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hwin\My Repo (Clone)\Group-4-Final\Resources\"/>
    </mc:Choice>
  </mc:AlternateContent>
  <xr:revisionPtr revIDLastSave="0" documentId="8_{6408425C-4A79-411E-B262-E25043DE3373}" xr6:coauthVersionLast="47" xr6:coauthVersionMax="47" xr10:uidLastSave="{00000000-0000-0000-0000-000000000000}"/>
  <bookViews>
    <workbookView xWindow="-108" yWindow="-108" windowWidth="23256" windowHeight="12456"/>
  </bookViews>
  <sheets>
    <sheet name="Philadelphia_data_cleaned (3)" sheetId="1" r:id="rId1"/>
  </sheets>
  <calcPr calcId="0"/>
</workbook>
</file>

<file path=xl/calcChain.xml><?xml version="1.0" encoding="utf-8"?>
<calcChain xmlns="http://schemas.openxmlformats.org/spreadsheetml/2006/main">
  <c r="L7" i="1" l="1"/>
  <c r="L60" i="1"/>
  <c r="L83" i="1"/>
  <c r="L109" i="1"/>
  <c r="I184" i="1"/>
  <c r="I207" i="1"/>
  <c r="A212" i="1"/>
  <c r="A213" i="1"/>
  <c r="A214" i="1"/>
  <c r="A215" i="1"/>
  <c r="A216" i="1"/>
  <c r="A217" i="1"/>
  <c r="A218" i="1"/>
  <c r="A219" i="1"/>
  <c r="A220" i="1"/>
  <c r="A221" i="1"/>
  <c r="I263" i="1"/>
  <c r="I271" i="1"/>
  <c r="I359" i="1"/>
  <c r="I429" i="1"/>
  <c r="I447" i="1"/>
  <c r="L450" i="1"/>
  <c r="L464" i="1"/>
  <c r="I473" i="1"/>
  <c r="L501" i="1"/>
  <c r="L508" i="1"/>
  <c r="I513" i="1"/>
  <c r="A522" i="1"/>
  <c r="A523" i="1"/>
  <c r="A524" i="1"/>
  <c r="A525" i="1"/>
  <c r="A526" i="1"/>
  <c r="A527" i="1"/>
  <c r="A528" i="1"/>
  <c r="A529" i="1"/>
  <c r="A530" i="1"/>
  <c r="A531" i="1"/>
  <c r="I551" i="1"/>
  <c r="I827" i="1"/>
  <c r="L829" i="1"/>
  <c r="I974" i="1"/>
  <c r="L1023" i="1"/>
  <c r="L1037" i="1"/>
  <c r="L1133" i="1"/>
  <c r="L1135" i="1"/>
  <c r="I1177" i="1"/>
  <c r="A1182" i="1"/>
  <c r="A1183" i="1"/>
  <c r="A1184" i="1"/>
  <c r="A1185" i="1"/>
  <c r="A1186" i="1"/>
  <c r="A1187" i="1"/>
  <c r="A1188" i="1"/>
  <c r="A1189" i="1"/>
  <c r="A1190" i="1"/>
  <c r="A1191" i="1"/>
  <c r="I1191" i="1"/>
  <c r="I1278" i="1"/>
  <c r="L1289" i="1"/>
  <c r="I1299" i="1"/>
  <c r="I1301" i="1"/>
  <c r="L1333" i="1"/>
  <c r="L1346" i="1"/>
  <c r="I1458" i="1"/>
  <c r="I1464" i="1"/>
  <c r="I1485" i="1"/>
  <c r="I1543" i="1"/>
  <c r="L1649" i="1"/>
  <c r="L1706" i="1"/>
  <c r="L1756" i="1"/>
  <c r="I1810" i="1"/>
  <c r="L1841" i="1"/>
  <c r="L1845" i="1"/>
  <c r="I1880" i="1"/>
  <c r="I1883" i="1"/>
  <c r="A1952" i="1"/>
  <c r="A1953" i="1"/>
  <c r="A1954" i="1"/>
  <c r="A1955" i="1"/>
  <c r="A1956" i="1"/>
  <c r="A1957" i="1"/>
  <c r="A1958" i="1"/>
  <c r="A1959" i="1"/>
  <c r="A1960" i="1"/>
  <c r="A1961" i="1"/>
  <c r="I1992" i="1"/>
  <c r="I2016" i="1"/>
  <c r="I2029" i="1"/>
  <c r="I2038" i="1"/>
  <c r="I2110" i="1"/>
  <c r="I2124" i="1"/>
  <c r="L2167" i="1"/>
  <c r="L2327" i="1"/>
  <c r="I2387" i="1"/>
  <c r="L2388" i="1"/>
  <c r="I2478" i="1"/>
  <c r="L2497" i="1"/>
  <c r="I2502" i="1"/>
  <c r="A2522" i="1"/>
  <c r="A2523" i="1"/>
  <c r="A2524" i="1"/>
  <c r="A2525" i="1"/>
  <c r="A2526" i="1"/>
  <c r="A2527" i="1"/>
  <c r="A2528" i="1"/>
  <c r="A2529" i="1"/>
  <c r="A2530" i="1"/>
  <c r="A2531" i="1"/>
  <c r="L2537" i="1"/>
  <c r="I2608" i="1"/>
  <c r="I2625" i="1"/>
  <c r="I2643" i="1"/>
  <c r="I2683" i="1"/>
  <c r="I2691" i="1"/>
  <c r="L2715" i="1"/>
  <c r="I2727" i="1"/>
  <c r="L2751" i="1"/>
  <c r="I2773" i="1"/>
  <c r="I2812" i="1"/>
  <c r="L2826" i="1"/>
  <c r="I2870" i="1"/>
  <c r="I2908" i="1"/>
  <c r="L2937" i="1"/>
  <c r="L3101" i="1"/>
  <c r="L3115" i="1"/>
  <c r="L3117" i="1"/>
  <c r="L3118" i="1"/>
  <c r="I3121" i="1"/>
  <c r="I3160" i="1"/>
  <c r="L3210" i="1"/>
  <c r="L3285" i="1"/>
  <c r="L3326" i="1"/>
  <c r="L3385" i="1"/>
  <c r="I3399" i="1"/>
  <c r="L3422" i="1"/>
  <c r="L3424" i="1"/>
  <c r="I3440" i="1"/>
  <c r="L3523" i="1"/>
  <c r="I3534" i="1"/>
  <c r="L3550" i="1"/>
  <c r="L3574" i="1"/>
  <c r="L3659" i="1"/>
  <c r="L3663" i="1"/>
  <c r="L3665" i="1"/>
  <c r="I3675" i="1"/>
  <c r="L3701" i="1"/>
  <c r="L3737" i="1"/>
  <c r="L3838" i="1"/>
  <c r="I3981" i="1"/>
  <c r="I3996" i="1"/>
  <c r="L3998" i="1"/>
  <c r="L4013" i="1"/>
  <c r="I4219" i="1"/>
  <c r="I4313" i="1"/>
  <c r="I4321" i="1"/>
  <c r="I4343" i="1"/>
  <c r="L4363" i="1"/>
  <c r="I4368" i="1"/>
  <c r="L4395" i="1"/>
  <c r="I4493" i="1"/>
  <c r="I4522" i="1"/>
  <c r="I4590" i="1"/>
  <c r="L4597" i="1"/>
  <c r="I4606" i="1"/>
  <c r="I4645" i="1"/>
  <c r="L4652" i="1"/>
  <c r="L4672" i="1"/>
  <c r="I4693" i="1"/>
  <c r="I4694" i="1"/>
  <c r="L4750" i="1"/>
  <c r="L4766" i="1"/>
  <c r="A4833" i="1"/>
  <c r="A4834" i="1"/>
  <c r="A4835" i="1"/>
  <c r="A4836" i="1"/>
  <c r="A4837" i="1"/>
  <c r="A4838" i="1"/>
  <c r="A4839" i="1"/>
  <c r="A4840" i="1"/>
  <c r="A4841" i="1"/>
  <c r="A4842" i="1"/>
  <c r="A4843" i="1"/>
  <c r="A4844" i="1"/>
  <c r="A4845" i="1"/>
  <c r="A4846" i="1"/>
  <c r="A4847" i="1"/>
  <c r="A4848" i="1"/>
  <c r="A4849" i="1"/>
  <c r="A4850" i="1"/>
  <c r="A4851" i="1"/>
  <c r="A4852" i="1"/>
  <c r="I4861" i="1"/>
  <c r="I4870" i="1"/>
  <c r="I4883" i="1"/>
  <c r="L4912" i="1"/>
  <c r="A4913" i="1"/>
  <c r="A4914" i="1"/>
  <c r="A4915" i="1"/>
  <c r="A4916" i="1"/>
  <c r="A4917" i="1"/>
  <c r="A4918" i="1"/>
  <c r="A4919" i="1"/>
  <c r="A4920" i="1"/>
  <c r="A4921" i="1"/>
  <c r="I4921" i="1"/>
  <c r="A4922" i="1"/>
  <c r="L4961" i="1"/>
  <c r="I5043" i="1"/>
  <c r="L5079" i="1"/>
  <c r="I5088" i="1"/>
  <c r="L5097" i="1"/>
  <c r="I5137" i="1"/>
  <c r="A5193" i="1"/>
  <c r="A5194" i="1"/>
  <c r="A5195" i="1"/>
  <c r="A5196" i="1"/>
  <c r="A5197" i="1"/>
  <c r="A5198" i="1"/>
  <c r="L5198" i="1"/>
  <c r="A5199" i="1"/>
  <c r="A5200" i="1"/>
  <c r="A5201" i="1"/>
  <c r="A5202" i="1"/>
  <c r="L5246" i="1"/>
  <c r="L5248" i="1"/>
  <c r="I5324" i="1"/>
  <c r="I5446" i="1"/>
  <c r="M5458" i="1"/>
  <c r="L5488" i="1"/>
  <c r="L5507" i="1"/>
  <c r="L5553" i="1"/>
  <c r="I5685" i="1"/>
  <c r="I5700" i="1"/>
  <c r="L5863" i="1"/>
  <c r="I5931" i="1"/>
  <c r="I6062" i="1"/>
  <c r="L6085" i="1"/>
  <c r="I6098" i="1"/>
  <c r="I6108" i="1"/>
  <c r="I6132" i="1"/>
  <c r="I6160" i="1"/>
  <c r="A6163" i="1"/>
  <c r="A6164" i="1"/>
  <c r="A6165" i="1"/>
  <c r="A6166" i="1"/>
  <c r="A6167" i="1"/>
  <c r="A6168" i="1"/>
  <c r="A6169" i="1"/>
  <c r="A6170" i="1"/>
  <c r="A6171" i="1"/>
  <c r="A6172" i="1"/>
  <c r="A6263" i="1"/>
  <c r="A6264" i="1"/>
  <c r="A6265" i="1"/>
  <c r="I6265" i="1"/>
  <c r="A6266" i="1"/>
  <c r="A6267" i="1"/>
  <c r="A6268" i="1"/>
  <c r="A6269" i="1"/>
  <c r="A6270" i="1"/>
  <c r="A6271" i="1"/>
  <c r="A6272" i="1"/>
  <c r="I6278" i="1"/>
  <c r="L6323" i="1"/>
  <c r="L6329" i="1"/>
  <c r="L6391" i="1"/>
  <c r="I6508" i="1"/>
  <c r="L6561" i="1"/>
  <c r="L6580" i="1"/>
  <c r="I6583" i="1"/>
  <c r="I6639" i="1"/>
  <c r="L6644" i="1"/>
  <c r="L6652" i="1"/>
  <c r="L6661" i="1"/>
  <c r="I6800" i="1"/>
  <c r="I6921" i="1"/>
  <c r="I6959" i="1"/>
  <c r="I7031" i="1"/>
  <c r="L7041" i="1"/>
  <c r="L7043" i="1"/>
  <c r="O7057" i="1"/>
  <c r="I7103" i="1"/>
  <c r="I7143" i="1"/>
  <c r="L7324" i="1"/>
  <c r="I7380" i="1"/>
  <c r="L7397" i="1"/>
  <c r="L7453" i="1"/>
  <c r="P7567" i="1"/>
  <c r="I7589" i="1"/>
  <c r="I7683" i="1"/>
  <c r="L7687" i="1"/>
  <c r="L7756" i="1"/>
  <c r="I7795" i="1"/>
  <c r="I7811" i="1"/>
  <c r="L7882" i="1"/>
  <c r="L7940" i="1"/>
  <c r="L7942" i="1"/>
  <c r="L8147" i="1"/>
  <c r="I8195" i="1"/>
  <c r="A8213" i="1"/>
  <c r="A8214" i="1"/>
  <c r="A8215" i="1"/>
  <c r="A8216" i="1"/>
  <c r="A8217" i="1"/>
  <c r="A8218" i="1"/>
  <c r="A8219" i="1"/>
  <c r="A8220" i="1"/>
  <c r="A8221" i="1"/>
  <c r="A8222" i="1"/>
  <c r="I8229" i="1"/>
  <c r="I8405" i="1"/>
  <c r="I8415" i="1"/>
  <c r="I8465" i="1"/>
  <c r="I8478" i="1"/>
  <c r="L8496" i="1"/>
  <c r="L8580" i="1"/>
  <c r="A8584" i="1"/>
  <c r="A8585" i="1"/>
  <c r="A8586" i="1"/>
  <c r="A8587" i="1"/>
  <c r="A8588" i="1"/>
  <c r="A8589" i="1"/>
  <c r="A8590" i="1"/>
  <c r="A8591" i="1"/>
  <c r="A8592" i="1"/>
  <c r="A8593" i="1"/>
  <c r="L8593" i="1"/>
  <c r="I8633" i="1"/>
  <c r="L8645" i="1"/>
  <c r="I8649" i="1"/>
  <c r="L8661" i="1"/>
  <c r="I8703" i="1"/>
  <c r="I8709" i="1"/>
  <c r="L8833" i="1"/>
  <c r="L8860" i="1"/>
  <c r="X8863" i="1"/>
  <c r="L8880" i="1"/>
  <c r="I8978" i="1"/>
  <c r="I9007" i="1"/>
  <c r="I9025" i="1"/>
  <c r="I9028" i="1"/>
  <c r="L9044" i="1"/>
  <c r="L9156" i="1"/>
  <c r="I9158" i="1"/>
  <c r="I9164" i="1"/>
  <c r="L9179" i="1"/>
  <c r="I9205" i="1"/>
  <c r="L9276" i="1"/>
  <c r="I9295" i="1"/>
  <c r="L9310" i="1"/>
  <c r="L9347" i="1"/>
  <c r="L9380" i="1"/>
  <c r="I9450" i="1"/>
  <c r="L9491" i="1"/>
  <c r="I9581" i="1"/>
  <c r="L9645" i="1"/>
  <c r="L9646" i="1"/>
  <c r="A9794" i="1"/>
  <c r="A9795" i="1"/>
  <c r="A9796" i="1"/>
  <c r="A9797" i="1"/>
  <c r="A9798" i="1"/>
  <c r="A9799" i="1"/>
  <c r="A9800" i="1"/>
  <c r="A9801" i="1"/>
  <c r="A9802" i="1"/>
  <c r="A9803" i="1"/>
  <c r="L9838" i="1"/>
  <c r="A9874" i="1"/>
  <c r="A9875" i="1"/>
  <c r="A9876" i="1"/>
  <c r="A9877" i="1"/>
  <c r="A9878" i="1"/>
  <c r="A9879" i="1"/>
  <c r="A9880" i="1"/>
  <c r="A9881" i="1"/>
  <c r="A9882" i="1"/>
  <c r="A9883" i="1"/>
  <c r="L9902" i="1"/>
</calcChain>
</file>

<file path=xl/sharedStrings.xml><?xml version="1.0" encoding="utf-8"?>
<sst xmlns="http://schemas.openxmlformats.org/spreadsheetml/2006/main" count="72502" uniqueCount="33379">
  <si>
    <t>business_id</t>
  </si>
  <si>
    <t>categories</t>
  </si>
  <si>
    <t>city</t>
  </si>
  <si>
    <t>latitude</t>
  </si>
  <si>
    <t>longitude</t>
  </si>
  <si>
    <t>name</t>
  </si>
  <si>
    <t>review_count</t>
  </si>
  <si>
    <t>stars_business</t>
  </si>
  <si>
    <t>review_id</t>
  </si>
  <si>
    <t>stars_review</t>
  </si>
  <si>
    <t>text</t>
  </si>
  <si>
    <t>user_id</t>
  </si>
  <si>
    <t>ytynqOUb3hjKeJfRj5Tshw</t>
  </si>
  <si>
    <t>Candy Stores, Shopping, Department Stores, Fast Food, Beer, Wine &amp; Spirits, Fruits &amp; Veggies, Chinese, Food, Ice Cream &amp; Frozen Yogurt, Desserts, Seafood, Health Markets, Bagels, Cheese Shops, Shopping Centers, Chocolatiers &amp; Shops, Meat Shops, Public Markets, Food Court, Wineries, Local Flavor, Ethnic Food, Restaurants, Specialty Food, Arts &amp; Entertainment, Juice Bars &amp; Smoothies, Seafood Markets, Farmers Market, Coffee &amp; Tea, Bakeries, Food Stands, Dinner Theater, Sporting Goods, Grocery, Fashion</t>
  </si>
  <si>
    <t>Philadelphia</t>
  </si>
  <si>
    <t>Reading Terminal Market</t>
  </si>
  <si>
    <t>kKC5pBPkUCWo6mKYFUewRw</t>
  </si>
  <si>
    <t>mGnZFbk2gqLLtGW-mYo__A</t>
  </si>
  <si>
    <t>sFQrhTbTah0o2kU_Pi2D0Q</t>
  </si>
  <si>
    <t>One of my favorite places to go to in Philly; and I take every one of my visiting friends here! This place has a lot of yummy stores and awesome stores ( recommended: the grilled cheese place at Meltkraft Grilled Cheese; the donuts at Beilers; 4 Seasons Juice Bar; Muellar's Chocolate Co.; icecream from Bassetts; and local honey from Bee Natural). I love coming here; and even though it can get really crowded during lunch hours on the weekends; it's still worth it.</t>
  </si>
  <si>
    <t>Tu4ATXLhy8kRTjpQCnl2pA</t>
  </si>
  <si>
    <t>kqn1uP3LRVjVDUD44ZSu1A</t>
  </si>
  <si>
    <t>This might be a bit unfair to have a single review, as each stall has very different fare with a variety of qualities. It can definitely be considered food heaven, but on the contrary on a Saturday morning can be Philadelphia hell. The produce at Iovines is very good and fresh, and very very reasonably priced. It can be hectic but the lines go extremely quickly. The rest of the market tends to have very long lines - but the lines can be an indication of the HAVE TO eat. The Original Turkeys turkey sandwhich with cranberry and stuffing. The Cannolis at Termini Bros (best I've ever had), Becks Cajun Hurricane Sandwhich, Anything at Beilers, but especially their Donuts and their pecan cinnamon rolls, The Reuban or Rachel from Hershels, DiNicks Roast Pork, Dienner's chicken, but most importantly Millers Twist!;Its definitely an experience you dont want to miss as a tourist, and if your a local you already go there regularly!</t>
  </si>
  <si>
    <t>vRNb2IaGlsZRA_wUf3Ov8w</t>
  </si>
  <si>
    <t>qMsTe9QznpNQk1AKbYLp-w</t>
  </si>
  <si>
    <t>Alright, I remember the first time I went to the reading terminal and being overwhelmed by the barrage of smells, noise, and people walking back and forth experiencing this massive food/dining market all at the same time. In order to save you, my readers from doing the same research I did to find the 'best of the best,' ;;Here is a list of my suggestions (you can view my personal reviews as needed);;1. Any pretzels from Miller's twist - $2.5 (soooo delicious);2. Roast pork sandwich from DiNic's - $8-10 (very intense provolone taste, voted best in many food magazines);3. Gumbo at Beck's Cajun Cafe - $10 (lots of flavors, big bowel, a little bit salty);;Additional things to try (from other viewers);1. Beiler's doughnuts;2. Roast duck noodle platter at Sang Kee Peking Duck House;3. Apple dumplings at Dutch Eating Place;;If you want to explore, I'd recommend going aisle by aisle first to see what's available before you settle down. Here's my recs:;;Step 1 - walk and explore;Step 2 - choose where you want food(s) from;Step 3 - find a table (hardest part);Step 4 - have one person sit there and then get food.;Step 5 - don't forget to get napkins and utensils;Step 6 - eat and repeat</t>
  </si>
  <si>
    <t>29K-usmZfVDeIaQ85EG54A</t>
  </si>
  <si>
    <t>nmMIRBNONIICe7CFHnfadQ</t>
  </si>
  <si>
    <t>It's an experience; to say the least!  Not as many good vegan options since Basic 4 left; but it is still a neat place and a good place to get breads; jams; produce; and other delicious things.</t>
  </si>
  <si>
    <t>1jE--VcTddwXGampD23JCg</t>
  </si>
  <si>
    <t>DgBsY-hNMTBWaXVlHVG7LA</t>
  </si>
  <si>
    <t>dXVhYlcX9X9kqVI16AoBHg</t>
  </si>
  <si>
    <t>fresh seafood and produce. fresh breads; cheese wheels spices and great restaurants for lunch</t>
  </si>
  <si>
    <t>lavyYLh68LxIBhJdIE5f_g</t>
  </si>
  <si>
    <t>9CK6oJPgJEqa9pBCAhZxIg</t>
  </si>
  <si>
    <t>Reading terminal is always crowded. The food is fresh; the people are from different places. The environment is awesome.</t>
  </si>
  <si>
    <t>5jMVOTXxWDoGx4iO9q2EPA</t>
  </si>
  <si>
    <t>Rab68s3xbKRyMgIVMQoXCw</t>
  </si>
  <si>
    <t>Go hungry and early!  Can eat anywhere in the market and get a great meal.  Doesn't matter which spot you pick; I've lived in Philly for 6 years and haven't been able to go to every single spot here.  When I last checked I have been to about 75% of all the stands.  It will satisfy any and all cravings you have.  Just follow your nose!</t>
  </si>
  <si>
    <t>3_4Y3BFXlhFiCiCJZTUV2g</t>
  </si>
  <si>
    <t>WbaVLgs_sRJG4m2L6IuABQ</t>
  </si>
  <si>
    <t>This is a great spot for fresh local foods; candies to taste there or buy produce and meats to take home. Great farm to table market place! I wish I lived closer so I could have brought some of them home! I had a Dinics sandwich and some great candies from local companies.</t>
  </si>
  <si>
    <t>pIe5kiaHa94166xDuugQ1w</t>
  </si>
  <si>
    <t>PP3BBaVxZLcJU54uP_wL6Q</t>
  </si>
  <si>
    <t>Italian, American (Traditional), Sandwiches, Fast Food, Restaurants, Local Flavor, Cheesesteaks</t>
  </si>
  <si>
    <t>Pat's King of Steaks</t>
  </si>
  <si>
    <t>8A5__uLlpYDaXaYNdtWU6g</t>
  </si>
  <si>
    <t>In one word: Dry.;;In three words: Dry and flavorless.;;Preferred Geno's, but only because his cheez whiz makes it less dry.;;My comparison review of Genos v. Pats:;Despite their poor reviews on Yelp for being over priced, less than spectacular, and staffed by greasy men with the unique streak of arrogance borne of notoriety, we felt that experiencing the origins of the 'steak would be more rewarding than tracking down steakeries more highly regarded by the on-line community. ;;So off to South Philly we ventured. We had been warned by other steak hunters that the area inhabited by the legendary steakeries was dilapidated and dangerous- so we were happily surprised to find them located in a vibrant community reminiscent of the San Francisco Mission (except with a lot less Latinos and a lot more Italians.) ;;Arriving unmolested, we broke into teams to procure steaks from each of the shops (without out having to stand in both the long winding lines sequentially.) Our team went to Geno's, while Priscilla, Tammy and Sam went to Pat's to pick up our steaks. ;Geno's was interestingly decorated in photo's of the owner and his son posing with scantily-clad, skanky looking women and various celebs, as well as over the top pro-American propaganda and anti-immigrant rhetoric. ;;I was warned by a woman in line that I must order our steaks with the whiz. Apparently it caused quite an uproar when John Kerry failed to order the traditional \South Philly</t>
  </si>
  <si>
    <t>\" from Geno's- note that Pat's doesn't serve the whiz</t>
  </si>
  <si>
    <t xml:space="preserve"> so apparently the style only represents the north corner of the intersection</t>
  </si>
  <si>
    <t xml:space="preserve"> rather than all of South Philly.;;When I returned to our seats</t>
  </si>
  <si>
    <t xml:space="preserve"> team 2 had already procured our steaks from Pats. Apparently some confusion had occurred during ordering</t>
  </si>
  <si>
    <t xml:space="preserve"> and we now had in our possession 7 steaks- 4 from Pats</t>
  </si>
  <si>
    <t xml:space="preserve"> and 3 from Genos. ;;Both steaks were pretty basic- thin strips of steak with onions on bland French rolls; Pat's came with the traditional Provolone and Geno's with the aforementioned Cheese Whiz.;;I started by eating one half of a Pat's steak. It was decent</t>
  </si>
  <si>
    <t xml:space="preserve"> but uninspiring. Several members of the expedition complained that Pat's Steaks were too dry. While not overly moist</t>
  </si>
  <si>
    <t xml:space="preserve"> I didn't share their concern; however the flavor was lacking in my opinion. Pat's Steaks were very bland in flavor</t>
  </si>
  <si>
    <t xml:space="preserve"> reminding me of my own creations before I got down with Montreal seasoning and fresh garlic. The cheese was also lacking in flavor. ;;Next</t>
  </si>
  <si>
    <t xml:space="preserve"> I moved onto a Geno's steak</t>
  </si>
  <si>
    <t xml:space="preserve"> with the Whiz. I was intrigued by the flavor and consistency of the Whiz; the steak was juicier than Pat's and the Whiz and grease mixed into thin cheese-gravy that soaked the otherwise bland roll. The meat was similarly bland to that of Pat's</t>
  </si>
  <si>
    <t xml:space="preserve"> but the flavor of the Whiz compensated for the most part. ;;I ended up consuming about 2.5-3 steaks in various portions in the sitting</t>
  </si>
  <si>
    <t xml:space="preserve"> as a excess had been ordered and various members of the expedition were unable to complete their missions</t>
  </si>
  <si>
    <t xml:space="preserve"> so I feel that I am qualified to end the age old debate as to who makes the best Cheese Steak:;;Consensus amongst the group was that Geno's made the better steak of the two</t>
  </si>
  <si>
    <t xml:space="preserve"> but Geno's lost points due to the quasi-racist vibe</t>
  </si>
  <si>
    <t xml:space="preserve"> and at least 1 member of the expedition didn't care much for the Whiz. If we had spent more than a single night in Philly</t>
  </si>
  <si>
    <t xml:space="preserve"> we would have undoubtedly searched for less famous</t>
  </si>
  <si>
    <t xml:space="preserve"> but more delectable competition</t>
  </si>
  <si>
    <t xml:space="preserve"> but unfortunately we left the City of Brotherly love disappointed by the over-hyped</t>
  </si>
  <si>
    <t xml:space="preserve"> over-rated 'steaks. ;;;Mike's Ratings: (On a scale from 1-5</t>
  </si>
  <si>
    <t xml:space="preserve"> 5 being perfect and 1 being inedible.);;;Cheese Steak Shop: 4.5-5 (Great tasting</t>
  </si>
  <si>
    <t xml:space="preserve"> but pretty expensive. I require a 15' to fully satisfy my hunger);Geno's: 3-3.5 (Tasty</t>
  </si>
  <si>
    <t xml:space="preserve"> also too damn expensive) ;Pat's: 2.5-3 (Very bland</t>
  </si>
  <si>
    <t xml:space="preserve"> I can do better at home.);;;Vanessa's Ratings:;Cheese Steak Shop: 5 (\"Yummy!\");Geno's: 3.5 (\"I wouldn't go out of my way to stand in that line &amp; he's racist.\");Pat's: 2 (\"It was too dry.\")"</t>
  </si>
  <si>
    <t>a8wKua129w25q4wtP26p2g</t>
  </si>
  <si>
    <t>2gM71kojjANDrJpZkbt--A</t>
  </si>
  <si>
    <t>xwt7dExAWe9HsV8LSSs2kA</t>
  </si>
  <si>
    <t>0kqSudmDoJhdq6tnsEkHcw</t>
  </si>
  <si>
    <t>YEwOsY8D0_MFaI_fGRDFBA</t>
  </si>
  <si>
    <t>aBh6_BV-f7MjbE16IPolBw</t>
  </si>
  <si>
    <t>So basically because it's famous; they over charge for their overly greasy and mediocre cheesesteaks; but you're still going to go here. The guy taking my order reminded me of the Soup Nazi and I was scared to mess up my order. A cheesesteak is $10; fries $4.50. Crazy right? The sizes are smaller than others I've had; extremely greasy; under seasoned and extremely overrated. As fast as I got my cheesesteak it wasn't even hot; what?! Jim's and Ishkabibble's on South St are way better... don't waste your time or money.</t>
  </si>
  <si>
    <t>Qb3WSjOsDTinmc_A8Bd0Lw</t>
  </si>
  <si>
    <t>vxhF8P681sA_nV1yvg0QeA</t>
  </si>
  <si>
    <t>You. Are. Kidding. This is the worst cheese steak I ever had! Stale bread; grizzled meat. Not even close to good. The Emperor's New Clothes. A joke and a ripoff. Geno's is no better; by the way. These are gimmicks.  Go to Sheetz.</t>
  </si>
  <si>
    <t>QzM3olcz5wKasQKqLMOftg</t>
  </si>
  <si>
    <t>zTIdESODBypD8v3SkxPUpg</t>
  </si>
  <si>
    <t>I can't really compare Pat's and Geno's since I didn't have to taste Geno's cheesteaks, but Pat's was quite good!;;There were so many flavor combination available but I stuck to \Steak Whiz Wit-Out\"(no onions just cheez whiz)! Make sure you do your order right</t>
  </si>
  <si>
    <t xml:space="preserve"> be quick and have cash.;;@ lunch-be prepared to find parking and/or eat while standing. Don't you worry...it's all worth it.;;I stopped @ Pat's hours before my flight back to Cali and wished I ordered another one for my plane ride back home."</t>
  </si>
  <si>
    <t>KM72o6F0BLWJKgfGvXw6HQ</t>
  </si>
  <si>
    <t>PvWRtR_58oi_T9Pfbpuc8w</t>
  </si>
  <si>
    <t>yQVQDr4p9P3PEDE5n7Anhg</t>
  </si>
  <si>
    <t>NQu0tvOvBrm3Kz1mKlVcjQ</t>
  </si>
  <si>
    <t>Finally a real Philly Cheese Steak. I got a whiz wit. The bread was soft; the meat was; well meaty; and the cheese was whizzy. Best cheese steak I ever had.</t>
  </si>
  <si>
    <t>LAAuycmn_2knS2Nst9PJrA</t>
  </si>
  <si>
    <t>gJ5VYnsqnelPmG5BaxepMQ</t>
  </si>
  <si>
    <t>Claim to be the inventors of the Philly Cheesesteak. We literally walked 2.5 miles to get here (our own decision), so we were starving when we got there. Don't worry when you see the long line; they serve about 15 people a minute (no joke). I asked for American cheese on mine, but I'm pretty sure you get cheese wiz no matter what. Also watch out for the service: I'm pretty sure the rudeness is part of the act, but I was very taken aback when the guy yelled at me WHILE I was ordering. Definitely be prepared when you step up to order.;;All of that being said, the food was great! I got the cheesesteak with onions and covered it with ketchup. Delicious! And definitely get the fries!! Literally the best fries I've ever had. If you're looking for fast food, this is a great choice. Minus one star only for the service.</t>
  </si>
  <si>
    <t>IdV-Y-VKTGK4ug4nGLWhbg</t>
  </si>
  <si>
    <t>y8DyPWzKxmrPvVM0cyZDpQ</t>
  </si>
  <si>
    <t>K-9a1lPwY0COz0U35ikYVQ</t>
  </si>
  <si>
    <t>IkY2ticzHEn4QFn8hQLSWg</t>
  </si>
  <si>
    <t>Sandwiches, Cheesesteaks, Steakhouses, Restaurants</t>
  </si>
  <si>
    <t>Geno's Steaks</t>
  </si>
  <si>
    <t>NojlHAJMaE4974Oq46emdA</t>
  </si>
  <si>
    <t>Meh. Not too impressed.So I had to do the Pat's vs Geno's taste test for myself after seeing it on The Travel Channel.Lets start with the building.....it looks like Snooki &amp; Jwoww live there.VERY GAUDY.If they put the effort they put into making the outside of the building gaudy into their Cheesesteaks then maybe their Cheesesteaks would be really good.I ordered a Cheesesteak add Provolone;American and onions.The bread was really chewy compared to Pat's and the meat was very dry.The meat to bread ratio just wasn't right either;there was just too much dry; chewy bread &amp; too little meat.At one point while I was chewing a bite I felt like I had cotton mouth.(Beleive me;that's not a good feeling.) There was definitely less meat and cheese on my Geno's cheesesteak &amp; overall the sandwich was just bigger at Pat's. I know that there are waaay better cheesesteak places than these 2 in Philly because we asked some locals but I had to do the \touristy taste test \"thing for myself.The results are in; and the winner is..........Pat's. Next time I come to Philly I won't be coming to either one of these just because I wanna go try other places but if you absolutely had to choose from these 2 then it's definitely Pat's hands down."</t>
  </si>
  <si>
    <t>SVekW9LMVadQISwsC-4asA</t>
  </si>
  <si>
    <t>mr7_E17PUT6N38gbkv4_yw</t>
  </si>
  <si>
    <t>jCWQW5KCYlOwy_j9s8VXfA</t>
  </si>
  <si>
    <t>o6bBRlCqFTmwzgyfb1sU2g</t>
  </si>
  <si>
    <t>0nQuU3_WEuMpOJzevofnBw</t>
  </si>
  <si>
    <t>Wmgs7hEIMC2F5cmIdvPAQQ</t>
  </si>
  <si>
    <t>Kind of disappointed that after waiting 20+ mins in line in the freezing cold weather, the cheesesteak was not worth it. Wanted to try an authentic philly cheesesteak whilst there, so upon looking at the piling long lines of people waiting to get their hands on geno's Philly cheesesteak we joined the line as well, thinking long lines = Awesome food. Boy, were we wrong. Ordered 1 philly, 1 mushroom philly. Taste was bland, no flavor, bread as mentioned in numerous other reviews was chewy and i second that 100%. The meat seemed not up to the standards of philly steaks. And to add a cherry on top, the old lady at the cash register tried to short change me. Delassandros was way way way way way better when I had their cheesesteaks before.;;So as of now, number 1 cheesesteak is still mitchels in OCMD, number 2 delassandros, philly. Number 3 ??</t>
  </si>
  <si>
    <t>TcZb84XIAUDKEMwllrz_5A</t>
  </si>
  <si>
    <t>utF8UB1gOerF3ZYlKSge8Q</t>
  </si>
  <si>
    <t>Yeah, there's a rivalry with Pat's.;Yeah, they have neon.;Yeah, their bread is fresher.;However, I think Geno's is average. With so many options in the city, Geno's is popular because that's where the tourists go. Try Chinks or Delassandros, much better experience. If you want the typical Philly cheese steak experience, go to Geno's. If you want a better steak, go somewhere else.</t>
  </si>
  <si>
    <t>7wCLUA7e1Z_-Gve4YzEIcg</t>
  </si>
  <si>
    <t>P_s9IjO1U-cjLsdz2b4_ww</t>
  </si>
  <si>
    <t>Well, here is another three star rating and this is why . ;;I am a native Californian so I can picture it already. \EY</t>
  </si>
  <si>
    <t xml:space="preserve"> Waddayanow about steaks?\" Well</t>
  </si>
  <si>
    <t xml:space="preserve"> l may not know cheesesteaks</t>
  </si>
  <si>
    <t xml:space="preserve"> but I know what I like. ;;I did like the sandwich</t>
  </si>
  <si>
    <t xml:space="preserve"> but it wasn't what I thought it would be. It had good flavor</t>
  </si>
  <si>
    <t xml:space="preserve"> and I loved the onions. I ordered it \"wizz</t>
  </si>
  <si>
    <t xml:space="preserve"> wit\" and I was surprised how FAST they get things done. I also got the cheese fries and a drink. All in all it was around $15 (!) and I ate it right there on the benches. Yes</t>
  </si>
  <si>
    <t xml:space="preserve"> it was cold with the wind blowing. ;;The best way I can describe it is to draw a parallel observation with another LA landmark that people rave and fawn over. King Taco. Sure</t>
  </si>
  <si>
    <t xml:space="preserve"> they make good food. Sure they serve tons of customers every night and are rather well known. Sure they make GREAT late night stops. However</t>
  </si>
  <si>
    <t xml:space="preserve"> late night munchies are not really the best way to judge foodstuffs. Perhaps being soaked in booze from late night carousing adds to the overall experience. There is NOTHING wrong with that. Just in the same way I like King Taco</t>
  </si>
  <si>
    <t xml:space="preserve"> I liked Geno's.;;I however</t>
  </si>
  <si>
    <t xml:space="preserve"> have had better cheesesteaks. So far</t>
  </si>
  <si>
    <t xml:space="preserve"> the best cheesesteak I have had in the US was at Moochie's in Salt Lake City. It is not blasphemy</t>
  </si>
  <si>
    <t xml:space="preserve"> and it in no way takes Geno's down for what it is. A pioneer in the field of cheeseteaks with a history only perhaps one other restaurant can rival. That rivalry I am sure also adds to the legend. ;;Still</t>
  </si>
  <si>
    <t xml:space="preserve"> 3 stars for the food. -Subject to change based on intoxication-"</t>
  </si>
  <si>
    <t>vY7MF_PQHV5WhF0SceYpWQ</t>
  </si>
  <si>
    <t>jNCrs4IFLlsnDupaI5yB1A</t>
  </si>
  <si>
    <t>ajLKX8qIzmJMjWcizowxaw</t>
  </si>
  <si>
    <t>5NV4UlP5ZyM-6KgwbMElzA</t>
  </si>
  <si>
    <t>Take a picture there then leave. If you're unbelievably famished; then order the cheese fries.</t>
  </si>
  <si>
    <t>Oz6DTbeD6m3z5LmnDdZdXw</t>
  </si>
  <si>
    <t>Mnv2WHCyiLuCuuPWACHeyg</t>
  </si>
  <si>
    <t>Geno's suffers from being over exposed and hyped, but really from a purely impartial standpoint, their steaks are above average.  I think the steak itself is a 3.5 star product, but their hot sauce earns a star just by itself.  It's one of the best (and spiciest restaurant hot sauces I've encountered).;;Give it a shot, the hot sauce makes the steak twice as good.  Be forewarned to add it sparingly -- it is hella hot.  If you think of hot sauces on a scale of 1 to 10, where Frank's Red Hot is a 1.5 and Tabasco is a 3.  The Geno's hot sauce is a 7.</t>
  </si>
  <si>
    <t>qT2W8QV0YuuUy8tUXZ8jeg</t>
  </si>
  <si>
    <t>9eQbxOKPz9zamMlSzwhy2w</t>
  </si>
  <si>
    <t>Worst steak I've had in Philly. Cannot understand why anyone likes this place. The folks behind the counter are unfriendly at best and down right rude under normal conditions.;;Food-wise, the steak was very bland. No salt/pepper. Cheese was like plastic. Way over priced for soggy, bland food. A real let down.;;I took my wife here as she was new to Philly as a tourist treat and we were sorely disappointed. The best steak I've had thus far is the unknown joint up on Somerset and Broad, \Broad Street Steaks\". So good you'll hurt yourself!;;Leave this guy and his rude ways and get a real steak some place else."</t>
  </si>
  <si>
    <t>5tjsufptT7zlg2XVWvq_iA</t>
  </si>
  <si>
    <t>9PZxjhTIU7OgPIzuGi89Ew</t>
  </si>
  <si>
    <t>Lounges, Bars, Nightlife, Breakfast &amp; Brunch, Mexican, Restaurants</t>
  </si>
  <si>
    <t>El Vez</t>
  </si>
  <si>
    <t>HCZIqRO9CPuDAtDWq77eHQ</t>
  </si>
  <si>
    <t>Great food; slightly over priced. Nacho mamas are great and so is the lobster.</t>
  </si>
  <si>
    <t>5nsmVnwkxaO_JsxvmDN58A</t>
  </si>
  <si>
    <t>OVzoryNMi9hhU0KQswPcWQ</t>
  </si>
  <si>
    <t>Being a Mexican that was born and raised in California has left me with a bit of a snobby complex when it comes to Mexican food. El Vez first and foremost; looks inviting and fun. Every time I walked by you would see these massive bowls of guacamole and it seemed like everyone was drinking margaritas. My mom and I tried to get a table but the wait was 2 hours and reservations were booked all the way into the next week. I decided next time I was in philly; I would call ahead and book a table. When I finally did eat there; I wasn't disappointed. The owner really put in the effort to keep the place authentic. The food was a little more gourmet than your average CA street taco man; but it was still delicious. The margaritas were strong and delicious and the guac was yummy too. Overall; a great experience.</t>
  </si>
  <si>
    <t>sAnlqqvAV1u_GVlVlYM_cA</t>
  </si>
  <si>
    <t>IGPvekSmCrj6hX866XBk0Q</t>
  </si>
  <si>
    <t>We were looking for a brunch spot; our first choice had to long of a wait so we tried this place. We never had Mexican themed brunch before; it was delicious! The service was good (not great but it met the need). It was not a long wait between ordering and getting our food. I would visit here again!</t>
  </si>
  <si>
    <t>_N8kvjHWS60R6xjhs0em9A</t>
  </si>
  <si>
    <t>Fq79qg9lVe3k4nVxo6nXQg</t>
  </si>
  <si>
    <t>We went here while on vacation in Philly last week. It was my favorite and most memorable meal of the trip! We had the original guacamole and it was amazing. I also had a delicious margarita. For dinner my boyfriend ordered chicken enchiladas which were really great; and i ordered the carne asada; which was the best thing of the whole meal. Michelle was our server and was really sweet! My boyfriend forgot his shopping bag there and they held onto it for us until we could come back the next day (in nyc where we live; that bag would have been gone!!!)</t>
  </si>
  <si>
    <t>Zmvf2NzYrpdxnftsQohLGA</t>
  </si>
  <si>
    <t>T9DCCkBLLB260V67pTv-Mw</t>
  </si>
  <si>
    <t>I say this is the best/most creative Mexican food in Philly. For a college student or (poor) young professional, this is definitely a treat yo'self dining experience. But it's SO worth it!;;Advice: ;1. This is my go-to margarita place, so definitely start with one! They're all wonderful, depending on your taste, and made with a generous amount of alcohol. I've had the original one as well as the pineapple margarita and both were delicious. ;2.Share some guac with your friends! De la hoya is my favorite! So fresh, and the chips are homemade and perfectly crispy.;3. Two Words: MACHO NACHOS. These are prepared in a large, skillet-type dish, so EVERY chip is nicely covered with toppings. Great for sharing between 3 or 4 people if you're all getting entrees as well. ;4. Try the Crispy Mahi Tacos for your meal! Beautiful presentation, fresh fish, and a complementary sauce that's the perfect combination of tang and spice. ;5. If you have room, order the corn on the cob as a side. This comes covered in cheese and savory spices. ;;I've never had room for dessert at El Vez! Every time I leave, I'm happily full and already thinking about the next time I can go back!</t>
  </si>
  <si>
    <t>7RuSAc-Mslk4aizXXJpQTg</t>
  </si>
  <si>
    <t>aH4eNU7Rc_qqXIMy4_cXRA</t>
  </si>
  <si>
    <t>Overall a great menu, great atmosphere and great service. Really enjoyed eating here. ;;Food: we ordered the Cesar Chavez guacamole which had Oaxaca cheese and pasila balsamic sauce as an appetizer. The guacamole had very unique flavors and the presentation was beautiful. For entree, I tried the chicken tacos which were deliciously seasoned and paired with a juicy salsa and a slice of avocado. The plate presentation was really beautiful as well. ;;Atmosphere: the decor of the restaurant was really unique and beautiful - it's a very colorful restaurant. It's a loud environment since it seems to always be crowded and has a bar so if you are looking for a quiet sit down dinner I wouldn't recommend coming here. ;;Service: the service was great, our waitress gave us ample time to order and was quick to get the food out to us despite it being crowded. ;;My one tip is to make a reservation. We hadn't made one and were told it would be an hour and a half wait for 4 people at around 4pm on a Saturday which didn't seem to be a busy time for any other restaurants located near by. We were lucky and only ended up waiting about 20-30 mins and browsed the stores near by. So to be safe, definitely make a reservation if you don't want to wait!</t>
  </si>
  <si>
    <t>CTzhqU0rCKsc3rzui_SRlA</t>
  </si>
  <si>
    <t>0iJP1CFrV8nOcRlbrAiuGg</t>
  </si>
  <si>
    <t>Being from Texas, I enjoy Mexican food and while traveling for work a co-worker found this place and fell in love!  I went twice while I was there and absolutely love the Chicken Tortilla Soup and I'm not a big soup person.  The Macho Nachos are big enough to serve 4 people and are better with Chicken than Beef.  They are famous for their different kinds of guacamole (I never had any but heard they were good).   I had the Blood Orange Margarita and it was pretty good.  ;;The place is a little pricey but is worth it.  Also they were kind enough to give us a call on our cell phone when our table was ready if there was longer than a 30 minute wait.;;Kind of sad that I'm not traveling to Philly anymore because I will miss this place.</t>
  </si>
  <si>
    <t>IKaxS21QGSZso5PDrBEDcQ</t>
  </si>
  <si>
    <t>ahd6UqZImmQcXD11TBJLDA</t>
  </si>
  <si>
    <t>W_QjGRDL5dtgXqVWOpSELQ</t>
  </si>
  <si>
    <t>axvrH-yPoH-LrBxux6lQ1Q</t>
  </si>
  <si>
    <t>Great atmosphere; good food; and delicious margaritas.</t>
  </si>
  <si>
    <t>q-werR32kmEW0TRlbXntjQ</t>
  </si>
  <si>
    <t>kyDqVcNlfXvTxDnH7e2kwA</t>
  </si>
  <si>
    <t>I've only been here for the guac and mojitos to be honest, but neither disappoint. My favorite guac by far is the Cesar Chavez. I get it every time and the portion is  enough for a full meal. Hence why I only ever come for guac--I'm too full to order anything else.;;However, I'm also too broke to order anything else. The prices are quite high. Also, you ALWAYS need to make reservations, and even if you get there on time, you're still waiting.;;Atmospherically, the decor is nice, but it's always so loud. I find myself screaming at my friends whenever we're talking at the table.;;I've come here a few times, but not often because of the price, the wait, and the loud ambiance. Though the mojitos are good, the guac is really the only thing that keeps me coming back.</t>
  </si>
  <si>
    <t>mLb40GRcCBaqawUOhBw8sg</t>
  </si>
  <si>
    <t>ctHjyadbDQAtUFfkcAFEHw</t>
  </si>
  <si>
    <t>Nightlife, Bars, Food, Ethnic Food, Middle Eastern, Vegetarian, Specialty Food, Israeli, Restaurants</t>
  </si>
  <si>
    <t>Zahav</t>
  </si>
  <si>
    <t>aU8tQnFO-Wdbo325Ax7f1A</t>
  </si>
  <si>
    <t>date night with girlfriend here was perfect. i wouldn't say im so much a foodie but i love to eat good food. 9:45 reservation; walked right to our table. exceptional service from start to finish. Jeff was our server he was great. we both did the 39$ plAn and we started with humus tahani and the most amazing phenomenal soft warm pita bread. next we each chose 2 small plates (fried broccoli; cucumber and yogurt; short rips and potatoes which melted in my mouth; and chicken pastilla!) they were perfect and filling. they also served us side mediterterannean salad items (carrots; zucchini; etc) lamb and beef kofte followed these. incredible and the most amazing flourless frozen almond chocolate cake and some kind of amazing ice cream.... well basically; im a 25 yeAr old student and it was a pleasure spending 122$ on a fantastic meal in an incredible atmosphere with a pretty ambiance with above average service. would most definitely recommend</t>
  </si>
  <si>
    <t>XZxMgbZiaXuCTb0l--RoUg</t>
  </si>
  <si>
    <t>9MFyPkP0wjHMyx18tlF3Pg</t>
  </si>
  <si>
    <t>Can't say enough good things about Zahav! This restaurant is an amazing experience from start to finish. Tucked back behind a Rtiz Theatre and Positano Coast, this isn't a place that would normally would stand out, but word has travelled far and wide that this is a must try restaurant in Philly at this point. ;;We went in two of the last three years for my wife's birthday and couldn't have left happier. They do every aspect of a restaurant experience right. The servers are all really friendly, and explain what every item is for those of us who's only experience with Israeli food is Zahav. The bartenders treat you like family and take great care of you when dining at the bar. Chris, who was waiting on us from behind the bar last night, was tremendous. He explained everything in great detail, took my wife's dietary restrictions and immediately pointed out three things we'd want to avoid on the menu, and took my love for Bluecoat Gin and instantly had a drink in mind for me, which was delicious. Plus, he was good to chat with for the very short period between courses. ;;The food is all so different from what I'm used to, but I am yet to try something here that I didn't love. For example, I've never eaten hummus (I know, not that scary) other than the two visits I've had to Zahav (it's a choice I've made, also won't touch tofu or turkey bacon for example), but when I'm here I'll go for it and it's just delightful. When you consider the fact that when you order the tasting with another person you are going to eat literally about 20 different items in that sitting. There should be something that completely grosses you out, but it just doesn't happen for some reason. You sit there wondering if there could be anyone there not loving their experience. It's that good. ;;Some things I loved:;-The hummus, both their traditional tahina and the warm Turkish. Delicious with that bread fresh out of the oven. ;-The crispy grape leaves. Never enjoyed one as much as these. Nice little kick of heat in them as well.;-The grilled Haloumi. This cheese, if you haven't tried it, is a game changer. I honestly didn't even realize it was a cheese when I ordered it, but then instantly remembered the last place I had it, which was Kanella, as soon as I bit into it. So good.;-The fried potato. Super crispy. Super delicious. ;-The branzino. The fish has a perfectly crispy skin on top, great flavor, and the tzatziki just adds to it. ;;If you like trying different foods and thinking spending a little extra for a perfect dining experience is worth it, this is somewhere you want to be.</t>
  </si>
  <si>
    <t>nkBpODDjnP-nD9uz1Z4YsA</t>
  </si>
  <si>
    <t>939yCAYbEWUwoG8BHyskrQ</t>
  </si>
  <si>
    <t>As a foodie, I spend a lot of time researching places to eat whenever I visit new cities. I did a last minute trip to Philly and did not really have time to do extensive research. Shame on me.;Luckily, my friends told me about Zahav as I was riding the Amtrak to Philly. I immediately went on OpenTable to book a seat for 1. Surely I could get a table for 1. Well.. nope. The restaurant was full. I looked at a bunch of Yelp reviews and learned that you had to book this restaurant 3 months in advance.  ;Well, I decided to walk in and try my luck. After all, Anthony Bourdain did eat here and it is one of my life goals to eat at all the restaurants that he has eaten at.;As soon as I checked into my hotel, I wasted no time in heading to Zahav. I got to the restaurant around 6:30pm and saw a lot of people waiting. Oh no... would I have to wait too? Well, the host led me straight to the bar where there was an open seat. I felt as if I had just won the jackpot!;I settled in my seat and ordered a glass of wine. The bartender that took care of me was absolutely fantastic! I was sitting next to some awkward dude who was eating alone, and we happened to order the same thing. He happened to order before me so his food would come out first, then mine would come out 10 min later, and they were quite similar. I promise I wasn't copying him!;I've never had Israeli cousins before, the only thing I knew was that I would not eat pork. That was the extent of my knowledge. The bartender suggested that I do the \taste of zahav\"</t>
  </si>
  <si>
    <t xml:space="preserve"> which consists of a 4 course meal</t>
  </si>
  <si>
    <t xml:space="preserve"> with multiple dishes in each course. He suggested that I should take it easy on the appetizers</t>
  </si>
  <si>
    <t xml:space="preserve"> so that I could focus on eating the main course. After all</t>
  </si>
  <si>
    <t xml:space="preserve"> the appetizers were  easily packable to bring home. The course cost $48</t>
  </si>
  <si>
    <t xml:space="preserve"> and is a great way to taste everything. You can also do wine paring for an additional $36. Let's dive into each course:;Course #1: salatim &amp; hummus with laffa. Salatim means salads- you get 6 different small salads such as cabbage salad</t>
  </si>
  <si>
    <t xml:space="preserve"> eggplant salad</t>
  </si>
  <si>
    <t xml:space="preserve"> green bean salad etc. These were good. The hummus was amazing</t>
  </si>
  <si>
    <t xml:space="preserve"> there are 3 types to choose from. I had the daily hummus</t>
  </si>
  <si>
    <t xml:space="preserve"> which had some chicken in it. The bread that comes with the hummus is AMAZING. I almost died. It was so soft and pillowy and fluffy.... Yum. I had a really hard time not eating the whole bread</t>
  </si>
  <si>
    <t xml:space="preserve"> because I needed to save space for the rest of the courses. ;Course #2: 2 mezze. You can pick 2 small dishes from the menu. I picked the fried cauliflower and haloumi. The dark hearts are quite a popular dish</t>
  </si>
  <si>
    <t xml:space="preserve"> the guy next to me had it... I am not a fan of eating hearts but if you like hearts</t>
  </si>
  <si>
    <t xml:space="preserve"> I hear its good here. Both dishes were good. The haloumi was amazing</t>
  </si>
  <si>
    <t xml:space="preserve"> it came with blueberries and pistachio</t>
  </si>
  <si>
    <t xml:space="preserve"> which sounds like a weird combination</t>
  </si>
  <si>
    <t xml:space="preserve"> but actually tasted fantastic. ;Course #3: Al Ha'esh- grilled dish over coals. I had the grilled branzino. To be honest</t>
  </si>
  <si>
    <t xml:space="preserve"> I was quite full at this point but ate the whole thing. The skin was nice and crispy</t>
  </si>
  <si>
    <t xml:space="preserve"> the fish was soft and tender.;Course #4: Desert. I had grilled peach with sherbert</t>
  </si>
  <si>
    <t xml:space="preserve"> and za'atar shortbread.  The shortbread had a nice twice to it</t>
  </si>
  <si>
    <t xml:space="preserve"> it tasted different from Walkers' shortbread. ;The waiter packed all my leftovers for me in separate containers... which I ate that night before going to bed. ;I had a wonderful experience here and can't wait to come back. Remember</t>
  </si>
  <si>
    <t xml:space="preserve"> if you walk in by yourself</t>
  </si>
  <si>
    <t xml:space="preserve"> you might score a seat at the bar with minimal wait! Or else</t>
  </si>
  <si>
    <t xml:space="preserve"> make your reservation exactly 3 months in advance!"</t>
  </si>
  <si>
    <t>FC1ZSB9fd4WlDMSAbEjq8Q</t>
  </si>
  <si>
    <t>Fi-fRDDSrEIppbSC75iYqg</t>
  </si>
  <si>
    <t>I think about that Vanessa Carlton line: \you know I'd walk a thousand miles...\" After I booked my recent trip to Philly the next thing I did was to book this restaurant. What an amazing place! Spectacular food and service. The lamb shoulder with pomegranates and chickpeas is indescribably delicious and I will never forget that first mouthful. Fanatical; yes but go and you will understand."</t>
  </si>
  <si>
    <t>YCIIVcEdGB1MxRH0FfHc3g</t>
  </si>
  <si>
    <t>ToTMuvRe_l01iSEMSfxLCA</t>
  </si>
  <si>
    <t>Like another reviewer, I had been a bit underwhelmed by my past RW weeks-rushed in and out of places like Butcher &amp; Singer, eating off very limited menus, slow service, etc, etc.  I went for lunch with a friend at Zahav for restaurant week and the experience could not have been better. ;;For one, the service was fantastic. My friend and I are both students, and normally are given crappy service as a result. At Zahav, the waiter could not have been more patient, explaining each menu item and its flavors. The owner came over in the middle of our meal to ask how it was going as well as at the end of the meal to make sure we had had a great meal. Our meal was the definition of relaxed comfort-I described the atmosphere to one of my friends as 'like a neighborhood place'.;;In terms of highlights, the salatim definitely stands out as a can't miss; a large selection of tasty small dishes. There wasn't a bad dish among the ones we had, each unique and full of flavor. My friend basically devoured the hummus, so I have to assume it was good. The potato latke with salmon was also great; it's the kind of dish that you're sad when it's over because it was that good. The duck kebab kind of looked like a 'duck hamburger' in a small patty; I didn't taste the pistachios in it but it still tasted great.;;Perhaps the only not amazing part (of which the service more than makes up for) was the dessert. The pistachio cookie of my caramel semifreddo was very tough, although the flavors were good. my friend had the baklava and didn't like it as much as the regular dishes. ;;All in all, I would gladly pay non-RW prices; it was a fantastic experience and I can't wait to come back soon.</t>
  </si>
  <si>
    <t>cR5bvpc0xeQpm-Bsx67A8w</t>
  </si>
  <si>
    <t>GIuXf-0vFpwive4GZAaSPg</t>
  </si>
  <si>
    <t>Wow!! Sometimes I'm not a fan of tapas places because I feel like it's not nearly enough food for the price you pay, but I was told this restaurant was mandatory for a Philly trip so we went on a whim, no reservations, nothing. ;;1. Make reservations! We got lucky because we walked in at 10:00 PM and the restaurant closes at 11, so we actually got seated in 15 minutes, but it seems like it would be impossible at normal hours without reservations.;2. Customer service was FANTASTIC. Our server gave great suggestions, didn't rush us, and had a smile on his face until we finally left at midnight. ;3. For small plates, the portions are actually pretty decent. We ordered way too much on the menu so my suggestion would to start with 2 plates per person and see where it takes you. The hummus and salatim are huge portions so start with those for the table and take your time ordering. ;;Will definitely be recommending this restaurant to friends visiting Philly!</t>
  </si>
  <si>
    <t>Ebza8omlJykU97mMroy55w</t>
  </si>
  <si>
    <t>hsfD9c5ffBj7Fw9e2K-2MQ</t>
  </si>
  <si>
    <t>Believe the hype. I made a reservation for my 2 year wedding anniversary and Zahav made it simply magical. ;;We ordered from the Tayim tasting menu. Everything was delicious, my husband loved everything and that is enough for me because he is the pickiest eater I have ever met. The service was excellent, gracefully walking the line of attentive and annoying, the best dance I have ever seen for sure. ;;We started with complimentary pickled salad and champagne :-) Awww. Everyone knew it was our Anniversary it was adorable how many people congratulated us, this made the night truly special. ;;Salatim was simple and delicious, the hummus was amazing. We ordered the krispy grape leaves*, house smoked sable**, fried potato**, and my favorite the crispy haloumi***. We also were able to taste the Cauliflower, thank you chef! We were already stuffed but ate the entire entree anyway! For the entree we enjoyed the Branzino and the Spiced Eggplant. The Branzino was cooked absolutely perfectly, crispy skin with firm but moist meat, and anyone who can make Eggplant equally delicious is a culinary god. ;;Thoroughly impressed. ;Thank you for the great anniversary :-).</t>
  </si>
  <si>
    <t>agGbXGABJg7eikgd64HyXg</t>
  </si>
  <si>
    <t>jk7iPnRgjzCfpKdbwtzh1Q</t>
  </si>
  <si>
    <t>ivp_DM9umXXYhJ41hw0VKw</t>
  </si>
  <si>
    <t>RsAcQuE1rPWdthofa1rdIA</t>
  </si>
  <si>
    <t>hmGY34f5S0KS27zj8Rz7nA</t>
  </si>
  <si>
    <t>z_lyw8qZ3SqD51HpLhjsNA</t>
  </si>
  <si>
    <t>5 Star Service - Hostess got me chair to wait out my no reservation appearance, got me a drink, and charged my iPhone! Waiters all remembered my name. So impressed.;;Food was amazing. The $45 tasting menu is a great deal! I didn't get that - but I had the Duck Hearts, Crudo, and Branzino - because I'm annoying Californian - no carb - paleo ....I know.;;Since I sat the bar, I read the mini-bio on the Chef in his cookbook.... teared me up right away.;;I am so glad I didn't sleep in prep for a 6am flight outta Philly the next morning. So glad I dragged my lazy ass out of the hotel to check out this restaurant recommended by my co-workers in our local office. I can't wait to come back!!</t>
  </si>
  <si>
    <t>0p_ijwC2ElbG_l0S6VVGQA</t>
  </si>
  <si>
    <t>6ajnOk0GcY9xbb5Ocaw8Gw</t>
  </si>
  <si>
    <t>Mediterranean, Restaurants, Pizza, Italian</t>
  </si>
  <si>
    <t>Barbuzzo</t>
  </si>
  <si>
    <t>1VykW8WVbLDvSUSbD6wZEQ</t>
  </si>
  <si>
    <t>One of the best meals we had this year! Overall ratings: 5 for location, atmosphere, food, and service, maybe 4 for value because it's a tad expensive, but totally worth it.;We were in town for the election and ate at 10 PM following the President's rally at Independence Hall. The place was packed, and several people sported buttons associated with the campaigns. So it was pretty electric to start.;Beautiful space, comfortable tables although it's crowded, you are basically hearing every word uttered by the people at the next table. Noise level is almost perfect in today's noisy way: restaurants seem to strive for a high noise level that grants intimacy to your conversation, it's too hard for you to hear each other let alone for others to hear you. At Barbuzzo, We could easily hear each other and the table next to us, and after that, it's all loud white noise. Not complaining, it was actually good. Only complaint: the place is so dark, and the table candles so tiny, that both of us had to use our iPhone flashlights in order to read the menu. ;We reserved through OpenTable and were seated immediately. We saw delicious looking pizzas on other tables, and despite both of us trying NOT to eat pizza, we had to try it. Thank goodness we did! We got the simple Margherita pizza, which really shows off a restaurant's ability, and show it did. Amazing. Scrumptious. Perfect crust: crispy, chewy, flavorful. Like few others. Burnt in a good way obviously made in a very hot oven (wood fired?).;Beer and wine selection outstanding, someone obviously put love and attention into this. A wine special was an Austrian red, which my wife had: delicious. I had a Sierra Nevada pilsner, again, amazing. Both of us immediately thought of the delicious beers we enjoyed in Netherlands and Germany that tasted so different (and better) than what we get here in the US, and this had that same distinct wonderful fresh flavorful taste.;I got a burrata salad (grilled heirloom carrot, pickled rainbow chard, arugula paesto, marcona almonds), amazing, and unlike anything I've had. Wife had chestnut agnolotti (heirloom squash, roasted celery root, sage brown butter, shaved chestnuts) that tasted sweet. She was crazy about it, I found it sweet but no matter, it was delicious. Closed off the evening with decaf cappuccino (her) and another beer (me). ;I can't wait to return here. Well done Barbuzzo!</t>
  </si>
  <si>
    <t>S9GD5PRbE11cdF11xF32hg</t>
  </si>
  <si>
    <t>jTqegUV-cNO3_VChsIdCEA</t>
  </si>
  <si>
    <t>It gets even better!   I've been here twice now and I LOVE this spot!  I think its my favorite place to eat in Philly.  The food here is out of this world.  I ate here on a warm Friday night in March 2011.  We were seated at a table outdoors.... it was a great evening for amazing food.;;The pizza here is very good.  Its not the best I have ever had, but it really is up there at the top of the list.  VERY good!   Try the pizza with the fried egg... its great!;;The pastas here are fantastic... salads.... veggies... meatballs.... not one thing I have had here is terrible. ;;The best thing I have had here is the salted caramel dessert.  It is out of this world delicious!   You must try it!   ;;This is one of my favorite places in the US.... its really that good!</t>
  </si>
  <si>
    <t>kQiuIE2fPfLr_zDC2wYNiw</t>
  </si>
  <si>
    <t>9EwvM9UjfSkidr1thvvOlw</t>
  </si>
  <si>
    <t>My fiancÃ© and I held our rehearsal dinner in the private room upstairs and it was Fantastic! The room was beautiful and the food was delicious. We worked with Jess to coordinate our event over the past year and she was the absolute best - always easy to communicate with and answer our questions. She made sure the planning of and the event itself went smoothly. ;;We opted for the 3 course seated dinner and everyone was raving about the food. The menu:;Starters served family style: ;1. Sheep's milk ricotta;2. Roasted beet salad;3. Stuffed  meatballs;4. Seared shrimp;Entree choices;1. Pumpkin carbonara ;2. Short rib ;3. Chicken Saltimbocca ;4. Sunday gravy ;Dessert choices ;1. Salted Caramel budino;2. Seasonal bread pudding ;3. Tiramisu ;;All of the food looked amazing and like I said our guests were raving about all of it. I would highly recommend having your next private event at Barbuzzo!!</t>
  </si>
  <si>
    <t>dDwvSiM9sd4gcZbdChGF-w</t>
  </si>
  <si>
    <t>Ekt7FO9VvRcBPLxi1xnx5g</t>
  </si>
  <si>
    <t>Absolutely great place to enjoy modern and classic Italian cuisine in authentic atmosphere. ;Food is so good, I didn't have moment to snap a picture, but I did get the dessert :);All courses were good: ;Burrata salad with roasted carrot, then pappardelle with zucchini and cheese, and grand finale - tiramisu plus white chocolate gelato, and if not enough, added blackberry-bergamot tea sorbet...;Simply Yum!</t>
  </si>
  <si>
    <t>JGoXhUv3BqiGkzWIGDfgnw</t>
  </si>
  <si>
    <t>rdfOUzd91vZhYKajCqmatw</t>
  </si>
  <si>
    <t>Gpjf03mYGDRZaSBVTqIjvQ</t>
  </si>
  <si>
    <t>dW-jSq5iXm4_Lh8I2e3BeA</t>
  </si>
  <si>
    <t>Just went here for restaurant week lunch. One word.. YUM! Probably the happiest and most satisfied I've been with a meal during restaurant week.;;It was the first restaurant week experience where I really had no idea what to choose because everything looked so appealing. Every menu item spoke to me. Good thing I went with friends! We all decided to get something different and get smaller plates so we could just share everything we ordered. For appetizers, the soup was hearty and complexly herbalicious and the vegetable antipasti made you smile. The ricotta appetizer I would definitely order again. I dare say I'd go back just to get that cheese. It's smooth like butter cream. My goodness. Get it. And you'll find out. I could just eat that and I'd be happy.;;For entrees we ordered the chicken saltimbocca, the salsiccia pizza, and the sicilian style bronzino. The sizes were perfect. Actually the pizza was larger than I had anticipated. It was the size of a regular medium pizza and came with fresh oregano (on the twig!) and pepper oil.;;The desserts were pretty awesome. I would have chosen the usual tiramisu but decided to live life on the wild side and try the budino. If you love salted caramel this dessert was made for you. My comrades, on the other hand, had never even heard of salted caramel and did not like the new concept. Don't worry about them, they're boring.;;One good tip I learned from their website. Make a reservation. If you don't you can only sit at the counter or the bar. To sit at the big people's tables you have to have a reservation, so go on open table for that.</t>
  </si>
  <si>
    <t>nhTRru3-qxMnL2evEKAB5A</t>
  </si>
  <si>
    <t>K1TF66Cn2iKCdE5vfGUATA</t>
  </si>
  <si>
    <t>This restaurant is located in one of my favorite spots in the city. My friends and I ordered the cheese board; Asparago Pizza (a MUST); Margherita Pizza (average); Fava and Preserved Lemon Arancini (very good); Casarecce Pasta (eh; could have done without) and of course; BUDINO! I am still craving the Asparago Pizza. I cannot wait to come back for another serving and to try out more menu items.</t>
  </si>
  <si>
    <t>zZnqYvA3pXZA1pkyMjNfjg</t>
  </si>
  <si>
    <t>n826uYuLm2YhgZGfbbCtbA</t>
  </si>
  <si>
    <t>My friends and I came here to celebrate a birthday.  It was a great venue to have a small get together.  Food is decent--maybe not worth how much we paid for it.  However; we talked about it; and we agreed this is the type of restaurant you come for the ambiance.  We sat outside; and it was a fun and cute experience.</t>
  </si>
  <si>
    <t>_zKU-UD-R9SapkGroqLI6A</t>
  </si>
  <si>
    <t>KhdyuIOdY8NXhndXHcjfKw</t>
  </si>
  <si>
    <t>This is one of my friend's favorite restaurants of all time, and I've been here twice with her, both for restaurant week. The deal itself was amazing-- $20 for a three-course lunch--, so I have absolutely nothing to complain about. Barbuzzo is on 13th street, which is lined with great intimate restaurants owned under the same umbrella company (others include some of my favorite of all time, Jamonera and Lolita). The waitservice was so polite and did not bother us excessively, yet our waters were always filled, and I didn't even mind sitting 5 inches away from the next table because the space is conducive to intimacy and a great time with a small group of friends.;;I ordered the famous ricotta sheep cheese, which came with perfectly toasted bread, and used it to scrape the plate! The cheese was so smooth and creamy, yet not too heavy. The second course I ordered was a sausage rigatoni, which could have been made vegetarian. The portion was small, but surprisingly filling; I especially enjoyed the roasted tomatoes but thought the pasta itself was a bit salty, probably from the sausage and sauce on top of that. Finally, my last course was the budino, which I enjoyed because I love caramel, but my friends said it was too much and scraped it off. The layer of chocolate cookie on the bottom was delicious though, so make sure each spoonful reaches the bottom of the jar!!</t>
  </si>
  <si>
    <t>maCfHkjbGvsUyyRTvG98Kg</t>
  </si>
  <si>
    <t>I'll make this short and sweet.  ;;Small place, good wines by the glass (have the pino noir), good service and great location.  ;;I had the gnocchi (must have), ricotta and figs (second favorite) and the meatballs (too much oregano, a bit salty but still tasty).  All three of those dishes are good to share with another partner.  However, I would have the gnocchi and not sure if I had a choice.  If i could repeat that dinner 10 times over, I wouldn't mind.</t>
  </si>
  <si>
    <t>DSj-lk3c5uoziE6lA74j2Q</t>
  </si>
  <si>
    <t>j-qtdD55OLfSqfsWuQTDJg</t>
  </si>
  <si>
    <t>Restaurants, French, Wine Bars, Nightlife, American (New), Bars, Cafes, Breakfast &amp; Brunch</t>
  </si>
  <si>
    <t>Parc</t>
  </si>
  <si>
    <t>bZe5yZntFLP2cDd1bAL9Fw</t>
  </si>
  <si>
    <t>There is absolutely nothing wrong with this restaurant, and I quite like the decor.  But for the price, I want outstanding food and impeccable service and this has neither. The atmosphere is also a bit zoo like.  It feels to me like a place where people from NJ and out of town go to when they want to feel like they are eating in a classy joint in the city.;;My Lyonnaise had delicious dressing.  But the egg was really small and the yolk not runny or big enough to saturate the tiny hidden cubes of potatoes, so it didn't really come together the way a Lyonnaise should.;;The skate wing was perfectly fine.  It came with lovely bits of artichoke heart that were fresh and hearty tasting.  I wish the brown butter were more delectable and something I wanted to sop up with my pieces of skate, but not the case.;;Also, our waiter was very hesitant, standing at the side of the table never asking if we want to order.  He cleared our silverware after the first course and our second course arrived presumably hot but with no silverware for us to eat it.  We had to flag him down and when he brought silverware it was only for three settings not four, so again we had to wait to all start digging in.  It really is the small things that matter and this place lacked attention to detail.;; I would be happy with this quality of food were it in a small corner restaurant that didn't charge as much.  But with all the fuss and attitude about this place, they need to step up the quality.</t>
  </si>
  <si>
    <t>mzXDuhZBPdHfMIk1YXP0mQ</t>
  </si>
  <si>
    <t>gww9NhRe3rhSu_HZGld7Pw</t>
  </si>
  <si>
    <t>great place for brunch!  portions on certain dishes are out of control (like the french toast and pancakes).  other dishes are more sensible (like the poached eggs and asparagus i had).  the decor is quintessential french bistro; with a little naughty twist that was fun.  other than the waiter forgot to bring us bread (which is necessary for my egg dish!)  and being little brusque with us; parc is a great place for tasty food and a leisurely brunch on a sunday morning.</t>
  </si>
  <si>
    <t>KuK8kZl4UQFNMbsn_FpXCA</t>
  </si>
  <si>
    <t>1HjdioSIL_mKUQf0ji3t_g</t>
  </si>
  <si>
    <t>My fiance loves French food, so for her birthday I made a reservation here and we went after seeing how busy it gets on a daily basis and from the previous reviews.  ;;To start the bread was fine, nothing to write home about and not as great as the bread you get at any restaurant in France.  ;;We ordered the duck and lamb.  Both dishes were extremely over priced for what we received.  The portions were also very small and we both left hungry.  With small portions it should be all about the taste and meh they were okay.  Nothing special.  I've had better duck in the chinatown area of philadelphia for 1/20th the price.  Also, the lamb was not warm and we both felt that we make better lamb shank at home.  ;;We left disappointed and will likely not go back.</t>
  </si>
  <si>
    <t>3iu_1SrlZNvtOEU3B9R73g</t>
  </si>
  <si>
    <t>Delicious food, great ambiance, excellent service. My girlfriend had never had French food before and I'm glad this was her first time, because now she'll definitely want to get French food again. ;;It was a very busy time, on a Friday night, but our waiter was still very attentive. He got our drinks and brought us over a fresh variety of bread.  The entire time, the staff made sure that our water glasses were full.;;We got escargot with hazelnut butter to start. I was a little on edge because I imagined a sweet taste to it and I'm not a fan savory and sweet mixes, but it was not sweet at all and absolutely delicious. ;;For an entree I got the warm shrimp salad. It was delicious. The shrimp was perfectly seasoned and cooked and the avocado was perfectly ripe. My girlfriend got Steak Frites and her steak was cooked deliciously. She said it was very good and the only thing she would change was she wished the steak wasn't as seasoned, but the piece I tried was great! ;;For dessert we got creme brule, which was also very delicious.  My taste buds left super happy!;;Our bill was $103 before tip. I thought this was a great price considering it was more of an upscale restaurant.  For 2 alcoholic beverages, an appetizer, 2 great meals, and a dessert, I think this price was great! ;;I will definitely go back when I visit philly again!</t>
  </si>
  <si>
    <t>9kTsn8XJq3dcB7CMXkD0Xg</t>
  </si>
  <si>
    <t>FcyiG-L3btEbr0AOx67g4g</t>
  </si>
  <si>
    <t>I met a friend here for lunch and was disappointed for a bunch of reasons. It was crowded and noisey.  The staff was ok; but not anything special.  I really did not like the menu. It had very few items that were not full of carbs; full of cheese; and full of calories. I like a good meal; but want some healthy options. I couldn't find them at Parc.  I won't go back; and I won't recommend it to my friends.</t>
  </si>
  <si>
    <t>RNWJx8g-TIMVn1fpNFOCvA</t>
  </si>
  <si>
    <t>RdD6ndVvTJb_dpbvSNxOQA</t>
  </si>
  <si>
    <t>I came through late Tuesday morning on the prowl for eggs. Unfortunately I had just missed morning rush and was seated facing the park-front for an early lunch. It was the usual work crowd with the occasional Rittenhouse passerby; poodle in leash.... I had not anticipated on staying much longer than for a  quick bite; but my server; Christopher's; company was so enjoyable I was easily persuaded to stay longer and enjoy afternoon cocktails on the square. He and his his second in command convinced me to have the croque madame which was absolutely heavenly. This was followed by a series of cocktails (the French Blonde - strong but ladylike; a German white from the Columbia Valley; WA and a fairly new to the menu espresso vodka concoction. Lunch was like therapy on steroids and I look forward to another day of top-notch service at the table to the far right facing out; next Tuesday. :-)</t>
  </si>
  <si>
    <t>jkijlQdvTYIWFJQWekFY2w</t>
  </si>
  <si>
    <t>BuuzCCTWKLrbgKUSI-XdqQ</t>
  </si>
  <si>
    <t>Haven't been here for dinner; but I sat at the bar and had an amazing bloody mary; nice and spicy.  Cheese plate was good; and the bar area is really cute and nice to have a drink.</t>
  </si>
  <si>
    <t>EYz-qz6yPUfbzMz-ofMZig</t>
  </si>
  <si>
    <t>xAUjBGWwDrg0yKCu5TaOJQ</t>
  </si>
  <si>
    <t>TO0bPuHD4La4L1xcqd5z9Q</t>
  </si>
  <si>
    <t>OH46L1RFdkRjafyDM3Pgbg</t>
  </si>
  <si>
    <t>Parc is definitely worth every bit of 5 Stars!!!  It was date night for my wife and I.  Upon our arrival it was like you stepped into a european bistro!  You kinda forget that your in the city. The staff was very prompt and helpful. The food was absolutely amazing!!  We left happy and very full. We can not wait to bring some friends back with us so they can experience what we did on our visit!;;Thanks Parc for making our first visit a memorable one!  I'll recommend you guys to everyone...</t>
  </si>
  <si>
    <t>eeaEVqOG0axZYnxtxv3YSw</t>
  </si>
  <si>
    <t>XNWht9RYVQuxRPmZPoAu0w</t>
  </si>
  <si>
    <t>This place has all the charm of a European restaurant/cafe. I've only been there for the breakfast and brunches; and they are to die for! I've tried almost everything. Even things I wouldn't necessarily like; and ended up falling in love with the food. The wait staff is gracious; never had a problem.</t>
  </si>
  <si>
    <t>Dp_MpvEvXmh8p-ulZgYG6w</t>
  </si>
  <si>
    <t>sTPueJEwcRDj7ZJmG7okYA</t>
  </si>
  <si>
    <t>Bars, Restaurants, Pizza, Cheesesteaks, Italian, Beer Bar, American (Traditional), Local Flavor, Nightlife, Sandwiches</t>
  </si>
  <si>
    <t>Jim's South St</t>
  </si>
  <si>
    <t>ZykhiOjbIvi9k8M24ToIsQ</t>
  </si>
  <si>
    <t>I've done some crazy things for food before and waiting in line for over 30 minutes for a cheesesteak is probably one of them.;;I was glad that Jim's Steak has their a/c on because it would've been horrific if there weren't any. The line takes about 30 minutes from the door to the front counter where you order. The guys behind the glass cooks the steaks right in your face so you know it's fresh and hot. I went for the classic, Cheesesteak wiz wit, which includes the steak, cheese wiz, and onions. ;;The sandwich by itself was a bit bland for me but good amount of steak and tasty onions. I had to put some mayo and ketchup (don't judge me!) to bring up the flavor a bit. ;;Was it worth the wait for me? Not really, but I'm glad I got to try it out and be the judge of it myself.</t>
  </si>
  <si>
    <t>rlphr1Hp6_x9e8yRGX42Fg</t>
  </si>
  <si>
    <t>F6KkyHBR2JjI6SNtp1z_Iw</t>
  </si>
  <si>
    <t>QUMGl4ce7E9VE9rnWkX-3g</t>
  </si>
  <si>
    <t>PIna6JxBZpJFbrTQy6tZAg</t>
  </si>
  <si>
    <t>iDOMiamf1sOzBAgXTZKq0A</t>
  </si>
  <si>
    <t>5s2e91KIU52IoQ4LdOOneA</t>
  </si>
  <si>
    <t>If I didn't have to wait 30 minutes to get the food; this would've gotten 4 stars. If the line is at the front door; that's how long you wait; a freakin' half hour. That out of the way; the cheesesteak was actually juicy; not dry like another spot across the street. Decent price; but over hyped</t>
  </si>
  <si>
    <t>h57Eb8q50_IOXZIQ3qgKHw</t>
  </si>
  <si>
    <t>hmERMXemjurASmrx1a7HTA</t>
  </si>
  <si>
    <t>#1 cheesesteak in Philly!;;We spent the day testing various \best cheesesteaks\" around the city and Jims was our nÃºmero uno!;;The place is extremely efficient</t>
  </si>
  <si>
    <t xml:space="preserve"> so know what you want before you get to the front of the line. No more than 30 seconds to place order</t>
  </si>
  <si>
    <t xml:space="preserve"> pay</t>
  </si>
  <si>
    <t xml:space="preserve"> receive food. The staff were very nice and playful. ;;Now why #1? Well seasoned steak packed to brim</t>
  </si>
  <si>
    <t xml:space="preserve"> caramelized onions</t>
  </si>
  <si>
    <t xml:space="preserve"> and cheese wiz that melts throughout and produces a perfectly juicy bite! Personal preference from a girl that loves cheese</t>
  </si>
  <si>
    <t xml:space="preserve"> add a mix of cheese to ensure you get the gooey cheese and runny deliciousness!;;Final tips:;-cash only;-come on off hours to avoid the lines"</t>
  </si>
  <si>
    <t>DFzmiSWQV3Uxb5VWMHujWg</t>
  </si>
  <si>
    <t>i7x8vrjf8l4tjirwvcYiSQ</t>
  </si>
  <si>
    <t>FGO7ys4Th0dZ3Xq5JgsYBw</t>
  </si>
  <si>
    <t>NpnPeJRqN8VC-JT9Zt4nhw</t>
  </si>
  <si>
    <t>I suppose you can't go to Philly without at least trying one of their famous cheese steaks. Not knowing any differences among all the cheese steak restaurants; we decided on Jim's. I've got to say; it was no big deal. The sandwich was good; mind you; but now that I've had one; I'm ready to move on. Ordering was a bit confusing (not as simple a menu as I expected) and the guys behind the counter weren't especially helpful and didn't seem too eager to make sure we enjoyed our visit. The place was a bit greasy and dingy; but that's to be expected in a downtown diner. All in all; I'm glad we did it; but won't be rushing back.</t>
  </si>
  <si>
    <t>P1vSSlb9UxfwsO0biH_y4w</t>
  </si>
  <si>
    <t>NJDpZs0_qv9ojbOaq-EBbw</t>
  </si>
  <si>
    <t>2EjSOzA6mnzGQocywI290Q</t>
  </si>
  <si>
    <t>IPez0BBP7bbB_x0CncQERQ</t>
  </si>
  <si>
    <t>GLtFtbt3gNBDHS4tPVyNug</t>
  </si>
  <si>
    <t>ZYAJYM1oGV8wnwyHvIm3HA</t>
  </si>
  <si>
    <t>XbQBvuDIiEFrEUOa2FKdWQ</t>
  </si>
  <si>
    <t>RQAF6a0akMiot5lZZnMNNw</t>
  </si>
  <si>
    <t>Sandwiches, Delis, Restaurants, Cheesesteaks</t>
  </si>
  <si>
    <t>Dalessandroâ€™s Steaks &amp; Hoagies</t>
  </si>
  <si>
    <t>u43KeywXGgjtTtsh9Sn0Jw</t>
  </si>
  <si>
    <t>Xv4Gy4JOSYAE1YEMBgXc5w</t>
  </si>
  <si>
    <t>V2Ad5p2EPe-qa1GNNNmslA</t>
  </si>
  <si>
    <t>Our first cheesecake in the city...not bad but not the best. They put their cheese wiz on top of the bread first; then the meat etc which leaves the meat on top dry and not much flavor to it. On the west coast we have phillys best and the put their cheese atop the meat which is the best!</t>
  </si>
  <si>
    <t>NvFIAf5EY9up6WF7U7FoWw</t>
  </si>
  <si>
    <t>NwO9-Nl90Nq_lg1iYe6kfw</t>
  </si>
  <si>
    <t>Jaj8pPGLJDZtRb9xOnzkqA</t>
  </si>
  <si>
    <t>eJi9Bou6gAX7NB7UrupgiA</t>
  </si>
  <si>
    <t>rnLO7DgnpZEgzOf_mLB0bA</t>
  </si>
  <si>
    <t>By far one of the better cheesesteak places in Philly. I think I may have found my favorite one thus far; but need to explore a whole lot more.</t>
  </si>
  <si>
    <t>qMXmp-ZpvxtsMC499QbVOg</t>
  </si>
  <si>
    <t>dlyKdd_VYnAHAix7lQfLQQ</t>
  </si>
  <si>
    <t>I've had about 5 different steaks in Philly, including Genos, Pats, Jims. ;This is by far the best. I've had the regular steak,  the chicken steak and the Buffalo chicken steak.  All are great.  I prefer the chicken with provolone. Very courteous staff, always nice even when there's a line 20 people  deep. Seating is limited and the restaurant is very narrow. There is some seating outside, but you cannot order it to go and take it out there.</t>
  </si>
  <si>
    <t>4xa7MwebqBRskLppThOYbg</t>
  </si>
  <si>
    <t>dLa22dKqn8uynjNevqXq7w</t>
  </si>
  <si>
    <t>Really good food. The cheesesteaks are worth the wait. Very crowded; so I recommend ordering \to-go\" and eating elsewhere. On nice days; eating outside looks like fun. Good experience overall."</t>
  </si>
  <si>
    <t>Gg94INtCqLBI1nbGeAeTpA</t>
  </si>
  <si>
    <t>sabCeN1AuPhais7bDpQQ2A</t>
  </si>
  <si>
    <t>Prob my favorite in Philly. Whiz wit. ;;Super fast, reasonable price, nothing else to say.</t>
  </si>
  <si>
    <t>F3OP2NXMxw5wcObsmoi_RQ</t>
  </si>
  <si>
    <t>3XdEp4OIkCOC2Ef8d59iAA</t>
  </si>
  <si>
    <t>Been going to D'Als since high school; maybe even before that. Always on my list of places to hit up when I'm back in Philly.</t>
  </si>
  <si>
    <t>waIleM7TwpHpJsX8bBAoig</t>
  </si>
  <si>
    <t>1S1seS1ZvMblAs6v7eeQXw</t>
  </si>
  <si>
    <t>I feel this place is over rated. $60 for a family to eat cheesesteak was crazy.  We got our order and it was wrong; you had to yell to order; people were getting yelled at to come inside and shut the door. It was nuts. When we got our food we didn't get anything that we ordered and couldn't ask for what we needed because  it was chaos. Ginos  is better.  Def. Wont be back.</t>
  </si>
  <si>
    <t>cJebBO3nFk16CDoOZOp8rw</t>
  </si>
  <si>
    <t>0RuvlgTnKFbX3IK0ZOOocA</t>
  </si>
  <si>
    <t>Restaurants, American (New), Diners, Breakfast &amp; Brunch</t>
  </si>
  <si>
    <t>Green Eggs CafÃ©</t>
  </si>
  <si>
    <t>vnt674cHKvEjAjV3csaPMw</t>
  </si>
  <si>
    <t>The food is great. The people are not. The manager has a popular restaurant and he knows it. My wife and I went to Green Eggs early. The place was about half full but we were told there is a short wait...for a table for two. My wife is 8 1/2 months pregnant. We waited outside for about 20 minutes. During that time we saw three parties of two get seated before us.  They were not on the waiting list. The restaurant had outdoor tables but we were not offered them. We were told that we could go inside and order to go since we couldn't wait any longer. At the to-go counter we were told that any to-go order would take an additional 20-30 minutes. We left and had breakfast elsewhere; with no wait and the food was just as good. They also accepted cards. The food at Green Eggs is good; but for me it's not worth having to deal with smug waitstaff. The manager needs training; and a personality transplant.</t>
  </si>
  <si>
    <t>BYp35Bm7_83ZMgB0cnjuSA</t>
  </si>
  <si>
    <t>Le5V4VDbppNucjl8pe04-w</t>
  </si>
  <si>
    <t>Fun; healthy and popular. Great cafe for brunch/lunch!</t>
  </si>
  <si>
    <t>hw9y6fIOANlMFNrAHNFC8g</t>
  </si>
  <si>
    <t>VFlAD2Q71u0EmnwyxD5YrQ</t>
  </si>
  <si>
    <t>WlmNUTgutHfCxoRPCO85bw</t>
  </si>
  <si>
    <t>IzQNlqk-Sm_c7V0sAfrlnw</t>
  </si>
  <si>
    <t>Green Eggs never disappoints! We have been here for brunch roughly 3-4 times and we're always impressed with the quality of the food. It's always consistently good, portioned well and tastes great. ;;This time around we had guests from Canada so we wanted to take them to the best brunch spot. We ordered the velvet pancakes to share as a table(it's massive) then we got beef short rib bennies, chicken and waffles bennies and creme brÃ»lÃ©e French toast. All we're cooked to perfection! I'm not usually a beef person but their beef short rib bennies blew my mind. ;;Our guest wanted to come back to try new menu items. We will definitely be back!</t>
  </si>
  <si>
    <t>gPOvbmzRtq0pxy0SFykvMA</t>
  </si>
  <si>
    <t>dMvMiZXTuiAUQ-dvnHZ-JQ</t>
  </si>
  <si>
    <t>Would have given five stars but our waitress was sub par. Loved everything we ordered maple oatmeal; strawberry waffles; Oreo and nf latte. Full bar! Perfect meal before seeing a matinee. The best part is that it's a green restaurant ECO FRIENDLY; which uses local produce and REASONABLY LOW PRICES. Another reason to go to the theater.</t>
  </si>
  <si>
    <t>t_xHOOZWyhOrOuGo7eqhYw</t>
  </si>
  <si>
    <t>jlqfpRE6OVjwzm1ZVWZd2Q</t>
  </si>
  <si>
    <t>this was so delicious the red velvet pancakes are so delicious like the oatmeal was good too my mom;dad;and sisters love g.e.Ä‡</t>
  </si>
  <si>
    <t>3L5Z0c5_A-Ws3aAFH85lAQ</t>
  </si>
  <si>
    <t>esQzGLwuutZPWpDSpN45Lw</t>
  </si>
  <si>
    <t>NSyumEovPw1R58bdPOK5Ww</t>
  </si>
  <si>
    <t>AhMqPuQoF7Oh1bUnBTBcrw</t>
  </si>
  <si>
    <t>M52um2opjquJ8gPOjzbs8A</t>
  </si>
  <si>
    <t>SERVICE - 0;1) Waiting area - Non-existent ;    For a restaurant that consistently anticipates an influx of customers, they have done absolutely nothing to accommodate for the wait. Ironically, they close down a section of the restaurant during the week. We were waiting in line with others outside on the street in the heat for more than 45 minutes. When I asked if we could be seated at the empty tables, we were told that area was only for weekends, or special bookings. Funny enough, they don't take reservations. It blows my mind that they basically take pride in seeing a number of their customers \work\" for their seat here. It's almost like a sadistic significant other making you jump through as many hoops as possible to see how much you want them. ;;2) Waiter - This place is ridiculously understaffed;    - forgot about us for a good 20 minutes after seating us;    - forgot to bring our red velvet pancakes until we were almost done with our meal</t>
  </si>
  <si>
    <t xml:space="preserve"> and had to remind another waiter about them. ;;FOOD - 1;I moved to Philly 2 years ago</t>
  </si>
  <si>
    <t xml:space="preserve"> and the taste has significantly deteriorated. ;1) Red Velvet Pancakes - dry/ crumbly</t>
  </si>
  <si>
    <t xml:space="preserve"> with a bit too much aftertaste of food coloring. ;2) Kitchen sink - they forgot to add any salt at all. ;3) Nutella Latte - there was absolutely nothing nutella about it. It was watered down bland coffee with some dilute coco taste to it. I am pretty sure my little nephews have made me a better mocha just by giving me their chocolate milk and adding coffee to it. ;;Finally</t>
  </si>
  <si>
    <t xml:space="preserve"> I saw a roach by the ATM that stands next to the bar area. So...buh bye Green eggs."</t>
  </si>
  <si>
    <t>NkfCS2J5UqUKH9XY8QUf1g</t>
  </si>
  <si>
    <t>0NW_PFDK2fCOkVMO85D4nw</t>
  </si>
  <si>
    <t>Awesome food but...;- Took 10 minutes to get our coffee after waiting in line for 25;;- No one carries cash anymore.  I guess maybe some of the hipsters in the neighborhood carry old world coin purses or some crap but none of the rest of us have $40 on hand. You don't want to pay the charges huh cafe?? So why not pass that charge on to us, right?;;- They would have still gotten 4 stars though, had it not been for the nonsense on our bill.  So their portions are huge which is awesome but you'll most likely have leftovers...also great. But be conservative with how many boxes you need because THEY CHARGE YOU FOR A TAKE OUT BOX!!!!!!!!!!  What comic book villain money balled this place?? Who the f**k has the balls to charge for a to go box? It's only $.0.25 but that makes it even worse.  What are you an airline? How much for your napkins or to \rent\" your plates?  I'm spending $3 for an ATM charge and you're charging me a quarter for a box?  Your margins are that thin?"</t>
  </si>
  <si>
    <t>LtSDeZ7kWgzprdIDysHyQg</t>
  </si>
  <si>
    <t>AGlh4ZDv6jnoiYfz7At9mw</t>
  </si>
  <si>
    <t>Chinese, Restaurants, Dim Sum, Asian Fusion, Shanghainese</t>
  </si>
  <si>
    <t>Dim Sum Garden</t>
  </si>
  <si>
    <t>ccnF32CqHB07m9gNO4s7ow</t>
  </si>
  <si>
    <t>I was happy to hear that Dim Sum Garden has moved to a superior location.  The new restaurant has a much improved ambience.  I especially like the modern stone walls decorated with the artsy photographs of Shanghai.  Although this is a new location; the food is still authentic and top notch.  My favorites are the soup dumplings and the crispy pan fried juicy dumplings or buns.  These dumplings are like the ones I have eaten in Shanghai that were highly recommended.  The service is friendly and efficient.  The manager is professional and takes pride in the quality of the food.  This is a worthwhile and unique dining experience for those on a modest budget.  I have eaten at the new location three times and will definitely return.</t>
  </si>
  <si>
    <t>JdwEau_cSAZjI2kKslEQXA</t>
  </si>
  <si>
    <t>7pZdpzaQw7qWA7U9ic42kQ</t>
  </si>
  <si>
    <t>Came here on a Thursday night with a friend for dinner. She raved about it so I was excited to try the food. I think I've been to the place before but at its previous location?;;We had the chicken and broccoli which was delicious (but still like my mom's version better) and the pork soup dumplings. They were yummy and fun to eat. ;;Place was clean with cute decor on the walls. Ambience was nice as well. It was dim and had a great vibe for a lowkey date or dinner with close friends. I would definitely come back here whenever I'm in Chinatown.</t>
  </si>
  <si>
    <t>EC0pC7zvpgn_rPyDd8ABzg</t>
  </si>
  <si>
    <t>t8_QhnnBYxtwP935RnfJPg</t>
  </si>
  <si>
    <t>RLgGHqK_sb5_9dcPnKN_Pg</t>
  </si>
  <si>
    <t>hR1SeEQ-7CWM6_oM9AgNAQ</t>
  </si>
  <si>
    <t>mByyZSfMjSdudkzaRVjHVQ</t>
  </si>
  <si>
    <t>ydJ5jQqxk57hDqyR2N8MIQ</t>
  </si>
  <si>
    <t>This is my first time to give a restaurant only one star. ;;If you are American, maybe you would like this place because the updated decoration and the relatively clean environment comparing with other Chinese restaurants. However, the food is terrible. ;;I happened to sit at the table where you can see what's going on in the kitchen. As far as I observe, all the food is pre-made or frozen. They are NOT fresh! I saw the chef in the kitchen took a piece of scallion pancake from the refrigerator, which from  the package you can tell it's the frozen scallion pancake you can get from supermarket. Then the chef took a small bowl of mapo tofu from refrigerator, he heated it in the microwave, 2 mins later, mapo tofu is served....;;I don't know why this place is so packed especially on weekend. The service is ok, the food is horrible, besides the food are all pre-made/frozen, they add MSG in every dish. ;;The only good thing about this restaurant is the price is reasonable, but hey, you are eating frozen food, how much you would pay for it?</t>
  </si>
  <si>
    <t>f1I3wxxzB_3aNoIrJ-IHRQ</t>
  </si>
  <si>
    <t>xYdpJ6NsMlmrt0avzCNyIw</t>
  </si>
  <si>
    <t>Okay for the first time, keep in mind that it is cash only!;Im a vegetarian and wanted to try new things so i asked about the vegetarian duck- that sounds off and should have been a no from the start. It was a combination of chewy, yet kindof slimy since theres mushrooms in it... And it was VERY cold for being on a cold dish list on the menu. The vegetable noodles were only okay, and needed alot more salt because i felt there was no flavor at all. However, the servers were very nice, and despite all the commotion i do not think i will be coming back here.</t>
  </si>
  <si>
    <t>fniD5Z92lzN1P66mcySRiQ</t>
  </si>
  <si>
    <t>X4V7zTmQzke5pghiX3_WDA</t>
  </si>
  <si>
    <t>uAPdh_FvUXw0hhdQiQujAQ</t>
  </si>
  <si>
    <t>2PKTuHBMqbXZp6fTMnrS-A</t>
  </si>
  <si>
    <t>Dim sum garden totally lived up to the hype. Quick service, cash only, BYO, affordable, great food. Total wait time was less than 10 min on a Sunday evening.;;The Mapo tofu. 20/10. And no, that's not a typo. This is definitely the best dish I had tonight. It can be ordered alone to share with the group or over rice or noodles to make it a meal for one. Also have the option to add pork for the meat lovers. The pan fried chicken dumplings and red bean paste buns were a hit too.;;Now, the vegetarian soup dumplings - definitely a misnomer because there was no soup to be found inside my dumplings!! Sorry vegetarians, on we go hunting for those perfect vegetarian soup dumplings. Also wasn't a huge fan of the Kung pao chicken over noodles either. ;;Overall, so much food - all for less than 35$. Amazing!!</t>
  </si>
  <si>
    <t>Q3oy8ndHazWdJ-icA9L04w</t>
  </si>
  <si>
    <t>LAQfGntNwKmOIOBRldci2g</t>
  </si>
  <si>
    <t>Z_pUKnjoPatZBF1VPgwvow</t>
  </si>
  <si>
    <t>So cheap, so yummy, plus BYOB! Love coming here with my boyfriend or with groups of friends! During the week it is usually pretty easy to get seating, but on the weekend you will have to wait a little. The service is always on point, so they move through people pretty quickly. They have plenty of options of dumplings and then regular and Americanized Chinese food (ie. General Tso's). So there is something for everyone! ;;WARNINGS: I've been before when they didn't ID for alcohol, but I think they recently have started to ID check, so beware of that you young-ins! Also, cash only, there's an ATM inside.</t>
  </si>
  <si>
    <t>vjxLOyHKbvvdbGDRmcdbHQ</t>
  </si>
  <si>
    <t>8pqdJjefYq-a9IBSJJmKwA</t>
  </si>
  <si>
    <t>British, Restaurants, Gastropubs, Bars, Nightlife</t>
  </si>
  <si>
    <t>The Dandelion</t>
  </si>
  <si>
    <t>MPs7q43j_t3fEC6ep3OeOQ</t>
  </si>
  <si>
    <t>A beautiful; cozy; warm atmosphere. The food is outstanding and the service excellent. A delightful menu. I recommend to try.</t>
  </si>
  <si>
    <t>otaDiGhfNPR2QF19V6Jdog</t>
  </si>
  <si>
    <t>zwq7Uav0Ex9ZMS1jwCjJew</t>
  </si>
  <si>
    <t>We only came for teatime, so I can't really rate the food or the dining rooms (which I hear are very cool), but I did attend with a Brit, so I can give you an authenticity rating.  The Brit says that it's not \authentic\" per se</t>
  </si>
  <si>
    <t xml:space="preserve"> but it's a lovely homage to a British pub - not tacky in the least.  Based on my slightly more limited experience</t>
  </si>
  <si>
    <t xml:space="preserve"> I'd have to agree.;;The drinks (Pimms deluxe</t>
  </si>
  <si>
    <t xml:space="preserve"> awesome!) were great</t>
  </si>
  <si>
    <t xml:space="preserve"> the tea was reportedly good too</t>
  </si>
  <si>
    <t xml:space="preserve"> and I really enjoyed the salmon-and-trout patÃ©.  The place was pretty cozy too</t>
  </si>
  <si>
    <t xml:space="preserve"> but although I was seated next to the fireplace</t>
  </si>
  <si>
    <t xml:space="preserve"> still chilly."</t>
  </si>
  <si>
    <t>2VKyT3D4i3MG7C7FuPIknA</t>
  </si>
  <si>
    <t>dCZpXsIEGmvcmrvs-6iQdQ</t>
  </si>
  <si>
    <t>Great atmosphere . Had the cheese plate and pork tenderloin will definitely go back to explore the tasty menu some more. They could expand on the desert menu though; it didnt really have anything worth trying. Ok beer selection.</t>
  </si>
  <si>
    <t>e-vYEURBY5A8jHQ3C3zA0w</t>
  </si>
  <si>
    <t>i5Tp14COStwgi0fZABrrmw</t>
  </si>
  <si>
    <t>a little loud at the beginning - i lost my voice trying to tell a story.  and ended up standing while waiting for a table since the bar area on the first floor was crowded.;;and the service is very nice - it is just hard some times to get their attention (we ordered wine to eat with our mains and it didnt come until we were finished).;;but the food was good - got the scallops and the burger.  the fries are fresh and HUGE.  the drink with pimms is also yummy - and the bartender was super accommodating and let me sub vodka for the gin.</t>
  </si>
  <si>
    <t>_cgaflwgTtpo9eJHsqt-fA</t>
  </si>
  <si>
    <t>IrI1PiaEvP_7lhrshkKDQQ</t>
  </si>
  <si>
    <t>I was instantly sold on this place the minute I walked in the doors and the whiffs of smells hit my nose.  As we were seated and given the drink menu I was brought back to my time in England and thinking I was at a free house.  ;;The service was great, taken care of instantly even if there was not a seat left in the place.  The food was brought out quickly and was wonderful.  I have been told the deviled eggs are very good, well that is an understatement.  The meal was even better.;;I cannot wait for my return to Philly just so I can come back.</t>
  </si>
  <si>
    <t>lsBIIpm-EwfSiD9BQdnHAQ</t>
  </si>
  <si>
    <t>aAhlvISTPcevLgAY_LWSDA</t>
  </si>
  <si>
    <t>Fantastic food; decor; ambiance. The ricotta spread is Amazing. The tandoori chicken was phenomenal. The fish and burger were also on point. Spend your money here. Small menu but quality is priority to the establishment. No complaints.</t>
  </si>
  <si>
    <t>N_jJ_uwE32WiQgNlGuQ6sg</t>
  </si>
  <si>
    <t>d67JsNMwyrGtXVT8BhPjoQ</t>
  </si>
  <si>
    <t>The Cheese plate;  Scottish Salmon and the Basil Punnett were delicious. Loved the atmosphere and decor; too! Will definitely be back.</t>
  </si>
  <si>
    <t>MJsPFzLmzpUH1bMcKwhl6A</t>
  </si>
  <si>
    <t>iXac8VsfoMWmFmaBYHrPDw</t>
  </si>
  <si>
    <t>We were in Philly for a Phillies game and stayed overnight.  The Dandelion was a tremendous part of our Philly experience.  Great decor and service.  We just walked around the rest of the day saying; \God; that was so good\"!  We had the Chicken Duck Liver appetizer which we weren't sure we'd like but our waiter said it was his favorite.  So glad we dared to try something new!  It was delicious.  We all shared the Fish and Chips; Hot Roast Beef Sandwich; and French Toast (best we'd all ever had!!).  We even went on and on about the watercress salad that came with the sandwich.  Excellent in every way.  Couldn't recommend more!"</t>
  </si>
  <si>
    <t>VyDzV88de6300-s-AwWj7Q</t>
  </si>
  <si>
    <t>agSn6Lc2lB6ShKcxWsItqg</t>
  </si>
  <si>
    <t>Before I start my review, I must mention that I am bothered by the name of this place; it doesn't have the right British Pub feel to me.  So for the rest of this review I will refer to it as \The Dandy Lion Pub\". Which I find to be so much more pleasing than a bar named after a weed that I don't even think exists in England...;;I have a tip for anyone trying to get into this place: that super cool door on the corner of 18th and Sansom? Not the actual door.  I felt like a fool tugging on it</t>
  </si>
  <si>
    <t xml:space="preserve"> only to find out the real door looks like a side entrance on 18th.  Anyways</t>
  </si>
  <si>
    <t xml:space="preserve"> the decor in the Dandy Lion was somewhat odd</t>
  </si>
  <si>
    <t xml:space="preserve"> but enjoyable. As I waited for my friends to arrive</t>
  </si>
  <si>
    <t xml:space="preserve"> I sat near the fireplace in what felt like some old man's living room. I was afraid to touch anything until someone on the staff came over and told me it actually was for sitting not just looking (it resembles the random furniture you see thrown into some museums</t>
  </si>
  <si>
    <t xml:space="preserve"> with ropes in front of the display telling you not to sit). Side note: the staff here is fantastic: super nice</t>
  </si>
  <si>
    <t xml:space="preserve"> helpful</t>
  </si>
  <si>
    <t xml:space="preserve"> and very cheerful but laid back. We sat upstairs in a very homey feeling sun room which i just loved.  I could sit up there all day. ;;I came here for brunch and was really pleased with the menu. I find most brunch menus to be very overwhelming</t>
  </si>
  <si>
    <t xml:space="preserve"> with way too many options. There was a nice range of choices but not so much that I couldn't choose a meal. I went for the Eggs Royale and they were fantastic. Just the right amount of Hollandaise and smoked salmon</t>
  </si>
  <si>
    <t xml:space="preserve"> and really well cooked eggs. The coffee was really delicious but heads up</t>
  </si>
  <si>
    <t xml:space="preserve"> its like $3.50 (a bit steep if you ask me). ;;Also</t>
  </si>
  <si>
    <t xml:space="preserve"> the bar area looks lovely. I can't wait to find an excuse to come here for happy hour!"</t>
  </si>
  <si>
    <t>S1bcv4QpwW7Ysy0T9edlOQ</t>
  </si>
  <si>
    <t>4d6nESRCBWilpUxPzk2Vmw</t>
  </si>
  <si>
    <t>Stephen Starr has done it again!  Dandelion is AWESOME from the food to the best ambiance I've experienced in Center City.  I really cannot wait to go back to the dog bar upstairs or sit by the fireplace downstairs, if I am lucky enough to snag a spot there.;;There are several levels of the restaurant.  It feels really intimate in each space, which has its own design and layout.  I believe that this is pretty authentic based on my one trip to the UK a few years ago.  But honestly - knowing that Great Britain is not exactly known for its food - the ambiance is the only thing that this place has in common with its inspiration!  But I digress.  Major ambiance highlights include wood-burning fireplaces, which are a treasure during winter months, and the dog bar upstairs, with tons of photos and statues of dogs.  The furniture is all old-school - lots of wood, wooden tables, chairs and paneling.  Check out the room upstairs painted in off-white with a bay window overlooking 18th street and a beautiful light fixture...it looked very appealing and warm in there.;;The food was great and the service was very friendly and welcoming.  It was crowded in there but they sat us within 20 minutes or so (no problem, I rocked some Pinot Noir while we waited).  PS - looks like a fun beer selection here.;;Here's what we ordered:;;-deviled eggs - nice curry flavor, but not overpowering at all.  MMM!;;-butter lettuce salad - lightly dressed with apples, bleu cheese, pomergranite seeds...why is butter lettuce so good?;;-fois gras - I don't usually order it.  Came with an egg, thick-cut bacon and balsamic reduction = one tasty bite!;;-NY Strip - OUT OF CONTROL GOOD...comes with two sauces, one was a little creamy and one was a rich bbq-esque flavor.  This steak DEFINITELY rivals ALL steak houses I've been to in Center City BY FAR.  I could not get enough of this steak.  That is all I have to say.;;-Roasted organic chicken - I don't usually order chicken out but this is the place to get it...came on potatoes, I caught a taste of turnips, roasted baby carrots...simple, delicious, hearty.;;Next snow day you can find me at the fireplace in Dandelion.</t>
  </si>
  <si>
    <t>UR5I5oboRkjVwNjUwFdZPg</t>
  </si>
  <si>
    <t>IWHdx0NhDKADkGOgXgOFKQ</t>
  </si>
  <si>
    <t>Restaurants, American (Traditional), Sandwiches</t>
  </si>
  <si>
    <t>Tommy DiNic's</t>
  </si>
  <si>
    <t>7-jSbcQX-D68sg2mK05Tqg</t>
  </si>
  <si>
    <t>From the pulled pork to the hot peppers to the provolone cheese to the rolls; everything is top notch. The slow cooked pork is seasoned and marinated perfectly. This sandwich is worth the wait if there is a line.  Easily the best sandwich in Reading Terminal Market.</t>
  </si>
  <si>
    <t>4z9ZOCPUbcME7f0At-oSdA</t>
  </si>
  <si>
    <t>Ub2NJ4J8zLQFqY-7M-U0Zg</t>
  </si>
  <si>
    <t>The best Italian style pulled pork!  Is you are in the Reading Market; you have to have one!</t>
  </si>
  <si>
    <t>V51LNLGVtxHb5e3YVmXJsw</t>
  </si>
  <si>
    <t>lv337LJ_TfGXJyJzt7yR0w</t>
  </si>
  <si>
    <t>Quick tip: While in line; scout for diners finishing up their meals and ask for their seats. We did that; and were fed within ten minutes.</t>
  </si>
  <si>
    <t>QCiPBUUWnp0KdH8BFQ46Dw</t>
  </si>
  <si>
    <t>0tTBY4wfLZmNNX13VTQlvA</t>
  </si>
  <si>
    <t>I'm in bandwagon-jumping rather than contrarian mode here. You'll want the roast pork; provolone and greens; an incredibly juicy and flavorful concoction. They have earned huge crowds but do a good job of moving the line quickly.</t>
  </si>
  <si>
    <t>lO_L4Otm-hJQ0CvbDcynxA</t>
  </si>
  <si>
    <t>YDhWUC0WYMNydF4gYivF3g</t>
  </si>
  <si>
    <t>Simply the best sandwich that Philadelphia has to offer. The roast pork sandwich is the cheesesteak's cooler; better looking brother and Tommy DiNic's does it better than anyone. I never return home without hitting their counter in the Terminal.</t>
  </si>
  <si>
    <t>iID-eDQ_JJ-Z3oH7_NfA9w</t>
  </si>
  <si>
    <t>aaTCKKIqTRokh96EOxnOcw</t>
  </si>
  <si>
    <t>h6GAvq0yMQma9rBcmxIStQ</t>
  </si>
  <si>
    <t>vvQIbFAlm5VutWYAA37EhA</t>
  </si>
  <si>
    <t>This should be on your \100 things to do before you die\" list. For less than $10 you will have on of the best sandwiches of your life. I recommend the roast pork with sharp provolone and greens. ;;It will be sloppy</t>
  </si>
  <si>
    <t xml:space="preserve"> juicy</t>
  </si>
  <si>
    <t xml:space="preserve"> garlicky</t>
  </si>
  <si>
    <t xml:space="preserve"> served without a smile in a brown paper bag</t>
  </si>
  <si>
    <t xml:space="preserve"> cardiologist-unapproved</t>
  </si>
  <si>
    <t xml:space="preserve"> and one of the best sandwiches you will ever eat. ;;For out-of-towners: the Reading Terminal Market is a great place to visit for lunch. Scout out a spot to eat before getting in line otherwise you'll have a soggy bag full of pork mess by the time you get a seat. Worth the wait!"</t>
  </si>
  <si>
    <t>M8Ta2_KiS4GV2uO41mgbQw</t>
  </si>
  <si>
    <t>uiO9rf7efafsKl5s6UY7Bw</t>
  </si>
  <si>
    <t>I can't stop telling my friends about how Dinic's makes the best sandwich I've ever tasted in my life.;;Roast pork + sharp provo + broccoli rabe;;Not a combination you'd expect but wow, do they go well together. So good that I would go back to Philly JUST for this sandwich. The cheesesteaks have nothing on this!</t>
  </si>
  <si>
    <t>sLANAbXWUHdeOYAZYYBsEA</t>
  </si>
  <si>
    <t>Qo_12swcVajf0jGcOxIE9Q</t>
  </si>
  <si>
    <t>Came here on a Sunday morning. We ordered pork /sharp provolone &amp; hot pepper. Very good quality sandwich. No frills. Meat; peppers; cheese; bread. I think they used a garlic Parmesan spread on the bread. The portion was good and the employees served your food and went about their business. When I'm back in Philly it'll be worth trying another meat option. The bread was good and held up without being too hard.</t>
  </si>
  <si>
    <t>I0Tx4ow5WYPv0LR59JEfjw</t>
  </si>
  <si>
    <t>_WPsVFnjyoHr0w10NJvfpA</t>
  </si>
  <si>
    <t>Tommy DiNic's is no joke. I've been to this spot a few times and have very much become a creature of habit. They are known for their roast pork with provolone and broccoli rabe, and there is a dam good reason. It is the ish, times time, times a hundred, times a thousand!;;First, the bread they use is perfect. But you soon forget, because the contents are so mouth watering. I get like Cujo and salivate every time one of these bad boys gets popped into my belly.;;Reading Terminal has a number of good spots, but this is really The Spot. This is where you need to make a bee line to if you want to take in the best of Reading Terminal. Anything else is selling yourself short of a great experience.</t>
  </si>
  <si>
    <t>RRsbPGYyKJ3zqMMkzcHZaQ</t>
  </si>
  <si>
    <t>ntiIq1FNqduOyyowMFGh5A</t>
  </si>
  <si>
    <t>Specialty Food, Noodles, Ethnic Food, Chinese, Comfort Food, Restaurants, Food</t>
  </si>
  <si>
    <t>Nan Zhou Hand Drawn Noodle House</t>
  </si>
  <si>
    <t>78WadybeVjQgjbyQKG0ySQ</t>
  </si>
  <si>
    <t>Great place to grab a cheap lunch!  ;;I would totally get their duck noodle soup since the duck is soft and flavorful.  The beef noodle soup was somewhat standard.  You can order with hand cut noodles, which are like thick, slivers of thicker, chewy dough, or your standard round noodles.;;Their dumplings were delicious, fried, I got an order to go!  Their noodles in peanut sauce is really good too!  I will get that again.</t>
  </si>
  <si>
    <t>y8jJV4AeH6ZEBagQ_ys8KQ</t>
  </si>
  <si>
    <t>Djr-7N2W1zH5bfeP8z-uDA</t>
  </si>
  <si>
    <t>Delicious dumps. I had the beef brisket noodle soup that was great. My friend had the sliced chicken noodle soup but the chicken was pretty bland. Definitely try the beef or another menu item over this. ;;Huge serving sizes (but you should still get the dumplings to start with anyway);;We went on a Friday afternoon at 3pm so very quiet which of course meant short waiting time and good service.</t>
  </si>
  <si>
    <t>U7hDddBCLVhFU8ZPvSLzsg</t>
  </si>
  <si>
    <t>qvdKObt6D86pq52zNbHRvg</t>
  </si>
  <si>
    <t>Can't beat the cheap prices.;;Roasted duck soup was good.  The handmade noodles really makes the meal.  The food came out really quick too.</t>
  </si>
  <si>
    <t>aN53tNId_2eeIgVTpctRbQ</t>
  </si>
  <si>
    <t>cLzU7IrMrISShMqUL-wxqw</t>
  </si>
  <si>
    <t>Cheap hand drawn noodles. Broth is solid. I opted for the beef brisket and my friend had the house special meat ball. We both have no idea what's in the meatball, but it kind of has the consistency of tofu. Not a fan of the meatballs lol.;;The ratings speak for themselves. $8 for authentic hand drawn noodles, can't get much better than that.;;Cash only and service is non-existent. ATM is outside at the entrance and charged $1.75.</t>
  </si>
  <si>
    <t>0DB3Irpf_ETVXu_Ou9vPow</t>
  </si>
  <si>
    <t>gnYKr9veFkm2uLZjJzxKIA</t>
  </si>
  <si>
    <t>One of my favorite comfort foods to get a nice hot bowl of braised beef noodle soup ~ ;;We were seated immediately and the only strange thing about our meal was that my noodle soup came out before even the appetizer came out, but i didnt complain!!;;We ordered the stir fry beef noodle dish, the scallion pancake, and the braised beef noodle soup (both noodle dishes with shaved noodles instead of hand drawn);;The stir fry beef noodle dish was flavorful and not too salty. Had a good portion of beef in there as well;;The braised beef noodle soup was soul warming but sometimes you get that extra spice kick in. Although the menu says spicy, it's not so spicy that you can't enjoy your meal and theres plenty of tender beef in the soup as well. I love the fresh cilantro on top and the white radish soaks up alll of the flavors.. nom nom nom;;Scallion pancake had the perfect dipping sauce but i think the pancake itself was a little bland for me.;;Our total came to $24 so definitely an affordable and very filling meal thatll warm your bones</t>
  </si>
  <si>
    <t>6NwItToOl-AwHqMpW2CrQA</t>
  </si>
  <si>
    <t>9deSRivX2jg_szvHPPOiEw</t>
  </si>
  <si>
    <t>Authentic noodles that are clearly hand-made. My favorite dish to order is the sliced noodles; beef stir fried. Chewy; flavorful; and delicious with a great sauce. The appetizers are not as mentioned as much as their noodles; but are actually fantastic as well and tops what I've had in other restaurants nearby. The scallion pancake in particular is amazing and crispy/savory.</t>
  </si>
  <si>
    <t>wABHp4fGUC-0acRKhmQO2A</t>
  </si>
  <si>
    <t>rP7wasRXprg6LVQHSKgc9w</t>
  </si>
  <si>
    <t>Cold days and Nan Zhou soups - the French would call this un mariage parfait.  I am totally addicted to these quality noodles and their chewy, toothy consistency, be they in soups, sauces, or stir-fried.  ;;Spicy Pig Ears is a must appetizers (don't give me that surprised \eek\"!) - pretty</t>
  </si>
  <si>
    <t xml:space="preserve"> flowing ribbons doused in chili oil</t>
  </si>
  <si>
    <t xml:space="preserve"> resting on a bed of cool daikon radish salad - a spicy ode to porcus maximus</t>
  </si>
  <si>
    <t xml:space="preserve"> great in texture and taste.  Peanut noodles: must have a shaved noodle and hand drawn noodle version at the same time to appreciate the difference in texture.  Another appetizer I like is shredded kelp</t>
  </si>
  <si>
    <t xml:space="preserve"> with its taste reminiscent of ocean.;;You can count on the familiar dishes like snow pea tips</t>
  </si>
  <si>
    <t xml:space="preserve"> spinach with garlic</t>
  </si>
  <si>
    <t xml:space="preserve"> etc. to be reliantly good but slurping more noodles from a big bowl full of one of the many different types of soups (beef</t>
  </si>
  <si>
    <t xml:space="preserve"> beef brisket</t>
  </si>
  <si>
    <t xml:space="preserve"> ox tail</t>
  </si>
  <si>
    <t xml:space="preserve"> roast pork and even more interesting ingredients for the more adventurous eaters) is a special pleasure.  Coming with a group of friends allows for tasting many different dishes.  The bill will always be very low.;;Service is efficient and friendly (with some exceptions)</t>
  </si>
  <si>
    <t xml:space="preserve"> the restaurant bright and comfortable.  Go try!"</t>
  </si>
  <si>
    <t>pbDJGS8PDgqpUPmDH1YJvA</t>
  </si>
  <si>
    <t>OuCzQJ9ChcIbLycKXn5lqw</t>
  </si>
  <si>
    <t>These are the most amazing noodles EVER. I'm from NYC but have yet to find anything that even comes close here. Ever since my friend introduced me to Nan Zhou Noodle House four years ago, I insist that we come here every time I visit her in Philly. The noodles are my main motivation to go to Philly, but shhhh, don't tell my friend that =) ;;They have two types of noodles, which they make at the restaurant: hand-drawn (like spaghetti) and shaven (wide flat noodles). I prefer the beef brisket noodle soup with shaven noodles. You can also add an fried egg into your soup, which is pretty tasty. The broth is so homey and delicious. They also have dry noodles but I think the soup is better. The proportions are HUGE so it's hard to even come close to finishing it. On top of that, it's SO cheap. If you're feeling adventurous, I would also recommend starting with the beef tendon on top of pickled radish. ;;This place is a must try and worth the trip (from NY) to Philly. It's THAT good.</t>
  </si>
  <si>
    <t>17nie4O8VlC-PFZo_gaRfw</t>
  </si>
  <si>
    <t>5r3bCGBfc774QGSXmVSD-A</t>
  </si>
  <si>
    <t>jzGpUzvQfDOgeK71Vf7Sjg</t>
  </si>
  <si>
    <t>RLn3HpQdH0CzVAqSCld7zw</t>
  </si>
  <si>
    <t>Delicious food at the super cheap price you would hope for. Try the shaved noodles with peanut sauce! banging. ;;I usually go and stuff my face for about 6 bucks.</t>
  </si>
  <si>
    <t>URsrguDnJ3RsHceY3lo1tQ</t>
  </si>
  <si>
    <t>OdIBX09glfXNVSyd0RnIeg</t>
  </si>
  <si>
    <t>Nightlife, Pubs, Bars, Belgian, Restaurants, Gastropubs</t>
  </si>
  <si>
    <t>Monk's Cafe</t>
  </si>
  <si>
    <t>OsXBBeh45THcqrPjZURouw</t>
  </si>
  <si>
    <t>Ugh. The last few times I've left this place, I've left annoyed. The hostesses and the bartenders are rude. Really terrible attitudes consistently. I will not go back. ;Can get the same fries and mussels at their other location in fairmount minus the attitudes.</t>
  </si>
  <si>
    <t>4Dg8tpKaLawS4id2SQ2Afg</t>
  </si>
  <si>
    <t>vu5Mbl338wJzSDZX4Vex8A</t>
  </si>
  <si>
    <t>This was my first trip to the famous Monk's.  What anticipation!  The beer variety did not disappoint.  Maybe my expectations were too high but all other aspects of the place were only fair.  I was there for lunch.  Maybe it is better for dinner.  The place is dark and narrow.  I looked online so knew the menu in advance.  I had mussels.  Good; but I have had better.  Only the front bar was open and the bartender did not want to talk about the taps in the back room.  He was knowledgeable about beer but that is the only positive that I could give him.  I asked for a particular beer and he had to go to the basement to get one.  He came back with a different beer and poured it without asking me first.  When I noticed the bottle and asked what he did; he brushed it off as no big deal because he knew it was just as good and cheaper.  The substituted beer was good but that is unacceptable behavior by a bartender. Maybe Monk's is better with a different bartender.  Maybe; maybe; maybe.  Maybe Monk's is riding on its rep.  Maybe I will not go back.</t>
  </si>
  <si>
    <t>smmYSta8rfFL_UvsOp-bHw</t>
  </si>
  <si>
    <t>kGokIN1dxlrXNzYH3dhbbA</t>
  </si>
  <si>
    <t>I love this place; the mussels are amazing and the mac and cheese is so good! I usually go to the back bar; and the bartender back there is great! There's always great beers on tap and the staff is knowledgeable and make great suggestions. Yummy; thinking about Monk's makes me want to eat there right now.... Guess I know what I'm doing tonight!</t>
  </si>
  <si>
    <t>bjV2_PyK8xScEVjnr-TG8Q</t>
  </si>
  <si>
    <t>czg3fxf-hK1OfmKEr4vv5g</t>
  </si>
  <si>
    <t>My only complaint with Monk's is that it's popular. It's a Philadelphia institution; they've been pouring Belgian beer before you could find it on a map and long before you could tell the different between a dubbel; trippel; and quad. Great beer selection divided up between the front and back bar. Love the food. If I could reliably get a table or a place at the bar I'd be here all the time.</t>
  </si>
  <si>
    <t>tmxIsLKcNd9qG6nbL6ONbg</t>
  </si>
  <si>
    <t>Cg884bG4IeesgznwFwJ6uQ</t>
  </si>
  <si>
    <t>I've had many, many great nights at this Philly staple. Writing this review makes me wish I was there right now settling in with some friends, ordering some fine beers and a couple pots of mussels on a crisp November night.;The beer selection is the #1 draw. The draft list is always changing but if you are into IPAs, barley wines, belgian blondes and then like, there's always something for you. I remember going once and seeing Pliny The Elder on tap and being particularly delighted. The bartenders themselves are seasoned vets and they know their stuff. They're also incredibly friendly and easy going. ;When the place gets busy, and it does get busy and noisy, it just feels vibrant, never chaotic. There's a great energy there. I'm giving this place 5 stars because it's a long-time favorite of mine and it never disappoints.</t>
  </si>
  <si>
    <t>AxqO_maRrEUi8ckkEgLsDQ</t>
  </si>
  <si>
    <t>ljGSz4dg69nQ4Toqa-txtA</t>
  </si>
  <si>
    <t>the only reason i gave monks a single star is because the mussels are decent.  ;;the staff is rude and acts as if you are privileged to merely be in their company, the service from the moment we walked was miserable.  the consensus of our party was that nobody had ever been treated so poorly eating out before. ;;there are plenty of other places in the area to grab a excellent beer - i suggest trying one as you stroll past monks.</t>
  </si>
  <si>
    <t>NDZB1h53yr9QN6GjTz6s0g</t>
  </si>
  <si>
    <t>sGkKf-9627USLqSLTXwRPg</t>
  </si>
  <si>
    <t>4EK74VqAL3Nq7VxsXZUMog</t>
  </si>
  <si>
    <t>T6y-obXwCzyZomwZFozeRA</t>
  </si>
  <si>
    <t>rwSkUzjGAtRT0J9Whuu_jQ</t>
  </si>
  <si>
    <t>kVF2z7X2aM4z9847eztB3w</t>
  </si>
  <si>
    <t>We arrived around 9pm on a Friday night and the four of us were seated in minutes and spent about 3 hours at our table ordering food and drinks.;;These may be the best mussels that I have had in Philly. The small pot was huge so I can't even imagine what the large pot must be like. The 4 of us split 3 small pots of mussels and 2 sandwiches and were stuffed. The mussels also come with a side of bread and French fries. The Portobello sandwich was good, but I think their burgers are even better. They also have a decent beer menu. The 4 of us had 3 pots of mussels, 2 sandwiches and countless beers over a 3 hour period and our bill came to about $160, and we left very full and satisfied. Service was decent.;;They do need to fix their bathroom sink because the cold water faucet did not work at all.</t>
  </si>
  <si>
    <t>yIsQ4qFCyY-clmlRwQlw_w</t>
  </si>
  <si>
    <t>O1UdL006msalsfRF4do1lQ</t>
  </si>
  <si>
    <t>For Belgian brews and tasty pub food, it doesn't get any better in Philly than Monk's.;;Monk's has a great atmosphere--dark, wood-paneled walls smattered with Belgian beer paraphernalia and old woven tapestries, with a great indie/rock soundtrack to boot.;;But really, you come to Monk's for the beer.  They have their own branded Flemish Sour Ale brewed for them that is bomb.  The Sour Ale is a MUST, and should be your first drink of the night. Always.;;The tap list is always rotating but never disappoints.  Monk's does a great job of carrying some solid Belgian gems like Tripel Karmeliet, while also mixing in seasonal flavors, IPAs, and a few heavier beers.  The Monk's beer guide is worth a look for kicks, but the tap list is so great than I've never found myself wanting anything bottled.  For the non-beer enthusiasts, you can often find lambics that will satisfy.  The bar is pretty weak in terms of liquor, but that's not their wheelhouse.;;Prices are rather high but won't kill you, especially if you're having fewer servings of boozier beers.;;Food is great, but good luck getting a table until late night.  Odds are great that you'll be standing with your drinks until a bar stool or two open up--totally worth it for the the Monk's experience.</t>
  </si>
  <si>
    <t>UeZopw1iFCn7gld3thNOZQ</t>
  </si>
  <si>
    <t>S8ZFYEgMejpChID8tzKo9A</t>
  </si>
  <si>
    <t>Spanish, Restaurants, Breakfast &amp; Brunch, Tapas Bars, Iberian</t>
  </si>
  <si>
    <t>Amada</t>
  </si>
  <si>
    <t>nGrNUwj4HtGGPLQeSqwKmg</t>
  </si>
  <si>
    <t>3rd time's the charm! Wait, actually, every time has been a charm!;;I am absolutely in love with Jose Garces restaurant, but Amada is definitely my favorite! (A little bit sad that I didn't get to try Chifa before it closed)...;;FOOD: 5/5;-Definitely start with a mixto of either cheese or cured meat. I'm a huge fan of cheeses so that's what I went, but wow, the cured meat platter next to us look so tempting! I went with the manchego (loved the lavender honey), ermesenda, and garrotxa; the garrotxa itself is a bit bland, but with the garlic dulce de leche, it was magical! all in all, there is no cheese you can go wrong with if you're a cheese lover!;-Gazpacho - one of my favorite here; love the fresh factor, and yellow tomato is always so interesting. It's just so rightly chilled and slightly sour. Great appetizer!;-Tortilla Espanola - my girlfriend loved it, but it was a bit of \potato overload\" for me!;-Albondigas - a classic tapas dish for me here</t>
  </si>
  <si>
    <t xml:space="preserve"> definitely a must!;-Gambas al Ajillo - pan seared shrimp if I'm correct. It's definitely good but not to die for. Sprayed with lemon juice on top so it's definitely refreshing;-Alcachofas y setas - read that the wild mushrooms were delicious so we gave this a try. If we weren't so darn full by now it would've been amazingly scrumptious. Regardless</t>
  </si>
  <si>
    <t xml:space="preserve"> definitely a dish worth trying!;-Crema catalan - I don't want to sound crude but isn't it just creme brulee? Good</t>
  </si>
  <si>
    <t xml:space="preserve"> but didn't like the dates on there. Also</t>
  </si>
  <si>
    <t xml:space="preserve"> you get a FREE almond cookie! It's good enough of a dessert itself!;;AMBIANCE &amp; SERVICE: 5/5;Love the design of the restaurant; this didn't change since my last dinner. Service has been amazing the past two times. I was unfortunate to arrive a bit more than 20 minutes late</t>
  </si>
  <si>
    <t xml:space="preserve"> and with a call to the restaurant ahead of the time</t>
  </si>
  <si>
    <t xml:space="preserve"> they were willing to hold my table. Thank you! The waiters and waitresses were so nice</t>
  </si>
  <si>
    <t xml:space="preserve"> and my water glass was never empty (my huge pet peeve!). ;;RECOMMENDATION;Definitely don't get too much. People say tapas are small</t>
  </si>
  <si>
    <t xml:space="preserve"> but they can fill you up quickly! We got 7 total</t>
  </si>
  <si>
    <t xml:space="preserve"> including dessert and counting the mixto cheese platter as one instead of three. THAT IS DEFINITELY TOO MUCH! I could barely enjoy the flatbread and dessert because I was so darn full! Also</t>
  </si>
  <si>
    <t xml:space="preserve"> ditch the dessert and eat the FREE cookie. It's good! When the tab came</t>
  </si>
  <si>
    <t xml:space="preserve"> I was pleasantly surprised that tip and tax included</t>
  </si>
  <si>
    <t xml:space="preserve"> it was right under $100</t>
  </si>
  <si>
    <t xml:space="preserve"> which makes me think this was much more worth it than a date at a steakhouse</t>
  </si>
  <si>
    <t xml:space="preserve"> and much more appealing. I'd much rather not watch my date chomp over some steak ferociously....ALSO</t>
  </si>
  <si>
    <t xml:space="preserve"> if you're running a bit late or hitting traffic</t>
  </si>
  <si>
    <t xml:space="preserve"> give a quick call ahead and they can usually hold your table for up to 20-30 minutes! Just be nice and ask!"</t>
  </si>
  <si>
    <t>Xaa12Zr3gzCvT9-8UAljZQ</t>
  </si>
  <si>
    <t>pls3PWbxQF4jSNZq7c3OpQ</t>
  </si>
  <si>
    <t>I had been wanting to go to Amada for a long time and I finally go to go this past weekend! My cousins and I split a pitcher of red sangria; which had the perfect ratio of wine and fruit juice. After drinking some sangria; I ordered the Broken Hugs cocktail and found that to be even better than the sangria. We ordered about 8 small plates between the three of us; which ended up being the perfect amount. My favorite dishes were the lamb meatballs; baked goat cheese; and grilled octopus. I would 10/10 recommend Amada whether it is for drinks at the bar or a nice sit down dinner!</t>
  </si>
  <si>
    <t>RhqQNwLWCHArpTwhlaiM9A</t>
  </si>
  <si>
    <t>eQVSAkllDqgyKofF_-LfFA</t>
  </si>
  <si>
    <t>SBSlxc-mxwPFN92avBVTHg</t>
  </si>
  <si>
    <t>QdDJnaB9eY7cdYXYYmSI6g</t>
  </si>
  <si>
    <t>One of the original tapas restaurants in Philadelphia that continues to produce fine tapas and drinks. For bourbon lovers try the matador. Nicely decorated inside; the restaurant is great for both business and pleasure. Their paella is very good as are their desserts. One of the best restaurants in Old City.</t>
  </si>
  <si>
    <t>Y9P7Rac8z13cZU2SbsjUGw</t>
  </si>
  <si>
    <t>oeF5bzti5m0_f99dn_Lbuw</t>
  </si>
  <si>
    <t>My first experience having tapas did not disappoint. I'm so glad it was at Amada. Everything was delicious! I came on a Monday night with my boyfriend for Center City Restaurant Week; and the place was packed. We were seated very quickly (we had a reservation). For the first course; we had Aged Manchego Cheese with truffle lavender honey; Chorizo Blanco; Tortilla EspaÃ±ola; and Gambas Al Ajillo. For the second course; we had Coca de Alcachofas Y Setas; A La Plancha: Hanger Steak; Arroz Temporado; and Madre E Hijo;. We both got Tocinillo de Cielo for dessert. There wasn't one thing I didn't like--they were all so yummy!</t>
  </si>
  <si>
    <t>MXHyPdIMNsF8PXP3XUrs-Q</t>
  </si>
  <si>
    <t>JLHvmqoNsu2hdeJ7oNnpuw</t>
  </si>
  <si>
    <t>Another visit; another hit!  And we had the pleasure of meeting Chef Garces himself!  What a charming; down to earth soul.  By all means; have their signature pork tapa - but know that it takes a good half hour to give the skin that perfect CRUNCH that had us all weak at the knees.  Seriously; if I'm going to up my cholesterol - this is the way to do it!  Food is prepared with a lot of love!  I wasn't too thrilled with the spanish octopus though; it was tough and dry.  But the oysters with strawberries and cava sorbet - what a delight!  That short rib flat bread?  Amazing!  The wagu beef skewer?  Delicioso!  The cheese and charcuterie with some wonderful tempranillo - definitely a great starter!  I can't wait to visit some of his other restaurants.  The place was PACKED on a Tuesday night; and not a single diner seemed unhappy - the food is and was all this iron chef says he offers!  Next time Im bringing friends and we are ordering the cochinillo!  GRACIAS AMADA!</t>
  </si>
  <si>
    <t>CS6mIboxyuYyVMAHWbyptw</t>
  </si>
  <si>
    <t>djMaS0WyHTPrRCcbSe_nIg</t>
  </si>
  <si>
    <t>This was my first time at Amada and we did \the pig\" -- a definite must! I highly recommend finding 3 or more friends and getting on the list as reservations book up a couple months in advance. They bring the roasted suckling pig tableside to carve -- it's quite the site. The bowls of chick peas with spinach in a red sauce; grilled green onions; roasted fingerling potatoes; and white beans with rosemary that accompany the pig were all delicous. We also started off with a few tapas which I recommend  while waiting (garlic shrimp and a chef's cheese plate selection -- both delicous). I'm also hooked on their wine list -- if you like whites; try the Verdejo!"</t>
  </si>
  <si>
    <t>dXcAJzsA9-2x45qi2arazA</t>
  </si>
  <si>
    <t>ATBBttTJho8eEZlX944Dtw</t>
  </si>
  <si>
    <t>Cd6IqzbdE-Tzlae9-MagEQ</t>
  </si>
  <si>
    <t>7QgHJ7wlFxY5OsDeii1SMA</t>
  </si>
  <si>
    <t>We came here since a friend recommended it. Luckily we booked ahead And they were very accommodating.  Overall it was a great atmosphere and great for drinks.  The suckling pig was very tasty but it's more of a dish for 6-8 people and comes with sides.;Sangria was tasty as well.</t>
  </si>
  <si>
    <t>lBI_1jo0v7OLxrhd6efthA</t>
  </si>
  <si>
    <t>MWc41Xhnk6fVIcI3bkqOpg</t>
  </si>
  <si>
    <t>VTAPrQgFK9S6fMhpZ1oW3Q</t>
  </si>
  <si>
    <t>kZ1q0K13tFYG_ZJrVvsJHA</t>
  </si>
  <si>
    <t>Thai, American (New), Restaurants, Chinese, Asian Fusion, Tapas/Small Plates, Pan Asian</t>
  </si>
  <si>
    <t>Sampan</t>
  </si>
  <si>
    <t>EFODoxTLgWfe5at6NLr6dw</t>
  </si>
  <si>
    <t>Sampan blew me away. The menu is creative and truly celebrates Asian cuisine, with fresh new tweaks to classic dishes and unexpected flavor combinations for the more adventurous diners. The service is a tad on the slow side, but very friendly and helpful, and the prices (~$40 pp with drinks) are surprisingly reasonable.;;We stopped by for Sunday dinner without a reservation and luckily were able to grab seats in front of the open kitchen. It was engrossing to watch as each chef executed different dishes with intense precision and speed. Ordering was a challenge because everything on the menu sounded delicious, and everything being cooked in front of us looked and smelled incredible!;;We settled on edamame dumplings, pork bao, hamachi crudo, XO sauce chicken wings, and XO sauce scallops (yes, we really like XO sauce). The edamame dumplings came highly recommended by a friend, and they did not disappoint - the dumpling skin was delicate and chewy, the filling was silky and refreshing, and the sake-truffle broth was the perfect accompaniment. The XO sauce chicken wings portion was huge for an appetizer and with their unique blend savory-spicy-sweet crunchiness, are some of the best wings I have ever had. The scallops might have been our favorite dish of the night, though it's hard to pick because everything was so good! ;;Our only food disappointment was the pork bao, which was so greasy that the bun lost its fluffiness. The drinks were a bit mixed - the One-Inch Punch lacked any strong clementine, strawberry, or lychee flavor (to the point that we're wondering if they just gave us the wrong drink), while the Chapter II was great. No matter, this is the first time in a while that I have been so excited about a restaurant - there are at least seven other items on the menu that I cannot wait to try.</t>
  </si>
  <si>
    <t>hNc9ICYav-FcOkcKaGBZDw</t>
  </si>
  <si>
    <t>wW-I2wwZTTO1hgxQST9scw</t>
  </si>
  <si>
    <t>I really only come here for happy hour because it is such a good deal! For food. I don't know about the drinks; I've only had a house red and it was just meh. But the food! They offer a limited menu and everything is under $5. The portions are smaller, but the food is deceptively filling. I tried almost everything on the menu at some time or another and everything is very tasty. If I had to pick a downside, I would say there isn't a lot of room (and I think -- but am not certain -- that happy hour menus apply only to the bar areas) and my clothes smelled like fried food for quite some time after leaving. ;;The best part is that they offer happy hour every day of the week!</t>
  </si>
  <si>
    <t>8wn3k2WyFjqMBhbPZNmpYQ</t>
  </si>
  <si>
    <t>NfkPd00xeN2fNe5FXP-_7w</t>
  </si>
  <si>
    <t>When I walked in with the gang; we soon discovered they were booked inside from reservations. The 6-8 (or more) tables were empty; but a reservation is a reservation. We ate outside. One fly; but we had fun. The spicy chicken is delicious. One little accident happened. My friend bumped my glass down; it shattered; and the other people dining all turned to look at us almost simultaneously. Luckily; I smiled and was all \Yeah. There was a little accident.\" Anyway; everyone had a great time. The waitress is lovely. I would say sexy; but I doubt she's around my age. Lol. I recommend going here though."</t>
  </si>
  <si>
    <t>fc5tnNOIP9QiCROto3i0iw</t>
  </si>
  <si>
    <t>z8GGTAlgwcWPfj0LokwHVA</t>
  </si>
  <si>
    <t>Amazing Asian fusion food! The Tofu Tacos and Pea Shoot Truffle Dumplings were bursting with flavor; but I wish they had more vegetarian options. The drinks were awesome too and I would definitely recommend this place to others visiting Philly</t>
  </si>
  <si>
    <t>COGkYi5fM-eYNrO_20O-mw</t>
  </si>
  <si>
    <t>vEjUsvV0c5T588I10CaKCg</t>
  </si>
  <si>
    <t>Super good food and moderately priced. I went here Saturday night to celebrate my birthday; it was pretty busy but good thing we made a reservation. I wanted to sit outside for better lighting because it's pretty dark inside but it's not so comfortable when it's busy. I suggest the counter seating where you can watch them cook the food! I would've sat here if I knew it existed but I didn't notice it till after I finished my food and went inside to go to the bathroom. Other than being too close for comfort to two groups of people (It was a busy Saturday night so what else would you expect); everything else was good. The food was amazing; which the portions were just a tad bit bigger; so I can savor it some more. The wagyu beef satay was absolutely amazing; the beef was cooked perfectly and the sauce on top which I think was kimchi was amazing. Crab tacos and bao buns were good and so was the Peking duck. One thing I'd pass is the pad Thai; you can get pad Thai like theirs pretty much anywhere so I'd suggest trying something a little more unique.</t>
  </si>
  <si>
    <t>BK7bLmCRk4nj-LyP2TFHNQ</t>
  </si>
  <si>
    <t>B8msKuYQ-okvjGnb6cAEeA</t>
  </si>
  <si>
    <t>iTD7QcQRbmCZCGe7sX-HVw</t>
  </si>
  <si>
    <t>-97vXCeFPvONZab8B1zNTQ</t>
  </si>
  <si>
    <t>I came for Happy Hour. The happy hour prices for food and drinks are great! It's a little tight inside and pretty busy during that time; but well worth it!!</t>
  </si>
  <si>
    <t>PE1Z5h3VKpx89Jy57Slukg</t>
  </si>
  <si>
    <t>o-OsawybEekG3Atzpw29Vw</t>
  </si>
  <si>
    <t>Went there on a saturday night, sneaked in and the hostess got my sister and I table (Already earned 3 stars there!). We sat by the kitchen table in the back which unfortunately made my clothes smell for the rest of the night but also gave me a close eye view on how the food was made!;;We ordered lettuce cups, rocky shrimp (is that what it was called.. too busy shoving it down my throat to think), kimchee fried rice and scallops. let us just say everything was delicious. Coming from an eater from NYC you wouldn't expect a large number of shrimps in an appetizer order but boy we were blown away! Amazing food, the order came out fast and lastly we also had the homemade ice cream as a dessert. we chose vanilla, swedish fish (yes) and honey grahams (even more yes). ;;amazing. just simply amazing food, ambiance, service and company around us. It's def a hidden gem. I'm very judgement of asian food since my parents own a restuarant and a buffet but this one is very very good. will def come again if I ever am in Philly again.</t>
  </si>
  <si>
    <t>m51GCLz83rTkVrhrEQZoLg</t>
  </si>
  <si>
    <t>xzb0cr0EpT9MTkX77Iu3dQ</t>
  </si>
  <si>
    <t>Okay, I'm changing my review. After many repeat visits I now really enjoy Sampan. They have a great happy hour, and an even better bartender (Amie!). No I did not know her before I met her at Sampan, this is real, she is awesome!!;;I am also a fan of their small plates of food. The edemame dumplings are my favorite!!;;I think it's a great place to grab drinks and some snacks with a group of friends!</t>
  </si>
  <si>
    <t>eNHnEmodSdIggbEZNlgpUg</t>
  </si>
  <si>
    <t>LYoEcWbFG13p8CJ7lsqgjw</t>
  </si>
  <si>
    <t>Poor service.  Was blatantly lied too while here.  I wouldn't trust them; food is ehhh for the price. Too loud to enjoy the meal as well.</t>
  </si>
  <si>
    <t>j1mv7TdK7jWMnYzf1UhfCg</t>
  </si>
  <si>
    <t>i_FWONQD1ZBqrNE2b-M5Ug</t>
  </si>
  <si>
    <t>American (New), Restaurants</t>
  </si>
  <si>
    <t>Talula's Garden</t>
  </si>
  <si>
    <t>QXnJKXnaIFXTZf3cYx8FMw</t>
  </si>
  <si>
    <t>Perfect food, perfect service, perfect ambiance. Anything I left out?  It was my first time there and they certainly left a good impression. Even on a Monday night, the place was packed! ;It was cold so I could not sit outside but even inside I felt like I was eating at a beautiful garden. I will make sure to sit outside in the garden as well when it's a little warmer. The pork belly is to die for and the waitress worked with me on my customized \mocktail\";From service to food to ambiance</t>
  </si>
  <si>
    <t xml:space="preserve"> This is now my favorite restaurant."</t>
  </si>
  <si>
    <t>wq8HD6CioWfhB31twF0YTQ</t>
  </si>
  <si>
    <t>9q3zEl6gQxqyuhA4XVYTRw</t>
  </si>
  <si>
    <t>JwyBg0rLibOJJoTBgCfWvw</t>
  </si>
  <si>
    <t>Excellent meal!;We sat outside and the atmosphere was wonderful...great place for a romantic dinner for 2.;Arrived around opening (17h) time, seeing we had no reservation, and that was good considering the place was hopping later.;Had a the taster's menu, which changes daily...as to b expected for the 8-course menu prepared by the chef himself, each dish was exquisite! Complimentary champagne, coffee and house granola for the road rounded of a lovely experience!;Staff in general were brilliant, but our waiter Paul deserves special mention...thanx.</t>
  </si>
  <si>
    <t>P0yvC8ndcTTA7C5KiAUNiQ</t>
  </si>
  <si>
    <t>ZVY3jgHwlwmqo82vGMmvjA</t>
  </si>
  <si>
    <t>Delicious; they do gluten free like Rock stars!  Pricey but worth it.  They are indeed famous for their cheeses</t>
  </si>
  <si>
    <t>aGffyvYdXpT7Eq0a4H590g</t>
  </si>
  <si>
    <t>S_EVi7Dn0Vc0ZjM015YnYA</t>
  </si>
  <si>
    <t>Ate at the bar. The bartender was kind; thoughtful; and efficient. Food was incredibly good and we loved the dessert. I don't always review restaurants we love but I just so enjoyed this dinner.</t>
  </si>
  <si>
    <t>HgbD1OWweTSKynIWBZ_OUQ</t>
  </si>
  <si>
    <t>wctAoSemY1xlh3CZV0zLfA</t>
  </si>
  <si>
    <t>I was here for a business dinner; but Talula's would definitely be great for a special occasion. The food was fantastic and the atmosphere is warm and creative. Everyone at my table enjoyed their dishes and the waiter was very knowledgeable and able to offer suggestions for both food and drink. They have a wonderful seating area outside; that if it hadn't been early April; I would have loved to take advantage of.  I definitely recommend stopping by!</t>
  </si>
  <si>
    <t>x7bgYVhld9_Lgc5AhCATEQ</t>
  </si>
  <si>
    <t>wAhwUyZhDg3oHkxHpP_fpA</t>
  </si>
  <si>
    <t>Excellent food; horrible service. Every time I come here for either brunch or dinner I have high expectations; and every time the service is sub-par. Long waits for food (which is somewhat understandable given how popular the place is) and servers that are either unknowledgeable about the menu or less than pleased to be working there. 3 stars because the food is deliious and the restaurant itself is beautiful.</t>
  </si>
  <si>
    <t>Ue_H5GM4dhU3fiQJfO6WGA</t>
  </si>
  <si>
    <t>EHQn_-eWxDgbrUjks0hriA</t>
  </si>
  <si>
    <t>CocZuftztrfLSJiTQ6GzgQ</t>
  </si>
  <si>
    <t>u3GM2Odr4MdKyOXND60E0A</t>
  </si>
  <si>
    <t>Been here a couple times now and both meals were excellent, and in some way different from other Philly restaurants I've been to.;;While most reviews rightfully focus on the food, I think Talula's deserves attention elsewhere.  The space, as many have noted, is very comfortable, even peaceful.  Despite how busy it gets you never feel cramped or like you need to yell in here.  That's big.  The service has always been great - you can tell the staff is well versed in the menu if not a bit jumpy in telling you so.  Heard from an employee they even send staff out to the farms where they procure much of their food to learn where things come from.  That's pretty cool. ;;This is not to say the food isn't amazing.  Get a cheese plate.  I recommend the Master Collection for its variety, but the others I've seen or tried have been great as well.  Plenty of accompanying fruits and crackers that only enhance the experience, and the staff does a great job explaining each cheese when plating.;;I would recommend getting two of the smaller plates rather than one main course since they're about half the price, more than half the size and this allows you to try as many things as possible.  I've had the salmon rillette, a goat ravioli that is no longer on the menu, and the NJ clam pasta.  All were light and refreshing yet filling.  Perfect.  Have heard nothing but good things from groups I've been with about what they tried as well (lamb belly, fluke crudo, hallibut).;;Go.</t>
  </si>
  <si>
    <t>vXYcOtA-rogHpBFZEPKbYg</t>
  </si>
  <si>
    <t>t6sqprHMQRfchHIYAsENlQ</t>
  </si>
  <si>
    <t>Sitting outside in the garden area anytime between May and October.  There's nowhere better. Best cheese plates. Best service; best everything</t>
  </si>
  <si>
    <t>cdgUpwnWOhZQrXk4mP8Pqw</t>
  </si>
  <si>
    <t>6_T2xzR74JqGCTPefAD8Tw</t>
  </si>
  <si>
    <t>Japanese, American (Traditional), American (New), Restaurants, Sushi Bars, Asian Fusion</t>
  </si>
  <si>
    <t>Morimoto</t>
  </si>
  <si>
    <t>bd7cEnK_lfs9KJ0clW2Amw</t>
  </si>
  <si>
    <t>pzyKIwEUp8axXqlRCUUfqg</t>
  </si>
  <si>
    <t>l8W7e97keUiWWthUtpZ_bA</t>
  </si>
  <si>
    <t>OK, well, let me start out by saying that I don't really eat a lot of seafood, so I got the  Wagy steak with fried egg, shaved truffles, and fries fried in duck fat with a truffle sauce, and it was VERY good. However, not sure if it was $60 good for 6 oz. I'm pretty sure that you can get a much larger portion of great steak elsewhere for less than that (like Barklay prime). That being said, the decor was beautiful, and love the second floor bar and how that just melds into the decor and design of the restaurant.;;Also, I went with a bunch of people who DID eat seafood, and said that the sushi was AMAZING and definitely worth it. One person in our party also got the tasting menu with the drink tasting menu with it, and it looked like fun if you're a seafood lover. ;;The service was great and the ambiance was amazing, and I would say definitely worth it for seafood lovers.</t>
  </si>
  <si>
    <t>Z5uqR7U-s-YnSW67ak1XLw</t>
  </si>
  <si>
    <t>Morimoto definitely live up to the hype!  ;;We went here in 2003 and we recently went back.;;Omakase is definitely special when chef Morimoto is in the house! ;Food is very decadent.  Three words, Oyster Foie Gras Uni.  Opps! I meant four.  You get the idea!</t>
  </si>
  <si>
    <t>niGfkp7o5sRQkg_tJjPf9A</t>
  </si>
  <si>
    <t>x9JRY6IkWGGcFd794cSp7g</t>
  </si>
  <si>
    <t>Came here for hubby's birthday because he has an Iron Chef crush on Morimoto, even though chances were admittedly slim that there'd be a sighting.;;Eating here is not just about the food, it's about the experience. Every dish was delicious and beautiful, and the atmosphere pulls it all together. My one big complaint about the decor is the big glowing phalice in the middle of the table... made arranging dishes on the table precarious and the celebratory birthday photo of us at the table took an unintended turn for the risque ;);;The tuna pizza was so good; I'm not usually big on the raw fish and almost stole some of hubby's slices after finishing my own. My curiosity to see tofu made table-side made me order the yosedofu; it was cool, very silky, not the most flavorful but good. He got the chef's selection sushi platter which was so much food. I got the ishi yaki buri bop; came in a beautiful presentation that involved more table-side prep, was ridiculously delicious, and still yummy the next day when I finished off the leftovers. ;;The black sesame moussecake was again ordered partly out of curiosity, and was very good. They even had a candle on the plate for hubs to blow out =);;All in all an awesome meal. Portions were pretty huge, everything was tasty, and our server was attentive and helpful.</t>
  </si>
  <si>
    <t>V2OQaeZvePoGkbZ-Uye6KA</t>
  </si>
  <si>
    <t>DlpfA15JBi-b4UH1h9Bi4A</t>
  </si>
  <si>
    <t>Second time to morimoto and even better than the first. Our server; Joe; was super personable and went out of his way to make our night a good one. He explained the menu thoroughly and was so polite and happy to serve us. The carpaccio and the 90 combo was perfect for 3. morimoto doesn't disappoint; ASK FOR JOE!</t>
  </si>
  <si>
    <t>sBxDrYvsmarh0QI12hnZBA</t>
  </si>
  <si>
    <t>v6s-gbre0SzfiZDfVpdwxQ</t>
  </si>
  <si>
    <t>cQe9igPjjG8_ylOdaimVHw</t>
  </si>
  <si>
    <t>HTTKuPnIecORmEZcFgaABg</t>
  </si>
  <si>
    <t>Great food; Omakaze menu is a must; so is the tofu made at the table. The drinks are good if you order from the menu. Ordered an old fashioned which was not on the menu and it was sub-par for $20.</t>
  </si>
  <si>
    <t>ZCq2DvTAToPP2dG3PiWXmQ</t>
  </si>
  <si>
    <t>uhnBnkBthPDeQvzpLhvg1g</t>
  </si>
  <si>
    <t>Amazing service. Amazing food (even though the Kobe beef was a tad bit too salty for my liking). Even more amazing ambience.;;Coming here, I would recommend getting either their sushi platters as an entree or one of their regular entrees such as steak. When I went, I was under the impression that sushi would not be able to fill you up but boy, was I wrong. Definitely one or the other or sharing entrees is the way to fo.;;Try the sashimi for sure and no matter how full you are, you should definitely still try the dessert, especially the chocolate pot!</t>
  </si>
  <si>
    <t>YEPthSMeeeFEITZnjSmkbA</t>
  </si>
  <si>
    <t>eN7NgzLoC-xR7nia5FVaoQ</t>
  </si>
  <si>
    <t>I have never had a bad experience here. The waitstaff are well versed on the menu and incredibly professional. They always give recommendations both on their personal favorites but favorites among the customers. In particular, Alice is great - she previously worked at another restaurant my grandparents frequented and has brought over the great and bubbly attitude over to this establishment. ;The food is phenomenal - some of our favorites include the baby calamari salad, shishito peppers, hamachi, carpaccio, the toban yaki, sushi, etc. Everything is so tasty and good proportions. I would highly recommend this restaurant to anyone who wants to have a nicer, Japanese meal!</t>
  </si>
  <si>
    <t>ExS5E_pqDWYds1ZITLQLPw</t>
  </si>
  <si>
    <t>HpFGHR9RoKj-2_5gQoyJxg</t>
  </si>
  <si>
    <t>Best and one of the most expensive sushi restaurants in Philly. They aren't just limited to sushi and I've had other menu items that were great but the sushi is the gem here. The fish is fresh; very simple rolls; and my favorite thing - there wasabi in the rolls. The drinks are fantastic. I once had this Acai berry cocktail that blew me away. The presentation of the drinks are food are beautiful. The restaurant is hard to find. There isn't a clear cut sign outside that says morimoto; the front is white and plan with a glass door. To the left of the door it says morimoto but it's so hard to read. The first time we walked by it 2-3 times before finally seeing it. The interior is beautiful and HUGE. It's so modern and very nice lighting; a little dark but it goes with the posh theme they're going for.</t>
  </si>
  <si>
    <t>4DdswdErXZj_imHuCSeXdA</t>
  </si>
  <si>
    <t>q-zV08jt6U-q05SMEuQJAQ</t>
  </si>
  <si>
    <t>Sandwiches, Fashion, Used, Vintage &amp; Consignment, Cheesesteaks, Restaurants, Breakfast &amp; Brunch, Shopping</t>
  </si>
  <si>
    <t>The Original Tony Lukes</t>
  </si>
  <si>
    <t>GVXJ1QLqcStTf0ZPrZmMKQ</t>
  </si>
  <si>
    <t>Wasn't bad; but definitely not what I expected based on all the hype.  Honestly; being from South Louisiana; you get used to food with a bit of \flare\" this was sort of boiled in water flavor bland.  Just my two cents."</t>
  </si>
  <si>
    <t>g2T0yeEoHY6vFDxTHvmrKQ</t>
  </si>
  <si>
    <t>ytDPg4RvjUKw3Pvodia4sw</t>
  </si>
  <si>
    <t>I went there to try the man vs food chall. And let me tell u first off there pretty damn good i travel 3 hours to have it and it was worth the whole trek the sandwich is $43 dollars  and well worth it i am proud to say MAN won this one i aced it , its def something u gotta be super hungry for..... After completion of the sandwich u get tge whole place giving you hi-5's and cgeering for you thats another part to being able to finish it all the support  but you get your picture taken for the hall of fam and you get a tony lukes t-shirt but you do not get your money back.... If u want your money back bring a friend and bet him the price of the sandwich u can finiah it..... I seriously can't wait till i go back but i dont need to do the challange again b cuz my pics on the wall already i have nothing else to gain b cuz i shmacked it ; Thank you all sincerly shmacktastic</t>
  </si>
  <si>
    <t>aHPNRBwyLzU3JngbSm51GQ</t>
  </si>
  <si>
    <t>6L93w4IdQXLy5OFvn1cjtg</t>
  </si>
  <si>
    <t>We were really hoping this place would be as great as reviews; Food Network; etc. have made it out to be. Their cheese steak meat didn't taste very good when eaten as not part of the sandwich (a piece fell out &amp; I ate it). It was overly greasy. Their roast pork with broccoli rabe &amp; sharp provolone was \meh\". The pork had no real flavor. The best part about it was the roll it was served on &amp; the cheese. Wouldn't bother to eat there again. Disappointed yet again!"</t>
  </si>
  <si>
    <t>T6bnr6vDF0TBHWadzOlJ-g</t>
  </si>
  <si>
    <t>EJVolZMfuBzWI1FMhZb9Ww</t>
  </si>
  <si>
    <t>P1Bf2_2kYbl7vQrionYLKA</t>
  </si>
  <si>
    <t>jnXALAmzOyigMzbcoM2-iQ</t>
  </si>
  <si>
    <t>Not sure what all the fuss is about...small cheesesteak; served by an unhappy staff.  It's really nothing special; not sure why people wait in line for their food.  The sub roll is just OK and there is far too little steak and cheese on the sub.  I've been to all the so-called great places for cheesesteaks in Philly (Geno's; Pat's; Jims; etc) and they are all average at best.  If you want a great cheesesteak; I recommend driving away from the city and going to Ray's Pizza in Lansdale.  It's out of the way for sure; but sometimes; getting the best is worth some extra effort.  Ray's is head-and-shoulders better than the Philly establishments.</t>
  </si>
  <si>
    <t>BSmsTlp0xw_07zbEdLYWHA</t>
  </si>
  <si>
    <t>BqsYJuJQovF8YGu5GWi6OQ</t>
  </si>
  <si>
    <t>Wb8lMDtprs0Xf5avCP4U1g</t>
  </si>
  <si>
    <t>BczX8AeavFP80_6QmjdCCg</t>
  </si>
  <si>
    <t>Cheesesteak had no taste to it , roll sucked they can bake them on site all they want my roll was split in half after two bites !!!!!;Service rude slow down register lady u work there u don't own it !! N the girl handing u the food looked like a zombie , take another while ur working ,,, fry were good , and the inside out was good 1.5 starsssssss</t>
  </si>
  <si>
    <t>0tBVHzvDXpCvm5h1cXm2oQ</t>
  </si>
  <si>
    <t>KslEHL54MYuVEafNuhunqw</t>
  </si>
  <si>
    <t>I'm sorry I went there and wasted my time and money.  Never again.;;I went to see what the fuss was all about.  I arrived at 4 PM on a Sunday and there was no line, so I got to order right away.  They told me they were out of fries (what fast food place runs out of fries before dinnertime?!), that the sausage and peppers sandwich was considered breakfast (since when?! nobody else does!), and then I had to wait 30 minutes for 2 chicken parm sandwiches. ;;When I finally got them, they were lukewarm and the chicken was overbreaded and way too thin to sink your teeth into.    The bread they used was too soft to add any texture and its flavor was flat.  Two mediocre sandwiches and a soda for $19...hardly worth the trouble.  Just ridiculous.;;Don't waste your time or money here.  I can think of three better places if you want a chicken parmesan sandwich in this town.</t>
  </si>
  <si>
    <t>0kvtON31jcxO4wwL1T6Gwg</t>
  </si>
  <si>
    <t>8cuioDlaG1RUTJywyG3SUQ</t>
  </si>
  <si>
    <t>Tony Luke's makes my favorite cheesesteak so I will never give it less than four stars, but I have to admit I was not overwhelmed by this particular shop. ;;The small restaurant is tucked under i95 in South Philly outside of the stadiums, and it looks like a hole in the wall. Aesthetics do not impact my review at all in this case because, let's be real, if you're looking for an authentic Philly cheesesteak, you're not looking for some art-laden building designed by Mies van Der Rohe. I came for the food.;;The busy store served the line quickly, which impressed me. As per my usual, I ordered a cheesesteak, whiz wit (that's whiz cheese with fried onions). Of course, the cheesesteak was delicious and I ate every bit, but compared to other TLs I have tried, I thought this one was subpar (mind you, par is very high here). The toasted roll was a little too hard, and the meat a little tough. I could have stood for a little more whiz as well. ;;Still, I love Tony Luke's, and I will be a fan girl of their food for my entire life.</t>
  </si>
  <si>
    <t>47IaQUtyjSn_WVwWRO2dDw</t>
  </si>
  <si>
    <t>g1FmsOd2K53XXeq0EoRnzQ</t>
  </si>
  <si>
    <t>HRwkzTxpGjmChZNbw7wmkQ</t>
  </si>
  <si>
    <t>iUZEGx29miZObLd6_lt7Vg</t>
  </si>
  <si>
    <t>Breakfast &amp; Brunch, Restaurants, Vegetarian, Cafes, American (New), Food, Diners, American (Traditional)</t>
  </si>
  <si>
    <t>Sabrina's CafÃ©</t>
  </si>
  <si>
    <t>nSpBzmOUJ7NOQJnpEX5UdA</t>
  </si>
  <si>
    <t>Stopped by for dessert after a Valentine's Day dinner elsewhere in the city.  It's actually bigger than it looks from the outside and has a decent amount of tables/booths to match.  Have heard Sabrina's mentioned on several occasions as a brunch spot; but have yet to try it out.  Did have some of the chocolate cake that was prominently displayed behind the hostess stand.  I enjoyed a nice \wedge\" of cake and it was divine.  The chocolate bits on the mousse-like icing was a splendid way to give the moist cake a bit of crunch to it.  The flour-less chocolate cake was also a nice \"wedge\" and very dense looking.  My date couldn't finish it and wondered how a flour-less cake could be that dense.  It was enjoyed though; just not to it's demise.  Must try this place in the day time; brunch perhaps."</t>
  </si>
  <si>
    <t>lSkB380UtN7UtF8ange7_Q</t>
  </si>
  <si>
    <t>ECGqC3XAmURbxpS-xVNRHw</t>
  </si>
  <si>
    <t>Service: Not the nicest staff;;Three of us went on a Sunday morning after church. Thus, the wait was anticipated. We only waited for about 10 minutes, which was not bad at all. Important to note that one of us had to step out for something for 10 minutes, but once we were seated, all of us already knew what we wanted to order. However, our waitress continued to avoid eye contact with me for a good 20 minutes. Finally, when I raised my hand to gesture we were ready to order, she rolled her eyes and came over. We ordered for ourselves, and our friend. The food arrived within 10-15 minutes, which was great. ;Again, our waitress, who seemed quite flustered with all her tables, continued to avoid looking at our table. We waited for another half an hour for our bill. Our total time spent at Sabrina's was from 11AM - 1:30PM, which I think is a bit ridiculous.;;Food: I got a Soy Latte and the Egg White Primavera, and we shared Chocolate Chip Pancakes. ;1) Soy Latte - Made with La Colombe coffee, pretty great actually.;2) Egg White Primavera - I had only asked for adding one thing - roasted red peppers. Instead, my omlette had barely cooked raw peppers. In addition, there was no salt and ironically, the only \veggies\" that were added to this omlette were tomatoes of different colors.;3) Chocolate Chip Pancakes - dry</t>
  </si>
  <si>
    <t xml:space="preserve"> but tasted good."</t>
  </si>
  <si>
    <t>W16Go6GabXpSTaaMLfAR7g</t>
  </si>
  <si>
    <t>Sabrina's (regardless of which location) overall is a solid, safe brunch place to take friends and family from out of town to. ;;Pros:;-- Dishes are very VERY filling -- do not attempt to order multiple items because it is a daunting feat to even finish one plate of food!;-- A number of vegetarian and vegan options to choose from and substitute with!;-- Tofu Scramble is amazeballs!!!;-- The Fairmount location is BYOB (not sure about the other locations);;Cons:;-- Do expect a long wait time... I would recommend calling ahead of time to make a reservation;-- Weekend brunches, in particular, can get extremely crowded. So be prepared to be in a room full of people and expect a high noise level.;-- If you end up on the waiting list at this location, expect to wait outside for there is very little room inside to wait (unless you're fine with blocking the indoor foot traffic). ;-- The sweet breakfast dishes are extremely sweet, to the point that it can get sickening... I would recommend the sweet breakfast items to be something shared.</t>
  </si>
  <si>
    <t>RwseYM2pXCTLwPw0g5nzNQ</t>
  </si>
  <si>
    <t>Crqb2ehB9bk57Uc3uFhUNw</t>
  </si>
  <si>
    <t>I know that Sabrina's is famous for brunch; but I am a big fan of Friday night dinner there. New Sabrina's is cozy and the food is delicious. Also; while some people go there for legitimate dates/other semi-fancy occasions;  you can show up dressed down (by which I mean clothes that may or may not be pajamas)  and no one looks at you funny. They just point you to a booth and then bring you crusty bread and olive oil. The two best things about dinner- never a wait; and the chocolate layer cake. Seriously; it is the best chocolate cake I've ever had.</t>
  </si>
  <si>
    <t>izt78w0_TihChEt77zm03A</t>
  </si>
  <si>
    <t>7vsaQHMo7PBOP8vsB_QZzg</t>
  </si>
  <si>
    <t>I love this little diner. Delicious food and coffee, good service, and a nice casual atmosphere. Since I discovered this location, I've been going about once a week. I used to go to the Powelton location on occasion, which is also great, but not as great as this one; I think because the other location is overwhelmed by university students.;;Breakfast items and burgers are great choices here, and make sure to check out the always-amusing, frequently-changing specials menus.</t>
  </si>
  <si>
    <t>F7MN7F3TiQ2qwTUMlcH47A</t>
  </si>
  <si>
    <t>On this rainy and overall yucky morning, I had a Seinfeld moment and found parking right outside of the restaurant.  How good is that? A good omen for a good breakfast.;;I was a little surprised that the place had that old school coffee shop character with all that hipster patronage, but it felt warm and a bit frenetic.  It was 3/4 full at around 9am.  ;;I got the Huevos Rancheros with good guacamole, and an intriguingly smokey and spicy, but nicely light red bean topping which I preferred to the usual heavy and indistinct refried bean glop.  I think there were bits of chorizo in the mix. The blue fried corn tortilla was light and crispy and kept its crunch throughout the meal.  Only thing I didn't like was that the fried eggs came over hard.  Usually like it over easy.  Need to ask next time.  The home fries were terrific, chunks of piping hot, crisp on the outside and almost sweet on the inside taters. This is the best that America has to offer, I swear.;;The La Colombe coffee was good and fresh.  Service was friendly yet uninstrusive.;;As I left with my left overs, my car was still out front, with 10 minutes to spare on the meter.  Good quick service with exemplary food.  Very un-Seinfeld-like.</t>
  </si>
  <si>
    <t>NkxWylt2OPu3CB9AdPmhPw</t>
  </si>
  <si>
    <t>Ni7O0xO3BJsiWwZakAOWNg</t>
  </si>
  <si>
    <t>Tasty and the portions are generous. Not typically a sweets fan; I had the key lime cheesecake and it was yummy.</t>
  </si>
  <si>
    <t>w5iiF7drL4mKBBO8oAUQqg</t>
  </si>
  <si>
    <t>Zx4UGEV7alpRCN-c2gKNpw</t>
  </si>
  <si>
    <t>Can't say anything bad about this place other than long wait on weekend but that's not unique to them. Everything here was amazing and great prices; fast service; etc. French toast specials and has Browns were some of my favs but looking forward to trying more.</t>
  </si>
  <si>
    <t>9fieYahDV0b72_usul2IrA</t>
  </si>
  <si>
    <t>txpE0kh-9adiWUU3dYdj1Q</t>
  </si>
  <si>
    <t>Not a review, but a copy of the letter I wrote to GQ after they did not mention Sabrina's in an article on American Breakfast eateries.  Instead GQ mentioned the \scrapple\" at Little Pete's.;;Dear Editor</t>
  </si>
  <si>
    <t>;    ;     I am writing to report you for breakfast blasphemy</t>
  </si>
  <si>
    <t xml:space="preserve"> as you failed to mention Sabrina's Cafe of Philadelphia in \"A GQ Guide to the Most Important Meal of the Day.\"  You have not breathed air until you have eaten at Sabrina's.  There are even two locations for your complete indulgence.  ;      Instead of mentioning the place where Buddhists achieve breakfast nirvana while brunching on \"Bad Girls Quick Draw 'Yee Haw' Tex Mex Breakfast\" or \"Stuffed French Toast\" with \"cream cheese and mascarpone</t>
  </si>
  <si>
    <t xml:space="preserve"> filled with raspberry</t>
  </si>
  <si>
    <t xml:space="preserve"> champagne poached pears</t>
  </si>
  <si>
    <t xml:space="preserve"> red grapes and roasted walnuts\"; you mention Little Pete's \"scrapple\".  Next time just club a baby seal and serve rare on a Thomas English Muffin."</t>
  </si>
  <si>
    <t>0dyBchfdilesj7P5h1nKww</t>
  </si>
  <si>
    <t>WxHZeewZ2kg5rTff9woneQ</t>
  </si>
  <si>
    <t>mrUP0qO3_vJm8TI1Emc12w</t>
  </si>
  <si>
    <t>Cheesesteaks, Comfort Food, Restaurants, Delis, Burgers, American (Traditional), Sandwiches, Local Flavor</t>
  </si>
  <si>
    <t>Sonny's Famous Steaks</t>
  </si>
  <si>
    <t>_l18PeTAVNBlr8fEAYmQPw</t>
  </si>
  <si>
    <t>Always wanted to try this place; so I went for lunch today.  Good sandwich.  Too bad the size of the steak was very; very; very small.  I felt like I was eating a mini cheesesteak.  Now I am still hungry and have to go find something else to eat.  Not worth $9.  Not even close.  You might be able to  get away with charging tourists that; but not me.  NEVER AGAIN.  Rip-off.</t>
  </si>
  <si>
    <t>I8tr5ffOE53CP6ScZIHsYw</t>
  </si>
  <si>
    <t>4pZDsD9r7poQ1qwOzd7psQ</t>
  </si>
  <si>
    <t>BEWARE of the young tall skinny Hispanic girl with glasses and a bun that works there. Went on a Saturday evening and she tried to sabotage my order to no avail while I had my 1 year old in tow.;;As my husband was on line waiting to order I asked her if there was a changing station. She told me no and was not nice about it so I walked off seemingly annoyed. Guess she didn't like the attitude back. ;;As we were on line she was playing some staring contest with me from afar and when it came time for us to order, she coincidentally jumps back on the register. She was speaking Spanish to her colleagues and made very obvious eye contact to them referring to us with a smirk on her face. She definitely wanted me to know she was up to something. Very angry individual. Pathetic I might add. ;;After we order and wait for our food, she specifically asks me which order number I had. No one else. Just mine. She was definitely out to get me. Get our food and realize it's not what we ordered. We ordered a regular cheesesteak and she gave us chicken and paid for the chicken one. Sorry but the joke's on you. You just wasted one of your sandwiches and we ended up paying less for a Philly cheesesteak. Thank you for that. ;;In reading other reviews like mine, this may be the same person that other Yelpers were referring to. Someone like this is bad for business (and Philly) and I can't be a patron at a place that I can't trust to not tamper with my food depending on your mood or attitude and therefore will not be returning. ;;What a shame because with all the competition out there, you'd think you want customers back but it's not worth the trip back due to your unprofessional, immature workers that have a lot of growing up to do.</t>
  </si>
  <si>
    <t>tXpCynbkMsdgQp0ScQi9_g</t>
  </si>
  <si>
    <t>YD8fbwIoJ4Yu07eU4aLx0A</t>
  </si>
  <si>
    <t>s_R_Nfc5NHqIi7FrGsK-9w</t>
  </si>
  <si>
    <t>rroVr7FL2ZZYFhKW_eEWwQ</t>
  </si>
  <si>
    <t>E22p33g94fhRPY8M8IUCpA</t>
  </si>
  <si>
    <t>GiHMV81ofaVhoN8kwv47_Q</t>
  </si>
  <si>
    <t>After a night of partying in Old City; there's no better place to go for some 2AM bites than Sonny's. They use the classic Amoroso rolls for their cheesesteaks; so you always get a good sandwich. The bacon cheese fries are another great late-night staple. They definitely don't skimp on the whiz. Seating is ample; too; so it's great if you have a big group of friends.</t>
  </si>
  <si>
    <t>Wax5A-Vy1qEq8gxlmkXJOA</t>
  </si>
  <si>
    <t>sRxlZKEt1ctOCGrmFUbHzw</t>
  </si>
  <si>
    <t>Didn't fill my expectations; I like to try local food everywhere I go; but this time I regretted. The taste is flat and overprice. I will never try it again</t>
  </si>
  <si>
    <t>QaYRgEoSQQMhIMrt8BlA8Q</t>
  </si>
  <si>
    <t>__aM0keztm0kMnzcPylb0w</t>
  </si>
  <si>
    <t>bYsekCu4TA5ddPiQXvrxiw</t>
  </si>
  <si>
    <t>SVZLGk1hdit6NbmvlEUDSg</t>
  </si>
  <si>
    <t>2gIUFQz8k9sgRDwT2jEALg</t>
  </si>
  <si>
    <t>QVLf-QVKOWp14b9Voggc5g</t>
  </si>
  <si>
    <t>When in Philly a steak is required. Got the cheese steak with provolone cheese and no onions. I probably should have gotten it with onions through. It was slightly dry; but overall pretty good!</t>
  </si>
  <si>
    <t>g6y97Yxw6PFbaaSD-m7-0A</t>
  </si>
  <si>
    <t>O6ANJAOK5BJ7ryZioFa-Fg</t>
  </si>
  <si>
    <t>QWEpBpgpAcdc57LkCB6lGw</t>
  </si>
  <si>
    <t>Sv1MEZP-mMfp8SmE0hwYEA</t>
  </si>
  <si>
    <t>Japanese, Ramen, Ethnic Food, Restaurants, Local Flavor, Food, Specialty Food</t>
  </si>
  <si>
    <t>Terakawa Ramen</t>
  </si>
  <si>
    <t>cfRuRRH0o9vJxhRthomwlw</t>
  </si>
  <si>
    <t>Terakawa Ramen is probably one of the best ramen places I've ever been to. I tried the Tan Tan Ramen with chicken and it was delicious! The noodles were cooked to perfection and the broth was just spicy enough. I also tried some of the Signature Ramen; which was good; but I definitely preferred the Tan Tan. I also ordered a croquet as an appetizer; which was good and cheap; but I probably wouldn't get it again because it was just deep fried potato with a dipping sauce on the side. Regardless; the ramen was amazing and the service was super quick! Within a few minutes of sitting down; the waitress had taken our order and not even five minutes later; our food was served. Word of caution - this place is pretty small and gets very busy. I got there around 5:30 on a Friday night and one of the last seats at the bar. As we were leaving; there were multiple parties waiting in the doorway; but the ramen is well worth the wait!</t>
  </si>
  <si>
    <t>crrSJiZjMvSLdayvmwyKsg</t>
  </si>
  <si>
    <t>cu7r4ibWPuw0jrfCXIBVCA</t>
  </si>
  <si>
    <t>I tend to whine about how some things in New York are just so much better than in PHL, eg. the theatres, the gym classes, the sheer variety of asian desserts, and THE RAMEN. Terakawa is no Totto, but it's solid comfort food for a good price. When I crave ramen in Philly, I'll head there, and I intend to try all the other items on the menu! ;;I went for the first time, and ~7pm on a weekday there was barely any wait for 2 seats at the bar. The appetizers are pretty reasonably priced ($5 for 2 pork buns). I ordered the mayu ramen ($10), though the name sounded a little dubious and I was afraid it'd be a less authentic variation of ramen. But nope. It was gooood. It reminds me of black garlic ramen. The broth was thick, creamy and rich without causing that bloated aftertaste. The noodles were perfectly cooked, Hakata-style I believe, thin straight noodles. The pork was a little different from the usual chewy, thin slices of char siu - this was thicker, fattier, and tasted much softer. I liked it, though! It melted in my mouth. I was a little disappointed to only be given half an egg (especially after my failed experiments to recreate ramen eggs at home). ;;The other great thing is the fried garlic provided at every table. I probably ate way too much garlic that night. No regrets at all.</t>
  </si>
  <si>
    <t>YwxjrOYe1X5bJxWtmiENQQ</t>
  </si>
  <si>
    <t>r8ZKiuQI8r-ArOwohwYmlA</t>
  </si>
  <si>
    <t>I've been here a few times. First time was when they first opened and the rest were recently. I had always order their miso ramen and noticed that they had definitely improved over time. Loved the pork buns and the seasoned onigiri was also very tasteful. Overall; satisfied with their friendly food.</t>
  </si>
  <si>
    <t>0Qu3Yk68LVFiXf1ufdSqSQ</t>
  </si>
  <si>
    <t>oZmDz1kw2oUOuReY-CQPcg</t>
  </si>
  <si>
    <t>I love this place.  Signature ramen is my favorite.  Also takoyaki are delicious;;I have been getting take out since there is often a long wait</t>
  </si>
  <si>
    <t>5yh3zeQmkn249GtUDthXog</t>
  </si>
  <si>
    <t>VOEXR1prhHb3fpKU-ep_gg</t>
  </si>
  <si>
    <t>I have been to Terakawa around 5-6 times now. The service and food has been consistent and exceedingly exceptional. The miso ramen is an excellent vegetarian option and the broth is so delicious it is my go-to here even though I am not vegetarian. The chicken and pork bun appetizers are really great as well. My boyfriend had the gyudon; curry and beef udon and thought they were all really good. I also think it is affordable and you usually need to wait; but the wait is always quick and the wait staff really moves quickly too. Hostesses and servers are super friendly. It is a smaller place so it can be tight during peak times but is still nice. I would not go here with a group larger than 4 because of the small size; but it is ideal for a single diner or two people. The staff works really well together as well; and it shows.</t>
  </si>
  <si>
    <t>eTU4xZS6KbmUl3yrAfGJbw</t>
  </si>
  <si>
    <t>cMdtBRfneEb6NnGurKX2wQ</t>
  </si>
  <si>
    <t>PROS: Great atmosphere, nice decor, good service, large portion.;;CONS: Anything sushi-related is the wrong choice. We ordered an onigiri(triangle rice ball) as appetizer, oh boy was that bland without any filling. Noodles were just fine, but kinda pricey. The $14 jumbo-sized yet under-seasoned ramen wasn't worth the money cos it didn't taste better but larger-portioned.</t>
  </si>
  <si>
    <t>sR1l_huXmWBqx4VD77fPGA</t>
  </si>
  <si>
    <t>GX8_AAIFYo2tbID0kvH3nA</t>
  </si>
  <si>
    <t>NhHflCWtF7UGVhLhS8RUaQ</t>
  </si>
  <si>
    <t>8aC8Bg3u_D8jZsrspQ8msQ</t>
  </si>
  <si>
    <t>Terakawa is utterly incredible.  I'm not familiar w other Ramen establishments, but we were so utterly impressed with this place.  The interior is very stylized, clean and warm in a welcoming manner.  The wait staff are friendly and helpful.  The menu is mysterious and fascinating.  ;;We were very impressed with the presentation of the noodles and more impressed with the flavors and textures.  The prices were right and we walked away feeling great. ;;The experience itself was unique, fulfilling and enlightening.  We want more! ;;I walked in a Ramen boy,....  Now I'm a Ramen man!</t>
  </si>
  <si>
    <t>6y2A91_KKSMVOxZmENReXQ</t>
  </si>
  <si>
    <t>spP0-4FDtQFoN6txl1PzZw</t>
  </si>
  <si>
    <t>A friend mentioned this as one of the best ramen places in Philadelphia so I had to give it a try.  Came in and ordered a large spicy miso ramen ($9) after about a 30 minute wait on a Saturday night at 5pm.  The ramen took a considerable amount of time to make, about 15 minutes, but I'll forgive them since their waitress was super nice and because they were obviously swamped with orders.  But anyways, about the ramen.  ;;For me, ramen can be broken down into 4 components: broth, meat, noodles, toppings.  The broth was a really rich flavor... almost too rich if that's possible.  It tasted like it had been simmered for half a day if not longer, but maybe it was because of that that it felt like there was a certain freshness missing from it.  Perhaps it would have benefitted from a drizzle of sesame oil or truffle oil on top, to give the broth an extra aromatic oomph and flavor.  As is, it just tasted a bit too overpoweringly of pork and miso.  The meat was absolutely fantastic.  The meat was barely holding together with my chopsticks and even less so when I bit into it.  Had a good amount of fat that further added to its texture.  Flavor was also a bit strong, but overall not too bad since the meat is meant to be paired with the more \bland\" items like rice or in this case noodle.  Speaking of noodles</t>
  </si>
  <si>
    <t xml:space="preserve"> these noodles were all right</t>
  </si>
  <si>
    <t xml:space="preserve"> nothing really to rave about but definitely adequate for a ramen place.  The toppings similarly were all right and nothing to rave about.  Had some bamboo shoots</t>
  </si>
  <si>
    <t xml:space="preserve"> bean sprouts</t>
  </si>
  <si>
    <t xml:space="preserve"> half an egg</t>
  </si>
  <si>
    <t xml:space="preserve"> and some of that asian black fungus in strips.  A boring composition</t>
  </si>
  <si>
    <t xml:space="preserve"> which kind of felt like it was thrown together to provide asthetic appeal to the dish.  The egg was well made however</t>
  </si>
  <si>
    <t xml:space="preserve"> and the bamboo shoots weren't too bad either.  ;;Overall</t>
  </si>
  <si>
    <t xml:space="preserve"> pretty decent place I will almost definitely venture to again when I have a craving for ramen</t>
  </si>
  <si>
    <t xml:space="preserve"> but not a place I'd glowingly recommend as the single ramen culinary experience that my friend had made it seem to be."</t>
  </si>
  <si>
    <t>sxJSvauDFXGn-hSxt9G1yA</t>
  </si>
  <si>
    <t>hdDH4uxMB4eEmsXGuE6MCw</t>
  </si>
  <si>
    <t>I just had my first meal at terakawa ramen and it was very good. The cuisine was created with care and the taste was full of flavor.  You can even select the amount of salt and softness of the noodles. ;;The price was impressive for the quality of food we ate.  ;;Pork buns. Must have;Broths are a bring home ;Karage chicken curry was moist and crispy. ;Tea - tasted like hot water.  Don't get the tea. ;;The wait staff was attentive and nice. The restaurant is relatively small but cozy. Lines could easily form if there was a small crowd in the mood for some good food.  ;;Good quality for the money. Will be back again.</t>
  </si>
  <si>
    <t>KbwYqtgyyqZTQWIlK7_dtg</t>
  </si>
  <si>
    <t>WxB8498ejPtHE7wFa89_fA</t>
  </si>
  <si>
    <t>Breakfast &amp; Brunch, Lounges, Bars, Cocktail Bars, Nightlife, American (Traditional), American (New), Restaurants</t>
  </si>
  <si>
    <t>The Continental Mid-town</t>
  </si>
  <si>
    <t>E3FAij4b6WwMOd2lHwKa4w</t>
  </si>
  <si>
    <t>I love the atmosphere of this place. It's more of a lounge than a restaurant. Excellent decor. Great customer service. Conveniently located downtown. The place tends to get crowded so don't go starving. But in case you do; just go upstairs to the bar... same menu and better personable service.</t>
  </si>
  <si>
    <t>EXFm1IQHlWQZEGwGlvcL-w</t>
  </si>
  <si>
    <t>h3raFw32bD-qIVixOP2W1Q</t>
  </si>
  <si>
    <t>OZTZgCcxO7fcFkZ3LYDroA</t>
  </si>
  <si>
    <t>m3lMi2osk90XBFaGWoCcsw</t>
  </si>
  <si>
    <t>My boyfriend and I were just wandering downtown when I was struck by the giant olive out front.  Naturally; we had to enter; and once again were pleasantly surprised when we saw the swing-seats upstairs.  Early as it was (5ish?) we immediately got a table with swings on the second floor; and proceeded to order.  The service was fantastic; the classic cocktails are done just right (I'm an aviation lover); and the food; though a bit small for the price; was incredible.  Loved the pad thai and the ahi tuna.  Came back a couple days later for drinks on the rooftop and while the lobster mac and cheese wasn't quite as good; the cocktail was once again perfect.</t>
  </si>
  <si>
    <t>ROsTfbjdgtDWnmK52F69Yg</t>
  </si>
  <si>
    <t>I stopped by the Midtown on Sunday afternoon mostly to escape the rain partially out of curiosity.  My friend and I were actually headed to Devils Alley for brunch when the sky opened up and unleashed  there fury.  The Midtown was closer so we hoped in there to warm up and get something to eat.;;The Decor is great very quirky and trendy but fun at the same time.  I feel bad for the waitresses though the uniforms are horrible almost like car hops without the skates.;;I ordered a burger which was fantastic and my friend got the lobster mac and cheese which was very good.  I also tried the bacon infused bloody Mary which sounds scary but was amazing.;;It didn't seem like that had a very extensive menu for that hour of the day but I liked what I ordered so oh well.  Our service was good nothing over the top amazing but decent.  all in all it was a OK experience.</t>
  </si>
  <si>
    <t>mhCgPTISrXtsYykVc_q5jQ</t>
  </si>
  <si>
    <t>DFxOAcIl8gzVkqKEGSJq2w</t>
  </si>
  <si>
    <t>Had a cute little brunch and some cocktails with my girlfriends here this past weekend. Their champagne drinks and food are delicious; and their service was speedy and friendly. Only reason I didn't give 5 stars was because they are a bit overpriced and also we asked to sit in one of the booths in the middle of the first floor and were just told \no; sorry.\""</t>
  </si>
  <si>
    <t>G0-1mmJ1XqOxVkL86I_bNQ</t>
  </si>
  <si>
    <t>6sgiS3JoC7gJyTNYbPkc-g</t>
  </si>
  <si>
    <t>Went here on a Sunday; great ambiance; awesome customer service; food was also delicious! Great area</t>
  </si>
  <si>
    <t>tRDYb8Vd6VM5BpbVI89Yhw</t>
  </si>
  <si>
    <t>sf8_GyGrSnrEgZkkm1F8sA</t>
  </si>
  <si>
    <t>Starr restaurants are the place I kinda hate to enjoy. He is never very chef-centric (albeit il Pittore) and I prefer to support establishments that are. But I love the continental; both locations. They have a big menu; but not in an overwhelming sense. Just big enough that you can go with a big group and everyone can get whatever they are craving. All different types of cuisines and for the portion size I think the prices are very fair. Some of our favorites are the tartare; french onion soup dumplings; lobster mac; mushroom flatbread; and rad na thai chicken. OH and they have an awesome salad now. Called the continental chopped I believe.. kinda like their own version of a nicoise. It is amazing. Drinks are meh; nothing too special. And of course; being a Starr establishment; the decor takes you to another place.</t>
  </si>
  <si>
    <t>d7k1UHYBdGun9HZ-M1KlRg</t>
  </si>
  <si>
    <t>FVVQYNUbIp_AMLXIDvhFeA</t>
  </si>
  <si>
    <t>There's two locations, olde city and center city. The one in center city is bigger and has a rooftop bar. The decor inside both is retro and very cool. The center city location has these wicker chairs hanging from the ceiling, it's cool looking but not very comfortable. Brunch - food is ok. Not mind blowing but decent. The drinks are where it's at. I came here with my bestie and she had this bacon Bloody Mary which I got to try and it was awesome, made with bacon vodka. YUM! ;;Rooftop bar - The center city location has a rooftop bar with a separate entrance past the main entrance. The ambience is really nice and modern. There's a interior and exterior portion up there. Interior part is air conditioned which is a must on the hot and humid summer nights of philly. The drinks are pricey for philly standards, about $10 each but the cocktails are good. It's usually really packed on a nice night out so get there early.</t>
  </si>
  <si>
    <t>3Rn5qz1S9qEb-WcwkV3l_A</t>
  </si>
  <si>
    <t>this place is definitely a creative stephen starr restaurants. I loved the whole layout, the different seating arrangements, the furniture, the lighting fixtures, etc, etc, but we're here about the food! ;;My sister, cousin and I ordered the lobster mac n cheese, french onion dumplings, and the calamari salad. Again, from an eater from NYC, the portions were amazing! Fed all three of us and kept us full for hours (3 to be exact). I wasn't crazy about the lobster mac n cheese bc they used orza instead of macaroni or any other pasta. It was creative but just felt wierd eatting mac and cheese like that. The calamari salad was excellent. just simply, good amount of calamari and great vinegar dressing. The french onion dumplings were good too (6 of them per order) but again, being from a family of restuarant and buffet owners, they could have used a different type of skin for the dumplings. ;;Service was excellent, atmosphere was great, and the food decently priced (again, I'm from NYC) so I was happy! will come back if I visit Philly again.</t>
  </si>
  <si>
    <t>E8ApfbShiXEcvsxRal7qog</t>
  </si>
  <si>
    <t>Two stars, only because the food was still somewhat enjoyable but no longer memorable (this used to be my favorite restaurant when I lived in Philly... alas...it is not the same any more - what happened to the desserts?)   Only the Brussels sprouts saved the night.  ;;What pulled the rating really down was the drinks;We ordered sangria in a pitcher at $40 and it was filled with so much ice that there was very little red wine.  In the end the sangria was sooo diluted after the ice had melted... If I can make better sangria at home, what's the incentive to go back to Continental?;;There are fine dining restaurants everywhere nowadays and good bars too...</t>
  </si>
  <si>
    <t>7op96rfIFx31DapKZCgaCw</t>
  </si>
  <si>
    <t>LM54ufrINJWoTN5imV8Etw</t>
  </si>
  <si>
    <t>Sandwiches, Salad, American (Traditional), Cheesesteaks, Breakfast &amp; Brunch, Active Life, American (New), Beaches, Restaurants</t>
  </si>
  <si>
    <t>John's Roast Pork</t>
  </si>
  <si>
    <t>lN2wWW8_lU-rvYoYjAhzkQ</t>
  </si>
  <si>
    <t>Now this is what I call a very good cheesesteak. You can see them making your sandwich with chopped beef and some provolone. As expected, the chopped beef rather than slice gives it an extra flavor that just taste outstanding with the provolone. Definitely a must try at this place. ;;Another outstanding sandwich is the Roast Pork. One of my biggest regrets in life is ordering the small instead of the large roast pork. It was my first time trying a Roast Pork and just really fell in love with all the flavors. The Roast Pork was very tender and moist full of spices and the spinach went perfect with the sandwich. Like I said should have ordered the large. ;;This is definitely a must stop every time I'm in town. I really don't see a reason to go anywhere else.</t>
  </si>
  <si>
    <t>XP5hqB6A9rvXlH_LHtzUgA</t>
  </si>
  <si>
    <t>2aFNSn4OqeQXXX61eDjdRg</t>
  </si>
  <si>
    <t>jAMprJ2Z6Ah6Y4rHWaA73g</t>
  </si>
  <si>
    <t>ZlVMmO79xTxi0d6uzClsRg</t>
  </si>
  <si>
    <t>If you want a great cheesesteak; Johns is the place to go. If you want great customer service; please avoid at all cost. The staff is rude and unorganized. They talk down to their customers and mock new patrons for not successfully navigating their confusing line system. We get it; you're from South Philly. Quit trying to give off a perception of being a hard nose tough guy and make my sandwich.</t>
  </si>
  <si>
    <t>zr6RSVAOfxRgVMdkjEYQXw</t>
  </si>
  <si>
    <t>Szkz8cHBXXcVYSYDCN7y7w</t>
  </si>
  <si>
    <t>Yep; this is the best roast pork sammich there is. Get into the car and go there for lunch today.</t>
  </si>
  <si>
    <t>-2Ro3V4zgRZa92tPI5ul7Q</t>
  </si>
  <si>
    <t>VM6R-fTDwbGdUfA0fpIZqQ</t>
  </si>
  <si>
    <t>rqY0AQMUtoDQnfgxCNuKgw</t>
  </si>
  <si>
    <t>uZHGyGc7uuiz-ie5I-f7GQ</t>
  </si>
  <si>
    <t>I'd read so many reviews saying this was many yelpers' #1 favorite cheesesteak joint in philly; so I had high hopes walking in. This was the first stop of many on the \cheesesteak tour\" I took my brother on when he was visiting from out of town. We got the original cheesesteak with onions and it was a solid sandwich; mostly because the steak was decent quality and not super greasy; but nothing to write home about. Also inaccessible without a car so I think I'll stick to Jim's for my cheesesteak cravings!"</t>
  </si>
  <si>
    <t>KSrQ-qr-dXCcJadevuS1RA</t>
  </si>
  <si>
    <t>A65BmrdkN9ABBwAK1coB8w</t>
  </si>
  <si>
    <t>So damn delicious. We came to Philly for a couple of days and this was our first stop. We were indecisive; so we split a roast pork and a cheesesteak. The roast pork is really delicious; though I think it is definitely meant to be eaten IMMEDIATELY or it gets too soggy. The cheesesteak was our favorite; though. So much so that we actually came back here two days later for breakfast on our way out of town. My first cheesesteak had American cheese; and my second had sharp provolone; and I was surprised that I actually preferred the American version (though both were wonderful). I think this will become one of those places we have to hit if we're ever within like 45 minutes of here.</t>
  </si>
  <si>
    <t>_HBVVe1A5Pkl_3gDAh51KA</t>
  </si>
  <si>
    <t>LjTQflhXQLpT2064lzKi6g</t>
  </si>
  <si>
    <t>This is the best place to go for a great philly steak and roast pork sandwich. It's a little off the beaten path and it's as touristy as the other steak shops. It's a mom and pop shop. Literally; the owners and workers are related. While we were there; what looked to be the mother was there sitting outside with patrons; and what looked to be the children were inside taking orders and making sandwiches. I got the chicken philly and it was fabulous and my boyfriend got the roast pork. The sandwiches are massive and we literally had enough leftover to eat for dinner. It seemed that most people got their sandwiches to go; but there is some seating outside where you can eat there. Definitely go!</t>
  </si>
  <si>
    <t>gzu5z3AxGehSq-Z8oX-FUg</t>
  </si>
  <si>
    <t>Y-v6jGPyq-PJadX8ah306Q</t>
  </si>
  <si>
    <t>Absolutely the best Philly steaks and roast pork.  The attitude is brusque; the wait is a bit annoying; but the sandwiches are completely worth it.  GREAT FOOD!</t>
  </si>
  <si>
    <t>PyN13XefgRyZ1G8Xu83yPQ</t>
  </si>
  <si>
    <t>7DlkTngh8ODcuOxbLD8c6w</t>
  </si>
  <si>
    <t>I moved out of Pennsport earlier this year, and one of the biggest regrets I have about leaving the neighborhood is being seperated from this eatery.  Johns Roast Pork is, hands down, the best cheesesteak I have ever eaten.;;From the moment you walk into Johns, you know you're in for a treat.  The atmosphere is quaint and unpretentious like other more well-known Philly steak joints.  Now and again you might find a tourist who was tipped off and somehow found their way down to this section of town.  However, by and large, the customers in line are comprised of city workers, dock workers, white collar suits, and people from the neighborhood.;;And that's what you get treated like here -- like you're from the neighborhood.  The family and crew that run this multi-generational shop treat you as if you were a member of the family.  I have never had a bad experience at Johns, and I have been here probably 20-30 times since last summer.;;All items are made per order.  There's no 10 lbs. of precooked meat on the grill here.  That being stated, be prepared to wait if there is a line ahead of you.  It's worth it though.  My favorite is a mushroom steak with grilled onions and sharp.  Grab a drink and some Tastykake Krimpets for deserts, and you're all set!;;Not in the mood for a steak or just don't want to wait?  No problem.  Skip the line and go for the namesake, the roast pork sandwich.  Heaven!  It's marinated in a special recipe, and you get lots of it.  Like the cheesesteak, the large roast pork is served on a long roll with sesame seeds.  Too good for words.  Or go for breakfast and get a scrapple and egg sandwich.;;The only downside is the hours of operation.  It makes it a bit cumbersome sometimes.  But if I have the afternoon free and 45 minutes to spare on SEPTA, you know where I'll be.  Johns Roast Pork!</t>
  </si>
  <si>
    <t>yOwhHlVx8inDWEeo9t4GBQ</t>
  </si>
  <si>
    <t>nIAbuktMEzVjT4P9pG89rQ</t>
  </si>
  <si>
    <t>Restaurants, Asian Fusion, Chinese</t>
  </si>
  <si>
    <t>Buddakan</t>
  </si>
  <si>
    <t>WwyJjfd6akp_2w2aYsT8dg</t>
  </si>
  <si>
    <t>XKZuj4F0Z9FbU0_G63j51Q</t>
  </si>
  <si>
    <t>cLhyCh5BsdfsanEm218UPA</t>
  </si>
  <si>
    <t>I had come here for lunch with a girlfriend; and the duck I had ordered was one of the best ducks i had ever eaten. After raving about this place all week my fiancee and I decided to try it for dinner. It was even better at dinner I was very impressed and it was one of our best date nights. I can't believe this place is a \chain\" its bar none above the rest. GO its a must try; have the duck or the wasabi filet and make sure to start with the tuna pizza; its amazing."</t>
  </si>
  <si>
    <t>qLsOW9y4E081V0SnEdcPQg</t>
  </si>
  <si>
    <t>lmeR_dEHMMKHhPUN3JrPBA</t>
  </si>
  <si>
    <t>My boyfriend and i went in early for our reservation. The friendly hostesses sat us right away.  Service was up there; fine dining at its best. The managers were on the floor assisting; I wish i could've gotten his name. Tall dark and slim man. Very polite and checked on us twice; he even assisted with clearing our table. Very impressed. The waitress and service help were always on the move; and very attentive to all of the tables in the section. We ordered the spicy rock shrimp with bao buns and it was my God delicious; highly recommend. Came out perfect temp. The black pepper beef tasted good; seasoned well; but came out room temperature. The beef fried rice lacked seasoning so we used the sauce from the other dish to improve the taste. It also came out room temperature. The restaurant was full house; and not sure the kitchen was able to handle the volume. We were too tired to address it at the time and so we ate the semi warm dinner. Felt bad as the whole staff was on the move to serve. Perhaps try to dine their off peak hours to get the best quality. We went in at 6pm.</t>
  </si>
  <si>
    <t>JLbOviNcy_Y4Jbp6RYCVAw</t>
  </si>
  <si>
    <t>LtG4z9UbpqqCwn4DrLVOGA</t>
  </si>
  <si>
    <t>When I can afford to go to Buddakan, I will go. It's one of Steven Starr's more upscale restaurants, and it's bastardized, fancy Asian dishes.;;Don't miss the martini that's full of cilantro. It's called the Bonsai. Bizarre yet amazing.;;Hands down, the best appetizer here is the edamame ravioli. My first thought about it, the first time I had it, was that it tasted like Christmas cookies. Then a friend of mine said that something so delicious could only be full of the Dalai Lama's jizz. Decide for yourself.</t>
  </si>
  <si>
    <t>yYejOVAGn-GUrgA0aeoAAw</t>
  </si>
  <si>
    <t>DDya0mea5RwTIh--zgaB4A</t>
  </si>
  <si>
    <t>Where do I start? Nothing but good things to say about this place.  I'm not really a huge fan of eating at expensive places bc they tend to attract the snotty type in both the patrons as well as the staff.  I also usually end up spending a fortune and leave still hungry.  This place was the exact opposite.  The staff was super friendly and down to earth.  The food which is obviously what I pay most attention to was incredible.  The edimame ravioli is an absolute must. The beef kimchee fried rice was amazing.  The duck was super tender and the pairing of it with the cornbread was unexpected but \to die for.\"  And the miso cod was extremely flavorful and definitely my favorite.  In a world of rare 5 star ratings (for me); Buddakan definitely earned all 5 of theirs."</t>
  </si>
  <si>
    <t>bYjMgZlLZ5oRji3HlS3P6g</t>
  </si>
  <si>
    <t>ANnFfPx1XE8Z2TRQsP_N6w</t>
  </si>
  <si>
    <t>I am giving my experience at Buddakan a 3 because, sadly, the server ruined the experience.;I came in for lunch last Friday and ordered from the Restaurant Week menu. I have eaten at Buddakan plenty of times, I am a huge Starr fan and I love the dishes here. The food on Friday did not disappoint. I had the edamame ravioli (to die for!), the vegetable fried rice and the Thai chicken salad. My dessert was a heavenly chocolate lava cake with mango... no words to describe it. It was incredible. ;Our server Shawn on the other hand, was not so incredible. He was short, not very friendly, and would walk away in the middle of us asking for something. At the end, we had to split the check and he walked away from me as I was explaining what I needed him to put on my card. Sure enough, when he came back, the wrong amount got put on it. ;There is no excuse for being ignorant to customers when you are in the customer service industry. Such a shame that an establishment as renown as Buddakan would keep rude servers on staff.</t>
  </si>
  <si>
    <t>R9sjNOCNvvfprh-AuXah-Q</t>
  </si>
  <si>
    <t>Wz2V6Dr1mlvSQZMxq-Bl7w</t>
  </si>
  <si>
    <t>It was everything I hoped it would be- I've been to the other two locations and actually think this one is the best! It's the original buddakan and maybe as a function of it not being too crowded, I really enjoyed myself here. It was spacious (the AC one is very cramped) and not too noisy, and the setup was simply beautiful.;;We had:;pan-seared sea bass- my favorite seafood dish ever;black pepper beef - just okay;dim sum sampler - good;edamame ravioli - awesome;monkfish - I felt it was just good, but my bf LOVED it;dungeness crab sticky rice - awesome;eggplant - yummy, typical chinese eggplant dish;;green peach tea soda - super yummy;mango lassi - not as much so, kind of artificial tasting;;The service was great- I've noticed that the servers at all 3 locations try to act airy and cool, but it's kind of funny because it makes them sound like children playing at being businessmen or something. I enjoy the show though :)</t>
  </si>
  <si>
    <t>xf5WLowBRsYpu6Vsl2BXHQ</t>
  </si>
  <si>
    <t>jRrfm4xr_lDfMj0X8jQUCQ</t>
  </si>
  <si>
    <t>Buddakan never disappoints! Beautiful venue; delicious food and friendly waitstaff. Tuna Tartare Spring Rolls are the best appetizer!</t>
  </si>
  <si>
    <t>mQfiOeA4Xd8Kun8IIRkTSg</t>
  </si>
  <si>
    <t>r7Tl96mV_0NEnUq6Q3iYEw</t>
  </si>
  <si>
    <t>Had an early birthday dinner here last night - unbelievable! We ordered everything we desired and everything was great; although one dish really stood out - edamame ravioli! It sounds weird but it was delicious! The cocktails were also good; and when we requested a coffee drink at the end of the meal; they whipped up something for us that was not on the menu. It was the perfect pairing to the decadent bento box of desserts. Staff was super nice to us. Decor of the place is a little 90s; but well maintained.</t>
  </si>
  <si>
    <t>36rYo-dZTwy8LUlmimgdbg</t>
  </si>
  <si>
    <t>MsSJWxWVFXkjoWB27gJMuw</t>
  </si>
  <si>
    <t>UxenseRfQO4XCVJavtrNEA</t>
  </si>
  <si>
    <t>EtKSTHV5Qx_Q7Aur9o4kQQ</t>
  </si>
  <si>
    <t>Bars, Nightlife, Whiskey Bars, Burgers, Restaurants, American (New)</t>
  </si>
  <si>
    <t>Village Whiskey</t>
  </si>
  <si>
    <t>cvQXRFLCyr0S7EgFb4lZqw</t>
  </si>
  <si>
    <t>On a scale of one to things that are awesome, this place is the bomb. ;;I was drawn in by the promise of the duckfat frenchfries. Took the boy for his birthday and put our name in, had a drink around the corner while we waited and were given seats at the bar after about 45 minutes. ;;We were waited on by Keith, the bartender, who was congenial, knowledgeable about his whiskeys and an all-around cool guy. We started with 3 cape may salts (two for me, one for the boy) and tater tots, both of which made me happy.;;For dinner, I got Kentucky Fried Quail (stellar, though the succotash was not as exciting as I wanted it to be) and the boy got the 24$ Fois Gras burger, which was incredible. Worth every penny. The duckfat fries were pretty yummy, but not even the best part of the meal. I could've done without the cheese sauce, but as it was on the side I wasn't deterred.;;I look forward to coming back here, with everyone I know.</t>
  </si>
  <si>
    <t>ZGjgfSvjQK886kiTzLwfLQ</t>
  </si>
  <si>
    <t>Picked up takeout from Village Whiskey (so I can't review the actual restaurant). The Whiskey Burger is pricy ($26) but is amazing if you're ok with a greasier burger. Super tender; the bacon is awesome and it's pretty big. If you can get past the price then highly recommend it. The Duck Fat fries are also rich and delicious.</t>
  </si>
  <si>
    <t>ZaMB7VbOwaARjxdhXjODxA</t>
  </si>
  <si>
    <t>UqZyX64mgw1vJ1ffnxODjA</t>
  </si>
  <si>
    <t>There is a great selection of whiskey/bourbon to suit anyone's taste. We had burgers with the fried egg on it and it was soo good and probably one of the best burgers I've ever had. The duck fries are a MUST if you come here. It is a cute atmosphere although we went with a party of 4 and it was a tad awkward the way our seating was and made it difficult to have conversation with everyone at our table. Overall; a nice place to go. We will be going back.</t>
  </si>
  <si>
    <t>cARxOd_5yKCgsCbUZ5ED4Q</t>
  </si>
  <si>
    <t>RNf8aUDzK2wzzO7sVzIkbQ</t>
  </si>
  <si>
    <t>fuck yes. meat; bourbon libations; and a salad (to round things out aka make myself feel better about ingesting the aforementioned two items.) i took myself on an early birthday date with myself and was not disappointed (neither in the food nor the company). i had a medium rare plain burger to see if it was worth all the fuss...no cheese; bacon; dressing; etc to disguise the quality of the meat. (of course; no bread either since i'm gluten free.) the burger was great - perfectly cooked and seasoned... though; i felt like a bit of a freak sitting at the bar eating my burger with a knife and a fork. i'd like to come back to try a fancypants burger since the extras look pretty tasty.  the salad was so-so; it was no frills with the perfect amount of dressing. the bartender-cum-waiter was super attentive but not cloyingly so. he made delicious sazeracs to accompany my repast.</t>
  </si>
  <si>
    <t>xjQSpme1Z7Xw8XehRLpYuA</t>
  </si>
  <si>
    <t>4euQ70qJhaHbkG_iiAEDiA</t>
  </si>
  <si>
    <t>If you want The Best burger in Philly; this is the right place to come. The bread was fresh; meat was nothing but juicy; service was a amiable; price was descent and affordable to everybody!</t>
  </si>
  <si>
    <t>A9Q-_QpJy1mHjlwwP2RwJg</t>
  </si>
  <si>
    <t>pIyQ9YmxoQ-UrIs-ANTi8Q</t>
  </si>
  <si>
    <t>Dearest Reader,;;Please allow me to hereby confirm the rumors: Village Whiskey does, in fact, have the best burger in Philadelphia. And, I should note, some of the best bartenders. ;;As my wife and I sat at the bar waiting for our friends to arrive, I marveled at the infinite selection of whiskeys and bourbons. I decided that this, self, is the day you will begin liking whiskey. So I petitioned the bartender to \make me something awesome with whiskey in it.\" \"What kind of drink do you want?</t>
  </si>
  <si>
    <t>\" he inquired. \"I have no idea</t>
  </si>
  <si>
    <t xml:space="preserve"> good sir. You see</t>
  </si>
  <si>
    <t xml:space="preserve"> I am a neophyte</t>
  </si>
  <si>
    <t xml:space="preserve"> a tyro</t>
  </si>
  <si>
    <t xml:space="preserve"> and fledgling when it comes to spirits such as these.\" (Perhaps my banter wasn't quite at this level at the time; I was already a few drinks in from my visit to Franklin Mortgage</t>
  </si>
  <si>
    <t xml:space="preserve"> but this is how I remember it going.) So</t>
  </si>
  <si>
    <t xml:space="preserve"> he thought about it for a while and proceeded to mix up the craziest drink I had ever seen -- it had whiskey</t>
  </si>
  <si>
    <t xml:space="preserve"> orange bitters</t>
  </si>
  <si>
    <t xml:space="preserve"> an egg white</t>
  </si>
  <si>
    <t xml:space="preserve"> Portuguese red wine</t>
  </si>
  <si>
    <t xml:space="preserve"> and other stuff in it! The verdict: delicious. I also had the \"The Commodore\" off the drink menu</t>
  </si>
  <si>
    <t xml:space="preserve"> and it was very good</t>
  </si>
  <si>
    <t xml:space="preserve"> too. The drinks are a little pricey here</t>
  </si>
  <si>
    <t xml:space="preserve"> and they will set you back around $11 or $12 each.;;When our friends arrived</t>
  </si>
  <si>
    <t xml:space="preserve"> we were seated outside and I got to try to village burger and the short-rib and cheddar duck-fat fries. The burger</t>
  </si>
  <si>
    <t xml:space="preserve"> which comes with an artfully restrained dollop of homemade thousand island dressing</t>
  </si>
  <si>
    <t xml:space="preserve"> was unbelievable. The applewood bacon and the dressing served the elevate the already-incredible taste of the meat. I can't wait to come back and order another one. As for the fries</t>
  </si>
  <si>
    <t xml:space="preserve"> they were very good</t>
  </si>
  <si>
    <t xml:space="preserve"> but I think next time I will stick with the plain duck fat fries. Our friends ordered those</t>
  </si>
  <si>
    <t xml:space="preserve"> and they were super crispy and delicious.;;Warning: this place gets insanely busy</t>
  </si>
  <si>
    <t xml:space="preserve"> so you might have to wait a pretty long time for a table. ;;All in all</t>
  </si>
  <si>
    <t xml:space="preserve"> the drinks were great</t>
  </si>
  <si>
    <t xml:space="preserve"> the food was delectable</t>
  </si>
  <si>
    <t xml:space="preserve"> and the staff was very knowledgeable and personable. I would totally come back.;;Still dreaming of that burger</t>
  </si>
  <si>
    <t>;Chris M."</t>
  </si>
  <si>
    <t>7ktyPHE-NGnWxarOqjIQiQ</t>
  </si>
  <si>
    <t>_WBtTTBflD9r1fPIxcX-Ag</t>
  </si>
  <si>
    <t>Cool spot in a great location.;We got there early, so didn't have the same crushing crowds others have talked about.;The bartenders are awesome.;Made me a Perfect Rye Manhattan on the rocks, never had one before...I'm hooked.;Easily the best burger I've ever had!;Will absolutely be back</t>
  </si>
  <si>
    <t>uJM_dR32MnrPztZZaC1rSQ</t>
  </si>
  <si>
    <t>dSrA4BSbUaF5gjt2UErsEQ</t>
  </si>
  <si>
    <t>My brother and I ate here to celebrate my college graduation and I must say I was very satisfied. Great vibes in the restaurant; our waiter was outstanding; and the food was delish.</t>
  </si>
  <si>
    <t>sZuL9iA687GMN6AY3XBCIQ</t>
  </si>
  <si>
    <t>AY6y3IpDCT3vD0edrgbP7A</t>
  </si>
  <si>
    <t>Ok yeah; the service can be a little high falutin'; and the wait is painful but this is THE BEST BURGER EVER.  That's all you need to know.  The BEST.</t>
  </si>
  <si>
    <t>jYknm57qpeZzTueiVIYTOA</t>
  </si>
  <si>
    <t>SImply not impressed.  ;;I got a burger with blue cheese and carmelized onions. ;;The meat was high quality, but the bread to meat to cheese ratio is all wrong.  The burger was very thick and as such left most of the bun meatless.  They could have made the burger thinner, gave it greater circumference, and not left me with a half grilled cheese/half burger scenario. ;;Not a big fan, won't go back/order delivery.  Its simply not a good burger and at $60 for 2 people, I'd rather try the devil I don't know.</t>
  </si>
  <si>
    <t>leCO_9EFERggbuUoLYZ4gg</t>
  </si>
  <si>
    <t>K7KHmHzxNwzqiijSJeKe_A</t>
  </si>
  <si>
    <t>Sandwiches, Cafes, Coffee &amp; Tea, Restaurants, Food, Breakfast &amp; Brunch, Mediterranean, American (New)</t>
  </si>
  <si>
    <t>Cafe La Maude</t>
  </si>
  <si>
    <t>ASP1mOtu6MOX4e_t1JkuAg</t>
  </si>
  <si>
    <t>This place is SOOOOO delicious. The decor is awesome reminded me of a cafe in Paris I went to. The service was great; everyone is quick and nice and helpful. The owner asked us a few times if we were good and was so nice! The food is incredible I cannot wait to go back! By far; my favorite brunch spot in Philly.</t>
  </si>
  <si>
    <t>PIgCoLRPB_foA3dxyn2oew</t>
  </si>
  <si>
    <t>Wwt-rMMGIl7PRczoXU9a5A</t>
  </si>
  <si>
    <t>gfWiLpT0FhI-spZJQKgDXw</t>
  </si>
  <si>
    <t>jkLG_4XD3CmrKbLIhl-wtA</t>
  </si>
  <si>
    <t>YHHD2fMDY7Rsmxl9AWLYiA</t>
  </si>
  <si>
    <t>9LaB9A3Qk9MpAS1oJVQjcw</t>
  </si>
  <si>
    <t>I can't stop thinking about the brunch I had here the other day! The food was out of this world and I would drive the two hours back to Philly just to have a bite again!;;My boyfriend and I came by for brunch on a Wednesday morning and we were seated inside immediately. There's also some seating outside if it's a nice day. I can imagine on the weekends that this place would be packed, but unfortunately they do not take reservations, so try to get here early or be prepared for a wait. The restaurant is tucked away in a quiet neighborhood and there is some free street parking for two hours.;;The menu had so many unique offerings that made it hard for a brunch fiend like me to choose. It's a cool mix of French and Lebonese items. The food on the menu was about $18 plus, but trust me it's worth every penny. I decided to go with the sweet potato Benny and it was EVERYTHING! The Lebonese sausage and the sweet potatoes gave a cool twist to a brunch classic. It also came with a fruit salad that was fresh and tasty. I also ordered a vanilla chai latte and it was the best I've ever had! Not overly sweet and it was served with pretty latte art. My boyfriend ordered the Parisian ZÃ¡, which came with a ton of food so if you're hungry order this. Service was outstanding as we were never without want. I can't wait to come back here again the next time I'm in Philly!</t>
  </si>
  <si>
    <t>3mLuSHqHNyRLkYL-3Ykw9w</t>
  </si>
  <si>
    <t>IglL3t74BvwYi-XhoZDTCg</t>
  </si>
  <si>
    <t>Great great breakfast and coffee place! Was here for brunch with the family; everyone loved their food. I had shakshuka; keep in mind that they call it something else; and it was tasty and fresh. The pastries and coffee are amazing as well. Can't wait to go back.</t>
  </si>
  <si>
    <t>erwKZe1mY-hQpcuC0LxLsg</t>
  </si>
  <si>
    <t>RDTsdDpcSFMXRYvlvxpsbg</t>
  </si>
  <si>
    <t>Great food; my favorite brunch place in the neighborhood.  Also one of the few that actually takes credit.</t>
  </si>
  <si>
    <t>Pd0H6mlVHwzWxrYgwpdpow</t>
  </si>
  <si>
    <t>UrGRX6Ait_u-C-RhsZwkTA</t>
  </si>
  <si>
    <t>The owner is very friendly and down to earth; and the place has a nice atmosphere. The restaurant decor is very cute and it's a good size.  There is also available seating outside.  The food tasted very fresh and looked vibrant and was well prepared.  It was tasty and didn't take long to come out.  The service was great and the wait wasn't too long; although it gets very busy.   However; I felt in comparison to other brunch places and their prices; you get more food for what you pay for than here at Cafe La Maude; where the proportion of food isn't as large.  I still felt content afterwards; and the food is delicious either way.  It was a refreshing and enjoyable meal!</t>
  </si>
  <si>
    <t>eKT1Uvzc6MYcIP5nS-TqiA</t>
  </si>
  <si>
    <t>0xlxVmQr-bMzxjPPB_eeZQ</t>
  </si>
  <si>
    <t>One word: Excellent. Excellent atmosphere. excellent service. Excellent menu options. Excellent fresh taste. ;;We looooved this place and had a hard time selecting what to order because we wanted to try everything. Everything was exceptional and met our high expectations after reading all of the rave reviews. We will be back very soon and often!</t>
  </si>
  <si>
    <t>yHY5QyJmeVsywaKkCojU6Q</t>
  </si>
  <si>
    <t>FkdHVyKGRsm3pkG3qFM-1Q</t>
  </si>
  <si>
    <t>You will die with regrets if you're in the city and choose not to stop by here. I don't care how far you have to go, because if I got here on foot under what felt like 110F, then I have faith in you too my friend.;;SERVICE;* Super attentive, friendly, sociable and quick! [1];;ENVIRONMENT;* Lovely outdoor seating;* Classy interior seating near the front;* Refreshing and brighter lit seating in the back;* Clean, Parisian style unisex restroom;;FOOD (menu);* Something for everyone [2];* Worth every buck [3];;FOOD (experience);* Saumon Fume a cheval [4] [5];;OVERALL;Cafe La Maude is a one of a kind breakfast joint! Tucked away a little distance from all your typical Philly tourist attraction sites. But like I said earlier, it's worth the travel. Because if I could, I would maximize every criteria for a review. ;;Breakfast is the most important meal of the day, so make it worth it with a trip and splendid dining experience here!! ;;- - - - - - - - - - - - - - - - - - - - - - - - - - - - - - - - - - - - - - - - - ;[1] The owner does a much better job than any teacher/professor I've had at remembering your name and face, regardless of how many people there are waiting for a seat. Even if the line goes on to the other side of the street, he will do whatever it takes to hunt you down and get you that seat. They do a fabulous job of getting customers seated, served, and out for the next customer, and craving for more in a heartbeat, without the slightest bit of pressure to rush.;;[2] The menu felt like love at first sight! Would definitely come by again and again to try everything. Every order was the definition of a perfect breakfast; included carbs, proteins, veggies, fruits, etc., which so many breakfast places tend to forget and just load you up with potatoes. Huge fan of the exotic menu that differentiates it from other typical breakfast joints.;;[3] Prices run on average of $15-16. Worth every bit  for the amount of food you're getting, for the quality, and for the photogenic food presentation.;;[4] Avocado spread, mascarpone cream cheese &amp; creme fraiche, smoked salmon, tomatoes, cucumbers, radish, arugula, chives, onion, and capers; served on pumpernickel bread; with a side of potatoes &amp; a sunny side up egg;;[5] This does not receive nearly as much hype as it should, and that's coming from someone who's a picky salmon eater. Nothing all too overpowering. Perfect balance of everything on your nice and chewy bread..mmm...yum~ And you also get your fair share of egg porn.</t>
  </si>
  <si>
    <t>oEq7CjIuTE11o7DFby6xHw</t>
  </si>
  <si>
    <t>Kl31tdpPzKyS2cONQPFFmw</t>
  </si>
  <si>
    <t>this place has reduced their portion sizes while at the same time increasing prices; very disappointing as this used to be a good place</t>
  </si>
  <si>
    <t>FezSEf5Czr1rJWmwzyGoMQ</t>
  </si>
  <si>
    <t>qISf5ojuYbD9h71NumGUQA</t>
  </si>
  <si>
    <t>Beer, Wine &amp; Spirits, Chinese, Restaurants, Food, Szechuan, Noodles, Soup</t>
  </si>
  <si>
    <t>Han Dynasty</t>
  </si>
  <si>
    <t>BPZ37N0sHTsnB6LUCdop2w</t>
  </si>
  <si>
    <t>I come to Han Dynasty nearly every time that I visit Philly. The food is amazing (favorites are Dan Dan noodles; cucumbers in chili oil and dry pots); the service is quick; the prices are reasonable; the building has awesome architecture with modern upgrades; and the location is convenient.</t>
  </si>
  <si>
    <t>FJ9-kI3LUQmy-Fy6TgrlQw</t>
  </si>
  <si>
    <t>AkjD-NB5vbH8hLYJNBRJyw</t>
  </si>
  <si>
    <t>Tried the new location and the food was as good as ever; had the cumin beef with the dan-dan's to start.   Full bar now and good beer prices ( necessary to quench the mega-spicey palate!)</t>
  </si>
  <si>
    <t>WjP-1YJ-uHsSD47_Gh1Zfw</t>
  </si>
  <si>
    <t>iW5C9C11vVf9hz0Hw7GeZg</t>
  </si>
  <si>
    <t>Came here for my birthday with a group of 6, we contacted the restaurant about three days in advance for a reservation and would up with a 9pm reservation on a Friday night. Corkage fee is $10 for wine and $1 for each beer you bring. We brought some IPA's and lager which was great with the food. You can buy alcohol in the Old City location for cheap.;;Atmosphere is a bit chaotic on a weekend, and it can get a but loud in there. Food was awesome we were able to try a bunch of things, most dishes are able to be shared family style. My favorite things we  shared were Dan Dan Noodles, Chili Dumplings, Cumin Style Chicken. I was not intimidated by the spice level of the foods because the heat was complex not just burning.;;Prices were reasonable, and it was absolutely delicious.</t>
  </si>
  <si>
    <t>OKBQfLKHgFJ81DnJPEvoUQ</t>
  </si>
  <si>
    <t>gIUA170giwteRpvZ3dKRCA</t>
  </si>
  <si>
    <t>First visit to Han Dynasty. Interesting place with large ceiling and good decor and huge bar w TV's. The food was excellent for Chinese. Our group likes spicy food and we got 8/10 on their scale which a little weak on spiciness. We felt at that level they had overdone the pepper flakes to compensate for the spiciness and they also provided spicy oil. We got the dan Dan noodles, chicken dry pot, mapo tofu, and wonton soup w chicken. The Dan Dan Noodles were a good start. The dry pot chicken had too many pepper flakes but was otherwise well done. The mapo tofu was also excellent, the saucy was not too runny and it was not overpowered by flakes as well. The soup was standard and also a good choice. Service was excellent but their table layout was weird. We sat in the middle of the entire place. ;We will definitely go again, very reasonable prices, and overall a good experience.</t>
  </si>
  <si>
    <t>F49i8bvNQeViBGMswnA06g</t>
  </si>
  <si>
    <t>g1TO1TCpyiGgDiQvEYOWCw</t>
  </si>
  <si>
    <t>7FcBqyXOGGZnkjnkRWya-w</t>
  </si>
  <si>
    <t>z3BCiajRhGTUq0QM2q7hCQ</t>
  </si>
  <si>
    <t>NTGI11P9xLtiyCsruY8aSg</t>
  </si>
  <si>
    <t>8sQVcQeCUEsAVdRWl33hNQ</t>
  </si>
  <si>
    <t>Just great. Atmosphere ; food; service. Right in the heart of olde city. Snow pea greens and sesame noodles.</t>
  </si>
  <si>
    <t>bFNn1jLP8bC_stWDEnhzuw</t>
  </si>
  <si>
    <t>DeUsaA-C5WztRbJLw_52PA</t>
  </si>
  <si>
    <t>bGiy09xY2U-RnQ_h15fyBw</t>
  </si>
  <si>
    <t>MQyLdfDedfF8q2MFppzkig</t>
  </si>
  <si>
    <t>I usually prefer Thai over Chinese any day; but Han Dynasty is hands down the best Chinese I've ever had. Overall the restaurant is very clean; and has vaulting ceilings giving the appearance an A+ so it would be appropriate for client meetings; dates; or just a casual get together. The pricing was very moderate; we were able to get 3 apps; a round of mimosas; and 2 entrees for under $80 including tip. Our waiter greeted us with a pot of tea which was awesome. He also provided me with drink and food recommendations to make sure I got the most from my visit. I do wish I got a non-noodle entree; as we had the Dan Dan and sesame noodles as apps but it was amazing. I did request for my rice noodles as a 7 spicy and they came out more sweet than spicy but everything was so delicious that I don't even care.</t>
  </si>
  <si>
    <t>SKxI6tAWAXFRZGBfZ5K3hg</t>
  </si>
  <si>
    <t>GCNdTJBE-1hrETPXl0-Myg</t>
  </si>
  <si>
    <t>This is everything you'd hope it'd be from the reviews.  Awesome Chinese food.  Do they need another good review?  Probably not, but I just have to throw out some of my favorites.  Loved the dan dan noodles (still spicy after we turned the heat down 2 notches!), the scallion chicken was a big favorite at our table, Kung Pao chicken packed some great heat with the chilis and crunch with the peanuts, and the garlic sauce beef was my personal favorite.  ;;Prices are awesome.  We shared 6 items: soup, noodles, fried rice, and 3 entrees, ordered two beers and it only came out to $84.  Service was solid and happy to fill you in on how they do things at Han Dynasty.  Menu is really user-friendly and breaks it all down for you.  And the food comes crazy fast.  It was easily less than 15 minutes from the time we ordered that we got everything brought to our table.  ;;Cin Cin in Chestnut Hill had been my favorite Chinese in Philly, but this has just taken the lead.  Can't wait to get back in here.</t>
  </si>
  <si>
    <t>rgeuy1qbw6Z8B6CSVANHIA</t>
  </si>
  <si>
    <t>Donuts, Sandwiches, Soul Food, Food, Coffee &amp; Tea, Restaurants, Chicken Wings</t>
  </si>
  <si>
    <t>Federal Donuts</t>
  </si>
  <si>
    <t>s3FCzTsrj422pkCR1ZBYeA</t>
  </si>
  <si>
    <t>Ate: OMG, so many fresh donuts.  And chicken.  The chilly garlic. So messy I think I used like 3 wet wipes and still smelled it on my hands hours later.;;Drank: N/A;;Liked: FRESH doughnuts! Where can you even get this anymore?;;Disliked: Seating was weird if you wanted to share, but it's a minor gripe.;;Chicken: Ohhhhh baby.  If you get the wet glazed flavors, be prepared with lots of napkins or wet wipes.  So spicy.;;Would mom like it?: Uhh.. does a bear crap in the woods?;;Would I go back: Yes!;;Recommend: I didn't try any of the fancy doughnuts since I can't resist fresh ones, but they looked amazing.</t>
  </si>
  <si>
    <t>8flv0Vmo07YUWLnh9rCYyg</t>
  </si>
  <si>
    <t>UW_ZHpuRxJRXtChph-hEJQ</t>
  </si>
  <si>
    <t>So worth it. Hot; fresh donuts every time. The perfect thing to grab on the way to a holiday party</t>
  </si>
  <si>
    <t>rsY0_7wvfPnttx_6yQVqSg</t>
  </si>
  <si>
    <t>rbrjlz0Yw8LPyt8adZA-_Q</t>
  </si>
  <si>
    <t>I have lived a block from this place for almost two years and finally got around to trying it today to see what all the hype is about. Let me tell you, the donut lived up to my expectations. I got there around 3:45 and there were only three fancy donuts left in addition to their three regular donuts but no blueberry mascarpone, which is what I wanted to try the most. I went with the cinnamon brown sugar, fresh from the fryer, which is their standard donut. ;;One word: delicious. This is how a donut should be, not the imitations you can get at Dunkin Donuts (even though I love their breakfast sandwiches). There was a good amount of cinnamon brown sugar covering the donut, and it was fried to perfection. I'm going to work my way through the menu, next up for my second visit will be the blueberry mascarpone, which may be tomorrow morning given how tasty this flavor was. ;;Definitely get there as early as you can because the donuts go quick. I didn't try the fried chicken as I'm not a fan of it, so I'm not sure how it is but from what I hear it is equally as good.</t>
  </si>
  <si>
    <t>CqzxAgS3JHCTlbR5Aouzqw</t>
  </si>
  <si>
    <t>ZW2t6HQOeosvHrBZaSSSaQ</t>
  </si>
  <si>
    <t>Do I always eat like this? No but when I want fried chicken and a donut this is where I go! The buttermilk friend chicken is amazing. It reminds me of cool ranch doritos! They also give you a honey donut to go with it... YUM! To be honest; I always go donut before chicken. Tourists; this is a go-to! :)</t>
  </si>
  <si>
    <t>tN6Coe6EDGDmokyn2X5t3g</t>
  </si>
  <si>
    <t>9mnqCDmNiTVdqfViMgXJ0Q</t>
  </si>
  <si>
    <t>Oh man... I could go for a Federal Donut right now.  This place is great... if you get there early enough to get the good donuts.  I particularly enjoy trying the different types of fancy donuts.  Don't be fooled though, these are not light and airy Dunkin Donuts or Krispy Kreme esque donuts, these are very dense and much more flavorful.   I still haven't tried the fried chicken, but it certainly looks and smells delicious.  ;;The shop itself is hidden on Sansom Street so the crowd is a bit more local than tourist during the week, but it certainly gets busy on the weekends.</t>
  </si>
  <si>
    <t>oknU9tuT6R16XlolOBnWHw</t>
  </si>
  <si>
    <t>V0O1_LQrZ4EHsJkuBNbPuA</t>
  </si>
  <si>
    <t>Alas; the chicken was dry.  And I was disappointed since I've been wanting to try it for awhile-- thinking that there must be some magic to this place that sells only fried chicken &amp; donuts... AND is affiliated with Michael Solomonov my hero from Zahav.  The coating was crisp and tasty and hot from the fryer.  But fried chicken's no good if it's not juicy.  I ordered the small sampler box with 4 pieces and a honey glazed donut.  The donut was ... a donut.  No magic here:(</t>
  </si>
  <si>
    <t>G-uv9J_2-0OyeIlNfHuYjw</t>
  </si>
  <si>
    <t>29siNsdJKm0M3Yzh5tr3ag</t>
  </si>
  <si>
    <t>Ok, LONG overdue review: My fiance's parents had invited us and a few friends over for dinner, and as dessert they picked up an assortment of the Federal Donuts' various donuts for all of us to sample together. They must have gone early because they were able to get the strawberry-fennel, mocha, double chocolate, maple bacon, spicy peanut butter jelly...I feel like there were other flavors, but I honestly can't remember because there were so many piled on that platter - waaaaay too much for us to even finish!;;We kept cutting small chunks off of each donut as we chatted. My fiance had tried their donuts before and had told me that they were rich and cakey - too much so to be able to finish a whole donut. I didn't believe him until I tried them myself, and he's right (for once, ha!). I would feel sick not long after eating one. As for the flavors, they're pretty good...when I could taste them. The cakiness masks many of the flavors, especially the sugary ones like the strawberry (seriously, there was NO fennel flavor), but glazed flavors like the PBJ were more pronounced, although I did not find that one spicy, and I could barely get a taste of bacon on the other one, which is a travesty since bacon flavor overpowers almost everything!;;Next up, I've gotta try the fried chicken - in all it's incarnations - but why is it so impossible to buy before it sells out?! I want fried chicken for dinner dammit. Not everyone can join the lunch rush *sigh*</t>
  </si>
  <si>
    <t>x6erNzhuM_c7xW6PlqClIQ</t>
  </si>
  <si>
    <t>Sfnf0NE3yp7kEaw2ZYrJsA</t>
  </si>
  <si>
    <t>Yummy! Brought home some delicious chicken tonight - Federal BBQ and Chili Garlic.  Also grabbed 1/2 a dozen fancies. So delicious! And convenient right on my way home from work.  ;;Love this place.  From all the awesome food, to the nice staff, to the cool setup and vibe in there.  Not to mention the sweet and efficient checkout process.  Love signing my receipt on screen with my finger. (dork ;) ;;I'd try anything from this place. And with rotating flavors, I won't have long to wait for the next new thing!</t>
  </si>
  <si>
    <t>Jm9yi0j0faUijVurd81ERA</t>
  </si>
  <si>
    <t>4m_eys1lJ5z0Hpui13EKeQ</t>
  </si>
  <si>
    <t>I was in Philadelphia for a day trip; and this was on my list of places to visit as I was looking up places to go eat. We stopped by a few minutes after it had opened; and the owner was extremely nice. I ordered their coffee; the milk n' cookies donut and the strawberry lavender donut. The milk n' cookies donut was okay; but the strawberry lavender; oh my God! It was like heaven! It was freshly made; hot off the line. I bought myself a box to take home because they were THAT good. The atmosphere; ambiance; staff definitely made this place feel welcoming. The price for the donuts are definitely reasonable and affordable; coming from a NY'er. I would definitely visit again  when I'm in Philly!</t>
  </si>
  <si>
    <t>yAZB-9FBMyaDAAPhrSP2xw</t>
  </si>
  <si>
    <t>tXijCbSynilIPxIolHYQ2Q</t>
  </si>
  <si>
    <t>Shabazzi dry rub chicken is the bomb. Donuts; not sure if they live up to the hype. Chocolate and p&amp;b donut was okay. Their donuts are really dense and a bit dry. Service is okay. Small place. Interesting one sweater tables. Better eat in than take out.</t>
  </si>
  <si>
    <t>LnFIWZM_l__4t8Qxj3pnOg</t>
  </si>
  <si>
    <t>2CDI713ATuxHfnB5b-sBdw</t>
  </si>
  <si>
    <t>Restaurants, Vegetarian, Beer, Wine &amp; Spirits, Vegan, Food</t>
  </si>
  <si>
    <t>Vedge</t>
  </si>
  <si>
    <t>d0Xo5HDVD6AQC6ECTQcR2w</t>
  </si>
  <si>
    <t>no, but seriously. i think i could live off their crispy cauliflower / spice with a kick. it's that f'ing amazing.;;happy hour goes til 7pm now (M-F): discounted apps, beer, wine and cocktails. option to sit at the bar or in their swanky cocktail lounge tucked away in the corner. ;;and don't leave without trying at least one of their desserts. they are PERFECT in every sense of the word. basically, i'm obsessed.;;vegans, vegetarians and meat-eaters alike, you gotta check this place out.</t>
  </si>
  <si>
    <t>82UbpDEPMGJ9Sod8a1U-cg</t>
  </si>
  <si>
    <t>TiVhWFv2PRA3ERSQKYz1mg</t>
  </si>
  <si>
    <t>We've been meaning to try Vedge since the moment Horizons closed it's doors.  We finally got the chance when my sister visited.  It's still a bit tough to get a table at good times during the weekend, so we ended up with one of the first reservations of the evening.;;The restaurant space is really open and airy.  I really like that they did not cram in more tables than needed.;;The food is the real star here though.  I did think it's a bit odd there's a bunch of small dishes but you don't really order it tapas style.  No worries though, you just need to pick a few and you'll be in for a treat.  One of my favorites was a carrot dish and of course all the desserts were great.;;Service overall was pretty good.  Everything was bought out and cleared at just the right time.  Our server was nice and did a good job, but nearing the end of our meal I really felt like we were getting rushed out.  I totally understand tables need to be turned and we were the first seating, but I definitely noticed it.;;Overall though, I wouldn't hesitate to go to Vedge again and try all the dishes we couldn't try the first time.</t>
  </si>
  <si>
    <t>pta-L4bIsr0dl8sOiapTFg</t>
  </si>
  <si>
    <t>b0T2YWfWAgPgdtbS8J2lSQ</t>
  </si>
  <si>
    <t>The most amazing vegan food ever!!!!!!!;Everything is so carefully prepared and beautiful presentation!</t>
  </si>
  <si>
    <t>CYjtb1nuKztUV2LpoPWErQ</t>
  </si>
  <si>
    <t>6zwZ2RL451IA1Hwct0UV5w</t>
  </si>
  <si>
    <t>gAS8t1-2Y9nAzTxYEtgFZg</t>
  </si>
  <si>
    <t>kYDndw-Uv3MDQcUamNrZEA</t>
  </si>
  <si>
    <t>Excellent restaurant; vegan or otherwise. The mushroom dishes are fantastic. Definitely worth trying.</t>
  </si>
  <si>
    <t>Vhfq6EW4cTvsvJ_uFk61OQ</t>
  </si>
  <si>
    <t>MFalzdvAfWo-csFHb6BeQA</t>
  </si>
  <si>
    <t>Food and service excellent. Go here and forget about the vegan thing and just enjoy delectable food presented well with amazing flavors. Only disappointment was the peashoot broth; which just tased like a overloaded miso soup. Great place.</t>
  </si>
  <si>
    <t>YNZMOeq_bXarN5zcFm1nfQ</t>
  </si>
  <si>
    <t>TMcYNodtwIUXKuwjD9f3Dg</t>
  </si>
  <si>
    <t>Behold the power of vegetables!!;We love Vedge. I cannot stress enough how much we love Vedge.;Being vegetarian or vegan and a foodie can be a lesson in frustration. Too many restaurants believe \holding the cheese\" on a sandwich</t>
  </si>
  <si>
    <t xml:space="preserve"> or offering a salad and fries is a \"vegetarian option\". Yes</t>
  </si>
  <si>
    <t xml:space="preserve"> there are more vegetarian restaurants these days</t>
  </si>
  <si>
    <t xml:space="preserve"> thank god</t>
  </si>
  <si>
    <t xml:space="preserve"> but not the number of gourmet ones that are necessary.;Vedge delivers in the gourmet category. These dishes are not only immensely flavorful but creative. ;The atmosphere is downright charming and the service couldn't be better.;My only complaints are</t>
  </si>
  <si>
    <t xml:space="preserve"> although tapas</t>
  </si>
  <si>
    <t xml:space="preserve"> the portions could be a tad larger for the price. My husband and I usually order 3 each plus a dessert each (sticky pudding is diviiiiiine!) and we eat something at home 3 hours later because we just aren't satiated. ;Which brings me to my second complaint...no more bread. They used to offer fresh baked bread which was not only delicious but filling. We still order the same amount but now we go home hungry."</t>
  </si>
  <si>
    <t>oBep5wtzmL8kK69pHXpMlw</t>
  </si>
  <si>
    <t>nUBVFZ7FT251TtlIoW5xRQ</t>
  </si>
  <si>
    <t>If you are interested in trying some wonderful vegetarian food; in a warm and relaxing place; with great wines; then try Vedge. Unbelievable menu; which changes with the seasons. Creative; beautiful presentation and delicious- even for non vegans! The sticky toffee pudding is a must for dessert. You would never know you're eating vegan!</t>
  </si>
  <si>
    <t>r6HkLnqH9nGvxdlX4a4Y5A</t>
  </si>
  <si>
    <t>When people say this is the best restaurant in Philly and not just the best vegan restaurant; they're on to something. It's certainly one of the best restaurants in general that we have here in the city. Incredibly satisfying on many levels. Everything is top notch; just delicious. Get the shiitake mushroom entree with celery root fritters and the cheesecake and/or the chocolate uber chunk dessert. Great bar selection as well.</t>
  </si>
  <si>
    <t>9HzDb3uuR8BLnJWWvUwRWA</t>
  </si>
  <si>
    <t>Xk86548f2IPRn3LSBvIIaQ</t>
  </si>
  <si>
    <t>hAQEIIr58dnI_OGcdHhitg</t>
  </si>
  <si>
    <t>cGX-1IUwXOjkUqZbkKYcjw</t>
  </si>
  <si>
    <t>Seafood, Steakhouses, Brazilian, Restaurants</t>
  </si>
  <si>
    <t>Fogo de Chao</t>
  </si>
  <si>
    <t>_U0ZJhBw2Iy8rNdbtfF8mw</t>
  </si>
  <si>
    <t>The meats where bbq to perfection. Excellent cuts of beef. All the vegetable and salads Excellent. The cold asparagus, shitake mushroom, Manchego cheese, papaya, pineapple all great. The Service was exceptional. I just wished their was a lower priced wine bottle on the wine list. ;That is what I hate about a $$$ on food. The wine is usually $$$$$$</t>
  </si>
  <si>
    <t>V-zAJojECm58U1XjLy3TVA</t>
  </si>
  <si>
    <t>FcWVZrTqCACOCvHLNEZaDw</t>
  </si>
  <si>
    <t>this was my first time to fogo.............the steaks were awesome....but i found the salad bar and the service to be better at chima. At chima we didnt have to ask our server for clean plates or drink refills.;;i could  live with those 2 issues and i would go back.</t>
  </si>
  <si>
    <t>ehHxgvjTRIeyEMu8_ErswQ</t>
  </si>
  <si>
    <t>uok-yn_yka60UmqiI8yOkA</t>
  </si>
  <si>
    <t>Very good food; excellent service and very friendly staff. If you like your meat well done you may have to wait a little longer to get served as they only bring out med well to med rare meats. Love this place!</t>
  </si>
  <si>
    <t>7bBREHSqDbEUogXdBuLtNQ</t>
  </si>
  <si>
    <t>1dT__N30G046aGe_XqjjXA</t>
  </si>
  <si>
    <t>Don't go here if you're a vegetarian, even though the salad bar is good. Come here for your Atkins diet.  Each cut of steak is delicious and seasoned well.  It's not cheap, but oh so good! I was really impressed with the service.  You really have to be on top of your game to flip over the card to red otherwise the server will be there with more bacon-wrapped filet mignon.  How can you say \no\" to that? DAMN!;;I'm ready for my nap now after that food coma."</t>
  </si>
  <si>
    <t>9QoXklTk-Fl1Q1Cy8fCbdQ</t>
  </si>
  <si>
    <t>5Fl8A6-vxJZ3sgpwRo3TKA</t>
  </si>
  <si>
    <t>el-cBoYkEBlPrIJGAEUkWA</t>
  </si>
  <si>
    <t>iDRZX1tC7F1QCRZBYwBjuA</t>
  </si>
  <si>
    <t>If there ever was a meat heaven, I landed there last night at Fogo.  I came here for the meat so I barely got anything at the salad bar.  I must say though that their smoked salmon is fantastic.;;After the salad bar, I pretty much spent the rest of the time eating meat, meat, and more meat.  Here is the array of things offered: lamb chop, sirloins, filet mignon, chicken, sausage, pork ribs, beef ribs, etc.  Personal favorite for me was lamb chop and the filet mignon.  The best part is somehow they are able to carve out from rare to well done for each when available.  You will be so stuffed guaranteed.</t>
  </si>
  <si>
    <t>oNWqIRivvYPuEd4vABnJCw</t>
  </si>
  <si>
    <t>R8hx29yyLzat4cS9xwzjhQ</t>
  </si>
  <si>
    <t>Maybe my favorite place to eat.  You get the fantastic Fogo experience: mounds of juicy meats of all varieties, quick service, a robust salad bar, and solidly stocked bar.  This location, though, is in an exquisite old bank building.  So, you get a wide open dining area with high and intricate ceilings (very nice...).  ;;Only (minor) complaint: Things can get bogged down if you come with a large party, especially if you are seated in certain areas of the dining floor.;;I have had several great dining experiences here, though, and look forward to heading back whenever I am in the area.  Do yourself a favor, and grab some piled meat at Fogo (keep that card on green).</t>
  </si>
  <si>
    <t>x9l2vV8vkO0fl8KsQMy_Nw</t>
  </si>
  <si>
    <t>_0-ROtl1s-V7dv5OgQeABA</t>
  </si>
  <si>
    <t>Excellent - we had a prior issue before but the manager; Ryan; jumped in and promptly took care of it. We came back for a second time. He treated us as his guests. The food was excellent; the service was even better. Will be returning!</t>
  </si>
  <si>
    <t>z_7BUfOwWj-RSX4DgbaDQg</t>
  </si>
  <si>
    <t>_-4Rp-H6chyDmlUgBsZExw</t>
  </si>
  <si>
    <t>The food is so great! The price is so reasonable for a high-class buffet like Fogo De Chao in Center City Philadelphia. The salad bar is wonderful. I heard that you can even go for the salad buffet itself with a cheaper rate. But my family is a meet lover; we don't mind paying money for good brazilian bbq. Remember to turn the card to red if you want to enjoy the meet in your plate or don't want be disturbed. The free refilled-Brazilian drink (I forgot the name; but they will recommend it to you when you sit down; it's their house special) is so great! They will always refill for you even you don't ask.</t>
  </si>
  <si>
    <t>u6E1WLQAkMCMZF1FkGvmSw</t>
  </si>
  <si>
    <t>ACkmq1bqD6EzO3PJADm-Zg</t>
  </si>
  <si>
    <t>I thought I died and went to heaven. Latino men walking around offeing me the best cuts of meat, while drinking good wine. A pure hedonistic pleasue. Ahhh.;;Great food, great service, and atmosphere. You bring your company.</t>
  </si>
  <si>
    <t>NWL58o7EBVO6xbRcWJdc0A</t>
  </si>
  <si>
    <t>poviu-6n3iaRE4gdQz6OYw</t>
  </si>
  <si>
    <t>Restaurants, Steakhouses, Seafood</t>
  </si>
  <si>
    <t>Oyster House</t>
  </si>
  <si>
    <t>3lXdRfqi4siMEU6T9HXtTQ</t>
  </si>
  <si>
    <t>NjuMjMzbWz2xM9_piFiYtA</t>
  </si>
  <si>
    <t>tUKSRRvNRc-eaZj0vFshdg</t>
  </si>
  <si>
    <t>Awesome happy hour both after work and late night! $1 oysters even with this oil spill going on. The service is quick and attentive. Oysters are delicious and fresh with a great variety to chose from. East &amp; west oysters galore. I personally am an east coaster all around, salty and delicious. My friend loves west coast oysters for their buttery-ness so this is a great place to go if your company is the total opposite of you! ;I'm a huge clam chowder person and there new england style, although not as thick and creamy as I usually like, tasted wonderful. If your an oyster fan this is the spot to go to in philly!!</t>
  </si>
  <si>
    <t>lHxEAFLdYLiAWo0rzSHkJQ</t>
  </si>
  <si>
    <t>unWPfC1ZzV-uLPgOermBJw</t>
  </si>
  <si>
    <t>I dragged a some friends out for $1 oysters and $3 beers, so this review is just about happy hour, and the conclusion is this: definitely go.  ;;At this point, I've told you al the things you should need to know about Oyster House, but since I'm feeling generous I can point out that one less enlightened member of the party had the burger, which they reported to be good and not overcooked.</t>
  </si>
  <si>
    <t>yGdyhF5MNQxUbB98P5pFMQ</t>
  </si>
  <si>
    <t>wG25ixIPrqZT39Hdhxw8MQ</t>
  </si>
  <si>
    <t>Great meal all around. Arrives at 5pm for happy hour on a Friday. Had some oysters; beer; and shrimp shooters. All in special 5-7pm.  Main course lobster roll was delicious.  It's not large but plenty of lobster and  will fill you up for sure.  Compliments to the Manager Daniel for being very attentive to the entire restaurant.</t>
  </si>
  <si>
    <t>IWusDJZl16-pO2LXSWX8aw</t>
  </si>
  <si>
    <t>lQOAa5Bb_neG5WCc5CtvVg</t>
  </si>
  <si>
    <t>LOVE;LOVE;LOVE this place;I love all seafood ;I love sitting around the shuckers, they engage in conversation and we made friends with peeps on either side of us. ;Happy Hour they have Buck-a-shuck !;Yum;Everything that I've ever ordered is delicious and the service is outstanding. ;Parking garage right across the street and close to Prince theatre which is where we were heading.</t>
  </si>
  <si>
    <t>tcT4a-xWvkfSC36ysY7hmA</t>
  </si>
  <si>
    <t>yck4FotiNccpIfI9C5bLDA</t>
  </si>
  <si>
    <t>Because I knew that they (unfortunately) don't take reservations I stopped by 30 minutes in advance of our meeting time to advise that three of us would be there for  lunch. Their representative duly noted my request. When the three of us arrived at the appointed hour the same representative advised that they were clearing tables (at 12:30?) and that they seat people by the available tables dependent on the size of the party.  Fifteen minutes later we were still not seated. I approached the owner who explained their seating system to me.  Ten minutes later he returned and led us to our table. Whatever their seating system is, it doesn't work!;Beyond the frustration of getting seated the three of us had a delightful experience. Our server was efficient and professional and all business, though not as friendly as we would have preferred. Our beverages and food items arrived in a timely manner by someone other than our waiter yet placed by the appropriate person (how do they do that?).  Our meals were delicious, with the freshest ingredients, nicely prepared and presented. This is an authentic oyster house so consider the high noise level as part of the ambience!  For an establishment of this caliber they should seriously a reservation system. Yet, no doubt we shall return.</t>
  </si>
  <si>
    <t>MnLV2qASGYPNjLYGBLjqRg</t>
  </si>
  <si>
    <t>od3FrU4obM_SvVmF9VN1hA</t>
  </si>
  <si>
    <t>Great ambiance; the restaurant is really beautiful. The happy hour buck a shuck is where its at. We had some really tasty oysters; great drinks; fun atmosphere. Looking forward to returning!</t>
  </si>
  <si>
    <t>7VoGcxHW97axP7E-lXyoMQ</t>
  </si>
  <si>
    <t>qWZm9jsO6aFkMoC_Hz2j-g</t>
  </si>
  <si>
    <t>The atmosphere is perfect with romantic; relaxing lighting. Everything is so squeaky clean which makes me feel especially comfortable and safe. Friendly; educated; fun and quick to make an excellent recommendation for your likes should be expected from the entire staff from the hostess; to the bartenders; and the servers that fill the restaurant. You can tell that the management is top notch because all of the employees love their positions and are so happy to be there and to be serving whoever comes through the door. It is honestly the warmest and most sincere welcome! The food is the best part of the entire experience; fresh; creative; and amazing tasty!! My favorite crab cake ever; my husband dreams of the oysters and the super creative homemade sides to pair make this place an absolute gem!! We could not be happier with EVERYTHING!!! Thanks for setting the bar so high OH!</t>
  </si>
  <si>
    <t>u88zeb5UUNil0rP1jNX9bg</t>
  </si>
  <si>
    <t>SucTKo0lHFrefbvoUSkJkQ</t>
  </si>
  <si>
    <t>We went to Oyster House with a seafood craving. I started with the Sauteed Mussels and was impressed by the generous portion. For my entree; I ordered the Lobster Roll; which was slightly smaller than I expected; but very tasty. We went to Route 6 a few days later and agreed they were similar in quality and ambiance; but we had a slight preference for Route 6.</t>
  </si>
  <si>
    <t>ojxS1v-8nUvEEx4DlsPQrA</t>
  </si>
  <si>
    <t>6XmqevdmTzE208wLNqR86g</t>
  </si>
  <si>
    <t>Second trip to Oyster House; as I know that their seafood is FRESH.  Well; we ordered the lobster and shellfish pot with potatoes and corn.  The 2-lb. lobster was just ok.  The clams and mussels were pretty yummy.  The corn was tough; like pig corn; and the potatoes were tasteless.  Therefore; I must downgrade my review from my first visit.  Shame.</t>
  </si>
  <si>
    <t>wR7pFcXKEVvpr2pM4jr50A</t>
  </si>
  <si>
    <t>cXSyVvOr9YRN9diDkaWs0Q</t>
  </si>
  <si>
    <t>Southern, Restaurants, American (Traditional)</t>
  </si>
  <si>
    <t>Honey's Sit-N-Eat</t>
  </si>
  <si>
    <t>M4zS53PfEzODW1P2U9JUig</t>
  </si>
  <si>
    <t>So this is what you need to know. Everything taste great; well at least what I had. I practically tried everything for breakfast and have come to the conclusion that this is the spot for breakfast. I have one gripe though; the monte cisto is not worth the price and is way over priced. I know truffle oil is used but that should not be the reason its so damn expensive. one egg; one piece of toast and some sauce. Don't ever order it; not worth it unless they drop the price $5. everything else is worth it taste great. Jebbs open face and the huevos rancheros are my favs. Enjoy. oh and the coffee is addicting. Also there are no reservations; so get there early or go about 30 min before u think u may be hungry.</t>
  </si>
  <si>
    <t>DEiAhP-xb4i-71foPKSqxQ</t>
  </si>
  <si>
    <t>JdKl3gf7xLkxwn2uUrMmgg</t>
  </si>
  <si>
    <t>Love the food. Big portions, interesting and ever changing menue. The only issues i have are that the seating is cramped, too loud for conversation and the coffe is not as good as Sabrina's.;;The latkas are always perfect and the bacon is the best I ahve had in Philly.</t>
  </si>
  <si>
    <t>TmdJhSSDABdUwuci8HhbBw</t>
  </si>
  <si>
    <t>q8MW7Iou2Oec8uPkFlvEuw</t>
  </si>
  <si>
    <t>I heard alot about Honey's and how the food is so good here. I chose today my birthday to be my first visit .I read earlier reviews about how crowded it gets and they were not lying but I didn't wait no more than 20 minutes. Now let's get down to the food it was delicious. I had french toast; home fries; sausage and for dessert a slice of Jewish apple cake and it was to die for! I will be back most definitely.</t>
  </si>
  <si>
    <t>OSFm8ho4xBUOUqhAsaCv_g</t>
  </si>
  <si>
    <t>hu_uXk3gn3XwUu6SnKOsLw</t>
  </si>
  <si>
    <t>Everything great about a jewish deli; southern comfort joint and a bit of mexican dive restaurant all mixed together. Brisket is good; but don't expect a tomato based sauce. Latke is not a normal round one; but super delicious. I also took the Jewish Apple Cake to go and despite being a little too brown on the bottom; it was delicious even 3 hours later on my flight back to LA.</t>
  </si>
  <si>
    <t>A-bCN521fGepayXcnuI4Tw</t>
  </si>
  <si>
    <t>9wBLIWlMnkcQmWj2fkbs3Q</t>
  </si>
  <si>
    <t>Arrive between 7am-9am on a weekday and get their breakfast bargain! Two eggs, home fries or LATKE, toast or biscuit, and bottomless coffee all for FOUR DOLLARS!;;The service was amazing and I got a delicious breakfast and experience for less than it costs to take the bus to and from work.</t>
  </si>
  <si>
    <t>GliDVJ5cNhKCXCRDMUXy4w</t>
  </si>
  <si>
    <t>9fNNFIeU58t-u5IXTAgbMQ</t>
  </si>
  <si>
    <t>2rxGPfJo1-KX1HdmFXQQ5w</t>
  </si>
  <si>
    <t>FBXS_yMedKDXjPkR_rQBsg</t>
  </si>
  <si>
    <t>Yo- just order the Grits no matter what time of day you think it is. ;;Historically, most of the time I was too hung over to recall how we got there, but thankful that I had arrived. Guaranteed that by the time I left I was a new person.;;On a side note, Honey's always seemed to be part of the worlds longest walk of shame.  The only way to improve the place would be to offer a locker room with showering facilities.;;One time, near Halloween, I want to see Pinback play at the TLA. I had dressed in a full Hooters uniform and received many accolades from my date, other concert attendees and the general public. The next morning we woke up and drove a scooter to Honeys. I sat there, a bit worse for wear, eating the Grits in that uniform and really could have used a shower.</t>
  </si>
  <si>
    <t>FNjCnW-ZZyq5P2aFvD_oOA</t>
  </si>
  <si>
    <t>_fKshF1fOqg-DmOSoSf7JA</t>
  </si>
  <si>
    <t>Awesome local brunch if you can wait the 30 - 90 minute wait. I like to walk around the neighborhood while I wait, great garage sales nearby usually. ;;French toast is yummy and so are the potato pancakes.</t>
  </si>
  <si>
    <t>3Wjxcr0VNHCWKCTzefHDxQ</t>
  </si>
  <si>
    <t>uAPQV0DhZ7Yd7n5CuvNsnQ</t>
  </si>
  <si>
    <t>I would normally give Honeys 5 stars.;;On saturday I went with a group of 7 people. Since Honeys is one of our favorite places to get brunch, we knew that we would have to wait up to an hour for a table. Since they have such good food, it's worth it.;;But this is why I'm no longer going to go there, and the reason for the two star rating:;;The hostess was horrible. There is only ONE table that can seat up to 8 people. We went in, she told us that the previous party has been sitting there for a while and would be done at any minuet. She also told us that we would be the next people to sit down. We thought, great! since they were putting on their coats and getting ready to leave.;;After the staff was finished cleaning up the dishes from the table, the host sat down A PARTY OF THREE PEOPLE. that also, CAME AFTER US!!! I just don't get it. There were plenty of other tables available, so why sit a party of 3 at the only table that can comfortably sit 8? ;;I understand going to Honey's with a party of 7 isnt the smartest idea, but when the hostess tells us that we would be next in line for that large table,and then sits 3 people, that is the dumbest thing ever.;;Needless to say,I am never going there again. They blew it, they lost our business.;;; we left and ate at the foodery on 837 N 2nd St.</t>
  </si>
  <si>
    <t>mI5xwoh220ah0wK0SjDoGA</t>
  </si>
  <si>
    <t>mH4JPpCRhDza2h8Waex26w</t>
  </si>
  <si>
    <t>I LOVE this place!  The service is good, the food is very fresh, mostly organic and/or locally grown and reasonably priced.  I've had the grits, bacon, eggs, biscuits, fruit salad with whipped cream, cornbread........and it is all delicious.  This is one of the best brunch places in the city.;;In addition to great food the service is also very good.  They are attentive without being intrusive.  The only con is that the location is small, which makes for long waits on the weekend for brunch.  Here's a tip - If you arrive after 1:30/2pm on Sunday....you will be seated right away.;;Enjoy!</t>
  </si>
  <si>
    <t>7xC_p4iLzzPubbONDcyEKA</t>
  </si>
  <si>
    <t>atZ_olNKXOG4rEr6mccN8g</t>
  </si>
  <si>
    <t>Food, Donuts, Food Stands, Restaurants, Specialty Food, Bakeries, Breakfast &amp; Brunch</t>
  </si>
  <si>
    <t>Beiler's Bakery</t>
  </si>
  <si>
    <t>smQ3uhDxTCy8684rL-JzqQ</t>
  </si>
  <si>
    <t>_LDFxHmPPfegeJQHhw0hsA</t>
  </si>
  <si>
    <t>PgGr_v7NCvuGiZWOa1qsqQ</t>
  </si>
  <si>
    <t>m54XvSG0f2GwHmTKwQclzQ</t>
  </si>
  <si>
    <t>WghtWkJANkCdiJg4h0ag8A</t>
  </si>
  <si>
    <t>Was referred to Beiler's by my Lyft driver when asking who has the best donuts in town. I was thoroughly impressed. Went to the Terminal Market for shopping and lunch and then stopped by for dessert. Got a half-dozen to take home. I loved the peanut butter jelly donut; the apple fritter and the maple bacon. All were fresh and delicious. I'll more than likely get some every weekend I'm at the market. Thanks for the delicious yummy donuts!! See ya soon!</t>
  </si>
  <si>
    <t>W9gfYIEvmsqzPbGVghbXaA</t>
  </si>
  <si>
    <t>dzqk76Bi_OKD8uQ-sls4tQ</t>
  </si>
  <si>
    <t>Amazing is the only way I know how to describe these little bits of heaven...oh wait; I just described them another way. There is nothing like a fresh; peanut butter cream filled; chocolate covered donut; and they take the cake. stand right there and watch them make them; it doesn't get any fresher.</t>
  </si>
  <si>
    <t>oEXDInAieSAszLS09VS9fw</t>
  </si>
  <si>
    <t>KmQ2wzPawq6yqhceZmlPDw</t>
  </si>
  <si>
    <t>trkdF4VeSLJehIG_rRIGgQ</t>
  </si>
  <si>
    <t>gaY9EQPb4vPAsNXjxXZE6A</t>
  </si>
  <si>
    <t>Amazing; just superb. Waiting in line here is like the last week before Christmas; feels like it goes on forever when all you want is that sweet payoff! Unlike that reindeer and snowman sweater your grandmom gave you for Christmas; this is the winner every time. The blueberry; ahhhhh!! The apple choices; amaaazing; the key lime was spectacular; the Oreo-- wife's fav is something to dream about. And just like Christmas it's all gone before you know it and the waiting begins; only I don't have to wait till December!!</t>
  </si>
  <si>
    <t>KZXdbIgrNQ9j6-DMI1_1rA</t>
  </si>
  <si>
    <t>sOrIqFn0Mj61HcTsRE-ziA</t>
  </si>
  <si>
    <t>So I was in Reading Terminal Market....wandering around aimlessly when I saw an Amish bakery.  I ordered the shoofly and pumpkin pie and then headed off to NY to visit my pops; bro and my Hannibal.  Shoofly pie was ok for shoofly pie I guess.  Not overly sweet like everyone said it would be.  I'm not a fan of sweet sweet.  I guess if shoofly pie was good it would be sold everywhere but it isn't. Now pumpkin pie I am an expert in so I buy in everywhere.  I wasn't impressed.  My homemade pumpkin is better and I'm not a fan of my own.   I haven't had a really good pumpking pie in a long time however.  : (</t>
  </si>
  <si>
    <t>5dK7rSjS9e3Mqd2nSWOxeg</t>
  </si>
  <si>
    <t>B5cUpM9KMJjvvzLDY0UdhA</t>
  </si>
  <si>
    <t>Stopped by Reading Market and tried Beiler's donut.  Wow best donutes I've ever had.  Made my taste buds to back flips; jumping jacks and cartwheels.  I'm not a big donut guy but these ones were great.  Had the Oreo creams filled the creme filled and the powder donut.  The texture of the donuts is perfectly made and is a dynamite of goodness exploding in your mouth</t>
  </si>
  <si>
    <t>KvsJIhGMF0ohY5ibp5EaOQ</t>
  </si>
  <si>
    <t>QH9wG-1UZsRcyJB863EaYQ</t>
  </si>
  <si>
    <t>Was so surprised with the long queue; but it was worth the wait. Amazing varieties...delicious yummy donuts!</t>
  </si>
  <si>
    <t>hxo_ozFcboS4MEd8NPgHSw</t>
  </si>
  <si>
    <t>o024mOCyv98WDGtUBgnfPA</t>
  </si>
  <si>
    <t>The donuts are thee best. However; I didn't care to much for the apple cider donut. It taste bland a and not a hint of cider. My children loved the M&amp;m and S'mores. The fruity pebbles was a eye catching; when people noticed it in my box. My favorite is the glazed.</t>
  </si>
  <si>
    <t>eg4Ew87waG4GjVZvgLV_UQ</t>
  </si>
  <si>
    <t>jkGQQ4_LgJx3hwPtCFkzbQ</t>
  </si>
  <si>
    <t>American (Traditional), Restaurants, Desserts, Food, Chocolatiers &amp; Shops, American (New), Specialty Food, Breakfast &amp; Brunch</t>
  </si>
  <si>
    <t>Max Brenner - Philadelphia</t>
  </si>
  <si>
    <t>hrhn2gln2y4e_Rv9nLmAcQ</t>
  </si>
  <si>
    <t>Have friends or family visiting from out of town? TAKE THEM TO MAX BRENNER! Want to take that special someone out for a romantic evening? TAKE THEM TO MAX BRENNER! And not just for dessert! Cocktails...Dinner... it's ALL delicious! The atmosphere is fun for all ages.  We've taken both of our families here and both were wowed and impressed. I've been here for a business lunch and of course it's the perfect date spot. We've visited over a dozen times and every time is just as great as the last. ;;The Southwestern Caesar Salad with Chicken is one of my favorites and he always gets the Burger--the waffle fries are dusted with cocoa powder and make them that much tastier.  Dessert is obviously the best course--the Peanut Butter Chocolate Euphoria is PERFECT for sharing (and I highly recommend it!).  Drink a bottle of wine or sip a hot chocolate in a Hug Mug....either way GO TO MAX BRENNER!</t>
  </si>
  <si>
    <t>bAtvLtIOCwt72zFXiBDYlg</t>
  </si>
  <si>
    <t>3qnPPO6Y63ORbD6-0oCYXw</t>
  </si>
  <si>
    <t>I came in here with a few girlfriends for dessert. Service was good and attentive. The food was just so so. I ordered the Mexican hot chocolate. It needed to be richer, sweeter and spicier. I also ordered the fondue. The food was the easy to dip as brownie and cookie kept breaking up. I just ended up eating those without dipping. The vessels they give you to dip the food it are not easy to use because there's not much chocolate in each. The chocolate also could have been richer and sweeter. ;;I left still feeling like I wanted dessert I didn't get here.</t>
  </si>
  <si>
    <t>93jl4pbbNCJFXFL6pyhmaQ</t>
  </si>
  <si>
    <t>nrmaD4V37xO4YiMYCuRQvQ</t>
  </si>
  <si>
    <t>Had a reservation for lunch during $20 pre-fix meal restaurant week. Wings came out undercooked. Our waitress gave us another order and our food came at the same time. They were decent. The burger was good; but no better than one from TGIF or Applebee's. Dessert was a crepe with peanut butter; banana and chocolate....very good. Overall; I enjoyed the experience but I don't know that I'd go back.</t>
  </si>
  <si>
    <t>WEaElVwdFS3iSje8X9kogw</t>
  </si>
  <si>
    <t>aUcpc4FG_tA7e-Z-ONgzhw</t>
  </si>
  <si>
    <t>I would recommend corn croquettes side, which is the best item I had at Max Brenner. My group also got the chili and cocoa powder waffle fries, which were good, but the cocoa was not a noticeable flavor-- definitely seen, but not tasted. The onion rings with the chocolate ranch dressing was the adventurous dish of the night. The rings were good, but like the fries, the chocolate looked like it was added, but was not tasted. ;;The hot chocolate is okay, nothing very special, but drinking it out of the hug mug was an experience I would recommend for people who haven't been here. They had a good apple tart a while ago and their chocolate fondu is a fun dessert. ;;I would go here for the experience, but do not plan on going again unless I have a guest in the city.</t>
  </si>
  <si>
    <t>8XAN97Qqg4e9Fgf3Xd2-aA</t>
  </si>
  <si>
    <t>RekdxgVxfDXpRQzA5sfBCw</t>
  </si>
  <si>
    <t>Yuck.... just yuck ;Let's start with the avocado skin in my salad.... jump to the dirty floor where something spilled and wasn't cleaned up properly.....;Dessert?!? Oh wait that was another ordeal PRETTY sure they never put it in to start.;Needless to say we won't be returning</t>
  </si>
  <si>
    <t>uKNdEmujDQuzYiFztbUfyQ</t>
  </si>
  <si>
    <t>3hmVfg7esa3Qpq7cMIb7Aw</t>
  </si>
  <si>
    <t>Amazing place for chocolate desserts! ;;First time: I got Max's famous chocolate mess party for two, which was good but has wayyyy too much whipped cream. The layer of cake on the bottom was pretty thin (no more than 0.5 inch thick), and the amount of whipped cream on top was HUGE. More cake (and a bit more vanilla ice cream to balance it out) and less whipped cream would make the dessert perfect. The choco-pops topping was delicious (adds crunchiness and even more chocolate flavor to the smooth ice cream and cake texture). Nothing impressive, like 3 stars...;;BUT 2nd time: I got Euphoria Peanut Butter Chocolate Fudge Sundae (Max I-Scream), which was amazing! The peanut butter fudge was so thick and so good. It was better than the first dessert and definitely a lot more unique -- worth like 4.5 stars. ;;Will have to try some chocolate drinks next time! Heard milkshakes here are amazing.</t>
  </si>
  <si>
    <t>WFP-b1Aep71xjS3TiGEC2Q</t>
  </si>
  <si>
    <t>4zL8wtbTTalkZ9MTcrOk1Q</t>
  </si>
  <si>
    <t>First stop for Center City Restaurant Week:  Max Brenner for lunch. Three courses for $20. Multiple choices for each course; but I picked the chips with spinach/artichoke fondue to start; the Brenner Burger (bbq sauce; lettuce; tomato; cheddar; onion ring) with cocoa/chili waffle fries; and the peanut butter and banana chocolate crepe with chocolate ganache for dessert. Massive amount of food; but my stomach is superhuman when it has to be and I ate every last bite (to the shock of my dining companions). Because of this; I had no more room for actual chocolate or hot chocolate in a hug mug \by the bald man;\" but walked it off for sure right afterward. I was really surprised at the size of the portions; especially for prixe fixe menu at lunchtime! I mean; especially tne dessert; man! A full-on crepe filled with rich peanut butter; banana slices; and even more peanut butter sauce; and chocolate ganache to pour over the top - almost put ME over the top; if you know what I mean. The full dessert order according to the regular menu includes dulce de leche ice cream too...! Whew. Twenty bucks was a good deal; a ton of food; service was okay."</t>
  </si>
  <si>
    <t>JggphOM7FIbvUyPcsfcNTw</t>
  </si>
  <si>
    <t>Me and my wife go here when ever we get a \Date Night\" this place is awsome! The lunch and dinner food is good; but obviously the real star is the deserts. Between the 2 of us we've tried almost everything and never really had a bad desert. If you go in the winter make sure you get the hot chocolate in a \"hug mug\"! Weird mug but really good hot chocolate. One word of advice try to pee b4 going into this restaurant because they only have 2 single person bathrooms and sometimes their is a line. You can trust this review because I'm a chubby guy and you know us plumper people really know our food!"</t>
  </si>
  <si>
    <t>ZJ8Eb3AvlQ8zftxLwAoSvg</t>
  </si>
  <si>
    <t>S1rvranb-CJlIioZfXxZHg</t>
  </si>
  <si>
    <t>Way overpriced for what you get.  We got the chocolate fondue for two.  It came with a tiny portion of barely warm chocolate; bruised bananas; a curiously hard \waffle\" and a few other things.  On a positive note; the Mexican hot chocolate was tasty.  Peanut Butter Hot Chocolate was del"</t>
  </si>
  <si>
    <t>MoL5oJ_e9IcfGaEGPp6jUg</t>
  </si>
  <si>
    <t>BbaRoC43v_qCRp9M5lEuEA</t>
  </si>
  <si>
    <t>We went here for dessert only; but what won me over was the yummy aroma of chocolate when you first walk in. The Churros Fondue was good but a little too sweet. Their hot chocolate was good too but you figure at a place like this; it should be. What I really liked though was their Chocolate Chunks Pizza \The Works\" (chocolate; hazelnut bits; bananas; peanut butter sauce and roasted marshmallows). This is a good place to grab dessert with your girlfriends. I imagine this would be a good place to get your chocolate fix when you're pms'ing too. ;)"</t>
  </si>
  <si>
    <t>TkXMUw-JsVJa-qtX-EVHOg</t>
  </si>
  <si>
    <t>R17gwW6zn9ilslbdvKdgsg</t>
  </si>
  <si>
    <t>Latin American, Nightlife, Cocktail Bars, Caribbean, Cuban, Restaurants, Bars</t>
  </si>
  <si>
    <t>Alma de Cuba</t>
  </si>
  <si>
    <t>dQCgEkXEkjHHaa7XuhCl2g</t>
  </si>
  <si>
    <t>L8saN69C3a8CNNT8SGlWMA</t>
  </si>
  <si>
    <t>O2w-zj4fmkbSNv7hSjLTLw</t>
  </si>
  <si>
    <t>I had a weekend in Philly and went here for dinner- everything was excellent, from the drinks to the food, to the service.  I am only going to mention the ceviche- watermelon and tuna.  You must try this dish- one of the best and most unique singular dishes I have tasted in many moons.  Literally every bite, my mouth was thanking me and I was smiling from the wonderful taste sensations.;;If you go here, do yourself a flavor favor and order the tuna-watermelon ceviche!!</t>
  </si>
  <si>
    <t>ykZkHBvFYz99E9tbyIbK0g</t>
  </si>
  <si>
    <t>ALb7B35z-y44jS3O2sQPBQ</t>
  </si>
  <si>
    <t>I don't go to Philly often, but the few times i've been I managed to go to Alma de Cuba twice on different occasions. Being a Cuban man myself, I have to say Alma de Cuba puts a fabulous twist on Cuban food and decor.;;The restaurant is beautifully built and decorated with elegant Cuban-inspired furniture and art. It resembles an old Spanish-style home with rod-iron screens and handrails. The lighting is strategic and subtle to create an intimate setting, which it successfully achieves despite being a 3-story high restaurant. ;;Their lunch crowd is nearly non-existent, which makes it a bit boring. For dinner on the other hand, it is extremely busy, but yet its craziness is softened by the restaurant's atmosphere/decor.;;The food was amazing both times I was there. It is pricey but definitely worth trying. In regards to others' comments about over seasoning, I can agree a little bit, because we had a problem with the guacamole, which was way too seasoned to the point that it was inedible. Everything else was made to perfection. ;;Although it's cute and feels intimate, it may be a little overwhelming for a first day. Definitely more of a 2nd to 3rd date restaurant, so folks from the City of Brotherly Love, get your eat on!</t>
  </si>
  <si>
    <t>7eHocdro2LiYUcIBk2KJyQ</t>
  </si>
  <si>
    <t>APmLDe-DmVdowGuswMPEkw</t>
  </si>
  <si>
    <t>Lovely lovely ambiance - we stopped by for dessert and coffee on a Friday night after dinner at Tria. We got a table; great service and FABULOUS desserts - their famed chocolate cigar and a flan.</t>
  </si>
  <si>
    <t>fryjk0fR0fqT_A5hgsMQ0w</t>
  </si>
  <si>
    <t>FBcgy5hCOgUnlLjgGILJzw</t>
  </si>
  <si>
    <t>Drinks: hibiscus margarita - awesome; passionfruit caiprioska - pretty good, not too sweet.;Cornmeal rolls and oil dip, solely good.;Appetizers ( this was fun): let's talk ceviche. We ordered three to contrast and compare: the shrimp, scallops and the rainbow. The rainbow was recently reworked, with shoestring potatoes now over the ceviche instead of thinly sliced as served previously. The rework was definitely worth it, as our combined scores put this ceviche as the frontrunner.;As fas as the other two, the scallops were a clear winner over the shrimp, having too much of a sweet, clumsy and saucy overtone, where the scallops were fresher, lighter and just tastier.;Another appetizer that knocked our socks off: chorizo sliders. As strait forward as their name, these little wonders charmed our taste buds off. I seriously contemplated the possibility of trying to recreate these on my own for a future summer barbecue. Just be sure to include the cucumbers and jalepeÃ±o garnish to achieve the full orgasm of flavor that we enjoyed.;Since we were on an appetizer kick, we simply had to have the oysters - the Oysters Rodriguez. While I am not certain what \fufu\" is</t>
  </si>
  <si>
    <t xml:space="preserve"> it really doesn't matter. These little fuckers were simply awesome.;On to the main courses. We had the sugar cane tuna</t>
  </si>
  <si>
    <t xml:space="preserve"> a nice balance between the spinach and the tomato coulis. The beef tenderloin was almost perfect - the crabmeat could have been a little warmer</t>
  </si>
  <si>
    <t xml:space="preserve"> but the combination was a little mundane. The vaca frita - the skirt steak - was probably the favorite. Aside from appearing on the plate like a mexican flag - the combination of seasonings was a delight to enjoy - cinnamon</t>
  </si>
  <si>
    <t xml:space="preserve"> cloves</t>
  </si>
  <si>
    <t xml:space="preserve"> lord knows what else - it was a sensory delight.;We're on to the desserts now</t>
  </si>
  <si>
    <t xml:space="preserve"> with the chocolate cigar - a tough decision over the chocolate tower - and a special dessert with some combination of avocado</t>
  </si>
  <si>
    <t xml:space="preserve"> white chocolate risotto and candied pineapple -  but I'm fairly cation it will be wonderful."</t>
  </si>
  <si>
    <t>OrxBeVji6jGbbqGwUOiBbg</t>
  </si>
  <si>
    <t>aQkT7r-ciRiQXr3BCZD5tA</t>
  </si>
  <si>
    <t>If you're looking for a mojito that packs a serious punch; look no further than Alma De Cuba.  Lush red lighting makes the bar a perfect spot to suck down the tasty - but pricey - cocktails.</t>
  </si>
  <si>
    <t>xQp2-0pto8qZKYMzVrzkEA</t>
  </si>
  <si>
    <t>CWanAvYlzifnaYcPQ09hYg</t>
  </si>
  <si>
    <t>It strikes again!  And if you're not careful, it can happen to you.  Good ethnic food meets \fusion</t>
  </si>
  <si>
    <t>\" i.e. the white wash.  Honestly</t>
  </si>
  <si>
    <t xml:space="preserve"> it's one of my worst nightmares.  ;;I really went in with great expectations.  The website</t>
  </si>
  <si>
    <t xml:space="preserve"> the drinks</t>
  </si>
  <si>
    <t xml:space="preserve"> the menu.  Yes</t>
  </si>
  <si>
    <t xml:space="preserve"> it was good</t>
  </si>
  <si>
    <t xml:space="preserve"> I can't deny that</t>
  </si>
  <si>
    <t xml:space="preserve"> but it was also very pedestrian.  Salad was fine</t>
  </si>
  <si>
    <t xml:space="preserve"> empanadas were good</t>
  </si>
  <si>
    <t xml:space="preserve"> chicken had flavor</t>
  </si>
  <si>
    <t xml:space="preserve"> salmon wasn't dry</t>
  </si>
  <si>
    <t xml:space="preserve"> and the desserts were cute (think chocolate cigar).   But like the analogous Asian fusion restaurants</t>
  </si>
  <si>
    <t xml:space="preserve"> there's a semblance</t>
  </si>
  <si>
    <t xml:space="preserve"> a shell of the culture in the food</t>
  </si>
  <si>
    <t xml:space="preserve"> but none of that kick.  There's nothing raw and beautiful about the food.  ;;But as I didn't do the ordering</t>
  </si>
  <si>
    <t xml:space="preserve"> it might have come down to preference.  I would have gone for the whole fish dish</t>
  </si>
  <si>
    <t xml:space="preserve"> if I had a choice.  All in all</t>
  </si>
  <si>
    <t xml:space="preserve"> it was good food</t>
  </si>
  <si>
    <t xml:space="preserve"> but it's not a restaurant that I will circle back to again until I've made a few more rounds around Philly."</t>
  </si>
  <si>
    <t>yVducopJiM8gJSIK5TXRWg</t>
  </si>
  <si>
    <t>6UFiUS-ZN8qwXmwVKxcVoA</t>
  </si>
  <si>
    <t>Came here for restaurant week. ;;Started with happy hour which is 5pm-7pm. Had the smoked albacore tacos. They're tapas-style. Very tiny delectable bites. $5 mango mojito was bomb.;;This place is huge. We were seated on the second floor. Very romantic atmosphere. Candlelit, ceiling fans spinning, super dim. ;;I went with the Ecuadorian ceviche, chicken imperial, and pineapple up-side down cake. I was not a fan of corn nuts in ceviche. Everything else was delicious. Chicken was tender, and the rice was cheesy and tasty. The pineapple up-side down cake is literally a lump of sugar. I'm pretty sure it could give you diabetes. ;;Service was amazing. Staff is so knowledgeable about the menu items, and take good care of you. They even clean off your table in-between courses.</t>
  </si>
  <si>
    <t>iTlmXO0fpYzxRYQYlpoKqQ</t>
  </si>
  <si>
    <t>The place is amazing; my boyfriend and I went to celebrate anniversary/Valentine's and it was truly a very pleasant experience. Since we both have latino backgrounds it made us feel like home. The food is 100% 10/10; good quality; good service. The staff was super friendly. The price is definitely high; it's not somewhere I would go once a month but it's a special ocassion restaurant and I love it. It was a little bit dark; we had to use our phones to read the menu but I feel like it adds to the ambiance of the place.</t>
  </si>
  <si>
    <t>0s9G9XY7d9bd03IIPWPrdA</t>
  </si>
  <si>
    <t>t7PXtbPXx-xTDQZgS1iRaA</t>
  </si>
  <si>
    <t>I came here for Happy Hour and the appetizers and drink were amazing! I ordered the mojito classico; smoked marlin tacos and guacamole. The mojito was well made and properly strong although not overly so. The tacos were SO GOOD! Good flavor with a little kick in a crispy (not greasy at all) warm shell. I would venture to say that this guacamole was the BEST I've ever tasted. When I tell you that I could taste EVERY ingredient it's not an exaggeration and the diced pineapples on top added another dimension to the flavor. The guacamole was accompanied with crispy (again not greasy at all) plantain chips that were yummy. The food in this place was great! The staff was nice; polite and very attentive. If I had to make a complaint about this place; I'd say the lighting or the lack thereof. My food was more visible in the pics I took (with the flash) than in the actual restaurant. I hate to say this but I actually had to use the light from my cell phone to see my food; otherwise I would've given this place 5 stars. Though the very low lighting makes for a romantic ambiance; I think that they should consider turning the lights up JUST a hair since many people like to actually SEE what they're eating. With that said; I will DEFINITELY be back for dinner!</t>
  </si>
  <si>
    <t>J2i7ibyNFRhXyLiJwJtIyg</t>
  </si>
  <si>
    <t>jxEMFqwDJXjCxmcm5t5jVQ</t>
  </si>
  <si>
    <t>Food, Restaurants, Cocktail Bars, Cheesesteaks, Beer, Wine &amp; Spirits, Sports Bars, Lounges, Sandwiches, Nightlife, Bars</t>
  </si>
  <si>
    <t>Cleavers</t>
  </si>
  <si>
    <t>xjVcjPkFipoIShRnyWgbAA</t>
  </si>
  <si>
    <t>Descent cheese steak, was able to use delivery although delivery was pretty high at $5 through yelp.  After delivery, tip, tax a $12.71 cheesesteak (the block) was $22.65 the thing that really ticked me off was that I was charged an extra $1.50 for extra cheese that I didn't authorize.;;I recommend the block, but the sharp provolone was too much...go american cheese or get whiz instead.</t>
  </si>
  <si>
    <t>Ys3yWYAemsDpXcNTkU6p8g</t>
  </si>
  <si>
    <t>ivaVAoumznaCf8Y1IdC9BQ</t>
  </si>
  <si>
    <t>This was amazing!!! The sandwich did not at all disappoint. A family of 4 can rack up a pretty hefty bill, so there are a few things you can do to save. ;;1) A sandwich is BIG. If my husband and I could have agreed on one sandwich, we could have split it and been satisfied. I didn't really feel hungry the rest of the day because I ate the entire sandwich. ;2) We ordered chicken fingers  for the kids (ages 8&amp;5). They could have split an order. ;3) Skip the great beer selection. I know, that one's hard! ;;Most seating is upstairs, but we got to watch the Phillies game while we ate, because they have two large flatscreens.</t>
  </si>
  <si>
    <t>KXtZfW6h5W3Ozcaj9pcx2A</t>
  </si>
  <si>
    <t>1YryAhN5lFBJu3jor5Badw</t>
  </si>
  <si>
    <t>18-kEeuQvmZvG3nDgjWp_g</t>
  </si>
  <si>
    <t>YXglaQVMs3nqoKyQacyU8Q</t>
  </si>
  <si>
    <t>f1nfIm1UTkYcwid72TTjhA</t>
  </si>
  <si>
    <t>l9BmOjkKIwWN9abRB6DGOQ</t>
  </si>
  <si>
    <t>Great cheesesteak and cheese fries. The quality of meat is really good; the restaurant is clean. It's a good spot for a sit down meal without breaking the bank</t>
  </si>
  <si>
    <t>Ev53vF0nolKYdS5xfEYACA</t>
  </si>
  <si>
    <t>MQNA3QFjzPAQ0loSPXXz4Q</t>
  </si>
  <si>
    <t>So good!  The service was great; guys at the counter were super patient with me taking forever to order!  The food was deeeeelish!  Definitely looking forward to going back!</t>
  </si>
  <si>
    <t>eIodpzFT15zy0M-cVRVGag</t>
  </si>
  <si>
    <t>B7RxQ9kZyLWh4tecT1dbZg</t>
  </si>
  <si>
    <t>Based on Yelp reviews I decided to try this place while in Philly for work.  I don't eat beef so I got a grilled chicken cheesesteak with provolone; fried onions; cherry pepper relish and mayo.  It was huge.  Only one size and price is ok; I did build your own and even had to pay for the mayo.  I got fries too; they're waffle fries and they give you a generous portion.  The to go bag was stapled and while they included ketchup packets (I didn't ask for them) there was no salt and the fries really needed salt.  I got a side of siracha aoli so dipped my fries in that; thank goodness because I wouldn't have eaten them plain with no salt.  They have the coke machine with all the choices which is nice.  They have a huge beer selection and boozy shakes too - I didn't try them.  I'd go again.  Enjoy!!</t>
  </si>
  <si>
    <t>QSNzozwTwY9UU3QNvf-3jA</t>
  </si>
  <si>
    <t>0dZ8kasaikQp2ZCn89d6zA</t>
  </si>
  <si>
    <t>qbFMtKbBeka9X21iLU1tgQ</t>
  </si>
  <si>
    <t>JDAVy6XOdmJ1KVqX0p3_lg</t>
  </si>
  <si>
    <t>Best Philly Cheesesteak joint.  Tried Princes; Geno's and Cleavers.  Cleavers wins by a mile!  The shakes are thick and steak is perfection!</t>
  </si>
  <si>
    <t>Oy0Kltz5TsnhSCQ9XhQ7bQ</t>
  </si>
  <si>
    <t>rxRxnDhlKJ8pQLkdnbdhCA</t>
  </si>
  <si>
    <t>KOgVzHCPxGTjlTvzC9hTNw</t>
  </si>
  <si>
    <t>pXRrRf8fDv6yU3xp1E25hA</t>
  </si>
  <si>
    <t>Breakfast &amp; Brunch, Nightlife, Bars, Restaurants, American (Traditional)</t>
  </si>
  <si>
    <t>Bud &amp; Marilyn's</t>
  </si>
  <si>
    <t>fQxiP1pXMvjmv-mAkfaoeg</t>
  </si>
  <si>
    <t>This restaurant is like whoa! I don't usually write reviews but my experience at Bud &amp; Marilyn's leaves me no choice. One word (or, a trendily truncated word): delish. After living in NYC the past few years, this restaurant just  may have me reconsidering my ole stompin' grounds. ;;Quick rundown of tonight's dishes: ;;Cheese Curd (5) - A must. Pillowy, cheesy heaven.;;Lobster Bun (4) - Really great but the lobster meat was somewhat lacking. I wish I could have tried the Nashville bun as well.;;Heirloom Carrots (5) - A whole lotta good right here. Melded, fresh flavors. Bugs Bunny would be proud.;;Local Grits (5) - Grits, cheese, veggies. Pretty sure this should be a food group.;;Short Rib Stroganoff (5) - I don't eat meat often (I just got over a bad case of vegetarianism for the past 14 years), but I stole some bites of this dish. Perfection! Be forewarned, vegetarians. ;;Funfetti Cake (5) - I was bursting at the seams but made room for this monster-sized cake. Worth it. Moist, buttercream perfection with sprinkles. ;;Overall: Go here and ask for Ben (waiter) - it will be hard to leave disappointed. Unless, of course, you hate great food and sprinkles (but then I don't trust you - sorry!).</t>
  </si>
  <si>
    <t>g6f9KYscfUcNXOhrxkZRoQ</t>
  </si>
  <si>
    <t>yFK9DJdcKzPCFucoSs1QBA</t>
  </si>
  <si>
    <t>I don't have a long, in-depth review, but so far that seems to be the theme for reviewers of this place. If you liked Juniper Commons before it closed, the food reminds me of that. Loved the decor, but the drinks (NY and Marilyn Old Fashioned) and food, fried chicken, ribeye and short rib stroganoff (though small portion on the latter) were great! ;;I've worked a restaurant when it first opened before and it takes time to get your groove, but the service was good. ;;Funfetti cake is awesome. ;;(Be sure to tell them you want your meal in courses or else it will come out share style- as it is ready)</t>
  </si>
  <si>
    <t>e2T4AgLGE98Ps6f8_KNibA</t>
  </si>
  <si>
    <t>YFb8pG5CaYq1vHAaRRUFAA</t>
  </si>
  <si>
    <t>Service sucked! Benjamin, though appealing to the eye, if you're into the lumbersexual sort of thing, is a sub-par server. Pushy, ignorant, and cocky are only a few of his charming personality traits.;;Our entrees showed up only 1.5 hours into our visit, and needless to say, the food was DA BOMB DOT COM! Cheese curds app, skirt steak, and grits a la veggies, and 5 drinks later, and we are only too happy to leave. ;;Chef gets 1,000 stars. Benjamin though....</t>
  </si>
  <si>
    <t>jxlTdbP8O4_wMhrvM4UMIA</t>
  </si>
  <si>
    <t>cgJet2grAYHyWx5jXZJKNw</t>
  </si>
  <si>
    <t>77ccvOPJivuM-SmSk0QREw</t>
  </si>
  <si>
    <t>eVTHzK5YfS8pDWd5lf6xWw</t>
  </si>
  <si>
    <t>Went back and got the special for the night; happened to be vegetarian. It was super oily $20 squash/ravioli; I didn't enjoy. But the service was great and the biscuits are still amazing. If I ever have meat again I'll come back for the fried chicken :P</t>
  </si>
  <si>
    <t>zBd8PbxDct3hgXReVikRqw</t>
  </si>
  <si>
    <t>iDQi1aJ5ZBFlPyLkbGpZXQ</t>
  </si>
  <si>
    <t>veAzwQbn8kfurU2kLc_giw</t>
  </si>
  <si>
    <t>B-4B9MFMu0DKiltlJqFzaQ</t>
  </si>
  <si>
    <t>C6jFuAsmBpKeK0ZbEPjzhg</t>
  </si>
  <si>
    <t>5z5FoqEZiEBVek8UKDPt8w</t>
  </si>
  <si>
    <t>I recently went here for CC Restaurant Week lunch.  I made a reservation for 12pm (when the restaurant opens) and upon arriving right at noon there were people waiting to be let in-we were seated right away; and by 12:30pm the restaurant was packed. Their restaurant week lunch menu offered a large selection of options with dishes that were marked indicating they could be made vegan upon request.  I went with a party of 3; we all enjoyed all of our courses (I got the Nashville hot buns-ton of flavor with definitely a kick to them; the turkey sandwich-standard but yummy; and the apple pie-amazing); and left super full. I definitely want to return for dinner to try their fried chicken!</t>
  </si>
  <si>
    <t>Bt_34fajdck7l0MnD2rmAQ</t>
  </si>
  <si>
    <t>mmHfCXom6BGIGzC74ZNrfQ</t>
  </si>
  <si>
    <t>Four of us went to Bud and Marilyn's last night for dinner. ;;Food-  The Nashville hot bun was awesome!  I had the first one and ordered a second- the fried chicken and ranch was a perfect combo, with dill pickles on top and a fresh soft bun. They did a great job with this dish.  The cheese curds were also great- my wife and her sister are suckers for all things cheese and they can't wait to come back for more.  The fried chicken and biscuits was one of the best in Philly, better than federal donuts and Khyber pass pub (which is at the top of my list for philly pubs).  The beer brat bun was good, but I was just reminded that I am not a huge brat fan.  Good dish, but just not my thing.;Drink- The cranberry Moscow mule was a hit with the ladies.  The happy hour Cabernet was good and the buds bourbon made a solid finish.  Their cocktail list looks great and I will be trying one of their signature old fashioneds next time.  ;The bartender was also really friendly and her service was great.  We will definitely come back soon.</t>
  </si>
  <si>
    <t>y_8vzqvIBk-EkyhCBz0FJA</t>
  </si>
  <si>
    <t>M9GAXKRBvz3lOv8tuk1moA</t>
  </si>
  <si>
    <t>Fried chicken is excellent. I rarely eat breast meat; but I ate theirs. Good fries too. I was surprised how fast and pleasant the service is. Good selection of beers and cocktails. Altogether a very enjoyable lunch.</t>
  </si>
  <si>
    <t>0AsoPYdS2R5go58Ah2f_sA</t>
  </si>
  <si>
    <t>ZKPrXH_GNW_AtZ31tP3NmA</t>
  </si>
  <si>
    <t>Cocktail Bars, Gluten-Free, Bars, Diners, Vegetarian, Nightlife, Restaurants, American (New), Breakfast &amp; Brunch, American (Traditional), Pubs</t>
  </si>
  <si>
    <t>White Dog Cafe</t>
  </si>
  <si>
    <t>ICx1rHnPLbnnbn-8JnLUeQ</t>
  </si>
  <si>
    <t>NYE8l_2nH2OAgMHCbbHNBA</t>
  </si>
  <si>
    <t>Recently visited for dinner with my daughter when visiting her University. Ambiance was warm and interesting, a bit crowded, but that added to the positive vibe. ;I started with west coast Oysters and My Boy Blue; enjoyed both tremendously. Followed with day boat Scallops; perfect. Then finished with warm Apple Tart and brown butter (caramel) Ice Cream; wonderful.;My daughter kept it simple with Pork Tenderloin and finished with the chocolate Creme BrÃ»lÃ©e. She was very pleased with both and stopped herself just short of licking the desert dish.;Based on our experience and the positive comments herein, I plan to return for a weekend brunch.;Well done White Dog.</t>
  </si>
  <si>
    <t>uIHI_BzJcNMxFAZA5bYeXg</t>
  </si>
  <si>
    <t>HP1mWw6nUfc_60TXKqGFkQ</t>
  </si>
  <si>
    <t>I love this place! For 2 reasons; 1. My husband proposed to me there and 2. because of the amazing Brunch they have. I had the poached pear and pecan french toast and it was amazing! We sat by the window; which I definitely recommend because I'm not one for sitting in the middle of the room when I'm trying to have a nice intimate meal with someone. The service was very good; the wait staff seem to be very knowledgable about the menu. The decor is rugged with cute dog pictures everywhere. The only negative is that the brunch is so popular that there is always a line if you don't make a reservation. I am also a big proponent of Farm to Table establishments and this one definitely has brunch down to a tee!</t>
  </si>
  <si>
    <t>s9FrHlk9kPnfSAdAgKNtWA</t>
  </si>
  <si>
    <t>xqqbc_wdgg5ENp-ZXpM4tw</t>
  </si>
  <si>
    <t>Gotta love White Dog. The food and service is reliably good and there are so many nooks of the restaurant; you always have a good amount of privacy.</t>
  </si>
  <si>
    <t>eFXy9H9H2tBfnyNahNUUEQ</t>
  </si>
  <si>
    <t>xNN1NpAyB09Ei_uzl8CiCw</t>
  </si>
  <si>
    <t>We got the chicken sandwich with broccoli rabe, side of salad and French fries.....and shrimp tacos and butternut squash soup with side salad. ;;Best thing we had from each of our entree were the butternut squash soup which was really flavorful and the French fries with garlic Parmesan and truffle oil.;The chicken sand which tastes more burnt then the tasting the chicken or broccoli rabe.  Shrimp taco tasted very regular</t>
  </si>
  <si>
    <t>ETyduRMWNWg7cjoZaRxmaQ</t>
  </si>
  <si>
    <t>OJDeABXrY3T-ie5FZx0aJw</t>
  </si>
  <si>
    <t>Mold! The hot dog we ordered had mold on the bun. If I'm paying $7.50 for a hotdog its gotta be really tasty, not the luke-warm plate of garbage we received. ;;The pepperjack burger was awesome but everything was overpriced. The management handled the moldy hotdog situation in a very friendly and professional way although we felt sick for the rest of the day.;;Outside of all that the service wasn't great. We waited a really long time for the waitress to stop back and the hostess wasn't any help claiming our waitress was just busy, in a dismissive way.</t>
  </si>
  <si>
    <t>zCDU0cm2K_R7HozWqTgm0w</t>
  </si>
  <si>
    <t>Se8pJnWX0_ETMVAR3UuwwA</t>
  </si>
  <si>
    <t>UZ6YOaTiZ1lTZWKASIkVuA</t>
  </si>
  <si>
    <t>8D9rK47LERQ96-Z_3WfIKw</t>
  </si>
  <si>
    <t>What happened to White Dog Cafe?  First time I was there for my friend Dan's 21st birthday and it was a great time.  My last time that I was there was last '09 Summer and it was terrible.  My girlfriend had ordered Meadow Run Spring Lamb ($29), and there was barely any meat on there plus she asked for well-done and it was cooked rare.  ;I ordered Spicy Lamb Bolognese ($19) and it was nothing spectacular for the price.  It was mostly rigatoni noodles and not much seasoning.  I know that I could cook better than this expensive, worthless dinner.  Extremely disappointed.  Never again.  Go next door to New Deck Tavern for cheaper specials.</t>
  </si>
  <si>
    <t>d2SmmiFbMXUxT5-cTzu0OQ</t>
  </si>
  <si>
    <t>Cgu2ufkCUulwm9sz92BI8g</t>
  </si>
  <si>
    <t>Hello,;;Last night I had a wonderful meal (tuna tartar, duck, root beer float) and great service at White Dog. Here's why I'll never be back. I arrived with a group of 6 family members - we go a few times a year because it's convenient to 30th street station when my in-laws come to town. We were given menus - 4 of us were ordering priced fix. 2 were not. O wait, actually 0 are, because despite nothing noted on the menu, the new policy is that the priced fix meal must be ordered by the whole table, our server informed us kindly. We offered to be put on 2 checks. The manager came out and told us it was the chef's rule, \for our own good and the good of our experience\" because it would be so hard for us to when to eat what if some people didn't have food in front of them. Stupid</t>
  </si>
  <si>
    <t xml:space="preserve"> but tolerable. And the priced fix options had $ next to them</t>
  </si>
  <si>
    <t xml:space="preserve"> so since they could be purchased a la carte</t>
  </si>
  <si>
    <t xml:space="preserve"> we got over it. And THEN we were told we couldn't have a LA carte from that special menu - even though the menu said \"items available a LA carte\" on the menu</t>
  </si>
  <si>
    <t xml:space="preserve"> because that's only available for groups smaller then 4. So my mother in law couldn't have the burrata. My sister in law couldn't have the scallops. What are you even thinking</t>
  </si>
  <si>
    <t xml:space="preserve"> White Dog? My table had ordered 2 bottles of wine</t>
  </si>
  <si>
    <t xml:space="preserve"> we were frequent visitors... I'm going to make it my job to tell everyone I know about my bad experience. Enough with the silly rules and stodginess from the lil cafe that use to be about quality in farm to table. You look like jerks.p"</t>
  </si>
  <si>
    <t>nBdv5Br4G8pDWXXqSXhUug</t>
  </si>
  <si>
    <t>A8HPgD21_8ux1sAiPPc7Dw</t>
  </si>
  <si>
    <t>This wonderful little spot in University City offers a charming ambiance and creative menu. At its heart; White Dog is a boutique date spot; quaint and intimate. It's almost like an upscale bed and breakfast. Attached is a great bar with balanced cocktails and a quality draft list. It's great for a classier happy hour with a lively atmosphere.</t>
  </si>
  <si>
    <t>T9aisv9FFuEbO9hSgi-efw</t>
  </si>
  <si>
    <t>0oSSjekU-3GR8gselReWnA</t>
  </si>
  <si>
    <t>Restaurants, Steakhouses, American (Traditional)</t>
  </si>
  <si>
    <t>Butcher and Singer</t>
  </si>
  <si>
    <t>Jgmq1TsMj4Gdh1jsR8U46w</t>
  </si>
  <si>
    <t>When it comes to steak, I'm not easy to please. I'm probably one of the snobbiest carnivores around, so when I say that I'm blown away by a piece of beef, you know it's damn good. Well hats off to the Butcher &amp; Singer chefs for literally serving me the best steak I've had in recent memory. ;;Started the meal with a blue-cheese stuffed olive martini - fantastic way to whet the palette - and noshed on some Oysters Rockefeller before splitting their Tomato &amp; Onion and Butcher Salads. The former featured deliciously ripe tomatoes smothered in Roquefort Bleu Cheese and the most thinly sliced Vidalia onions; while the latter was a deliciously light chopped salad containing crisp lettuce, chickpeas, green beans, some sopressata salami, and various other ingredients that, although intimidatingly filling sounding at first, was a really light intro. The dressing was somewhat sweet, but not in an overwhelming way. ;;Then came the steak. We shared the 20oz. Porterhouse for two, priced reasonably at $74. It. Was. Awesome. Prepared perfectly medium-rare with a charred outer edge that was so flavorful, I literally stopped mid bite to pinch myself. No, I wasn't dreaming. Yes, it was real steak and yeah, it was THAT good. And the brussel sprout side? They are literally the tastiest green side i've ever had - they are almost deconstructed and served sauteed w/ applewood smoked bacon. The server actually said, \I want to let you know that the brussel sprouts come with bacon</t>
  </si>
  <si>
    <t xml:space="preserve"> is that okay?\" I almost ordered a second serving when I heard that... ;;The decor of this steak house is also really enjoyable. It's in a massive space with high ceilings and though the lighting is pretty dim</t>
  </si>
  <si>
    <t xml:space="preserve"> it's not too dark like most steakhouses. There's a warmth about the place that makes eating here really comfortable. It also reminds me of one of those big band/swing joints you see in movies. I expected to see a live swing trio standing in individual booths there.;;I think it's safe to say that this place may have just knocked Del Frisco's out of first place in my list of \"best steakhouses ever.\" If you're in Philly and have a craving for meat</t>
  </si>
  <si>
    <t xml:space="preserve"> Butcher and Singer is a must!"</t>
  </si>
  <si>
    <t>r2IfgeaESKvfUF3goXJytQ</t>
  </si>
  <si>
    <t>d-dnYIKC8yksmIijbs11Ng</t>
  </si>
  <si>
    <t>Visited this place twice.  My boyfriend is a steak lover.  The hash browns are so good; they could feed four people.  Upscale; and not stuffy.  You can dress up or down.  A nice place to have celebratory meal.</t>
  </si>
  <si>
    <t>jQP2Wll9LGTsTbkjE6jOIg</t>
  </si>
  <si>
    <t>PTEWn9cPEAt2uuGeRZ6EUA</t>
  </si>
  <si>
    <t>Absolutely amazing. Those were the first two words that came out of my mouth when my friends asked me how it was. The place is beautifully decorated and definitely a great place for a romantic dinner. Our waitress Suzanne was incredibly helpful and friendly. Keep in mind that if you go here, you're planning to spend money so comments about the high prices are superfluous, and high expectations of food and service are mandatory.;;We started with the tuna sashimi which was absolutely divine - I would definitely order it again. The butcher salad was crisp and flavorful but nothing to write home about. I got the 12 oz filet mignon medium well but I would recommend going medium or rarer. Regardless it was still delicious. I preferred my boyfriend's dry aged porterhouse (very rare) which was probably the best steak he ever had. The random greens on the side seemed to be more for color on the plate than anything, but I think they should remove this altogether. The mushrooms and onions were so tasty, I wanted the recipe. The stuffed hash brown was impressive but heavily dairy based and the crispy edges were my favorite. We finished our meal with a baked alaska which was as delicious as everyone promised. We enjoyed our leftovers the next day. I heard their restaurant week is good too, and man is it tempting to go back this week just for that.</t>
  </si>
  <si>
    <t>cUk4n3GMShdIr5pLyt9PFQ</t>
  </si>
  <si>
    <t>Dy3aDPuYtgkncbMIQmhvjg</t>
  </si>
  <si>
    <t>I'm a big fan of butcher n singer. to me it's the best steak I've had in Philadelphia. I try to go a couple of times year. I recently went and it never disappoints....actually my wallet was disappointed. tad bit overpriced imo. ;;i always end up getting the porterhouse for 2, of course shared amongst others but I really could eat the whole thing. for the price I do think the porterhouse for 2 is a little small. it's always cooked to perfection. We also had the delmonico this time, which is a ribeye cut,  and it was good but wasn't blown away by it. The lobster Mac n cheese is by far the best side and the portion is generous with plenty of lobster meat. My Caesar salad was a little under dressed and nothing spectacular. Asparagus side was a little bland also. ;;the service is pretty good and the environment is great. really feels like an upscale old school steakhouse but definitely not snobby.;;When people ask me where to get steak I always send them to butchers!</t>
  </si>
  <si>
    <t>1-6wW2Xj4cJFd7TQxw4UJw</t>
  </si>
  <si>
    <t>nj3V8mwP43bU5HL0-CZx-A</t>
  </si>
  <si>
    <t>Visited family for weekend 2 months ago and had to eat here. I'm new to Yelp; but my daughter suggested that I have an account since me and my husband are such foodies and I'm quick to give an honest review.:)My husband loves the steak here. Professional staff. Courteous waiter. Delicious food ; they never fail! My husband got the Delmonico cooked medium. Nice and tender according to him. I got the swordfish with a side of Brussels sprouts. So good! It's worth the money. I have no issue paying good money for excellent food; service; and ambiance. Our go to dinner date place whenever we are back visiting.</t>
  </si>
  <si>
    <t>YR1vIReJF2AFYrwY6zOudw</t>
  </si>
  <si>
    <t>gXmTFYbvl-G-sN2NIcLgSw</t>
  </si>
  <si>
    <t>03SUs_1GmkwRMzZjHtfpEg</t>
  </si>
  <si>
    <t>Mt9o3LD5rg9hQ0-YKxyW5g</t>
  </si>
  <si>
    <t>mpkLmCkes8AJPAsbYjC57g</t>
  </si>
  <si>
    <t>MLN15e0sDvj1DnuCUmH6bg</t>
  </si>
  <si>
    <t>Bitcher and singer is a dinner place and it is in a perfect location on rittenhouse square. Perfect for any night on the town to Philly. I came here in August and wanted to rate my experience on this place.;;K- the place was clean, it is a top of the line steakhouse, the bathrooms were really clean as well! ;;I- the hostess and the server represented the place well. They were all very professional.;;S- the service was decent. The food came out at a good time. However, they weren't very attentive with us as far as our drinks go. They didn't fill up our waters as much as we desired.;;S- I got the filet mignon and it was TO DIEEE FOR. It was a great steak and it was amazing. The sides were good too and for desert I had the baked Alaska and that was amazing as well. For a fancy steakhouse the price wasn't bad and it was actually much cheaper than Gordon's restaurant in Las Vegas.;;Overall a fabulous place to dine and perfect location to drink at bars after and have fun ;)</t>
  </si>
  <si>
    <t>QLjYukGlbPA5vZpFpXQ6tQ</t>
  </si>
  <si>
    <t>Ra3T_WEif9vdwCLGUBdoGA</t>
  </si>
  <si>
    <t>You will NOT be disappointed! My husband and I go here often, and love it every time. While he is definitely a steak guy who loves the Delmonico, I do not eat red meat and yet enjoy the food just as much. The salmon is my favorite, and the sides are amazing as well. As for dessert, I am usually a chocolate person, but the Baked Alaska is a must-try!;;Service is always impeccable and the atmosphere is cool, you feel like you're in an old mob movie or something. ;;Yes it is a bit pricey, but if you're willing to spend the money than it is definitely worth it. One of our top picks in the city!</t>
  </si>
  <si>
    <t>fPlgbX8qVpqsjaVsRQtEcw</t>
  </si>
  <si>
    <t>7VUKt51s7bTWjTd--H1V-Q</t>
  </si>
  <si>
    <t>Portions are huge and the prices are so reasonable for the entire package; delicious food, beautiful yet unpretentious ambiance, great service;Loved it all. Would definitely go back!</t>
  </si>
  <si>
    <t>q3WGZw3VEFX4KiIMpWxenQ</t>
  </si>
  <si>
    <t>Iw8uqNPxviwcgxtruAx_LA</t>
  </si>
  <si>
    <t>American (Traditional), Restaurants, Bars, Nightlife, Burgers, Sandwiches, Soup, Pubs</t>
  </si>
  <si>
    <t>Good Dog Bar</t>
  </si>
  <si>
    <t>bMHnGzgRy0EHuECvO-SG7g</t>
  </si>
  <si>
    <t>We tried the good dog because it was featured on Diners; Drive-ins; and Dives. This joint is definitely a dive. We visited at 1:30 in the afternoon on a Saturday and it was extremely loud and rowdy. Basically if you are over 26 years old you will not fit in nor will you enjoy it. I am giving it 2 stars because in spite of this the food was good. The Thai meatballs are excellent and you get a generous portion of sweet potato fries with the sandwiches. Service was very good as well. If I were 21 years old I'd probably give it 4 stars.</t>
  </si>
  <si>
    <t>HGzTpQOuF5dG0Ots0m8pJw</t>
  </si>
  <si>
    <t>wPVKMurIiAM6NAGjfAMNKA</t>
  </si>
  <si>
    <t>Summary: Great food, trendy ambiance, awesome place!;;This has got to be one of my favorite places in Philly.  Ever since I saw this on Food Network's Diners, Drive Ins, and Dives back in 2010, I knew that I had to head to the place to try out the trendy menu highlighted by Guy Fieri.  Who's ever had a duck pot pie?  Or a buffalo shrimp po' boy?  Even if you have, you need to come here once and learn about it all over again.;;Having made this a staple part of my Sunday evening routine last year, I unfortunately had to back off for a while due to other happenings over the past few months.  That being said, a few weeks ago, I was lucky enough to head back there with a few of my good friends.  ;;The wings - phenomenal.  They have to be one of the best that I've ever had the privilege of tasting.  Yeah, it's a privilege here.  The fries (sweet potato and regular mix) - amazing.  The veggie burger - amazing.  One of my friends ended up having the calamari and the shrimp po' boy, both also fantastic by his admission.  He did mention that the calamari was slightly greasy, but after all, this is a bar.  You need bar food, right?;;Honestly, I'm really hard pressed to find something that I don't like about the place.  Maybe the only downside is how crowded it always is...?;;Jessica O'Donnell has created a fantastic place right in the heart of Center City Philadelphia, and whether you're a student in Philly, just a regular resident, or just passing through - this should be one of your stops.</t>
  </si>
  <si>
    <t>gr528N9hWldCgfKp99zWKw</t>
  </si>
  <si>
    <t>GeKVzSKMFXo6vPYjqwULDA</t>
  </si>
  <si>
    <t>The Good Dog Bar was a perfect lunch/pre-game spot before Made in America. We had the wings (amazing korean bbq style); magic hat beers and PBR's. And the sweet potato fries were amazing! The waitress was friendly and we will definitely go back when we are in Philly.</t>
  </si>
  <si>
    <t>i9t72X8MdIJ-6_NLDoUBOw</t>
  </si>
  <si>
    <t>zB1NkOidtk_TTOacaFKJSA</t>
  </si>
  <si>
    <t>HM_Cra7XwPC3M4swmfnZdw</t>
  </si>
  <si>
    <t>S48kjlzJvHSUej4YSLId5A</t>
  </si>
  <si>
    <t>Went here for lunch on a weekday. Service was great. Loved the dog pictures on the wall. The Good Dog Burger itself was really good; however the fries that came with it was subpar. Maybe I got a batch that was at the end of the bag. However; I will def be coming back.</t>
  </si>
  <si>
    <t>j8LUe66fZ5ckT9pf6s0ouA</t>
  </si>
  <si>
    <t>WT48OZqyEk4qriYJUnFQlQ</t>
  </si>
  <si>
    <t>Burgers + beer + dogs = recipe for success;;This place is a staple for happy hour among my new coworkers and I finally understand why. Upon walking in, you're met with a typical bar set up (stools, booths, dark atmosphere). However, climbing up to the second floor, you find restaurant tables set up with another bar and the kitchen. The third floor doesn't have a bar, but you will find a pool table and plenty of space for milling about with a group. I was impressed by the draft beer selection for such a seemingly small place, but what really sold me was the burger. Very grateful to my coworkers' peer pressure because I've legitimately dreamt about the Good Dog burger since then. Raclette cheese-stuffed with caramelized onions and crispy fries was the perfect complement to my beers. I can't wait to go back with my crew of coworkers, but maybe we won't sit next to the \Memorial Wall\" of pups past..."</t>
  </si>
  <si>
    <t>pqlLJVba9KAtahkjvNINYg</t>
  </si>
  <si>
    <t>PpppbpVFNKKaL5zzxtcJVg</t>
  </si>
  <si>
    <t>The bf and I have been here a few times before and sat at the bar for a few drinks. They have a good beer list.;;Yesterday we decided to try the food. It was packed on a Wednesday night at 8pm so I thought this place would live up to the hype. We ordered the arugula salad, the fried tomato blt and the duck pot pie. ;;The arugula salad was just a big bowl of arugula. I expected some additional toppings like at most restaurants but I ate it cuz I was hungry. ;;The fried tomato blt was very mediocre, which saddens me because I didn't think anything with bacon could ever be this disappointing. There was way more bread than filling, and the fried tomatoes were tiny and mostly breading. It was really nothing special as I could make a better blt at home. It did come with the mix of sweet potato and yukon gold fries and those were really good. However, the waitress put down what she called chipotle aioli and it was really bland--no chipotle flavor whatsoever. ;;My boyfriend loves anything with duck, and he loves pot pie, so the obvious choice for his was the duck pot pie. He barely ate any because it just didn't taste right to him. I ;;Maybe it was an off night or maybe there's just too much hype for this place. We left hungry and very disappointed.</t>
  </si>
  <si>
    <t>dGdDiFkKf17RL4TgZ1qnHg</t>
  </si>
  <si>
    <t>KDcBkYRsfC5BVknSVJW2pg</t>
  </si>
  <si>
    <t>I'm vegetarian; but can follow meat-eaters here when I want something other than a veggie burger. The macaroni and cheese dish was good -- actually the accompanying blueberry cornbread was amazing; and the mac and cheese was OK.</t>
  </si>
  <si>
    <t>LFMaxBZj0wecwvFMEGAH2Q</t>
  </si>
  <si>
    <t>2lFqep4MW9h1LYQhkDHIyw</t>
  </si>
  <si>
    <t>After hearing rave reviews about the burger at Good Dog; I had to give it a try. I went with the Traditional Burger dressed up by some delicious cheddar from the long list of cheese options. While the included fries come as a blend of regular and sweet potato; you can specify only one type - I preferred the regular as the sweet potato ones were a little too dry.</t>
  </si>
  <si>
    <t>oQLNX73Hz9r39NotYn8Pwg</t>
  </si>
  <si>
    <t>We came for the burgers (magazine article said best in the state) and the bar was busy and small; just want you want. Surprisingly (because of the busy and small) we had awesome service with full menu and beers. He even knew about gluten free items for our party. We also had a philly appetizer that was unique. The burger itself wasn't the \best I've ever had\" per the article; but it was really good."</t>
  </si>
  <si>
    <t>g1LkJdSXJJba3X-NK6Dm4A</t>
  </si>
  <si>
    <t>GoYSJ-YY-YwbxdgasHuq-Q</t>
  </si>
  <si>
    <t>Latin American, Argentine, Restaurants, Breakfast &amp; Brunch, Italian, Cuban, Caribbean</t>
  </si>
  <si>
    <t>Mixto</t>
  </si>
  <si>
    <t>326J1_dlIYVMo0UCJWWezQ</t>
  </si>
  <si>
    <t>Yummy yummy yummy. We sat at the coffee bar with Janilex - she was awesome and so down to earth and friendly; even on a busy Saturday afternoon. We had the Gallo Pinto with vegan chorizo; Mixto Criollo; Cubano and vegetarian omelet. I could have done w/o the vegan chorizo and the cubano was a little dry; but all else; amazing. Hot sauce; also amazing. Bloody Marys and Tres Leches  We've found a new go-to brunch spot in Philly.</t>
  </si>
  <si>
    <t>V0diAiz95CnpIdbKuvJwPA</t>
  </si>
  <si>
    <t>pPTIq2FxD2JrzNxsYtSMzg</t>
  </si>
  <si>
    <t>Rule #1 to finding a great brunch spot in any unknown city:  find the gay neighborhood and walk for 3 blocks!  From my experiences; this rule applies to San Francisco; San Diego; and now Philadelphia.  Mixto was a surprise; and I must say it was nice to have a great Sunday brunch with a large party and not have to wait in line for it.  I had some dish that isn't on any of the online menus I've seen--maybe they've recently changed?!--it had a little bit of everything.  Eggs; spicy rice &amp; beans; steak &amp; onions; sweet plantains; and oh yeah; a brick of fried cheese.  Yeah; that's right; deep fried f'n cheese.  Everything was delicious.  It was a bummer I didn't get a chance to try any of their drinks--unfortunately; this time I was with the wrong crowd for that.  I did have a cafe con leche that was amazing.  Either way; it was nice to find a brunch that comes with hot sauce.</t>
  </si>
  <si>
    <t>1RErBDoR0zOYt2NMlq-9cw</t>
  </si>
  <si>
    <t>Hb1NCJHU7dVPGkP5j4MNog</t>
  </si>
  <si>
    <t>I am in love with this place. Great atmosphere; awesome food and mojitos and wonderful service. A big shout out to our server JesÃºs for being amazing! :-)</t>
  </si>
  <si>
    <t>X3o3luObfJxJTKtspa_fbA</t>
  </si>
  <si>
    <t>2heGse3mootr9vUK_MmkZw</t>
  </si>
  <si>
    <t>This is more like a 3.5 (which is not offered by Yelp). ;;The food was really good, but they're certainly taking advantage of being in this neighborhood because it was pretty expensive for the amount of food you get.;;We were only here for happy hour (BAR ONLY, which is lame because some of my favorite restaurants offer it to all of the tables as well), but we  had the guacamole and the Plato Mixto (Arepas, empanadas, chicharrones, chorizo, shrimp ceviche, tostones, maduros and papa relleno).;;So far this is the only restaurant I've seen put guacamole on the happy hour menu, but that's the only time I would get it because it was smaller than my favorite \modern Mexican\" restaurant's serving for the same price</t>
  </si>
  <si>
    <t xml:space="preserve"> $12 (regular price at Mixto</t>
  </si>
  <si>
    <t xml:space="preserve"> but is $6 during happy hour).;;They only include the beer menu if you sit at the bar. They're clearly trying to sell you their $10+ cocktails (normal for around here). ;;The service was standard for any other restaurant. Nothing to rave about. I found myself wondering why my water wasn't refilled (because I drink a lot of water when it's hot out)</t>
  </si>
  <si>
    <t xml:space="preserve"> but I didn't have to request more. It was refilled in enough time. ;;The Plato Mixto was not as big as I expected for $24. It was wasn't* tiny</t>
  </si>
  <si>
    <t xml:space="preserve"> but I think $18-20 would've been more appropriate. The chorizo was great</t>
  </si>
  <si>
    <t xml:space="preserve"> the empanadas were good</t>
  </si>
  <si>
    <t xml:space="preserve"> I could live without the chicharrones ((never had it (from anywhere)</t>
  </si>
  <si>
    <t xml:space="preserve"> but it was just fried pork fat that was really tough to eat</t>
  </si>
  <si>
    <t xml:space="preserve"> nothing special</t>
  </si>
  <si>
    <t xml:space="preserve"> would not order by itself))</t>
  </si>
  <si>
    <t xml:space="preserve"> and the shrimp ceviche was awesome (also never had this from anywhere</t>
  </si>
  <si>
    <t xml:space="preserve"> but this made me want to order it elsewhere when it's available).;;I saw the waiters bring out entrees to other people</t>
  </si>
  <si>
    <t xml:space="preserve"> and they looked great. I'll eventually come back</t>
  </si>
  <si>
    <t xml:space="preserve"> but I'm not dying to go back tomorrow."</t>
  </si>
  <si>
    <t>4_IJKLhoyof73pvRal4Exw</t>
  </si>
  <si>
    <t>uOYSqVroZLP7iDLd1_9Sig</t>
  </si>
  <si>
    <t>To be fair I haven't been in the past year or more. But across  the board Mixto is a disappointment.;;My Cuban better-half and I tried it a couple of times, once alone, once with friends who wanted to go. The food, for latin cuisine, was remarkably bland. Latin food uses simple ingredients and it's all about developing flavors and building on those simple components. Mixto's food was largely flavorless. Like they just squeezed a lime over it and called it 'latin.' The moros (rice cooked with beans) was completely devoid of flavor. ;;Only go if you are absolutely desperate for latin food.</t>
  </si>
  <si>
    <t>cO0sWpjjSyIqngT2U4oZ9Q</t>
  </si>
  <si>
    <t>KE4-M8aWRvLERf26XASLuA</t>
  </si>
  <si>
    <t>Mixto is a gayborhood staple in Philly.  It has a lively ambience and the food was great. Looks can be deceiving, though.  During my visit to Mixto, I probably had one of the worst service experiences I've had, and unfortunately after our meal we heard similar experiences from friends.  ;;We visited later evening on a Saturday night, where the restaurant was full and lively.  We were seated on the first floor fairly quickly and near the open door/windows for a nice, airy dinner.  As we sat, the busboy came over and filled our water glasses.  However, the server was nowhere to be seen...  After about 20 minutes, and 2 or 3 glasses of water, we were greeted by our server. ;;More often than not, once a server notices you, things are generally smooth sailing...not this time. It took 20 more minutes for our margaritas to arrive, and another 10-15  minutes after that for our appetizers to arrive. Our server did not check on us. (He was actually cleaning the air ducts with a stick and a towel on the end of the stick, which was thankfully not near our table.) We'd now been seated for about an hour, and only gotten to our appetizers. ;;All in all, food was OK. ;House Margaritas not great. ;Service was downright horrendous.  ;;Let's hope this place gets it together or I won't be back.</t>
  </si>
  <si>
    <t>T2ZdQyjldypu4xPQJRDblQ</t>
  </si>
  <si>
    <t>X4zmzuVeTq8CnkoGtJ6oVg</t>
  </si>
  <si>
    <t>Another great meal at a restaurant in Philadelphia! More and more this city is impressing me with its culinary prowess...but I digress;;My fiancÃ© and I decided to check out Mixto for some Sunday afternoon brunch. I didn't know this before coming to the restaurant, but Mixto actually specializes in Cuban/Colombian cuisine (pretty much Latin inspired dishes). ;;Mixto has a very \homey\"</t>
  </si>
  <si>
    <t xml:space="preserve"> comfortable atmosphere to it. The very first thing I had to have was coffee with cream</t>
  </si>
  <si>
    <t xml:space="preserve"> or \"cafe con leche\". The coffee was excellent</t>
  </si>
  <si>
    <t xml:space="preserve"> and gave me a nice boost throughout the day. For brunch</t>
  </si>
  <si>
    <t xml:space="preserve"> I had to go with the heuvos rancheros</t>
  </si>
  <si>
    <t xml:space="preserve"> considering we were at a Latin inspired restaurant. The eggs came with a creole sauce</t>
  </si>
  <si>
    <t xml:space="preserve"> refried beans</t>
  </si>
  <si>
    <t xml:space="preserve"> tortilla chips</t>
  </si>
  <si>
    <t xml:space="preserve"> and I choose chorizo (one of like 4 meat options). ;;The eggs were very good</t>
  </si>
  <si>
    <t xml:space="preserve"> and definitely kicked up a notch with the creole sauce on top. The chorizo was also enjoyable to. But I found the tortilla chips to be the best part of the dish! They were so fresh and crunchy</t>
  </si>
  <si>
    <t xml:space="preserve"> clearly these were made in house. I found the best way to eat this dish was to top a chip with some eggs</t>
  </si>
  <si>
    <t xml:space="preserve"> beans</t>
  </si>
  <si>
    <t xml:space="preserve"> and a little piece of chorizo</t>
  </si>
  <si>
    <t xml:space="preserve"> a great combo overall! My fiancÃ© got the veggie frittata</t>
  </si>
  <si>
    <t xml:space="preserve"> which looked very good but I didn't try it so I can't say more than that.;;We both really enjoyed our meals here</t>
  </si>
  <si>
    <t xml:space="preserve"> and now look forward to coming back for dinner!"</t>
  </si>
  <si>
    <t>mTnlujPxGhxwlyPL4oXzrQ</t>
  </si>
  <si>
    <t>I was visiting a friend in the city last night and we decided to get a bite to eat. What a great find! we were seated inside, right by the open window and it was perfect.; I told our waiter Jesus, to pick a good margarita for me... and he did - a \skinny margarita\"</t>
  </si>
  <si>
    <t xml:space="preserve"> nothing skinny about it! My friend tried a couple of beers. We had the Tostones Bruschetta for an appetizer</t>
  </si>
  <si>
    <t xml:space="preserve"> something new and different for both of us - we enjoyed it. My friend had the Vegetarian Paella and I had a chicken and rice Cubano. The servings were HUGE! It seemed like the more I ate</t>
  </si>
  <si>
    <t xml:space="preserve"> the rice multiplied</t>
  </si>
  <si>
    <t xml:space="preserve"> it didn't even look like I put a dent in it.;I highly recommend the restaurant</t>
  </si>
  <si>
    <t xml:space="preserve"> great food atmosphere and attentive staff!!!"</t>
  </si>
  <si>
    <t>JKxxv3BJ3VxUC7yme32fRQ</t>
  </si>
  <si>
    <t>2MyBbAmyPTWphjHSuLnwBg</t>
  </si>
  <si>
    <t>Started off my brunch with a Peach Mimosa. Delicious. Then I ordered the Mexican Breakfast which was absolutely to die for! ;;They give you a complimentary bread that was toasted in butter...so it was warm with just the right amount of crisp to it. Our waitress was attentive and welcoming and the service is \right on the money\" as they say. ;;The Mexican Breakfast was pretty filling and beautifully plated. The mimosa was about $8 that came in a nice champagne glass. However</t>
  </si>
  <si>
    <t xml:space="preserve"> I think around $5 would be a more reasonable price. ;;It was my first visit and I definitely want to go back to try more of their dishes. One of friends had a sirloin steak with eggs and toast and it looked just as good as mine."</t>
  </si>
  <si>
    <t>J_v42xK6BG7VdYiK3EkN3w</t>
  </si>
  <si>
    <t>fK5Cmb58M5xCCyvJui64Tw</t>
  </si>
  <si>
    <t>Other than the noise level being a bit higher than I would normally like; the food was awesome; had a beyond wonderful server and the decor was simplistic yet charming. A great place if you're in a festively active mood. I'll definitely be back here.</t>
  </si>
  <si>
    <t>Z6RXo7j9zbSfYSoNA6ybOg</t>
  </si>
  <si>
    <t>qY-BUQY-SFBaSrFHowF3nA</t>
  </si>
  <si>
    <t>Korean, Restaurants, Chinese, Barbeque, Hot Pot</t>
  </si>
  <si>
    <t>Nine Ting</t>
  </si>
  <si>
    <t>CM6M2ds6Zca8d-VBvM6Fjg</t>
  </si>
  <si>
    <t>This place was ah-mazing! We got the all you can eat Bbq and the food just keeps coming. This is a better; more intimate version of hibachi; just on a bbq grill. They also have an all you can eat noodle option that is really cool too! My favorite part was the Asian sauce bar; where there's an array of sauces and spices you can use to spice up your meal. The ice green tea is the best I've ever tasted too. I will be back!</t>
  </si>
  <si>
    <t>NrIaGDqrujXsX6ceTEjkVw</t>
  </si>
  <si>
    <t>5atFENzff0mWjrB8L_boUA</t>
  </si>
  <si>
    <t>Dmx-D6IWLn0OLlameBNV7Q</t>
  </si>
  <si>
    <t>ngVwiVPpOMWPBoFkFDOvsQ</t>
  </si>
  <si>
    <t>All you can eat hotpot and BBQ; opened in 2016. Great spot for some debaucherous eating; not for those concerned about their figure. Pro tip: go crazy with the sauce station.</t>
  </si>
  <si>
    <t>oRfQcrnyldbibxNOgjGJ1w</t>
  </si>
  <si>
    <t>6IaGF-ku5c_z6v6bQaRH8w</t>
  </si>
  <si>
    <t>Philly was severely lacking any kind of AYCE Korean/Chinese BBQ, so this was definitely a great addition. The food is fine, the interior is fine, and the selection is fine - everything was just fine. Nothing stood out to be particularly, but nothing was terrible (except 1 thing we ordered as I'll explain below).;;So, my friend and I got the AYCE BBQ (you can also do Hotpot as well but we did not opt to do so). The food is cooked in front of you by someone who comes by / sticks around for a long time (did we feel kinda weird that our conversations were pretty personal? a bit) - but she was real nice and didn't really seem to care about what we were saying. The food cooks on what i THINK is an infrared system, so there's no real fire. That makes for 1. less smoke (and therefore your clothes dont smell like food TOO much) and 2. a weird, non-charred cook, which I personally like on bbq.;;Well, the house steak and short ribs were both great. The short ribs were a bit too fatty for my liking - if there was a real fire maybe this would have rendered a bit more and have been actually somewhat marginally appetizing, but alas it was not. My friend who was a complete noob with chopsticks also had a hard time eating this. The curried chicken breast was not something I would ever recommend. Tasted TOO much like cumin. Like just cumin. mmm. no good.;;You can also make your own sauce - I just did equal parts soy sauce, garlic and sesame oil and it was great.;;Overall, this place is a great place that you should DEFINITELY try. Just come hungry!</t>
  </si>
  <si>
    <t>H68KUxb2uMs6wtuTDjMK_Q</t>
  </si>
  <si>
    <t>Wq9eSx6_-HL8Ymvslg-kbw</t>
  </si>
  <si>
    <t>Not actually Korean at all. Zero Korean wtiting; appetizers; or ... Food. False advertising.</t>
  </si>
  <si>
    <t>_ZhkniVJckO3_LbRT4q02Q</t>
  </si>
  <si>
    <t>NboaBQD0yr90Q6V6o1LBVw</t>
  </si>
  <si>
    <t>Hubby and I went here on a Friday night. The service was pretty good- our sever steadily tended to our BBQ- and gave really good suggestions for which meats and veggies to order. Hubby wasn't feeling 100%, so I got a half spicy/ half plain hot pot for him- with shrimp, thin sliced beef, and chicken. I got a small bowl of the best rice I have had in a long time. I also got lamb, curry chicken, and chicken wings. All of these meats were bbq'ed. There was wayyyy more food than we could finish, but I managed to polish off a majority of the BBQ. Thank God for a fast metabolism! ;;Some quick notes about the food: ;1. I got udon noodles with my hot pot which was a good idea because they never got soggy. ;2. I like that I got a wide spread so that I know what to get next time without wasting food or money. ;3. Try the different sauces and condiments. ;4. Seaweed salad, kimchi, boiled peanuts, and edemame make up the appetizer.</t>
  </si>
  <si>
    <t>lke1vhsIqio4TaeJFs4bnQ</t>
  </si>
  <si>
    <t>uwxiZkfQeRn8zSdSKS00RA</t>
  </si>
  <si>
    <t>First time ever trying Korean barbecue. We had no idea what to expect. My 7 year old and I loved the little appetizers in the beginning, especially the peanuts. We've decided this is not our cup of tea. We prefer to pay someone to cook our food so it will be of the right temperature. We asked the waitstaff for help and we didn't feel very reassured. We loved the sausage, chicken and rib tips. We overcooked the steaks and didn't care for the wings. ;;I wouldn't suggest going on an empty stomach. And you better really like to cook. ;;The ambiance was great. Very cool tables.</t>
  </si>
  <si>
    <t>3PPSd6NsEHwcitL6mwefCw</t>
  </si>
  <si>
    <t>_Cp2I5PrW033YaylKIoTaQ</t>
  </si>
  <si>
    <t>Hot pot and friends;Fun times;Beef veggies sausage;;Haiku. Wut?! ;;Come one. Come all. Come for drinks and food and have a ball. Not a dance ball but a fun time. It's my birthday people it's my time to shine</t>
  </si>
  <si>
    <t>jHLBgaL1qIcJ1_xsPzGLOA</t>
  </si>
  <si>
    <t>oz__BnefQrmG_5NuwbUI3g</t>
  </si>
  <si>
    <t>Worse Korean ever (raised in Korean home). First of all there is nothing Korean about this place. For those familiar with a Korean meal there was only 4 Banchan side dishes. Peanuts; seaweed; chewy kimchi and sad looking edamame. Meat selection was good however quite questionable when it arrived. After 15 minutes we finally had to ask for rice. Really?  Admittedly most appeared to be getting hot pot so maybe that's what you should do. If you don't know Korean bbq then you may not be surprised by the fare however that is depressing if this is what you are shown what Korean bbq should be.</t>
  </si>
  <si>
    <t>5jCQx6TlhHRhl-QSzos5_g</t>
  </si>
  <si>
    <t>vv-46WyYc7ICFz5DtKCD4Q</t>
  </si>
  <si>
    <t>Love this new place in chinatown with incredible value on their hotpot. WE are not a big fan of their Korean BBQ bc we dont believe it tastes like korean bbq. But we wont hesitate to  go there for the hotpot. service is generally very good; sometimes you wont get all the items you ordered on ur first order so make sure you re-order them. sometimes there is a long wait so be mindful of that. we generally go during off peak hours and lunch</t>
  </si>
  <si>
    <t>i2kIXMzNSZROx47yIM04aA</t>
  </si>
  <si>
    <t>JHRlwxxKY0JJcU97rJ-Bug</t>
  </si>
  <si>
    <t>Nightlife, Cuban, Breakfast &amp; Brunch, Latin American, Restaurants, Dance Clubs, Shopping, Bars, Beer, Wine &amp; Spirits, Food</t>
  </si>
  <si>
    <t>Cuba Libre Restaurant &amp; Rum Bar - Philadelphia</t>
  </si>
  <si>
    <t>GReqitxEIiDwxjPNTqzteg</t>
  </si>
  <si>
    <t>The first taste of Cuba Libre I took was last year at the Atlantic City location.  For those familiar with the prices, quality, and menu items, this one is the same, aside from what is on the menu.  For this reason, I recommend planning accordingly by 1. Making a reservation, and 2. looking up the menu beforehand.;;One tip:  Unlike Atlantic City, this location is smaller, yet it does have an upstairs.  With this said, there is a single unisex bathroom next to the bar and the other is upstairs.  I'm not taking off a star for this, although you will wait on a busy night.;;We reserved our table for 7 PM which in restaurant lore is a practically untouchable hour.  Our time saver was the parking lot across the street.  ;;Anyone who has ever been to any Cuba Libre *knows* that (certain) entrees are large enough for sharing.  Our party decided on the small plates over the entrees to accommodate later plans in the area.  We had the following:;;Grilled octopus, spring rolls, Guava ribs, and Yuca fries.  Despite the next available table being 10 PM, our food was served within 20 minutes of our order. ;;The Yuca fries include a cilantro aioli which is a great accompaniment and aren't served so piping hot that you can't enjoy the taste. Highly recommend!  The spring rolls are stuffed with salami and other meats, although there are only two on this plate for $8.  I was looking forward to the grilled octopus which was updated from a previous dish with eggplant salad to a mango/tomato salad.  Our waitress was gracious enough to suggest the eggplant since she could tell I was not a fan of the new version.  And last but not least, the Guava ribs.  These completely blew me away. You can see in the picture how plump they are which reminded me of the ribs Victory makes with Golden Monkey sauce.  I have found the rival to those and whatever they make the sauce with besides Guava, I hope they keep doing.;;All in all, our table was impressed with the selections.  Out of how filling, the ribs are the most, even if you want to take them home to savor.  Next time my party comes here, we're returning for the dancing later on ;)</t>
  </si>
  <si>
    <t>n-eGxy2pNGN-SnII1TpckQ</t>
  </si>
  <si>
    <t>HTWyGHszABhjq5-W47Qg8A</t>
  </si>
  <si>
    <t>Went here to dance and have a few drinks. Place was crowded fine no problem it's a saturday; but the bartender up stairs was aweful. She was more interested in dancing more than serving; waited 15 mins to order a drink and she totally ignored us. We left; couldn't get a single drink order equals bad bartenders l; I would say get a new one for upstairs and get rid of the dancing queen she's costing your place money or hire jack tapper to fix the place</t>
  </si>
  <si>
    <t>hZZb59GGBRJyWUQafbjpCw</t>
  </si>
  <si>
    <t>897CqTODz4HNCpRhMzXqZA</t>
  </si>
  <si>
    <t>Stepping into the center of this restaurant feels like entering into the middle of a jungle. The atmosphere here is pretty fantastic. Trellises, vines, and wonderful lighting really set the scene for a great dining experience.;;I visited Cuba Libre last weekend for brunch with a group of ten. Our server, Melissa, was sweet and helpful as can be. The service through the entire meal was impeccable, even though we were a large, chatty, and distracted table. Plates came out with wonderful timing, and we never felt rushed. Every plate was a hit. I wasn't starving, so I opted for just two: the crab cake with poached egg (perfect: crispy, savory, doused with an amazing oozing yolk), and guacamole (oddly sweet with chunks of pineapple and nicely crunchy plantains). The girls next to me both had baby octopus as one of their dishes and said that they were great. ;;Olde City is an area that I generally avoid...but Cuba Libre brunch was a pleasant surprise!</t>
  </si>
  <si>
    <t>PG_0flHIfJnblib1xdgvcg</t>
  </si>
  <si>
    <t>7C6xl6GYDgCCyuuREMMLmw</t>
  </si>
  <si>
    <t>Accommodating to all special requests. Awesome service; chill environment. I was able to sit beside my husband and customize my paella. We love this place in Atlantic city and this location def lives up to its reputation.</t>
  </si>
  <si>
    <t>IKPaDis3Qw2WZULvs3j7UQ</t>
  </si>
  <si>
    <t>9iUz-kfwgaLRkcLURnBufA</t>
  </si>
  <si>
    <t>The restaurant definitely doubles as a dance club. The main dining area is located on the dance floor surrounded by the second floor balcony. The decor is fantastic and I could just imagine hearing the Latin music beats. The waiters and waitresses were all extremely friendly, attentive and helpful to our large group as we celebrated a friend's birthday.;;The guacamole, served with long banana chips, had a unique tropical flavor. It was extremely good with a slight sweetness from perhaps mango. I would rate the specific dish that I had, but they change the menu about every 6 months. The food is good although I feel like it lacked proper seasoning, the pulled beef was cooked well and was tender. And if you feel like you can't make a decision, the tapas will definitely fill you up and give you a good selection of food.</t>
  </si>
  <si>
    <t>UJYPVihFjfPo_M9DWjukTg</t>
  </si>
  <si>
    <t>H4JNrBAoyCk_ZMZWbAf8OA</t>
  </si>
  <si>
    <t>7o14yNAwMcg0D2zF6TwSRw</t>
  </si>
  <si>
    <t>Took the family here for mother's day brunch.  The atmosphere/ambience is great!  It gave you a relaxing feel while dining here.  We started off ordering the breakfast breads as an appetizer.  Mmm all the breads that came out were delicious as with the fruit spread and mango butter.  I had a Cafe Cuba Libre to drink as well; which is Cuban coffee with coconut milk and spiked with rum.  That was tasty as well.  The meal I ordered was the Cuban sandwich which was one of the tastiest Cuban's I have had.  I'm not a fan of pickles; but when they're in a Cuban; I like them...and this Cuban was fantastic.  Definitely check this place out!</t>
  </si>
  <si>
    <t>A_BF2dDDUTKGVXrqxO9mag</t>
  </si>
  <si>
    <t>5gDK8yv6dhM9VM0_E3SLMQ</t>
  </si>
  <si>
    <t>Went on Saturday night.  Be prepared to spend $18 on parking. Drinks were good and about 10-12 each.;The Cuban sandwich was good. Worth 19.50? Not really.  My girlfriend got some tapas dishes. Those were not great. Very bleh. Plus they were all fried.  She was very disappointed. Also, the chips and 3 dips had soo few chips that barely used half the dip, then charged 3 bucks more for 4 more CHIPS.  ;Our table was also next to 2 bathrooms and the kitchen on the first floor. I overheard some people who worked there talking about our tables who said they shouldn't be there.  No kidding we watched everyone who went to the bathroom.  Very romantic view....Lol. I get it was busy but don't add tables outside the bathroom to compensate.</t>
  </si>
  <si>
    <t>F4EbtZfwK3np-BjnEzeQww</t>
  </si>
  <si>
    <t>c4f3RwA77Dqf7DePnJ9CjQ</t>
  </si>
  <si>
    <t>this is what's wrong w/ sweet drinks..its sweet and it hides the alcohol flavors in your cocktail and you feel like you're just inhaling liquid candy..;;ok, perhaps i'm exaggerating a little bit..;;i didn't inhale liquid candy;;i just..;;consumed 2 glasses of classic mojitos in less than 10 minutes.;;oh wait. no no, that's my friend...;;i was good and ate my ribs for the first 5 minutes. THEN i finished my two glasses of mojitos in...15 minutes.. see how i'm good @ pacing myself? ;;as for the service, our bartender was friendly &amp; sweet and obviously made a great drink. but they wouldn't seat us in the patio/ dining room because we weren't having dinner...;;uh...excuse me..who has dinner @ 3pm?!?!;;either way. good food. good drinks. but someone should tell that lady that eating dinner @ 3 in the afternoon is just ridiculous...</t>
  </si>
  <si>
    <t>9fN-yAXLqgqFKFhGJIBM1A</t>
  </si>
  <si>
    <t>Not from philly. Walking by, checked yelp and decided to trust the reviews. Good move. ;;Try the meatballs - awesome. ;Empanadas - tasty but just a bit bready;Sausage - outstanding;Bread with mango butter - omg;Mojitos- peach is ok, raspberry is wicked;;;Recommend the place. Ryan the server is very willing to help and suggest.</t>
  </si>
  <si>
    <t>tYjd9n5_4Kibix2OLCbCAg</t>
  </si>
  <si>
    <t>TwnzM8mJn_nT2PJf1x-9kQ</t>
  </si>
  <si>
    <t>Caterers, American (New), Breakfast &amp; Brunch, Event Planning &amp; Services, Diners, Restaurants</t>
  </si>
  <si>
    <t>Cafe Lift</t>
  </si>
  <si>
    <t>U0F6mK1VKu2nrtzPx_PuQw</t>
  </si>
  <si>
    <t>This is a home run neighborhood brunch spot just north of City Center.  Avoid walking down 13th street since it is located in a fairly isolated and industrial spot of the city.  Once inside, the ambiance is cozy mixed with whimsy - coloful chalkboard specials, bright red plastic chairs, and jester-striped chandeliers.  Hipster waiters and waitresses add to the casual and fun vibe.  Plus the brunch is delicious.;;Lemon Ricotta Pancakes: lemon ricotta baked fluffy pancakes, served with strawberries on top paired with a side of thick fresh whipped cream and honey as syrup.  It was like a sweet summer picnic on my plate.;;Ham &amp; Jalapeno Frittata: specially ordered with egg whites didn't deter this flavorful, spicy, and ultra cheesy dish.  Smoked ham, mushrooms, and cheddar are mixed with pico de gallo in this fluffy egg special.  ;;With endless refills of strong Columbian dripped coffee to complement our meal, friendly service, and quick orders, this is hole-in-the-wall brunch at its finest.</t>
  </si>
  <si>
    <t>XzuGe_Q2b955aZQRHpSjRQ</t>
  </si>
  <si>
    <t>csLC7pOqgvgLx9v_y8nWKw</t>
  </si>
  <si>
    <t>Loved it. They had a vegan panini sandwich that was to die for. My friends got the French today and the breakfast burritos and they loved them as well. Great vibe in this place; great food. Definitely a hip vibe in here and that makes it very easy to relax in this place and have a good time. I'm from Boston so having a nice cafe out here with a vegan option is awesome</t>
  </si>
  <si>
    <t>rjcDid68rzR-sBKf1Wrzcw</t>
  </si>
  <si>
    <t>LNY-8AvrBjdzClylRNQe2A</t>
  </si>
  <si>
    <t>Wonderful.  Lemon ricotta pancakes were a delight; crab cake benedict was full of fresh; plump crab meat and topped with perfectly poached eggs.  Steak and egg tacos were just fine; but topped with a deliciously astringent house made hot sauce and candy-sweet Jersey corn.  The blintz will make you pre-diabetic in the best ways possible; I particularly enjoyed the tartness of the mandolin-sliced plums contrasted with the sweetness of the honey and the richness of the dairy.  Atmosphere can be unbearably loud/packed; even in the afternoon; and prices are not cheap; but everything we ate was above average.</t>
  </si>
  <si>
    <t>NSzSSlYR97HUB3nHKjuGcA</t>
  </si>
  <si>
    <t>45bMzaJFOAAdWALbZEI8-g</t>
  </si>
  <si>
    <t>It was a drizzly Saturday morning. I shut my umbrella and shuffled into Cafe Lift. The quaint hole in the wall cafe was bustling with people, even with the gloomy weather just a wall away. ;;I was happily joined by a group of friends, a total of nine, patiently awaiting a table. Ten minutes passed. Then twenty. Then thirty. Our hope for food kept diminishing as time passed. The manager was kind enough to pay us visits, telling us that they had a table done eating with the perfect capacity for us and that they were ready to get us eating the second the party had left. ;The party would not leave. There is no blame that can be put on either group. The manager was courteous and apologetic. The customers were just enjoying the homey atmosphere. ;;But when the time came that they left, we finally sat down to a large crepe. ;The apologetic and bashful manager stood next to our server, offering us some free food to mull us over as they prepared our meal. ;;When our dishes came out, we dived in. The crepe was a cascade of flavors, a tang of hazelnut paired with an airy cream. It was fluffy and made to perfection, with a blend of bananas and strawberries inside, sending the taste buds on an orgasmic rollercoaster of the sweet and savory to the crisp and fresh. ;;The rest of the food was good, too.</t>
  </si>
  <si>
    <t>tV1p7CDj6WfpwPM58gHjRw</t>
  </si>
  <si>
    <t>er0Wf6ClIG5jQRYi-EJWaA</t>
  </si>
  <si>
    <t>Sadly disappointed; after reading the reviews I was excited to try Sunday brunch. Was told 35 minute wait; when they had several tables open and many people waiting. Ok maybe they were staggering seating due to shortage in wait staff im not sure. So 20 minutes later they went to sit my bf and myself at the counter I asked if we could have a table. The polite hostess said sure; and then proceeded to seat us at a table that had been available since we came in. Our waitress spent more time talking to a friend of hers at the counter and the other wait staff than attending to her tables. She had two tables around us complaining amongst each other about the lack of service. One table had to flag her down to get water and to go boxes. The table next to us kept trying to flag her down to get change for the tip; but instead gave up and left her a smaller tip as a result. I ordered the breakfast burrito which was bland and boring. My bf ordered the huevos rancheros which was good. The housemade hot sauce was the highlight of the food. It was tasty and a subtle hot that crept up on you but not that artificial hot. I do not see myself returning anytime soon.</t>
  </si>
  <si>
    <t>u05sZePPGP3iUP1aU2zwcg</t>
  </si>
  <si>
    <t>7R2eIT8WgyuE_o-Zo9LHcg</t>
  </si>
  <si>
    <t>Came with my sister for brunch on Saturday morning. Okay, the place was full and busy but it didn't look understaffed, but my sister and I stood at the entrance looking lost for a while until someone decided to come up to us and find a table. From there, service was pretty awful, which is unfortunate because the french toast selections were great. I picked one of their brunch special french toasts and after what felt like a 20 min wait, a plate of the wrong french toast was delivered to me (which I didn't realize until a server came and took the plate away and said it was the wrong one). After that, it took another 10-15 min wait to have our table cleared and once the check was dropped, our server was practically missing and we sat around for another 20 mins until they came back to pick it up.;;I'd definitely give the place another try just for their french toast.</t>
  </si>
  <si>
    <t>AnqwSymMFziGD0cmNmtTKQ</t>
  </si>
  <si>
    <t>xO_i0sQGov8KLAZ4DjHMrQ</t>
  </si>
  <si>
    <t>7avkPvMD-aA47P02nswfOg</t>
  </si>
  <si>
    <t>OEJ4LmL6mmm8mb2V3cMMEg</t>
  </si>
  <si>
    <t>I'm afraid to say it; but I believe Cafe Lift just jumped to the top of the list of my favorite brunch spots (sorry Sabrina's). Clean; industrial/trendy atmosphere with plenty of seating. There has been a little bit of a wait the last 2 times I was here; despite having open tables (short staffed?). But once you're seated you'll be glad you waited! On my last visit I enjoyed the breakfast burrito very much. It's probably at least double a standard portion size; but after a big night out you will gobble it all up without a second thought. Gooey filling with eggs; cheese; mushrooms and peppers. Perfection. I've also ordered Jen's Crespelle. It's everything you could want in breakfast rolled into a delicious crepe- sweet; savory and hearty. The cannoli French toast looks to die for; I will definitely be ordering that next time. Side note- remember to bring cash!</t>
  </si>
  <si>
    <t>adi9O9g6X9ksr0wxFG9Yrw</t>
  </si>
  <si>
    <t>8DE5QCW8PLx9O2bz1JusNQ</t>
  </si>
  <si>
    <t>Been here twice. No interest in returning any more. ;For some reason -- I've yet to determine ;-- this breakfast and lunch eatery is OVERRATED, definitely! My specifics: first time here my \Rival Bros. Drip coffee</t>
  </si>
  <si>
    <t>\" Was FAIR only. Re: \"free refills\" noted on the menu</t>
  </si>
  <si>
    <t xml:space="preserve"> what's the point if the coffee doesn't taste  good</t>
  </si>
  <si>
    <t xml:space="preserve"> is lukewarm</t>
  </si>
  <si>
    <t xml:space="preserve"> &amp; it's for one patron only???  Cannoli French Toast was my \"dish\" (I ordered it after seeing quite a few positive yelp reviews about it); this was ALSO FAIR</t>
  </si>
  <si>
    <t xml:space="preserve"> though.  To my mind it was just a Sugary mess</t>
  </si>
  <si>
    <t xml:space="preserve"> for the most part. After this initial UNIMPRESSIVE run</t>
  </si>
  <si>
    <t xml:space="preserve"> I ONLY returned because this place is only a few minutes from my apartment; I also convinced myself given its proximity&amp; that I'd been here once only</t>
  </si>
  <si>
    <t xml:space="preserve"> I should give it another shot. ;;So I did. Here's what happened that time. I started off ordering orange juice but that was borderline LUKEWARM</t>
  </si>
  <si>
    <t xml:space="preserve"> only! When I told the waitress she said it HAD been refrigerated. I didn't want to argue Si I asked for some ice</t>
  </si>
  <si>
    <t xml:space="preserve"> only. That turned out to be a FAIL</t>
  </si>
  <si>
    <t xml:space="preserve"> though cause it just watered it down. Smoked salmon on a bagel was my \"entree.\"  Though the salmon didn't seem 100% fresh the too large portion aggravated me more. \"Chefs\"should know how much food to put on their patrons' plates</t>
  </si>
  <si>
    <t xml:space="preserve"> so I'm usually disappointed (pissed really) when they don't. (That's a commonplace American dining \"thing\" that's hard to overlook</t>
  </si>
  <si>
    <t xml:space="preserve"> unfortunately.);;*Sorry</t>
  </si>
  <si>
    <t xml:space="preserve"> no pictures. I didn't feel like talking any."</t>
  </si>
  <si>
    <t>GBkpGphLJ7-MkE2d7CSaGQ</t>
  </si>
  <si>
    <t>g92vQnfH4zDJxhYT6p40qg</t>
  </si>
  <si>
    <t>migV_xEce5hJ0OXHUSqv_w</t>
  </si>
  <si>
    <t>K3RURR9lIEE4JjOaPt99zg</t>
  </si>
  <si>
    <t>Vegetarian, Breakfast &amp; Brunch, American (New), Coffee &amp; Tea, American (Traditional), Caterers, Food, Cafes, Event Planning &amp; Services, Restaurants, Diners</t>
  </si>
  <si>
    <t>XeH2M0XSN1OH4cFIX-SzTQ</t>
  </si>
  <si>
    <t>On first glance; Sabrina's exterior in the middle of the crowded Italian Market won't attract us; but based on a recommendation a friend (and Yelp); we decided to come in for a brunch. My husband ordered the Huevos Rancheros and I ordered the Turkey Bacon White Egg Frittatas. Both food were delicious! My husband said his portion was good for the price; and although he was full; it didn't leave him as stuffed as green eggs always have. My frittatas was good and yummy. Their potatoes were out of this world! (Beat Chhaya &amp; Green Egg hands down). Their menu is rather sizeable; but didn't leave us confused for 2 hours deciding what we wanted to eat (lol). We sat outside and the atmosphere was beautiful; servers were pretty nice as well :) will definitely come back!</t>
  </si>
  <si>
    <t>cxzPeKJqTZxE-jUFH0know</t>
  </si>
  <si>
    <t>1OPa5fzISnYehutKIH8b3g</t>
  </si>
  <si>
    <t>Great local cafe in the heart of the Italian Market in Philadelphia. Sabrina's Cafe serves an eclectic menu where breakfast; served all day; is the star. I started out with a hummus platter plated with fresh hummus; roasted red peppers; olives; cucumber; and pita (minus the feta). For lunch I ordered the Vegan Brunch. Three corn tortillas; seitan; roasted vegetable salad with bell peppers; carrots; red onions; zucchini; guacamole; pico de gallo; and a side of fresh fruit. A great place to take your non-vegan friends with lots of options sure to delight all palates.</t>
  </si>
  <si>
    <t>jSHhaGzGQwTmY5YFH7ks9Q</t>
  </si>
  <si>
    <t>VqnkkvK0sAXKifNNzqqDhA</t>
  </si>
  <si>
    <t>After quick review, I was completely into the idea of trying everything on the menu at Sabrina's. A friend and I ordered two dishes from the Brunch menu: chocolate chip pancakes with shortbread cookie crumbles and raspberry-chocolate chip sauce, and the stuffed French toast (filling of cream cheese, Reese's cups, grape jelly). ;;The pancakes not only lacked chocolate chips, but were also extremely dry - something I'd compare to leather. The shortbread crumbles would have been a nice touch if they hadn't been stale. The french toast was equally as dry as it's pancake cousin. The filling tasted purely of cream cheese, and the only element of sweetness was contributed by the grape jelly which did not compliment the dish whatsoever. ;;After tasting each dish I covered each with the two sauces which had come with the breakfast. Neither sauce did anything to enhance the dishes. ;;I was thoroughly disappointed with my first Sabrina's experience, mainly because I was blown away by the eclectic menu and I expected much more. I wouldn't recommend this restaurant to anyone, however I am giving Sabrina's the benefit of the doubt by assuming my experience was just a total fluke (maybe from the high dining volume that particular morning). I would give Sabrina's one more try, because I don't want to prematurely  accept that such a cool spot could consistently put out less than mediocre food.</t>
  </si>
  <si>
    <t>1offSTLoHiLynZCUU9DBRw</t>
  </si>
  <si>
    <t>ruAyNjk2GGVsmhq5b4_iUA</t>
  </si>
  <si>
    <t>cePGAIjLTffdJHZQVUo1Qg</t>
  </si>
  <si>
    <t>hHplNxldFYX_4kVWZFPMog</t>
  </si>
  <si>
    <t>hZKx4M20P8-L_rBmKd9KWA</t>
  </si>
  <si>
    <t>I've been meaning to get around this for like 2 months.  I have been subjected to Sabrina's 3 times.  Each time it it was because somebody came from out of town and insisted we go there.  The food is just fine but the servers blow.  I swear that the help wanted ads for this place reads; \Miserable hipster bitches on year-long periods need apply.\"  Two in particular; one we call the Wookie bc she's 10 feet tall with shitty hair and talks like she has an inner ear infection and the other one who insists on showing everybody the gay tattoos on the back of her legs.  We call her Death-Skank. Just awful service with snarky attitudes from them both.  I know this review will probably get deleted but this place needs to know that some of these chicks are just pure cancer.  Sabrina's will be packed every Sunday morning no matter who is working there but let somebody else have the opportunity to make their rent in one day; somebody who is appreciative and actually has people skills.  Send these two shit-heads packing."</t>
  </si>
  <si>
    <t>X5G_24ajiZ2_cenPW8wbAw</t>
  </si>
  <si>
    <t>m3K-jZR4Gaja5hyhrfEKmw</t>
  </si>
  <si>
    <t>Went here for breakfast. The entrance is a little odd. Came here on a Wednesday morning around 9:20. Not too crowded. We got the stuffed challah French toast which was amazing. The stuffing is this delicious maple banana creme cheese. It was fabulous. Perfect portion. We also had the huevor rancheros which is also a large portion. Didn't want to leave without finishing it because it was too good. ;;Overall great service, great food, and great proportions. Would definetly recommend it.</t>
  </si>
  <si>
    <t>cYYsncLqRFXmpoTs6rpYnQ</t>
  </si>
  <si>
    <t>unj2WIhW0cVUY2qEEb4OZw</t>
  </si>
  <si>
    <t>eOYYVB2vJOS_4d8pcnqFzw</t>
  </si>
  <si>
    <t>8haXoUB1CweWFfPk-RuoTQ</t>
  </si>
  <si>
    <t>This was my first time here and it was great. I had a large party with me but the wait for a table was just 5-10 minutes. The server was very attentive and accomodating (we had some special diet requests). The food itself was incredibly delicious. They have several vegetarian options to choose from; which awesome because I'm vegan. I had the grilled vegetable sandwich which was awesome except that it comes with mozarella cheese. If you're vegan; make sure you specify no cheese. Overall this was a great place and I will definitely be back the next time I'm in Philly.</t>
  </si>
  <si>
    <t>cDNO0u9zYY17hnBSvjsc_A</t>
  </si>
  <si>
    <t>e0Be75iYEZ9jg2FHXznL_A</t>
  </si>
  <si>
    <t>Best french toast ever.  I got the challah french toast stuffed with banana cream cheese delciousness.  Four huge pieces of challah bread w/ vanilla infused maple syrup.  I had to take half of it home.  I've also tried the sweet potato fries... they're about average.  But, Jesus, that french toast.;;The second time I went was for lunch, I got the mango tofu.... It was meh.  Much better at Banana Leaf in chinatown and about the same price. ;;The atmosphere is cute-sy.  Good service.  Nice outdoor seating. Try it!</t>
  </si>
  <si>
    <t>CZ5oqfa68J-eOxYqefF38w</t>
  </si>
  <si>
    <t>30cpm1uq6xcQCmN6JTrB8w</t>
  </si>
  <si>
    <t>Sandwiches, Seafood, Restaurants</t>
  </si>
  <si>
    <t>Luke's Lobster Rittenhouse</t>
  </si>
  <si>
    <t>c9oyMNDGbIL8i1Crsa4SOw</t>
  </si>
  <si>
    <t>I've been wanting to try this place ever since I heard it was taking over the Bonte spot.  Stopped in on an off hour on a Sunday.  I had the half crab; half lobster; not the combo.  It's not on the menu; but I asked if I could do that because I was doing take out and had drinks at home.  Each roll was put in its own hot dog looking container.  When I got home I was pleasantly surprised by the amount of seafood on both sandwiches.  I had to use a fork to eat some of it.  The butter and the spices are a great; simple combination.  My only complaint is that I wish I had more because it was really good and not super filling.  Need to go back with a friend to try one of the big combos.</t>
  </si>
  <si>
    <t>z9uf9-0uX5Jh8-4Y5l2PQg</t>
  </si>
  <si>
    <t>The service was fast and good; lobster roll came out fast and fresh. 16.5 for a lobster roll is a steal. great place; great food and great people</t>
  </si>
  <si>
    <t>7PkcB4xxjRjE9tTYwVda-Q</t>
  </si>
  <si>
    <t>UXi-7IsLd2tNuyVTidWnsg</t>
  </si>
  <si>
    <t>Hands down one of the best rolls I've ever had! I had the taste of main which gives you 1/2 rolls of shrimp; crab and lobster! OMG the seasoned butter is everything. The Customer service is superb! From the young lady at the register (African American with a head wrap) to the gentleman cooking food (possibly Caucasian with glasses)  greeted people as they entered; came out to ask all of the customers how everything was. I'll be back. My new go to when I come to Philly!</t>
  </si>
  <si>
    <t>GrWSXncY7nobvpwKttsqcw</t>
  </si>
  <si>
    <t>upU7PmXUfTYziyv63Fm2TA</t>
  </si>
  <si>
    <t>Great; quaint atmosphere. Little loud because of its size. Service is friendly. My hubby and I split the taste of Maine; crab; lobster; and shrimp roll; 2 crab claws; soda (which is local bottled colas); pickle; and kettle chips. Great to get a mix and see what you like. It was large for one; but not enough for two if you are a big eater. My hubby went back and ordered a lobster roll because he liked it so much.</t>
  </si>
  <si>
    <t>2rJelW14xsTbn6qyFiErBw</t>
  </si>
  <si>
    <t>cJXRCXxv7fMk9lgS3GFV5w</t>
  </si>
  <si>
    <t>gNBFBRZMP9wIY6bwo_DdPQ</t>
  </si>
  <si>
    <t>0tEMn5fY-0mzEWRDZx-IeQ</t>
  </si>
  <si>
    <t>sVmOxjL1d5et9Cfhf-mjcA</t>
  </si>
  <si>
    <t>Lc2NIPik9uvgeOYCW9kd8Q</t>
  </si>
  <si>
    <t>Inexpensive, surprisingly fresh and delicious, low calories. We had the Lukes TrIO, lobster bisque, clam chowder.;;Simple menu, friendly, hip staff, cape cod wharf decor;;Very good, the rolls remind me of the bread of grilled cheese;;Byob, A+;;Not a negative, but for the special seasoning ddid't seem right on the shrimp roll, for me, it left an odd aftertaste. But on the lobster and crab roll it seemed to fit perfectly, again, that's just me.;;Give it a try, we will definitely come back for more</t>
  </si>
  <si>
    <t>UKDnT94H1zOr_Ml972gYEg</t>
  </si>
  <si>
    <t>0eYWDbx7XEEH4X0Ac4M8qA</t>
  </si>
  <si>
    <t>The lobster and crab rolls are VERY good.  The shrimp roll tasty; but I am a lobster and crab fanatic.  Every time I've been in there the staff is pleasant and upbeat and the order is prepared in a timely manner.  Delivery is available after 5:00PM; so I often call my order in to be delivered right before I leave the office for the day.</t>
  </si>
  <si>
    <t>qX7x9pHODJgxO7nVaJGmHg</t>
  </si>
  <si>
    <t>HUozddI8LbpSjSh8N8K8AA</t>
  </si>
  <si>
    <t>nuo9FUzeKr5XXCtGMlNiog</t>
  </si>
  <si>
    <t>3MrfLXuQKsxNgj8NzrkwhA</t>
  </si>
  <si>
    <t>The lobster sandwich was COLD!!  That was a surprised but I was more surprised that I still like it!  The lobster roll was tasty and the meat was tender.  Not seasoned too much.  I order the clam chowder.  The chowder was average.  Actually tasted canned but I know it wasn't.  Another great thing about this location is they deliver to a limited range.  It was late and I order delivery to the hotel lobby.  It was delivered in about 30 minutes.  The bike rider was friendly and the order was correct.  ;;I would recommend this restaurant.</t>
  </si>
  <si>
    <t>DZRcZEPBisfR-TsIqUconA</t>
  </si>
  <si>
    <t>aUoMG97DMJG4nmwhT6z1zA</t>
  </si>
  <si>
    <t>Bars, Restaurants, Nightlife, Seafood</t>
  </si>
  <si>
    <t>Devon Seafood Grill</t>
  </si>
  <si>
    <t>waDSuZ_L3g-Xx7wUxcx_kQ</t>
  </si>
  <si>
    <t>This was my second time at Devon. I ordered the lobster bisque soup; which was delicious. I ordered the lobster Cobb salad as my entree. It was a big salad and was very good (a good amount of lobster). Oh and I can't forget the yummy; warm biscuits! Doug was our waiter and he was very nice.</t>
  </si>
  <si>
    <t>EBzStbh-Rbk-Rg1Hlt9d3A</t>
  </si>
  <si>
    <t>dwbXefRtXchvN9WOf4zorA</t>
  </si>
  <si>
    <t>The food is amazing; the cocktails delicious; and the service great. HOWEVER; the restaurant was BOILING HOT! There are these floodlights that were beating down on me. I was literally dripping sweat. My glass on the table was under the light and all the ice had melted; whereas the water glasses of the other people at my table still had ice in them. I looked around the restaurant and saw people at other tables with sweat dripping off of them. I switched seats temporarily with someone at my table and they couldn't sit in my seat for more than 5 minutes. When we said something to the server he said \yeah; join the rest of us\"; and another server on the way out said that this is something they frequently talk to the manager about; but has not yet been fixed. I was so miserably hot and uncomfortable I couldn't focus on how delicious the food was."</t>
  </si>
  <si>
    <t>AEYQ4JBzUyIiXnN1bOpIiw</t>
  </si>
  <si>
    <t>nPxFkSugX2UlwOwr52Kitw</t>
  </si>
  <si>
    <t>My favorite seafood restaurant!!! Great service. Greater food. I have a good time everytime I go. I recommend the lobster bisque of course as well as the duck flatbread; crabcakes; and the surf-n-turf.</t>
  </si>
  <si>
    <t>7HSXjciUwMjJ9Jr6mn8zKg</t>
  </si>
  <si>
    <t>f7GI6furCXF2J6ttXjJ-Wg</t>
  </si>
  <si>
    <t>1oqVkwdNu4tVpCdMTHBFFQ</t>
  </si>
  <si>
    <t>pwi8jQ8ZWjKf87xazEAD8Q</t>
  </si>
  <si>
    <t>p3BudQQHc7YbvrffkyWuGQ</t>
  </si>
  <si>
    <t>MgDNC__Og7usLrjOwsydMA</t>
  </si>
  <si>
    <t>JoVuMN8MjB7uVcBYS4IbZg</t>
  </si>
  <si>
    <t>YLLwBlmisHbO-ky2T7oYuQ</t>
  </si>
  <si>
    <t>Great ambiance; terrific food...blackened swordfish and lobster Mac and cheese were delicious as was calamari with jalapeÃ±o...service was pleasant but slow.</t>
  </si>
  <si>
    <t>sVXD3XwQ3fgc_vGptRfInQ</t>
  </si>
  <si>
    <t>98gYl6Efv_ZiZel_hq_heg</t>
  </si>
  <si>
    <t>A fun bar scene for happy hour.  The happy hour menu is great to pick/mix/share with a friend or two.  Oysters are great.  And the happy hour prices for the bar menu are very reasonable.  Don't look to save any money on drinks, however, as pricey as you will find in the already pricey Rittenhouse area. The regular bartenders are good with a little attitude though.  The new bartenders need some work.;;I am a frequent bar customer, had dinner in the restaurant section once, where the food is average or just above, and the service is average or just below.;;See ya at the bar, no reason to have a sit down.</t>
  </si>
  <si>
    <t>jk5oDKpRerjJ_U5Z8sAz5w</t>
  </si>
  <si>
    <t>n7svUOo_TPtdvDktAoqvjw</t>
  </si>
  <si>
    <t>Devon does not disappoint. I've been here for lunch, restaurant week and dinner.;;I love the venue and I was so excited to bring the bf here. Food was fantastic and even though I'd been here before, it was just as good as I'd remembered it to be a few years back. ;;The amount of food we ate was overwhelming and perfection in every way imaginable. While I enjoyed EVERYTHING from the yummy biscuits to the delicious shrimp and mussels.. I will NOT forget the Butternut Squash Risotto. OH MY. that's all there really is to say about that because it gave me LIFE. ;;Our server was a gem and she made the evening perfect by being so attentive and personable. She really knew her stuff when it came to the wine list which was impressive and was genuinely happy to let us try different wines to find a great pairing for the evening.;;To finish this perfect dinner, we had a chocolate lava cake (with a candle for the bfs bday.. yay!). Definitely a favorite of mine and I would love to come back and try out a happy hour.</t>
  </si>
  <si>
    <t>LwuHCmFSeFhCGeschjwmnQ</t>
  </si>
  <si>
    <t>532T-NxzSKANu2MZiB0Z0g</t>
  </si>
  <si>
    <t>Good food but expensive ; for the price they could add a bit more to the menu and the serving sizes; great place and friendly staff... Do not take your date for a walk in the park because the rats are bigger than you are</t>
  </si>
  <si>
    <t>QjfXnoCZAB9UomPH_gs8Xg</t>
  </si>
  <si>
    <t>lKU_kljhbEQKIPaM1Zbqiw</t>
  </si>
  <si>
    <t>Restaurants, Italian</t>
  </si>
  <si>
    <t>Little Nonna's</t>
  </si>
  <si>
    <t>eMjqMH8gUNEo95tob8KS6Q</t>
  </si>
  <si>
    <t>I ate here last Friday for restaurant week lunch with my coworkers. One of my coworkers is a really picky eater; so we picked this place reasoning that if she didn't like something off the restaurant week menu; she could always order something plain off the regular menu. We were a little disappointed when we sat down and they told us we all had to either order off the restaurant week menu or the regular menu. We ended up deciding on restaurant week. Some of my favorite selections were the mushroom risotto balls; the meatballs; and the pistachio cannoli. The decor is really cute and homey- fitting for an intimate Italian restaurant. Overall; the experience was pretty average.</t>
  </si>
  <si>
    <t>nlQRh9wqg3FS4PYnM6GuMg</t>
  </si>
  <si>
    <t>q0TmgTiHFoDiYG9k3cPxIQ</t>
  </si>
  <si>
    <t>QrMgZAr0skGwRJLknbKKRA</t>
  </si>
  <si>
    <t>RFB141eknwPC8GMHv__yag</t>
  </si>
  <si>
    <t>iFPSzu1CQcjDoaXQcvIg_Q</t>
  </si>
  <si>
    <t>xXiXOejSRfHx4aVHi1Y_Mw</t>
  </si>
  <si>
    <t>M5xBWfVl_NmvtgrdZQCIog</t>
  </si>
  <si>
    <t>JB-HHAKRO_TLyIs_fhOBCA</t>
  </si>
  <si>
    <t>Simply delicious. Excellent food; ideal portions; pricey but worth it. Wish I could get the recipe for the Shaved salad...</t>
  </si>
  <si>
    <t>L5gCUduv6vkBppd2A3ZFiw</t>
  </si>
  <si>
    <t>tIKToADTr0Cqh1VIACiGVQ</t>
  </si>
  <si>
    <t>We had a great meal here.  The spaghetti  and meet balls were fantastic.  My wife really loved the lazagna; it is months later and she still talks about it.</t>
  </si>
  <si>
    <t>0Do1bST7D7wVfVFtFhQudw</t>
  </si>
  <si>
    <t>LlVh4EsFr8P_5alExZ-5PQ</t>
  </si>
  <si>
    <t>The service was very good.  Unfortunately; I didn't enjoy one dish.  The broccoli rabe was far too bitter for my liking.  I know broccoli rabe is bitter by nature; but it was pungent.  The bruschetta was so oily. The spaghetti and meatballs were cooked wonderfully; but had an extremely surprising; and unwelcoming smokey flavor.  This restaurant could be pretty great; with the romantic ambiance....However; the food and drinks seem to be trying way too hard to be different.  Everything was VERY fragrant and SALTY.  I don't get the amazing reviews?  I suppose the food and drink could just not be my taste?</t>
  </si>
  <si>
    <t>sMPqByfefvg_ITlz9t5dPA</t>
  </si>
  <si>
    <t>YCDZETyClm41drne9VRAhg</t>
  </si>
  <si>
    <t>I really don't like to double up on restaurants unless they are the best of the best. In a city like Philadelphia there are so many amazing places that when you average a dinner out once a week you're sure to miss a ton if you start going to the same spots over and over again. That being said when my mother popped in a bit unexpectedly I decided I'd like to take her to LN's even though I'd been therea few months earlier.  ;;My first time here was fine, the service was great, my drinks were plentiful and the mussels we awesome. My meal was ok but all in all it made for a fine night. This second time around things were a bit different. ;;Our party of five arrived at 8:00 and we were promptly sat. After pouring our water and giving us our menus we waited about ten minutes or so before our drink orders were taken. With my family this is a cardinal sin. You can wait on the food but don't keep our drinks from us! We got a bottle of wine and a few of us got cocktails. Then we waited again before we ordered appetizers. We asked that the garlic bread come out when it was was ready however this ended up being at the same time as our entrees. I went with the spaghetti and meatballs just as I had the first time I'd been there. It was fine, I wish we would have had some more cheese to sprinkle on top to enhance the flavor. The best dish was probably the clams and linguine my little brother got. If I make it back here this will most likely be my play along with the mussels. ;;The food was fine, everyone loved the decor and atmosphere but boo summed up our waiter perfectly when she said he was half-assed. Out of any of the Turney / Saffron spots I've been this is the first time I've ever had half assed service.</t>
  </si>
  <si>
    <t>sFqImuZBqT43URa3kMcC4w</t>
  </si>
  <si>
    <t>o2_tR0HNq6rxXA1sQcROzg</t>
  </si>
  <si>
    <t>2fR3XNkIhZOKbmlV-i7fCw</t>
  </si>
  <si>
    <t>Sm_yqLY3YAQJld0F99WYXw</t>
  </si>
  <si>
    <t>d_tRshM-w6S4QxE4VVi8tQ</t>
  </si>
  <si>
    <t>American (New), Restaurants, Southern, Diners, American (Traditional)</t>
  </si>
  <si>
    <t>Jones</t>
  </si>
  <si>
    <t>aKEfR482-z4RinFh3_FP1w</t>
  </si>
  <si>
    <t>urxYenJHTllQanlE8pXLFA</t>
  </si>
  <si>
    <t>8lCR3OuzF17HIB_b72LCQA</t>
  </si>
  <si>
    <t>This place has a great location for the hungry tourist. It manages to be edgy yet chill at the same time. My reason for stopping in was to try the ahi fish tacos with avocado relish, which sounded awesome. At around 3 there was still a healthy amount of people attesting to its popularity and eatability. They had a selection of local microbrews (bottle, not draft) for those interested in getting a taste of Philly in beer form. Alas, I ordered my tacos, but had a little Scooby Doo moment when the arrived. Somehow the chef decided that it was okay to put such a delicate fish in premade taco shells...enough to makes this SoCal girl wince a little and question whether I should consume. Luckily the flavor of the fish was great. I only saw one half inch cube of avocado, but at least the sauce was yummy! ;I got a glimpse of the brunch menu...looks pretty tasty I must say...</t>
  </si>
  <si>
    <t>onkwT0GtHRDFvOeHFcQUCw</t>
  </si>
  <si>
    <t>vIxuVYgQosAh0kDRpuoZLA</t>
  </si>
  <si>
    <t>I LOVE JONES. Honestly.....;;I was introduced to Jones at the YEE earlier this year. The food was divine. Comfort food to the max. Mac and Cheese that I could've eaten with a ladle, sliders, pigs in a blanket, delicious cocktails. Yum yum gimme some.;;We came back with my mother and fell in love again. The calamari is the best calamari I've had in quite some time. Perfectly crisp, not rubbery, full of flavor. Yum.;;For dessert? I had the Duncan Hines slice of yellow cake and glass of milk. Genius.;;We came back AGAIN a few weeks ago when a friend was visiting from LA. I had the Seared Ahi Tuna. The husband had the Halibut. Our friend had the Roast Beef Dinner. Our friend won when it came to food selection. My belly was so warm and happy after one bite of his roast beef. The meat was succulent, juicy, the perfect medium rare. The mashed taters were creamy with a slight hint of garlic. Mmmm.;;I preferred my husband's halibut over my tuna. The tuna was good, but the halibut had more flavor, IMO.;;Can't wait to go back again. Yum yum yum.</t>
  </si>
  <si>
    <t>aN3hqwdyeT6AmyUq3GgIIA</t>
  </si>
  <si>
    <t>2jGvFEnkM6MdOf8KgFp4pg</t>
  </si>
  <si>
    <t>I have been here numerous times for brunch; dinner and take out during lunch time hours. Staff is always friendly and the food is delicious.</t>
  </si>
  <si>
    <t>BsMKUneO8WI0NIuXTnLVaQ</t>
  </si>
  <si>
    <t>7ClhTTKdCdP_rP7dervcjg</t>
  </si>
  <si>
    <t>I'm not really sure why I bother going to other restaurants. ;;Every Valentine's Day I try to find some cute, new little BYO for me and my boyfriend to try out and I spend weeks scouring menus and Yelp reviews. ;;Every year SOMETHING goes wrong and I get frustrated and pissed off and he always says \Let's go to Jones\".;;This year was no different. We went out last night (2/12/11...the weekend before Valentines Day) to the BYO I picked out and when I made our reservations</t>
  </si>
  <si>
    <t xml:space="preserve"> no mention was made that they had a special fixed menu that night consisting SOLELY of seafood</t>
  </si>
  <si>
    <t xml:space="preserve"> which I am allergic to. As I started to get upset at our table</t>
  </si>
  <si>
    <t xml:space="preserve"> my boyfriend said \"Let's go to Jones\".;;We got there</t>
  </si>
  <si>
    <t xml:space="preserve"> were told there was a little bit of a wait</t>
  </si>
  <si>
    <t xml:space="preserve"> so we sat at the bar for a drink. About 5-10 minutes later they came and got us and sat us at our table. Our waiter (who was WONDERFUL and looked like Jared Leto - extra bonus-) came over and took our order and the food came out perfectly (as usual) and right on time.;;We both got the filet</t>
  </si>
  <si>
    <t xml:space="preserve"> done rare and the spinach it came with was fantastic. The mac and cheese is also an app we get every time and is one of my favorites. I got the deviled eggs for the first time and holy crap they were amazing. I'm gonna say</t>
  </si>
  <si>
    <t xml:space="preserve"> possibly the best ones I've ever had (sorry</t>
  </si>
  <si>
    <t xml:space="preserve"> Dad). ;;Everything about this restaurant leans towards comfort and it's always done so well. The atmosphere</t>
  </si>
  <si>
    <t xml:space="preserve"> the staff</t>
  </si>
  <si>
    <t xml:space="preserve"> the decor</t>
  </si>
  <si>
    <t xml:space="preserve"> the food</t>
  </si>
  <si>
    <t xml:space="preserve"> hell even the temperature. I've never had a bad experience at Jones and I don't think I ever will. ;;Next year....we'll just go straight to Jones."</t>
  </si>
  <si>
    <t>ta56z7MLe6lXyYqjT4B2cA</t>
  </si>
  <si>
    <t>zqqWX7TKKePiPyqfdu-7ww</t>
  </si>
  <si>
    <t>Four stars for a great little gem. I stopped in last minute before a show and was able to grab 2 seats at the bar. ;;The drinks were glorious, the bartenders were glorious, and I had a salad the size of a small infant.;;It did seem to fill up fairly quickly, so I recommend a reservation and empty bellies.</t>
  </si>
  <si>
    <t>57DkQVITacAncdymW1m67A</t>
  </si>
  <si>
    <t>wcPY8OYXVqYg4NGDdHbwlQ</t>
  </si>
  <si>
    <t>Food was really good; portions are big so we were able to share which brought the price down to a more reasonable amount.</t>
  </si>
  <si>
    <t>Iv1GQrnm-JtBXAJxXwTR3A</t>
  </si>
  <si>
    <t>I've been here quite a few times now and the ambiance and food are great! It is a bit on the pricey side but their salads are worth it! They have a make your own salad list, where you can check any ingredients you want in your salad for a flat price of $15 and the portions are huge! ;;The service here is also great! Definitely recommend this place!</t>
  </si>
  <si>
    <t>RkQJPNmvn4l4SZNEi77fKA</t>
  </si>
  <si>
    <t>420HQ77jqBo_-vG-Rz8NzQ</t>
  </si>
  <si>
    <t>The ambience and decor were nice. The nachos were good; along with a few choice options. However; do not order a cheeseburger. It is not only tiny; but it looks like something that was dropped off the back of a McDonald's truck as it was driving through a bad neighborhood. It was over cooked; dry; and just plain nasty. I was very disappointed to find such a flop in a restaurant that seems to be filled with blockbusters. The overall experience was fine; but that burger sure did ruin it.  The fries were another disappointment all their own.</t>
  </si>
  <si>
    <t>kIqJJeSGR260C0_d4nW9dg</t>
  </si>
  <si>
    <t>wRKk0eXiPEQB3tBI7VeGUg</t>
  </si>
  <si>
    <t>Service was fine (other than our dirty appetizer plates sitting stacked at the end of the table throughout our meal) - Had the mac and cheese appetizer arrived before we placed our order; we probably would have left - Mac and cheese had odd plastic-y taste - Crab cake was bland - seared tuna should have come on a smaller plate (three slices of tuna on top of rice on one side of a rectangular plate) - we ordered a chicken soup to go and had to throw it out when we arrived at our destination because the cardboard cover had popped off the hot cup - pear crisp was the best part - $4 cup of coffee was tepid; at best</t>
  </si>
  <si>
    <t>341KcE8uPberuY7QoUdMwA</t>
  </si>
  <si>
    <t>Ipkx4Sa7ybn8C6LtTqTztw</t>
  </si>
  <si>
    <t>Nightlife, Sushi Bars, Cafes, Japanese, Bars, Restaurants</t>
  </si>
  <si>
    <t>Double Knot</t>
  </si>
  <si>
    <t>ISGEBH3fS2zznENzM_-AfQ</t>
  </si>
  <si>
    <t>Double Knot was recommended by a bartender from Graffiti Bar and it did not disappoint. Food was great; ambiance was great and our waitress Caydie was knowledgeable; attentive and very helpful in helping us pick everything from Sake to our meals. Would absolutely recommend Double Knot and will be coming back for sure!</t>
  </si>
  <si>
    <t>_iNsXq60QjtpQOMsQtvlLg</t>
  </si>
  <si>
    <t>This review is only for downstairs at Double Knot: ;Three words - Cold, Dark and Salty. We've been here twice now and while the upstairs seating area is great for happy hour cocktails and small plates the formal dining area in the basement was pretty disappointing. ;While the ambience is great for an intimate dinner/date night the space in itself is extremely cold both during the winter and summer. ;Some of the dishes are a hit or miss and the overall quality has deteriorated ( this goes for Sampan as well). The Robotayaki dishes we ordered were either completely lacking in salt or drowning in it. The edamame dumplings are the only consistent dish we've had since frequenting the MJS chain. ;We also ordered the roast fish for two which was lacking in flavor and just about average. Server knowledge of the restaurants was pretty poor- we were discussing the dessert menu at both restaurants and he told us that he was pretty sure that Sampan never had the mini soft serve cones!! ;I gave this place 3 stars because the cocktails are pretty good, they do have some signature dishes that are worth the visit and the happy hour specials upstairs are great!</t>
  </si>
  <si>
    <t>se49WMiDewO3Wh5inSoD5A</t>
  </si>
  <si>
    <t>OFcOaOcgVzDVNwq2bGJGUA</t>
  </si>
  <si>
    <t>My happy hour plan at Sampan fell through it was that crowded. Plan B is obviously Double Knot. They had a spot for me at the downstairs bar. I did not think this place could have anymore twists and turns but I was led through a door, down a long staircase, up a small flight of more steps pass a sushi bar and a busy kitchen and then down again into the mother of all nooks and crannies.;;I was in some small dark secret crevice of the building. It was very dark. So dark I could barely read the small booklet I was given. The bar is small down there. I believe six seats. And yet there were three bartenders. One would have been sufficient but I found myself with my own personal man. I felt vey James Bond-ish. ;;Of course I could not get the kimchi fried rice that I wanted but my man had a pork bao bun special for me. He said it was new. It was tasty.  But the pork gyoza (dumplings) were my favorite with the scallion pancake fried on top. Very good. I might find my way back down there again. By the way order the monkey fist. The drinks are small for the price but it was damn good.</t>
  </si>
  <si>
    <t>LR5KLo9TkFbuLTUnQXz0xA</t>
  </si>
  <si>
    <t>7wC-1ytec5Rt1pqy2hKvxA</t>
  </si>
  <si>
    <t>OKsj1wle2qij2ap6sYKw1g</t>
  </si>
  <si>
    <t>XvvFl6TPhLAY1YcVnBJn1g</t>
  </si>
  <si>
    <t>This review is only for upstairs lunch.;;It's simple. You go up to the bar, order, they give you a number, and the food comes out to you. It's only $7 (choose your protein for banh mi, cold noodles, hot rice, or salad), a steal in center city! ...or not. I had the pork banh mi. There wasn't a lot of meat, and it wasn't very large, understandable because it's only $7. The roll was incredible, but the meat was quite dry. ;;I could see myself returning if I didn't eat very much or if the portions were larger, but for now, I won't be back. It was just okay. Maybe for dinner someday.</t>
  </si>
  <si>
    <t>Wp_DRluf4U25TAKiLu4MDg</t>
  </si>
  <si>
    <t>I've had the pleasure of dinning here (restaurant downstairs) a handful of times; and must say the food has been consistently great! Go with the tasting menu if you can; to experience the full range of food they offer here- you won't be disappointed.</t>
  </si>
  <si>
    <t>p4ur48hHfkukYLyuJ1CK8A</t>
  </si>
  <si>
    <t>sTZPz7t8yP-17r85Wl6e2g</t>
  </si>
  <si>
    <t>I've only been once for dinner; but it was a great date night spot. The atmosphere sort of reminded me of a speakeasy/dungeon; but in a good way on the dungeon part (if that's possible. Hey; look; just go with it). Very dark; candlelit; cavernous and yet intimate. We were seated downstairs; and the server was super helpful (although my date remarked his Japanese pronunciation was pretty awful--I wouldn't know). The food was delish; we ordered a few small items: sashimi; Japanese fried chicken; shishito peppers; and lots from the robatayaki menu. Okay; come to think of it; we chowed down pretty hard. It was all yum. I would definitely go again.</t>
  </si>
  <si>
    <t>Vgk5Cnye-wjiSMGDBKoK9w</t>
  </si>
  <si>
    <t>Ua8RGYYrQKvJtkmDHTBEQw</t>
  </si>
  <si>
    <t>I have friends who dine here quite frequently. After coming here with them; I am at a loss as to why they continue to return. The food was bland and the atmosphere was totally off - way too dark; tables were really cramped; waitstaff was not helpful. I was disappointed and will not return.</t>
  </si>
  <si>
    <t>pH7Dv_jdxcKmSoEdR76Rtg</t>
  </si>
  <si>
    <t>FXFB9LWWaV2lWfzgaWasUQ</t>
  </si>
  <si>
    <t>Great \speak-easy\" type of place where you put your name in at a hostess stand at the back of the street-level lounge area. When called</t>
  </si>
  <si>
    <t xml:space="preserve"> they take you down the stairs (the noise-level from upstairs disappears) and you enter an extremely classy</t>
  </si>
  <si>
    <t xml:space="preserve"> dimly-lit dining/bar area. The asian-fusion menu was very large and sure to please anyone (apps</t>
  </si>
  <si>
    <t xml:space="preserve"> skewers</t>
  </si>
  <si>
    <t xml:space="preserve"> sushi</t>
  </si>
  <si>
    <t xml:space="preserve"> etc). The best part is the great service and very knowledgeable staff who really put in 110% effort in serving you unique drinks and tasty food.;;I think this is great for a date night or a small group of friends. the Double Know signature drink was amazing. It can get costly but I think it's very worth it for a nice night out."</t>
  </si>
  <si>
    <t>akL-jZcQZvyUcPkQEUK5wg</t>
  </si>
  <si>
    <t>Q7f2_9Kza1R2BSSSARo3EQ</t>
  </si>
  <si>
    <t>JKvGx3YKsSFc5qV4lh9CGQ</t>
  </si>
  <si>
    <t>Restaurants, Gelato, Coffee &amp; Tea, Food, Italian, Bakeries</t>
  </si>
  <si>
    <t>Gran Caffe L'Aquila</t>
  </si>
  <si>
    <t>l1iTQ36aZKZY7kUdbICLpw</t>
  </si>
  <si>
    <t>SQk5i5YWY25MFPzQeKVegg</t>
  </si>
  <si>
    <t>GyfWrL6CFJC-9ADiXYoL2w</t>
  </si>
  <si>
    <t>JBpF5Fi9NpQ-dMpi98Lsqw</t>
  </si>
  <si>
    <t>t2a7L4nCc--E8EmBXtfvBg</t>
  </si>
  <si>
    <t>The one time I ate at Gran Caffe L'Aquila I was there for 3 hours. It's right next door to Nordstrom Rack and looks unassuming from the outside; but once you step inside and go upstairs you realize just how huge it is (great for large parties)! The menu is seriously extensive and mostly in Italian; which makes it a bit overwhelming; but the waiters are extremely knowledgable and more than willing to help out! I ordered the zuppa de pesce and the pear/cranberry salad; which were both delicious; but the highlight of the meal was definitely dessert! They bring you a huge platter with every dessert available so you can take a look at everything before you order; and their gelato is award winning; so don't miss out on that!</t>
  </si>
  <si>
    <t>GlUOGkWbCaCy9s_fXjbkag</t>
  </si>
  <si>
    <t>d-Jxclz9JJ5rvcqRR5YMNw</t>
  </si>
  <si>
    <t>Uv756jAunfLVOLim5jfhdA</t>
  </si>
  <si>
    <t>this place is beautiful!!! its so cute! a client of mine told me that they have the best gelato in the city and its a must try. Nutella; and banana gelato was orgasmic. go good. i tried it all and it was all so good. must try!!!</t>
  </si>
  <si>
    <t>TRzbT9POo8TswwyTigIQDQ</t>
  </si>
  <si>
    <t>LKwvicF0JjMsdBHSwOxJwg</t>
  </si>
  <si>
    <t>It's always a great time here. On this occasion I did not eat, I just went for a few drinks and a lovely chat with a girlfriend. ;;She order an iced cappuccino that she said was lovely, and I had a lemon granita. The granita was quite sweet for my buds, but after squeezing actual lemon into it...it was perfect.;;The staff is always friendly and attentive. They have a great selection of food, drinks, and Italian gelato! ;;From prior visits the salads are very good, I also had the gnocchi once with mushrooms! Truffle fries are yuk as well. This is definitely a great date night or just a good time with friends. Enjoy!!</t>
  </si>
  <si>
    <t>iHZRZUlA_YX3M1pJqJ-vNg</t>
  </si>
  <si>
    <t>wxUPrBE7hADQaWc_1yDjVg</t>
  </si>
  <si>
    <t>Loved it. The staff is really friendly; especially Matteo; our server. Things to get: the octopus and the Hillary Clinton beer and the cappuccino. Things to avoid: that mosaic sushi thing. The restaurant overall is great for a date or just a place to chill with a coffee. Dinner for two comes to about $50 because even though the individual dishes are cheap; you will want to try more than one and then they will add up pretty quickly.</t>
  </si>
  <si>
    <t>rpoTmNJbp8h-OfFYfyT9kA</t>
  </si>
  <si>
    <t>wIsYu5Jpd3RTlV4j1G-hwA</t>
  </si>
  <si>
    <t>I'm so glad I accidentally stumbled upon this place on my way out of work yesterday. I don't think my life will ever be the same again. ;;As someone who grew up in Europe, I get a bit nostalgic at times, and I could not have been more excited to find out that a piece of Italy has made its way across the Atlantic Ocean and nestled itself on Chestnut Street between Sephora and the music store. ;;Entering this establishment, I was greeted by (a hostess, but also) a delicious looking assortment of gelato. I hear some flavors are spiked, which I'm really excited to try. If it weren't so cold outside, I would have been compelled to clean out this entire gelato section myself. However, since it was cold and I already had dinner, I decided to add a nice finish to my evening by sipping some hot, aromatic Italian coffee along with bites of their delicious pastries. ;;Though I wish I could have sampled everything, I only got to try the lavender panna cotta and white chocolate bread pudding. However, both were heavenly and well-balanced in both flavor and texture. You can be sure that I will be back to try every single item at this establishment - whether it is for breakfast, lunch, dinner, or a late night glass of wine. Very solid execution in product quality, concept, and service.</t>
  </si>
  <si>
    <t>vCUeFAY774VtmpszX9hyGA</t>
  </si>
  <si>
    <t>rnpQ2s1lYlBwXfojNMQX7g</t>
  </si>
  <si>
    <t>Words cannot even begin to describe the amazing quality of the food made here.  From the appetizers to dessert as well as drinks; everything I have tried is house-made and quite amazing.  I commend it for its simple flavors that are well executed giving much respect to each ingredient.  It's flavorful yet not overdone in terms of complexity.  You'll understand when you try ANY of their dishes (I would highly recommend any of their gelato-paired pastas -  new yet exciting and delicious experience).  Desserts are beautifully done: lavender panna cotta; tiramisu; and not to mention the best gelato in town.  The ambiance is lovely with soft yet modern interior designs and meeting the needs of both dine-in customers as well as coffee enthusiasts.  Though service is subpar for what is expected from a restaurant this caliber; its special menu which features a city each week will make up for it.  It gives a chance to see the chefs represent a new flavor profile and better expose yourself to Italy.  So the next time you're in the area; take the chance to taste a bit of Italy and grab a panini; pasta; white peach sangria; or a chocolate mousse.</t>
  </si>
  <si>
    <t>LmMeCIZlHNRpyTduiFii4A</t>
  </si>
  <si>
    <t>_gptZMv-BqQwMt5Idk-fSA</t>
  </si>
  <si>
    <t>I've only had espressos here but they are fantastic and can be ordered so many ways on the menu. Gelato here is good too; as are the interesting Italian desserts.</t>
  </si>
  <si>
    <t>4R2KR_-FybS7oegGrXjHVg</t>
  </si>
  <si>
    <t>Food, Restaurants, Seafood, Specialty Food, Steakhouses, American (Traditional)</t>
  </si>
  <si>
    <t>Del Frisco's Double Eagle Steakhouse</t>
  </si>
  <si>
    <t>JpnAP59KLDyzXJhDly_etA</t>
  </si>
  <si>
    <t>Was once a big fan of the place and love the concept in general.  My most recent visit was unfortunately not great.  Kind of started at the host stand where I could barely get someone to look at me (busy cleaning menus) and when the hostess finally looked up; informed me that she couldn't seat me until my full table was present (at 9pm on a monday night with a total of 15 people in the restaurant and 400 open seats; this seemed a little odd).  When my friend finally arrived; the hostess asked us to wait at the bar while our table was prepared (again; 400 open seats)...... once we were seated; experience was also just ok.  Space is still beautiful; but seemed a little tired (maybe it was just the staff at the tail end of a slow night that made it feel that way).  The food was ok (calamari was a little smaller serving than I remembered and a little dry); beef carpaccio was good; Caesar salad just ok- they were out of the Crab Cake which was really too bad as I was looking forward to it.   We shared the Rib eye and it was well prepared.  Having another server cleaning and moving tables right next to us for a sustained period while we ate was a bit distracting; but not the end of the world (again; my fault for going so late).   They were also out of the corn side dish which I remember being delicious so I was again; disappointed.   I can't help but feel like a place of this level and price gets less leeway when it comes to being properly stocked up; i.e.; don't run out of stuff.  Finally; and this is a personal thing- the crowd was not what I remembered.  Again; there weren't many; but the customers there were very sloppy looking and very poorly dressed.  I remember the crowd was at one time; very attractive and very sharp.  Overall; kind of a disappointing experience.</t>
  </si>
  <si>
    <t>KVZAnV5pLe04PUw7nEUONw</t>
  </si>
  <si>
    <t>GdQwuiSp-e28OH0iq_31uA</t>
  </si>
  <si>
    <t>Nice all around place for dinner; appetizers and/or drinks.</t>
  </si>
  <si>
    <t>5YH_jb-RPeNPqrI2lmUOdg</t>
  </si>
  <si>
    <t>W-DsLLYJyyrF3TfFs43LTQ</t>
  </si>
  <si>
    <t>Always a great dining experience! From the food to the atmosphere; we never leave disappointed! Will certainly be back soon.</t>
  </si>
  <si>
    <t>5k4Y96ng_Ezk2cXrvXIPPw</t>
  </si>
  <si>
    <t>jad90wfKKZiefo4mmAgE3Q</t>
  </si>
  <si>
    <t>I recently went to Del Frisco's for a special treat night out. I live pretty close to the restaurant, but had never been there. ;The Good:;* It's a beautiful restaurant. Although, we ate in \the vault\" which is in the basement and lacked the grandness of the upstairs. If I was to go again</t>
  </si>
  <si>
    <t xml:space="preserve"> I'd request not to be in the vault. ;* The tables were far enough apart that you could have intimate conversation.;* The food was good. I really thought it would be SHOCKINGLY good... but it was just good. I had an 8oz filet... The other good thing about the food is the sides are family style. So even though your \"meal\" is just a piece of steak</t>
  </si>
  <si>
    <t xml:space="preserve"> the sides feed at least two.;* I had a champagne cocktail which was AWESOME.;The Bad:;* The service wasn't great. From the coat check lady not being in the coat check room</t>
  </si>
  <si>
    <t xml:space="preserve"> the hostess asking my name THREE times (we had a reservation)</t>
  </si>
  <si>
    <t xml:space="preserve"> and finally our server... I just have a higher expectation of service at such an expensive place. Our server was nice enough</t>
  </si>
  <si>
    <t xml:space="preserve"> but didn't really talk to us</t>
  </si>
  <si>
    <t xml:space="preserve"> and stood chatting with another server for at least 5 minutes holding my friend's glass of wine before she brought it over. (We were already eating.);* On our way out</t>
  </si>
  <si>
    <t xml:space="preserve"> we both commented on how um</t>
  </si>
  <si>
    <t xml:space="preserve"> mature everyone was. It's certainly not a trendy crowd... maybe rich middle-aged rittenhouse people? ;* For two people</t>
  </si>
  <si>
    <t xml:space="preserve"> who both got small steaks</t>
  </si>
  <si>
    <t xml:space="preserve"> two sides and two drinks our meal was $140 without tip. If it was AWESOME</t>
  </si>
  <si>
    <t xml:space="preserve"> I wouldn't have blinked... but I remain underwhelmed.;;If anything</t>
  </si>
  <si>
    <t xml:space="preserve"> I'd probably go back for a casual happy hour type thing</t>
  </si>
  <si>
    <t xml:space="preserve"> but I don't think I'll be having another meal here."</t>
  </si>
  <si>
    <t>e8pvmXGYfGQTXjaTrwKmZg</t>
  </si>
  <si>
    <t>KLU6h8EaE-SjX0P8lw0B5Q</t>
  </si>
  <si>
    <t>Great food and a great space.;;Food:;I went here during restaurant week with friends and got the Fillet.  It was cooked perfectly and was juicy.  I couldn't ask for anything more.  The bar area is pretty spacious and good for a quick drink while waiting for a table.;;Service:;Friendly and knowledgeable.  ;;Ambiance:;The restaurant is in what used to be a bank.  It's really beautiful.  They have an old vault that you can eat in.  I thought that that was interesting.</t>
  </si>
  <si>
    <t>AfDu0XkjqRUGtOrQ39oYzg</t>
  </si>
  <si>
    <t>prAdivEt3TrLjp3TmjzFAQ</t>
  </si>
  <si>
    <t>I have to start off by saying the VIP is to die for!  Portions here are so large that it was overwhelming for me (but I'm not a big eater).  I tend to choose apps over entrees for my meal and the apps here are amazing.  The Tuna tare tare was out of this world and I'm a sucker for a great salad (I know, so boring).  The filet was one of the best I ever tasted and the lobster mac and cheese, which was so rich and filling, was wonderful.  I could only taste a bite or two because it was just so rich.  ;;The service was just okay--not sure if we were there on a bad night or if that is the standard but we definitely where left waiting for a long period of time to order drinks, receive our check and have our food packed to go.  Not a big deal because I don't like to rush a nice dinner but I do like to enjoy a cocktail while I wait.</t>
  </si>
  <si>
    <t>_aYlzYDheB1TMuh909eRRg</t>
  </si>
  <si>
    <t>feHqUmw57Zm2tUYC5JJVpA</t>
  </si>
  <si>
    <t>Some of the best steak I have ever had. This place is huge and very classy. Perfect for a special date night. Also has a more casual bar scene to watch the game. You are going to pay here; but the experience is worth it. Dinner in the basement vault is the sexiest thing to do here.</t>
  </si>
  <si>
    <t>h7rH7kauWYpMvSf_ztY4Yw</t>
  </si>
  <si>
    <t>uLg_TZsREQPyCKrIq2nL1A</t>
  </si>
  <si>
    <t>Overall great experience and love at first sight; great ambience and decor! Filet steak and bone in steak is made to perfection and price is expensive but for the quality of food that was served it was good; vip cocktail was really good; house salad was delish with avocado ranch dressing with three thick pieces of bacon; and lastly lobster mac and cheese is a must when you go here! Will definitely come back for more!</t>
  </si>
  <si>
    <t>FMJ8a4Z9_AzwY0c6MFzd7g</t>
  </si>
  <si>
    <t>BIzMGXaelbGP32x4dT9Vxw</t>
  </si>
  <si>
    <t>This place is awesome! Everything is good. The atmosphere is awesome. Service is always great. My go to place in Philly. I enjoy eating downstairs near the old bank vaults; sitting at the bar chatting with the bartenders and sitting upstairs overlooking the main dinning floor. My fav restaurant in the city; hands down.</t>
  </si>
  <si>
    <t>ceDkhezYQ-s6OxSFGpRrvQ</t>
  </si>
  <si>
    <t>LfG_IVf6xlNjGxZUgz1kMQ</t>
  </si>
  <si>
    <t>I don't think I have ever experience worse service at a white-tablecloth restaurant before.;;I arrived at about 5:40pm on Thursday. The waitress came right over and took my order, a cocktail and a hamburger (I was with a group of people for happy hour).  The cocktail came right away.  An hour later, i was still waiting for the hamburger.  The sad thing is, in that time, 3 other people joined my table (at least 30 minutes after I arrived) and ordered food.  The *same* waitress took their order and delivered their food well before mine (two of them ordering the hamburger), without giving it a second though.  When I inquired where my food was, first I was told \it is coming off the grill\"</t>
  </si>
  <si>
    <t xml:space="preserve"> then about 10 minutes later I was told</t>
  </si>
  <si>
    <t xml:space="preserve"> \"it just went on the grill\".  When my food finally arrived</t>
  </si>
  <si>
    <t xml:space="preserve"> it was cold and raw.  The waitress</t>
  </si>
  <si>
    <t xml:space="preserve"> for some reason</t>
  </si>
  <si>
    <t xml:space="preserve"> didn't comprehend that I had been waiting for an hour and only offered half-hearted apologies.  To add insult to injury</t>
  </si>
  <si>
    <t xml:space="preserve"> I was charged for the cold and raw hamburger that was served an hour later.  My table's bill was well over $300.;;To make matters worse</t>
  </si>
  <si>
    <t xml:space="preserve"> when a friend and me when to get our coats from the coat check room</t>
  </si>
  <si>
    <t xml:space="preserve"> it took them 20 minutes to find our coats (we had both been given claim check tickets with numbers on them).  The coat check people were able to find other people's coats who came 15 minutes after us</t>
  </si>
  <si>
    <t xml:space="preserve"> even after the coat check people asked us numerous times to describe our coats (mind you</t>
  </si>
  <si>
    <t xml:space="preserve"> my friend is 6'4\").  After 20 minutes</t>
  </si>
  <si>
    <t xml:space="preserve"> we were invited into the coat check room to find our own coats!!  As soon as I walked in</t>
  </si>
  <si>
    <t xml:space="preserve"> my coat was staring me in the face</t>
  </si>
  <si>
    <t xml:space="preserve"> not 2 feet away.  My 6'4\" friend found his right away.;;I am embarrassed to say that I have recommended Del Frisco's to others.  Unless the management cleans house</t>
  </si>
  <si>
    <t xml:space="preserve"> I will never go there ever again.  I could have gone across the street and got a hamburger from Wendy's that tasted better</t>
  </si>
  <si>
    <t xml:space="preserve"> cost less</t>
  </si>
  <si>
    <t xml:space="preserve"> and took 55 minutes less time to make."</t>
  </si>
  <si>
    <t>84Z_KLQfDP1jeizaYwne7w</t>
  </si>
  <si>
    <t>iksVwRfpWymIUUFqw0tXpw</t>
  </si>
  <si>
    <t>Restaurants, Bars, Seafood, Japanese, Hot Pot, Nightlife, Chinese, Conveyor Belt Sushi, Mongolian, Asian Fusion</t>
  </si>
  <si>
    <t>Chubby Cattle</t>
  </si>
  <si>
    <t>hc9jWBSiQSHPpmp5L006nQ</t>
  </si>
  <si>
    <t>My girlfriend and I came here for dinner; and it was excellent. We each had our own individual hotpots; tomato oxtail soup and the original soup -- very good. We order they're beef combo; which included the waygu beef they're known for; and grabbed items on the conveyer belt rotating around the restaurant. My girlfriend loved rainbow noodles and rainbow soup dumplings. Our server Brandon was excellent; attentive; made sure our pots were refilled.</t>
  </si>
  <si>
    <t>fmp1r7iF2PQLy_uFOgzoEw</t>
  </si>
  <si>
    <t>QprubJhM1b-SBqWX38CtaQ</t>
  </si>
  <si>
    <t>We recently tried Chubby Cattle on a whim. Read an article and wanted to go! Not insanely priced, but not cheap either. My boyfriend and I always \over\" order so we asked our server Stephen to help us out. Though he was knowledgeable of the menu and super personable</t>
  </si>
  <si>
    <t xml:space="preserve"> we still did not get a sense of how much or what to order - so we just went for it. The menu is also confusing</t>
  </si>
  <si>
    <t xml:space="preserve"> different ounces for various meats</t>
  </si>
  <si>
    <t xml:space="preserve"> no suggestions on party size vs. ordering</t>
  </si>
  <si>
    <t xml:space="preserve"> apps also on the last page - just odd! We were 100% happy with the food thought but I just wish they had explained the entire process more when we sat down. It's an experience that you want to experience</t>
  </si>
  <si>
    <t xml:space="preserve"> not fumble through. ;;I also thought the service needed some work. Though Stephen</t>
  </si>
  <si>
    <t xml:space="preserve"> and what seemed to be the manager; were attentive</t>
  </si>
  <si>
    <t xml:space="preserve"> we were the ones asking them to clear our table and grab water</t>
  </si>
  <si>
    <t xml:space="preserve"> etc. Again</t>
  </si>
  <si>
    <t xml:space="preserve"> fumbling through an already hands-on dining experience</t>
  </si>
  <si>
    <t xml:space="preserve"> that has MANY dishes (ha).  Since we're already cooking</t>
  </si>
  <si>
    <t xml:space="preserve"> and as customers; we should not also be doing everything else. I think these tiny details will come with time. ;;I'll go back but I need to wait until they've had a little more experience and firm up their process. And maybe in a large group!"</t>
  </si>
  <si>
    <t>vIDMoa7gGj4O3Zt9tZqsDg</t>
  </si>
  <si>
    <t>dAGYzk_tMsmn5sw63uc0gg</t>
  </si>
  <si>
    <t>Great new hot pot place in Chinatown! They have a great waiting system that calls/text you when a table is available. There are many types of soup bases to choose from and plenty of dishes. All of them were really delicious. My favorite was the mushroom combo basket. Simin; our waitress was really kind and helpful. Thanks Chubby Cattle!</t>
  </si>
  <si>
    <t>z29AQ-Ad-4tRabEpDwgepw</t>
  </si>
  <si>
    <t>exSdja96-K5Q4ZoPOSX-bA</t>
  </si>
  <si>
    <t>Very tasty; I like the original soup and meat; beef and lamb. Food on the belt is just ok; but the service is very good!</t>
  </si>
  <si>
    <t>H6Ai7JTX73j4RdkLP8sXoA</t>
  </si>
  <si>
    <t>3kbTNTRkz9TRhNFch-P-tg</t>
  </si>
  <si>
    <t>I came here with three of my friends. Waited 20 minutes on a Tuesday night at 6:30pm. ;I think people like this place for the Instagram pictures. They display their food very nicely, but it is over priced hot pot food. We ordered the wagu yukke and to us it tasted like nothing but sweet soy sauce. The noodles make a good picture, but it tasted ordinary. We ordered a beef combo which tasted like hot pot beef. Out of the different soup bases we tried, the best one was the tomato ox tail flavor. Overall, the food was average to the four of us.</t>
  </si>
  <si>
    <t>XogL8eho2k3RPwi9SCAjuQ</t>
  </si>
  <si>
    <t>tivTri3zcnagVeHkUQj-bQ</t>
  </si>
  <si>
    <t>As an Asian who lived in japan for a while; I think this restaurant is overpriced and overrated. Great service with expensive (but not delicious)food. The experience is unique if you have never been to the cheap sushi house in Asia (picture attached).</t>
  </si>
  <si>
    <t>pbag_b_9z3cGrrCPwxEk7w</t>
  </si>
  <si>
    <t>ZWLvAF9t1zyo4EwrhXEVeg</t>
  </si>
  <si>
    <t>I'm going to start off by saying sorry to Little Sheep, because it looks like I have a new hotpot spot in Philly. Everything was great, the staff, the food and the decor. ;;I decided to go give it a try here with my girlfriend and mom. Boyyy was it a good decision. We got the A5 wagyu, wagyu brisket, and all other stuff and the broth base was so good. Definitely coming back</t>
  </si>
  <si>
    <t>pbbFAXYqAMBmWN9jmhhK5w</t>
  </si>
  <si>
    <t>myW65IT4BdTz8E028dA5dA</t>
  </si>
  <si>
    <t>I can definitely walk away from here feeling like a chubby cattle. This place has amazing tasting broth with excellent quality meats. ;;Upon walking in, you are greeted right away. If there is a wait, they will let you know apx how long and if you would like to wait to fill out their screen with info so they could text and call you when you are up. This is a great concept as you can go elsewhere and grab a drink or tour Ctown as you are waiting for a table.;;Once seated, the server comes by and gives you a tour of the menu and of the different type of cuts they carry. They have about 5 different broths to chose from and tons of veggies, noodles, and meats. They also have a conveyor belt of items that you can just grab from (charged based on color of the plate).;;We decided to try the oxtail broth and the miso one. My kids loved the miso while my husband and I really enjoyed the oxtail. Since the kids wanted miso, we added chili peppers into ours to give it a nice kick. They bring out a tray of condiments and their specialty sauce so you can add whatever you like to your broth and sauce to fit your liking. We made sure to add in extra cilantro and some garlic to both broth and house sauce. One thing I enjoyed in regards to the broth is that they actually refill your pot with the actual broth you ordered instead of a standard veggie or chicken broth like most places.; ;Since we were unsure of which cut of meat to get, we decided to try the sampler. Favorite off of this was definitely the wagu. Next time we come, that's probably what we will mostly be ordering. It was so buttery and melt in your mouth delicious.;;We were seated at a table that didn't have a family sharing pot, so that was a bit difficult. They stated that they normally save those tables for larger parties of 6 or more. We didn't use 2 of the stove tops, so I do recommend them getting something to cover it so it could be used as extra table space. The table was a tad cramped, but it didn't stop us from enjoying our time there.;;I can't wait to come back and actually try some of their other specialties.</t>
  </si>
  <si>
    <t>OmL2bjLvvRxg1brM5Pehgw</t>
  </si>
  <si>
    <t>ePQZybgUCuv5Lwfx48W23g</t>
  </si>
  <si>
    <t>22jbYVZx9gpTrZXilydpww</t>
  </si>
  <si>
    <t>The family put is delicious &amp; fun. I would highly recommend.;;The tomato &amp; oxtail broth is a must</t>
  </si>
  <si>
    <t>vynbJzpbDT28G4ck6G1-sQ</t>
  </si>
  <si>
    <t>vUrTGX_7HxqeoQ_6QCVz6g</t>
  </si>
  <si>
    <t>Active Life, Beer Gardens, Grocery, Middle Eastern, Specialty Food, American (New), Parks, Cafes, Food, Nightlife, Restaurants, Coffee &amp; Tea, Lebanese</t>
  </si>
  <si>
    <t>Suraya</t>
  </si>
  <si>
    <t>WeTHLEdLdP3Y3AXWWCsx4g</t>
  </si>
  <si>
    <t>We are visiting in Philadelphia from California.  My son took us here for our 28 year wedding anniversary. All the food was delicious and the service was great! Everyone that worked there seemed happy to be there and we're extremely friendly! The pita bread was baked to order and served directly from the oven to the table and was by far; the best I'd had. The hummus; tabbouleh and marinated veggies were all Amazing! The grilled mixed mushrooms and lamb sausage were so flavorful! We didn't have anything that wasn't delicious! If I ever come back to Philly;  I would definitely go back to this place! SO GOOD!!</t>
  </si>
  <si>
    <t>UizCd11Qoo74BKARrZp7HA</t>
  </si>
  <si>
    <t>MrWpfvjVA6Qtj3CDvFfPiA</t>
  </si>
  <si>
    <t>Delicious food ! I personally loved it !!!;;I was surprised to see 3-star  reviews here but when I read it I understood the reason . Everyone loved the place, the food but the prices. Let me tell you something. If I don't want to spend $200 for dinner I don't go to Barkley Prime! If I want to get a good quality lunch I don't expect it to be less than $25. Unfortunately life is expensive here in Philadelphia, especially for people with good tastes.  And yes you have to pay $$$ for a good quality meals. So If you are aware of that I'm sure you will totally enjoy SURAYA</t>
  </si>
  <si>
    <t>49aswoS-d09tyWNJimzZ5A</t>
  </si>
  <si>
    <t>hll3PKZbMbu2W7uFbF8ezQ</t>
  </si>
  <si>
    <t>Beautiful place. Excellent food. I only gave it a 2 because they gouge you on the drinks. My manhattan was $16. A very small glass of house wine was $11.50. There is no justification for that. We eat out often in good restaurants. This is the only place that gouges you on the drinks.;I got the halibut. It was delicious but quite small with nothing on the side.</t>
  </si>
  <si>
    <t>CmLK8cjvcUIKyNVMp8ZyDA</t>
  </si>
  <si>
    <t>Mi5lScAdCWuJZj0QO_4qxg</t>
  </si>
  <si>
    <t>It's extremely overpriced, and the sandwiches are a joke. I love Mediterranean cuisine but this is one of the worst i had. In a city with so many places to eat, i'd expect they would try harder.;;Service is excellent, though. And the place is really nice</t>
  </si>
  <si>
    <t>wG77jgwRg53rN1KVxo637w</t>
  </si>
  <si>
    <t>SSu94Tvc6L5UBC4FDDyAbw</t>
  </si>
  <si>
    <t>Instagram worthy and Claire is an amazing server! ;;Suraya is super beautiful guys. Nice open space, ceramic tiles, and orange infused water. You enter straight into their bakery/cafe where you can order and sit or you can walk past a little and be seated in their restaurant. I recommend making a reservation because it can get pretty crowded. After a 10 min wait my party of 4 were seated straight away. Their booths are super comfy and bouncy! ;;Claire came to us shortly after and was super knowledgeable about the menu and helped us navigate for one of our party members who has an allergy. I started with the chai tea latte- so delicious. Then got a kefta platter. Once the food came out I realized it was the kefta sandwich but Claire and the manager figured everything out straight away and fixed my order (thanks guys!). The kefta was super moist, the hummus was A1 and their fries were seasoned to the max. Though I think their tabouli could have more lemon- just my preference though. Afterwards I finished with a rose and pistachio cruller which was so light and airy. Y'all gotta try it. ;;If visiting philly again I would definitely come back to Suraya.</t>
  </si>
  <si>
    <t>5s0nTuLRm3ue4Qfrj9PHkQ</t>
  </si>
  <si>
    <t>Vrdd-GLXrFftn19HLmC15w</t>
  </si>
  <si>
    <t>Great food ! Great customer service ! Amazing coffee!!! Great for business meeting ; brunch with friends ; romantic dinner and breakfast with a big family alike .  Very spacious ; clean and welcoming !</t>
  </si>
  <si>
    <t>HzEmzPSHcvCBUzf2d8cNRw</t>
  </si>
  <si>
    <t>RzGSv8skwrW0RZugxumkLw</t>
  </si>
  <si>
    <t>This is definitely the best breakfast place in Philly. Ä°f you bored for classic breakfast routine you should definitely come and visit this place for unique taste super fast service; delicious coffee and friendly environment. Highly recommend it for this place for breakfast lunch or brunch. It's not like a regular classic American breakfast. It's a little expensive but it's worth every penny. Come on in and enjoy middle eastern hospitality.</t>
  </si>
  <si>
    <t>M_ac9MaKb10AJ0vueqEyBw</t>
  </si>
  <si>
    <t>phWARaUiC0Gzus35Gzd3sA</t>
  </si>
  <si>
    <t>7DFHYs8VwDEDh8XF8SmQsw</t>
  </si>
  <si>
    <t>Oqyv9X1SKUY6vwWPxvY3ww</t>
  </si>
  <si>
    <t>The space is gorgeous. I can't wait until it warms up and we can hang out in the courtyard. Beautiful moorish design throughout. We had the man'oushe with za'atar and cheese which was one of the staff's favorite as well. They are about 10\ so enough for one person. It was full of flavor and very filling. I was satisfied with just this and a chai latte. It was pricy. 2 man'oushes and 2 coffees ran us $30. Unfortunately it's too expensive to frequent regularly; but we will definitely be back for a special treat. I can't wait to try their dinner service when it begins; and definitely  want to go back for the pastries!"</t>
  </si>
  <si>
    <t>tNNo_d437UiGc-TEb4eq8A</t>
  </si>
  <si>
    <t>_ATw8qFa99XWBs_N5bAfRA</t>
  </si>
  <si>
    <t>i had high expectations of suraya, and i'm happy to report that they were met. we were able to find a reservation on short notice, and were seating within ten minutes of arriving. the ambiance is lovely, with dim lighting and sections that look like tents in the desert. ;;the menu was divided into small plates &amp; larger plates to share. we got the fattouch salad, crispy potatoes, and the fatteh. everything was delicious, but the fatteh provided a flavor profile unlike anything i've tried before. it. was. delicious. ;;we also had two different kinds of lamb, and topped off the evening with espresso. the bill came out to about $100--not bad for a celebratory dinner at a brand new restaurant. the service was great--attentive, but not *too* attentive. i'm a big fan of suraya, and i'll definitely return!</t>
  </si>
  <si>
    <t>wrr0dyGcUlX4DwdTx2d4tg</t>
  </si>
  <si>
    <t>eaDZlSuVS0EY67Ke6pRP6Q</t>
  </si>
  <si>
    <t>Malaysian, Asian Fusion, Cambodian, Chinese, Restaurants, Thai</t>
  </si>
  <si>
    <t>Penang</t>
  </si>
  <si>
    <t>Vou3XAgjYJBuCO_-h1OQaA</t>
  </si>
  <si>
    <t>M-00xuAOYLeaGEhPmmKjfg</t>
  </si>
  <si>
    <t>bu0BUkenT8c8nnyKUaF0-A</t>
  </si>
  <si>
    <t>I've been coming to this place for years now; and even though I now live in Colorado; I come back here every time I'm in Philadelphia for work (which is often). I've tried many items on the menu and many were great; portions are generous; and prices are low. My go to item - Indian Mee Goreng; I can eat that every day of the week if I could; it's that good. Maybe one day I can get the recipe from the manager so I can actually do that on days I'm in CO.</t>
  </si>
  <si>
    <t>qmpRRF4HAKuGJEujoK-IdQ</t>
  </si>
  <si>
    <t>g734ECK2zY-JrGmvzom10g</t>
  </si>
  <si>
    <t>I always walk pass this place but decided to finally give it a try because of the reviews and the price. Overall, as someone already stated they have great apps but the entrees are left to be desired.;Considering each entree costs ~$8, you get what you pay for. I ordered the Pad Thai and it was bad. Way too sweet with no spicy kick to it. We also ordered the Seafood Crispy Noodles, Pearl Noodles, and a Beef rice dish. All were really mediocre. The Indian pancakes and chicken satay apps were great though. Idk why the entrees were so lackluster. I'm sad I didn't enjoy it more but I'm glad the total was cheap for a night out.</t>
  </si>
  <si>
    <t>qwV1iiQRv6VukrUeirqToQ</t>
  </si>
  <si>
    <t>5nfGh2u2Y4to1sXVyrc7ZQ</t>
  </si>
  <si>
    <t>The Penang chicken with the chicken flavor infused white rice will always be one of my favorite meals. Wether in Boston or in Philly; the quality is the same and I am a huge fan. When we came in the line was very long but surprisingly we were sat in about 15-20 minutes. The service was fast from start to finish so I didn't have to wait long before I could start eating the juicy amazing chicken. I was planning on getting an order to go to drive back to Virginia to eat but that seemed greedy so I didn't. I regretted that decision the second I got back home so next time; I will be greedy!</t>
  </si>
  <si>
    <t>EZuDkzg-Lz2uvFOB_fWfOw</t>
  </si>
  <si>
    <t>QEXTw-4Zqg-SqL3ZLFM7Qg</t>
  </si>
  <si>
    <t>Malaysian cuisine isn't something I'm very experienced in.  Nice; clean atmosphere with good service and what's here isn't bad at all.  A little too strongly salted for my tastes; but perhaps that's just the way it is?  Way too much sodium for me; but perhaps I can ask them to go light on the salt next time.  The oyster omelet was a little too greasy as well.  Extensive menu and vegetarian friendly.  Everyone can probably find something they like here.</t>
  </si>
  <si>
    <t>TPf6jvHI4z0kNwA6ls2EEQ</t>
  </si>
  <si>
    <t>sY4HP9kNack3Jv7JMcWfjg</t>
  </si>
  <si>
    <t>Never had Malaysian food before eating here; but it's extremely good.  Roti canai was an excellent appetizer; almost better than the breads at dedicated Indian restaurants.  The noodle dishes are also delicious.  Atmosphere was great; I'll be back soon.</t>
  </si>
  <si>
    <t>LORN3NiyFRqjeLAIGtEiYA</t>
  </si>
  <si>
    <t>r1dq3W3ZoNAKyQszfpI-Ew</t>
  </si>
  <si>
    <t>I once had an allergic reaction to stealthy hidden carrots when I told the waiter that I didn't want carrots in my food.;;Other than that, it was yummy, but I think that the food really doesn't match the atmosphere and decoration of the place.</t>
  </si>
  <si>
    <t>84HvpQDxcHWmbMDfs8IEYw</t>
  </si>
  <si>
    <t>BszfAKyswiXzeuq18llWJg</t>
  </si>
  <si>
    <t>Food is so-so for specializing in Malaysian cuisine.;;Service can be rude at times... if you really want Malaysian food try Banana Leaf around the corner and save yourself the agony of tipping on poor service.</t>
  </si>
  <si>
    <t>ftVYacTwWrMlHR94wmFQ0Q</t>
  </si>
  <si>
    <t>glB2Id4R7FlOL6rr48-oXQ</t>
  </si>
  <si>
    <t>One of best Thai, Malaysian , Chinese food in Philadelphia . Ecnomical, fresh, nice service, quick and efficient staff . Trendy, you would see a lot of hippy crowd, sometimes gets noisy- nice hosts, better staff- English is a little bit issue with the staff- ;;It's in the heart of Philly ( Chinatown ). ;;Been here many times, I recommend it. Try their tea at the beginning which is free of charge.;;Update : 6/17/2017. Staff was pushy, came thrice if we are done with the food- they just want you to leave as soon as possible. May be this is common in Chinatown -</t>
  </si>
  <si>
    <t>m0UxagN9K80ZvXqp3GBa9A</t>
  </si>
  <si>
    <t>cDwUGUi2YoP6LVaZY07Nig</t>
  </si>
  <si>
    <t>Excellent Malaysian Chinese cuisine. All entrees were excellent and served piping hot. Servers were very friendly and highly efficient. My wife and I had just visited the real Penang in Malaysia and this restaurant serves authentic dishes of the same quality. ;;Especially recommend the roti pancakes and the various noodle dishes. Best of all, prices are very reasonable for such a great meal.</t>
  </si>
  <si>
    <t>rUFqzQE9fADDQ-a58EDitA</t>
  </si>
  <si>
    <t>-0TffRSXXIlBYVbb5AwfTg</t>
  </si>
  <si>
    <t>Cocktail Bars, Food Delivery Services, Nightlife, Breakfast &amp; Brunch, Food, Bars, Event Planning &amp; Services, Caterers, Restaurants, Indian</t>
  </si>
  <si>
    <t>IndeBlue Modern Indian Food &amp; Spirits</t>
  </si>
  <si>
    <t>9OHcPeeUMZidInWKpR0X3w</t>
  </si>
  <si>
    <t>We went for my husbands birthday in a fairly large group. The service and food were all outstanding. We all had a great time and enjoyed a variety of apps; drinks and entrees.. Everyone left stuffed and happy. We will be back! Thanks for making our celebration a memorable night.</t>
  </si>
  <si>
    <t>8I36gT2-iCufBXWz8aDjIQ</t>
  </si>
  <si>
    <t>vL4_UIYSpKDTgb4tAL8fyw</t>
  </si>
  <si>
    <t>lnxb6UPmWUwQOACGQCtAWQ</t>
  </si>
  <si>
    <t>UHJEcS_6Kf19h4QYOWZ7vA</t>
  </si>
  <si>
    <t>This is a fabulous restaurant (with a terrible name...gotta say I judged them for that at first). This place does true Indian fusion and pulls it off well! With a group of four, we ordered 3-4 small plates, 2 half-sized vegetarian entrees and one full sized meat entree. While the portions looked small (we literally laughed when they brought out our very tasty half portion of squash), we all left feeling full and happy. Some highlights were the spinach chaat (amazing! crispy!) and the naan pizza. Great cocktails too. ;;The food is better than Bindi and its less pretentious and more interesting than Tashan. Seriously. A new favorite in midtown village.</t>
  </si>
  <si>
    <t>Mj8mM0pGHEsTLn5uuU9mdw</t>
  </si>
  <si>
    <t>TjQoNzgHd3g39-6pqYcfnQ</t>
  </si>
  <si>
    <t>Just tried to eat here but it's restaurant week only. Also; one of the first places I've been where they didn't accommodate my request to sit beside my husband. This place had really good ratings and decor but alas; off to Cuba Libre instead.</t>
  </si>
  <si>
    <t>wBGSM7BhS9oDw3PDSWKC9A</t>
  </si>
  <si>
    <t>I had the pleasure of sampling the life changing \Drums of Heaven\"</t>
  </si>
  <si>
    <t xml:space="preserve"> at the Midtown Village Festival and it was love at first bite.;;A friend &amp; I made a reservation (which I STRONGLY suggest doing) for a Saturday evening and we were seated immediately. The place is beautiful</t>
  </si>
  <si>
    <t xml:space="preserve"> candlelit tables</t>
  </si>
  <si>
    <t xml:space="preserve"> great service and knowledgeable servers a very intimate setting (yes by intimate I do mean small). ;;The food</t>
  </si>
  <si>
    <t xml:space="preserve"> seemingly looks like it wouldn't be filling (clearly I was an Indian food virgin)</t>
  </si>
  <si>
    <t xml:space="preserve"> I had the Seafood Moilee (I may have spelled that incorrectly) along with the drums of Heaven and everything was perfect</t>
  </si>
  <si>
    <t xml:space="preserve"> the food came out in a timely manner</t>
  </si>
  <si>
    <t xml:space="preserve"> no complaints about that whatsoever. The only thing I'd suggest is to request to be seated near the wall</t>
  </si>
  <si>
    <t xml:space="preserve"> as we were seated in the center and constantly had to deal with being bumped by bussers</t>
  </si>
  <si>
    <t xml:space="preserve"> waiters &amp; waitresses and passersby."</t>
  </si>
  <si>
    <t>jnn0_rin_NMv6_zVo_5Ufw</t>
  </si>
  <si>
    <t>2WVuGZ0r4tEAQURNjgmIWw</t>
  </si>
  <si>
    <t>We went here for the restaurant week and sampled the fixed course. I was not happy about the lack of vegetarian entrees on the restaurant week menu. [Yes I could have ordered the main menu but I wanted to sample the 'specials'] ;;The food was pretty damn good, it did exceed my expectations but it wasn't the most authentic. After going up and down the coast and sampling the Indian restaurants I appreciate good stuff but I still can never find many places with the authentic taste. ;;The restaurant is a bit tight with space but is tastefully decorated. It is definitely expensive and not your weekend takeout staple.</t>
  </si>
  <si>
    <t>3_cM7W92K2-rgAsZv7wfzQ</t>
  </si>
  <si>
    <t>cTGBEtOOgfVKMWj3MTunpA</t>
  </si>
  <si>
    <t>Amazing;Crispy spinach chaat was so good! I could of ordered  a second had another glass of wine and been satisfied. However we ordered more and everything was amazing! Paneer masala lamb and the special seafood dish!! I can wait to go back. Our waitress was wonderful, making perfect suggestion!</t>
  </si>
  <si>
    <t>hJKQTU4dkQvsHHU4iU2pcA</t>
  </si>
  <si>
    <t>32QaJVTVWr6Bf6mUW58HAg</t>
  </si>
  <si>
    <t>Checked in on 8/1/2016.;;They have express lunch specials in which you can choose one savory snack and one entree.  We ordered 2 of these deals:;;1) Crispy Spinach Chaat and Lollipop Lamb Chops:  The chaat and lamb chops were excellent.  The spinach was crispy and the sauce coating the spinach was a perfect balance of tangy and sweet.  The lamb was soft and had nice marination.  I am biased towards Lamb sourced from New Zealand and when I see those magic words on the menu card of a restaurant, I can't help but order the dish.  The only complaint with lamb chops was that they were smaller than I've eaten in other comparable restaurants.  Now, I also have to add that price at IndeBlue for this dish was lower than the other restaurants.  So, I guess, you pay less and you get less.  ;;2) Drums of heaven and Malai Kofta Bukhara:  Drums of heaven were cooked perfectly and were big in size.  I would have liked them more if they were spicier and not so sweet.  Malai Kofta was excellent.  The gravy had lot of flavor, the koftas were soft and tasty.;;I would rate the food 4.75/5.;;Service was exactly what I expect when I eat out.  The timing between the courses was perfect, the temperature of the food was hot when served, the plating of the food was good, the utensils were clean, the hostess was polite, the server asked if we were done before removing the empty plates.  Everything was perfect.  Service was 5/5.;;Summary:  IndeBlue is a beautifully decorated restaurant, in downtown Philly, that serves tasty Indian cuisine with high service standards.</t>
  </si>
  <si>
    <t>PJo_ScxyZVh8Yl2twC5WTQ</t>
  </si>
  <si>
    <t>E0SFuxwxSylDDQ9BYeZXYA</t>
  </si>
  <si>
    <t>So good!  Excellent; high quality Indian Food.  The best naan I have ever had; which is a bold statement!</t>
  </si>
  <si>
    <t>86cCNotdn_Rwx92eSa_BEw</t>
  </si>
  <si>
    <t>5iNUor_DOisE1AYWb462xw</t>
  </si>
  <si>
    <t>What a great find, my bae took me here for my birthday. It's a great spot, we really liked the decor and dim lighting, a perfect spot for a date night or a dinner night with family. ;;We tried their multi course meal and we were blown away by the food and service. We tried -;;1) Crab Dosa and Fish Tacos for Apps;2) Shrimp Curry and Panner Masala, with assorted naans as entrees;3) Kulfi, Chocolate Mousse with tea as the last course;;We really liked the flavor profile of our food, everything was really good but Crab dosa was my favorite, though we were hesitant to try dosa with seafood filing but it turned out to be really delicious.Our server was super nice and the service was extremely good. ;;Thank you, IndeBlue for making my birthday special.</t>
  </si>
  <si>
    <t>USZx-55MA2-lG2hBu6PWJA</t>
  </si>
  <si>
    <t>fOhnSqmO4XY5vSI8whVKSA</t>
  </si>
  <si>
    <t>Breakfast &amp; Brunch, American (New), Mexican, French, Restaurants, Italian</t>
  </si>
  <si>
    <t>Farmicia</t>
  </si>
  <si>
    <t>3RR7-AjXQOuAbMyFjDkyzw</t>
  </si>
  <si>
    <t>Came Saturday w/ friends at 11:30am. Half off happy hour top shelf liqueur. Had the best Bloody Mary EVER.;;The crab cake omelet was outstanding I went without the hollandaise sauce not necessary if you want to taste the sweetness of the crab, fluffy eggs and fresh vegetables. I was surprised at the size of the potions and the amount of crab and vegetables in my omelet excellent value for the money.  ;;Salads looked wonderful and the French toast smelled amazing. Wonderful tea selections and good coffee.  Come hungry</t>
  </si>
  <si>
    <t>Lid7N-iP-4eKnkLTk7aLcg</t>
  </si>
  <si>
    <t>x95CRp13XS__OoA21XzYfg</t>
  </si>
  <si>
    <t>Tip: Happy hour is until 7 on weekdays. 1/2 price beer, wine, and cocktails.;;Now on the my review. I've been to Farmicia many times in the past. I really enjoy taking friends here because they have vegan and meat items on the menu. Something for both os us! Farmicia is BYOB, which is a huge plus. The restaurant is clean and I enjoy the atmosphere. ;;Being vegan, I like having some menu items dedicated to me. I'd like a few more options, but I think what they have is solid. There is usually a vegan soup to choose from and some menu items can be made vegan upon request. I've always had good service at Farmicia. The staff is friendly and helpful. I would definitely recommend Farmicia.</t>
  </si>
  <si>
    <t>xRaI1T8xgNVuIDK3_nmOnA</t>
  </si>
  <si>
    <t>W1BVbq-slHrgU5RKh7E2cA</t>
  </si>
  <si>
    <t>Went for Restaurant Week and we were pleasantly surprised! We like to try places we've never been for RW which makes me nervous; but it was very tasty. Hubby had the meatballs; pork; and sorbet; and he really enjoyed it all. I had the crab meat salad with the avocado and pears and it was delicious! So much crab meat and the pears gave it a nice fresh; sweet bite. My entree was the chicken; which I don't usually order in restaurants because it's not very exciting. But I asked the waiter and he recommended it over the fish I was considering. It was moist and had a lot of flavor. Creme brÃ»lÃ©e for dessert was good as well; but that's hard to mess up. We look forward to trying Farmicia for brunch next time!</t>
  </si>
  <si>
    <t>eYvc_DpHHZCZZ3XGj86o4w</t>
  </si>
  <si>
    <t>AnrZaxRpvfkGoJ6mPvfIhA</t>
  </si>
  <si>
    <t>WnX0W9EOg6zCq-4AZKcX7g</t>
  </si>
  <si>
    <t>AqSYsO-p80M8WIt5btiK_w</t>
  </si>
  <si>
    <t>vc0rfGnDsLlRqvMZ6mr6qQ</t>
  </si>
  <si>
    <t>We came here for Sunday brunch around 1 and we didn't have to wait at all; we were seated right away. The service was great and food was above average. I just didn't think it's outstanding compare to other chicken and waffles I had prior to this. My one friend got salmon Benedict which I tried and it is pretty good. However; I really didn't like the quantity of the food; it's considered small and none of them come with any sides.</t>
  </si>
  <si>
    <t>X0ThBT2nXkeEFzd7RSuy6Q</t>
  </si>
  <si>
    <t>Fnj9BA8kn47Cj7k8G-P1tg</t>
  </si>
  <si>
    <t>Farmicia worked out well for Sunday brunch with a group of seven, who all enjoyed their meals. I was very happy with the shrimp-and-grits entree. The shrimp was plump, firm, and full-flavored. The grits were decadently creamy but not excessively so, and the bits of crispy bacon made the meal seem very luxurious.;;I've been to Farmicia a few times over the years, and found it to be somewhat hit or miss. In this case, however, I enjoyed a very fine meal.;;Even with the restaurant being packed, the food came out reasonably fast and our server was present and attentive. The acoustics in the restaurant are very good--we were able to hear one another speak, even from across the table, without shouting. I appreciate this in a place, especially when you are with a large group.</t>
  </si>
  <si>
    <t>tgkjSWCcWXAAk2DScYmQrg</t>
  </si>
  <si>
    <t>1bdX0GXilNzp2KjUFHc2ag</t>
  </si>
  <si>
    <t>All I can say is yum! Delicious and inspiriting food for vegetarians and meat lovers alike. Beautifully plated; thoughtful dishes that look as wonderful as they taste. Warm atmosphere and attentive service. Definitely a not to miss spot!</t>
  </si>
  <si>
    <t>vPLklG0VFGEayx8e-fkW1Q</t>
  </si>
  <si>
    <t>iWPsAizygEAITzlDlSMwuw</t>
  </si>
  <si>
    <t>Went for dinner.  Environment was nice with a bit of welcome space between us and other guests.  The hostess and servers were pleasant; our waiter not so much.  The flavors in all entrees were very good; but suffered from being precooked and served warm instead of hot.  Skip dessert; there are better options in Center City.</t>
  </si>
  <si>
    <t>ajr-AEyE8juxznSeHXGjOw</t>
  </si>
  <si>
    <t>NMgTHKfKCoctgprkAvsVNg</t>
  </si>
  <si>
    <t>Farmicia has hands-down the best brunch I've ever had. I've been twice so far and can't wait to go back again. They have a \happy hour\" during brunch where you can get any specialty drink for $5. My favorite is the Farmhouse Sangria. For food; the lump crab omelette is amazing. You can really taste the \"farm fresh\" quality in everything."</t>
  </si>
  <si>
    <t>h7TO_IsmLCYmKKDVOOIeFw</t>
  </si>
  <si>
    <t>Restaurants, Sushi Bars, Japanese</t>
  </si>
  <si>
    <t>Fat Salmon</t>
  </si>
  <si>
    <t>9lq2_9_TIJPAeJHvyKxBJw</t>
  </si>
  <si>
    <t>jG4ClIHba1ulMVEC6f_30w</t>
  </si>
  <si>
    <t>t7KjMC4jTHR53a_XpJYnMA</t>
  </si>
  <si>
    <t>Solid place; nothing wrong with it. But going here is never my idea. The food is just alright; slightly over priced; decent atmosphere</t>
  </si>
  <si>
    <t>n-r14HfcTMDBQHxnsljqmQ</t>
  </si>
  <si>
    <t>a5YmvShlrIqGEadwgtvI6w</t>
  </si>
  <si>
    <t>It's a nice restaurant with a nice modern decor. Sushi was fresh and the service was great. They have a lot of fancy special rolls (which we ordered their 4 new ones); and more of the traditional ones too. I would definitely recommend this place to anyone looking for a cool sushi place. If you're looking for good sushi; nice environment; and good drinks for a great value; check out Fat Salmon.</t>
  </si>
  <si>
    <t>4IS4GJoTJShreGcYMdI3JQ</t>
  </si>
  <si>
    <t>ENwjq8Y3hiepLOsiZrDDIQ</t>
  </si>
  <si>
    <t>I stopped in for a light lunch. I was pleasantly surprised by the amazing ambiance and fresh sushi! The service was prompt-- necessary for a workweek lunch. I ordered two rolls and a salad for $14! This is much less than what some chains charge. I will certainly mark this as a top sushi restaurant in Center City; Philadelphia!</t>
  </si>
  <si>
    <t>jzznGP51nXrOgDrfq1qWFg</t>
  </si>
  <si>
    <t>tItWPkCteiISd8chxaW5ng</t>
  </si>
  <si>
    <t>This is in my opinion the best sushi place in Center City. I do not get specialty rolls when I get sushi because they are usually expensive and not really worth it BUT here there are so good. There are so many unique sushi rolls and flavor that you can't really find anywhere else. All the sushi is fresh and the rice/fish ratio is great. Bonus: they let our party stay way past 11 PM (their closing time) while we finished our wine bottle and conversation. Also; our waitress was great: quick service; packed up all our leftovers for us; and gave us extra sauces free of charge. Overall; great food and awesome ambiance.</t>
  </si>
  <si>
    <t>oZMVahaKX1x4R_jIMTOi3Q</t>
  </si>
  <si>
    <t>zYRDL-4hNqCEEToU60lMSg</t>
  </si>
  <si>
    <t>I love fat salmon ; really intimate and cute set up although a little cramped feeling. Delicious sushi and has something for everyone as I went on two occasions with two picky eaters and they both found something they enjoyed. My faves are the Dragonfly and Rolling Fire so good! The service is usually spot on but my last visit we were rushed during our meal despite coming in almost two hours before closing and ppl were sat after us and not bothered once- still comes back cause it's great that just was an weird night for me. Oh it can be packed most nights but they seat you as quickly as possible.</t>
  </si>
  <si>
    <t>40G8jG65b-nfh7ufa7y4UQ</t>
  </si>
  <si>
    <t>8zCnvbdOdJd-90_Hc68FUg</t>
  </si>
  <si>
    <t>My favorite sushi place in Philly. A bit off the path and usually not too crowded; but still at a nice restaurant standard. Service is generally attentive and my usual order of locust and blossom rolls are my favorite sushi dishes in Philly.</t>
  </si>
  <si>
    <t>AENHYAwEr7Nl71_cz2pXNg</t>
  </si>
  <si>
    <t>JS0N-lo9SrOmzUFrx5LWng</t>
  </si>
  <si>
    <t>Had an excellent dinner here...  actually impressed by the freshness of the food!  Sushi in Philadelphia has been having a tough time in the past year, but this place puts it back on the map.  Delicious, original, and I love the style. ;;The presentation is clean and appealing as well, and they keep the restaurant very clean..  It's a fairly new place and still growing, but I have no doubt it will stand apart if they keep raising the bar like they are.</t>
  </si>
  <si>
    <t>974T-gyWSizCL2jvdgJB5g</t>
  </si>
  <si>
    <t>ftlNSgy4YC7a4bmAkI8glQ</t>
  </si>
  <si>
    <t>I had good memories of coming to fat salmon a few years back so coming back had been on my radar for some time now. We got reservations for Saturday night dinner. Reservations fill fast so make sure you try atleast a day in advance. The place was full when we arrived. There were people waiting and because it's a small shoebox style place, it looked pretty cramped up. ;;We started with sake samplers and ordered a few rolls. Service was average on that day. Sushi was as usual fresh and nice. Sake was refreshing. Prices are reasonable. The place is very popular for delivery too. We saw plenty of uber eats/ yelp eats delivery guys come over in the 1 hour we spent there.</t>
  </si>
  <si>
    <t>aNu11OSW0g_hVHrcLiJwmA</t>
  </si>
  <si>
    <t>wZ2QwOUs0F0m6TxUcHgc1g</t>
  </si>
  <si>
    <t>I went here with a group of friends just as a girl's night. We all decided we wanted sushi and heard good things about Fat Salmon. Reserved a table for 4 through Yelp's SeatMe feature...super easy! A friend and I split the \Sushi for 2\" which was plenty of food for two people and included soup and salad. The Spicy Tuna roll was great! Our friends each got 2 specialty rolls; and while I can't remember which ones; they both said they were delicious. To finish; I got green tea ice cream which was very good and came in a large portion; and my friend got the tempura ice cream which was a HUGE portion! But it was so yummy so that was ok:) Overall; a great place; with good service."</t>
  </si>
  <si>
    <t>gAB2mvBwzg1T5YnN2fQxpg</t>
  </si>
  <si>
    <t>Dv6RfXLYe1atjgz3Xf4GGw</t>
  </si>
  <si>
    <t>Burgers, Vegetarian, Restaurants, Vegan</t>
  </si>
  <si>
    <t>HipCityVeg</t>
  </si>
  <si>
    <t>3dVcGYz6GokuEytLrfG8bA</t>
  </si>
  <si>
    <t>Good food; reasonably priced; and nice staff. Not ideal for eating in; but since they are going for a fast food approach to vegan food; that makes a lot of sense. I know the buffalo bella is the dish that they push the hardest; but for my money the Cheesesteak is the way to go. And pro-tip: Get the sweet potato fries.</t>
  </si>
  <si>
    <t>FEI0XkOrUHufSW_rfOTPAA</t>
  </si>
  <si>
    <t>nCdhMSQA0apDuB_oho5ang</t>
  </si>
  <si>
    <t>Super lunch option;Watch out for the yoga mats;You won't miss the meat;;Lunch has been very strange for me since HipCity opened. Because here's the thing: I am a meat eater. I mean like my last meal on earth would be a burger. Or, just maybe, the fajita wrap. Because it's that good.;;Haven't had everything on the menu yet, but everything I have had has been great. The buffalo bella and crispy hipcity ranch are amazing sandwich alternatives, especially paired with the green lemonade. The groothie is also delicious, and can stand on its own to get you through an afternoon if you only want to spend a few bucks.;;Okay suffice it to say that the food is great. The staff is also very friendly, and when they get busy someone will come out along the line and take orders so congestion doesn't get too bad at the register itself.;;My only issue with HipCity is that it is at times nearly impossible to figure out where to stand when you're waiting to order or waiting for your food. People kind of convene everywhere and it can get awkward when there's a line out the door. In such a small space it's hard to rectify, but if I see a line out the door I tend to walk on by not because it's a long wait (they're really efficient), it's just difficult to navigate the interior.</t>
  </si>
  <si>
    <t>2dyfZNhtyuHdestczTgWjQ</t>
  </si>
  <si>
    <t>wUHUieO_gckt0HcrrI63PQ</t>
  </si>
  <si>
    <t>Wow. I am not a vegetarian; nor am I a health-food nut (except for my random \diet\" binges) but this place is awesome. A co-worker talked me into trying it out one day (by going there and getting me something and putting it in front of me) and she created a monster. I may not order every day but I sure do think about them. And their delicious salads! Every time I go there I am greeted with a smile and there are tons of other people waiting for their food; as well. Good company =)"</t>
  </si>
  <si>
    <t>5ucOKo929N6dPfNjLuFoEA</t>
  </si>
  <si>
    <t>qMVwOQNDqYzwodlFJ81GNw</t>
  </si>
  <si>
    <t>Great location; great food; and friendly staff! There are only a few seats and the store gets pretty crowded with people waiting for their food. I saw a lot of online order ready to go at the counter and think that would be the smart move the next time I want to come during a weekday lunch rush. Weather permitting; it's great to grab some HCV and eat it in Rittenhouse Square across the street! I've come a few times with friends and coworkers and no one has complained about their choices (vegetarians and meat eaters alike)!</t>
  </si>
  <si>
    <t>qeW_tAQwF_7Ua40LtGMnow</t>
  </si>
  <si>
    <t>I like this place.  Unique sandwiches; and it's definitely the best place to go if you want a healthy option or have vegan friends.</t>
  </si>
  <si>
    <t>gCRBwUVGLxoxm85deceFLA</t>
  </si>
  <si>
    <t>Dmw46Dq3vEAnXWUE4qoe9g</t>
  </si>
  <si>
    <t>You honestly can't go wrong here. My favorites are the Udon Noodle Salad (a-ma-zing) and the Crispy Hipcity Ranch (so; so good). Friendly staff; fast service. Oh; they deliver too!</t>
  </si>
  <si>
    <t>7M6eHyuAhtHl29H4HsgzBA</t>
  </si>
  <si>
    <t>9qX35fbJKjciv46F_O9mKA</t>
  </si>
  <si>
    <t>I know people RAVE about this place, but frankly I find it A-OK. ;;It is a great location, the food is fresh, and they have a great variety of vegan options. But I find it pretty blah otherwise. I've had the crispy ranch and the curry tofu and enjoyed both of them, but I feel like I expect more out of a specialty vegan place. I did really like chick'n in the crispy ranch. The fries are pretty good too. My green lemonade was way too sweet and lemonade-y for me. ;;If I were you, I would try it because people love it so much and you get some unique items. But for the $10 range for a lunch item, I wouldn't  say it's nothing AMAZING.</t>
  </si>
  <si>
    <t>_Snvv_nGfpctBG4OOWwGLg</t>
  </si>
  <si>
    <t>_25g7W7KoctQSDyVH23duw</t>
  </si>
  <si>
    <t>Magical vegan heaven. My wife and I stopped here on a detour from our route back home to Boston and she (a non-vegan) devoured their Philly steak. I literally had to pry her away from ordering more; I don't blame her at all though because the food was damn good. I had the curry tofu wrap and it was delicious. The place is pretty small with limited seating so a lot of people were taking (and I'm assuming regularly take) their food to go, so I'd be wary of this if you're wanting to sit in. ;;But yeah this place rocks. Their kale lemonade alone is worth the 5 stars. Next time we're in Philly this place will be among the first in which we stuff our faces.</t>
  </si>
  <si>
    <t>nX4Ekqr83NbZC8epU5sFyA</t>
  </si>
  <si>
    <t>7MiCS6BTDZ8JWMvJvoBuAg</t>
  </si>
  <si>
    <t>Had a vegan chicken burger and it was delicious! Tasty with good spices. Small space inside and a bit crowded when you are waiting for the food. But no long wait; exceptionally fast and this was during lunchtime. Perfect if you order food to go.</t>
  </si>
  <si>
    <t>EUw0l5UC1_Xv6Q_6TtOdEA</t>
  </si>
  <si>
    <t>U2U2bx-wqN9GGR-qqnoLcQ</t>
  </si>
  <si>
    <t>Despite being a staunch meat-eater; I can say without question this place rocks! My brother and a friend (both vegans) also enjoy this place. So; it's safe to say that this is a great spot to get food in general -- whether you're a vegan or otherwise!</t>
  </si>
  <si>
    <t>j9tpcm_UoS-uN4jDaf-VvQ</t>
  </si>
  <si>
    <t>kVTHnhgYUw-Pmr7wgDB4_g</t>
  </si>
  <si>
    <t>Mexican, Restaurants, Nightlife, Cocktail Bars, Bars</t>
  </si>
  <si>
    <t>Distrito</t>
  </si>
  <si>
    <t>ZeUbCBmeVQpN9XIG09nL_A</t>
  </si>
  <si>
    <t>nRpUQsLfGWBJ8u7gcj6qzA</t>
  </si>
  <si>
    <t>6fjynLNgiAr8p_dhmFLwSQ</t>
  </si>
  <si>
    <t>Seating was horrible: We came in without a reservation into a half full restaurant and were tried to seated three times: 1st direct at the exit; 2nd into the beetle and 3rd at the bar. The waitress promised us that she'll seat us to an appropiate table on the 2nd floor within 20-30 minutes. After one hour we ordered some nachos at the bar which came fast and were delicious. We've never seen the waitress again during 2 hours although about 10 or 12 tables around us weren't occupied.</t>
  </si>
  <si>
    <t>uIMcOM39MNJfkEFVDWu2-A</t>
  </si>
  <si>
    <t>lNrRAg8OcOqUYqikCIWuXg</t>
  </si>
  <si>
    <t>I had heard great things about Distrito so I was dying to go!  Overall I had a great time.  I was kind of disappointed that we went during dining days because we were only allowed to order off of that menu; which was fine; but there were other dishes that I had wanted to try and they were not available.  For the first course we had gauc; shrimp ceviche; and a tostada.  The tostada was just alright but the gauc was good as well as the ceviche!  I was hesitant to try a shrimp ceviche but the flavor was awesome!  Then for our second  course we had mahi tacos; the mushroom flatbread; and the scallops.  I was extremely disappointed in the scallops.  They were not that flavorful at all.  The tacos were awesome and the flatbread was amazing because I am a sucker for any truffle and mushroom combination.  For drinks we had a watermelon marg as well as a pineapple and a glass of red sangria.  I would not reccommed the sangria.  The watermelon marg was awesome but the pineapple one was amazinggg!!  I am a hardcore margarita fan and I am also extremely picky.  They were perfectly light and refreshing without being too sweet.  I hate sweet things or anything fake.  To end we both had the chocolate dessert which was so yummy.  I would love to go back again and try more off of the regular menu.  All of the staff were very nice as well.  Service was good not great but we had an awesomeee time!!</t>
  </si>
  <si>
    <t>YnbiDyzD3NpBTxeMQdtzDA</t>
  </si>
  <si>
    <t>_LlBbQ1VkUclCQLgoYOLgQ</t>
  </si>
  <si>
    <t>To be honest, I expected very little from this place and was completely put off by the gaudy decor, but the food made up for it all.;;They had some very interesting dishes, but still stuck to the tradition in a lot of ways.  The margaritas are really good, but not the best I've ever had (try whatever marg flavor they have for the day - the fruit flavors are delicious!). I really enjoyed the yellowtail tacos and tuna ceviche and my friend ordered the \District Chicken\"</t>
  </si>
  <si>
    <t xml:space="preserve"> which smelled oustanding. The meat was juicy with a crispy spicy sauce on the outside. The yuca fries were really crispy and more starchy in the middle than the one's I've had at other places. All in all - defintely a great find! I wish my stomach was bigger so I could try more :-/;;The service was good</t>
  </si>
  <si>
    <t xml:space="preserve"> the place is gigantic (great for a birthday dinner!) and the location is fairly convenient for U.City kids. Prices are a bit high</t>
  </si>
  <si>
    <t xml:space="preserve"> but you're paying for atmosphere</t>
  </si>
  <si>
    <t xml:space="preserve"> quality and the portion size (which is generous).;;Note - I didn't get to try it</t>
  </si>
  <si>
    <t xml:space="preserve"> but the chips and guac on the table next to us looked good and I remember hearing \"mmm's\" coming from their table."</t>
  </si>
  <si>
    <t>7QvDBjYGPyITqTWiO02aaw</t>
  </si>
  <si>
    <t>YR-6btDMIpKwPGr6bDH23Q</t>
  </si>
  <si>
    <t>I would really love to say that I liked this place; but I can't.  There is no question that the decor is sweet.  We sat in a huge wrap around wicker booth which was super cute; but am I here for the seating or the food?  We were a party of 5 and had the tasting menu; but I felt like it was the tasting menu for 2.  When someone pays over $300.00 for a meal; I feel like you should get more than a tiny bite of something. One tiny flat bread for 5 people...come on!  All that being said; the coffee is to die for...the end!</t>
  </si>
  <si>
    <t>GEaaJ2U52FO5I8xXpp0Q1Q</t>
  </si>
  <si>
    <t>9esvbPp673IMQzo05DH3vA</t>
  </si>
  <si>
    <t>Got a chance to finally try Distrito as a part of the University City Dining Days.  With a 7:30 reservation in hand for a Sunday night we were ready to go.  ;;The Great:  All of our food was flavorful and the portions were a perfect size.  I left dinner full but not disgustingly full.  Some highlights for me were the esquites, the guacamole (I love guac with big chunks), the fried plantains, and the chicken tacos.;;The A-OK:  Had a 7:30 reservation and had to wait about 15 minutes for a table, which is fine but the restaurant did not look that busy.  The service was also disjointed at times, entrees came out while we were still working on apps, one of our entrees came out way before the rest.  ;;Overall a great meal, great ambience in the restaurant.  The shortcomings on the service end make me err away from a higher rating.</t>
  </si>
  <si>
    <t>b62H4NDrvOEV5D_eEoJpww</t>
  </si>
  <si>
    <t>uaFlFH-cYPj5M7joFJRlWg</t>
  </si>
  <si>
    <t>Sorry but I think this place suffers from University City grade inflation.  While the idea of Mexican \tapas\" is novel; it's not my idea of proper Mexican food.  The portions were small; expensive and left me hungry.  The sangria pitchers were expensive and small. The minimalist/modern restaurant decor seemed dated and the overall dining experience was not worth the price of admission.  This might work for a college student looking to impress his date but for grownups; unless you had your stomach recently stapled; I would pass on the hyped cuisine of chef Jose Garces."</t>
  </si>
  <si>
    <t>DHEGr6NhuUmh8BIgqBrwxg</t>
  </si>
  <si>
    <t>TtL8GwM-wcbBf6zPFZ9CJg</t>
  </si>
  <si>
    <t>If you're expecting the traditional Taco joint menu, go elsewhere. Distrito is my favorite Mexican option in Philly. Great food and drinks in a really fun atmosphere. ;;This place is not for everybody. Its bright, its loud, and its young. Don't bother going here if you're expecting a good value. Distrito is probably a bit overpriced, but its worth it. On the downside, the service can be a bit unreliable, and the layout is a little too big for my liking.  ;;Overall, its definitely worth the trip.</t>
  </si>
  <si>
    <t>MdUimpfJQHijcy1DZu-r4A</t>
  </si>
  <si>
    <t>YqqA7Cj1vOrN9r6zK88FNw</t>
  </si>
  <si>
    <t>The food here was great; a very special treatment of a lot of standard mexican food. The atmosphere was a little more casual than some of Garces's other restaurants; I wish the price was a little more casual though.</t>
  </si>
  <si>
    <t>b2zb8N_so3WKNFhYkoB9YA</t>
  </si>
  <si>
    <t>gACL_lDbC3y44I4gIqAj1w</t>
  </si>
  <si>
    <t>Debated whether or not to give 4 or 5 stars, but finally convinced myself that our overall experience was worth 5.;;We went as a party of 10, and made reservations, however they gave us 2 separate tables that were not close enough for us. After requesting a different table, at first they didn't want to accommodate, however they did finally give us a table for all of us after making us wait another 20 minutes or so.;;Aside from this one hiccup, the rest of the evening was actually quite enjoyable. First off, I have to mention, that the house margaritas are killer! I would definitely recommend ordering a few glasses, or better yet a few pitchers, to go with your meal!;;The food is tapas style, and it is meant to be shared. 90% of our group was vegetarian (I was the only holdout lol), so we got double orders of chips &amp; guacamole and the veggie nachos for appetizers. The guacamole was very good, clearly freshly made and very tasty. But the best appetizer was without a doubt the nachos. They come out piping hot and full of flavor, with a great assortment of veggies! Vegetarian or not, order these and you won't regret it!;;We had so many dishes for dinner, I can't really remember them all, but in all honesty I decided to order a few meat based dishes for myself. I got the carnitas (pork) tacos, and the queso fundido (with duck barbacoa). The carnitas tacos sounded enticing because of the pineapple salsa, but to be honest this was not very noticeable. All in all a good taco, but got kind of soggy so I would suggest a hard shell for this...But the queso fundido was outstanding! The meat was tender, and the overall dish was perfectly spiced!;;On top of the great food, the service was top quality. Our waiter was very patient, which is important when you are a group of 10, and everything came out as ordered in a timely manner. Can't wait to go back and try different stuff (fyi, they have one table that is a \car\"</t>
  </si>
  <si>
    <t xml:space="preserve"> might want to look into reserving that if you are a group of 4 or less)"</t>
  </si>
  <si>
    <t>of-GVqY0G_UDHXT9Xg_ADQ</t>
  </si>
  <si>
    <t>Bars, Nightlife, Kosher, Burgers, Tapas/Small Plates, American (Traditional), Vegan, Seafood, Cocktail Bars, Restaurants, Vegetarian</t>
  </si>
  <si>
    <t>Charlie Was a Sinner</t>
  </si>
  <si>
    <t>yrvAClAFHV8fhb0NsHejFQ</t>
  </si>
  <si>
    <t>3BmUAVhPO7uuA5-C9QijEQ</t>
  </si>
  <si>
    <t>8DvuANTbpR7glHvtntDbsA</t>
  </si>
  <si>
    <t>Excellent food; excellent service. Great new Philly vegan restaurant. Tried a sampling of many of the dishes; not a miss in the bunch. Will be back for certain!</t>
  </si>
  <si>
    <t>tZC3vUOkJ_uOVLYRs5-q2Q</t>
  </si>
  <si>
    <t>ao0hsQ4-88w7kXGyCFj9hg</t>
  </si>
  <si>
    <t>Wonderful drinks; skilled mixologist! We didn't order any drinks from the menu to see what creativity the bartender could whip up; we told him ingredients &amp; spirits we preferred and let him do his magic... he did not disappoint! To top it off; the ingredients were so fresh and pure; that I didn't feel the usual \sugar\" headache the next morning. I think the fresh squeezed juices actually HELPED my liver lol"</t>
  </si>
  <si>
    <t>KcnOCYCtaDE_gaGQYx5o7g</t>
  </si>
  <si>
    <t>KUxex7LJywf1i7QCCw81AA</t>
  </si>
  <si>
    <t>More of a cocktail bar than a restaurant. There`s a great selection of drinks and a very small selection of food. Everything was beautifully made; drinks and food. However; I was not very impressed with the food. The size of each plate is ridiculously small; even for tapas style. The food tasted good but was nothing special to justify the portion size and price. I`ve had better vegan food at other places; for comparable price. The drinks were really good though!!! So maybe I`ll come back again for drinks when I`m not hungry.</t>
  </si>
  <si>
    <t>WJpH-oP-wao6b1uoW_NDEw</t>
  </si>
  <si>
    <t>4kNN7yg6pwRCUfZHUYSdTQ</t>
  </si>
  <si>
    <t>Great cocktails; bartenders; and servers! Delicious vegan food. Loved the avocado toast and the bao buns; especially. Sat at the bar and enjoyed every minute. Friendly staff who really took care of us. Thank you! We will be back! Romantic and dimly lit atmosphere. Great for a date or for catching up with a dear friends.</t>
  </si>
  <si>
    <t>wt71G_T1SkE9p1b8u_zWkg</t>
  </si>
  <si>
    <t>B6rpxEj-tqkJp4Ua7RXdVw</t>
  </si>
  <si>
    <t>Three strikes and I vote this place OUT. Once again; the food was short-portioned and unappealing with overkill or weird combo sauces (raisins and vinegar); drinks were quite good; but either forgotten; or left sitting bar side so long that the ice had half melted. It was not busy; and hasn't been busy at any time I've gone. This includes a weekday happy hour; weekend prime time; and Thursday night at 8:30. And; it's the second time we all had stomach; um; disturbances shortly after eating. The decor is a murky; dirty blue; and has oddly shaped and very uncomfortable chairs in the front lounge area. The bar itself is attractive and bartenders are skilled. A highlight - beautiful and interesting wallpapered bathrooms with soothing lighting. Good thing; since after eating the food; you may need to spend some extra time in there.</t>
  </si>
  <si>
    <t>zUxwIzn6ecfzH-W6kqW-hg</t>
  </si>
  <si>
    <t>P_QajsxnIdS7kpUGNt7_sg</t>
  </si>
  <si>
    <t>As a person who is always willing to try things atleast once; I am glad that I went. The decor is nice and there was a lot of interesting conversation about the food. That said; the dishes were thoughtful; but since their niche is veggie wish they has pushed the envelope on technique to showcase vs. as many dishes that used them in lieu of meat.</t>
  </si>
  <si>
    <t>7a_VWYo7ya-AqZ_RQF9WSQ</t>
  </si>
  <si>
    <t>Great place for craft cocktails and ambiance.  ;;They care about their ice, and for an old fashioned and many other cocktails, quality of ice can make or break the drink.  CWAS is making great ice, forming the foundation for great drinks.</t>
  </si>
  <si>
    <t>rK0SQMZaMEeCq5_AJZx3RA</t>
  </si>
  <si>
    <t>IcgxZM0K6AwFGL8k6dtgHQ</t>
  </si>
  <si>
    <t>Finally get to try this place. Awesome food. Amazing staff and good ambience. ;Drinks: pimms cup ( nice cucumber flavored) and 100 years of solitude ( spicy jalapeÃ±o flavored). Both the drinks were amazing.;Avacodo toast - in love with it was super duper delicious.;Crispy tofu roll - second fav. Gave a kind of veg sushi flavor to it.;Smoked cauliflower - a lil blend for the taste but was already told about it so no complains. Like the taste of golden raisin. Gave a good flavor to it.;Bucatini and meatballs - spicy!! Though we did ask for it. Was really nice. Good flavor of marinara sauce. ;Tried peach tart for dessert - i wasn't a big fan of it but my husband loved it. Too much peach for me.;Overall good service and good recommendation by server based on our taste. He gave all the recommendations to U.S. based on the kind of taste we were looking for and was all perfect. 10 on 10. Limited and rotating menu. Will definitely want to try the next menu too.</t>
  </si>
  <si>
    <t>aDhZb3CPuYdjMCzLqWGU2Q</t>
  </si>
  <si>
    <t>8L2hbDF7HyvVwjr33y_ezA</t>
  </si>
  <si>
    <t>ZV7x1AOYMntRDNQhQYerUQ</t>
  </si>
  <si>
    <t>JUlsvVAvZvGHWFfkKm0nlg</t>
  </si>
  <si>
    <t>Mexican, Tex-Mex, Restaurants, Barbeque</t>
  </si>
  <si>
    <t>El Camino Real</t>
  </si>
  <si>
    <t>yx1IGiMSFDeuosuoRE1gpQ</t>
  </si>
  <si>
    <t>We went to this restaurant after running in the Philadelphia marathon.  We had a large group (12) with us including kids (ages 10-14), parents and grandparents.   The place is very clean and looks fairly new or at least newly decorated.  The service was excellent and friendly.  The food was very good for the parents but everything was on the spicy side which was not so great for the kids and grandparents.  The lighting was very dim which was an issue for the grandparents reading the menu.  ;;The Veggie wings were great as were the cactus and sweet potato burritos.   The guacamole was very good although the spicy chips were a little too much.;;They offer pitchers of margaritas which was great for our large group.</t>
  </si>
  <si>
    <t>EYg-VaZlk13-blZxyohLDg</t>
  </si>
  <si>
    <t>7ouwt0DtmhHxjQpDwDkN7Q</t>
  </si>
  <si>
    <t>I loves me some seitan, and that's why I keep going to El Camino. The seitan wings &amp; seitan nachos are so good! Unfortunately, the service is not. It can be extremely slow. On one occasion it took them so long to get my seitan nachos out to me that they had to give them to me on the house. All of my friends were done eating and ready to leave and I was JUST getting my food! ;;As for the rest of the food at El Camino, the only other thing I've tried would be the fried pickles. I have to say, I was not impressed. I love both pickles and fried things but these were not good. The coating was too grainy and I just didn't like the taste. ;;The seitan is so good that it keeps me coming back. And the margaritas are pretty good too.</t>
  </si>
  <si>
    <t>dme9K6sQrgpojAay5r8IAA</t>
  </si>
  <si>
    <t>64heHyDtwXbOdb4EyyKSnA</t>
  </si>
  <si>
    <t>At first I thought the prices here were pretty decent; but then I realized that they charge for every add on- chips/salsa; rice and beans; etc. I would be fine with this if the food was exceptional; but it is subpar. Both times I've been here; my side order of rice has been hard and dry; and burritos sad and limp. Additionally; the waitress we've had the two times going there had a horrible attitude. The only thing that saves this place is the guac; and the strong margaritas. Their strategy must be to get people drunk enough to not care about what they're eating and the rude service.</t>
  </si>
  <si>
    <t>EKToYd0d_etcJDv9NLy4cw</t>
  </si>
  <si>
    <t>ZtwmO21-3YAaSrhxvHZwTg</t>
  </si>
  <si>
    <t>Hands down the best veggie wings I've had anywhere. Seriously. I can never stop thinking about them. Their fried pickles are also great; though I've found their drinks to be a bit weak. I'll stick to a Mexican coke whenever I'm here.</t>
  </si>
  <si>
    <t>jDSzMndkrWzYD9jOf84pMg</t>
  </si>
  <si>
    <t>eUQcUHjP38IKn39oXA8hzA</t>
  </si>
  <si>
    <t>All you can drink brunch? Yes please!;;Sat and Sun they got brunch item and unlimited bloody marys or mimosas for $20. Perfect for some Sunday Funday. Enjoy!</t>
  </si>
  <si>
    <t>sgK8_cpe6FTk2HD0P27K0g</t>
  </si>
  <si>
    <t>moKhpiaHNxeDFlxlRPThKQ</t>
  </si>
  <si>
    <t>We live in the neighborhood and have eaten here many times. I feel as if this restaurant is going downhill. This time we were there for dinner early on a Sunday. The bathrooms were filthy. There are 2 and one was not usable due to all of the paper towels that had been put into the toilet (there was no toilet paper). The other one was usable but also no toilet paper. Our server; Ashley; was not interested in providing any semblance of customer service...RUDE! We had a simple question about the beers on special and she became quite defensive. My daughter spilled her drink; which I realize is a pain in the ass for the restaurant and server (although we were outside so it wasn't that big a deal). We apologized profusely but she didn't even try to hide her annoyance. Finally; the chicken quesadilla should have been labeled the gristle quesadilla....more fat than actual meat...yuck. We love the proximity of this place to where we live and it was great in the past but not anymore...will likely not return...not with so many better quality restaurants in Northern Liberties and Fishtown.</t>
  </si>
  <si>
    <t>uhMdAVSyEDQvAj4nZE4OVA</t>
  </si>
  <si>
    <t>JiMzrb6lQxoke8wUZB9Gcw</t>
  </si>
  <si>
    <t>This is our go to spot for happy hour.  Half price margarita pitchers and great food. I love their smoked wings; texas style chili; steak tacos; and turkey BLT.  Actually i've never had a bad meal here.  When in doubt we go to el camino and always end up having a great meal and wondeful time.</t>
  </si>
  <si>
    <t>6V8yLIBbEYtkP69Oz1rDrw</t>
  </si>
  <si>
    <t>4fdAJ47UfnhJn1s1Yo9-tQ</t>
  </si>
  <si>
    <t>So the atmosphere was awesome for this second visit. The service was great again, had a male waiter this time and he was very good. Came and refilled out chips once, cleared plates in good time as we were done, and just overall really nice. Again, didn't feel rushed at all which was prefect because we were watching the phillies game so stayed awhile after our meal. One dissapointing part though.. the smore bread pudding i was so excited for, completely not what i was expecting. It was basically two less dense chocolate brownies with a graham cracker sitting on top and marshmallow ice cream. Of course it tasted good but I wouldn've thought it would be a bread pudding with a graham cracker crust or something, not just a graham cracker thrown on top. So that's my only negative part about this place. ;;Fried pickle chips, delicious! Make sure you let them cool, they taste so much better when they're not burning hot.</t>
  </si>
  <si>
    <t>JmqXHl4hsfzRZGDg58hxaA</t>
  </si>
  <si>
    <t>Z1kIicCBpB6MJNRjhLd7Ig</t>
  </si>
  <si>
    <t>This is where I head when I get that Texas BBQ itch. The brisket sandwiches are delicious, when cooked properly, and the sangria had me feeling nice. ;;The atmosphere is relaxed. Nice bar seating.</t>
  </si>
  <si>
    <t>RoaW24eylvH2ZA6NUniE1w</t>
  </si>
  <si>
    <t>YohC-3y2jh84SRj87jPXcQ</t>
  </si>
  <si>
    <t>I wish I could go back and time and not eat here. We waited 50 minutes for cold chips and salsa, they were stale and they didn't even have picode Gallo. They charge for them!;The burrito was cold, and when I asked they said they plate was suppose to be cold. Really? Cold rice and beans too? ;The margarita was the only good thing and the 80's music.</t>
  </si>
  <si>
    <t>7sRHqsFob3Fts0n5ot67mg</t>
  </si>
  <si>
    <t>mtvT7uRey3F395STFRM1Tg</t>
  </si>
  <si>
    <t>Food, Restaurants, Beer, Wine &amp; Spirits, Diners, American (New)</t>
  </si>
  <si>
    <t>Vernick Food &amp; Drink</t>
  </si>
  <si>
    <t>RA84_nWwcCi22aN2al6kng</t>
  </si>
  <si>
    <t>I'd love to try this again based on other's reviews. The night I went; the kitchen was about to close and we got seated upstairs which was almost empty and lacked ambiance. Hoping to get a better vibe next time.</t>
  </si>
  <si>
    <t>VqholTQCVSFkAbB3StjjKQ</t>
  </si>
  <si>
    <t>Everything here was wonderful-the food; service; all of it. Played are a bit small and pricy but nonetheless we will be back!</t>
  </si>
  <si>
    <t>BGwsR8MApe16pKptfLKX5g</t>
  </si>
  <si>
    <t>SjISPstsBWocgCTOU-j-gw</t>
  </si>
  <si>
    <t>Arrived here at 4:40 to ensure that we would get a seat and we did right away. Kitchen doesn't even open until 5, if that says anything about the usual wait. We had Richard as a server who was absolutely fantastic, very knowledgeable about the menu (apparently he used to be a chef here), very friendly. ;;Started with pumpkin &amp; brown butter toast and a scallop ceviche. I found the toast relatively average, not worth the price tag; on the other hand, the scallop ceviche was pretty incredible, a very well thought-out blend of flavors and textures complementing the scallop pieces themselves. ;;Then she had half the amish chicken, and I had the sea bass. It was honestly the best cooked fish I've ever had, with a perfectly crisp skin bordering the tender and flaky meat. All served on some vegetables in an exquisite broth. The way I'm talking about it, I have to agree that Vernick does live up to the hype. ;;Dessert was the jewish apple cake and the semifreddo. Both very unique, very tastefully done. I would have to say the one weakness I felt they had was the cocktails. Reasonably priced yes, but they aren't the best I've ever had (Charlie's keeps its title in my book).</t>
  </si>
  <si>
    <t>b47MFJu3LYjv6xmCRv0dUA</t>
  </si>
  <si>
    <t>yfUltQ7sXwJxpSTAd8mNlA</t>
  </si>
  <si>
    <t>Best meal we've had in Philly. We ordered about 10 dishes; a variety of small and large plates to share between four people - perfect for sampling and felt very satisfied at the end of the meal. Each dish was amazingly fresh and well-balanced with stunning presentation. Absolutely delicious. Highlights were the toasts (crab was so good) - cauliflower; crudos; pastas; sea bass ... on second thought it's actually challenging to think of a highlight because we enjoyed everything. Strong; tasty cocktails and great service rounded out an excellent night. The only thing we didn't try was the dessert; so that'll be our excuse to return!</t>
  </si>
  <si>
    <t>tNtk7VcZuciSjXx0of_yRA</t>
  </si>
  <si>
    <t>U0uWB10zie1DTXz7yf4o3A</t>
  </si>
  <si>
    <t>Down in Philadelphia for the night and decided to give this restaurant a chance after reading the Yelp reviews. It didn't disappoint. Sat comfortably at the bar; good service from both the hostess and the bartender. Food was very fresh and well prepared. Started with very fresh avocado on toast and then moved on to a very nice pork shoulder; though a bit chewy. But; the winner was my wife's roasted half chicken: very juicy and flavorful. As has been mentioned on the reviews here before; the blueberry dessert with vanilla ice cream is a must try.</t>
  </si>
  <si>
    <t>fD_7w1c5bu3b9hqcQnGhVw</t>
  </si>
  <si>
    <t>TAoBmGhb4uBVEI52KdVgvA</t>
  </si>
  <si>
    <t>Vernick Is a place I would definitely take a date and hopefully you get the cute seats on the second floor by the outdoor balcony.  ;;As far as the food goes.  It was pretty good.  The ones I recommend is definitely try the Pea and Bacon toast.  I still drool thinking about it.  The grilled octopus was prepared very well and the hamachi were the ones that stuck out! ;;;Of course dinner wouldn't be complete without dessert.  We went for the mini cookie sandwiches.  They were sooooo good and definitely helped end the meal well! ;;For service, I thought it was a little bit slow.  We waited a little too long in between plates and I felt like my server was gone alot and didn't really check back as much.</t>
  </si>
  <si>
    <t>ryKgufwebb0es7mGddLH-g</t>
  </si>
  <si>
    <t>PfjS_msSr3A6XFEwCyNLPg</t>
  </si>
  <si>
    <t>The food here is excellent; especially the small plates. I would skip the mains and order the uni; tuna tartar; and the raw salmon dish. Their toasts are also good. This place would be 5-star if it weren't for the price. For the size of their portions; it's just not good value.</t>
  </si>
  <si>
    <t>L5Kq-Zs8NEZ5HDmbaU8-lw</t>
  </si>
  <si>
    <t>KVitOkhsYD23OwCJd9IyiQ</t>
  </si>
  <si>
    <t>YQM1yyYokH0tOjDDS9Fy7Q</t>
  </si>
  <si>
    <t>J6IQdRZ1UaCc90hILvl-Uw</t>
  </si>
  <si>
    <t>It's a bit pricey, but its money well spent! ;;I like to call their Martinis custom made! If you just ask the bartender to make a special martini for you he will wow you with the preparation and the taste. I personally take my good sweet time drinking these specially prepared Martinis, not only because I know I'm paying for it, but because of how serious he is about preparing it. Ok if the Martinis are this good... Wait till you try their dishes!!! My mouth is watering just thinking of it! Every dish is prepared with so much flavor. Like the Martinis, I don't want the experience to end as I take each bite, I do it with such ease because I indulge in each moment, so not to forget it. Hahaha! Yes I know what you're thinking! It's a foodgasm! ;;So although it's a bit pricey, foodgasms are worth every dime!</t>
  </si>
  <si>
    <t>WkQvTvpGVvkUIwqCF0auow</t>
  </si>
  <si>
    <t>GPDR5GAAzqIgpgD6S-bWXw</t>
  </si>
  <si>
    <t>Great meal last weekend at Vernick.;;We had the nicest server (with handlebar moustache, Kaleb).;Food was all sustainable, farm to table, small plates.;;Scallop crudo was excellent, as was the avocado toast w/ spicy radish.;Interesting cocktails.....I had the NEWgroni w/ grapefruit and Aperol. ;Salad with a crusted egg was delicious, as was the sea bass w/ broccoli and olives.;;We shared a lot of small plates and had a really fun night upstairs.  ;Philly is a great food city, can't wait to go back!</t>
  </si>
  <si>
    <t>1NR0f8mhj0lsljMptGKenQ</t>
  </si>
  <si>
    <t>ELY0HI8GDEx0jkmREVna0A</t>
  </si>
  <si>
    <t>German, Restaurants, Nightlife, Food, Bars, Pretzels, Beer Gardens, Pubs</t>
  </si>
  <si>
    <t>Frankford Hall</t>
  </si>
  <si>
    <t>qb5TCYUOTANoZUY71MZkag</t>
  </si>
  <si>
    <t>I love this place. I have been here multiple times, &amp; it only gets better everytime.;The staff is AMAZING! The bouncer Eric was extremely nice. ;We went there for a friends birthday this weekend &amp; EVERY staff member I encountered was beyond helpful &amp; friendly. (I can not say the same for barcade down the street);The beer selection is great. There are rows of large picnic tables in an outside seating area so there is always somewhere to sit. I will be be back!</t>
  </si>
  <si>
    <t>aI3n3hp8ZyX0RNekn9JysA</t>
  </si>
  <si>
    <t>9kbyOOQsg6BOudrlrUGBuQ</t>
  </si>
  <si>
    <t>xboG_3Wro8tbs0i8uBk8KQ</t>
  </si>
  <si>
    <t>One word describes my overall Frankford Hall experience: meh.;;Likes: the ample seating, the lighting, the games at the tables.;;Dislikes: paying $8 for one sausage (and having to pay extra for a bun), the onions in the cheese dip that comes with the pretzels, the paper plates everything is served on, not knowing what idiot is going to plop down at your table and make himself at home, the lame bouncers at the door, the valet parking.;;Try this place once, if you want. And then stick to the other local bars and restaurants. The \experience\" just didn't live up to what this place is clearly shooting for."</t>
  </si>
  <si>
    <t>GG0mFsEXb-02_dzFPqRV1Q</t>
  </si>
  <si>
    <t>UFwvbNabZP7qX8jcOf9eQw</t>
  </si>
  <si>
    <t>I've never had anything other than a great time here. The food is great; but this place is all about the atmosphere and whom you're with.  Roast some mallows on the fire; play some jenga; get an ice cream cone. (Why don't other bars serve ice cream cones? Jackpot). Food comes out quickly and is delicious.  Depending on the day and weather; you can wait in line for quite some time. Just a heads up. Worth it; though.</t>
  </si>
  <si>
    <t>ev34RewbYbhVhR3qP_V5Mg</t>
  </si>
  <si>
    <t>visited here this past sunday afternoon on 5/5/13 for the first time.....i have heard mixed reviews so i figured let me try it for myself since i love german food and there is not too many places around where you can get it....so let me make it simple. ......the food...verygood;  had brat wurst w/ sauerkraut;  potatoe salad and fries....reasonable price.......had a couple of german beers;;;cold and reasonable price.....open air area w/ picnic tables you share....very cool......................the downside.....too many little kids running around while thier yuppie mothers and fathers i guess think it's cool....very annoying.......they hand out jenga games if you want them so now your eating and the  ass next to you thinks it's funny when the blocks fall and hit your food.....not cool.....if you think there is going to be traditional german music playing....well not here...it was regae; some rap and i guess you would say some teckno........it again wasn't what i expected for a so called germanbeer garden......also the waitresses act like robots; not too friendly and they are worrying too much on how they look....but the gentleman hostess at the door was VERY friendly (but i forget his name) and at least he gave us a little history on the area and about other pubs in the area.....really cool!......checked out the toilets and they were just o.k.....not spotless!........would i come here again....maybe in the afternoon during the week but never on a weekend again.....one person told me that it really gets roudy at nite....not 4me</t>
  </si>
  <si>
    <t>QMWP7DDG631i8gMQo3L1zQ</t>
  </si>
  <si>
    <t>rKwZSgsPsdLznWerPSpQIQ</t>
  </si>
  <si>
    <t>I love this place.  Any time I have out of town guests; I try to come here.  Great giant pretzels; boozy milk shakes; beers; brats... It's just a great way to chat with friends and enjoy the weather and people watch.</t>
  </si>
  <si>
    <t>UaHbDbt1roD-nMDrIOaIfg</t>
  </si>
  <si>
    <t>Bgz2lIeV9irJoMIOxjuWaQ</t>
  </si>
  <si>
    <t>Great Steven star restaurant in a hipster part of Philadelphia. The lighting and attention to detail was nearly perfect except for the bar. The horse shoe design made for difficult ordering when the bar was crowded. The acoustics is also pretty deafening. ;;Prices of the beer were fair with several different option sizes. The food was not bad but fette sau bbq next door was much better. ;;Overall, it's a fun place for crowds and I'll definitely be back.</t>
  </si>
  <si>
    <t>V5vb-Gt1JYFx9ezMgQJiJA</t>
  </si>
  <si>
    <t>2dAcNIJa1hjwVZu03bAviA</t>
  </si>
  <si>
    <t>I don't normally head up to feeshtown to hang out. It's become Chad city lately. Everywhere I look there are Land Rovers, salmon colored slacks, and piped shirt collars. Frankford Hall is one of the few reasons I'll head up to this neighborhood. ;;It's situated closely to the El, and has tons of space. The food isn't like crazy authentic German, but a more palettable Americanized version. There are different types of sausages, schnitzel (my fave), and giant Bavarian pretzels. It'd be downright criminal to get a pretzel without the cheese sauce. ;;Lots of seating and if it's really packed, you'd probably be fine just standing around. There's a large courtyard inside, well, technically outside. I mean it's a courtyard which is outside, but inside the establishment.  You know what I mean. There are ping pong tables too. ;;They have $5 1/2 liters of German beers for happy hour from 4-7 weekdays. ;;Super side note: they throw a family friendly party for Christmas every year with a pretty rockin live band. And the Santa has a real beard. ;;The ONLY problem is it's in tunatown</t>
  </si>
  <si>
    <t>JDNxdmE0CqBa20OjFPV7xQ</t>
  </si>
  <si>
    <t>SI7CM9jsB2vqRVwnFZ2y1Q</t>
  </si>
  <si>
    <t>Great bar. Great beer list. Great outdoor area that worked for either the winter or summer. The outdoor area is the highlight of this place. It's huge and they have a lot of picnic benches set up with trees to give shade during the hot summer months. In the winter they have fire pits and heated lamps everywhere which makes you forget it's 30 degrees outside. Also in the winter they have s'more packets at the bar for the fire pits; nice touch. It's also one of the few bars that has a lot of games set up - ping pong; corn hole; fuse ball. The only food I've had here is the soft pretzel which is really good but sometimes it has too much salt on it. This was our go to spot for happy hours or after dinner drinks.</t>
  </si>
  <si>
    <t>uI9zQQ1vN3lLP-fBSFIOqg</t>
  </si>
  <si>
    <t>I wasn't overwhelmingly impressed with this place; but the space is huge and the booze is decently priced.  From what I understand; it's pretty new; and they were having all sorts of issues with kegs when I went; but I'm sure it will all iron itself out.</t>
  </si>
  <si>
    <t>eMWLTkmvgXyoEw7ckAr1-A</t>
  </si>
  <si>
    <t>cOXc8c85Ms6dMEAJazLXHQ</t>
  </si>
  <si>
    <t>Bars, Nightlife, Pubs, American (Traditional), Event Planning &amp; Services, Karaoke, Restaurants, Venues &amp; Event Spaces, Irish Pub, Sports Bars, Irish</t>
  </si>
  <si>
    <t>McGillin's Olde Ale House</t>
  </si>
  <si>
    <t>eGpIwonun7HdOgNoE0tHyg</t>
  </si>
  <si>
    <t>This place has a great staff; plentiful TV's for watching whatever game you'd like and loads of beers to choose from. If you're looking for a laid back place to watch a game; this is a great option. Plenty of tables in this not-small-but-not-large bar. Not to mention it's the oldest running bar in Philly? Can't go wrong; as a beer lover. They've got a full bar as well; but that's not what brings in the crowd.</t>
  </si>
  <si>
    <t>Qpa7iXjeVIuS65eILa_GgA</t>
  </si>
  <si>
    <t>NaZQ_ZSOden_AQtnYKoFEg</t>
  </si>
  <si>
    <t>Great piece of history.  Cool building on a narrow street.  Inside; tons of local memorabilia to interest the eyes; befitting Philadelphia's oldest continuously serving bar.  Super lunch; cheap and filling.  Sweetheart of a server; awesome service.  Nice touch:  self-serve complimentary soups with lunch.  Fill a crock and sit in front of a roaring real fireplace (not fake; as another Yelper suggested).  I'll have to venture back for that outdoor fall festival and dare I say: St. Patrick's Day.  A good time.</t>
  </si>
  <si>
    <t>n1dDZfXcqw2A3iNwU5xlzg</t>
  </si>
  <si>
    <t>HUuW__jM3u1heFKTHVwEtQ</t>
  </si>
  <si>
    <t>I went here before and after a scavenger hunt. We were starving afterwards and decided to get chicken tenders; which were pretty much your average heated-up-from-frozen fare. Good enough for what we wanted at that moment; but just based on that; I probably wouldn't rush back. Also; I'm not a huge fan of it being in an alley with dumpsters and stuff. But apparently the beer list is good; so maybe that's a reason to try it again.</t>
  </si>
  <si>
    <t>hwB9QTmjZRd48mbGPcnw8Q</t>
  </si>
  <si>
    <t>y7zlpJlQE6bRU8JfA95BlQ</t>
  </si>
  <si>
    <t>5w6W_1MxPk0SKG8TDSROTA</t>
  </si>
  <si>
    <t>Jj6sCzMwlUp8LY-6pr7Rqg</t>
  </si>
  <si>
    <t>My favorite bar in Philadelphia, with great Karaoke nights. I am not sure what it is that draws me to McGillins... but it can be really crowded and noisy, boisterous, and I always have a lot of fun! It's so alive, great atmosphere... and they have pretty cheap food beers.;;It's definitely not the place for a quiet get together, but it's a nice place to hang out with friends if you're not looking for quiet! I think it's also the best place to be in Philly on St. Paddy's Day! You get people of all ages too, though age takes a back seat here. My friend had this 2 hour long conversation with a guy 3x his age (in spite of the noise level) and left smiling.</t>
  </si>
  <si>
    <t>ndgHYecgAWEqtjnjE7LtfA</t>
  </si>
  <si>
    <t>pE0MKuq7f2NoluLlyD6HQA</t>
  </si>
  <si>
    <t>MCDYIJdZXnbjB9KYIGNwcQ</t>
  </si>
  <si>
    <t>XVJmOX3SL0IGcOuyGfrNww</t>
  </si>
  <si>
    <t>7syy7KZA9B1PAdQhZFWkrQ</t>
  </si>
  <si>
    <t>6aUNZv4djCq3hfrbZed2bQ</t>
  </si>
  <si>
    <t>4* for the building; the service and the local beers. The food is pretty good but small portions and just basic bar fare. The true champion is the building itself. It's an amazing place located in basically an alley. They have seemed to keep or restore the doors and windows to original period. The actual working fire place was great for my mom who wanted to shake off a chilly walk from the flower show. The staff is super friendly and well versed in both the menu and beer list. My girlfriend said the Shepards pie was a little watery. Both of our mothers really liked the French onion soup. I had the house roast beef sandwich. It was tasty but light on meat and only received a half cup of au jus. We heard it was haunted but I guess not at 2pm on a Sunday with a full house.</t>
  </si>
  <si>
    <t>svQNvrfilGddy07U5v5YzA</t>
  </si>
  <si>
    <t>sVuGgHVglPU1dOPeKtBRFg</t>
  </si>
  <si>
    <t>I read the reviews; was a little reluctant to come to a frat house type bar; but came anyway. Maybe because it's a Sinday evening; but I would just call it typical pub: loud; young and older; couples/groups/singles.  Bottom line is decent food (I had chicken nachos); great selection of microbrews (the McGillin's ale is fabulous); walking distance from my hotel; and who can resist the oldest tavern in Philly?  On most trips I avoid eating at the same place twice; but I'll make an exception for McGollin's</t>
  </si>
  <si>
    <t>1nKJ5YwYIjvm_-GM6ROWmQ</t>
  </si>
  <si>
    <t>42-PLU55ZMWTOWlzY3lKOQ</t>
  </si>
  <si>
    <t>p-sXvw7CzOH3MBtBRwmbhA</t>
  </si>
  <si>
    <t>SCjUeZfjafJ88fWWQjRh2w</t>
  </si>
  <si>
    <t>Restaurants, Lounges, Bars, Mexican, Nightlife, Tex-Mex, Breakfast &amp; Brunch</t>
  </si>
  <si>
    <t>El Rey</t>
  </si>
  <si>
    <t>Nmo4wgWArCW07513-Y3Sqw</t>
  </si>
  <si>
    <t>I LOVE THIS PLACE. I come here all the time. The margaritas are the best and the food is delicious. Come here for happy hour and fish tacos are a buck a piece. Love the atmosphere; love the service. I always come back. They don't take reservations so be prepared to wait a little while to get a table during popular dinner times.</t>
  </si>
  <si>
    <t>FwJcW2smrO682dju9CUN_A</t>
  </si>
  <si>
    <t>5tTEHLZBFXPK0W1XxTiBaw</t>
  </si>
  <si>
    <t>JuolxdUl6ytsTjwsdp8jVA</t>
  </si>
  <si>
    <t>Zzjmh_BDuv_lQz-Fge8tQA</t>
  </si>
  <si>
    <t>The best thing I got here was the corn on the cob. It was DELICIOUS. The best corn on the cob I've had was in NYC but this definitely was close. I tried the one at El Vez, that trash was trash! ;;Drink wise, I got both the red and white sangria which were okay. Nothing to write home about. ;My friend got an appetizer that was pretty much fried cheese in lots of oil and you are suppose to place it on a tortilla and eat it. NO thanks!;;I went with the chips and salsa because I've been craving it. It was a disappointment. The salsa was all wrong. No uhmph. ;More people came to join my party and they ordered the guacamole..again nothing special. I think the El Vez 'mole is actually better.;;So the main meal- I got the taco spread (comes with most of the meat found in the individual taco orders).   We replaced the pork with halibut ($2 extra or so).  It was decent. A meal for 2. I was def full.;;The individual tacos are small. ;Other members got the enchiladas and I think they were very happy with it.;;The waitstaff- very pleasant and attentive.;;Overall, not a place I would go back to to (except to get that tasty ass corn on the cob). I wouldn't dissuade any from going there either but I think they are better options around.</t>
  </si>
  <si>
    <t>eENfwrVhvOj5t7Gt1IKKAg</t>
  </si>
  <si>
    <t>d6XxPErJRjk2X8PbEN8yNw</t>
  </si>
  <si>
    <t>I'll most likely re-write this review once I'm able to explore the actual menu outside their happy hour, but then again, you really can't beat this happy hour so why would I want to do that?;;Dollar tacos are obviously going to keep me coming back here.  Pair that with a $4 classic margarita or a $5 specialty margarita and you're set.  Plus there's $2 and $3 snacks like chicken enchiladas and tostadas.;;You get what you pay for.  The tacos are MINI (I ordered 5 and was still hungry), but the fillings and fresh corn tortillas are still tasty.  Skip the \steak\" taco (it's not steak at all</t>
  </si>
  <si>
    <t xml:space="preserve"> it's more like braised short rib or some type of beef chuck roast) and opt for all fish tacos since they're delicious and served with a crunchy slaw on top.  Hell</t>
  </si>
  <si>
    <t xml:space="preserve"> order 10 fish tacos and for $10 you've pretty much got yourself a meal.  Chicken tacos are okay.  There's also cheese and veggie options.;;The margaritas are BANGIN'.  Super strong but still super tasty- mixed perfectly.  I was pleasantly surprised.  I got the classic.  Friends got the special one that night which was chipotle/pineapple. Super fresh and with just the right aftertaste of spice.;;We still ordered the guacamole cause we're at an authentic taqueria.  What</t>
  </si>
  <si>
    <t xml:space="preserve"> am I NOT gonna order guac?  Anyway</t>
  </si>
  <si>
    <t xml:space="preserve"> that was super tasty as well- the right balance of chunky and smooth.  Maybe a little bit bland for my liking</t>
  </si>
  <si>
    <t xml:space="preserve"> but that huge woven basket of fresh</t>
  </si>
  <si>
    <t xml:space="preserve"> warm</t>
  </si>
  <si>
    <t xml:space="preserve"> salty</t>
  </si>
  <si>
    <t xml:space="preserve"> homemade tortilla chips makes it all worthwhile.;;It reminds me of a cheaper El Vez and cute like Oscars or another dive bar on the inside with low lighting and 70's kitsch everywhere you look.;;Will definitely be back here again."</t>
  </si>
  <si>
    <t>OExmdhEdcKHQQqXrv6ftTg</t>
  </si>
  <si>
    <t>I_In7EmzSwl15pZIi3iA3g</t>
  </si>
  <si>
    <t>Dinner was over priced. I got the calamares; which was in a sauce that tasted like liquid salt and smelled like a fish market. I threw up this morning; I think it may have something to do with dinner.</t>
  </si>
  <si>
    <t>tu0TLO49buQhvPZwK8JK3w</t>
  </si>
  <si>
    <t>knXptqTNu2Eyii6a3uA_Gw</t>
  </si>
  <si>
    <t>I LOVED this place.  My entire party enjoyed their meals; and the guava margarita was delicious.  The guac is expensive at $10; but all the other entrees were pretty reasonably priced. I'd definitely go again!</t>
  </si>
  <si>
    <t>hoEKtckOR1bf0u8X4k0HPg</t>
  </si>
  <si>
    <t>qd8T5ZFZ8TS7KAQKi20wQA</t>
  </si>
  <si>
    <t>El Rey has become one of my favorite restaurants in Center City for several reasons.  As a generally picky customer when it comes to food, atmosphere, price, and portion-size, I'm happy to say that El Rey hits all of my personal preferences perfectly.;;First, the location is fantastic.  It's right off Rittenhouse Square easily accessible from most Center City offices, public transportation, and hotels making working dinners or dates very easy.  The decor is quite obviously Starr-esque in that it's contrived, but obviously so, but it creates a very casual, current vibe that is welcome.  I've never felt out of place wearing shorts and a t-shirt here or coming right after work in a tie.;;Second, the food is fresh and good.  The portions are pitch-perfect in that they do not leave you feeling overly full but sated, though I would suggest indulging in the nachos prior to the entree if you are particularly hungry as the tacos (quite good!) are somewhat limited in their size, and even the enchiladas (also quite good with shredded chicken or beef!) won't lay heavily in your gut.;;Finally, the prices are obscenely reasonable for a Center City restaurant of this style.  I've never had a dinner (including a glass or two of wine with a friend, two entrees, and an order of the nachos or chips and salsa) exceeding $50 (including 20%+ gratuity!)  The staff is always attentive, friendly (but not in a fake sense), and the place is always busy (but not in an obnoxious way.);;If you are looking for something new along Chestnut (somewhat off the beaten path for those of us living in Center City!), definitely give El Rey a chance.  I'd be surprised if you were disappointed.</t>
  </si>
  <si>
    <t>Z8Hw1AKpBk05-fw0x_TJUA</t>
  </si>
  <si>
    <t>dEXySjf0b7vCuIQGYwqNIQ</t>
  </si>
  <si>
    <t>My first thought; although this place had been hyped to me; was \meh.\" We came here for dinner on a Sunday night and service was very slow. Luckily we didn't have anywhere else to go so we were patient; but slightly frustrated. The food was also meh; although the chips and salsa were delicious; and overall I'd just say it was your standard Mexican place -- go here if you want generally appealing food in a central location in the city. Their movie poster decor was pretty awesome; though."</t>
  </si>
  <si>
    <t>et-TPgof16W17s4_rthHIg</t>
  </si>
  <si>
    <t>BhJIKBCSZKzKfti8iAU84Q</t>
  </si>
  <si>
    <t>I guess what it comes down to is what you are looking for in a restaurant with a reputation like El Rey.  El Rey's reputation, however, is intimately tied to El Vez's reputation since they are both Stephen Starr restaurants.  But I do not think that that's fair, because they are two totally incomparable restaurants besides two things:  they're both Stephen Starr restaurants and they're serving Mexican food that appeals to us non-Mexicans. ;;El Rey is an establishment that screams \LOVE ME FOR WHO I AM\".  You know?  So</t>
  </si>
  <si>
    <t xml:space="preserve"> to me</t>
  </si>
  <si>
    <t xml:space="preserve"> that makes it more approachable...makes the menu more approachable =).  So I ordered what I would usually order on a lovely ladies night - margaritas.  Actually</t>
  </si>
  <si>
    <t xml:space="preserve"> make that (2) mango margaritas =) And the other ladies had sangrias.  Ok ok</t>
  </si>
  <si>
    <t xml:space="preserve"> I did question El Rey's margaritas: were they as good as El Vez's frozen orange margaritas?  Well</t>
  </si>
  <si>
    <t xml:space="preserve"> first off</t>
  </si>
  <si>
    <t xml:space="preserve"> the mango margaritas weren't frozen...but the taste of El Vez's frozen orange margaritas were better...but that was the ONLY item on El Vez's menu that I liked that night.  Ok</t>
  </si>
  <si>
    <t xml:space="preserve"> see how incomparable El Rey and El Vez STILL are in my mind?  Oy vey</t>
  </si>
  <si>
    <t xml:space="preserve"> I'm getting frustrated...;;Anywho</t>
  </si>
  <si>
    <t xml:space="preserve"> what else...oh yeah</t>
  </si>
  <si>
    <t xml:space="preserve"> the chips and salsa and the carnitas tacos that I had were amaaazzinggg.  Ahh</t>
  </si>
  <si>
    <t xml:space="preserve"> I would totally come back and get excited all over again.  ;;Ok</t>
  </si>
  <si>
    <t xml:space="preserve"> bottom line: give El Rey a break - look at it for what it truly is</t>
  </si>
  <si>
    <t xml:space="preserve"> which shouldn't be just El Vez's shadow."</t>
  </si>
  <si>
    <t>6UsMM-rKqm2tMju0RTGnOQ</t>
  </si>
  <si>
    <t>WX2hXF1hVB1TWeg-iLvvLw</t>
  </si>
  <si>
    <t>A fantastic Steven Starr restaurant; probably the best Mexican food in Phila. Everything tastes great; staff is always super nice; convenient location.</t>
  </si>
  <si>
    <t>k49OM5-6e-dLvPj9qFI4tA</t>
  </si>
  <si>
    <t>sVZb87xjhbCWHQ2UXOGLrA</t>
  </si>
  <si>
    <t>Pizza, Italian, Restaurants, Gluten-Free</t>
  </si>
  <si>
    <t>Giorgio On Pine</t>
  </si>
  <si>
    <t>4gZGdum560W2_v7hc-uGtQ</t>
  </si>
  <si>
    <t>Love this place!  Got a recommendation from a friend - called valentines weekend and he was able to find us a table; last minute.  It was a later time slot then I wanted - but worked out since it gave us a chance to get the kids down  before we went out.  I rate things on: Taste; Service; Price; Portion size and atmosphere.  All were very good - but it was a bit loud which took away from the dining experience a bit; but hey - it's center city Philly on a Saturday night- it's going to be loud no matter where you go!</t>
  </si>
  <si>
    <t>PDk-hrqb_2MUWfz0IttmOg</t>
  </si>
  <si>
    <t>FL9pVQQF5OYPGMv8S0c22w</t>
  </si>
  <si>
    <t>I enjoyed a fun Saturday night date with my husband at this charming neighborhood BYOB Italian restaurant over the weekend.  It was a delicious meal at a great price and we will definitely be back.  My craving for pasta hit around lunchtime on Saturday, and I was pleasantly surprised that I was able to get a reservation for that night - albeit at 9:30.  We drooled over the online menu, picked up a nice bottle of red and were seated promptly when we arrived for our reservation.  Service throughout the evening was very friendly.  There were a few minor delays, but the restaurant was legitimately packed.;;We started our meal by sharing the BLT salad, which was comprised of baby arugula, tomatoes, crispy pancetta and shaved parmesan nicely complemented by an appropriate amount of limoncello vinaigrette.  They split the salad onto two plates in the kitchen, which is always a nice touch.  For entrees the husband had a pork loin special with spinach and roasted potatoes in a white wine sauce while I had a pasta special of homemade fettuccine with sausage and wild mushrooms.  The pork loin was flavorful and properly cooked, but I think the poor guy had dinner envy because my pasta was out of this world fantastic!  The sausage, mushrooms, and sauce were all divine, but the noodles themselves would have been exquisite just with butter and parmesan.  I think taking advantage of all of the homemade pastas is the way to best enjoy Giorgio.  The portions were generous and we were sure we could not handle dessert . . . until we saw the creme brulee delivered to the table next to us.  Let's just say I am glad we made room for it.;;The only real downside was that the restaurant was loud.  I wouldn't usually dock a star for this, but it was skull-rattling, could-not-hear-the-waitress, could-not-have-a-conversation loud.  We had the misfortune of being seated in the upper room with two very large and very drunk bachelorette parties, so I am hoping it is usually a little better.  I am glad they were having a nice time, but when one group broke out a strobe light and started blowing their penis whistle party favors, a little polite intervention from the staff might have improved the night for other diners.  Oh well - if it is just regular \Saturday night loud\" on our next trip</t>
  </si>
  <si>
    <t xml:space="preserve"> a star will be immediately added back.  Mangia Bene!"</t>
  </si>
  <si>
    <t>V9n2Qyr-dvNg00BwMWqquQ</t>
  </si>
  <si>
    <t>kmGOS9LdDZNe42xx0j0R9g</t>
  </si>
  <si>
    <t>I really enjoyed this place, and so did my husband (vegetarian) and grandfather. The service was friendly and helpful (the happy medium between overly attentive and too slow). The food was great (I had the homemade ravioli which were amazing), and they had delicious homemade desserts (which were the high point for my husband and included a tiramisu, a pumpkin creme brulee, and they also gave us a slice of homemade chocolate cake on the house that was moist and yummy). This was the best meal I have had out in a while, and I can't wait to go back.;;Went back for a family birthday dinner, and it was even better than I remembered. The food was incredible, and the owner was so warm and welcoming. For once, my entire family was impressed, and I don't think that has ever happened before.</t>
  </si>
  <si>
    <t>JbIsevcScUIGSEuGmViNuQ</t>
  </si>
  <si>
    <t>EQctu5hLXmzosEd_bJlrnw</t>
  </si>
  <si>
    <t>Bsw3ft31rStKcdaYXeF7-Q</t>
  </si>
  <si>
    <t>vBSkOKFaj-3Il_b4Gq9Muw</t>
  </si>
  <si>
    <t>Awesome.  Had the ribeye; pasta with clams; and roasted veggies. Great flavor and service.</t>
  </si>
  <si>
    <t>dlCk2GtYoO62cdB_RUNqfA</t>
  </si>
  <si>
    <t>_ZLDceJJoZDJixxSLpv6aA</t>
  </si>
  <si>
    <t>To be quite honest, I was looking forward to catching up with my roommate while having a nice, relaxing meal paired with some wine but this place was a complete zoo on a Friday evening! Most of our conversation was along the lines of \Sorry</t>
  </si>
  <si>
    <t xml:space="preserve"> What did you say??\" \"Huhh? It's so loud!\" \"Oh man</t>
  </si>
  <si>
    <t xml:space="preserve"> I have such a headache!\";;Pros: BYOB and Gluten-free options;Cons: Loud/Noisy</t>
  </si>
  <si>
    <t xml:space="preserve"> \"handmade pasta\" but wasn't cooked thoroughly</t>
  </si>
  <si>
    <t xml:space="preserve"> overpriced &amp; bland ($52 for 2 plates of a 'special' fettuccine - one with meat and one with seafood);;I will probably give this restaurant one more try (on a weekday) and order anything than a pasta."</t>
  </si>
  <si>
    <t>iExzs4voEa1-N0bSYODg1A</t>
  </si>
  <si>
    <t>xu_b_MpwqVWqZZN-NhZxxA</t>
  </si>
  <si>
    <t>I dined here last night with my family for my birthday. It was my second time; and it was just as good as the first time I tried this place. The food is simple with fresh ingredients. We ordered the linguine with clams; ribeye; chicken valentina; and the parmesan encrusted pork special. That pork chop was the best I ever had. We were all raving about it. It is a small place that gets packed even on a weeknight; but our waitress was great! At one point; she did get backed up while we were waiting to order dessert/coffee. She comp'ed the dessert because of the delay. BEST creme brulee I have ever had; and I'm not even a dessert person. Overall excellent experience.</t>
  </si>
  <si>
    <t>BYTWZVcD2l2cVeWzR4f6Mg</t>
  </si>
  <si>
    <t>is6kgN7zHo5NG3P_zvCC6g</t>
  </si>
  <si>
    <t>Yes for the gluten-free options! Yes for the service! Yes to the other patrons who fill the air with happy conversation! Definitely a great place to have a casual meal whether with family; friends; or a fun date.</t>
  </si>
  <si>
    <t>Rtk30M5EP7MpzFSJHZ6Piw</t>
  </si>
  <si>
    <t>Gorgio's continues to impress me; time and time again. They have amazing food and their gluten free selection is phenomenal. I get the beef ragout almost every time. It's so delicious!</t>
  </si>
  <si>
    <t>k57eZmzmNVzkNjB0n6-LFA</t>
  </si>
  <si>
    <t>GRza3JDgkzMCfgWAFBz9vw</t>
  </si>
  <si>
    <t>Best Italian restaurant I've been to in Philly!  I hosted my 30th birthday dinner in their private dining room with 37 family &amp; friends.  The space was amazing; the staff members were so accommodating and the food was unreal.  Giorgio also allowed us to drop off all of our own beer/wine in the morning so we did not have to bring with us to dinner.  The food; was awesome!  Appetizers were served family style for the party and everyone selected their own entree which were all hot &amp; delish.  The dessert; chocolate cake &amp; tiramisu came as a duet and was also amazing!!</t>
  </si>
  <si>
    <t>X6WzGlMzhsg5xVp_pLo0TA</t>
  </si>
  <si>
    <t>dG-gZOWzn8iO1Rvv_fbXxA</t>
  </si>
  <si>
    <t>Dance Clubs, Bars, Diners, Breakfast &amp; Brunch, Lounges, Restaurants, Nightlife, American (New)</t>
  </si>
  <si>
    <t>Silk City Diner &amp; Lounge</t>
  </si>
  <si>
    <t>QtMpQQmHRzm9pNsAH7qtCw</t>
  </si>
  <si>
    <t>Always amazing. Menu changes. Most delicious tomato soup w grilled cheese croutons; the most amazing asparagus Parmesan truffle soup you will ever meet; life changing huevos rancheros; and many hard to choose from brunch options. Lunch and dinner are also deserve high fives. Retro diner set-up inside and eclectic and colorful backyard seating.</t>
  </si>
  <si>
    <t>C4yHaaJcZOHV8w_TXzXfJA</t>
  </si>
  <si>
    <t>uK8jF0vRwb1u7eKzHZKyXw</t>
  </si>
  <si>
    <t>Very cool spot and unique spot in philly. It's got the diner look to it but the walls on the outside have very unique painted art on it which gives it character. The outside of the restaurant is so unique that we did engagement photos there. There's very nice outdoor seating in the back that feels like you're in a garden with all the trees around but also provides some much needed shade in the hot summer months. During the day it's a restaurant - with GREAT food and at night the other side turns into a nightclub with fantastic music.;;Food &amp; Drinks - Thai chili wings are a must order every time we come here. Even if it is for brunch, we always order these wings. Blood Mary's are strong with a slight kick. All other brunch items we've had over the years were also great. We came here a lot over the years we lived in philly and never had a bad meal.;;Night club - awesome dance music. I used to have a blast here and leave with sore feet from all the dancing.</t>
  </si>
  <si>
    <t>52tX2A5hyzLbrDl2VWpTwA</t>
  </si>
  <si>
    <t>I have to be completely honest.  I had the french toast and it was really good UNTIL I found a bright orange food label (those cheap price stickers you see at a farmer's market) on a piece of the sliced fruit and hidden under some whipped cream.  At that point I was done with the meal.  The waitress apologized and just took the food away; didn't offer to replace the food or make something else.  She came back about 10 minutes later to ask my girlfriend if she was done with her meal and if we wanted dessert or anything else; no mention of the foreign item found in the french toast.  We just asked for the check.  When she delivered the check she informed us that french toast had been taken off of the bill (obviously).  Then the manager came over and made situation even worse.  My girlfriend and I had just come from the Punk Rock Flea Market so we both had pink wrist bracelets on.  The manager again told us that the french toast was taken off of the bill and said that it was a pink piece of a bracelet (like the one I was wearing) that was in the food.  He was insinuating that I either accidentally or purposefully put a piece of my bracelet into my own food.  I told him that he was wrong; there was a very distinct difference between the bright pink bracelet I was wearing and the bright orange label with a price inked on it; that I found.  He said; \No; I'll show you; I have the label right over here.\"  He came back with a very shamed look on his face when he realized that I was right and said; \"Oh; it seems to be a label; someone told me it was a wristband.  Anyway; we took care of it for you.\"  Still never apologizing and still acting like he was doing me a favor.  I was very disgusted with the customer service more than anything.  In any other case I'd expect the waitress and especially the manager to not only do everything they could to replace the meal or offer something as a substitute; but not argue or bring conflict in the middle of the establishment.  My experience was that the staff was very unprofessional.  Just because the diner is trying to set itself apart as being \"hip\" and \"eccentric\" doesn't mean the service should be anything less than professional and courteous towards their customers."</t>
  </si>
  <si>
    <t>3D-gdp6d9PbprvbPvHDt_g</t>
  </si>
  <si>
    <t>zO5aLPiKgF91934zLM_ROQ</t>
  </si>
  <si>
    <t>Dance floor is a blast; drinks are good; and all over a lot of fun. It's usually pretty crowded; but it's still a good time.</t>
  </si>
  <si>
    <t>tr4u6xT0S5rP4YLawGiVug</t>
  </si>
  <si>
    <t>-0MnpZLDySk1u-h-lipKFg</t>
  </si>
  <si>
    <t>What else can you ask for in a place... diner, out door seating and dance club all in one. ;;I went on this past Saturday night, not expecting too much because of the holiday weekend. At 10:30 it was pretty dead, but I wanted to get there before they started charging cover.  My friends and I went to the bar/club side, only a few people scattered around. Then we decided to head over to the other side to get something to eat. Pretty nice space we opted for the out door area since it was so nice out. Definitely more crowded than the other side.;;They have $2 high lifes that my friends took advantage of. I stuck with the food again. Some plain old wings and fries. Not to shabby. The wings were very well cooked, the meat fell right off the bone, you didn't need to fight with it to get the meat off. ;;After the little snack we decided to go back to the dancing. The place filled up. And people were all over the dance floor, had a bit more life than when we first walked in. ;;Next time I stop in I'll have to try the breakfast.</t>
  </si>
  <si>
    <t>zq6KZLkucmLvvP9G5327WA</t>
  </si>
  <si>
    <t>niuTERFQRWIIc1k70-3MEw</t>
  </si>
  <si>
    <t>mVq4VWa03YgqZrWkk3_CGQ</t>
  </si>
  <si>
    <t>6NJLqTqsSRZbhvB0oDaB3w</t>
  </si>
  <si>
    <t>Strictly A Brunch Review !;;I would venture to say that I have eaten brunch at damn near every place in or around no-libs... and this place has emerged as my favorite.  I had a former favorite that I will not name, but we go here everytime we want brunch now.  They have awesome specials, and a great menu otherwise.;;The lounge may smell like old booze early in the AM, but suck it up and enjoy the food.</t>
  </si>
  <si>
    <t>RXWhjvyrI-2uOJQSCaqxcA</t>
  </si>
  <si>
    <t>5QYVNRZEhlOi3tlIRT4z3g</t>
  </si>
  <si>
    <t>Name me a SINGLE other restaurant where you can get steak and eggs with grated truffles, truffle vinaigrette for $14.;;;;I'm still waiting...</t>
  </si>
  <si>
    <t>gWnKIXSTE5x8rqIBxXT9WA</t>
  </si>
  <si>
    <t>Cb7s7VOEL9UXZGQ9J43f_g</t>
  </si>
  <si>
    <t>I love this place, where else in Philly can you dance your butt off and then eat pancakes? ;The music is always fun, the drinks are ok, ... the pancakes are ok too.</t>
  </si>
  <si>
    <t>H8hanEnc6xr9K7LY4UUtvA</t>
  </si>
  <si>
    <t>dZCRl46OFuFFnF73VM1YCQ</t>
  </si>
  <si>
    <t>mxZfJDk8_cOO19c7xiMffQ</t>
  </si>
  <si>
    <t>TunmRrfZb7bt53T6HJi4UQ</t>
  </si>
  <si>
    <t>Sushi Bars, Japanese, Restaurants, Asian Fusion, Tapas/Small Plates</t>
  </si>
  <si>
    <t>Bleu Sushi</t>
  </si>
  <si>
    <t>EWxSjn_3M-B6MavYxh5YgA</t>
  </si>
  <si>
    <t>This was my first time eating sushi. My daughter suggested Bleu, ;and let me say that I really enjoyed the food, service and ambiance. I can't wait to go back for more.</t>
  </si>
  <si>
    <t>GDT3EYJpTA9oQ1LlrzM2sQ</t>
  </si>
  <si>
    <t>5lr651m0wNIHIYNSzjUrLA</t>
  </si>
  <si>
    <t>P8TYsVO9ipw5udHhIzPNwA</t>
  </si>
  <si>
    <t>O0bGtkDJljaDXA77GwLGjg</t>
  </si>
  <si>
    <t>Ordered sushi rolls: Market, UPenn, and Jefferson rolls. Sushi rolls were great! ;I also ordered the Kimchi chicken fries (a MUST ORDER) theses were hands down my fav! It's sweet and cheesy (wiz cheese) not so spicy like your typical kimchi. The chicken was well marinated. They have a lunch special on it were it's $4.95 Monday- Friday. ;Service was great. I had asked about the kimchi fries and she highly recommended it and described the taste well. They also give you a complimentary scoop of ice cream. ;Overall, great experience I will be going back and I highly recommend this place!</t>
  </si>
  <si>
    <t>eGbqHKB8K-Ho1ycLKDHVag</t>
  </si>
  <si>
    <t>85BC7usqwF7VSyH6-fvKRA</t>
  </si>
  <si>
    <t>NaIDMcAS5ItCGqiiZBx4dA</t>
  </si>
  <si>
    <t>dJnEtwTfsDM5Syvlk-ouCw</t>
  </si>
  <si>
    <t>d6ujK-5FqqzIczIr0U3R2w</t>
  </si>
  <si>
    <t>PuLA9FBbNS3k8FEHwvhnLQ</t>
  </si>
  <si>
    <t>The service here is really good. I love all of the employees that I got to interact with. I didn't have a reservation, but they were super accomodating;;The place is nice (really dark just fyi) and the sushi is pretty good. It's not the best I've had, but it's still good. I like that the menu isn't too crazy with lots of items as it makes it easier to focus on what they have to offer. ;;I also tried the kimchee fries, which were good, but not as over the top amazing/wow/incredible as other reviewers have stated. I'd definitely come back to try out some other things on the menu!</t>
  </si>
  <si>
    <t>YNlitafM2icIqsz3xQs1uw</t>
  </si>
  <si>
    <t>Great atmosphere; never too crowded and the sushi is really good. It's a nice trendy place; + BYO!! The rolls named after Philly streets/places are a nice touch. I've been here several times and will go back again.</t>
  </si>
  <si>
    <t>ipx0y0x_lM-bbWP2Liq4_Q</t>
  </si>
  <si>
    <t>Came to this sushi corner after just ordering from here many times. if you're a french fry fiend; definitely and without a question get the kimchi fries. Highly recommend any of their speciality rolls that serve seafood. The Tenth Street is a great roll that is fried; but does not sacrafice the original texture of the seafood. I tried the Pine; which is a vegetarian speciality roll. It was pretty decent; but I could have had a standard vegetarian roll; and it would not have tasted any different to me. All the standard rolls come at a decent price with most being around 4-6 dollars. Overall; the decor of the place was really nice. There were folding chairs along one row of tables; which was questionable because the rest of the restaurant's ambiance indicated a classier vibe. But hey we came to eat and as far as sushi goes; this is a great spot to stop by!</t>
  </si>
  <si>
    <t>pv-q73AyQSG_nLXSziZxwA</t>
  </si>
  <si>
    <t>qo2eFStRftkyLaFBmfCQHA</t>
  </si>
  <si>
    <t>I am not sure why this place has so many good reviews. We decided to give this restaurant a second chance after a mediocre first experience, and again it was disappointing. ;The tempura while crispy, had an excess of breading, which was not tempura batter. ;One roll that we had was eel with avocado, which had more avocado than eel. The rice was soggy and borderline gross, like day old sushi from the cafeteria. ;The chicken teriyaki was edible, but the chicken was on the dry side and the sauce was thin. To make matters worse, the rice was hard and unappetizing. ;The kimchee fries were over-hyped, covered in a mixture of cheez-wiz, mayo, and a redish sauce. Served with bits of kim chee.;This confirmed our first impression that this place is just Meh. I am surprised it has so many good reviews. 2.5 stars</t>
  </si>
  <si>
    <t>1GMC5hxR92xe_NgFoSjdDw</t>
  </si>
  <si>
    <t>zsyBdvkenej_5gk-FwW5FQ</t>
  </si>
  <si>
    <t>Noope, I won't come back. Once again, the groupon deal was unable to save this reviewer from writing an honest review about mediocre sushi with abysmal services.;;Must get: arch roll;Meh: bleu boat special, drexel roll, house salad, soft shell crabs;Missed out: hot entrees;;My wife and I visited this quaint spot on a beautiful spring evening and decided to relax and enjoy a discounted sushi dinner, courtesy of Groupon. However, we were not prepared for the whirlwind of faux-pas services. When we decided to sit outdoors, the server filled our water glasses from a half-empty pitcher that's been resting on the neighboring table, that may or may not have been collecting springtime pollen plainly visible on the superficial layer of the ice cubes. Our server, well very polite, was unable to understand our request, seemed to not know the dishes himself, and told us that because we were using the groupon, we weren't able to use it in conjunction with the small $25 deal for two signature rolls + miso/salad. When we finally ordered the food, I had asked for a description of the sashimi, and he realized that he gave me the wrong order and had to take it back. Of course, he was unable to identify the fish and never really came back.;;As for the food, nothing truly stood out aside from the arch roll with its soy organic warp provided a unique texture. The soft shell crab was quite...underwhelming given its size and oily carb-heavy shell. The bleu boat special, which included moderate amount of sashimi was also disappointing as the fish consisted of that thawed-out of freezer taste and lacked any flavors that are sought after in well-respected sushi joints. By the time our check arrived, our mood was not sweetened despite the free cinnamon ice cream.;;My recommendation, as a patron and lover of sushi, is to really consider training your staff to be fully knowledgeable of your menu items. I don't know what to say about the source of the fish, but it should be improved for further visits.;;Food: 1 star;Service: 1 star;Ambiance: 2-3 stars;Price: 2 stars</t>
  </si>
  <si>
    <t>_V6hl1oGkTV2KbGeax_HPA</t>
  </si>
  <si>
    <t>Restaurants, Noodles, Dim Sum, Hong Kong Style Cafe, Cantonese, Food, Barbeque, Juice Bars &amp; Smoothies, Chinese</t>
  </si>
  <si>
    <t>Sang Kee Peking Duck House</t>
  </si>
  <si>
    <t>vymtY-xTaNRqm5kRxlYWlw</t>
  </si>
  <si>
    <t>in general, LOVED the food!;...however....;;OMFG!!!!!  Wonton Soup! WONTON Soup! WONTON SOUP!!!;\Sure\"</t>
  </si>
  <si>
    <t xml:space="preserve"> your thinking \"It's only wonton soup. Big deal.\" No</t>
  </si>
  <si>
    <t xml:space="preserve"> no</t>
  </si>
  <si>
    <t xml:space="preserve"> no. I've NEVER had such a fantastic experience from such an ordinary staple of Chinese Restaurant Universe. First the wonton wrapper is thin and delicate. The broth is light and tasty! as not to fight with the wontons. Oh! Dear Lord! Let me tell you about the WONTON. The first time my wife and I ate at Sang Kee</t>
  </si>
  <si>
    <t xml:space="preserve"> naturally I ordered the wonton soup. expecting the \"usual\" fare.;;The waiter placed a large bowl of soup before me. My first clue that these little jewels bathing in ta golden broth</t>
  </si>
  <si>
    <t xml:space="preserve">  was they are not the usual thick</t>
  </si>
  <si>
    <t xml:space="preserve"> triangular wads of dough filled with an ground pork with way too much chives. ;;Instead</t>
  </si>
  <si>
    <t xml:space="preserve"> I was presented with beautiful</t>
  </si>
  <si>
    <t xml:space="preserve"> round</t>
  </si>
  <si>
    <t xml:space="preserve"> delicate little wontons. My first bite was the MOST WONDERFUL FLAVOR AND TEXTURED MORSEL I've EVER ATE! \"I'm not exaggerating\"  The flavor was much different than I had ever experienced before. First</t>
  </si>
  <si>
    <t xml:space="preserve"> the pork in the wonton has a roasted</t>
  </si>
  <si>
    <t xml:space="preserve"> almost smoky flavor</t>
  </si>
  <si>
    <t xml:space="preserve"> accompanied with two little</t>
  </si>
  <si>
    <t xml:space="preserve"> perfectly sized</t>
  </si>
  <si>
    <t xml:space="preserve"> whole shrimp (imagine a sandwich (shrimp/pork/shrimp) in each dumpling. ;;The wrapper</t>
  </si>
  <si>
    <t xml:space="preserve"> OH! the wrapper</t>
  </si>
  <si>
    <t xml:space="preserve"> is so light and delicate you actually taste the filling first BEFORE the wonton wrapper. The broth is light flavorful and satisfying.;;This in absolutely when The whole is truly greater than the sum of its parts.;; I LOVE YOU</t>
  </si>
  <si>
    <t xml:space="preserve"> LITTLE WONTONS;;Neal"</t>
  </si>
  <si>
    <t>QkOw43uIG1FoB39FmxG7Wg</t>
  </si>
  <si>
    <t>FnymZ3ByHj7CBKLMtIp-zQ</t>
  </si>
  <si>
    <t>I've been going to this place since I was a kid visiting Philly with my parents. The food is the reason why I still go today! Huge portions to split with your family and friends. The only thing they need to work on is to have a more attentive staff. Doesn't bother me too much; but a 10 minute wait until the waiter greets you while you're hungry feels like an eternity! Other than that.. place is awesome with amazing food!</t>
  </si>
  <si>
    <t>5eDFDY5ZI7moLgolkXrf7w</t>
  </si>
  <si>
    <t>vs8QXFmkSJQiaJJ5uXR2mQ</t>
  </si>
  <si>
    <t>This place is a corner shop and easy to find. I ordered the duck and roast pork noodle soup. It's delicious and authentic. To take home; I ordered a whole duck and while ginger garlic chicken both $20 each. If I'm ever I'm the area; I'll definitely be back.</t>
  </si>
  <si>
    <t>5f4UjxbMJwTPgmrHsB4DSg</t>
  </si>
  <si>
    <t>rzab18LTu3re-Euo6-ax6Q</t>
  </si>
  <si>
    <t>Food is awesome; its fairly packed most of the time and they provide great customer service. But they are over priced compare to other places in Chinatown with the same quality and service. I would recommend it every once in a while.</t>
  </si>
  <si>
    <t>U_KAZGdoL3QuFqus1GUo-A</t>
  </si>
  <si>
    <t>KM3Boqw8jc1nCEILtA_QKA</t>
  </si>
  <si>
    <t>A quick bite after going to Franklin Institute (saw Sang Kee mini stall at the Reading Terminal during lunch). Had the duck noodle soup and wife had the short ribs Taiwanese special.  She loved it (not to my taste however); but the duck is great!  Afterwards; the do give you the mini scoop of ice cream (you can order regular scoop if you want); which are 100x better than fortune cookies or oranges. We got 3- coconut; chocolate mint and green tea.</t>
  </si>
  <si>
    <t>RF3Sj2_sWHKzpVi4zOsp-w</t>
  </si>
  <si>
    <t>54gWyM_ihBM0lbNNcViT1A</t>
  </si>
  <si>
    <t>Worst place ever. If I could put a 0 star; I would. Food has gotten worse over the years. Customer service is nonexistent. Manager was extremely rude. Does not want to accommodate guest. It's like they don't care. My family and I will never go back!</t>
  </si>
  <si>
    <t>TNm55dVsYDd9dOmgNg9NtA</t>
  </si>
  <si>
    <t>U6mSM4uIJRdOFwRKfG11ZA</t>
  </si>
  <si>
    <t>We held our family reunion here and gathered on the 2nd floor.  What a group we gathered.;;The staff was great.  They worked with our crazy schedule and requests and even helped to take pictures.;;As always the timing was off so they were patient and made the food after we got done with announcements, games, and introductions.;;They have a preset menu for banquets.  Duck (of course), chicken with beans, shrimp, rice, noodles but my group doesn't eat much meat and Mr. G and I are eating vegan so we altered the menu a bit.;;The spring rolls and veggie pan fried dumplings - both so yummy.;;The tofu was cut into big chunks so it was a softer than I like it.  The pan fried noodles and mixed veggies were great.;;The room was long and narrow and it fit us all.  What a great time.</t>
  </si>
  <si>
    <t>njEa-gaTTxMueydgu0gUkg</t>
  </si>
  <si>
    <t>8pxn-5XfE3oAc62fa7o56g</t>
  </si>
  <si>
    <t>if you are looking for quantity rather than quality for your buck, this place is good. ;;my friends and i got the set dinner for four. we had five people eat the prefixed dinner and we still had left overs. the set dinner had honey walnut shrimp and i'm usually a huge fan but it tasted stale. The chicken with eggplant was good though. ;;my friends and i sat near the tv on the second floor. it was hard to get the attention of our waiter. i waved my hands several times but gave up. one of my friends had to walk up to a waiter. ;;the duck was good but i was disappointed that it didn't come with the fluffy white buns. instead we were given these tortilla looking wraps (my Chinese friend said this was authentic but I personally prefer the white fluffy buns). ;;the free ice cream was nice. they gave us a variety of ice cream scoops on a plate. there was coconut, red bean, green bean, and ginger. the ginger (orange/yellow colored one) was gross. the others were good.</t>
  </si>
  <si>
    <t>rsKZL50mvZhJArcymOPgPg</t>
  </si>
  <si>
    <t>LWvYMc3HSKZ7l5xUVuFa0Q</t>
  </si>
  <si>
    <t>xAkSXyZLEQeTk_8929npsw</t>
  </si>
  <si>
    <t>9OT3-uj5akBhwdAZyvqZOA</t>
  </si>
  <si>
    <t>There are only 5 words you MUST say to your waiter upon entering... \Duck</t>
  </si>
  <si>
    <t xml:space="preserve"> Pork</t>
  </si>
  <si>
    <t xml:space="preserve"> Wonton</t>
  </si>
  <si>
    <t xml:space="preserve"> Noodle</t>
  </si>
  <si>
    <t xml:space="preserve"> Soup\" and I give you a 100 percent guarantee you will be receiving one of the greatest chinese soups that you have ever had. Sang Kee is easily one of the best Chinese restaurants you will go to. I've always ordered the soup there because it's a bit of their specialty- but people i've taken have ordered other dishes and they never disappoint.;;The decor is decent as it isn't a hole in the wall- and their more formal dining room is pretty standard upstairs but for a lunch or very casual date it never ceases to satisfy. In fact your significant other will be so surprised that you are in the know with such a great place. ;;Superior quality food at a great price. Nuff Said."</t>
  </si>
  <si>
    <t>Nq6jTuxi-37lVEdEoI96Ig</t>
  </si>
  <si>
    <t>CYSPKiVdoPX3erovujnE9Q</t>
  </si>
  <si>
    <t>Active Life, Nightlife, Bars, American (Traditional), Bowling, Restaurants, American (New), Gastropubs</t>
  </si>
  <si>
    <t>Harp &amp; Crown</t>
  </si>
  <si>
    <t>IAdaL_TE2-Ip4mkJYTJrlA</t>
  </si>
  <si>
    <t>Of all the newly opened Philly restaurants I've been to this year, I must say this was the most visually appealing. I think the owners of Sampan and Double Knot did a great job creating an alternative universe nested between two nondescript buildings on the boring side of Sansom St. between 15th and 16th - the side with the parking garage and bare walls that are often lined with dumpsters (not to worry though - there were no dumpsters near the restaurant entrance). The decor is an interesting mixture of industrial and classy; with industrial-looking light fixtures and exposed brick walls, but also antique style furniture, framed mirrors, and paintings. The main dining room feels spacious with its open floor plan and high ceiling. Walking into this space feels like walking into a bygone era. ;;Though there were a few kinks with service coming from various staff members, our server was friendly and his service was very smooth. His recommendation was ~3 small plates per person. The 3 of us ended up sharing 7 items, ranging from starters to entrees. ;;Among the starters and small plates, I would highly recommend the Spanish octopus. It was very well-made - flavorful and not chewy. I believe there were 3 medium-sized tentacles. The lamb meatballs, littleneck clams, and burrata were also good, though I felt the burrata was a bit too watery, and in order to go well with it, I felt the bread that came with the dish should be a bit more glutinous. ;;For our entrees, we tried the diver scallops and hanger steak. Both were outstanding. The scallops were seared to perfection (great texture and flavor), while the steak was very tender and came with a very good sauce. The pricing is not bad, but I do think the portions are a bit on the smaller side for the price. The scallop dish had 3 pieces, which came with parsnip puree and light garnish, while the steak was cut into 4-5 strips and came with a few shiitake mushrooms. We ordered a side of grilled cauliflower, which was also light. ;;For dessert, I highly recommend the chocolate cake. It's so moist, not too sweet (which I really like), and comes with layers of delicious chocolate mousse (or some type of cream with similar texture). Priced at $12 a slice, it's a bit steep, but considering how phenomenal it is, I do think it's worth getting. Drink-wise, they have a pretty extensive list. I tried two cocktails and felt they were too sweet, so maybe next time I'll stick with wine or beer with my meal.</t>
  </si>
  <si>
    <t>xwC3a54II8Dli38bMdUWsg</t>
  </si>
  <si>
    <t>Lamb Meatballs were delicioso!;;Beautiful interior and the young lady at the hostess stand was quite welcoming. I'll be back :-)</t>
  </si>
  <si>
    <t>SLv3OWH-gof_gurTXtszXw</t>
  </si>
  <si>
    <t>jyE0PtW3FVT2B51NBxj6qQ</t>
  </si>
  <si>
    <t>Probably my new favorite resturant; the food is to die for. I was stuffed and continued to eat. My favorite thing.... if I had to chose one would be the lamb meatballs. Everything from the fig toast; tuna poke; cauliflower; olives; lamb and the clams and spaghetti are also to die for. The pizza was great and baked to perfection. I was told they also have brunch which I honestly want to already go tomorrow to check it out. The ambiance is amazing; I could sit there for hours. They have a downstairs more like a private bar; with 2 lanes for bowling. Would be an awesome night out; which I want to plan to do in the near future. Our server was Brandon; who was super pleasant and would chat as well as make sure we knew what was in everything and made sure he asked about allergies and let us know what we could and could not eat. If I could give this place a 9 I would. The bathrooms are even cool; you'll have to go check it out for yourself.</t>
  </si>
  <si>
    <t>hqpWiUf11wtTPLfJSdODVQ</t>
  </si>
  <si>
    <t>lqsPYQHwOuVUMCJUNgaEIQ</t>
  </si>
  <si>
    <t>Best place yet in Philly.... great speakeasy like bar down stairs with a bowling alley.. but like a really classy bowling alley. Happy hour is a steal; they literally loose money on it because it's so good. Great staff especially Ryan  and Olivia! Rocking that bar!</t>
  </si>
  <si>
    <t>68eBEF8VvQucIXwV4rjttQ</t>
  </si>
  <si>
    <t>Zkm88VlEmccscYbbiAG27Q</t>
  </si>
  <si>
    <t>I had a holiday party at Harp and Crown on Friday the 30th. We had about 25 guests and rented the downstairs space with the bowling ally's for 3 hours of cocktails and food. The space is terrific. Having an activity like bowling was an added plus and my guests loved it. The food just kept coming and my guests loved the pizza, meatballs, cheeses and the mini calzones. The service was attentive and friendly and having had some bad experiences at other venues in the city--this was a huge plus! ;If you are considering a party/gathering in center city I give this a big thumbs up! My thanks to the Joe the downstairs manager and all the servers who helped us have a great time.</t>
  </si>
  <si>
    <t>rSDnK3RVDpxZG48zU0ptwg</t>
  </si>
  <si>
    <t>N1Bak_yYe3oXSUgzGLQIeg</t>
  </si>
  <si>
    <t>I equivocated for a week about what restaurant to choose for my husband's birthday, but settled on Harp and Crown because of the ambiance and menu.;;When we arrived for our 8:30 reservation, we were offered a seat in the front garden area by the window, but I preferred the larger back room. Wasn't a problem; the host came over to the couch where we were waiting and gave us an estimated wait-time--which was well-worth it!;;When we were escorted to out table 20 minutes later, we found a spacious booth with two flutes of champagne! Such a thoughtful touch. ;;Regarding food: my husband wanted to try a little bit of everything, so we ordered the tasting menu. I'm not a big eater, so the seven dishes overwhelmed me a little. I do, however, highly recommend the tuna appetizer and the brussel sprouts. The new salmon entree is also delicious; the dijon glaze was amazing.;;As for drinks? The Ruby Slippers is light and refreshing without being a sugar-rush. ;;Can't wait to take guests here!</t>
  </si>
  <si>
    <t>LsgNYhs1DF2UnBd4vYRCug</t>
  </si>
  <si>
    <t>wekCiy8tvLtO3NICLzLCQA</t>
  </si>
  <si>
    <t>The seating sucks.  That has to be mentioned first and foremost.  Along the wall they have a giant bench seat broken up into two person sections with an immovable table mounted between them and giant lumpy pillows.  It was uncomfortable and awkward and I could tell everyone else sitting in the area felt the same way by the way they constantly fidgeted and adjusted.  I have no idea WTF someone was thinking. Also, the bar sits in the same area and its loud for a dining area.  Couldn't it be downstairs?  Or closed off?  ;;That said, the people were really nice and attentive and the food was AMAZING.  You know it must be good if it's worth putting up with seating that's less comfortable than the back of an airplane.  ;;Get the tasting menu.  Seven shareable small plates and dessert.  Try a lot of things.  It's the way to go.  It was all good, with the seared tuna cold appetizer and rabbit pasta being the stand outs, in my opinion.  Absolutely worth the price to get completely stuffed on really well-prepared and unique food.</t>
  </si>
  <si>
    <t>ILMNf2oJmsMtdMZXmXucdw</t>
  </si>
  <si>
    <t>hNcW0hLiVsaFZGV79ug0Mg</t>
  </si>
  <si>
    <t>As you can see from the pictures, Harp &amp; Crown is a beautiful restaurant and bar. The design is probably the big draw here, understandably so. ;;In addition to the wonderful atmosphere, Harp &amp; Crown makes great drinks, but I particularly recommend coming for the happy hour. The cocktail and beer options are a bit limited for happy hour, but they are good nonetheless. What's truly impressive is the happy hour food menu. It's not huge, but is both varied and very affordable. What's more, the dishes are full-portion, not sliders or mini-pizzas. I've tried the burger and the fried chicken sandwich, and enjoyed both. ;;The bar here is usually crowded, but I've had good luck sitting in chairs or on the couch in their lounge area, which to me is better than the bar. It's comfortable, less cramped, and a bit quieter.</t>
  </si>
  <si>
    <t>f4t6x4J2AdZ4lwYhXVFw0g</t>
  </si>
  <si>
    <t>7zMcHAVEXSY8EMAfDS6SMw</t>
  </si>
  <si>
    <t>My new favorite restaurant. Everything was amazing but my favorites were the roasted carrots and grilled octopus. But I don't think it's possible to pick something bad...definitely go for the $45 tasting menu; well worth it.</t>
  </si>
  <si>
    <t>pWxSGanb2AuY9XG9WBBjOQ</t>
  </si>
  <si>
    <t>YOYhWpbwhIpGjTQcuMZyng</t>
  </si>
  <si>
    <t>Delightful experience. Honestly one of the best restaurants in Philadelphia, if not the USA. The food, first and foremost, was excellent. We had the roasted olives- quite lovely, cheese plate- heavenly experience with jam and pickled carrots, lamb meatballs- spectacularly savory and unique, roasted brussel sprouts- perfectly cooked and seasoned (I could NOT make this at home), the ricotta gnocchi- light and fluffy yet rich and savory, and the key lime whoopee pie- a very special, tasty dessert by their pastry chef. This chefs know what they are doing. Masters of their craft. ;;The atmosphere was trendy, but warm and homey at the same time. We sat in a booth for two, which is unusual at first, but added to the intimate culinary experience. The staff were so experienced and amazing at making the experience exceptional. ;;Take your next date here. It will go well.</t>
  </si>
  <si>
    <t>TckuDhBumls4JngOPSlaYQ</t>
  </si>
  <si>
    <t>73UjNbSoQjQAOS45rcihFg</t>
  </si>
  <si>
    <t>Nightlife, Restaurants, Breakfast &amp; Brunch, Bars, Mexican</t>
  </si>
  <si>
    <t>Cantina Dos Segundos</t>
  </si>
  <si>
    <t>76RUKw7USBrt05OxnNJCuA</t>
  </si>
  <si>
    <t>I've eaten here a few times and the food was mediocre. Cucumber jalapeÃ±o margarita is amazing though I must say. But tonight my friends and I had the worst experience. We came with a party of 10 and was told that in an hour we would be seated which we were fine with. We hung by the bar and ordered drinks happily. After an hour we asked if our table was ready when they told us yes we have you at two different tables across the room from each other. Since we all wanted to sit together as a last night together before our friend moved; we decided to squeeze all at one table. The staff was so annoyed at the fact we all wanted to sit at one table that no busboy or server came over to our table after 30 minutes of sitting there. We asked multiple servers and hosts to send our server over but nothing. When we finally decided to get up and talk to the hostess she was so rude that we all decided it was time to leave. Sad to say that as locals we will have to take our business to a friendlier and more accommodating restaurant.</t>
  </si>
  <si>
    <t>aaVy6zTriVHo5ZL22YSc5Q</t>
  </si>
  <si>
    <t>b-lyVhuDZekBxkzd5Q3h8A</t>
  </si>
  <si>
    <t>What's better than getting your drink on starting at noon-thirty on a sunny Friday afternoon?  Getting your drink on starting at noon-thirty on a sunny Friday afternoon... outside!;;While it's not plentiful, there's seating on the sidewalk in front of Cantina Dos Segundos.  And given that it was midday on a Friday, that not-plentiful seating was plenty enough for us to wash down some enjoyable munchies with a whole pitcher of blood orange margaritas (on the rocks, of course).;;They don't screw around with the margaritas here.  It may sound frou-frou, but our blood orange margaritas were not light on the tequila.  Plus, we each had our own little plate of rimming salt (or rimming sugar, as the case may be) for handy personalized re-application between drinks.;;Oh.  That's how our meal -started-.  It ended with two \specials\" - a.k.a. \"especiÃ¡ls:\" a can of Tecate and a shot of tequila.  Needless to say</t>
  </si>
  <si>
    <t xml:space="preserve"> after three glasses of margarita</t>
  </si>
  <si>
    <t xml:space="preserve"> this seemed like a good idea.  And when our server decided that he wanted in on the fun that we were obviously having without him</t>
  </si>
  <si>
    <t xml:space="preserve"> he decided that he wanted in on another round of tequila shots with us.  That -also- seemed like a good idea at the time.  In retrospect</t>
  </si>
  <si>
    <t xml:space="preserve"> this may have been detrimental to my overall productivity for the remainder of the afternoon - just don't tell the higher-ups!;;Outside of unnecessary amounts of alcohol</t>
  </si>
  <si>
    <t xml:space="preserve"> my salad mixta was solid.  It didn't look like much but a pile of lettuce</t>
  </si>
  <si>
    <t xml:space="preserve"> but once you dig down past that</t>
  </si>
  <si>
    <t xml:space="preserve"> it's chock full of fresh goodness</t>
  </si>
  <si>
    <t xml:space="preserve"> including creamy avocado</t>
  </si>
  <si>
    <t xml:space="preserve"> tender hearts of palm</t>
  </si>
  <si>
    <t xml:space="preserve"> and tangy slices of citrus fruit.;;...And the boy's room is sexy.  Not in a dirty sort of way.  It reminded me a little bit of the bathrooms at the old Patois in Brooklyn.  Down a set of stairs and down a corridor</t>
  </si>
  <si>
    <t xml:space="preserve"> the light in there is covered with what appears to be custom sheet metal with little star cut-outs.  The scented candles above the sink add to the sexiness.;;I'd be willing to return.  Bring on the 'ritas!"</t>
  </si>
  <si>
    <t>RmXIjppHNtVveguN10iO1g</t>
  </si>
  <si>
    <t>iZNKam1nGRkWT0-S-8sYfQ</t>
  </si>
  <si>
    <t>I love the vegan fajitas.  They are a huge portion with enough to lunch the next day, and they fill it up with roasted veggies, smoked tofu, and grilled seitan.  They usually have a vegan special too.  ;;My only complaint is that its usually too noisy.</t>
  </si>
  <si>
    <t>uCAtWdcGvNDkJUxqBk8OBA</t>
  </si>
  <si>
    <t>jkvckPqGlx3wtglVQYg6wA</t>
  </si>
  <si>
    <t>For some reason I always neglect this place even though I walk by it every singe day of my life coming home from work.  Anyway, me and the babe decided to do brunch on Sunday morning after I read all the mostly decent reviews.  Unfortunately brunch does not start until 11 a.m. so we pretend slept until 10:30 to quiet the hunger rumbles from our stomachs. ;;Got there and were seated immediately by a very friendly waitress.  She talked me into getting the bloody maria which is an AMAZING bloody mary just made with tequila. I ended up getting three because it was so good and refreshing.  Our meals were freaking fab.  My bf got some type of sopes with bacon egg, hollandaise sauce and I got the obnoxious breakfast burrito.  The eggs were fluffly, the rice, beans, salsa and cheese  were just perfection but also totally gross and my stomach said wtf are you doing.;;Definitely hit up this place for an awesome laid back brunch.  We were both so satisfied.  I should mention that we went back and immediately fell back to sleep for three hours due to hangover, too much food, etc.  But thank you Dos Segundos for the best bloody Mary I have had in the past three months, and that is saying a lot.</t>
  </si>
  <si>
    <t>Rps6MbxGSsEVIl-U1Z3PiA</t>
  </si>
  <si>
    <t>3PhKCjvZEMhhgj18VMKxiw</t>
  </si>
  <si>
    <t>PtyyQyIaa9O5zOPTSOsE1w</t>
  </si>
  <si>
    <t>oJA04H-DstdsB6o6Hj2w1g</t>
  </si>
  <si>
    <t>huRaZcVOP1ZAqb8eIMvcaQ</t>
  </si>
  <si>
    <t>I've been here twice. The first time, the food was great and the service was awesome. The second time, the food was great and the service was poor. Common denominator = great food. ;;The salsas have depth, but I wish they were a little chunkier. The vegetarian veggie tacos are fresh and good but will leave you hungry- even if you add the cheese and some pricey chunks of avocado. The tempeh bacon is smoky and sweet, but it's tempehness still can't be masked- so no trying to trick your carnivore bf into thinking it's real. The vegetarian bean tacos I had at dinner were really delicious and filling. They were stuffed with tasty Mexican rice, flavorful whole beans, and salty cotija cheese and topped with some fresh lettuce and tomato that gave them some crispness. Their corn tortillas don't seem homemade, but they get away with it when the filling is that good.;;When we went, they had a special mahi-mahi fish taco. I was skeptical seeing that it was rolled in a flour tortilla and I'm partial to corn tortillas, but they were delicious- just a little spicy, a little creamy, a little crispy, and a lot fresh tasting. Not your standard fish taco but one worth trying.;;If the service were more consistent, I would give it one more star.</t>
  </si>
  <si>
    <t>fEfrVyZOcOKViCWVb2q6zQ</t>
  </si>
  <si>
    <t>LkQWNt-angM1jnpfgJ1GpA</t>
  </si>
  <si>
    <t>Quality spot for tex/mex.  It can't compete with Distrito or Taqueria Veracruzana; but its a solid pick for a cheap night out.  Young crowd; good service; and big drink selection is a plus.</t>
  </si>
  <si>
    <t>X6ZfNppUNusYX7x0_mbhgA</t>
  </si>
  <si>
    <t>FLrXQ9DjRx4gTngd7EgyVA</t>
  </si>
  <si>
    <t>This restaurant offered some very interesting (and very tasty) menu options - ones I've never seen at any Mexican restaurant! Also; their cucumber margarita's are amazing!!</t>
  </si>
  <si>
    <t>KxYagwVik2ZyE4BfmFXTMQ</t>
  </si>
  <si>
    <t>inKosFTNBDKq3BgSWY_jQQ</t>
  </si>
  <si>
    <t>U8RoyRIRrmsxHz-A0IBz3A</t>
  </si>
  <si>
    <t>NFzfuIFghE-HnrodHpaT6A</t>
  </si>
  <si>
    <t>Cheese Shops, Food, Specialty Food, Sandwiches, Cafes, Restaurants, Pizza, American (New), Beer, Wine &amp; Spirits, Butcher, Modern European, Italian, Bars, Nightlife</t>
  </si>
  <si>
    <t>Garces Trading Company</t>
  </si>
  <si>
    <t>BuSKLI_oTKH0oiP8PRWuvQ</t>
  </si>
  <si>
    <t>I really like Garces Trading Company; especially the free olive oil and balsamic tastings they have when you first walk in. The guy behind the cheese counter is super knowledgable and it sounds like a ton of stuff is made in house. The food is always good; though a little expensive for the small portions; which is why I give it a 4. The service is always great and I enjoy the ambiance. The food is unique and inventive; so it's always fun to try something new there.</t>
  </si>
  <si>
    <t>czAu2cHgAqMSb0QXpsCiyw</t>
  </si>
  <si>
    <t>Jpnq051CpStpKnpc17RyMQ</t>
  </si>
  <si>
    <t>Popped in out of the rain for a quick impromptu lunch and was wowed by how good my meal was.  For $14, you can get soup, a half-sandwich and a non-alcoholic drink.  Not a bargain, you say?  Well....;;The soup special the day I visited was a tomato and roasted garlic sop thickened with bread and pureed, then ladled over a gougÃ¨re, a kind of bready cheese puff. Wow, was that good soup!  I could have eaten two more bowls happily.;;The sandwich was roast chicken with pimentÃ³n peppers and goat cheese on a crisp yet tender sourdough baguette.  Yowza!  Absolutely delicious and yet so simple.  ;;Service was very prompt and friendly - shout out to Megan!;;  I left happy and satisfied.  Will be back next time I am in the area!</t>
  </si>
  <si>
    <t>YZ8ifu4BoaEGZYmZwLfZWg</t>
  </si>
  <si>
    <t>weAWgyDTb5ZPUvxhPgeqJA</t>
  </si>
  <si>
    <t>The first time I came here was shortly after it first opened, and we all got sandwiches. They were around $10, and pretty tasty. However, they have since taken sandwiches off their dinner menu, and now nothing costs under $20 except appetizers and small pizzas, and few of those are less than $10. This price jump was an unpleasant surprise the last time I came here.;;Nevertheless, we got a Chicago-style deep dish pizza ($31 with one topping = $7 per topping!) and an eggplant appetizer. Both tasted good enough (although the pizza was a bastardization of legit deep dish), but I now find this place a little too pricey for the cafe-type environment that they're going for, as well as for the food itself. Also, it's always crowded so the service is generally inattentive and ranges from pretty slow to super slow. ;;Don't get me wrong, I love Jose and I would still marry him. But this particular establishment would be a major point of contention in our relationship (the other being Distrito).</t>
  </si>
  <si>
    <t>DJp-RvWsIyX9z-8SN2N7Ag</t>
  </si>
  <si>
    <t>PzH5IrmIFMZo7bqcuXoXlw</t>
  </si>
  <si>
    <t>Great food and exceptional service. Outside seating; if available; is much more quiet than inside.</t>
  </si>
  <si>
    <t>9CtjSqLtFhMFcl0GsBd5mw</t>
  </si>
  <si>
    <t>sOEFep0DHCo6eAFxrai5aw</t>
  </si>
  <si>
    <t>The food was decent but this family of restaurants (I've patronized a few) seems to have a problem with efficient service. Maybe it's part of the business model to have only one waitress servicing half the tables; but whatever the issue is; it took us about half an hour to get drinks and 45 minutes to get food; and we were visited only sporadically by our waitress (who was very nice and seemed to have a lot of tables). Cheese plate was decent but accoutrement pairing was uninspired. Scallops were cooked nicely but paired with a bland creamy sauce that didn't do a lot to offset the scallop flavor.</t>
  </si>
  <si>
    <t>6iOyvhIpyjW0d542kf4m-w</t>
  </si>
  <si>
    <t>ATiInFS6LXJaVYqhlqud1g</t>
  </si>
  <si>
    <t>The food was delicious; the bread and olive oil were so good; and they give you unlimited refills. I got the Moroccan sandwich; which is lamb and a pepper relish and a few other things I can't remember. It was good. My boyfriend got a flatbread pizza with procuttio which was just okay in my opinion; but he liked it. It took several minutes for someone to come to our table or else I would have given the place 5 stars.</t>
  </si>
  <si>
    <t>toQe9adQWV7iC7KM_eugsA</t>
  </si>
  <si>
    <t>NDRd1Ia82UtIN7I6yHYZpA</t>
  </si>
  <si>
    <t>Garces fan for life! I think this has been my favorite Garces restaurant so far (haven't been to Tinto yet, so I can't really include that one). Trading Co was beyond delicious!;;The place looks fabulous. It is located on 11th and Locust, an absolute charming part of Philly, especially during this time of the year (spring). They have tables inside, ranging from small ones (seating 2 people) to larger tables that can seat a large party or several parties together. They also have seating outside that looked absolutely fabulous! We sat inside because it was a little too warm!;;When you walk into Garces Trading Co, you can either sit down at a table or walk around and look at the cheeses and meats, the desserts and the wines. We decided to buy a bottle of wine to have during our  meal and we were immediately helped by this amazingly knowledgeable woman. Her recommendation was spot on, and best of all, the wine was not expensive and very tasty.;;Our waiter was very attentive. Not once did our water glasses or wine glasses go empty. He took his time to recommend and explain things on the menu, and he even made a little bit of conversation. ;;We had the chef's selection of three cheeses with condiments. Don't exactly remember what the cheeses were but one was soft, the other semisoft, and the last one hard. The condiments went perfectly well with each cheese (amazing how they know how to pair them). My favorite was the cherry fig marmalade, but the lavender honey and the fennel apricot mostardo were great as well. ;;Next we had the chef's selection of charcuterie. This was great as well. Everything went great with the wine.;;My boyfriend had the Colorado lamb chops served with heirloom potato salad and an amazing glaze. Wow, I will never stop loving lamb. I had the funghi pizza, which was incredibly rich and flavorful. Simply delicious. (Look at the pictures I posted);;Finally we ordered dessert and coffee, both excellent. We ordered a small coffee press that wasn't really that small. In fact, the bf had two cups of coffee, I (who normally don't drink coffee) had one cup, and there was still enough in the fancy little pot to fill another cup and a half. The raspberry marjolaine went great with the coffee and was light enough to finish off an already amazing meal.;;I think that what I liked best about Garces Trading Co was that you could either come in for a full meal, or just have a bottle of wine and some appetizers and still have a great time.</t>
  </si>
  <si>
    <t>qRyS6tdHA9_3BC9jLZFtwA</t>
  </si>
  <si>
    <t>tGu7KTjQOfB12CFz2GQ9GA</t>
  </si>
  <si>
    <t>Came here for dinner with a few friends; it all started very nicley; the waitress was great. She is probably the only reason this place is getting 1 star and not 0. So dear Management please be good to your personnel.(I m not sure of  her name;  girl with curly hair and is an actress) Anyway; we came here not knowing what to order so just got a bunch of appetizers;  none of which were particularly good; the Potatoe Leek soup was too salty; The sea bass had no flavor; the chicken could of had a bit more flavor to it. The lamb chops caused one of the people from our party a stomach ache. Over all the ambiance is nice; but the food is just not very good and overpriced for poor quality dishes. I wouldn't come back here and def would not recommend others to visit.</t>
  </si>
  <si>
    <t>0CAGYjTxx0MzQPd6SViAYA</t>
  </si>
  <si>
    <t>eyywt7VlfhOvnfzdzHIkpw</t>
  </si>
  <si>
    <t>I am so excited to have Garces Trading Co. around the corner! I've popped over for a quick croissant and ice coffee for breakfast, stopped by for pastries to bring to a dinner party and run in for an emergency last-minute bottle of wine on the way to a byo.  Beautifully convenient. ;;Also have had two delicious dinners at Garces Trading Co (Mom's birthday in Sept and NYE).  Both meals had a fun \I'm at a Garces restaurant\" without the being too fancy or expensive."</t>
  </si>
  <si>
    <t>Y9iuqd6YoGmeJYh16BlLXw</t>
  </si>
  <si>
    <t>Vw7lofNg1pJWsnm5IXb1oQ</t>
  </si>
  <si>
    <t>Holy crap brunch was fantastic. The menu was fix price with a cocktail and a few courses for $25.  The selection of each course we focused, but varied enough for our party of 6 to find their own favorites.  The coffee was good, the drinks were good - and as you would guess the food was great too.  ;;We were there for Easter brunch &amp; it filled up by 11am.  The service was also spot on.  ;;This is a place you should go out of your way for a meal.</t>
  </si>
  <si>
    <t>00U0Zh-EaINi8S_bSI-tVQ</t>
  </si>
  <si>
    <t>FqOCC8Y9xryaX7sIBJcrxA</t>
  </si>
  <si>
    <t>Japanese, Sushi Bars, Restaurants</t>
  </si>
  <si>
    <t>Vic Sushi Bar</t>
  </si>
  <si>
    <t>O2PeEkQpvcw4tC8kJWOOeg</t>
  </si>
  <si>
    <t>This place is great! Really good sushi at a discount price. It's not hard to find cheap sushi; but its hard to find cheap sushi that tastes fresh. Not to mention the portions at Vic's are very big compared to over sushi places that cost more with worse sushi.</t>
  </si>
  <si>
    <t>ERC_M2sb4n4kaiKhrrRtJA</t>
  </si>
  <si>
    <t>u3w3g8ekKQxlo9OJ_QzQLw</t>
  </si>
  <si>
    <t>Let me start by saying I'm a sushi Nazi and can smell sushi pretenders from a mile away. If you want authentic sushi, this is NOT the place. If you want Americanized rolls and other \creative\" creations</t>
  </si>
  <si>
    <t xml:space="preserve"> come on in!;;This place is small</t>
  </si>
  <si>
    <t xml:space="preserve"> cramped</t>
  </si>
  <si>
    <t xml:space="preserve"> and the I was shocked by the prices they are charging! I spent $30 on 2 rolls and the tuna dumpling and still left hungry. I've spent upward of $150 on a sushi meal. Those are mainly for the experience and the impeccable preparation by master chefs. For this place</t>
  </si>
  <si>
    <t xml:space="preserve"> I expected Americanized sushi that can fill me up. ;;Do yourself a favor and just go to the all-you-can-eat sushi place in Center City to get similar quality with unlimited quantity. For the same price..."</t>
  </si>
  <si>
    <t>zXGlHIIt3Exoa7TlMzkT2g</t>
  </si>
  <si>
    <t>Delicious; fresh and reasonably priced sushi!  I had the birthday roll...the tuna was amazingly fresh...it was also beautifully presented with a very good portion size.  You will not be disappointed in this place!</t>
  </si>
  <si>
    <t>6TZnnJpRz6iB0HtEE4Vscg</t>
  </si>
  <si>
    <t>-9_6byOJzgvTdDMGf3N_-w</t>
  </si>
  <si>
    <t>great place. the sushi is excellent for the price. they dont pack on the rice; which rules. the place itself is crazy small. i would never stay to eat there if i were with someone. i had some diff veggie rolls which were yummy and fresh and perfect. everything was ripe (the avocado) and crispy (picked root veggies).  also i really like that they provide trashy gossip mags to read while you wait. great place.</t>
  </si>
  <si>
    <t>8R45rBRqhE2gxI1LPAOVfA</t>
  </si>
  <si>
    <t>q3R73zDm17yPZkYu5uEEGw</t>
  </si>
  <si>
    <t>Spicy Tuna Tartar was presented very creatively and it was really good. Samson Roll was delicious as were the other rolls. The fish was fresh and the rice was nice and sticky. Reasonable prices; casual atmosphere; service was ok. I'd come back again if I was craving sushi.</t>
  </si>
  <si>
    <t>nj2D-MjPvpOqXjr2vbJhAA</t>
  </si>
  <si>
    <t>HwnBB5G_yL_6EXKlZxQxFw</t>
  </si>
  <si>
    <t>Was kind of disappointed with this place. We rushed inside on a rainy day and was hoping it was going to be a hidden gem seeing the size of the place (very small with one table and more seats at the counter) but the sushi was a little lacking for me. We went for lunch and got the salmon platter and some other rolls. The raw salmon itself was amazing but the rolls were very small and squished and didn't taste that great. Some of the avocado was also browning already. ;;The kani salad (really recommend) and miso soup were great though! Another plus was the free bags of tea and hot water they had! I really loved that</t>
  </si>
  <si>
    <t>Uu870tKpL8YnHG5Sl4_7hw</t>
  </si>
  <si>
    <t>YYHAFFajBYtB8WQZhY8CvQ</t>
  </si>
  <si>
    <t>I don't particular enjoy the crowded atmosphere; but this place has a great 3 roll special to order out. It's pretty good sushi that gets the job done when you have that sushi craving.</t>
  </si>
  <si>
    <t>ypbKTqGdUn8-rcNexluuvA</t>
  </si>
  <si>
    <t>0iBEVll5mvw2WqvuFedrDw</t>
  </si>
  <si>
    <t>The sushi is amazing.  I love the sushi/ rice ratio.  my favorites are the tiger roll and the sansom roll.  It is an explosion of sushi delight in your mouth!;I'll admit, it is a very small area for dining in, but they are super fast whether you're sitting at the bar or ordering out.  Personally, I like to take out.  I was addicted to it until i moved out of philly.  Now, it'll be hard finding a place as good as vic's.</t>
  </si>
  <si>
    <t>4HZ1b385DFvIsVKBMixpKQ</t>
  </si>
  <si>
    <t>bNNJhlGTTtmQsU8eFLEZqQ</t>
  </si>
  <si>
    <t>LmZpAA7GFPyuw33vaV3Pvw</t>
  </si>
  <si>
    <t>zj7gwUFov-u3ePtleuA1xA</t>
  </si>
  <si>
    <t>I have been searching for a decent and affordable take out sushi place and vic's is definitely it!  The prices are great (3 rolls for $11!) and the sushi is fresh and delicious!  The place is very small and there is probably enough room to seat 8 or so.  However, if you do find a spot at the sushi bar it is BYOB.;;Due to it's popularity, service is a little slow so during busy times it can take up to 40 minutes for an order so keep that in mind or try to go during off times.</t>
  </si>
  <si>
    <t>QbQwrwCB1v4j-yalbpg6Cw</t>
  </si>
  <si>
    <t>eJaeTZlIdM3HWCq__Ve4Wg</t>
  </si>
  <si>
    <t>French, Spanish, Tapas Bars, Cafes, Restaurants, Wine Bars, Modern European, Bars, Nightlife, Italian, Comedy Clubs, Greek, American (New)</t>
  </si>
  <si>
    <t>Tria Cafe Rittenhouse</t>
  </si>
  <si>
    <t>4q0aCtOFK1qsUh98aKNnuA</t>
  </si>
  <si>
    <t>Drinking a cold Allagash after work with a co-worker at one of the outside tables, while watching the Rittenhouse crowd go by. Sharing a plate of cheese and a couple of glasses of wine at the bar with my husband. Lingering over the white bean appetizer, or gorgeous salad. Indulging in a warm chocolate dessert. ;;Why did I leave Philadelphia? Tria, I miss you.</t>
  </si>
  <si>
    <t>Lse8yNk2cunvn-7h5eY4Gg</t>
  </si>
  <si>
    <t>CelA78JwIKQyhCQLy1vtng</t>
  </si>
  <si>
    <t>This is a GREAT wine bar in the Rittenhouse area. I think they have other locations, but since I lived a block away, I always stuck to this one. The wine list has something for everyone, and the service is pretty good (even when it is crazy crowded - which it often is!). It doesn't look like much from the outside, but the inside is perfectly set up for a variety of group sizes (although I'd stay away from anything larger than 4). ;;The one thing I wish that Tria had was a better, or at least more varied, food menu. I know that wine and cheese go together hand in hand, but does absolutely everything on the menu have to have cheese in it?</t>
  </si>
  <si>
    <t>6Fo8xB96WFj8Bk0AK7fRpQ</t>
  </si>
  <si>
    <t>klLR90VxcDQtKhwf7mCI2g</t>
  </si>
  <si>
    <t>Fantastic wine bar with an assortment of small plates; salads and sandwiches that will satisfy any palate. The wines and beers are expertly selected and the staff is very knowledgable. I recommend the Tulocay Cabernet Sauvignon pared with the assorted meat platter and a side of the 2 year old Gouda cheese.</t>
  </si>
  <si>
    <t>lEqUA7eW39POtN_hfzm7zQ</t>
  </si>
  <si>
    <t>3M8l7KVS_cyaMke04ciavw</t>
  </si>
  <si>
    <t>Chic; unpretentious; and yummy cheeses; wines :) Very friendly staff; very helpful and all round a wonderful experience.</t>
  </si>
  <si>
    <t>ARKA_ncqQnLRYAPd-p2_LQ</t>
  </si>
  <si>
    <t>P9hbcVoZIPKF4gV8KH427A</t>
  </si>
  <si>
    <t>UnCE9lfAJZOpOTUlai6Zlg</t>
  </si>
  <si>
    <t>My husband and I had been walking around for so long as we argued where to eat and what to eat that eventually it was past 10pm and most restaurants started closing up.  We walked around a full hour more, and after 11pm restaurants were definitely done.  Sulking and annoyed with each other, we headed back to our hotel with empty bellies.  We decided to walk up a street that we hadn't yet been on, and came across Tria.;;A server was bringing food out to the one outdoor table, and I was so hungry and cranky I think I just blurted out to my husband as I grabbed his arm \this is a cheese restaurant and they are still serving and we are eating here!\"  Later we couldn't actually figure out what made me call it a cheese restaurant - they must just do a good job of conveying what they're all about.  We walked in and they were indeed still serving</t>
  </si>
  <si>
    <t xml:space="preserve"> and thank god there were exactly two seats remaining at their bar (still a half-hour wait for a table</t>
  </si>
  <si>
    <t xml:space="preserve"> despite being after 11pm).;;So I already felt a love for this place because I was so hungry and I was ever thankful that I could get a decent plate of food at 11:30 at night.  But beyond this simple appreciation</t>
  </si>
  <si>
    <t xml:space="preserve"> everything was great.  Cured meats + salty cheeses + great  wine + shortbread cookies = yum.  This kind of meal is just my thing</t>
  </si>
  <si>
    <t xml:space="preserve"> and perfect for a late night nosh.;;And the service kicked ass - god it made me wish that the local tapas place in my hometown could trade staff with Tria!  We were greeted enthusiastically at the door and put on the wait list.  We stood at the only empty space at the bar for a few moments and someone nearly instantly appeared with bar stools for us.  Menus and waters came quickly</t>
  </si>
  <si>
    <t xml:space="preserve"> and we placed our drink orders.  I got my wine right away</t>
  </si>
  <si>
    <t xml:space="preserve"> and in what only seemed like a few minutes later</t>
  </si>
  <si>
    <t xml:space="preserve"> my husband got his coffee and was informed that it was on the house because it took so long.  Just as I was about to get up to inform the host that she could take us off the wait list because we were comfy at the bar</t>
  </si>
  <si>
    <t xml:space="preserve"> she came up to us to ask if we still would like a table.  Even though the place was beyond packed</t>
  </si>
  <si>
    <t xml:space="preserve"> food came out fast and the bartender was perfectly attentive.  Everyone was just totally in synch and the service was seemless.  ;;It's funny how sometimes it's easy to not notice when everything clicks - things that go wrong stand out so much more.  But this was one of those meals that at the end of the night you realize it was excellent in its subtle delivery of everything you wanted.  Tria saved my belly from being angry and my husband and I from having a huge fight.  Instead we had a delicious meal and a great night</t>
  </si>
  <si>
    <t xml:space="preserve"> and yet another restaurant on our must-visit list for when we're in the Philadelphia area."</t>
  </si>
  <si>
    <t>vYy9lyeEJh8Oufh_71os5A</t>
  </si>
  <si>
    <t>JSKkMEj5eBUi8HkJ3G1QFQ</t>
  </si>
  <si>
    <t>A hidden gem for lunch!! Delicious food; elegant atmosphere and very reasonable prices.  Perfect place to meet someone for lunch in center city.</t>
  </si>
  <si>
    <t>ANQDnip-L4Z87KOYJk41-Q</t>
  </si>
  <si>
    <t>If six stars were possible; I'd given them 7.  First; the warmest most responsive staff possible. Ever waiter and waitress seemed to engage us; asking if we needed anything more; enjoyed what we'd had.  Very nice.  Wonderful wine list; varied in pricing; varietal; region and offered us a taste to help us pick what we wanted.  But as good as this was....the food was awesome.  The  lamb sausage lying in a sauce of feta; olive oil; lemon and mint and with giant white beans scattered in the sauce was absolutely amazing; enough so that now that we are back in Santa Fe we plan to try to recreate it at home. Inventive salads were as delicious as they sounded.... one with smoked duck; another with smoked chicken and another with oak-planked salmon.  All outstanding.  The various bruschetta were each yummy; too.  We came for lunch twice and almost made it back a third time (in a 3 day stay)...  It was that good.  Kudos to the staff and to a culture that obviously rewards quality in the food and staff who are engaging and warm.  Great place.</t>
  </si>
  <si>
    <t>H4zDQKixRjN5bE1v904Omw</t>
  </si>
  <si>
    <t>DcBHEc6JeRPr07SI4wke5A</t>
  </si>
  <si>
    <t>Great place.  It's small and cozy; just very well done.  Its great for a date because the lighting makes everyone look good and they have the best wine and cheese in town (girls love that).  They also have a very nice beer selection and a bunch of fun munchies.  And if your still sober enough for desert they have the best banana; caramel and Mascarpone panini (yum!).</t>
  </si>
  <si>
    <t>_GK3DwcrfOkNOuN2LF_xig</t>
  </si>
  <si>
    <t>lkM3nSJ1KFt0JDWQ49b9EA</t>
  </si>
  <si>
    <t>I went into Tria last night for the first time knowing what an excellent reputation it has for having excellent wine and beer lists; food and service. I was extremely satisfied with two out of three however the poor service we received was unacceptable. The wine list was impressive and I thoroughly enjoyed the three glasses of wine that I had and I was extremely impressed with the food. Tria has a very small kitchen and they are putting out excellent food in spite of that. Now onto the negative. Our server could have cared less if we were there. He became less attentitive as he became less busy. When we first came in there were a lot of people however it seemed like the dining room quickly cleared out. I am assuming that he didn't care about our party of three since we told him that only one of us; myself; would be eating and only two of us were drinking.  Long story short I had to keep flagging him down when there weren't many people in the restaurant to get basic service. I am a bartender at a popular bar in Philadelphia and I know a thing or two about service. I always overtip because I am in the service business and he missed out on that. I left 20 percent.</t>
  </si>
  <si>
    <t>lxR5HPzTOaC85GjhgC4W5A</t>
  </si>
  <si>
    <t>05ev984NYfimRN0UiFrxaA</t>
  </si>
  <si>
    <t>Nightlife, Restaurants, Italian, Bars, Wine Bars</t>
  </si>
  <si>
    <t>Osteria</t>
  </si>
  <si>
    <t>gUj3e9ljX9JTyhvAIEwRcQ</t>
  </si>
  <si>
    <t>Pretty simple review, because we had a pretty simple dinner:;Food: 2 of us shared wild Alaskan salmon pastrami with pickled red onion and rhubarb salad and one Parma pizza. Salmon pastrami sounded interesting and delivered on taste. Really fresh and left you hungry for more. The pizza was exactly as good as everyone says. Great ingredients, perfect crust, and served at the perfect temp. ;Service: Our waiter was kind, attentive, and put up with our indecisive mentality. Also, the drink menu was displayed on an iPad, which was pretty unique and memorable. ;Ambiance: Perfect space with casual but refined feeling. Could be perfect for really any occasion, or just to grab a quick bite.;;Bottom line: I'm definitely coming back.</t>
  </si>
  <si>
    <t>XlBNSdEQLSes3_nG8h8AeQ</t>
  </si>
  <si>
    <t>xfXdrikDmK0WhAv9UHFTbw</t>
  </si>
  <si>
    <t>Definately the best Italian Restraunt That I have been to in Philly,;Suggest that you start with the Wood grilled Octopus, that was the highlight of the evening.</t>
  </si>
  <si>
    <t>WztetxgKa2oFJ5m4iE-CsA</t>
  </si>
  <si>
    <t>F_QfcaZ8quzGXM3R3Nawmw</t>
  </si>
  <si>
    <t>Recently dined here for a date night out- the atmosphere and ambience was beautiful and trendy. Our waiter(s) were attentive (we had multiple employees come to our table and take orders/deliver food; not quite sure who was our actual server); but service itself was slow. The entire dinner took about 2 hours. I ordered the Chicken alla Grigla and it was okay; my boyfriend ordered the rabbit and loved it. The insalata misticanza is just romaine lettuce and balsamic vinegar- don't waste your money. I ordered the palazzo malgara; nerello mascalese terre siciliane igt 2015 wine and it was absolutely amazing- definitely a great wine. Lastly- the artisinal cheese board was fabulous- I would 10/10 recommend the cheese board.</t>
  </si>
  <si>
    <t>CEIYshQgAsRplZ8sPRvGTg</t>
  </si>
  <si>
    <t>0SO5yFmo3H_p741LnDGCdg</t>
  </si>
  <si>
    <t>Great food.  Good service.  My wife and I had our anniversary dinner here and really enjoyed the experience and the food.  I had the tuna steak and sausage; which was perfect.</t>
  </si>
  <si>
    <t>0jpNZHuVydEopyzclcP1Gw</t>
  </si>
  <si>
    <t>xJyJbwuJk-gXxp0hxbAC8Q</t>
  </si>
  <si>
    <t>I went here on a business dinner with co-workers. We were a group of 5. Our waiter was VERY nice and precise when it came to taking our wine orders and explaining the menu. We ordered the antipasta portioned out for 5. It was delicious and we were all impressed. However; from there our service started to decline. I believe it was a problem in the kitchen because our waiter kept apologizing for the wait. When our food finally came out my dish felt a little luke warm like it has been sitting out for a while- I ordered the halibut with mussels. The dish came with mushrooms and some kind of sauce. I was a little full from the antipasta so I only took a couple of bites of the fish which was cooked perfectly but would have been better it is was warmer. Something on the dish was a little too salty- I think it may have been either the mussels or sauce.  All in all it was a decent experience- I'd like to go back and try again.</t>
  </si>
  <si>
    <t>mMhduza1ZoFnLeXnKVlx6w</t>
  </si>
  <si>
    <t>8uHbuYbuxsBVXEfw6bp0iw</t>
  </si>
  <si>
    <t>Have been a fan for a long time; but haven't been there in quite a while. On a recent visit to Philly; I made my way there and was not disappointed.  Sat at the bar and my bartender was attentive and knowledgeable.  Had the marinara pizza which was excellent and the meat plate which was as good as I remembered (the mustardo honey with a mustard spice to it and artichoke makes the plate.)  I had the gnocchi for dinner and it was pretty good as well.  I still feel like the price is fair for the quality and service and I will certainly keep it in my rotations when visiting Philly again.</t>
  </si>
  <si>
    <t>4SnCHfPzS-stzY3uHHotiA</t>
  </si>
  <si>
    <t>My fiancÃ© and I are new to the area and were excited to try out an Italian restaurant near us. We are also on the hunt for a wedding venue and thought this restaurant may have had potential. We were very disappointed with the quality the food. We ordered the crab gnocchi and the Francobolli Ravioli- the gnocchi was drenched in butter and salt and the crab tasted like it came from a can. As far as the ravioli it was similarly salted and each ravioli hardly had any filling. The service was perfectly fine and the atmosphere was pleasant; but the food was pricey and simply not good! We got takeout from whole foods after we left. I'd skip this place if looking for some good Italian food.</t>
  </si>
  <si>
    <t>atKULc5kZajaM6Ef8chCdg</t>
  </si>
  <si>
    <t>IufbVkWMwhjE_1pMWdnl3g</t>
  </si>
  <si>
    <t>Great appetizers, great service, great food...but two pasta dishes were just too salty: spaghetti with calamari and the bucatini.  The other food (pizza and cavatelli) were just right.  Not  sure what's up with the salt.;;We've been here many times, and the place is finally more relaxed.  Or rather, the customers coming in are more relaxed.  Families were eating, people in shorts, old, young...More like an osteria.</t>
  </si>
  <si>
    <t>ROzJ3UppTc8AKpSpKs-bzA</t>
  </si>
  <si>
    <t>enE8zdBd-FsObZqy23gSkQ</t>
  </si>
  <si>
    <t>Pizza - pretty good;Marinated veggies - really good- somewhat small;stamp pasta - really good but way too small for a meal (don't get it).;;Bread of course is brought to the table - AWESOME!;;Waitress had a great sense of humor.  Gave one of our guys a hard time which so too funny.  Definitely would return.;;If you have never tried octopus, this is the place to get it.  It was really good and tender.</t>
  </si>
  <si>
    <t>f64zmpgEyJxxzX241AHt9Q</t>
  </si>
  <si>
    <t>I finally made it to Osteria after four years of living in Philadelphia.  I would not say that it is the best pizza in Philly . . . I will say that it is a fantastic dining experience.  I love the space, and I love the noise and bustling on a Saturday night.  ;;It has been a long time since I've eaten in a restaurant in Philadelphia where I've literally wanted to try every item on the menu.  I was so overwhelmed by the amazing menu selections; so we will have to go back so I can try the things we missed.;;We started with the lombarda pizza which was actually my least favorite of the dishes we tried, hence Osteria not having the best pizza in Philly.  We moved from the pizza to the wood-grilled octopus, which was delicious, and cooked perfectly.  For the entree, I got the canestri with braised short ribs.  This dish was perfection.  I would recommend that anyone dining at Osteria try this.  I wanted to order a second order of it . . . but opted for dessert instead.  ;;What really makes this place special, however, and merits a paragraph of its own is the service.  I have NEVER experienced such wonderful service in all my dining in Philadelphia.  The service was such a step above other places, that I felt like the bulk of our dinner conversation focused on just how excellent the service was.</t>
  </si>
  <si>
    <t>Bnf-KvDhT8WXrpv2WJEOQQ</t>
  </si>
  <si>
    <t>gnpyyeWQ53WlDMJEq-YA_w</t>
  </si>
  <si>
    <t>Basque, Tapas Bars, Iberian, Bars, Wine Bars, Restaurants, Lounges, Nightlife, Spanish</t>
  </si>
  <si>
    <t>Tinto</t>
  </si>
  <si>
    <t>absiNz5Y-7Yi-0zCDvrSjg</t>
  </si>
  <si>
    <t>2 to 2.5 stars Jose.;With all due respect Jose to your empire this was a.....Big rip off. ...come on now(said in annoyed Baltimore accent). Laughably nothing to eat.;Pretentious. Pretending to be a molecular gastro uber supper club. Bomb! Pretend pretend pretend wait wait then just meh.........;Yes yes I know we're supposed to go to the tasting menu and yes all the good places now or soon will be chef tastings only....It's just a little too much Chef Nazi for me. Fine I guess we're just applebees after all.;Food a meh at best. Decor nice though. Bar ferdinand far better at half the price. ;;Pitcher of sangria all ice for  4   1/4 glasses  30bucks. Third tier spanish wines at 1St tier per glass price. ;;Wait forever for service. Nasty and condescending.....strongly insist how to order. ;The food.........................;Onion soup luke warm quarter of a bowl mush crouton;Arugula salad ok nothing special;Cheese mixto guinea pig size slices 4 stale 2\ old baguette slices;Poor quality cheeses;Moule frites spicy delish preshelled moules great frites best dish;Turbot looked good but bland flavorless not good at all;Kobe slider cold old same stale baguette round terrible;Short rib sandwhich just ok;Octopus with lemon powder and foam flavorless old fishy octo;Olives good for 4 bucks;String beans tasy for 8;Tater tubes silly for  8;Chicken tasty pigeon tiny tasteless mashed;scallop plate just ok for 18;We left bloated and angry for the experience......;;Really our worst restaraunt so far in philadelphia and very rare bad experience among all the great phily restaraunts. But we had fun with our friends despite.;;ldavidfine@gmail.com"</t>
  </si>
  <si>
    <t>mS7_NOLpF1TLt8tYunNvZQ</t>
  </si>
  <si>
    <t>Eq71Sb92EWRZoHOcDaH5rQ</t>
  </si>
  <si>
    <t>You should always order the Jamon Iberico De Bellota.  It's stupidly expensive, but there is a reason that you pay for this melt in you mouth pork.  Razor thin slices of fatty, acorn fed pork are to die for.  If I was filthy rich, you bet your ass that I have a trained staff member slicing this stuff off for me on the daily.  ;;The Paella was very good.  A nice crunch on the bottom of the rice, very flavorful.  One of the better paellas that I've had.;;Diver Scallops were cooked perfectly.  They were light and tasty.  ;;The wine was as terrific as expected.  Spanish wine is some of my absolute favorite.  They gave us complimentary champagne for our anniversary.  That was nice of them.;;There needs to be a casual tapas restaurant in Philly.  The food here is great, but it's too expensive and too stuffy to really be tapas.  That being said, I'd absolutely recommend it.</t>
  </si>
  <si>
    <t>cIVmIJD7nIiEcVGamfBoVw</t>
  </si>
  <si>
    <t>_LQVg3PU_4u9Kou_633n5w</t>
  </si>
  <si>
    <t>I have been here several times and still enjoy my meal each time I eat here. The food is great and you can almost always get a table with little to no waiting time. It is really hard to make a bad order from their menu and there is plenty to choose from. It can get pricey; I have done the chef's tasting once but once you know the menu it can actually be a somewhat affordable and delicious meal!</t>
  </si>
  <si>
    <t>pmXiaK7RM_veqJ8OcGhRJw</t>
  </si>
  <si>
    <t>fBATpiuP8zZ79WPyf_vENQ</t>
  </si>
  <si>
    <t>a really great place and atmosphere in Philadelphia. there are a lot of great food places in NYC and this place although is in philly; its up to par compared to places with NYC. all the tapas were great and so was the sangria. great place. will definitely come back again</t>
  </si>
  <si>
    <t>3B482fYTOg-_eW7SgsTdYQ</t>
  </si>
  <si>
    <t>CO2jfTH5xuYaqgKhTp0Vug</t>
  </si>
  <si>
    <t>This is a great place with excellent wines and very high-end tapas.  The anchovies dish in particular was so carefully executed and special, we loved it.  Some might say its a little dark inside but very masculine, warm and intimate which is clearly the ambiance they're going for.  ;;I can't help but feel like the place was just a smeck overpriced, hence the 4 stars, but we will very likely be back here when next in Philly.</t>
  </si>
  <si>
    <t>t2ARh_w95hDEkDtWyHtDpA</t>
  </si>
  <si>
    <t>mehA1rTRZByptBkWKPdrGg</t>
  </si>
  <si>
    <t>Great food, great wine, great atmosphere! Perfect spot for a date.;;4-5 dishes are more than enough for a party of two, some of my favorites are:;chicken brochetas;meatballs;duck</t>
  </si>
  <si>
    <t>lzjnYZYKpYrStVBGTe1C_g</t>
  </si>
  <si>
    <t>YeVZJ8JFZNs60bTGsS4T_Q</t>
  </si>
  <si>
    <t>What an experience! An excellent selection of tapas; that provided one of the finest evenings of dining I have had in a while. Started with cocktails; and a mixto charcuterie and added in beets; Brussels sprouts; pork belly; smoked octopus; and finished with a mixto cheese plate as well. A fine red wine recommended by our waiter made the evening very enjoyable. Highly recommended and will be on the list for future visits.</t>
  </si>
  <si>
    <t>JY3OCRgfu59wbj66oeDjQg</t>
  </si>
  <si>
    <t>hBch0Un0QHR1V5NeZudFlA</t>
  </si>
  <si>
    <t>Great creative food; good drinks.  Great service.  One of my regular stops.</t>
  </si>
  <si>
    <t>RfKHDok4ssoO9opNQ4NSJQ</t>
  </si>
  <si>
    <t>aZYKE4Qq8lw4a9frNUvYoA</t>
  </si>
  <si>
    <t>Very classy. Each and every tapa looks and tastes like a work of [culinary] art. Obviously portions are tiny and the place is on the expensive side; but very nice overall; especially for a date or a special occasion.</t>
  </si>
  <si>
    <t>c3-EQXfmW-mMY1zVc9dBGw</t>
  </si>
  <si>
    <t>I love this place! For anyone trying out this type of cuisine for the first time, I strongly recommend it. I feel like the restaurant strikes a perfect balance between purely Spanish food and \regular\" food. The restaurant is beautiful and romantic even though some of the tables have pretty stiff and high up chairs that may be uncomfortable for some. The waiters are incredibly friendly</t>
  </si>
  <si>
    <t xml:space="preserve"> and they make wonderful suggestions for first-timers.;;Definitely get the:;Chestnut soup;Duck confit;Scottish salmon;Kobe beef;Bomba rice;;Definitely a must! It has become one of my favorite restaurants in Philadelphia. I would suggest not going during Restaurant Week because the menu doesn't always include some of Tinto's best then."</t>
  </si>
  <si>
    <t>sy7ADvpBA7SfHwbY-Y_5gw</t>
  </si>
  <si>
    <t>American (New), Nightlife, Greek, Cocktail Bars, Bars, Mediterranean, Restaurants, Pizza, Tapas Bars, Latin American, Tapas/Small Plates, Lounges</t>
  </si>
  <si>
    <t>Valanni</t>
  </si>
  <si>
    <t>2pZx4R0ezy2BqDIw89CtYA</t>
  </si>
  <si>
    <t>It's been years since I've been to Valanni, but a recent happy hour brought me back for my epic return.;;I have to concur with everyone who speaks so highly of their happy hour. From 5-7 Monday through Friday, they have an excellent offering of half price tapas, cocktails and wines. They also have $5 you-call-its and $3 Yuenglings.;;The half off cocktails are the really special part about this special. It's not limited to a select few options. You have your choice of any of their fabulous libations. The cucumber martini was beverage of the evening. It consisted of cucumber infused Skyy Vodka, St. Germain, and fresh lime juice with a cucumber wheel. They went down smoothly and quickly. We sat at the bar and the server was on top of his game. It was very easy to place a refill order. ;;I also went with the spicy pulled chicken empanadas and crispy Brussel sprouts. This was definitely the most interesting preparation of Brussel sprouts I've ever eaten. They were prepared with marcona almonds, granny smith apples and aged balsamic. It truly was a tapa so don't except your typical Brussel sprout appetizer portion. ;;The chicken empanadas were simply out of this world. Although they were fried, they weren't the least bit greasy. There was a crispness to the shell, but it was still easy to neatly cut them with a fork and a knife. They were stuffed full of cilantro and manchego flavor and the chipotle-horseradish aioli gave a nice kick without being overly spicy. They were larger than I thought they'd be and two came to the order.;;The bar area was not packed on the night of my visit and it was very easy to maintain a conversation with the three people in the group sitting at the bar without having to scream.;;My tab ran me a little under $30 before tax and tip. It was nice to have quality food and cocktail in a nice atmosphere without spending a fortune. ;;I have no doubt there'll be less of a gap before my next visit.</t>
  </si>
  <si>
    <t>OLGQ7alK4VKl3YdQk6UF5g</t>
  </si>
  <si>
    <t>EjxPYjxLQ2GL7HaHTeSu7g</t>
  </si>
  <si>
    <t>sNVXtGWeemlJ-6LQSARzuA</t>
  </si>
  <si>
    <t>Wonderful experience!  When we walked in my first thought was \wow</t>
  </si>
  <si>
    <t xml:space="preserve"> it's swanky.  Swanky places usually have food that's just ok because they are more into the atmosphere and having a cool bar than they are the food.\"  I was wrong.  The food was delicious!  ;;The bar area was very vibrant and was packed. We decided to have a few drinks in before dinner and their specialty drink menu had a lot of interesting options. The print on the drink menu is really small though and it's pretty dark in there so I could barely read the ingredients. I'm in my early 30's and no where near the point where I have a hard time reading small print.  Its just hard to get a good light on the menu to read it. You can read the names of the drinks but the ingredients are tiny.  I get sick every time I drink vodka and asked the bartender if he could make one of their signature drinks with rum instead.  He said that it would taste funny if he did that but he would whip me something special instead.  Whatever it was</t>
  </si>
  <si>
    <t xml:space="preserve"> it was really good!    ;;We were seated at a tiny round table for two on the lounge side. It was cozy and nice</t>
  </si>
  <si>
    <t xml:space="preserve"> but the table was about as big as an Altoid. I was surprised they had such small tables for a tapas restaurant.  We ordered a few different dishes and asked the waiter to space them out so that we would have room for them on the table and he was very accommodating about how much food to order and what order to serve it in.  We ordered the Medi-Latin plate</t>
  </si>
  <si>
    <t xml:space="preserve"> which is served on a long skinny platter that hung off both sides of the table.  Everything on the platter was delicious - far better than I would have imagined. ;;We also got the lobster and crab mac and cheese and it had an entire lobster claw in it plus tons of crab meat.  The sauce was pretty typical for mac and cheese - nothing amazing</t>
  </si>
  <si>
    <t xml:space="preserve"> but the amount of lobster and crab made up for it. ;;The flatbread was a good but a little lame compared to the rest of the food- I wish we had skipped that and ordered something else instead. It was tasty</t>
  </si>
  <si>
    <t xml:space="preserve"> just difficult to eat since the toppings didn't stay on the bread. ;;We split the oreo dessert and the hazelnut mouse truffle.  Both were scrumptious.;;Pricing is not available on their website but it was very reasonable.  I believe the Medi-Latin plate was $25 and it included 7 different items (mostly 2 of each item</t>
  </si>
  <si>
    <t xml:space="preserve"> except calamari and feta which had more).  With a few drinks</t>
  </si>
  <si>
    <t xml:space="preserve"> the Medi Plate</t>
  </si>
  <si>
    <t xml:space="preserve"> Mac and Cheese</t>
  </si>
  <si>
    <t xml:space="preserve"> Flatbread</t>
  </si>
  <si>
    <t xml:space="preserve"> Polenta</t>
  </si>
  <si>
    <t xml:space="preserve"> and two desserts</t>
  </si>
  <si>
    <t xml:space="preserve"> our bill came to about $110.  We had closed out our bar tab before being seated and I believe that was about $30 for two mixed drinks and a beer. ;;Can't wait to go back!"</t>
  </si>
  <si>
    <t>7EofXzEX_LJSwDmHvtQ4bQ</t>
  </si>
  <si>
    <t>4v4qhVrdHCacS_3RUKYDwg</t>
  </si>
  <si>
    <t>I've been in and out of Valanni twice before I sat down to enjoy a meal during CC Restaurant Week. The hostesses have been not so friendly and I honestly feel more comfortable walking into Barclay Prime than this place. Luckily our waitress was much nicer than the hostess. Myself and two friends had a reservation for 7:30 on a Wednesday.  I started with the Spicy Pulled Chicken Empanadas; had the Pan Seared Chicken Saltimbocca as my entree; and the Oreo Beignet for dessert. The empanadas and beignet were delicious; the chicken saltimbocca was fine.  I also had a taste of the goat cheese balls and brussel sprouts which were good too! I would definitely come back to try more in the future.</t>
  </si>
  <si>
    <t>UYU71DRx-UDAee-eFOFfWw</t>
  </si>
  <si>
    <t>imEmUIG6I4LEGZ4YzBPanA</t>
  </si>
  <si>
    <t>We went for dinner on a weeknight and were pleasantly surprised by the interesting selection of smaller plates.  ;;We knew that we definitely wanted their Crispy Brussels Sprouts (my friend usually hates them but tried them here once before and was stunned that she loved them).  The combination of granny smith apples and marcona almonds was great! And I really enjoyed the sauce that complimented - it was aged balsamic when I inquired.  Highly recommend it!;;The Porkbelly Slider Cubans were pretty good too.  Simple but excellent execution and great proportions - you got just enough pickle to the Canadian bacon and cheese.  ;;Don't skip the Fried Goat Cheese!! By far the best menu item we tried.  (See posted picture- we couldn't even resist eating one each before taking a picture of the last one on the plate). The honey just goes so well with the tangy yet creamy goat cheese, but the bell pepper marmalade adds another exciting layer for your taste buds.  Heavenly!;;Service was good, although we were literally the only customers sitting outside on a nice summery night.  And don't forget to check in on yelp for a complimentary wine/sangria (if they still have that offer)!</t>
  </si>
  <si>
    <t>OkjeFppodgJP_CvB84cJYw</t>
  </si>
  <si>
    <t>v7KlctKSSGnWZ0Eum53K6g</t>
  </si>
  <si>
    <t>Very loud. Slow apathetic service. I had the pasta special; which was overcooked and lacking in any  flavor but salt. Took a long time to get our drinks even though the restaurant was not full and we did not order craft cocktails. Wine; Grey Goose on the rocks. On a positive note; my husband had a wonderful hamburger. Being an expert on hamburgers; he pronounced it one of the best he's had. We won't be back.</t>
  </si>
  <si>
    <t>U7FKiS1eROsSzBg-7Ohr4Q</t>
  </si>
  <si>
    <t>My78E1dljmESeuNiIcwFxQ</t>
  </si>
  <si>
    <t>A gal pal roped me in for dinner at Valanni for restaurant week.  We had an 8:30 PM reservation and the house was packed to the brim.  I always view it is a good omen when a dining room is full with patrons and I was eager to try their diverse menu.  Long story; short; I liked the food enough that I would return during a regular week.  Although I wasn't particularly fond of the grilled romaine salad (the chipotle caesar dressing was a bit too rich and more than a bit too bland); I was infatuated with the crisp polenta croutons.  The red mussels were an instant hit at the table--they could simply serve the savory tomato garlic broth as a lone dish.  My friend gave her hard-earned approval to the Kobe beef burger (\A-grade\"); which is a big deal in our social circle because she is a burger connoisseur and has been very disappointed lately with the Philadelphia burger scene.  I myself ordered the seafood paella; which was not as authentic as I had preferred (served on a white plate; no burnt rice?; an overwhelming tomato base); but I still scarfed it down.  Even though it wasn't true paella (more of a seafood and tomato risotto); it was generously prepared with plenty of seafood (mussels; shrimp; scallops!; clams; even a sad baby octopus) and seasoned rice.  Apparently; the house chocolate mousse hits the nervous system like cocaine and it was lapped up by all those who ordered it for dessert.  Parking was a gigantic pain in the ass; but I'm planning to come back soon for the rest of the menu."</t>
  </si>
  <si>
    <t>tyGuADf5u4hs_LuWKpgqbQ</t>
  </si>
  <si>
    <t>yY8DB6hS_6Um6hihw4yVLg</t>
  </si>
  <si>
    <t>Valanni just underwent a sort of face-lift, and seems to be having a bit of an identity crisis as a result. Most people I've spoken to know Valanni as an upscale restaurant with a sleek, modern but classy set-up. The new Valanni (or \Valanni Social\"</t>
  </si>
  <si>
    <t xml:space="preserve"> as the new signs indicate) is more of an upscale gay club/tapas bar. While there are still tables for dinner and such</t>
  </si>
  <si>
    <t xml:space="preserve"> the main draw now seems to be to the plush front room that faces Spruce Street</t>
  </si>
  <si>
    <t xml:space="preserve"> with white couches and a fancy changing-light wall. It also appears that there's a DJ there full-time pumping dance remixes into the restaurant. ;;You won't find Valanni on any list of gay bars in Philadelphia but it's definitely become that -- moreso a place where you and friends can go for some moderately-priced cocktails before hitting up bars like Woody's or Tavern on Camac. I also can't really tell what the server situation is there. Some people seem to get waited on in the lounge area</t>
  </si>
  <si>
    <t xml:space="preserve"> others not."</t>
  </si>
  <si>
    <t>0jF4ELEvR8221J_Bf6ku4w</t>
  </si>
  <si>
    <t>VaLLnfyMwhicRdCmOcHRLw</t>
  </si>
  <si>
    <t>A great standby in Center City. Went in at 6:30 PM after driving past two different venues (Marcato and Mixto) with waiting lines resembling an old Soviet bread line. We got al fresco seating with no wait and ordered several tapas. The ham croquettes were delicious. We followed that with pulled pork empanadas and a very tasty sea bass dish with crab; olive and capers.  More tapas that included roast pork with garlic; an iberian cheese plate and calamari.  We left stuffed.  Good wine selection.  The wait staff was friendly and prompt.</t>
  </si>
  <si>
    <t>k_muz40jJaiY1PVga6NDXA</t>
  </si>
  <si>
    <t>SPO6HwEYasjHlDTcVvLY_Q</t>
  </si>
  <si>
    <t>I came here for the last night of restaurant week and they were swamped. We arrived 15 minutes late for our reservation because of traffic but they sat us right away with no problems. Our server was great. She was attentive even having at least 7 tables. Food was delicious not one thing tasted bad from appetizer to dessert! Only negative I could say is the seating is weird definitely a lounge atmosphere even during dinner hours; very close to the other tables. Great place!!</t>
  </si>
  <si>
    <t>Ig-CAltErq2Gfxu_s49_8g</t>
  </si>
  <si>
    <t>wB1Tin0OW1JRpaKM-E3ZYA</t>
  </si>
  <si>
    <t>Pubs, Food, Breakfast &amp; Brunch, Dance Clubs, Bars, American (New), American (Traditional), Beer, Wine &amp; Spirits, Restaurants, Nightlife</t>
  </si>
  <si>
    <t>National Mechanics</t>
  </si>
  <si>
    <t>dbWkdyv5fTTbPIx-OZqQRg</t>
  </si>
  <si>
    <t>Stopped in for an early lunch while visiting nearby museums. Food was pretty good (eggs Benedict with crab cake); service was mostly good; and decor was really neat.  However; until a few more people showed; the staff had the music cranked up to late night club levels; including a couple of grating selections that set our teeth on edge and had us considering bolting out of the door.</t>
  </si>
  <si>
    <t>fXHrtp2o_d9P8O3ZQK1Cgw</t>
  </si>
  <si>
    <t>W7SxJ55yQP1iew4mBRQ_Sg</t>
  </si>
  <si>
    <t>Atmosphere - Typical upscale bar. No televisions which I liked as a nice change of pace. ;;Service - Perfect. No complaints. I really did appreciate how great each person of the staff was. Greeted with a smile, super patient server. Service itself was 5/5;;Food - Good. Not great. ;;Plantain Chips and Guacamole - Good. Not great. 4/5;Brussels Sprouts - Not really my thing, but our party of four decided to try it. 3/5;Pan-Seared Crab Cake with Roasted Pepper Aioli - I've had better. Very average. Sauce was okay. 3/5;National Burger - I liked that you could add items. My wife added avocado. I took two bites. I was very disappointed. 2/5;;Drinks - Saved the day. Great drink menu and seasonal selection. ;;Overall - I would not go back for the food. However, if we were just getting drinks and appetizers, I'd be okay knowing that they have great service and a great drink menu. I would not come back for a meal, however. ;;Points for:Service and drinks. ;No points: Food</t>
  </si>
  <si>
    <t>fb9eDPNW21CSbYyOfnnwIQ</t>
  </si>
  <si>
    <t>xFYa4-gOJquEuKpmNRcZSQ</t>
  </si>
  <si>
    <t>Went and had dinner with a group. Six of us were seated promptly. The food was great; simple and filling. The building and surrounding are really cool. Historic, quirky, warm and inviting. ;;Our server, Zack was quick and efficient. More importantly he was personable and funny. I'd recommend asking for him. ;;Will visit again next time I'm in town visiting family.</t>
  </si>
  <si>
    <t>kALjfwXfePTGEpai5QvdCg</t>
  </si>
  <si>
    <t>lhJuSXS4-EGzQBq0oZxz9g</t>
  </si>
  <si>
    <t>8EU0hfVXNK3-u2apBb1fcw</t>
  </si>
  <si>
    <t>MY4ZGMEYo9P6YTFeEhlLWA</t>
  </si>
  <si>
    <t>We stopped at National Mechanics after dinner on a Friday night.;;The building was cool, outside and in.;;Their drink specials and variety were solid.;;The DJ was playing a sweet mix of indie and 80s dance music.;;There were too many people in plaid flannel shirts for my liking, but it wasn't that hard to push them out of the way and order my libation.;;Overall, a less-lame spot to party in Old City.</t>
  </si>
  <si>
    <t>8gc8dZzfHuH1Q2tf8cz3EQ</t>
  </si>
  <si>
    <t>HEIakOrgA7OlAhc3j_65ow</t>
  </si>
  <si>
    <t>I have to be honest, this is the worst bar I've been to. It's not dirty or anything and I didn't try the food, however, that doesn't excuse how terrible everything else is.;;The drinks were watered down and EXPENSIVE. We spent over $60, for two, for only a few drinks that hardly tasted like there was any alcohol in them at all. It was outrageously ridiculous. Not to mention every glass was filled to the brim with ice. The music was everything I could easily listen to on the radio - nothing worth dancing to. And there are two unisex bathrooms with lines that take at least 30 mins on a weekend.;;Point blank, I can drink at home and have more fun. Disappointed and don't see why I'd want to go back.</t>
  </si>
  <si>
    <t>wNMN-N-Bi6SbZ-vn_2Olrw</t>
  </si>
  <si>
    <t>8GXuc6-iTlbX4wpyO-QYCQ</t>
  </si>
  <si>
    <t>Before Sixers game we thought we'd do some bar hopping in the city. This place was fun. We're on the old side; for the patrons we saw inside; but still enjoyed immensely. Our young bartender was very friendly; even though a shaken martini seemed a little out of character for the establishment; she did it perfect. The other young server waiting on the tables had tattoos on just about every area visible; but just added to the enjoyment of that culture today. Would recommend it on your bar hopping tour.</t>
  </si>
  <si>
    <t>V7CfllhhZhtyk_9qVVWe8Q</t>
  </si>
  <si>
    <t>IoNrnciQB7OUZK-T6iRp9w</t>
  </si>
  <si>
    <t>Good bar food; great drinks; and good music for a casual night of dancing! It can get pretty crowded on weeknights; so not meant for you if you're claustrophobic. I loved the mac and cheese!</t>
  </si>
  <si>
    <t>PNpiFDAbMkq1-hcqFkfB5g</t>
  </si>
  <si>
    <t>Delicious food; we ordered the mezcal wings; the ratatouille; the crab cakes; and a Gelato dessert.  The food and cocktails were outstanding; as was the service.  The restaurant has a great vibe; the only negative is that it is a little loud (reason for 4 stars). Would definitely recommend! The restaurant seems to be in an old church and decoration is pretty unique; fun place and fun staff!</t>
  </si>
  <si>
    <t>zyWO2mxzHsVZhPcRnfsTfA</t>
  </si>
  <si>
    <t>mqxQM2HmH0bsS7zL9OurUQ</t>
  </si>
  <si>
    <t>Great wings, friendly staff, and off the tourists radar.;;If you are in old city and in need of a drink or a quick meal, stop here you will find something that you like.;;Did I mention that the wings are great?</t>
  </si>
  <si>
    <t>_Ah4BtAqFnhHrYWVXce1xg</t>
  </si>
  <si>
    <t>AmI3LIUNwsi4023hOVGu3w</t>
  </si>
  <si>
    <t>American (Traditional), Seafood, Nightlife, Event Planning &amp; Services, Cocktail Bars, Wine Bars, Restaurants, Venues &amp; Event Spaces, American (New), Bars</t>
  </si>
  <si>
    <t>Moshulu</t>
  </si>
  <si>
    <t>L-qEA6uTNJq8b8ie0ea1KQ</t>
  </si>
  <si>
    <t>VB_uHDn4dKN7KfejiaMqvw</t>
  </si>
  <si>
    <t>aBYLgVFikHc3M7gxRvw1MQ</t>
  </si>
  <si>
    <t>Decent casual food parading itself as fine dining. Moshulu is a novelty restaurant with a nice atmosphere for folks not interested in challenging cuisine. ;;We started with the calimari and shrimp cocktail. The calamari were well-executed, but very lackluster in flavors. The taste was primarily of bread crumbs. The balance of flavors in the dish was off. ;;The shrimp cocktail came with massive shrimp, but they were particularly flavorful or well-executed. They tasted like they'd sat around cooked since the morning. The cocktail sauce was an interesting blend of cranberry and chili sauce that I did find unique and pleasant, albeit outshined by the lack of flavor in the shrimp. ;;My main course, the swordfish topped with short rib, sounded awesome. Alas, it was not. The swordfish was over-executed by 15-20 degrees leaving it dry and unpleasantly fibrous and sticky to the tooth on the bite. The short rib, likewise, was overcooked and dry and stringy with very little of the unctuous juicy fat that characterizes a well-executed version of the cut. ;;For dessert we ordered the Ice Cream Brownie for two. The ice cream and whipped cream atop were pleasantly smooth and sugary. However, the brownie was dry and chalky. Very unpleasant.</t>
  </si>
  <si>
    <t>EOajY1L3ole3gLTCZ2xw1g</t>
  </si>
  <si>
    <t>8kWub-OqBn3mqt42zwSNkg</t>
  </si>
  <si>
    <t>KLopTd3gEpK9Uh89StSiKg</t>
  </si>
  <si>
    <t>I went here for dinner in December---the food was average (the pre-dinner bread was memorably bad); my filet mignon was very salty; but our after dinner coffee was delicious.  We ate on a slant which was the only thing that reminded me we were on a boat and not just a musty Charlie Brown's.</t>
  </si>
  <si>
    <t>8_p3xtHbnIL5dT8Z2hpjKQ</t>
  </si>
  <si>
    <t>KQ_tjYHC1PvvZ-P1yJGk8w</t>
  </si>
  <si>
    <t>Our food server was very gracious; but the food and drinks were less than expected. The calamari was too salty and the PLT bread tasted like it was thrown together without any meaningful tasteful purpose. My dirty martini tasted more like olive juice. On the upside; the salmon entry was tasty. It was simply too expensive for the quality of food.</t>
  </si>
  <si>
    <t>mdVT17ayeCwoDOc5UBbfjA</t>
  </si>
  <si>
    <t>8TZ-m4xjbe5kWVGTEPzysA</t>
  </si>
  <si>
    <t>Going to Moshulu is a delicious and unique experience.;;The food was excellent. I started with the Tuna Crab Roll which was pretty good, but not nearly the star of the show. For my entree I chose the All-Natural Fried Chicken. The chicken was perfectly cooked and the grits were well seasoned. I finished the meal by trying a few desserts, including the Chocolate Luxe Layer Cake and the Moshulu Signature Sundae, which were both fantastic.;;The atmosphere has some pros and cons. The ship is beautiful and (if seated in the right spot) provides some nice views. However, we sat at a table toward the middle of the ship, and we were slanted on an incline, which was a bit uncomfortable. The service was friendly and attentive, and while the food is delicious, it's a bit overpriced.;;Moshulu is a great choice for a special occasion and some great food.</t>
  </si>
  <si>
    <t>KZjEo1CEvp2NCZPFbe0tBw</t>
  </si>
  <si>
    <t>Lo0QzDGJxNWd8ZAVRiRRxg</t>
  </si>
  <si>
    <t>The setting on the Delaware River is nice; but that is all there is to recommend this restaurant.  The restaurant dÃ©cor is dated.  The menu is pretentious.  The meals were nothing special.  The hostess had an attitude.  My wife and I were placed at a table that should not have been used.  We were in a room with a party of 30; who were celebrating a 50th anniversary.  They were extremely loud and it essentially ruined our night out.  Our server did acknowledge the situation and comp'd our drinks; so nice job by him.</t>
  </si>
  <si>
    <t>hJ0fJmuORSvkmvi0WNkUkw</t>
  </si>
  <si>
    <t>2m2eb8GDfKaUlfIQASHIww</t>
  </si>
  <si>
    <t>Went here for a special anniversary. Food was great; service was great. Was pricey but well worth it.</t>
  </si>
  <si>
    <t>hYidMeEOmQfwwUto6bffkA</t>
  </si>
  <si>
    <t>wZ0pDt3k7Y_v3Z7LfDzn0w</t>
  </si>
  <si>
    <t>LZB5YhPc2c4vz9R-XyZWbQ</t>
  </si>
  <si>
    <t>iRQ-SUXULGXryfotCe5EwA</t>
  </si>
  <si>
    <t>cT02HZ-ZxPpEug_pECKdNw</t>
  </si>
  <si>
    <t>4J06--ty2Ydj1---IsArLw</t>
  </si>
  <si>
    <t>Restaurants, Mexican, Breakfast &amp; Brunch, Bars, Fast Food, Nightlife</t>
  </si>
  <si>
    <t>Cantina Los Caballitos</t>
  </si>
  <si>
    <t>BmHFtox_an57_4XskrvNIA</t>
  </si>
  <si>
    <t>I appreciate the restaurants that still offer a comment card. So here's my response to theirs:;;Questions, Comments, Concerns:;I wish I had known about the once free parking lot across the street no longer being free. I got a $26 ticket, *&amp;$#!)@($*^ PPA. Unrelated, I quite like your jukebox.;;About You (they mean me):;;Name: Well, Monica.;Birthday: December 27th;Favorite Food: Whatever's fresh and cooked for me. Unless it's beets.;Favorite Drink: Sidecar;Favorite Song When Drinking: Major Lazer \Hold the Line\";Favorite Song When Drunk: Only if I can scream it</t>
  </si>
  <si>
    <t xml:space="preserve"> Hole \"Celebrity Skin\";Song that Makes Me Feel Cool While I'm Walking Down the Street: Folk Implosion \"Natural One\";Song of My Hangover: \"My Alcoholic Friends\" Dresden Dolls;Who I Would Like to Meet: A dreamboat I can call my own.;;Let me know when pitchers are going to be half-priced and other special events:;;Yes."</t>
  </si>
  <si>
    <t>RgDVC3ZUBqpEe6Y1kPhIpw</t>
  </si>
  <si>
    <t>-9jxynGPgv6RDMeMQynsbQ</t>
  </si>
  <si>
    <t>Came for dinner around 7:30 on a Saturday night and were seated fairly quickly inside. Outside seating would have been a 45 min wait. It's pretty dim, but the hanging lights are great. It was also very loud between the music and tables are pretty close together, which made it a little hard to have a conversation. It's definitely a laid back, fun atmosphere. All the serves and hostess were dressed in casual clothes. ;;I'm not usually into margaritas so I can't say if it the strawberry margarita was fully up to par, but I liked it. ;;We were given chips and two types of salsa to start. The salsas were alright.  The Costillitas-bbq pork ribs- were hands down my favorite part of the meal. Meat came right off the bone, super tender and really delicious with pineapple salsa and a little jalapeno for a sweet and spicy bite.  Enchiladas were good and Cabrito-slow cooked goat- was also very tender and tasted good with the pickled red onions, refried beans and rice.   Tres Leches Creme Brulee was okay, a little lacking in texture.  There is also a vegetarian option for dessert as well. ;;Server was on top of everything throughout the night. I would come back for a casual meal or drinks at the bar and play tunes on the jukebox.</t>
  </si>
  <si>
    <t>fpHUpxSWuM3DdgxvzBlkYg</t>
  </si>
  <si>
    <t>rsXKzyuS9Lqw4UFqb5GMRQ</t>
  </si>
  <si>
    <t>nUD_Duu-NR7qfyq8fgqiAQ</t>
  </si>
  <si>
    <t>BkHFPV9wMq2IstAof6asMQ</t>
  </si>
  <si>
    <t>I love, and hate this place. It's a very toxic relationship.;;Their drink list is fabulous! both the mango and blood orange margarita are made perfectly (get a whole pitcher) I think they're just as good as El vez. They also have tecate which is one of my favorite Mexican beers.;;The food is always good when I go, spot on guacamole and excellent burritos! But, the servers are SO slow. Avoid Cantina if your very hungry because its quite a wait for your food, but worth it when it comes. Beware- It can get  VERY crowded here, very hipster-ish.</t>
  </si>
  <si>
    <t>CHZv8p9fCJZ6DRcHLrT7Mw</t>
  </si>
  <si>
    <t>eOKGjSgxQ6nAR4doxKeYFw</t>
  </si>
  <si>
    <t>Didn't have the food so can't rate it full five; but the guava margarita was superb. The patio was a little breezy haven for an afternoon drink. My friend also loved her nachos. Definitely would return for more margaritas. My Paloma fresca was just ok; though!</t>
  </si>
  <si>
    <t>fmB7_pN831d48MKcprBKAg</t>
  </si>
  <si>
    <t>First, nice things. Happy hour margaritas cannot be beat. Cheap, and they do the trick plus the service has never been anything but awesome. Now my issue is with the food. It stinks, it's too expensive, and it's made myself and countless of my friend sick. ;;I guess if you like hanging out on a crowded sidewalk so people can see you while you eat, this place is for you. If you like good mexican food, just go across the street to El Zarape. That place is BANGIN.</t>
  </si>
  <si>
    <t>dmZQeM3R6JVvtsr3eLedjg</t>
  </si>
  <si>
    <t>I moved out to the east coast some months ago and have noticed that the Mexican food is very much not the authentic Mexican food I have been blessed with in the Rocky Mountain region and west coast of the nation. I would say that if you are looking for the authentic Mexican dish; this is not your place and keep going a few blocks up the street on Passyunk to find your more authentic; less aesthetically pleasing set of restaurants. This place is fun and has a fun more American style Mexican food menu.</t>
  </si>
  <si>
    <t>gXDfEgyJqWAIZbfdK-Q8pQ</t>
  </si>
  <si>
    <t>C-CxgPlr57vX2t5J6sy9oQ</t>
  </si>
  <si>
    <t>The last time I ate here; I was with my best friend. We wanted to sit outside; but it was too crowded; so they sat us inside. We were the ONLY table inside; and we didn't receive a menu or water or chips for almost 25 minutes. When we finally got these things; we ordered drinks that also took about 20 minutes to arrive. We were pretty annoyed; and then; as we were eating our chips; waiting to order food (still); there was a large chunk of beef in our chips! As a vegetarian; this was a real bummer for me. I had to send the chips back and get new ones. We got our food; it was pretty okay; but the service was so bad; we barely left a tip. I hate doing that; considering I've worked in the industry before; and tips were how I made a living. But I worked really hard to earn it. This is not my first time receiving terrible service here.</t>
  </si>
  <si>
    <t>PHF3JuQrzI8MoxO_dFlN5Q</t>
  </si>
  <si>
    <t>I never remember anything I order from here (although I never have a bad experience) but OMG the salsa verde. My man and I have been slowly tweaking our homemade formula to match this as closely as possible. Could seriously sit in here and just eat the chips and green salsa, it's soooo good. ;;Nice neighborhood bar/restaurant. Frequently very crowded and noisy (so could be a plus or minus, depending on who you are). Solid.</t>
  </si>
  <si>
    <t>iJpgy47yC8tpwy7_6G3tpA</t>
  </si>
  <si>
    <t>7PG4huNh8m_5b8S3p8qPJg</t>
  </si>
  <si>
    <t>These folks won't get our business again. We are new to the neighborhood. Subletting for a month. Called to order take out. On hold for 5 minutes then they hang up on me. So I walked there to place the order.  Told the bartender he hung up on me. \Well; it has been sort of crazy around here\". Then a couple minutes later a murmured apology. It took 20 minutes to get the food. OK. Then I looked at the bill. $41 for a burrito; fish tacos and guacamole and chips!  There is a excellent national chain chain where $41 would be 4 dinners. It wasn't $41 good."</t>
  </si>
  <si>
    <t>NkMaLbofsaubkeYj8jsFjQ</t>
  </si>
  <si>
    <t>kbXpjBSweedxQ1WrlJ5i7Q</t>
  </si>
  <si>
    <t>Taiwanese, Restaurants, Noodles, Szechuan, Chinese</t>
  </si>
  <si>
    <t>Dan Dan</t>
  </si>
  <si>
    <t>eHNCEmS-P-J_qoruxVh5Lw</t>
  </si>
  <si>
    <t>Alright. I called and asked about operating hours and the girl on the phone was so sweet and offered to make a reservation for us! Already better service than any other restaurant. ;;Upon walking in the restaurant was beautiful. Bar was amazing. The whole vibe was raw and warm at the same time. ;;We go upstairs and two servers took care of us. Not rushed. Casual but polite. Our server gave us a ran down and he was legitimately a really cool guy. ;;We ordered ;DanDan Noodles- these were good. Every place has their spin on it. These were tossed table side. I would say it was heavy on the peanut flavor and the noodles weren't as \bite to the tooth\" or \"al dente\" as I personally like. Still good. HUGE portions. ;;Sichuan Cold Noodles- I am just a cold noodle fan. I like cold noodles in general. These were great! Loved the Sichuan chili oil sauce. Great crunch. Just delicious. ;;Scallion Pancakes- very Taiwanese. These were the epitome of Taiwanese pancakes. ;;Pork braised rice bowl. This was $1.95. Yup. In a regular bowl. It was so inexpensive and so good. The pork belly was tender and soft and everything you can dream of. ;;Garlic Pork- I love myself pork belly. I must try garlic pork everywhere I go. This is the dish that allows me to see if I like the place or not. It was delicious here. Great garlic flavor. The sauce was done right. ;;Wonton in Chili Oil- delicious! Top 3 wontons. The sauce was perfect. Hints of vinegar. The wontons had good filling. Me personally would have like the skin to be a bit thicker but that's a personal preference. ;;Dinner for 2 was a success. Great job guys. Thank you to our server was being amazing."</t>
  </si>
  <si>
    <t>7Sq9MNNDseNy9AobzAms3A</t>
  </si>
  <si>
    <t>CTQH3_LVUIm0Jrt7ACpeig</t>
  </si>
  <si>
    <t>You must go! Except going back to cheaper; typical Chinese takeout will make your eyes rain tears of regret. Almost everything was perfect. I don't usually like Wonton Soup but i was seduced their delicate wontons and clean simple but flavorful broth. Excellent scallion pancakes; Dan Dan noodles; spring rolls; and three cup chicken (a little in the sweeter side for some). Skip the black peppercorn entree unless you like heart burn and acid reflux; huge portion w. overpowering sauce. Excellent service.</t>
  </si>
  <si>
    <t>fLq8coff8JJaOl7jJE5-6g</t>
  </si>
  <si>
    <t>AHWWCQZ4DctdMWfLcu_1-w</t>
  </si>
  <si>
    <t>Pcx_vXk2iIPuR7VkkzaZGQ</t>
  </si>
  <si>
    <t>Loved it! Had my friends bday party here. They were very compliant with our requests for lighting and cutting our cake. They had great food. We ordered the scallion pancakes; dan dan noodles and the 3 pot chicken. Was enough food for 4 people. The dan dan noodles had a spicy peanut sauce which was delicious! Definitely would go back!</t>
  </si>
  <si>
    <t>35sZ8A9nIMF9yFpFxnpzLQ</t>
  </si>
  <si>
    <t>egalq3gKC_4KGGXoKfNe_Q</t>
  </si>
  <si>
    <t>I live in NYC and was here for the opening weekend and am generally here at least twice a month. ;;The food is great and incredibly cheap. Minced pork over rice is $1.75....;;Design wise, the place clearly didn't retain an architecture but it's generally fine and unobtrusive. ;;The service is great and if you go during lunch on a weekday, you may be expected to wait 15 min or so for a table. Otherwise, their table turnover is quite fast (within a couple minutes).</t>
  </si>
  <si>
    <t>oibjLzPYtHcGENc7erezew</t>
  </si>
  <si>
    <t>m1AysTXG_v2Ig_P0zDJL2Q</t>
  </si>
  <si>
    <t>Cl15uDbSYixicoetf45j2g</t>
  </si>
  <si>
    <t>B9WC8CtncQmP4nPBTaAj3w</t>
  </si>
  <si>
    <t>VT17vjWhEZpzebWN3ST-lg</t>
  </si>
  <si>
    <t>I'm a huge fan of Dan Dan. There are plenty of Asian spots around the city but this is my favorite. i love the pot stickers but the best thing that I like are the noodles at happy hour for $5 they give you a delicious bowl of Dan Dan noodles big enough to share with a friend. I love that they are warm and savory going in; and then spicy in the finish. So delish! But the thing I love most is going there on Wednesday for happy hour; (4:30 - 6:30) is the bartender Nate! I've known him for years and he is a master mixologist. He can make you any drink you want and it will be perfect every time! He's very personable and always has a great story. I can eat and drink from home; but I come to Dan Dan for the excellent food; great service and the wonderful hospitality from Nate.</t>
  </si>
  <si>
    <t>Kjy8_d2ekv1yETeZNFrZBA</t>
  </si>
  <si>
    <t>gbpWDcwsgIrp7eFc61vawA</t>
  </si>
  <si>
    <t>This is Han Dynasty for the uninitiated, perhaps even the timid.;;From the rumor mill, it's been said that this restaurant came as a result of a family feud (Han and his sister?) - and thus Dan Dan and also Han's namesake famous noodle dish came to be.  I think we can live in a city where Han Dynasty and Dan Dan can coexist.;;Han Dynasty is the traditionalist, more authentic with a kick, while Dan Dan is (can I say it?), more Americanized.  ;;Perfect quick lunch spot in a conveniently modern space, with service to match.  Three dishes to split for two and you are more than fine, and perhaps even stuffed.  ;;My standard: Dan Dan (duh), bok choy, and a protein to go with (have your pick).;;Can't lose.</t>
  </si>
  <si>
    <t>y3Wtx1pOvTiqsJRkjceXiw</t>
  </si>
  <si>
    <t>MU69sxT9q8rRxFLlqAtJrQ</t>
  </si>
  <si>
    <t>yNEuxv_oq2w2bVkMy7Gz6A</t>
  </si>
  <si>
    <t>vXb4OWsjPoiBtmarfexj-g</t>
  </si>
  <si>
    <t>Cw6wUEuhm3hNgW7jq6x3QA</t>
  </si>
  <si>
    <t>We were only a party of two who decided to go for a late brunch/lunch on a Tuesday.  We waited 30 minutes for a server to take our drink orders and when we said we'd like to place our food orders at the same time, she said, \I can't do that because it's against the rules.\";;We proceeded to wait ANOTHER 20 minutes for her to come back to take our food orders.  I ordered the quiche and my friend the eggs benedict.  We both asked for a simple request of \"no additional salt added\" because both of us are on low sodium diets.  The server wrote it down and came back 10 minutes later saying</t>
  </si>
  <si>
    <t xml:space="preserve"> \"...for the no salt</t>
  </si>
  <si>
    <t xml:space="preserve"> I can't do that because I can't give specific alterations for certain food orders.\";;At this point</t>
  </si>
  <si>
    <t xml:space="preserve"> we were pretty fed up and said</t>
  </si>
  <si>
    <t xml:space="preserve"> \"It's fine.  Please just bring our check when the food arrives.\";;The food came out in yet another 25 minutes.  My food was watery and my friend's benedict was SO undercooked that the eggs turned to liquid when she cut into them.  The cook didn't bother to drain the potatoes and vegetables so her dish came out literally sitting in a puddle of greasy</t>
  </si>
  <si>
    <t xml:space="preserve"> watery liquid.;;Future diners</t>
  </si>
  <si>
    <t xml:space="preserve"> keep in mind that this is a chain and the people who make the food are just cooks.  Don't order anything that requires culinary finesse and if you are used to truly fine cuisine</t>
  </si>
  <si>
    <t xml:space="preserve"> lower your expectations to 'zero.'"</t>
  </si>
  <si>
    <t>vNRTmbMqD29p7EXOYKT_jw</t>
  </si>
  <si>
    <t>b-72GHgPYwUsiUpiO_dc2A</t>
  </si>
  <si>
    <t>edFNPGqQDlKVT8_NtI-5cw</t>
  </si>
  <si>
    <t>VFCKaSS5fIjyaMxo9O9TRg</t>
  </si>
  <si>
    <t>This is my FAVORITE breakfast spot in Philadelphia; PA! The portions are huge and tasty. I went there yesterday with my new bride. We let the server know that we were newly married &amp; they comped us free Lattes. Each time I've been there the food has gotten better. Yesterday I ordered the Eggs Benedict Short Braised Ribs. It was succulent &amp; probably the best meal I've ever had. Also had the Peanut Butter Latte &amp; it tastes just like it sounds. The place is cash only &amp; totally worth it. The Red Velvet Pancakes are the most amazing creation this side of the Mississippi! Can't wait to go back! I recommend Green Eggs to any local or tourist visiting the City. If I could give more stars I would!!!!</t>
  </si>
  <si>
    <t>ZeseUjxJaS_6YyG2Pvj-mw</t>
  </si>
  <si>
    <t>jphTSCbGUA1jZyFZ8HZMKg</t>
  </si>
  <si>
    <t>Bu91f0dKitolgdskpAGI0Q</t>
  </si>
  <si>
    <t>CSDIYudpONvTLl0B17ow8Q</t>
  </si>
  <si>
    <t>Good for breakfast/brunch (cuz they close at 4pm). The food is on point, especially if you need a rich, sweet, delicious breakfast.;;The lunch salads are huge! And you will not want to share your duck pastrami sandwich on a soft rye with anyone :)</t>
  </si>
  <si>
    <t>7YlZ5qm5JjTmhxATLs9hNw</t>
  </si>
  <si>
    <t>OXWg7iWu8113gWSl5aqBWg</t>
  </si>
  <si>
    <t>D3JwPN4ZP3HWfqaOAnealw</t>
  </si>
  <si>
    <t>So hear me out! I LOVE THE FOOD HERE! The food has always been great! Full of flavor and rich in texture. The presentation is consistent and the ambiance is decent.;;Problem 1: the wait time is horrendous! I'm a regular every Saturday around noon, and although it's expected to be busy they really should strongly consider EXPANDING! Some times the wait is a huge turn off. Parking is horrific as well. It's the luck of the draw. ;;Problem 2: the people running the place aren't that friendly. It's like the mafia, speak when spoken to type of interaction. I don't get an overwhelmingly friendly vibe from any of the staff. ;;Problem 3: this is primarily why I give only 2 stars. Often when I go to this restaurant I bring about 4 to 5 people with me. We're usually sat at the front by the door. It's their only long table. What I don't appreciate is that when its time to pay the bill the manager and or door boy guards the front door as if we are going to run out on the bill. And these are people of color that stand guard. It's disheartening and offensive. It happens every time like clock work. Except for when there's a group of Caucasian individuals sitting there. Gotta do better Green Eggs! ;;Problem 4: cash only is annoying! I would much rather swipe my card. I don't carry cash on me in the city for OBVIOUS reasons.</t>
  </si>
  <si>
    <t>zl4yHZ7hRLuJQi31uS7mtg</t>
  </si>
  <si>
    <t>qfl70g-S_E_c4xLjmQ-w3w</t>
  </si>
  <si>
    <t>Always great. I've been here a few times and my favorite has to be the red velvet pancakes. Delicious. The portions are massive; and could easily be three meals. It gets crowded fast so I would suggest getting there as they open or trying to go on a weekday.</t>
  </si>
  <si>
    <t>9fpWn8bFcYt5555jJvQV-w</t>
  </si>
  <si>
    <t>opcXAsWCQCoNOMnrBZ33ag</t>
  </si>
  <si>
    <t>If you are getting brunch at Green Eggs, it is not because you were strolling by. It's because you planned it. The line can be quite intimidating and you can easily expect a 30-45 minute wait. ;;That said. I would wait well over and hour to eat here. Once you get past the wait, you are in a state of euphoria and bliss. I have never been disappointed in my experience at this establishment.;;As with most restaurants in Philly, you can expect a fresh hot cup of La Colombe coffee straight away. Then you need to make the impossible decision between sweet and savory. Me, I always choose both.;;The general plan is for everyone to get a savory dish and then we put a sweet dish in the middle to share. Short Ribs Benedict is my personal favorite!!!;;For the sweet side, I highly recommend the Apple Pie French Toast or the Red Velvet pancakes. ;;Most importantly, as a side for your meal, break out the big bucks and spend the extra $1 on the grits. They'll even sprinkle some scrapple flakes on top. A definite win for the customer!;;I love this place and will return. ;;BE AWARE. THIS IS CASH ONLY AND THE BILL WILL BE MORE THAN $20. Generally, each meal is around $15. Bring enough with you. Even so, they have an ATM with a low surcharge at $.99.</t>
  </si>
  <si>
    <t>HeArkGebtJmaKDpxukQ0sA</t>
  </si>
  <si>
    <t>98mIZeYrhYU2gYzifeYOWw</t>
  </si>
  <si>
    <t>Service was great; LOVE the pecan pie French toast; scrapple and eggs; and red velvet pancakes. Only takes cash but they tell you at beginning and show you were the atm is; huge portions so plan on taking some home.</t>
  </si>
  <si>
    <t>AywzddgWMKaM91lSaI917w</t>
  </si>
  <si>
    <t>OHzX-ZD9qyoeoxR8Z0dlIA</t>
  </si>
  <si>
    <t>Restaurants, American (Traditional), Bars, Pubs, Nightlife, Gastropubs</t>
  </si>
  <si>
    <t>Khyber Pass Pub</t>
  </si>
  <si>
    <t>IZtEteas_Oruk0skO4BaSA</t>
  </si>
  <si>
    <t>DUgvASMlwPxHKe6LZSmO4w</t>
  </si>
  <si>
    <t>7JIIb3k0SkjirS_K1kVPTA</t>
  </si>
  <si>
    <t>This update (and upgrade) to my review of Khyber is long overdue!;;I think the most ringing summary is that I have since moved ~1 mile further away from the Khyber, and I still go there just as often.  I have now sampled most of the menu, but the truly excellent Southern barbecue is what usually calls to me.  You can't go wrong whether you pick the brisket, the ribs, the chicken, the pulled pork or a combo of the above.  Their mac and cheese remains my favorite side, and the addition of the very good coleslaw rounds out the experience.;;I love the vibe of Kyber.  It usually pretty full, but they usually seem to have a table available for me (Yay!).  It is often loud, but never quite so loud that I wish it were quieter.  The staff is very knowledgeable, and happy to provide beer recommendations and taste tests of drafts.  They Khyber also manages to hit that sweet spot where I never end up being the most or least intoxicated person there!</t>
  </si>
  <si>
    <t>1V0bzX70ZuP7KJXIJ1dLMQ</t>
  </si>
  <si>
    <t>mIyOekSeriEs7kZ9UHGF6Q</t>
  </si>
  <si>
    <t>RlNXSE3LRsVUqGe3CCOYgg</t>
  </si>
  <si>
    <t>I absolutely love Khyber! Low-key atmosphere; reasonable prices; and fabulous food. Their pulled pork sandwich is amazing. They also make a mean cocktail. Would absolutely recommend it; and can't wait to go back!</t>
  </si>
  <si>
    <t>nb_rhj6Wv_1n0P3P9jVRNw</t>
  </si>
  <si>
    <t>5ZlAXGWI-bgR3FFIcOonBw</t>
  </si>
  <si>
    <t>My dad and I came to Philadelphia for a night from NYC to sight see. We got in around 5 and were pretty hungry, so we went to look for a place with good food that wasn't too touristy. We stumbled across this place and decided to give it a shot. We sat in the restaurant area since I'm underage, but I liked the atmosphere. Our waitress was really nice as well.; My dad liked the beer and I liked the food. I got the pulled pork sandwich with collard greens. The portions were huge. I've never had barbeque made with vinegar sauce but I really liked it. For dessert, I ordered the Red Velvet Cupcake. Now, I'm from Southern California and I have tried red velvet before, but I couldn't understand what the fuss was about. I decided to give it another try since I was on the east coast. Best. Decision. Ever. I finally understood what Red Velvet is supposed to taste like. It was delicious! I felt like my sight had been restored and I could finally see what I had been missing out on. ;I was surprised to find such a great place so close to our hotel. I wish we could have stayed here longer so I could have tried more of the menu.</t>
  </si>
  <si>
    <t>NWk4XnlHHet4KyMwMy0GvA</t>
  </si>
  <si>
    <t>0oZ6IQDEAekrKeoRrHXvLQ</t>
  </si>
  <si>
    <t>Been here twice in the past 2 years and both times the food was excellent! Roast beef sandwich - A+. Fried oysters - A+. Grilled chipotle-bourbon Wings - A+. This is far more than typical bar food. Most recent visit was 11/26. After our meal we asked for a couple of Jaegers and the manager(?) suggested an alternative. I wish I could remember what it was called. It was delicious AND he gave it to us on the house! Great food;  great service; great location!!</t>
  </si>
  <si>
    <t>aX2FV_bS34Vt0U5XYGvINQ</t>
  </si>
  <si>
    <t>ykdE3qbc6HkZJ0g3B8vQdA</t>
  </si>
  <si>
    <t>Nice atmosphere; good place to have dinner or drinks with a few friends. Vegan pulled 'pork' was not superb but pretty OK</t>
  </si>
  <si>
    <t>vEK4IMhRNKFZhttma1CozA</t>
  </si>
  <si>
    <t>opYup-fparluAB5JmFFydg</t>
  </si>
  <si>
    <t>There are few truly great lunch places in Old CIty Philadelphia - if you are looking for a sandwich this probably the best.  The pulled pork is absolutely amazing; servers and beer list well informed; and sides worth being a main attraction all their own.</t>
  </si>
  <si>
    <t>Ss8qDbb9qmIT5YhSybg1SQ</t>
  </si>
  <si>
    <t>mJF8bcjuDP4LC--qOC0sCA</t>
  </si>
  <si>
    <t>Service here was quick and friendly but it was really slow while I was there so who knows if it's always that quick. The menu caters to everyone - vegans; vegetarians; and carnivores. I don't recall any gluten free options but don't quote me on that. The atmosphere is okay but they had way more seating than I expected from the entrance. I ordered the vegan sausage sandwich and I thought it was pretty good. I would probably go back at some point.</t>
  </si>
  <si>
    <t>QIElo5vgkf2MH5v8EhLt0A</t>
  </si>
  <si>
    <t>I like this place &amp; will probably be back just for the bacon greased popcorn. Great beer too. Girlfriend and I stopped by for lunch one day and ordered the fried chicken and the duck sandwich. The duck was a solid dish. The chicken; however; is what drops this from 4 to 3 stars. Skimpy pieces of chicken with not a ton of flavor. Nice; crispy skin though. Mac n cheese was average. Bacon grease popcorn was the star.</t>
  </si>
  <si>
    <t>ijXtS4-TyUDb0bUFngI38g</t>
  </si>
  <si>
    <t>_LOJW0XkOpj4O348GVRDeQ</t>
  </si>
  <si>
    <t>Italian, Wine Bars, Bars, Mediterranean, Pizza, Restaurants, Nightlife</t>
  </si>
  <si>
    <t>Zavino</t>
  </si>
  <si>
    <t>s5cq6TWh8O_sBmEiYs5n-w</t>
  </si>
  <si>
    <t>Somehow was able to get a seat at the bar on a Friday night (only because people were leaving the bar and I swiped their seats).  Otherwise, it would have been a good 60-90 minutes for a seat.;;I ordered some of their rosemary flatbread for starters, which was delicious.  It came out hot and freshly made.  For dinner, I ordered the Gnocchi.  It came out soft and melted in your mouth. To die for, if you're a fan!!  If you're a pizza fan, I've heard good things about the pizza, but I didn't get a chance to try it.  Definitely a go to place if you can.  It's amazing I didn't come here when I lived in Philadelphia!</t>
  </si>
  <si>
    <t>uEnyMOFXETDr-I2nM9Vc6g</t>
  </si>
  <si>
    <t>W-3wK9r7qx9v3sUplusyPg</t>
  </si>
  <si>
    <t>Excellent. My boyfriend and I had a late-night visit after work the other day; and we ordered the meat/cheese tray and the Stache. Both were awesome (quince jam on the meat tray!!); and the bartender (I believe his name was Ray) makes a mean Old Fashioned. And a super friendly staff; to boot!</t>
  </si>
  <si>
    <t>Xffiqd2GNqnjABlGGRwPeg</t>
  </si>
  <si>
    <t>ECmaVphJqGdQKNCNcpflnA</t>
  </si>
  <si>
    <t>I've been here twice and loved it both times!;;The first time, the boyfriend and I split the polpettini pizza (mini veal meatballs) and the sausage pizza.  Both were very tasty with the perfect amount of cheese/sauce/meat ratio.  Crust was very crispy. ;;The second time we went, we shared the simple but delicious margherita pizza, and 2 pasta dishes.  One was parm, ramps, and speck angel hair, and the other was a bacon chorizo gnocchi of sorts.  Both pastas were amazing and I wished the dishes were bigger so I could really stuff my face!;;Zavino also has a great draft beer and wine selection.  The servers are friendly and knowledgeable.  The only downside is that the place is very small so on a busy night there is a wait.  The bonus is that they have outdoor seating!  It's a must-try pizza place if you like tasty, thin, and simple pies coupled with good drinks.</t>
  </si>
  <si>
    <t>2_UmQTRPbpqKNQUdPDxZrA</t>
  </si>
  <si>
    <t>dc3EHY4oxP5skXxMeAuh2Q</t>
  </si>
  <si>
    <t>Excellent pizza and meatballs, and the bar menu is quite good as well.;;Fantastic spot to sit outside and people watch.  Save $40 and walk across the street from El Vez.</t>
  </si>
  <si>
    <t>us1stewu4_gmUBoLcUUVWg</t>
  </si>
  <si>
    <t>6kFxT4ULeg5g3zqCE8xw-Q</t>
  </si>
  <si>
    <t>I went with my girlfriends and we ordered the garden, kennett, and the \stache\" pizza</t>
  </si>
  <si>
    <t xml:space="preserve"> as well as the gnocchi</t>
  </si>
  <si>
    <t xml:space="preserve"> and the avocado salad. I loved the gnocchi and the avocado salad! They were both very delicious. The \"stache\" was more popular amongst my friends.;;The service was very good. Our waitress was very attentive. It was a pleasing time here."</t>
  </si>
  <si>
    <t>IEHvL1kzpBQB54DiKN1Fxg</t>
  </si>
  <si>
    <t>R06GqbrSmg4kfcz4JvQc6g</t>
  </si>
  <si>
    <t>Really great little Italian wine bar. We stopped in for a quick bite to eat - it was indeed quick to get food, but not quick to get a table. They are just too popular. However, getting on the wait list isn't a problem and they'll text you when your table is ready. No big deal.;;We shared the fettuccine (tasty) and the eggplant parm (some of the best we've ever had). We also ordered a side of rosemary flatbread. The latter tasted good, but reminded me a lot of naan - not the normal texture of flatbread. So while it was good, it didn't mentally fit with what I thought I was ordering. ;;Service is fine, though spotty at times when it's super busy. I was super impressed that despite the rush, the manager (owner?) stopped by to say hi and see how things were.;;I'd love to go back when the weather is warmer and we can enjoy a more leisurely meal outdoors. Definitely a nice little place!</t>
  </si>
  <si>
    <t>vwRG7r8kELEqN60ep_JgEg</t>
  </si>
  <si>
    <t>WrfFteFZ1QlW7kMOGKLHPg</t>
  </si>
  <si>
    <t>QOpHzJicf06hmbV4OIMPow</t>
  </si>
  <si>
    <t>Packed on a recent Saturday night; my wife and I managed to squeeze into the bar on one stool!  Celine; our bartender was incredible; first making us killer \Graveyard Shift\" cocktails; then tipping us when two stools were emptying at the other end of the bar so we could sit comfortably and order more food and wine.  We loved the daily board special of Bresaola; Hot (!) Capicola; and cheeses; and it was more than enough for dinner for 2. The Barbera blend we had was perfect as well. I'm not sure what some of the gripes about service are about in the reviews below but look for Celine at the bar and you'll be glad you did."</t>
  </si>
  <si>
    <t>Bk1V7YDzYjX31uNR1WQgzg</t>
  </si>
  <si>
    <t>M3V0rLKwssI_73lqX29PrQ</t>
  </si>
  <si>
    <t>Very warm ambience; a little noisy; I wasn't to fond of the television in the bar area. Pizza is really good. Nice location</t>
  </si>
  <si>
    <t>7i2kD8ykPhC44H86az94Og</t>
  </si>
  <si>
    <t>Fs8ulQjBXOr3ksGNLK_Rzw</t>
  </si>
  <si>
    <t>After some long hard hours of shopping, my mom and i decided that 1. we were starving and 2. we needed a drink. Thankfully Zavino was right around the corner. ;;We walked in and decided to sit at the bar as all the tables were taken in this teeny tiny place. We started with the sangria which I thought was very tasty. I loved the spices they used. Perfect for a fall day. ;;For our meal we split the stache pizza and the beet salad. Both were great. The beet salad was obviously with goat cheese and the beets had this sweetness to them that was fantastic. Next was the stache pizza which was awesome. You can really taste the wood oven in the crust which was awesome and i loved the pistachio pesto...perfect touch.</t>
  </si>
  <si>
    <t>x-LrGPXN7WFX15Qk9B6_YQ</t>
  </si>
  <si>
    <t>HPqTJ_yF2ZJw87yHWnSzSg</t>
  </si>
  <si>
    <t>Pubs, Restaurants, Event Planning &amp; Services, Desserts, Food, Comfort Food, American (Traditional), Nightlife, Bars, Venues &amp; Event Spaces, Italian, American (New)</t>
  </si>
  <si>
    <t>City Tavern Restaurant</t>
  </si>
  <si>
    <t>o_TY0TaUcpkLtGRge64SjA</t>
  </si>
  <si>
    <t>I ate there a couple of years ago.  I still remember that it was one of the best meals I have ever had.  I had the basil shrimp; lobster pot pie; and the Martha Washington Chocolate Mousse cake.  Great salad and homemade bread too!</t>
  </si>
  <si>
    <t>jbsCBG0A-3wVDjrKar-0Wg</t>
  </si>
  <si>
    <t>FM5gIIWcHXeKm2abqwIAkg</t>
  </si>
  <si>
    <t>eit_gjEZkhDGrvwnuv1fYg</t>
  </si>
  <si>
    <t>6iVbiz28E_lU2iH3O59eUA</t>
  </si>
  <si>
    <t>Sat on the outside porch drinking a 19th century cocktail while someone played a harp in the courtyard. How can you not like that! Try the city cooler. Whist; brandy; rum and apple cider. Waitress called it a Party in a glass! Very tasty. Had the seafood linguine and corn chowder. Everything excellent; server included.</t>
  </si>
  <si>
    <t>oCdVqXYVDBvFhfasgE9KmQ</t>
  </si>
  <si>
    <t>osWZwurB0_XR29CJNHbhzA</t>
  </si>
  <si>
    <t>Loved City Tavern! We lunched here during our day of historical sightseeing in Philadelphia. We loved the history of it; including the traditional dishes. The authentic breads were delicious; as was the local beer. It was family friendly (including kids menu)  and casual yet a nice respite from walking around the city in the heat of summer. A perfect historical landmark to check off your list while eating lunch; a good way to break up your day exploring America's oldest city. Enjoy!</t>
  </si>
  <si>
    <t>AE5bRSbp_AarHt952Ilh2w</t>
  </si>
  <si>
    <t>OXPqkJYj6P-npCJmwzkiTQ</t>
  </si>
  <si>
    <t>Originally built in 1773; this was the convening site for the Constitutional Convention; as well as the setting for one of George Washington's inaugural celebrations. The cuisine here is authentic early American; with many of the dishes adapted from 18th Century recipes. Veal sausage with  sauerkraut and mashed potatoes; honey-glazed duck with asparagus; and medallions of venison with leeks are among the traditional entrees served by a staff in period dress. A children's menu suggests this is an ideal place for family dining; but you may feel differently after seeing the prices.</t>
  </si>
  <si>
    <t>_BHTC7nyCBoZcfiiD5cOXg</t>
  </si>
  <si>
    <t>Y5vWdVpuowV8cuuP3t3A_g</t>
  </si>
  <si>
    <t>meh. overly priced, boring food. ;service wasnt great, and the server was unenthuastic, which was a bummer, because other ppl write they learned a lot of history and i didnt....;dont go to touristy places to impress your guests. ;if u wouldnt eat here normally, dont take anyone from out of town.</t>
  </si>
  <si>
    <t>Mf2NAhMTiYk0DC0fZjhNMw</t>
  </si>
  <si>
    <t>FokYKKUlUOsrywKfyqWBrg</t>
  </si>
  <si>
    <t>9j_ttdS_sc6DL9XYqfdiog</t>
  </si>
  <si>
    <t>BwVu4jh866yVtzqGHqOVeg</t>
  </si>
  <si>
    <t>Took some friends here last weekend who were visiting from out of town. Such a great way to continue our tour of Philadelphia and get our drink on. Didn't eat; but did enjoy a few beers. Word of advice - Get the flight. It's $7.25 for a single pint or $12 for the flight which are nice sized (larger that most flights). So the 4 of us each ordered a flight and split the cheese plate (which was fine - normal). Loved the experience (servers in colonial costumes and the general decor) and they give a great description/story regarding each beer. There's also a cheat sheet with more information which was nice. My favorite was Alexander Hamilton; but honestly each of the four were tasty. Highly recommend for wrapping up an afternoon in historical Philadelphia.</t>
  </si>
  <si>
    <t>bZIPI0QD1VEq0ejbWUm2ZA</t>
  </si>
  <si>
    <t>4XS4-utInOf23e124OMauQ</t>
  </si>
  <si>
    <t>What a fabulous time my husband and I had at this restaurant on our holiday trip to Philadelphia. Did not know what to expect and was afraid it would be a cheesy tourist trap; but the experience could not have been further from that. First off; the food is good. It is really good. The craft beers were superb and the staff was fabulous. Seth; our server; was personable and efficient and really added warmth to the experience. When in philly again; we are looking forward to returning.</t>
  </si>
  <si>
    <t>fyKErnDqPJ2NGMBuHlHdyQ</t>
  </si>
  <si>
    <t>O1EGPBXkdLwagbKarU8YdA</t>
  </si>
  <si>
    <t>I read about this place and it was certainly cute and charming as the restaurant reflected the colonial days.  To make it more charming and realistic, the servers dressed in period costume from back in the days.;;I had the colonial turkey pot pie which was not a huge portion but was adequate.  It was very tasty with good ingredients and a nice gravy and crust.  It came with egg noodles with a sauce that I wasn't crazy about.;;My water glass had some white things floating in it which resembled wax.  Hopefully, it wasn't something worse...;;If you want to pretend you are dining way back when our forefathers did, City Tavern will give you that unique experience.</t>
  </si>
  <si>
    <t>xCliqEMU4NPeq3RrUWxxJw</t>
  </si>
  <si>
    <t>6ewV-e7-39oqYUq3yZuIyw</t>
  </si>
  <si>
    <t>Breakfast &amp; Brunch, Restaurants, Vegetarian, American (New), American (Traditional), Comfort Food, Cafes</t>
  </si>
  <si>
    <t>7wvLNCGmBBNYaQS4AfYw8w</t>
  </si>
  <si>
    <t>Oh no, is Sabrina losing her touch?! My last experience at this particular location was sub-par at best. When I can't decide on a special, I always revert to one of my favorite dishes- the  Cheddar and Apple Omelet. Sadly this time around, it was lack luster. The eggs were a bit overcooked and the dish was lukewarm when it arrived.;The best thing on my plate were the potatoes and onions, these are always tasty and grilled nicely.;I substituted toast for an everything bagel but that was regretful. The bagel was scantly seasoned and on the stale side-- bummer :(;We shared the classic Challah French toast; it didn't blow my mind but it was good. There could have been more strawberries!;Aside from the food, the service was pretty good despite how busy the place was on a Sunday morning. My coffee mug was filthy which was not ideal but I understand these things happen.;Tip--use the No Wait app to \get in line\" so that your table is available when you arrive!"</t>
  </si>
  <si>
    <t>i2Iu_bnmZSoQaC_sPt-Y0A</t>
  </si>
  <si>
    <t>Three friends and I came here for New Year's day brunch. We used the No Wait app and we were seated almost immediately. The server came by promptly after we were seated to take our drink orders. We gave her our food orders when she came back. Our food came about 40 minutes later. I got the Eggs Benedict with Canadian bacon and I was not disappointed. Portions were large; as usual; but I still wish I got more home fries.</t>
  </si>
  <si>
    <t>ktk1ADOeTUgAjE_Y5bvtqQ</t>
  </si>
  <si>
    <t>3NaaE9nSNZ-Ql5L0-CC0PA</t>
  </si>
  <si>
    <t>Amazing! Huge huge portions! Went there for brunch and sat at the bar because it was so crowded. But nonetheless I had a great time; loved the food and atmosphere. The staff are super friendly there.</t>
  </si>
  <si>
    <t>dzy9FhzyfGcfENgY8HJ7Dg</t>
  </si>
  <si>
    <t>YUzF5sLfwS7m1Nxc_fB9pw</t>
  </si>
  <si>
    <t>Parking is hard to find but this out of towner did it! Its all on-street. Sabrina's was easy to find and is located in a beautiful building. I actually just should have walked here, its that nice out and very pedestrian friendly. I got to sit against the rotunda wall/wall of windows. What a great spot!;;I ordered a cup of coffee, the challah french toaste and a side of homies. Everything was really delicious and fresh tasting. Service was really great and quick. Just a wonderful experience.</t>
  </si>
  <si>
    <t>CVzp4BJBs1NAbQ8rngJWuw</t>
  </si>
  <si>
    <t>ig1xIkA4aVzqUxOVEQoddg</t>
  </si>
  <si>
    <t>I love this place. I think I might be obsessed with this place because this is where I take all of my visiting friends out for brunch on saturdays. Call beforehand to get on the queue and usually when you arrive; the wait time has decreased and you'll be quickly seated. The french toast; buttermilk pancakes; and huevos rancheros are awesome. As for the the brunch specials; all of them are good but a consistent favorite of mine is the eggs benedict. This place also serves yummy burgers if you want to come here for dinner.</t>
  </si>
  <si>
    <t>Afa7C9096sfJQoE2Osb4kQ</t>
  </si>
  <si>
    <t>9x7Vtg24SHdPB1z8uGMb_g</t>
  </si>
  <si>
    <t>dl4QfMyLAFajNrjp8TPnyQ</t>
  </si>
  <si>
    <t>Amazing food and fabulous service at more than affordable prices. ;The Mexi Scramble is simply HEAVEN. Black bean grits and cilantro pesto are to die for...;Their pineapple juice is seriously delicious also- tastes just like you're drinking straight up blended pineapple!</t>
  </si>
  <si>
    <t>tLS3jsruzp9Y1R_UyUG6QA</t>
  </si>
  <si>
    <t>DcuMwXtAbamZOtbhDEyJMw</t>
  </si>
  <si>
    <t>My biggest issue with Sabrina's was the blandness of my food. For the positives, I liked this cafe's cute atmosphere, the music and the service. Our waiter was friendly, but he didn't know much about the different menu options. We ordered parmesan fries as an appetizer; the fries themselves were good, but I don't see why they're called 'parmesan' fries when they were barely seasoned with cheese...or salt. ;;I ordered the vegetarian Greek sandwich: a pita stuffed with falafel, cheese, olives and garlic hummus. Unfortunately, my sandwich came with only one very small small piece of falafel, and the rest was overloaded with hummus and olives. I was basically eating an olive sandwich half way through; even worse, it had little to no flavor. Maybe I just made a bad selection, but I won't risk wasting another 11 dollars here.</t>
  </si>
  <si>
    <t>c_NLNsE900icl8Kmsgh8GQ</t>
  </si>
  <si>
    <t>Of0D_sZscyaEResLUQstpA</t>
  </si>
  <si>
    <t>eW_AFNvQeBueMEZY5gMwGw</t>
  </si>
  <si>
    <t>Q22nxHibR9Zsu2gIhjOZoA</t>
  </si>
  <si>
    <t>xhl-J26sCPo169jNsC8faQ</t>
  </si>
  <si>
    <t>RnhLCG4N9MPy6ZRzq787Cg</t>
  </si>
  <si>
    <t>Local Flavor, Nightlife, Bars, American (New), Restaurants, Breakfast &amp; Brunch, Sports Bars, Pubs</t>
  </si>
  <si>
    <t>Devil's Alley Bar &amp; Grille</t>
  </si>
  <si>
    <t>td9aME_dXfO7a3HIx8V2Qw</t>
  </si>
  <si>
    <t>This place has the perfect name; the DEVIL. This is the worst service I ever received In life. The Waiter was horrible as she didn't serve us any water due to there not being any clean cups but offered us an alcoholic beverage instead and bring us drinks in CUPS; such a doozy. In addition she was very rude; the manager wasn't helpful either. She was so bothered that she gave us too much money back and when being honest about the exchange she tried to snatch the money out of my hand as if we calculated wrong. Im suprised such a rude person still has a job as a waitress. I would've given this place no stars but the food was good but wasn't worth the racist act. I warned you; don't let Satan get You.</t>
  </si>
  <si>
    <t>MEI12WZO29NSVT8sZOBhlA</t>
  </si>
  <si>
    <t>V9Ujo9DeVl9N_nwdjv9a4Q</t>
  </si>
  <si>
    <t>Absolutely Phenomenal!;;We went here for restaurant week because we heard they had an exceptional variety of beers, and were looking for one of our favorites Ithaca Apricot Wheat. They did not disappoint on the beer front, but even better still the food was fantastic with MASSIVE portions. We decided to order one of the restaurant week meals and an order of their nachos to share. ;;the nachos were a huge platter piled high with guacamole and sour cream, and with the added beef brisket they did not disappoint! Absolutely a fantastic start to our meal!;;The courses of their restaurant week selection that we chose were:;Course1- Pulled Pork Taquitos;Course2- Pear, Gorganzola, Butter Lettuce Salad;Course3- Devils Classic BBQ Combo we chose the sweet potato side as well as the crab and corn potato hash.;Course4- Triple layer chocolate cake.;;The entire meal was amazing. With our favorite part being the ribs in the BBQ combo. The meat was falling right off the bone and was flavored to perfection. The only thing I would suggest is a different side other than the crab and corn potato hash. It definitely was not enough to completely deter us from going there again, but it was not the best thing on the menu.;;I definitely highly recommend this restaurant as the atmosphere was very fun and catered to people our age. (Mid 20s) We will definitely be going back soon!</t>
  </si>
  <si>
    <t>9Hfe2sxrS1X7-rx1ZccGKA</t>
  </si>
  <si>
    <t>2AR1gImumlL7Rdbs7ruBHg</t>
  </si>
  <si>
    <t>One of my favorites in the Rittenhouse area.  Definitely worth taking the train into Suburban just for a meal at Devil's.  Good vibe all around; love the decor.;Always good craft beers and at a decent price. Bloody marys are also unique: I believe they use muddled and blended chipotles in adobo sauce, v8, vodka of course, and top it off with a splash of guinness, or possibly a cream stout? Can't remember. Very tasty. But be careful, 10$ a pop for most mixed drinks including mary's.   The food is excellent...thinking about the menu makes me salivate....all of it, I have not been disappointed ever. Not once.  Highest of the highlights for me:  brisket sliders, grilled wings....(hard to go back to regular fried wings), stuffed hot dog, fries and onion rings, and the cornbread.</t>
  </si>
  <si>
    <t>9PR1lwQBA68vx47gaZ4c8g</t>
  </si>
  <si>
    <t>In_eV28idr2x4CwkjbZ3Qg</t>
  </si>
  <si>
    <t>Came here as a last minute resort since everywhere else was booked. The name made me skeptical; but I was hungry so it had to do. Upon entrance; the place looked like they were closing. The hostess sat us upstairs (where a handful of ppl were watch the NCAA game). The waiter gave us the menu (which were very sticky - gross!). My date kept pointing out a chicken bone that was off to the side of the floor (gross; again!). All in all; I wouldn't return again.</t>
  </si>
  <si>
    <t>L7MBqGx266TzdawOkr0nrg</t>
  </si>
  <si>
    <t>DULPtIp1eL6U9ON24XUN4Q</t>
  </si>
  <si>
    <t>I've been to DA for breakfast; lunch; happy hour and dinner and have been totally pleased every time.  Good food &amp; service.  I'd go there anytime.</t>
  </si>
  <si>
    <t>WqLELlUdPcyVqsyALmk-ng</t>
  </si>
  <si>
    <t>Z2Z2AERTbLmRr51dEVaF6A</t>
  </si>
  <si>
    <t>Their cocktails are just okay...;;BUT THEIR FOOD IS SO GOOD. Their veggie burger is AMAZING. It's like a chickpea, black bean mix that's lightly breaded and fried. so yum!;;And for brunch, I had oreo bread pudding french toast. It was a daily special and it changed my life. I hope they repeat it!</t>
  </si>
  <si>
    <t>oSAyAIf0vEel_c3dlAKp6g</t>
  </si>
  <si>
    <t>sZSlmMNfjiTaAGUKJ_QzFQ</t>
  </si>
  <si>
    <t>I base most of my out of town food choices on Yelp and its places like Devil's Alley that assure me my reliance is not misplaced. ;;We started with the Fried green tomatoes. To be honest, this was my first time having fired green tomatoes though I'm not sure how any other place could to better. They were perfectly fried with a delicious marinara sauce topped with yummy cheddar cheese. Wow. The dish itself isn't mind blowing, the ingredients are nothing exotic but the total combination was out of this world. ;;For dinner I had the dry rub wings and a side of the mac and cheese. The wings were tremendous. Expertly seasoned and cooked perfectly cooked. The mac and cheese was good - but not amazing. I'm a fan of S'Mac on NYC's lower east side where Mac and Cheese is what they do. While that may not be a good comparison, you can't argue with good food. ;;Overall I would defiantly go back next time I'm in Philly.</t>
  </si>
  <si>
    <t>IOzL24KAJWNYtD8m8cqQhQ</t>
  </si>
  <si>
    <t>QR3c7y2se82VLNCTh5CaFA</t>
  </si>
  <si>
    <t>One of the worst dining experiences I've had. Service was great; server was attentive. Ordered some drinks which tasted as if there was no alcohol in them at all considering their daily special. Appetizers came out warm; probably the worst nachos I've had. Fries were over salted. Food was overpriced considering the quality. Would not recommend this place to anyone.</t>
  </si>
  <si>
    <t>KXoxUGWs3MU6uTqDUziJuA</t>
  </si>
  <si>
    <t>CtHoxfyfzcZzPPEEgVAqGQ</t>
  </si>
  <si>
    <t>I don't have much to say about Devil's Alley other than I love it. I've been here for restaurant week; on first dates; catching up with friends; and for Valentine's Day. Always a good time! Their vegetarian options do leave much to be desired; but that might be because I can be a bit picky. I do highly recommend the fried green tomatoes though!</t>
  </si>
  <si>
    <t>YnVFLkcWuHvZxSzhbJ47pA</t>
  </si>
  <si>
    <t>hibmnY2XMsgX8_bs89w1mg</t>
  </si>
  <si>
    <t>A quaint cafe. Walked over with a group of friends after a comedy show at Helium. Everyone was satisfied with their food. I personally did not love the bathroom situation in the basement. Our waitress seemed to be having a rough night; and was trying to get back on track; but just couldn't. Great place; great atmosphere despite the aforementioned.</t>
  </si>
  <si>
    <t>R0zm6-7bVPwphoE_QjdH2Q</t>
  </si>
  <si>
    <t>-1B9pP_CrRBJYPICE5WbRA</t>
  </si>
  <si>
    <t>Asian Fusion, Restaurants, American (New), Thai, Szechuan, Chinese</t>
  </si>
  <si>
    <t>Spice 28</t>
  </si>
  <si>
    <t>mPLUMKs2PwBOy-ANFKbIfw</t>
  </si>
  <si>
    <t>My fiancee and I stopped here for lunch on a Saturday recently. The service was fine but the food took longer than it should have; being that we were only 1 of the 2 tables in the restaurant. Also; the noodles were under cooked to the point of being unchewable; I would try it again but was really underwhelmed by my first experience there.</t>
  </si>
  <si>
    <t>Ndl_-4PYUEr5n2deVEIx3Q</t>
  </si>
  <si>
    <t>6x1_TXA6o0DZk5Zij_zYBQ</t>
  </si>
  <si>
    <t>Okay --;;after salivating for three weeks, staring at this baby in my bookmarks, I rounded up some members of \the dyke crew\" (preemptively: no</t>
  </si>
  <si>
    <t xml:space="preserve"> str8s</t>
  </si>
  <si>
    <t xml:space="preserve"> don't ever call queer women that</t>
  </si>
  <si>
    <t xml:space="preserve"> thanx) and bounced over.;;I have to admit</t>
  </si>
  <si>
    <t xml:space="preserve"> the $$ threw me off -- appetizers are between 6$ and 12$; entrees are more around 17$.  For some reason</t>
  </si>
  <si>
    <t xml:space="preserve"> I thought I'd be shelling out ten bucks for the main course.;;After recovering from my small heart attack</t>
  </si>
  <si>
    <t xml:space="preserve"> we went inside and proceeded to feast.;;We ordered (per Yelpers) the rock shrimp</t>
  </si>
  <si>
    <t xml:space="preserve"> the duck crepe and then the guac and wonton chips for we had a vegetarian.  For dinner</t>
  </si>
  <si>
    <t xml:space="preserve"> D had the Shanghai beef</t>
  </si>
  <si>
    <t xml:space="preserve"> I had the Dan Dan noodles and said veg had the ... veg-fried rice.;;The rock shrimp was damn good -- not overpoweringly shrimpy</t>
  </si>
  <si>
    <t xml:space="preserve"> fried lightly and without grease</t>
  </si>
  <si>
    <t xml:space="preserve"> and the curry sauce!  You have to wrap the shrimp in the salad and dip because the mixed greens bring the plate together.  The guac was interesting (avocado in a spicy red sauce)</t>
  </si>
  <si>
    <t xml:space="preserve"> and the chips were as light as the shrimps' batter.;;The star of the appetizer round was the Peking duck crepe.  D and I made obscene noises while the veg said it tasted too alive.  The duck is cooked perfectly</t>
  </si>
  <si>
    <t xml:space="preserve"> not too heavy</t>
  </si>
  <si>
    <t xml:space="preserve"> and it comes with hoisin sauce.;;I really enjoyed my Dan Dan noodles.  I thought for a moment the portion might be too small</t>
  </si>
  <si>
    <t xml:space="preserve"> but all the food here is rich and sumptuous</t>
  </si>
  <si>
    <t xml:space="preserve"> and you get just the right amounts.  With the crumbled pork on top and the leaves of spinach</t>
  </si>
  <si>
    <t xml:space="preserve"> I felt like the bowl echoed a very spicy spaghetti and meat sauce.  I also snagged some of the fried rice (I'm not sure how there is such a thing as a \"best fried rice</t>
  </si>
  <si>
    <t>\" but this stuff qualified)</t>
  </si>
  <si>
    <t xml:space="preserve"> and then I tried some of the Shanghai beef.;;I don't like beef.;;The meat melted in my mouth</t>
  </si>
  <si>
    <t xml:space="preserve"> I swear to god</t>
  </si>
  <si>
    <t xml:space="preserve"> and comes in this weird sauce that I can best describe as Chinese BBQ/honey.;;We received complimentary desserts of fried pumpkin cakes</t>
  </si>
  <si>
    <t xml:space="preserve"> which were nice palate cleansers.;;Overall</t>
  </si>
  <si>
    <t xml:space="preserve"> goddamn.;;Basically."</t>
  </si>
  <si>
    <t>HPi2dunfsinPxHaYt6A0QQ</t>
  </si>
  <si>
    <t>F1P_LQGVQB8zMfY_bzbUrA</t>
  </si>
  <si>
    <t>Like an authentic Chinese hole in the wall- plated and served up with a classy air.  The dry chili chicken is almost as good as the oily brethren I've had in alternate Chinese houses- the staff is serviceable and efficient.  I've had a lot of trouble using any kind of yelp deal or groupon- so keep it simple?  ;;Lunch specials reasonably priced but a few blocks north you can get some of the best Chinese for less fuss and same price or (at dinner) way less.  Clean to the sake of boring, but a decent spot for a drink.</t>
  </si>
  <si>
    <t>KMhQvF_rc1S9CU8AZQ7GcA</t>
  </si>
  <si>
    <t>wRzVZy0SRNEiur8IU-u1rQ</t>
  </si>
  <si>
    <t>This place is good and I'd recommend it. Everything I've ordered had been good or very good and delivery time is always reasonable. I just ate a big bowl of udon and it was fantastic. They also make great drinks if you're eating there. ;;That being said...;;The vegetable pad Thai was seriously the worst I've ever had in my life. It had no taste and the only vegetables were a few pieces of cabbage. Seriously? I almost called to complain it was that bad, and I don't do that. I don't even understand how it's still on the menu.</t>
  </si>
  <si>
    <t>hHnzWvFZSM2kAF3w1LdThg</t>
  </si>
  <si>
    <t>hs1M7AwjmFVXSfqTAtgxpQ</t>
  </si>
  <si>
    <t>The food is really good compared to any other Asian restaurant in town. And for the price...  It's super economical. 2 meals and an appetizer with an alcoholic drink came up to $44. What else could you ask for ? ;Atmosphere is very cool. Bar is neat and stylish. ;Overall great !! Go eat !</t>
  </si>
  <si>
    <t>9hgWSwhzJmQ08UgmAa9mLA</t>
  </si>
  <si>
    <t>bOKmTTAj3jfPXM9FtetDlw</t>
  </si>
  <si>
    <t>Delivery service was fantastic! Came in 30 minutes and without damage. The Satay Chicken and the Mini Wontons were delicious. However; the fried rice was a little bland and the tofu in the Penang Curry was a weird texture. Overall a good experience; I would recommend for a new adventure.</t>
  </si>
  <si>
    <t>wEjaukKq1YfkhszxT5yPkg</t>
  </si>
  <si>
    <t>Nhk85yL6F0T8uyJpPdVokQ</t>
  </si>
  <si>
    <t>Awesome Asian fusion place from the decor to the food. There was plenty of staff there to greet us and help us with anything we needed. As a vegetarian they had plenty of options. ;;Went with a group of five people and wanted to our share meals after spending a long day out. First ordered a small hot plate as an appetizer.  Two dandan noodles were more than enough between the five of us and even after being super hungry we could only eat about one and a half. So the portion sizes are good. The taste of the noddles weren't bad, but it wasn't the best dandan either. Could've used a little bit more flavor (spiciness). ;;For the main entrees we orders the drunken noodles with tofu and mushrooms. This was very good, spicy, and flavorful . My favorite of the night. Lettuce wrap with tofu, which was okay in my opinion. The tofu was very hard and dry, but the lettuce did help. Tofu in black bean sauce was really good as well. It comes with rice and there's so much flavor enough that you don't even need this dish spicy.;;Overall the quality of the service, food, and pricing was great.</t>
  </si>
  <si>
    <t>U4iszUN3IgmjfYwR7NHlVg</t>
  </si>
  <si>
    <t>TxMiur7f4CLoikDchUY1nA</t>
  </si>
  <si>
    <t>So yummy! Five of us had the Dan Dan noodles, some wontons, the ahi tuna dumplings (my favorite--so good), a dry pot, the sautÃ©ed veggies, the eggplant, some black bean fish, and a panang curry. Cocktails for everyone. So yummy.;;It is fair to compare Spice 28 to Han Dynasty--you get a lot of the same heat that you'd get there and there are a number of dishes both do well (like Dan Dan Noodles). The food is more \ fusion\" style at Spice</t>
  </si>
  <si>
    <t xml:space="preserve"> and the ambiance is flashier</t>
  </si>
  <si>
    <t xml:space="preserve"> but the prices are pretty good and the quality is there. Not a place to be dismissed!"</t>
  </si>
  <si>
    <t>dp-1NZDaIkcbJQtPbDJ68w</t>
  </si>
  <si>
    <t>PgN5E_HoxSH41Ve8LA3vmw</t>
  </si>
  <si>
    <t>Came here on the tail end of restaurant week because it was one of the only location that still had free reservations. Did not regret. Great food; great service; definitely underrated. 10/10 would recommend.</t>
  </si>
  <si>
    <t>ZgicELS0II-p0B9xx60UpA</t>
  </si>
  <si>
    <t>wJ7lshFe_QR5SvCD4Mu55A</t>
  </si>
  <si>
    <t>The external decor of Spice 28 is rather abysmal, but the inside - with its modern, sleek look and neon lights glowing here and there - reminds me very much of Pod and Morimoto.;;We arrived here for dinner on a weeknight, and it was fairly packed, so that was a good sign.  We started off with the fajitas  (interesting item to be on the menu given that Spice is an Asian restaurant) and crispy calamari.  Both dishes were good in the sense that they tasted like what I expected (but also not very hot, as if they had been sitting somewhere for a little while...).  But, they were bad in the sense that the only Asian twist to them was the traditional varieties of dipping sauce that accompanied each dish.  Not exactly very creative, and perhaps a little bit deceiving.;;The waiter must had asked the kitchen to fire up our entrees before we even got our appetizers, because before we even got through half of either appetizers, our entrees came to the table.  Normally, I would have no qualms with this, because - as anyone who knows me can attest to - I eat rather fast.  But, I was trying to pace myself, and by the time I got to my entree, it was borderline lukewarm.  The food itself (chicken basil fried rice) was decent, but perhaps that's because I'm comparing it to the gold standard at Tuk Tuk, a cozy little Thai place in Long Island City that makes incredible basil and green curry fried rice.;;To close off the meal, the kitchen sent out some sort of pancake on the house.  We were advised to stop talking and eat it while it was hot - so we did.  What greeted my taste buds was bland, and not what I would want to be the last impression guests have upon leaving.;;Luckily, that wasn't our last impression of Spice.  We split the bill, one Amex, one Visa.  When the receipts came, it became apparent the waiter had split the bill, but charged both halves to my card.  Yay, I won!  We told the waiter of this mistake, and his response was for us to exchange cash with each other, laughed, and walked away.  There was no way I wasn't going to write a review after that!;;Would I go back?  Before the check incident I would have said yes, because some of my fellow Yelpers have given it rave reviews.  After the check incident?  Probably not.  Food and service are what I look for when I go out to a sit-down, and from this experience, Spice 28 provided neither very well.</t>
  </si>
  <si>
    <t>fJq7RPNxDKWan7muR058Dg</t>
  </si>
  <si>
    <t>FHNIvNgh3fS7VZQq2Y3dsA</t>
  </si>
  <si>
    <t>Asian Fusion, Tapas/Small Plates, American (New), Restaurants, Vietnamese, Korean, Noodles, Ramen, Japanese</t>
  </si>
  <si>
    <t>Cheu Noodle Bar</t>
  </si>
  <si>
    <t>8GZbCEMxrbqmRinDbfHWVQ</t>
  </si>
  <si>
    <t>After trying a few ramen places with crazy variety in their selections and stellar broth, I was not too excited about the ramen I got at Cheu.  Maybe it's a matter of taste, but personally, I was not a fan of their thick noodles, and extremely salty broth.  ;;The service was great, and they had a nice selection of beers!  The friend I went with loved it, and has been many times.  Honestly, I'm just sorry I wasn't a bigger fan.  But I hope others try it for themselves.  I might just be an oddball out on this one.</t>
  </si>
  <si>
    <t>MA5iblOZ4FWIQ_B3UBKKMA</t>
  </si>
  <si>
    <t>Second visit even better than the first!!  Loved the butternut squash and goat cheese Rangoons, and the delightfully filling mushroom yakisoba. Amazing flavor, and a smoky , meaty feel though it is meatless. Then came the coconut curry ramen. Heaven in a bowl. ;My only complaint is when you have to wait for seating there is no way to hang by the bar without constantly feeling you are in The servers' way as they breeze by with deliciousness in bowls and plates. So worth the wait before heading to the theater. Plus, food comes out very quickly so we made the curtain, just barely, but with really happy tummies.</t>
  </si>
  <si>
    <t>HYvQKlH_LaPG8-FuJqTw1w</t>
  </si>
  <si>
    <t>0oN6AFhkj2IOf9gGpfZtxA</t>
  </si>
  <si>
    <t>I came here with a group of four and had a great experience. There are tons of interesting appetizers to try--we had dumplings with corn and mushrooms; wings; and some specials that are escaping me. Each of us also got an order of noodles. These are not chinatown noodle house portions; but they also aren't chinatown noodle house ingredients. Interesting; fresh; and tasty. Plus its a great deal and BYO to boot. Great addition to 10th street!</t>
  </si>
  <si>
    <t>WZ6NLa-llT0TvWAJ7tsvXQ</t>
  </si>
  <si>
    <t>Happy hour here is great! We ordered the corn rangoons; which were a nice combination of savory and sweet; and the bulgogi dumplings; along with the happy hour cocktail special. If we had stopped there; the bill would have been $24. But the dumplings were so good we had to get another order and the cocktails were so good we had to each get (ahem) two more. And the food in general was so delicious that we wanted to try some entrees. The brisket ramen noodles were perfectly cooked and the meat was very tender. The shrimp dan dan noodles were peanutty and creamy. Service was very attentive and friendly and even with all the booze; the bill was more than reasonable. Can't wait to come back!</t>
  </si>
  <si>
    <t>NwTbzfOu_kttjT4f2g2ZCg</t>
  </si>
  <si>
    <t>ZzTqEhquwkCFeKlqj-4_EA</t>
  </si>
  <si>
    <t>This place blew my mind! My husband and I were craving ramen noodles for weeks and we went there hoping to get some tasty Ramen, little did we know that their food was unbelievably tasty. The flavors and the unexpected twist to their menu went above and beyond what we expected. ;I got the Brisket Ramen and my husband got the Lamb, they were both amazing but I highly recommend the Brisket. ;This is restaurant has moved to my top 3 places to eat at in Philly. OUTSTANDING food and great service!</t>
  </si>
  <si>
    <t>iIMCQ4CZcXdlmgruaO6WiQ</t>
  </si>
  <si>
    <t>v3nFwwyqo-Qzy4ASa1OLxg</t>
  </si>
  <si>
    <t>Some foodie friends have been talking this place up to me so I finally decided to check it out, and it was definitely worth it.;;The dumplings of the day were Pork and Mung Bean, and they were decent.  The dumpling dough is perfectly chewy and excellent as far as thickness.  The filling I thought was a little under seasoned, but when I rolled it around in the Chili Oil, it was quite tasty.;;I also had the burger, which I thought was an unusual item to have on the menu for a noodle bar, but thought it would be interesting to try.  The burger is on more of a denser bread than a typical bun, and the mustard greens and acidic sauces worked great together.  The burger had a lot of Eastern flavors, but was still a burger, a well cooked one, at that.  Enjoyed a quick tasty lunch for 12 bucks.  As the temperatures rise this summer, I'll probably try the cold noodles and I think the ramen is calling for me this winter.</t>
  </si>
  <si>
    <t>MEsAlfjx7NZo9vxN1Dd8YA</t>
  </si>
  <si>
    <t>sMLrs1zBiOwuB78xaJQdpA</t>
  </si>
  <si>
    <t>Loved the noodles; charred brussels sprouts; beer options; decor; and service. The overall character is superb. When you have non-Asians run an Asian-themed noodle bar; greatness happens. Can't wait to come back.</t>
  </si>
  <si>
    <t>USD9k93iOIB88v93B5iBcw</t>
  </si>
  <si>
    <t>UNPmCP-KVQ9CHHSc8jJHtw</t>
  </si>
  <si>
    <t>The goal of the day was to fill our bellies with warm and tasty ramen, and I am so happy to say we did that a Cheu! My friends and I actually started with the Black Garlic Wings (6), which is great to share with 3 people. The wings were tangy and sweet, very flavorful, and I definitely recommend giving them a try. We also ordered the Butternut Rangoon, and can I just say that I could probably eat like twenty of those and be so happy with my life. They were so light and crispy, and absolutely addicting.;;I ordered the Coconut Curry Noodles with a marinated egg. The the broth was so full of curry and a sweet coconut flavor, it was delicious! I also appreciated that the broth had a bit of heat to it, because the spicier the better in my opinion.The noodles were soft, and filling--so fun to slurp right up. ;;For two apps, and three bowls, it came out to $26, including tip, and I was full for the rest of the day!Definitely recommend trying this spot if you're ever in the city and need something to warm you up. I will be back to Cheu sometime soon!</t>
  </si>
  <si>
    <t>n4HJoICF6qE6ftuoKWzrcg</t>
  </si>
  <si>
    <t>vw_ZNbSmRRnNR8TCxwOMiw</t>
  </si>
  <si>
    <t>So I came here after all the hoopla on the foobooz site and because Matyson is an awesome byob(and who doesn't love delicious noodles). I have to say, had the burger and pork belly buns and they were excellent. Also had the BBQ crisp appetizer that had a great flavor yet it needed something to soak up the sauce. Finally had the lamb braised noodles and they were great. Again I wanted to soak up every ounce of the sauce. They should go against the norm and serve a nice crusty bread- blasphemy you might say but seriously something must be done to soak up these flavors.;;Now onto the bad part, the prices.  Way too expensive for everything. Nan Zhou hand drawn noodles Isn't that far away and their delicious noodles are 3-5 bucks depending on either the peanut or soy pork sauce; Cheu's prices are around 11-15, and small to boot. Also sampan isn't far away with a great priced happy hour. I know Cheu is just starting up, so hopefully after a time they will be a little more affordable.;;This place is great with a comfy feel and a warm and inviting staff.  I will be back, just not often or I'll be broke.</t>
  </si>
  <si>
    <t>yEqlc5iTOV3HpHbrbgcg5w</t>
  </si>
  <si>
    <t>4qZZE0PEa3MRo2TXUEXO3g</t>
  </si>
  <si>
    <t>Absolutely amazing! Must get the black garlic wings - they are to die for! My brisket ramen was delicious as well; I can not wait to come back!</t>
  </si>
  <si>
    <t>avvRidHJs62-wGhSvyfv7w</t>
  </si>
  <si>
    <t>rYqmaOIULRouz_1db07OdQ</t>
  </si>
  <si>
    <t>Diners, Restaurants, Breakfast &amp; Brunch, American (New)</t>
  </si>
  <si>
    <t>Green Eggs Cafe</t>
  </si>
  <si>
    <t>gKfZYEvUomdbHO1bEgHkaA</t>
  </si>
  <si>
    <t>1TadPnNa0Lvlc1-1uGWr2g</t>
  </si>
  <si>
    <t>It was \ok\". I've heard a lot of good things about this place and finally decided to try it. I had the chicken and waffles and was not impressed at all; the chicken desperately needed to be seasoned. I'm not exaggerating</t>
  </si>
  <si>
    <t xml:space="preserve"> the chicken had ZERO seasoning. The waffle was just...well</t>
  </si>
  <si>
    <t xml:space="preserve"> a waffle...nothing spectacular. My biggest issue is that everything was very bland (on my plate). My fiancÃ© had the shrimp &amp; grits benedict (it was the special this morning) and he really liked his</t>
  </si>
  <si>
    <t xml:space="preserve"> I liked his too. There were a ton of plates that came out that looked good</t>
  </si>
  <si>
    <t xml:space="preserve"> mine just wasn't one of them</t>
  </si>
  <si>
    <t xml:space="preserve"> unfortunately. ;;I may be willing to come back for the red velvet pancakes though</t>
  </si>
  <si>
    <t xml:space="preserve"> they looked amazing."</t>
  </si>
  <si>
    <t>kLs0wQIqBfnGWUSxo5iqvQ</t>
  </si>
  <si>
    <t>u_K9wHYTwZw2FO4Ih3_k3w</t>
  </si>
  <si>
    <t>Monday lunch was filled with people! That was a good sign.;;Pressed tin ceilings and walls....minimal decor ;     - clean/green/white and bright.;;Friendly service. Yummy food.;;I ordered the tomato soup and grilled cheese combo (always a comforting dish.)  ;;The sandwich description on the menu: cheddar, provolone, bacon, sun-dried tomato spread, and jalapeno relish.;;The bread was very thick, thus NOT allowing the cheese to melt to the bread.  Very thick, not really melted cheese.  The jalapeno relish was just sliced large pieces of jalapeno (no relish).  The bacon was very tasty.;Overall the sandwich was OKAY.  It had great potential!!!;;The soup was good - but if the sandwich was a little more melted, I could have dipped it in the soup like I normally do.  It just kept falling apart.;;Cute local joint.</t>
  </si>
  <si>
    <t>d2MIQXyRRRuirESeOHHHSg</t>
  </si>
  <si>
    <t>VIPmwNd2ksdNt-Q1buoJpw</t>
  </si>
  <si>
    <t>Located in south philly; the restaurant was somewhat difficult to drive to from the suburbs.  We visited this establishment mid-week around 12 noon; so the side street parking was ample.  We ordered the eggs benedict and the breakfast burrito.  The eggs benedict was doused in hollandaise sauce; and the herbs overpowering; although the eggs were cooked half decent enough.  The breakfast burrito was full of mexican flavor and plenty greasy; probably great after a long night of drinking.  The entire experience was mediocre at best; for which the food was easily forgettable.</t>
  </si>
  <si>
    <t>r-Q3Lzxv2RNScTuFAO6uNw</t>
  </si>
  <si>
    <t>gmUYjk8oKaK4RN50vCTsMA</t>
  </si>
  <si>
    <t>Delicious; Fresh and Innovative... .what's not to like.  Did I mention DELICIOUS.  Good Luck Gettin a Table!!</t>
  </si>
  <si>
    <t>MqYFi7UT345yKg8Y6WwTIg</t>
  </si>
  <si>
    <t>ckhuqS8PDDKgUTtk4CPsMA</t>
  </si>
  <si>
    <t>This place is totally legit. Almost perfect!;;Huge, amazing menu with tons of great brunch options. Full lunch offered too. Healthy plates make an appearance for sure with a whole area designated to salads and vegan options, and then there are meals labeled \The Kitchen Sink\" or \"Chicken and Waffles with a million and one add-ons\". You get the idea. Total cult-following.;;Cheap</t>
  </si>
  <si>
    <t xml:space="preserve"> inexpensive</t>
  </si>
  <si>
    <t xml:space="preserve"> and the orders came out quick. ;;-1 star for the irritation in our hostess' attitude when our table of 6 changed to a table of 7. They were planning on pushing two tables together anyway that easily sat 8</t>
  </si>
  <si>
    <t xml:space="preserve"> yet she was a total B about it and told us the wait would be another 30 mins. This is only after we asked her \"How long will the new wait be?\" and she responds</t>
  </si>
  <si>
    <t xml:space="preserve"> \"I don't know.\" When your first interaction with someone is them being awful</t>
  </si>
  <si>
    <t xml:space="preserve"> it can easily make you not want to ever return. Rude. ;;Other than that girl though</t>
  </si>
  <si>
    <t xml:space="preserve"> I think this place is top-f'n-notch. All other servers were sweet</t>
  </si>
  <si>
    <t xml:space="preserve"> knowledgeable</t>
  </si>
  <si>
    <t xml:space="preserve"> and on top of things. So many delicious meals were eaten this day and with prices like theirs</t>
  </si>
  <si>
    <t xml:space="preserve"> it really makes it hard not to want to eat here everyday."</t>
  </si>
  <si>
    <t>9vLQrTe8uY6NuHF49YLSfw</t>
  </si>
  <si>
    <t>8yXdhy9gUPNXi9FlWuUHQw</t>
  </si>
  <si>
    <t>I went on a chilly Sunday afternoon around 2:45pm. They close at 4pm; so we made it just in time. It's BYO. The wait was only 5 minutes for two of us; and it was warm and cozy waiting in the large seating area. The tables are cute with plants; and the energy is happy and upbeat. The staff was very professional and friendly. The food was great! I ordered the Mexican chicken Benedict and my husband had the veg version- both were fantastic. The coffee was nice and everything was very fast. The side of fruit was beautiful and came with quite a bit of fruit! We ordered french fries just to try them; and they were hot and good. The one weird thing was that the potatoes with the veg benedict were not hot- just kinda warm. Otherwise fantastic experience. Cash only.</t>
  </si>
  <si>
    <t>WY7FOzVi4Fa9zezilupH5w</t>
  </si>
  <si>
    <t>KVuxK092XIGOpBaoCukgNA</t>
  </si>
  <si>
    <t>I don't usually give 5-stars to a place I've only been to once, but since I know I'll be going back and will likely be impressed again, they're getting all my stars! One thing that drives me crazy about brunch lately is the wait time and the exorbitant prices. That being said, there are ways to avoid both, so I expect most places to recognize that and make amends. ;;Green Eggs Cafe seems to have found a happy medium by offering a bar service (which most diners have- get a clue people!) to those who don't care if they have a table setting. They also have a, gasp, waiting area with couches and a tv. Insanity! The place was bigger than most hot-spots, too, so eat your heart out Sabrina!;;I found their menu refreshing. If I'm going to pay $$, I better not be able to recreate this dish at home. I usually get eggs benedict or juevos rancheros or an egg dish, but when my eyes settled on peanut butter crunchy french toast, I put the menu down and tried to keep my heart from beating out of my chest!! Yes, please! I also ordered a side of bacon and although I ordered it crispy, it was late and not crispy. I should have ordered the chorizo because it was very tasty and in a patty form. The best I've had in quite a while, and I love chorizo!;;There were a bunch of other things I wanted to try. My friend got the grilled cheese &amp; tomato soup, along with a cup of hot chocolate- all of which I want to try. Also, the fried oyster po'boy, corned beef reuben benedict (sweet Jesus!), vegan shephard's pie....seriously, worth the wait.</t>
  </si>
  <si>
    <t>yPdPATvZ95l366Pp8nVzLQ</t>
  </si>
  <si>
    <t>DEtAbzwT2XLD3Br09lGouw</t>
  </si>
  <si>
    <t>What can I say except the food is absolutely amazing here.  Don't go here if you are watching your figure though because portions are huge and calories are unknown :) Defiantly made for sharing which you will absolutely want to do because it's hard to decide on one dish.  I will say though, be prepared to WAIT.  You will WAIT to be seated on a normal day between 20-45 minutes and then WAIT about another 20-30 minutes for your food to arrive once you order.    If you are inpatient or extremely hungry and cannot take the WAIT, I recommend that you either arrive here as soon as they open to avoid the WAIT or just go somewhere else.  You can however go to the bar area and get coffee, cappuccino and pastries to make your WAIT a little more tolerable.  They also DO NOT accept credit cards which I think is absolutely ridiculous is this day and age but there is an ATM on site.;;All in all this place is defiantly worth the WAIT and I will defiantly go here anytime I want to indulge.  I did however take 1 star off but that is merely for the WAIT because time is money and none of us want to lose that :)</t>
  </si>
  <si>
    <t>PxHzwTJNKmrOiLf5ZdIgVQ</t>
  </si>
  <si>
    <t>kjN5Z02wjiQvGKPksQpdFw</t>
  </si>
  <si>
    <t>Upon first entering the Cafe, there's a cozy lounge area complete with faux fireplace which leads to the counter.  I imagine if GEC ever gets super busy a la Sabrina's, there the possibility of loading up that area with tables.  I enjoyed the decor overall...the colors are all found in nature, which totally appeals to me.  The cafeteria-style dining room felt huge but cozy.  ;;Food was delicious!  I ordered the stuffed french toast, and I, as I say when I consume food quickly, HOUSED it.  It was enough to fill but not over-fill me on this extremely cold day in winter.  It was stuffed with blueberries and cream which I'd love to somehow incorporate into a future wedding plan...jrg ordered the pancakes, which he described as \good\"</t>
  </si>
  <si>
    <t xml:space="preserve"> but he didn't house it.  He wanted them to be fluffier...however</t>
  </si>
  <si>
    <t xml:space="preserve"> he indulged in the excellent slab bacon</t>
  </si>
  <si>
    <t xml:space="preserve"> cook rare</t>
  </si>
  <si>
    <t xml:space="preserve"> just as he likes it</t>
  </si>
  <si>
    <t xml:space="preserve"> without his request.  He also ordered the potato side which I helped him finish because they were perfectly seasoned.  YUM!;;We'll definitely go back to see how this fledgling business in our 'hood with a stated commitment to using local ingredients and other eco-friendly practices grows..."</t>
  </si>
  <si>
    <t>xaCktmagPMGFn4U9ZjAaJA</t>
  </si>
  <si>
    <t>oqbhVgliVJH-iRa3AnD-3A</t>
  </si>
  <si>
    <t>Cafes, Food, Coffee &amp; Tea, Bakeries, Coffee Roasteries, Restaurants</t>
  </si>
  <si>
    <t>Elixr Coffee Roasters</t>
  </si>
  <si>
    <t>o-0iFjOJkqSc13JUMgdfPw</t>
  </si>
  <si>
    <t>The bathroom is moldy and the bathroom door doesn't close all the way. As pretentious as this place is; they could at least fix the bathroom.</t>
  </si>
  <si>
    <t>V4ZCxiWUCUWsKxeZY2JxGw</t>
  </si>
  <si>
    <t>_HF7UmkAa35Yk-EywYFLkw</t>
  </si>
  <si>
    <t>Great Coffee!!! But make sure you bring your Macbook; PC's are definitely frowned upon.</t>
  </si>
  <si>
    <t>HXB_ByCCp8cZm1WMjKn1Tw</t>
  </si>
  <si>
    <t>_aOtk-AiqIqZw5BNAxvmuQ</t>
  </si>
  <si>
    <t>Great coffee; good location tucked away off main tourist area with friendly staff. Decent food options too for a light lunch.</t>
  </si>
  <si>
    <t>B1JomJFrPYZCc_NiouKxrA</t>
  </si>
  <si>
    <t>T2CfENh3dstIXrwuY9QDBg</t>
  </si>
  <si>
    <t>The guys at Elixr are incredibly knowledgeable about coffee, different brewing methods and equipment and they take the time to enjoy it with you.  ;;The barista that made my hand poured kenyan coffee told me all about the method and equipment he was using, and the coffee itself.  He took me through each step and at the end I had a flavorful and unique cup of coffee that truly satisfied.;;I highly recommend Elixr if you're looking for not only a great cup, but a great overall experience.</t>
  </si>
  <si>
    <t>4tb1Jq-taTkHaEp4Wr6sOg</t>
  </si>
  <si>
    <t>xDqb0NUOhxR9HH7DzyVm2A</t>
  </si>
  <si>
    <t>This is definitely a cool coffee place to go do some work and/or meet up with a friend. Elixr has such a rustic and beautifully-designed interior; good wi-fi; and a gluten-free banana bread that is well worth trying!</t>
  </si>
  <si>
    <t>Zv0fJ2QvjJQKjdS3mTgPAQ</t>
  </si>
  <si>
    <t>kB_iTb2Ii7wn-2SlInsgTA</t>
  </si>
  <si>
    <t>_LEWGpjpbM9flyv05ees6A</t>
  </si>
  <si>
    <t>juVLc5nN0PJRyELwAfd5pg</t>
  </si>
  <si>
    <t>1R7aepKjkARInsWdHRDJuw</t>
  </si>
  <si>
    <t>B7pveQtzdBb5-HEhrwBUsA</t>
  </si>
  <si>
    <t>0oWnBfUjAv7ZmTWaW8Ufdg</t>
  </si>
  <si>
    <t>7gLCGnWCvBZ4l-bnCeEpcQ</t>
  </si>
  <si>
    <t>Coffee/espresso snob here. Elixr never disappoints. The loose tea and chai lattes are excellent, too. Service is very sweet and simple.;;Most have said it, but damn this place gets crowded. I'm happy for them! I work online so if I'm gonna come in from South Jersey I get here early in the morning so I can sit and enjoy my cappuccino while I work.</t>
  </si>
  <si>
    <t>dCoNsiqh3NqtX-qFtPpRTQ</t>
  </si>
  <si>
    <t>uCdomkzhw78Yu3vesQXmxQ</t>
  </si>
  <si>
    <t>I usually like this place for a good coffee and getting work done (minus unreliable internet). However; stay away from pricey croissants which are dry and can't be heated up. What a miss!</t>
  </si>
  <si>
    <t>u7e5-wLyqe4vtBY7Klj_WQ</t>
  </si>
  <si>
    <t>trwHwsXOVV-ZmF-MtP98BA</t>
  </si>
  <si>
    <t>Cafes, Pizza, American (New), Breakfast &amp; Brunch, Sandwiches, Restaurants</t>
  </si>
  <si>
    <t>High Street Philadelphia</t>
  </si>
  <si>
    <t>AJeQ3WQJmXVkctlsZMfkaQ</t>
  </si>
  <si>
    <t>VAeJlkHWujMQHfeS2YHyig</t>
  </si>
  <si>
    <t>Yd93YZj8pgzTykZoGGPIqw</t>
  </si>
  <si>
    <t>The place is amazing! The bread; the service; the decoration! Love the pizza ns the grill cheese!</t>
  </si>
  <si>
    <t>RGOJ68eoobRsYW4LgQtBcA</t>
  </si>
  <si>
    <t>rbHIGOow31iwS9d3m6LPLQ</t>
  </si>
  <si>
    <t>We went to High Street on Market for brunch/lunch on a rainy Sunday and it was still packed!  It is a bright and airy inside although it was a little chilly near the front window (it seemed like the air conditioning was on even though it was dreary and cold outside- the vent was blowing cold air on us).  The host was very slow to bus the tables and reset them which lost a few minutes during our wait.  We had to wait about 20 minutes but it seems like tables turn over quickly.  It was a little awkward to stand along the side of the restaurant while waiting though and I felt like I was watching people eat.  ;;We ordered one brunch sandwich- pastrami, egg, hash browns, peppers on a poppyseed brioche, and one lunch sandwich- duck meatball sandwich.  ;;The brunch sandwich was excellent- the egg was perfectly fried and the saltiness of the pastrami was satisfying for brunch.  It was really fun to have a hash brown patty on the sandwich and have the potatoes along with everything else.  I did sort of wish there was some cheese or something on the sandwich and the portion of pastrami was a little meager.;;The duck meatball sandwich was really outstanding.  The meatballs were so moist and tender and the duck was a fun twist on the classic.  The bread was super fresh and the cheese was perfectly melted.  The raw onions on top added a fresh tart flavor that I really liked.  There is also a rich smear of liver along the inside of the bread.  ;;The prices are reasonable for the quality of the dishes and the service was very attentive.  There were two jars on the table with pepper spreads which were pretty spicy but fun to try.  Definitely a pleasant, enjoyable brunch spot in Old City and I'm sure we'll be back!</t>
  </si>
  <si>
    <t>vjMRWhwGDKopwm_qGhzE0w</t>
  </si>
  <si>
    <t>Kdu9PZMENBgtDO6RQHYJIA</t>
  </si>
  <si>
    <t>Love this place. Everything about this place!;;Super nice staff, very knowledgeable, give excellent recommendation  and very fast.;;We order the bread - cause its too tasty to resist  - all three types were delicious and the pairing spread were really good.;;For appetizer we got the mushroom salad. I'm not a big mushroom fan, but this salad is nice.;;For main course we ordered the Duck ragu pasta and the shaved lobster one - we ate in silence and finish our plates.. yes - that good!;;Def will go back again and again and again!</t>
  </si>
  <si>
    <t>dvLSZv4qE61S_NmB9Ld6ww</t>
  </si>
  <si>
    <t>BuGlaUu-aCD07R1YGBb47A</t>
  </si>
  <si>
    <t>I stopped in here for a quick lunch while sight seeing around the city. I had a turkey sandwich...but it was the best turkey sandwich I ever had! The atmosphere was great; too. I highly recommend!</t>
  </si>
  <si>
    <t>k6HflUhdM80gYFG1JP5H-A</t>
  </si>
  <si>
    <t>9zuk_hp6RCc-ZMVbzgFfkg</t>
  </si>
  <si>
    <t>Randomly stopped here while in Philly...and so glad that we did. The service was exceptional--everyone we encountered was incredibly knowledgable and friendly (but not too over the top). The food was really; really delicious. You should really try the daily breads. I don't think you can go wrong with any of the entrees. Highly recommend!</t>
  </si>
  <si>
    <t>vEy-mttXmCiabjviPmBEIw</t>
  </si>
  <si>
    <t>TJCpXX-hL13xEFAA7Y3kiw</t>
  </si>
  <si>
    <t>Excellent food; unique menu and wonderful atmosphere. Took a little while to get food so if you are in a hurry; this isn't the place for you. But if you want an amazing breakfast it is well worth the wait. Can't wait to go back.</t>
  </si>
  <si>
    <t>B4ODvlfZfD13TaInNYPVJQ</t>
  </si>
  <si>
    <t>mSO9s6Z7sw-pt5Ht7YChlw</t>
  </si>
  <si>
    <t>WOW!!! this place is absolutely amazing. From the dinner rolls; crispy broccoli; and perrogies; to the whole Branzino. Even the dessert was beyond. Well done! And the service is smart and welcoming. Walking in a Friday night even:) Thanks so much from a foodie in LA</t>
  </si>
  <si>
    <t>rbbdfgdrY_jQrpr2he3JwA</t>
  </si>
  <si>
    <t>EuuKvxUybCm5gTAwF8HhRw</t>
  </si>
  <si>
    <t>A nice and cozy place with an open kitchen.;Long wait for a table!  I've been here twice. Each time, it feels like it's an hour wait. ;;However, this place does make some of the best sandwiches I've ever had. MY favorite is their grill cheese sandwich. By far, one of the top 3 places in philly to make it. It fills with ooey-gooey goodness. ;;Just to be fair to the other sandwiches, I have also tried their Roast Pork sandwich and Grill Eggplant sandwich. I like that each sandwiches come with a roasted long hot pepper. It's also a plus that they have good pickled condiments on the side. ;;Although i hate the wait, i'll definitely come back again.</t>
  </si>
  <si>
    <t>hP3Y6-m1aA_UZaa4X3T1cQ</t>
  </si>
  <si>
    <t>_J4GLxgZnUZw5GlT7_W-xg</t>
  </si>
  <si>
    <t>Delicious, creative and really great, warm service. Four of us ordered the chefs tasting menu, you don't know what you will get, which is kinda fun. The food just kept coming and every course was better than the next. Living in NYC we have no shortage of great places to eat and High rivals most of them! ;It was really a treat to dine there and look forward to another visit next time I'm in philly.</t>
  </si>
  <si>
    <t>8z0c_pTHpm-KvbvdLLufZA</t>
  </si>
  <si>
    <t>J8S7cPPlTgsQnXKVfTyN8g</t>
  </si>
  <si>
    <t>American (Traditional), Food, Salad, Burgers, Bars, Nightlife, Restaurants</t>
  </si>
  <si>
    <t>PYT</t>
  </si>
  <si>
    <t>6wI4RzXQAGP0cTd28gEx8Q</t>
  </si>
  <si>
    <t>Great service; but most of all amazzzzing food! But make sure to come hinge cause their food sure is filling! The environment; as expected is also quite wonderful.</t>
  </si>
  <si>
    <t>jhQjtqmr3nPfFmWWPWiTQQ</t>
  </si>
  <si>
    <t>rjrQ0VYLOVikDR3v1wMbdw</t>
  </si>
  <si>
    <t>We went here for drinks; not a huge drink menu but a cool atmosphere; take advantage of the outside seating if you can.</t>
  </si>
  <si>
    <t>A-FROZGf1u0wZN96_sQhPQ</t>
  </si>
  <si>
    <t>5QtFmnIs0OVAePSbcW-P3A</t>
  </si>
  <si>
    <t>WRLtzAtowE1Bo8yn5WGsVA</t>
  </si>
  <si>
    <t>S8mde6i2i7EXTaYlMxOK_g</t>
  </si>
  <si>
    <t>The fries were really great. The service was pretty cool. The environment was cool. I went new years day. The scene is definitely trendy, young, \hip\". All kinds of people</t>
  </si>
  <si>
    <t xml:space="preserve"> diversity-wise. ;;The food - Ok - WHY do people not know how to season beef? The patty was tasteless. Also</t>
  </si>
  <si>
    <t xml:space="preserve"> I asked for welldone and got medium well. I don't care if I don't have civilized taste. I dont like pink meat PERIOD!;;Also</t>
  </si>
  <si>
    <t xml:space="preserve"> my baby ordered a black and white and only got chocolate. There was clearly not any vanilla</t>
  </si>
  <si>
    <t xml:space="preserve"> and the person who made the drink claimed it was vanilla in there. So I dont know</t>
  </si>
  <si>
    <t xml:space="preserve"> she was dissappointed with that. But our waiter was really cool."</t>
  </si>
  <si>
    <t>3F3HuYzGSntdOIj0wAC0ZA</t>
  </si>
  <si>
    <t>mPZSccfjpbiWytA3ZHoR_w</t>
  </si>
  <si>
    <t>Honestly; how can you not like PYT? Cheap beers; stuffed burgers; great pickles. I have eaten the grilled chicken sandwich and the white bean burger - both were amazing. Boyfriend got a burger which I don't remember but he loved it. Will definitely go back!</t>
  </si>
  <si>
    <t>FwhmOwmknUOd6r6zFlrasA</t>
  </si>
  <si>
    <t>4NIhBc8A_2DGmeXudVQ5DA</t>
  </si>
  <si>
    <t>P.Y.T is known for their crazy concoction burgers. Deep fried Ellios burger - deep fried pizza used as buns. Krispy Kreme burger - grilled donut as a bun with chocolate dipped bacon. Deep fried Twinkie burger - not as sweet as it sounds and was actually very tasty. These are just a few of the specials we've had. Actually my hubby always orders the special and I have a bite. The specials are a heart attack on a plate and I don't know how he eats it the entire thing. The crazy concoctions are cool and good to try but if you really examine the burger itself it's just ok. There's nothing special about the patty and all the other stuff they put on the burger just hides the burger itself. If you want to try a different type of burger than this is the place to go. If you want a really good burger don't expect that here.;;Other than the weekly special burger, the other highlight of this place is their adult milkshakes. Yup you read that right - alcoholic milkshakes. They are out of this world amazing and take some time to make so order it as soon as you sit down. I've come here before just to have a milkshake on a nice day. The cookies and cream is a staple for me. The Butterfinger is my hubbys favorite. They usually have a milkshake special as well.</t>
  </si>
  <si>
    <t>vI735x9ZvetO8onAkbsmFA</t>
  </si>
  <si>
    <t>Just waited 35 minutes for their bbq blu burger while there is only 5 other people in the restaurant. I work in the industry; im supper mellow and; i made a point to download the yelp app just inform everyone possible that the serice here is horrible and they treat their guests like they have a mental handy cap... With out a doubt i would never work or be a customer here.</t>
  </si>
  <si>
    <t>0IoKh61pO0alxgPHW22QFw</t>
  </si>
  <si>
    <t>3o0f-53kJD9Y2VfMbFRkjQ</t>
  </si>
  <si>
    <t>Always have been overpriced and arrogant. I've tried them 3 times now and I'm done trying. Also; $40 minimum on cards at the bar is insane.</t>
  </si>
  <si>
    <t>bEeSIGO72QkAZMupUDF2Mw</t>
  </si>
  <si>
    <t>dQ1r9E7wIQUkGEc5E9a_3w</t>
  </si>
  <si>
    <t>Was great when it first opened, then a bunch of hipsters overtook it. ;Horrible service. ;Clingly weight-staff that continually talks to you while you eat.;;If you want a good burger save some money and go to Shake Shack in Center City.</t>
  </si>
  <si>
    <t>X93KfzfFbs_uI3vUgzLmJA</t>
  </si>
  <si>
    <t>It's a good place. The food is somewhat decent; the service sucks pretty bad; but if you're looking for a night out with good drinks and some friends it's a fun time for sure. A favorite of my friends so I wind up there by default. Also; if you check in on FourSquare you get a free beer. Good stuff right there. Also; this place is SUPER hip. So be aware that if you're trying to avoid the Philadelphian hipsters; this is NOT the place to go.</t>
  </si>
  <si>
    <t>mzJhKtlGFJ7PUjb-23n0-g</t>
  </si>
  <si>
    <t>qsm7SkX60JsajT7Yz248FA</t>
  </si>
  <si>
    <t>Coffee &amp; Tea, Food, Japanese, Restaurants, Chicken Wings, Korean, Asian Fusion</t>
  </si>
  <si>
    <t>CafÃ© Soho</t>
  </si>
  <si>
    <t>LrHN8ObtZXEyiRr_b_jSlg</t>
  </si>
  <si>
    <t>Not a fan of Cafe Soho. ;There are flies buzzing around your head the entire meal. ;The bowls and cups need to be updated. It's just cheap stuff. The double fried chicken was all skin. Talk about overrated. ;;I will not be going back.</t>
  </si>
  <si>
    <t>1cfl2GIaTDJ_uiiIC_kUvQ</t>
  </si>
  <si>
    <t>sb_yzqNJdo7LMieaV74I2A</t>
  </si>
  <si>
    <t>Came here the other day with my cousin.. we came right at opening (3PM) and were the first ones there. I've never been here before and have been acticipating to come for the longest!! The food took a little longer than j expected. .esp because we were the only people there. But I'm sure it's bc the chicen is cooked to perfection.  We only ordered the Soy chicken bc the spicy would've been tooo spicy. But the soy was delicious! ! Super crunchy awesomeness in one little bite. We wanted to order the pineapple soju but it was too large to share with only 2 people.  Maybe next time! The decor is cute as well. It's a must try; but if you come on a busy evening; I'm sure the wait will be a lot longer than normal.</t>
  </si>
  <si>
    <t>H6-9VdI6cx4vSu_FeZVR0g</t>
  </si>
  <si>
    <t>ikaPA891GkcOQ7ayl2skIg</t>
  </si>
  <si>
    <t>Oh bon chon chicken, why are you so good. Why why why. And why do you have to come in 20-piece servings. Why not four, or five, maybe even six, so I can exercise some portion control? I mean...of course I'll order 20 pieces, if that's all you have. It is not my fault I only came with one person and we now have to eat 10 wings a piece. Right?;;The chicken here is perfect - spicy (if you like it that way), crispy, juicy and delicious. Love the radishes, too. Come hungry.</t>
  </si>
  <si>
    <t>zQT7oLYJcT94GSHcEC_ELQ</t>
  </si>
  <si>
    <t>tqPygZiF0fVRH7RaJVjzyw</t>
  </si>
  <si>
    <t>I love coming here for some bomb Korean chicken but my last visit here the food took way to long to be made; especially when its only one order of half and half. Could use a better cook staff and not make me wait almost 50mins for only an order of chicken.</t>
  </si>
  <si>
    <t>CCt80lvZkXwMlMS6UPtHag</t>
  </si>
  <si>
    <t>i5Sn8F94sWklbHjFlzX93g</t>
  </si>
  <si>
    <t>i1WHYXuKtfJsNXsDdcmYYQ</t>
  </si>
  <si>
    <t>Z6FEGg-eygSpOlzlkH3_EA</t>
  </si>
  <si>
    <t>Heard all good reviews about the place;  and gorgeous food selections with the exception we were interested.  I came along with a group of 15 people including some kids. It was a Saturday night around 8pm. At first sight it was a beautifially designed restaurant with neon lights to attract attention to customers with lounge area like sitting through upper level and regular restaurant seating on the lower level. Steady night it seemed with plenty of seating availability.  As we were being settled in at first glance;  the menu was done very well with lots of pictures to embrace the food selections. Everything was going well until 5 minutes in service before we could order anything;  the manager of some sort dropped a bomb shell on us that just left us with a very sour note. He came in asking if we're expecting any more people?  We answered no. Also mind u; they dont accept reservations.  On that note; he asked us if we can combine two tables with our group? Now mind u; the tables fit 2 -3 people per table. To have enough space for maneuverability.  So it would be 6-7 people he wanted together at one table. The reason behind the confusion;  he said he is expecting a bigger party which hasn't arrived yet!  Wtf?? So on first thought we said wtf? Our business isnt good enough for our group that we have to accommodate for others that hasn't arrived?  Again there were plenty of seating available. So we all discussed how rude and inconsiderate thst was that it was very disappointing that to have brought to our attention. So we decided to leave overall and take our business elsewhere which wanted our business down the street at tofu house which was a lot busier but also still accepted us no problem besides the wait time of 10 minutes.  If you ever go to cafe soho.  ORDER TAKE OUT ONLY! HORRIBLE SERVICE!!!!</t>
  </si>
  <si>
    <t>K3huBKDD8oHIt9gM0LMYzQ</t>
  </si>
  <si>
    <t>9z2anLrRzIu44sSGrQ-twA</t>
  </si>
  <si>
    <t>Best wings ever!  Bonchon is 10 minutes away from me but I still rather drive 40 min for soho. I always get the garlic soy and spicy. The spicy is SPICY. Wished they could do a spicy garlic soy that's half as spicy as the regular spicy. ;Wished they would have a center city or Chinatown location</t>
  </si>
  <si>
    <t>YsXgjHv1TMhvmx1X3u65Qg</t>
  </si>
  <si>
    <t>Iin4AXKHa8YKmNXT0RwwZQ</t>
  </si>
  <si>
    <t>5EHFrsGP0AMFyePJpFL8xA</t>
  </si>
  <si>
    <t>JRwC4vG82BM6lKhCOVcZgw</t>
  </si>
  <si>
    <t>This place is a gem and totally worth the 45-minute drive from South Philly. They almost exclusively do twice-fried Korean-style wings; but there are a few other items on the menu if you have a friend who's just not that into wings (what!). The wings are fried perfectly (super crispy skin and tender meat). The soy garlic sauce wings are unbelievable; spicy sauce is great; too (be sure to ask for some radishes on the side). Love the fruit + soju drinks (watermelon and lemon are the best). The servers are really sweet and have great food/drink recommendations. Did I mention the K-Pop music videos? They're everywhere; it's magical.</t>
  </si>
  <si>
    <t>Id6Mjv-ZlKVzK-AK5B7gzg</t>
  </si>
  <si>
    <t>OKIyhqbpaPwY2_6E6JMSzA</t>
  </si>
  <si>
    <t>The wait is long which is fine but our order was wrong. We wanted boneless chicken wings and got the ones with wings instead. They said it'd be at least a 20 min wait and though we were very hungry we waited. When we got our boneless chicken it was like just eating the dried skin! There was no meat in these.. it was very hard to chew and I was still hungry after. After I told the waiter all we got was an apology. No discount or anything; which is what we would do where I work.</t>
  </si>
  <si>
    <t>wb4ySxCJ1k2TItWVOuo89g</t>
  </si>
  <si>
    <t>3gVSrS4kffGGZT8oXHsIcw</t>
  </si>
  <si>
    <t>Restaurants, Lounges, Asian Fusion, Nightlife, Sushi Bars, Bars</t>
  </si>
  <si>
    <t>Pod</t>
  </si>
  <si>
    <t>J8fFPmfDImUfZXOBVRsRiA</t>
  </si>
  <si>
    <t>Came here with a few friends during University City Dining Days and had a great time! ;;The vibe/look of the place is so cool. Very different, unique and something you just have to experience. ESPECIALLY the bathrooms - that's all I'm saying. ;;As for the food - some stuff was great, others blew me away! The Chicken Lettuce wraps are delish! The pork dumplings are good ,but the wraps were better. The shrimp tempura roll was good - not the best I've ever had, but solid! The Shrimp Pad Thai was great - a little spicy, which i wasn't expecting, usually that's very sweet for me - but still very good! And a good size portion too! My friends got the New York Strip and it was great - came with some sort of fried potato ball, which is weird, but also really good! ;;Then came desert....each one was, for lack of a better word, weirder than the next, but also better than the last! I started with the HALO HALO BREAD PUDDING. No idea what to tell you this is but you have to try it, if you're adventurous! And like purple deserts! The cardamom fudge brownie was also great, and very interesting....but the sorbet stole the show. Weird saying that as that's usually juts an add on desert item, but it was delicious! ;;For Dining Days this is a great deal - we left with lots of to go bags, and full belly's, and loved it all!</t>
  </si>
  <si>
    <t>iX1msXXgIPXTa6vZ6izCZQ</t>
  </si>
  <si>
    <t>_6OUGs0nEal5GDAsL5wSZQ</t>
  </si>
  <si>
    <t>A 2-word description of this place: \Morimoto Lite.\" Clean; colorful; modern atmosphere. Tried the eel roll; veggie tempura; double duck noodle bowl; lamb lo mein &amp; a dessert of which I cannot remember. Service was good; food was decent- expensive yet worthy. (I am a huge fan of Morimoto's restaurant.)"</t>
  </si>
  <si>
    <t>Ii4fgwfnyv9l8S_7p-nkkA</t>
  </si>
  <si>
    <t>The environment is not welcoming because it feels pretentious, but the service was very good. The aesthetic is very futuristic. This is a nice place to go if you want to try something fancy, but portions are a bit small. ;;I ordered the tofu lettuce rap. The tofu was cooked with some sweet and salty sauce on the outside. I did not like this item and it was hard to eat because you had to eat it with your hands. It was made vegetarian for me. ;The second item I ordered was eggplant on a skewer. This item was very delicious. It had a smoked taste and great presentation. ;Although this place is a bit pricey, it was worth going for the experience. Tip: ask for tap water if you don't want to be charged for the bottled water. We did not realize the place would charge us $6.50 for the Aquafina water we did not even finish.</t>
  </si>
  <si>
    <t>ArHFuSKwLHuNh5Z-FlcThw</t>
  </si>
  <si>
    <t>OMTW0420vTh-fm4kdC9NtA</t>
  </si>
  <si>
    <t>I've been here 3 or 4 times and am writing based on my most recent visit.   Generally I enjoy my trip to POD and usually sit in the \POD\" areas where they have colorful lights you can change which is a lot of fun for the group.   It can take some time to get your eyes used to the changes however. ;;We had dinner on a Monday night.   The restaurant wasn't very busy yet service was still slow.  It took about 15 minutes to get seated (even though we had a reservation)</t>
  </si>
  <si>
    <t xml:space="preserve"> 15 minutes for our server to show up to the table</t>
  </si>
  <si>
    <t xml:space="preserve"> and 15 minutes to get our drink order in.  Luckily we weren't in a huge rush.  We did have to get up after we were seated to go find our server.   She was chatting with the bartender most of the night.;;We decided to go with the tasting menu for 5...even though there were 7 of us.   There was still WAY to much food.   Not a huge problem from a customer standpoint</t>
  </si>
  <si>
    <t xml:space="preserve"> but you are full before the entrÃ©es even come to the table.  ;;Even though we were spending almost $400 on dinner</t>
  </si>
  <si>
    <t xml:space="preserve"> we barely saw our server.   She came.  We were never asked for drink refills until dessert.   I sat most of the night w/ an empty beer glass.   It blows my mind when servers don't want to build up tip money.;;The food was decent</t>
  </si>
  <si>
    <t xml:space="preserve"> there was just too much of it.   I wouldn't recommend the tasting menu.   Too much food.   No place to put it on the table.  You see the bus boy more than you see the server.  I'll probably skip POD in the future.  Nothing spoils a business meeting more than being angry that the server isn't at your table enough to attend to your clients needs."</t>
  </si>
  <si>
    <t>RvskiM7IX9uD-Xrhdud2WA</t>
  </si>
  <si>
    <t>DEyVcP1ddx64Mnpby7HWBA</t>
  </si>
  <si>
    <t>Had an amazing meal here tonight with friends.;For our appetizers: ;-Pork belly buns;-lettuce wrap with chicken;-Pork dumplings;Of the three, my favorite was the buns and the runner up was the dumplings. Highly suggest both;For second course: ;-Sushi and sashimi plate;-lobster pod roll;-white tiger roll;I think the hands down winner was the lobster pod roll, but the platter would be a great choice to share between two or more people. It gives you a lot of different things to try so you get a good basis on what flavors you like.;Third course: ;-caterpillar roll;-a secret cream cheese roll. Ask about it;I thought both were OK, with the caterpillar roll being better, but they both weren't as good as the lobster pod. ;Dessert: ;-salted caramel chocolate cake;-spring rolls;These were both on desserts. I was told that the donuts address the way to go here, but, alas, we didn't get them. Go for those of you get the chance. ;Overall, one of the best meals I've had in a while and definitely a place I will be back to. Thanks Zach and Steven Starr for another amazing meal!</t>
  </si>
  <si>
    <t>PfjhpDDoWPMs_K0p88ZRKA</t>
  </si>
  <si>
    <t>qFtToaBh-V3--a8wJ1gCsw</t>
  </si>
  <si>
    <t>Pod was such a unique experience. The setting, the lights, and the vibe were all pretty cool. We ordered the pork belly buns, lettuce wraps, and Korean Spade ribs. The portion size is small, but the food was beyond delicious. For dessert, we decided to try the mochi ice cream and the halo halo bread pudding. The mochi at Pod is by far the best mochi I have ever tried! It was so soft and flavorful. The halo halo bread pudding was different, not what we're used to. The bread pudding was the good part, everything was simply okay. ;;Overall, highly recommend the pork belly buns, lettuce wraps, and mochi ice cream!</t>
  </si>
  <si>
    <t>QEeFUQ68mdXkMtwwNCts4w</t>
  </si>
  <si>
    <t>N9Nfz6YPUK5CIEWKCCDfhA</t>
  </si>
  <si>
    <t>The sushi is excellent here and not overpriced. Great place to take fellow diners that don't like sushi/\ew its raw fish!!\"...there are many items to choose from to fit all types of palates. ;;The decor is weird but whatever. It is slightly distracting to see UPenn kids bring their out of towner parents to the most \"far out\" restaurant in West Philly. I have overheard many \"this is what its like on a spaceship\" comments. ugh ;;My favorite part of this restaurant is the martinis you order by color. I've had them all and the Blue is my favorite. Green is a close second. Pink is also good. hahaha"</t>
  </si>
  <si>
    <t>BNSo4Hpw7AJBz8DEaWIj5Q</t>
  </si>
  <si>
    <t>xNNheJh9fDoP8m8W8KjC6g</t>
  </si>
  <si>
    <t>we stopped by mid- afternoon to avoid the dinner chaos.;Good location, excellent service, gorgeous interior, and super fresh food.;Attention to detail in every aspect!  Love this place!</t>
  </si>
  <si>
    <t>6ao71ctA_Ql3WtvKtXO6eA</t>
  </si>
  <si>
    <t>Ab1daA3Ihh1BVMo0eshihw</t>
  </si>
  <si>
    <t>PXjHEN6rZXyvkdzKsn0t5Q</t>
  </si>
  <si>
    <t>GNUuTqXGLYpAbOMTtwtvPg</t>
  </si>
  <si>
    <t>Thanks, Pod, for making eating here such a delight for a vegan like me! I am so happy with the amount of choices that I can make on the menu, and the fact that they will make a few things vegan for me upon request! ;;When I ate here a couple of weeks ago, I told my server I was vegan, so she made sure to veganize my side order of roasted asparagus (I think it normally has fish sauce in it or something). It was quite delicious, as was the Vegan Stephen sushi. I almost sent it back because I thought it was fish when it arrived. The tomato looks suspiciously like raw salmon! But, no, all vegan here, and full of fresh vegetables and stuffed with tempura'd veggies. Delicious! ;;For lunch today, I decided to go with an old standby: tofu lettuce wraps. These are very decadent. Deep fried tofu in a sweet and savory Asian sauce, with sprouts and onions, a side of peanutty sauce and some fresh butter lettuce leaves. I love that you can roll them up yourself. Fun lunch. And delicious. Thanks, Pod!</t>
  </si>
  <si>
    <t>bBd8sOgkhbaEeZHjczV8ZQ</t>
  </si>
  <si>
    <t>V0SHmvYtXqdv8-AsqshV6w</t>
  </si>
  <si>
    <t>Nightlife, Bars, American (New), Barbeque, Restaurants</t>
  </si>
  <si>
    <t>Smokin Bettys</t>
  </si>
  <si>
    <t>If76eSsOQVgk4B3Rj6OzCg</t>
  </si>
  <si>
    <t>In town traveling. So glad the husband and I agreed on BBQ. The setting is great as was our server Katie; very welcoming. The ribs were some of the best I have ever had; the BBQ sauce made it!!!! If we come back to Philly; definitely coming back!</t>
  </si>
  <si>
    <t>CvJUJS5feXgzTDAxuBYUkg</t>
  </si>
  <si>
    <t>X5FBcTnlLGBsG9po33C5tA</t>
  </si>
  <si>
    <t>Was here last year for happy hour and the bar food was so-so but not great.  A lot of it sounds like it'd be tasty in theory, but the execution was off.  Wings are not that great - could be juicier, tastier. ;;I wouldn't recommend the cheesesteak egg rolls.  Bad combo, with skimpy overcooked filling.  Worse than any cheesesteak I've had, and worse than any eggroll I've had.;;The space is attractive and comfortable.  Service is fine.</t>
  </si>
  <si>
    <t>HxyLRaoH9PS09M6R3rV-EQ</t>
  </si>
  <si>
    <t>xmyfa2IMFMZxKj3ajPWXhw</t>
  </si>
  <si>
    <t>7MLd6LqwIwUKA6UjO5e4zw</t>
  </si>
  <si>
    <t>i1hMqsYUnaSc7FsverqCfw</t>
  </si>
  <si>
    <t>Awesome place. At convention and just stumbled upon it. Gotta try the Betty Burger It was best burger i have ever had! ;Avocado,  white cheddar cheese 1/3 lb beef, pork confit, garlic aioli, on fresh bun;Coleslaw was slightly tangy but has sweet finish...creamy. Great price and good service. Other tablemates had bettys grilled cheese and bbq pork sandwich which were delicious. Lunch for 3 under $40. Great value</t>
  </si>
  <si>
    <t>ljZdXTbHvMMj2qPWfNqobg</t>
  </si>
  <si>
    <t>EFCY3oHqck52_VROFwcJuw</t>
  </si>
  <si>
    <t>Wanted to get some brunch as newbie in Philly, we googled this place and went on Sunday. ;Place was really crowded, but it was big so we waited just little. I got egg while omelette and he got the burger. ;My omelette was ok but I probably could make that one. He liked the burger and enjoyed fries too but we never went back there for their burger.  Maybe Philly has too many burger places.</t>
  </si>
  <si>
    <t>NUtIAX-ygn474tDg5nmesg</t>
  </si>
  <si>
    <t>lU6Qh_mZxFbqbgGq42Wdnw</t>
  </si>
  <si>
    <t>Good atmosphere, decent food, but nothing to write home about.;;Party for ten on NCAA Saturday night.  The bar had the game on (yay) and we were seated upstairs at a long table with a booth on one side, but it was comfortable.  We waited a while for some rounds of drinks to come out, but the place was pretty busy so perhaps to be expected.  Good beer selection and some fun mixed drinks.  ;The portions were pretty enormous... half-chicken came with a ton of other food; the bowl of chili was enormous (topped with delicious and fresh guac and sour cream); side of flourless corn souffle was tiny but aweeeesome; the burger-eaters said they were decent, and the fish taco-eaters were very happy.</t>
  </si>
  <si>
    <t>GDIQG2c4JIYvESiryNqQJw</t>
  </si>
  <si>
    <t>auOHxB-T5m-hVErDCkH9mw</t>
  </si>
  <si>
    <t>The Betty Burger met all my cravings - a sizable patty of beef; possibly hand-packed; definitely not the perfectly circular food service patty that some places serve - topped with pork belly (uncured bacon meat); avocado; and a fried egg. My companions had various barbecue dishes and were vet satisfied. The server was knowledgeable about the menu and the beer selection; and brought samples of the beers we were considering (I try to drink local when traveling).</t>
  </si>
  <si>
    <t>L5v-bCf-6Ld5Y05y--EX9g</t>
  </si>
  <si>
    <t>mBqYhrnK8YN4N8l3QHZLGw</t>
  </si>
  <si>
    <t>We went here for a special event while we were in town for a conference and the staff and food were superb. They designed a (delicious) fixed menu for us with two courses for a group of 24 people. We had a nice upstairs space all to ourselves! The only downside was that the price was a little steep (fixed at $28 per person) and the online options showed slightly cheaper prices. Based on the food, atmosphere, and price I would rate it a solid 4 out of 5 stars.;;However, we had the absolute best service and server, Seth, specifically and he alone made this review go from a four to a five. He was kind, gracious, accommodating for picky eaters, polite, and above all HILARIOUS (but not overbearingly / annoyingly so). We felt like we had this professional server with a dose of stand up comedy during dinner. He also stepped in as an amateur photographer and took about 20 group photos for us and kept cracking jokes and keeping us happy. Truly, some of the best service I've ever received and I highly recommend this place for your next big group event near city center</t>
  </si>
  <si>
    <t>vmXH4Omz-WyOZfSQsboI7Q</t>
  </si>
  <si>
    <t>bDAVqUZyfmStfDWW1LXPCg</t>
  </si>
  <si>
    <t>Plus: Great burgers, cool location, good food all together;;Minus: Staff is so so, last time the waiter barely came to our table, stood and starred at us and didn't take our order until I just started ordering. He also lied and said we were not allowed to have half sweet potato/half normal fries when I have gotten it several other times.</t>
  </si>
  <si>
    <t>XSl382JiXDmIM_63l5TaqA</t>
  </si>
  <si>
    <t>tv8CQ83RMo7w9qtO-q1dCA</t>
  </si>
  <si>
    <t>44Xh-IjWDSn7XTw1hzO50g</t>
  </si>
  <si>
    <t>Sandwiches, Restaurants, Juice Bars &amp; Smoothies, Food, Breakfast &amp; Brunch</t>
  </si>
  <si>
    <t>Dutch Eating Place</t>
  </si>
  <si>
    <t>JZkoEHumks5w51MwkbcIWA</t>
  </si>
  <si>
    <t>Just a simple Dutch dine-in... the food is done quickly and done right.  I've only been for breakfast; but I've heard great things about their lunch time meals as well.  I got the apple cinnamon french toast w/ turkey bacon; overall really good; just wish there was a little more apple on the toast.  The turkey bacon were nice big slices and just the right amount of crispy edges... add a little syrup on there with the french toast and it was a perfect paring.  They have fresh squeezed OJ as well; but it tasted a little weird to me; maybe it was just those specific oranges. They also have scrapple... I think it's like Philly's version of spam; but I refuse to try it... just looks weird.  The staff are extremely friendly and the meal's are a good value.  Check it out in the Reading Terminal when you're there.</t>
  </si>
  <si>
    <t>ATArbq_pwwHkGHk0TE7_AA</t>
  </si>
  <si>
    <t>juJllM8hrw_VmQHSKN9wAQ</t>
  </si>
  <si>
    <t>If you're looking for breakfast in the Reading Terminal Market, the Dutch Eating Place is where to go. Just look for the crowds and you'll find a diner-like atmosphere with counter space and stools.;;When I went, I ordered the blueberry pancakes with a side of bacon. The blueberry pancakes were good, huge, and moist. They were like most blueberry pancakes you can get at a traditional diner.;;What blew me away was the bacon... Twisted and piled high on top of one my pancakes, I thought they were going to be chewy and under-cooked. Instead, they were heavenly strips of perfectly cooked meat. When I put them in my mouth, the taste was incredible and the texture was perfect. It pretty much dissolved in my mouth. Could it get any better?</t>
  </si>
  <si>
    <t>UCQXjZTdPrq7FZ9eGQnkaQ</t>
  </si>
  <si>
    <t>G8hM3XEbatB3O20Pp33vqg</t>
  </si>
  <si>
    <t>there is so many different places to eat in Reading terminal but this one caught my sister's eyes. I didn't really mind bc at that point, I would eat McDonalds (don't do it) bc I was starving. The wait was about 10 mins because they only have a small eatting area, seating for 30 people. GO WITH 2 PEOPLE (including yourself) - you will be seated earlier than the table for 3, 4 5, 6.. etc.;;I ordered a turkey burger and my sister ordered corn nibbles (or something like that) and an open turkey sandwich. Both deeeelicious. Something about these Amish people but everything tasted fresh and they were really sweet and accomodating. The corn things were sweet... whcih freaked me out bc corn isn't suppose to be sweet... unless it's sweet corn, but this def was not sweet corn. It had some apple sauce or something mixed in with the corn which they batter and then lightly fry. It was just a wierd taste. Their iced tea is BOMB. they make it themselves and I think my sister and I drank too many for our own good.</t>
  </si>
  <si>
    <t>nPc6bdVeVcMhDByaoF0zLA</t>
  </si>
  <si>
    <t>T34r9N3sKkk6MgkiqV-HpA</t>
  </si>
  <si>
    <t>MmobDPr6Qza-P2S_YnS_JQ</t>
  </si>
  <si>
    <t>Rz3IIZOcIX7zwBLrSIxk3A</t>
  </si>
  <si>
    <t>Qony326YZt74kVzPnf_QAg</t>
  </si>
  <si>
    <t>DkMRFVZNjw-dcr6SdP9TFw</t>
  </si>
  <si>
    <t>a-6loc9_e0fmPASHWOQzZA</t>
  </si>
  <si>
    <t>I read the reviews on yelp and decided to try this place. Needless to say;  was very disappointed. I ordered cheeseburger and it was the worst cheeseburger I've ever eaten.</t>
  </si>
  <si>
    <t>zldPMKaob-st1UpVYkWAYw</t>
  </si>
  <si>
    <t>zHm9AzMYqC47oZEHdHvI7A</t>
  </si>
  <si>
    <t>VCeyfZSqZh0cZi1snGyUhg</t>
  </si>
  <si>
    <t>I3vmHDq72Eooev99MtF-Bg</t>
  </si>
  <si>
    <t>nwDO_T-lEXLodBc-mnzWDA</t>
  </si>
  <si>
    <t>uZxhTQDWNGe_Bl9jaTB5PQ</t>
  </si>
  <si>
    <t>qsAZNQ-6P4I9r7onkBZJ_g</t>
  </si>
  <si>
    <t>Barbeque, Restaurants</t>
  </si>
  <si>
    <t>Percy Street Barbecue</t>
  </si>
  <si>
    <t>D5jQjBAqj_VCl_n_WWljgw</t>
  </si>
  <si>
    <t>Do me a personal favor and get yourself to Percy Street to partake in their amazing BBQ Fries with brisket and melted cheese. I know. I didn't think it would go together either. Trust me, it does. Good. God. The brisket was so tender and flavorful, the fries were piping hot and fresh and the cheese was tangy and gooey. This was (clearly) my favorite dish of our meal.;;My friends J, M, and I went for restaurant week. It's $35 for two people as opposed to one person as is the usual RW price and $20 for a single person. We had a pound and a half of meat and five sides plus two servings of mac and cheese and cornbread and two desserts. We were stuffed. We had the pork belly, ribs and burnt end of brisket. It was all delicious, particularly the Hot Mess sauce, but really, the BBQ fries (and red velvet cake) stole my heart. I can't wait to go back with T. I got a $10 coupon for Percy or Zahav while we were there. I have a feeling we'll be spending it at Percy ...</t>
  </si>
  <si>
    <t>05PmTiHecp_DChKU9JF7Qw</t>
  </si>
  <si>
    <t>Now this is how BBQ should taste in your mouth! And I was full. Two deadly combo --full and tasty. Fuuudge yea! Any who, I came here with family and friends, and we all decided to try different platters (so we can all sample each other plate of foods). The BBQ consist of a Memphis dry rub, and three sauce you can drench it with - go for the spice! go for the spice! The briskets - moist (fatty) - in my opinion - was the best bbq at this place... it just melted in my mouth, the baby back ribs were decent (not over the top - might have been bland a bit), and the pull pork was pretty good. The only problem I really have at this place was the sides. The sides wasn't \wham!\" in my face; the mac and cheese was okay and the cole slaw was a little running. However</t>
  </si>
  <si>
    <t xml:space="preserve"> the German potato salad was pretty good. ;;Anyway</t>
  </si>
  <si>
    <t xml:space="preserve"> I really enjoy this place. ;;* I was torn between giving 3 or 4 stars - but the service pushed my decision to 4 stars - awesome service  ;;* they have family style BBQ - $26 per person (min 4 people)"</t>
  </si>
  <si>
    <t>_zBDCYrhs-zZTpbe1ANEtA</t>
  </si>
  <si>
    <t>nIed5OfPPgYosgedDNQwtg</t>
  </si>
  <si>
    <t>hMwD1ffKead6Q2dQL_XIDw</t>
  </si>
  <si>
    <t>EsEdWWW11WbNEMb47DBIzA</t>
  </si>
  <si>
    <t>Stopped in for a cocktail and a quick bite to eat.;Decor is nothing special, but comfortable.;Great spirits and canned beer selection.;Had the deviled eggs &amp; turkey tails (which are an awesome idea);I could sit there all day drinking rye and eating turkey tails!;;Update: Had a full dinner here with a group of eight.  Service was good,  not great. ;The ribs and deviled eggs were awesome. ;Unfortunately they don't serve the turkey tails anymore. ;The brisket just wasn't good at all...dry and tough.</t>
  </si>
  <si>
    <t>tZDivejEv7g8U8yofjhNUQ</t>
  </si>
  <si>
    <t>BBQ and service were excellent.;;Had an early Sunday dinner at Percy Street before the crowds rolled in.  The place is really cute inside, the wait staff is friendly and very helpful, and the food is delicious.;My friend and I both went for \Double Downs\" (two meats and two sides).  I had the pulled pork and chicken with pinto beans and sweet potatoes. He had pork belly and brisket</t>
  </si>
  <si>
    <t xml:space="preserve"> with a double mac and cheese side.  We both agreed that everything was fantastic.  The pinto beans were a lot more like baked beans than I wished</t>
  </si>
  <si>
    <t xml:space="preserve"> but I don't really like baked beans.  No matter</t>
  </si>
  <si>
    <t xml:space="preserve"> I will get something else next time.  Sweet potatoes were sinfully good.;Sauces come on the side in sweet</t>
  </si>
  <si>
    <t xml:space="preserve"> original</t>
  </si>
  <si>
    <t xml:space="preserve"> and hot.  The original was still a little sweet for my taste</t>
  </si>
  <si>
    <t xml:space="preserve"> so I much preferred the hot</t>
  </si>
  <si>
    <t xml:space="preserve"> especially with the pulled pork.  Drool worthy.  But try all three!;Beers come in Mason jars with handles!;;Bottom line:  Go!"</t>
  </si>
  <si>
    <t>ObpMR3OjoJDmiTcObXPZPQ</t>
  </si>
  <si>
    <t>YY5Tf6gbzPwKMdBqtKkrMQ</t>
  </si>
  <si>
    <t>Amazing service; pretty good food; but really loud and really overpriced.</t>
  </si>
  <si>
    <t>1hC-sdv4KthE9a9kAtRcNQ</t>
  </si>
  <si>
    <t>Wuuv_l6TEIl9F_QGdjmkvg</t>
  </si>
  <si>
    <t>Rename this place Pricey Street BBQ.;;Tasty but not the greatest value.;;Over the independence weekend-;;We shared a Brisket platter and Watermelon infused beer selections.;;Supposedly \holiday spiked\" watermelon was rather tame. Bartender herself wasn't sure if our batch had been spiked at all- ;;Hey</t>
  </si>
  <si>
    <t xml:space="preserve"> it was free so we certainly didn't complain. ;;The sides were nice with the platter and our bartender /waitress added some white bread so we could make a few sandwiches.;;All day dinner menu is rather spartan- A few more (imaginative) choices and a slight downward adjustment in prices would make this a 4 or 5 star choice and a great value to boot.;;Service is great</t>
  </si>
  <si>
    <t xml:space="preserve"> as is atmosphere.;;Location across from Whole Foods on South Street makes this a great stop/reward/treat after a hard day of organic politically correct shopping."</t>
  </si>
  <si>
    <t>7WjjpJKWboRUJKsIeITPHQ</t>
  </si>
  <si>
    <t>p6lqYDCVrnVXNTxDzKzd1A</t>
  </si>
  <si>
    <t>This is a mixed review. First; I'll start with the good. My husband loved the flavor of his brisket sandwich (although he thought it was rather small). The cold slaw and beans with burnt ends were good (although a bit dry). The service was excellent and the atmosphere was good. Now; to the negative. I ordered the ribs. Can you say \bbq flavored shoe leather\"? The were so tough and almost inedible. I am originally from Austin so I know what ribs should taste like and this wasn't it. I don't know if it was just an off day or if they are always that bad. I would tell the owner to go back to Lockhart for remedial lessons on ribs. When the waitress asked me if I wanted them boxed to take home; I told her that they weren't good. She did take them off the bill which I appreciate and it makes me think that the restaurant does care about my opinion. It might be worth a try going back to try other things on the menu."</t>
  </si>
  <si>
    <t>S6SbTqSnp4Z9-DPx1pTxtg</t>
  </si>
  <si>
    <t>4xVrW__afw_8kBpOWLQ6KA</t>
  </si>
  <si>
    <t>This place is incredible (as are all of the places within the Cook n Solo Restaurant Group). We decided to go for their Meat Week special and it did not disappoint! The food; service; and cocktails are all first rate; not to mention the extensive craft beer selection. We started out with the Biscuit basket which was served with honey butter and green tomato jam. There were 4 biscuits in the basket and the 2 of us polished them off in no time. We opted for the Meat Week special which included 3 meats; and 4 sides for only $45 a couple. The servings were HUGE! We had the ribs; chicken and brisket. Everything was incredible it was difficult to pick a favorite.  The service was also terrific; they were helpful and attentive without being intrusive and were quick to offer suggestions when asked. Top notch! We can't wait to go back!</t>
  </si>
  <si>
    <t>BQX9nEi5q8KSqiiMs921Iw</t>
  </si>
  <si>
    <t>sZtVx3rZSmA01U42ACprVQ</t>
  </si>
  <si>
    <t>Delicious food I eat here a lot. I love the BBQ chicken, BBQ brisket it's delicious Mac and cheese and fries are my favorite sides here.;MUST GET THE biscuits appetizer, MAC AND CHEESE. service is always great, gets busy on the weekends. Pricy for BBQ but it's worth the wait,money.</t>
  </si>
  <si>
    <t>f7y2hH_zu-e2hZVqBBv-Qg</t>
  </si>
  <si>
    <t>wbDRmtxaKRpBOjutvV6TEA</t>
  </si>
  <si>
    <t>Steakhouses, Restaurants</t>
  </si>
  <si>
    <t>Barclay Prime</t>
  </si>
  <si>
    <t>Ne-3jvMm-DvZI317PjZMow</t>
  </si>
  <si>
    <t>The Finest. Came back a week later because it was so good. The beef tartare appetizer was outstanding. Loved the hint of mustard in it. The lobster bisque was fantastic as well. The ribeye is so tender and pairs great with the bernaise. I'd skip the horseradish creme. It took away from the taste of the steak. The spicy broccoli on special was the perfect light side. We also tried the potato gratin; but were underwhelmed. The warm cookie dessert; though!! Washed it all down with the Blueprint Shiraz. James was my waiter both times - he spent the perfect amount of time at the table. Wasn't there enough to be disruptive; but never let a glass so empty. Super knowledgeable about how to describe the foods on the menu. Also love how trendy the atmosphere is here.</t>
  </si>
  <si>
    <t>YGrJqxm7sV-KgoY-0JfXzg</t>
  </si>
  <si>
    <t>v2IdKK5tBp9YI0G9OOqzdg</t>
  </si>
  <si>
    <t>This place was absolutely amazing!!! The atmosphere was incredible- a fun blend of modern and retro with low tables and love seats/chairs to sit in. The entrees are all a la carte but the sides are big enough to share! The 18oz ribeye is by far the best- it had the most amazing flavor! The truffle whipped potatoes are also definitely a must have. And no meal is complete without dessert and I must say- the only way to go is with the S'mores cake. It's a deconstructed s'more basically with a decedent chocolate lava cake with marshmallow and chocolate filling, and toasted marshmallow on top, and graham cracker ice cream on the side ( yes I did say graham cracker ice cream!). Take a spoon full of each part and prepare to be taken away to dessert paradise. ;The restaurant also has some cool features, say a coed bathroom? Yes this place does in fact have a coed bathroom!! You walk in one door and there are a line of doors on the right-hand side labeled L and M.... pick your door and there you go. What an experience! Also when you're steak comes they bring out a tray of at least 8 different varieties of steak knives for you to choose from. What a fun way to make eating a steak an exciting experience! I will definitely have to go back!</t>
  </si>
  <si>
    <t>a_uzkoCjAxMIrLeVRqxb-w</t>
  </si>
  <si>
    <t>1VKsr-VI05_KB_v8h1oTvg</t>
  </si>
  <si>
    <t>Quite simply the best meal I have ever had. From the service; atmosphere and ambience to the wine paired with the food by the server; and finally the selection of knives brought out to choose from to eat our steaks. This is hands down my favorite restaurant to date and their take on the Philly Cheesesteak with foie gras was a revelation. Easily the best tasting thing I've ever eaten.  This place is universal for satisfying all parties and occasions. Thank you for bestowing such awesomeness on the restaurant world; Stephen Starr.  Bravo; sir.</t>
  </si>
  <si>
    <t>4y8kMgxn-Cpezs9WKrPBvw</t>
  </si>
  <si>
    <t>-8ziJyt3Sww7eJb9Rytp8g</t>
  </si>
  <si>
    <t>ioONBu5xtMqZQgGpLkiAxQ</t>
  </si>
  <si>
    <t>toG0zjhXhFb4qLEFSBfhAw</t>
  </si>
  <si>
    <t>By far one of the GREATEST restaurant experiences I have had in my life. Barclay Prime had the best steak I have ever tasted. The meat literally melts in your mouth. The macaroni and cheese is out of this world and the Halibut with truffle oil was MAGNIFICENT. If you want to try a little piece of heaven; save room for the S'mores dessert - TO DIE FOR.</t>
  </si>
  <si>
    <t>yzoqI7bHA8CcSVYl_UCGEQ</t>
  </si>
  <si>
    <t>faLXaPttp1v1x_vs-EbGkA</t>
  </si>
  <si>
    <t>I went to Barclay Prime on Saturday with my fiancee and his family. My thoughts:;;Decor/ambiance: like all other Starr restaurants, the decor and atmosphere was nice. The tables were well-spaced and the pillows in the chairs made for a very comfortable and relaxing dining experience.;;Service: The waiter didn't introduce himself by name so when my future father-in-law asked, he was a little caught off guard and came back a little snarky as if it was a weird question to ask... but the waiter was nice and attentive throughout the night. Food came out quickly. Water wasn't always full but I never had to ask for it.;;Food: Here's why I'm giving the restaurant just 3 stars. I thought the popovers and salted butter were amazing to start. I also enjoyed the apps. I got the lobster bisque which was velvety and delicious. Fiancee got the tuna tartare which was also pretty good. The entrees, however, were the biggest downfall. I got the miso cod (I don't enjoy steak) and everything was just overly salty that it was almost unpalatable. Most of his family got steaks which they seemed to enjoy, however, my fiancee and his dad got the same cut of meat and ordered it medium rare. One came out a little too rare and one came out more on the medium-ish side. For an expensive steakhouse, they should be more consistent.;;Overall experience was good but I'm not really itching to go back anytime soon....</t>
  </si>
  <si>
    <t>L6AoUoQYFl7mtVWzWcvddQ</t>
  </si>
  <si>
    <t>BqsbH5ANSL_z8h-YAVGXqA</t>
  </si>
  <si>
    <t>From the time I opened the door til it closed behind us, this restaurant became my favorite in Philadelphia.  When it comes to fine dining in Philadelphia, I've had some great experiences and I've had some extremely annoying experiences.  The best will obviously include attentive service, amazing cuisine while the latter usually involves sitting too close to other diners at a kindergarten table yelling over their incredibly assinine conversations.  ;;So the usual over priced finger food on small plates and euro trash tag alongs to the side were instantly transformed into a phenomenally cooked filet and incredibly prepared sides like creamed spinach and kobe beef marvels to start with.  The wine was perfect and I could actually hear what my girlfriend was saying during dinner, and I became a happy man.;;For some restaurants in this town, giving me what I want seems to be an incredible hassle for them and I apologize in advance for the inconvenience.  Although remember....I am paying YOU afterall....what could I possibly be thinking. lol</t>
  </si>
  <si>
    <t>F1XE_egBKclw1vM_1UeKlA</t>
  </si>
  <si>
    <t>jjvDW4uBJfSGzE-kLz-2Ew</t>
  </si>
  <si>
    <t>I took my son for his 18th birthday. He wanted to be ushered into manhood with some steak and swank. We dressed very nice since it said classy; but they don't enforce it...guys in baseball hats...sigh...so much for swank. We sat in the library which was very loud and the couch seating was uncomfortable.  As for the steaks; I got the porterhouse and my son got the bone in filet. Both steaks were cooked to perfection. However; they were way; way over salted... to me a good steak doesn't need anything on it. Why would you over-salt dry aged beef? The sides and starters (tots; whipped potatoes; lobster bisque and the bread were great). The service was good; as well. I just wouldn't go back; esp. for the cost... far better places in the area.</t>
  </si>
  <si>
    <t>y0MwqMMYGt9lvQQsFVB-ug</t>
  </si>
  <si>
    <t>OwitdiQOEJ2OJhR5s45kqg</t>
  </si>
  <si>
    <t>If you're willing to drop some cash; Barclay Prime lives up to the billing. We had some massive amounts food including a huge hunk of steak that made my Uncle's eyes bulge and provided enough food for two meals. A non meat eater even raved about the sliders and the bevy of side dishes has something for every starch lover. You may leave with a lighter wallet but are well compensated by a full belly.</t>
  </si>
  <si>
    <t>jTXj5uf5ER5siDnQK_y4aA</t>
  </si>
  <si>
    <t>rE9pkUaImYu-j_xzvlEc4A</t>
  </si>
  <si>
    <t>This is the kind of place where Don Draper and Roger Sterling would go for an expensive two-martini lunch. Or perhaps Don would secretly meet here with a free-spirited brunette adultress before going home to Betty. It's all very masculine, dark, and sexy, like a library for dudes who like bourbon and expensive meat.  Don Draper would not bring Betty here.;;The food was amazing. I had the Kobe and it was cooked to perfection. The Kobe beef sliders as an appetizer are an absolute must, and all the sides delivered as well. I remember some fingerling potatoes with garlic, shallots, and bacon (!?). The wine selection was one of those really long and overwhelming ones. Luckily we had a good waiter who suggested a bottle and he was right on. At least two people were taking care of our needs at all times without being overbearing.;;When it came time to choose our own knives ,we were so excited by the selection that he let us keep and play with them all. Thanks, dude! ;;Don Draper, I'll see you there.</t>
  </si>
  <si>
    <t>csS_UrBujOvjASbX3gLW7w</t>
  </si>
  <si>
    <t>Sandwiches, American (Traditional), Burgers, Restaurants, Salad</t>
  </si>
  <si>
    <t>Bobby's Burger Palace</t>
  </si>
  <si>
    <t>ZchFdVJDFCJBEOHF5-lw-A</t>
  </si>
  <si>
    <t>Place is dirty and not at all what it's web site promotes! Literally take out counter service! Our family could not sit together due to a broken chair and scattered seating! Most people that came in left mad due to the wait of getting their food! Not worth the trip! If I was Bobby Flay I would be mortified! Oh and as we were eatinh a homeless guy came to my husband begging for his food! Then sat with a family begging for food! The manager knew him by name ; I'm guessing he was a regular!!</t>
  </si>
  <si>
    <t>__mnGAaju3CZf90-2jth1g</t>
  </si>
  <si>
    <t>f0ZlMv_j_mMkYHNGvnYIwg</t>
  </si>
  <si>
    <t>I didn't get a burger here.;I KNOW, who goes to a burger palace and doesn't get a burger? Well, I was getting dinner later. (Please see my Don Memo review.);;I ordered fries, because my friend who was with me said they were SUPER amazing or something. They were decent fries and the fry sauce was interesting, but I wasn't as blown away by them as I thought I would've been. Should've gotten onion rings, I always looooove onion rings.;;I don't know what burger my friend got, but he polished it off pretty quickly. I like that you can get chips in your burgers because I love having some crunch in my sandwiches. I will definitely have to try one the next time I stop by.;I will also try a shake, because I hear those are good also.;;Is it true that the people who work the tables are called NINJAS? If so, that's pretty awesome.;;Mmm, so since I didn't get to experience what makes BBP really special, I can't give it more than just a satisfactory review. Nothing made me upset, but nothing made me extraordinarily happy about my fries and the establishment. The decor is pretty fun, though, so it's a nice place to just chill with friends over burgers and shakes.;;Will definitely make a note to visit again. I hope I will be able to upgrade this review after I do!</t>
  </si>
  <si>
    <t>WGJCqoNTFsdiVLgAAv6HwA</t>
  </si>
  <si>
    <t>IHK5ioGsTou0q7KKJTIFiA</t>
  </si>
  <si>
    <t>A095JqJnRdiMbytdNMY8kg</t>
  </si>
  <si>
    <t>Charles the manager was very friendly and accommodating. Extremely courteous. ;The burger was hot and tasty and fresh French fries.</t>
  </si>
  <si>
    <t>i2kSGlXwVLWq5XHx7vtIVg</t>
  </si>
  <si>
    <t>TXQZyBkpEgpNAvLpPbYqYg</t>
  </si>
  <si>
    <t>I am on a constant quest to find the ultimate burger.  I am talking about perfect meat, perfect bun, perfect toppings.  Sadly, my quest is not ending at Bobby's.  However, this is a pretty solid burger joint.;;When entering BBP, the interior is pretty cool.  It has a giant bar that loops around in front of the kitchen, and then a bunch of high tables along the perimeter.  When we visited, there was no wait to order our food (despite it being one of the first Saturdays that school was in session).  When we sat down, our burgers came out pretty quickly.  Service, from my experience, is pretty good here.;;The burger itself was good but not earthshattering.  I think people mostly come here for the funky toppings (like the crunchified burger with potato chips) and spiked milkshakes.  The meat and bun was just average.  I got the Dallas burger, which had monterey jack cheese, BBQ sauce, pickles, and coleslaw.  To be honest, it was a little bit too much and I had a tummy ache later in the day :/  Not your fault, BBP, I should have known by the description that it was going to be alot going on under the bun.;;I would definitely come back and maybe just try the crunchified burger and get one of those spiked milkshakes.</t>
  </si>
  <si>
    <t>1hQjdoDUQwHB3kFdffMA6Q</t>
  </si>
  <si>
    <t>zPJIhwPWQDzRy6JwEDiwPA</t>
  </si>
  <si>
    <t>I have no problem with the flavor of the food here.  It tastes great each time I come. ;;Two things keep this from being a 5 star review for me though.  The rotating Burger of the Month keeps things interesting, but (unless I'm overlooking something or out of the loop) you can't build your own. I am used to more choices and being able to customize. The burger selections seem pretty nice, but there's only one that's anything like what I would order if I got to choose the toppings.  ;;Since the one I always order is damn delicious, I might still rate five stars except for my other issue.  Whenever I order to carry out, the service staff can never coordinate and get the food to me when it's done.  It sits in the window for a while with everyone peeking at it from time to time, then when I ask how much longer, I find out it's the same bag I've been staring at for 10 minutes. ; ;I don't understand why they don't call out the order when it's ready (if ordered in store) or why the order isn't brought up when it's paid for (if ordered over the phone). This has happened to me every time I've decided to do carry out, regardless of how busy the dining room appears to be &amp; I've seen others experience the unnecessary wait as well. It's not that hard to ask the people who are not dining in what the name of their order is, just to check. Everywhere else seems to be able to do it.</t>
  </si>
  <si>
    <t>WXYMAOL1I-Ln6Mgp2AgY0A</t>
  </si>
  <si>
    <t>wCXFKMX4bSw5bjvtyZVhBg</t>
  </si>
  <si>
    <t>Overrated. Seriously Bobby Flay owns this place? Could have fooled me with their pre-made, frozen onion rings and mediocre burgers. Granted, I did not try their onion rings but I sat directly in front of their open kitchen and witnessed the cooks opening boxes labeled \onion rings.\" ;;Hmmm...really Bobby? Am I asking for much? Given your reputation</t>
  </si>
  <si>
    <t xml:space="preserve"> I would've thought your restaurants made everything fresh to order even if it was a casual burger joint. ;;Burgers were not memorable. A good burger doesn't need to be complemented by a million sauces</t>
  </si>
  <si>
    <t xml:space="preserve"> but all I remember was pouring loads of their assorted sauces to compensate for the lack of taste. Sweet potato fries were decent but again</t>
  </si>
  <si>
    <t xml:space="preserve"> not memorable. ;;I do remember liking the decor of the restaurant-very vibrant and hip.;;Still</t>
  </si>
  <si>
    <t xml:space="preserve"> I'd rather eat at Five Guys and still have money left over for dessert."</t>
  </si>
  <si>
    <t>OXkKnllDknymNAB89kJQ4w</t>
  </si>
  <si>
    <t>J5FAhNajmeMoVU2v4Jhv5A</t>
  </si>
  <si>
    <t>Hype? Maybe. I ordered a Classic with American medium well. In retrospect - I should have tried it medium. The burger was on the dry side and although it was tasty and properly cooked, it lacked texture. ;I blame the patty itself. After the fancy decor, long line and multiple assurances that this would be the best burger I would ever have, I didn't expect a pre-shaped patty. ;;I enjoy the ritual of the condiments almost as much as the burger itself.;I really like a hamburger topped with lettuce, tomato and onion w/ my own at the table mix of mayo and yellow mustard. There was a good sized slice of tomato and onion. The lettuce was puny, resembling endive. I did ask for more lettuce and got an identical piece to supplement it. The condiments were good - just not enough lettuce.;;My daughter had grilled cheese  - which was served charred pretty near black. The charred side served face down. She ate it without complaint and enjoyed it. She's 5. ;;Fries were good. They were served warm, not hot. Not enough big fries, lots of the dregs of the fryer fries. Luck of the draw, some people like that. I ate them all. Like that dipping sauce. ;;Over all I don't think this burger met my expectations. I find the best place to get a burger is at your favorite tried and tested local pub or diner.</t>
  </si>
  <si>
    <t>iqPhqog-jK1O3fs3p11xpQ</t>
  </si>
  <si>
    <t>NYZ4VcFztVAeTgzFQRsuyQ</t>
  </si>
  <si>
    <t>I really tend to be anti-Bobby Flay because I dislike his TV persona, but I love the burgers here.;;I have tried two different styles, the Santa Fe and the Dallas, both very very good.  Both times the burgers were cooked to a perfect medium (which is hard to find these days).  Between the two I would recommend the Santa Fe over the Dallas, but I don't think you could go wrong here.  Both the sweet potato, and regular fries are quite good.  The prices for the food are reasonable, but not cheap (although the beer is an OK deal).;;Bottom line, if you are in University City and hungry for a burger, you should definitely go here.</t>
  </si>
  <si>
    <t>Zqxc7BxU5Qbs0vpTOQ7G-Q</t>
  </si>
  <si>
    <t>d3MgI-nIzwa1eT3SUaCtfQ</t>
  </si>
  <si>
    <t>Nom Nom Nom! Today I ventured down a few blocks to Bobby's Burger Palace. I am SO glad I did! I got the Napa Burger (a delightful blend of amazing beef, watercress, goat cheese, and lemon honey mustard dressing). The bun was delicious and fluffy and the burger had an amazing array of flavors. Add goat cheese to anything and it instantly becomes delicious.;;I also got their sweet potato fries and side honey mustard horseradish dressing (eeeks! making this at home asap). They gave me a generous serving and they were absolutely crispy beyond belief, but then deliciously fluffy on the inside.;;I had to give BBP 4 stars because, as a to-go customer, there isn't a great place to wait for your order. However I will definitely be going back and hopefully can convince myself to stray from this amazing burger and try his other creations. Yummy!</t>
  </si>
  <si>
    <t>XleNAorLMw0zHoav2JcEeg</t>
  </si>
  <si>
    <t>6zEWIsb6Lhr3BeoC3gm1lw</t>
  </si>
  <si>
    <t>Sandwiches, American (Traditional), Seafood, Restaurants</t>
  </si>
  <si>
    <t>Chickie's and Pete's</t>
  </si>
  <si>
    <t>mwyt8YEUJmjq7J0CBrEt6Q</t>
  </si>
  <si>
    <t>Ordered a house salad and mussels:;Salad consisted of iceberg lettuce, 4 cherry tomatoes and French fries on top.  Very bland and u satisfying at ;;The mussels were ok -- served in thick, Parmesan cheese covered marinara sauce so no broth for dipping. Cold, stale bread was served on the side but was essentially inedible.  Ordered the dish because it was highlighted I the menu \award winning\"....however it was mediocre at best.;;Truthfully</t>
  </si>
  <si>
    <t xml:space="preserve"> the highlight of the meal was the wine selection and the fries...;;Service was fast and cordial...;;Would only return for a drink ... Maybe try a burger?"</t>
  </si>
  <si>
    <t>1E3aLJWSB_PPXMZeHsoUUQ</t>
  </si>
  <si>
    <t>_bOfOceDMvkaprn5W5Wa9A</t>
  </si>
  <si>
    <t>S1BZuvka473izQRPL8TZVA</t>
  </si>
  <si>
    <t>HTPO8hxKcpmrxh0hlfkduA</t>
  </si>
  <si>
    <t>Really, they deserve a 1/2 star.;;Ordered the roast pork sandwich and crab fries.  The roast pork sandwich is supposed to be hot, but it was cold.  Further, the bun was not cut all the way through so I essentially had to rip it (plastic cutlery is not particularly effective.)  I told my server the sandwich was not hot.  She returns it with attitude and clearly the entire basket was thrown in the microwave.  The pickles were hot and so were the hot peppers.  I simply asked for fresh pickles and peppers.  The peppers I got were obviously from the bottom of the jar, all stems, seeds, and pith.  The sandwich is served with a side of greasy-looking dipping juice.  Had it been prepared correctly, I bet this sandwich would be an \average sandwich at an airport.\";;I am giving the crab fries a half star.  Though they are frozen</t>
  </si>
  <si>
    <t xml:space="preserve"> they were right out of the fryer</t>
  </si>
  <si>
    <t xml:space="preserve"> crisp and not soggy in any way and seasoned well with Bay.  The accompanying sauce is some flavorless white cheese sauce</t>
  </si>
  <si>
    <t xml:space="preserve"> and you get two.  The serving is huge ($6) and you cannot get half an order.  I ate about 10.;;The server was busy</t>
  </si>
  <si>
    <t xml:space="preserve"> obviously they are understaffed.  Poor management</t>
  </si>
  <si>
    <t xml:space="preserve"> I suppose.  I had to stand up to get her attention to pay my bill since I needed to catch a flight.  She sucked too.  Poor attitude.  Don't take it out on the customers</t>
  </si>
  <si>
    <t xml:space="preserve"> lady.;;Next time I am at this terminal</t>
  </si>
  <si>
    <t xml:space="preserve"> I will be Dionne Warwick and Walk On By."</t>
  </si>
  <si>
    <t>Z4Krsj5iISmGgSalQX77Kw</t>
  </si>
  <si>
    <t>WTNxqGX-mhndCbqDAQtasA</t>
  </si>
  <si>
    <t>p5xdfoCmUYrklylYiouT5g</t>
  </si>
  <si>
    <t>Slq3-usUmomnu-ioDHnZ2g</t>
  </si>
  <si>
    <t>This is for Terminal E waiting for Frontier flight. Service is slow; crab fries are over-priced and overhyped. Think I got my sodium intake for the month with a quarter of a portion. Need more people servicing the bar and a little faster service in the kitchen. Would I come back? Only if other bars were closed.</t>
  </si>
  <si>
    <t>Groj-YafYSUsEaIdNJLgew</t>
  </si>
  <si>
    <t>qLC6O8auob8vCXYMQyJ1bQ</t>
  </si>
  <si>
    <t>I made a random decision to stop for lunch after a flight.  My server was very quick and friendly.  I ordered the cheesesteak with peppers and onions along with the crab fries. The cheese steak bread was cold and slightly stale.  The cheesesteak and cheese was hot; which made eating the sandwich a little more tolerable....until I found a cellophane jar seal embedded in the meat and cheese.  I assumed it came from the jar the peppers were dispensed from because the peppers were cold too.  Fries?  Cold.  The dipping sauce for the fries was decent; but overall; I was very disappointed with my meal.  I think if the food was hot and the bread was warm; I probably would have enjoyed it; but almost gnawing on plastic was a deal breaker.</t>
  </si>
  <si>
    <t>bk2cPIgbEdIVI0mfzN-Ttg</t>
  </si>
  <si>
    <t>nVhiTy0_m00VoJ8q2LL_Ag</t>
  </si>
  <si>
    <t>uSXQBr4MdF8YgR2zgT0kog</t>
  </si>
  <si>
    <t>5z2_AHlMh0W81GYogeIakg</t>
  </si>
  <si>
    <t>rqFWd-6qqLYvdjEZCEWQ4w</t>
  </si>
  <si>
    <t>It's better than most airport food. I have never been to their \real\" location; and only eaten at the airport ones. It's decent enough. My husband and I will normally split a wrap or sandwich of some sorts; and get the crab fries (which are so good). The beer is always cold; and the staff have always been friendly. Definitely one of the better options to go and sit down and eat at."</t>
  </si>
  <si>
    <t>LUxPj9ntwYDs6Ii9vPSZWg</t>
  </si>
  <si>
    <t>kxykS8Y0U-lVO2vTQgt32g</t>
  </si>
  <si>
    <t>Horrible cheese steak!!! The crab fries were pretty good but over all just bad. The service is sub par; but it is at the airport; so I get it.</t>
  </si>
  <si>
    <t>60PwNdRuc0Y3TrPWAHVQaA</t>
  </si>
  <si>
    <t>9gObo5ltOMo6UgsaXaHPWA</t>
  </si>
  <si>
    <t>American (New), Lounges, Nightlife, Cocktail Bars, Bars, Restaurants</t>
  </si>
  <si>
    <t>R2L</t>
  </si>
  <si>
    <t>7rCsR3SARVF3vXNiw_Csgg</t>
  </si>
  <si>
    <t>My husband and I took my mother here for her 100th birthday!;We can't say enough about the treatment we received: from a great table and view, to delicious \compliments of the chef\" extra dishes</t>
  </si>
  <si>
    <t xml:space="preserve"> to a beautifully decorated cake plate</t>
  </si>
  <si>
    <t xml:space="preserve"> to the warm and attentive servers. It was much more than we expected</t>
  </si>
  <si>
    <t xml:space="preserve"> even for this very special occasion. For us</t>
  </si>
  <si>
    <t xml:space="preserve"> it was a wonderfully memorable experience."</t>
  </si>
  <si>
    <t>mmdf_Fi-Hh_3uZN5zE164A</t>
  </si>
  <si>
    <t>Oc7hdAWcXum2mRgb5f5NNw</t>
  </si>
  <si>
    <t>great food; great view. Try the lobster mac and cheese</t>
  </si>
  <si>
    <t>i1jYqpHfyu2LB9c5zezLEQ</t>
  </si>
  <si>
    <t>FTax2GLIJRbHbEBUE82_pA</t>
  </si>
  <si>
    <t>Second stop for Center City Restaurant Week:  R2L, dinner for $35 each. ;;On the 37th floor of Two Liberty Place is a very fancy-cool restaurant/lounge where you can get a bird's eye view of the city! Group of us went to dinner here together after a day of meetings. Didn't get one of the tables facing the windows, but still had great views of the sunset and city by night. Again, multiple choices for the three courses, but I chose to start with the crisp peas/ham/garlic risotto [balls]. Main course was the Butcher's Filet (braised short rib + Steuben bean chili, potato/farm veg slaw and basil), which was quite heavy since there was also meat in the chili as well. The dazzling dessert to finish it off was the milk chocolate + hazelnut pudding served with salted caramel and coffee to melt the chocolate, and candied almonds on the side. A bottle of wine for the table as well. Food was great, waiter was awesome (making sure to warn me that the risotto came in ball form rather than a bowl, for instance), very classy experience.</t>
  </si>
  <si>
    <t>82lJQteTxdxQVXfm-RU_tw</t>
  </si>
  <si>
    <t>Walked into the restaurant, with reservations, and many open tables.  I asked the manager for a window table and was responded with \they are all reserved.\"  Two hours later</t>
  </si>
  <si>
    <t xml:space="preserve"> when we left</t>
  </si>
  <si>
    <t xml:space="preserve"> still many open tables next to the windows.;;Overall food was good.;I had the filet and she had the salmon.;The bottle of wine that was recommended was $75 and was not told prior to ordering it</t>
  </si>
  <si>
    <t xml:space="preserve"> just that it was the last bottle."</t>
  </si>
  <si>
    <t>av5_rihz1f5DLEIt5NrtNA</t>
  </si>
  <si>
    <t>itYosAiMADdpOutGI908rw</t>
  </si>
  <si>
    <t>Came here for my 21st birthday dinner with my family and had a great experience! The food and drinks were to die for; but they were extremely overpriced. Even though the quality of food was good; I still don't think it was worth what we paid for. I recommend getting the lobster mac and cheese as an appetizer; it was probably the best mac and cheese I've ever eaten. At the end of the meal; they gave us some small complimentary desserts; even though we ordered a bunch of desserts to top off our meal. Had a great time; but definitely overpriced.</t>
  </si>
  <si>
    <t>ANhpRdWXxuC2OTt7RblZ6Q</t>
  </si>
  <si>
    <t>This review is for a corporate event in a private dining room with a limited food menu &amp; bar. ;;I was blown away! One of the best meals I've ever had and service was flawless, expert, courteous, and never intrusive. Passed hors d'ouevres were creative and tasty. Lobster consommÃ© was delicious and filet was PERFECTLY cooked &amp; seasoned, melted in my mouth, and a generous portion. And that view is just stunning! Actually a better view from our private room than the main dining room, where I've been for a happy hour event (which was less perfect since the space was very overbooked resulting in slow service). Highly recommend for an event and may be back here for a special occasion dinner.</t>
  </si>
  <si>
    <t>TPdzRQGdxoF3MOrJFrASLQ</t>
  </si>
  <si>
    <t>Cj4SUpCNJoKIYR0Y4OMjDw</t>
  </si>
  <si>
    <t>An amazing view, impeccable professional service great fare,don't  skip a visit to this Philadelphia gem. Nick, who is a stellar, incredible server, recommended a lovely 2010 Bordeaux-Chateau Font Merlet which complemented the Tuna Tartare and Steak Tataki.;;This is a must see in Philadelphia. After witnessing a fabulous nighttime view, I can't wait to return to check out the spectacular sunsets.</t>
  </si>
  <si>
    <t>k8lcHQcepSU46MRE9cOVYQ</t>
  </si>
  <si>
    <t>70JqCTuqXP0c-ili3FWBOA</t>
  </si>
  <si>
    <t>On May 14 of this year I took my boyfriend and our daughter here for his 34th birthday. And may I say; we had a wonderful experience. The drinks were top notch and the food was something out of this world. Taylor our waitress was Awesome! Every server/waiter/waitress that night was great. We'll definitely keep coming back.</t>
  </si>
  <si>
    <t>XBTKXJ3GuFpdWWcbj2xghQ</t>
  </si>
  <si>
    <t>vixflPhNOgb5sH_aZzWUrg</t>
  </si>
  <si>
    <t>Overall; a Great Experience!!! My wife and I celebrating our 5 year Anniversary and had a Fantastic time. Not just the Food was off the hook; but the wait staff was very attentive. And what can I say about the views. Thank you guys for making our night memorable.</t>
  </si>
  <si>
    <t>fQvEDsnHRaqOCy7482cKBw</t>
  </si>
  <si>
    <t>SQz06629h3xYHKHEBSbvhA</t>
  </si>
  <si>
    <t>There are restaurants with views and then there are views with restaurants. This belongs to the latter group. Had I known there was a view involved I would not have booked a table as the food is so often an afterthought and overpriced; this was no exception. The cooking was erratic; ranging from superb to amateurish. Fennel appetizer was sensational. Short ribs were dry and stringy and served tepid. The skate was perfect but the fettuccine lackluster. The light over our table was burned out so we ate in partial darkness which only served to highlight the short comings of the dishes. Loved the bread selection at the start and the shortbread cookies and jellies at the end were great! It's a good place for drinks and bar snacks and it feels special. If you care about the food; go elsewhere.</t>
  </si>
  <si>
    <t>WMkiheTT-8kRslImVLWMVw</t>
  </si>
  <si>
    <t>Local Flavor, American (Traditional), Restaurants, Burgers, Desserts, Breakfast &amp; Brunch, Food, American (New), Gastropubs, Beer, Wine &amp; Spirits, Nightlife, Bars, Pubs</t>
  </si>
  <si>
    <t>Standard Tap</t>
  </si>
  <si>
    <t>utZX27tAGNlgo7vo8DOK2w</t>
  </si>
  <si>
    <t>Most places are successful when they have an outstanding employee. Max went above and beyond. Stopped in for the first time last night. Everything was great. No complaints. Clam chowder; burger; and beers were great!! It's a big plus that he knows the beers well too. Cheers GENTLEMEN!!!</t>
  </si>
  <si>
    <t>fhPllabnu2e1Ha4QAulPYg</t>
  </si>
  <si>
    <t>yEAVJBjtWQqoL_e3Ku28Wg</t>
  </si>
  <si>
    <t>I am still a fan, a big fan.  It all started with the hand pumped Yards IPA.  What a great alternative to the already very good Yards IPA on tap...less bubbles, natural, no CO2, creamier texture, a real beer-person's beer.;;Next the Tuna Poke.  This was a wonder dice of fresh raw tuna, with avocado and it tasted like a chili oil base, with blue chips for accompaniment.  Next up was the Blue Fish BLT.  Yes fans, the thick meaty fish was on scrumptious thick toasted bread, the real good bread, with the real thing bacon, not strips of that processed packaged shit, the real McCoy, thick, tasty, meaty, the kind of bacon which makes you smile.  Excellent in season fresh tomatoes topped it off.  This was wonderful in all aspects.  My friend had the Heirloom tomato sandwich.  The Heirloom tomatoes were soooo fresh, sooooo sweet, sooooo decadent, on wonderful toasted bread with a pesto aioli.  I wish I had the stomach to order one in addition to the blue fish sandwich...I thought about it!!;;Brandon was superb behind the bar, helpful, friendly, he loves his job and he loves the food there as well.  ;;This is my go-to spot in the Northern Libs</t>
  </si>
  <si>
    <t>GTTDoSKhBnTLUi6tQPUp4Q</t>
  </si>
  <si>
    <t>I had heard for years just how good Standard Tap was and decided to stop in for a drink on Saturday (5:30 pm) prior to dinner at Koo Zee Doo.  I am not sure what the hype is all about.;We sat at the bar, which was half full at best, and waited as the bartender walked by us multiple times, walked away from the bar and never asked us what we would like to drink.  I finally said in an even tone, \Hey</t>
  </si>
  <si>
    <t xml:space="preserve"> you serving drinks here\".  That got us some service.  We had two rounds of drinks</t>
  </si>
  <si>
    <t xml:space="preserve"> I paid and left the tip on the bar</t>
  </si>
  <si>
    <t xml:space="preserve"> while my wife finished up her beer</t>
  </si>
  <si>
    <t xml:space="preserve"> I hit the Men's room.  When I came back the tip had been picked up</t>
  </si>
  <si>
    <t xml:space="preserve"> again before we had left</t>
  </si>
  <si>
    <t xml:space="preserve"> and I asked my wife</t>
  </si>
  <si>
    <t xml:space="preserve"> if the bartender thanked her.  She said</t>
  </si>
  <si>
    <t xml:space="preserve"> no he just picked up the money.  Classless move. This place must be doing so good that they don't need new customers</t>
  </si>
  <si>
    <t xml:space="preserve"> because I probably won't go back. ;I'll keep going to 700 Club and Abbaye when I'm in N. Libs.  This place needs to learn a lot about the meaning of service.  The only reason that I gave them 2 stars was that we did not try the food and I'm giving that benefit of the doubt.;Hey</t>
  </si>
  <si>
    <t xml:space="preserve"> Standard Tap take a lesson from places like South Philadelphia Tap Room on how to run a great gastropub."</t>
  </si>
  <si>
    <t>2obcjy83la8HzrdleJ_nQw</t>
  </si>
  <si>
    <t>3zchdWl6RSrKnj0eDhsU8Q</t>
  </si>
  <si>
    <t>Great beer, great burger, great service.  I really liked the atmosphere and had a great time.  ;;The burger was tasty and our medium rare burger was actually medium rare.;;One of the best, if not the best, burger in the City.</t>
  </si>
  <si>
    <t>XMW8YTZDW14WXhuYgQltIA</t>
  </si>
  <si>
    <t>CbaANZqdXrAxPjn7QeUekA</t>
  </si>
  <si>
    <t>We stopped in for brunch last Saturday while visiting the city. The place looked neat from the outside and was even bigger once you walked in with bars and seating on numerous levels. We were seated quickly upstairs and they have their menus on a chalk board (this annoys me). It was an interesting menu and I went with a spinach salad which came with blue cheese dressing; egg; bacon; tomatoes and cucumbers. Others in my party ordered a burger with a salad instead of fries. Another one of my pet peeves is when they up charge for a different side. The burger and small side salad ended up being $17. The food was tasty and served quickly by very friendly staff. Overall it was a fun place to hang out and I would like to go back for drinks- they have a nice draft list.</t>
  </si>
  <si>
    <t>bu1mtWwxuayzV6b3VScWLw</t>
  </si>
  <si>
    <t>qqZ_0a7R85gsd9wc7OYLhw</t>
  </si>
  <si>
    <t>I really like the atmosphere and location; and they have a good beer selection; but Jesus Christ have I only had terrible food here. Pretty sure their veggie burger is just bread crumbs and eggs to keep it together. It's hands down the worst one I've ever had. And their brunch isn't anything special either. Go here for drinks - there are too many great restaurants within walking distance of this place.</t>
  </si>
  <si>
    <t>X-8YWG-M3N1majA3ZK5H-g</t>
  </si>
  <si>
    <t>What a great place!  I went the other night with my mom and two young kids.  We sat on the outdoor deck.  I was the only person in the group into craft beer; but we all loved the bar.  My mom enjoyed a nice local saison and said the crabcake was the best she's ever had.  My kids enjoyed shrimp cocktails and corn fritters (no kids menu; but we felt comfortable with well-behaved kids).  I had a great duck leg. We orderall all three desserts on the menu; and they were all smash hits. I've seen better beer lists; but their were so many food choices I could go back again and again; and I will!</t>
  </si>
  <si>
    <t>GbXrU6CsI-85iwuAirXzyg</t>
  </si>
  <si>
    <t>bq-YqX4Pv3fTDcPIzxCvKg</t>
  </si>
  <si>
    <t>I was brought here with by my friend to try the \standard double\" which was taken off the menu. But; they did make it for me even though they charged me $3 to add 2 slices of bacon. All in all a very expensive place; that you might want to add to your skip list."</t>
  </si>
  <si>
    <t>HM0WWrSlMwdNJ5HNUmJHKw</t>
  </si>
  <si>
    <t>6mY_6hhKTSYCr-DcX61nRw</t>
  </si>
  <si>
    <t>Very good burgers; soups; cheese plates; you name it. All of our food was amazing and cooked to perfection. Would definitely come back and I recommend you try it too. It's worth it.</t>
  </si>
  <si>
    <t>ze2HNIWkkpyeKH5NuoE3Jw</t>
  </si>
  <si>
    <t>k9JWHRdnLWCtbO8ZrU_rDA</t>
  </si>
  <si>
    <t>Une magnifique carte de produits locaux, fruits de mer, viandes, poissons, lÃ©gumes... Des biÃ¨res locales excellentes. Service de qualitÃ© trÃ¨s agrÃ©able et de bon conseil.;Le tarifs sont corrects pour ce gastropub certes loin du centre ville mais qui vaut vraiment le dÃ©tour, dans un quartier de plus en plus frÃ©quentÃ©.;;Seul petit point nÃ©gatif: un peu bruyant lorsqu'il y a du monde...</t>
  </si>
  <si>
    <t>z_oJIhlzgrSC1xC7g-hODw</t>
  </si>
  <si>
    <t>MMRRS6YhVRx_iN5-JhMRYg</t>
  </si>
  <si>
    <t>Restaurants, Chinese, Szechuan</t>
  </si>
  <si>
    <t>hozoa1DsTCjpz4UC8YGsNw</t>
  </si>
  <si>
    <t>The new Han Dynasty took over the spot where the old Mid-Atlantic restaurant (with the unchanging menu) was. I like the Han Dynasty here a lot more than the one in Olde City even if I give both 4*. Maybe I'm biased, because I love the service here. They've always been very nice, and came over to check in with me and just make some small conversation when they heard I had a peanut allergy (even though they had no peanuts in any of the dishes I ordered; I think it was Han's sister?). I've been to this Han Dynasty more times in a month than the number of times I've been to the other.;;Note though, that the different branches have different specialties. I heard the dan dan mian in Olde City is the best, but the one in UC isn't so good (I wouldn't know since it has peanuts). Overall, I think it;s okay food wise, still not spicy enough as with the other branch. But I like the layout and atmosphere a lot more.;;Next, if you go during lunch, you can ask for lunch portions, that are smaller than the dinner portions, and half the menu price! So it's a great lunch place too, alone, or in a group of 2 or 3.</t>
  </si>
  <si>
    <t>tfucaiy6lG5UbvbmTD4STg</t>
  </si>
  <si>
    <t>Awesome food; great place to split a bunch of delicious spicy; ultra flavorful dishes with a large group. It's the Chinese restaurant a lot of people know about for good reason - I haven't had a single bad dish here; and it's always a crowd-pleaser.</t>
  </si>
  <si>
    <t>UefBqGyNA1NEPviOLWXHlg</t>
  </si>
  <si>
    <t>I've had the fortune of eating my way across Asia Pacific; so I might be biased in saying I don't understand the rave reviews. I will say though that the conversation and company I was with more than made up for this!</t>
  </si>
  <si>
    <t>MB53hHzv_IMAcLcQsLbReg</t>
  </si>
  <si>
    <t>I waited a long time to finally try this place and I have to say I was let down a bit. I tried the mandatory Dan Dan noodles. They were very flavorful and not too spicy. Nothing mind blowing here just a really good lo mein or spicy pasta dish with virtually no protein more or less. Also had the scallion pancakes. I was just in Chinatown recently at a place I also reviewed (first person from Yelp to do so) and they were way better there. ( I highly recommend you try that place) These were more like quesadillas laying flat where as the other ones jumped off the plate and were so much more crispy and substantial. The last appetizer I had was the Wontons in Chilli oil. These were just not good to me at all and one bite was all I needed. Basically it is steamed Wontons in a bowl with the soup being the chilli oil. Just heavy heavy choking heat with very little substance or taste. Take those same homemade wontons and pan fry them with some chilli peppers and a nice light sauce and you have could a real winner but I digress. Finally we tried the Talapia Medallions . These were fried to perfection but there were some greens mixed in that I could not chew through and had to discard via the old napkin trick which to me is a bit of a deal/star breaker.;;The service was very good and the atmosphere very nice but I wouldn't go out of my way to eat here again. All I could think about was how much more I prefer Cantonese style where its all about flavors and you can add heat as you like it. I'm sure I could find better authentic Szechuan cuisine that better suits my taste just not here. It feels very commercialized and Americanized. I prefer the hole in the wall places where I am the only caucasian in the place a heck of a lot more.</t>
  </si>
  <si>
    <t>GxpxKYgmVn6kJOx9unoTKQ</t>
  </si>
  <si>
    <t>gKWesqRgEvbiVogTyvk5Gw</t>
  </si>
  <si>
    <t>Ok. I am not the type to complain, but I have been here twice and both times I have had terrible service at the bar. The first bartender served me but acted as if I was bothering him.  This second time, with a completely different bartender mind you, it was worse. I am not dressed like a street person or anything, and I am not pan-handling. But you would think that I was the way he acted. First, I sit at the bar and I am waiting for service. So, the bartender walks by me, pours a glass a water, turns in front of me, puts the water down, gives me some stupid half-grin then walks off. Not one audible word of greeting or a grunt passed between his lips. Then, he gets a menu, drops that down and walks off again! Not a sound. Is it me, but when a customer enters an eating establishment, shouldn't they be greeted in some manner?  Not looked at like \why are you here. I have better things to do\"?  I am not looking for a royal salute or anything. Just \"Hey man</t>
  </si>
  <si>
    <t xml:space="preserve"> what can I get ya?\"  or something to that affect.   Anyway</t>
  </si>
  <si>
    <t xml:space="preserve"> I start to look at the drink and food menus. Then</t>
  </si>
  <si>
    <t xml:space="preserve"> a group of anywhere from 10-15 people come in behind me and say</t>
  </si>
  <si>
    <t xml:space="preserve"> to what looked like a manager</t>
  </si>
  <si>
    <t xml:space="preserve"> \"We don't want to eat</t>
  </si>
  <si>
    <t xml:space="preserve"> is it ok if we just have a few drinks at the bar?\". The manager says \"Sure.\" The guy then says</t>
  </si>
  <si>
    <t xml:space="preserve"> \"Can we get few beers down here\"? (paraphrasing). The bartender says \"Sure!\" and proceed to service this group</t>
  </si>
  <si>
    <t xml:space="preserve"> one-by-one</t>
  </si>
  <si>
    <t xml:space="preserve"> as they order drinks. Ok</t>
  </si>
  <si>
    <t xml:space="preserve"> fine technically</t>
  </si>
  <si>
    <t xml:space="preserve"> I was looking at the menu when this started. But still</t>
  </si>
  <si>
    <t xml:space="preserve"> he walked back and forth</t>
  </si>
  <si>
    <t xml:space="preserve"> right in front of me</t>
  </si>
  <si>
    <t xml:space="preserve"> for about 10-12 minutes. Not once did he say</t>
  </si>
  <si>
    <t xml:space="preserve"> \"Hey</t>
  </si>
  <si>
    <t xml:space="preserve"> just shout and I will get you something\"</t>
  </si>
  <si>
    <t xml:space="preserve"> or \"Hey man</t>
  </si>
  <si>
    <t xml:space="preserve"> just give me a few minutes and I will be right with you\". Nothing!  It was obvious it was a big group</t>
  </si>
  <si>
    <t xml:space="preserve"> but I mean</t>
  </si>
  <si>
    <t xml:space="preserve"> he gave no acknowledgement to the fact that I was sitting there waiting! ;;Long story short - after this 10-12 minutes of waiting</t>
  </si>
  <si>
    <t xml:space="preserve"> I just walked out and went somewhere else. Now this place has about 4\\5 stars with around 500 reviews. So</t>
  </si>
  <si>
    <t xml:space="preserve"> I guess people like it. But their bartenders are as unfriendly as I have ever encountered.  Maybe if you get a table it's different."</t>
  </si>
  <si>
    <t>I8c5pBMGW_imTgsyw-JNOw</t>
  </si>
  <si>
    <t>bPJa3q4P5D0K7yUcLmdI7Q</t>
  </si>
  <si>
    <t>Amazing. Ham Dynasty is an interesting execution of really good Asian food. It's \family style\" which means they bring each dish out as soon as it's ready and you're supposed to share. And when they say \"as soon as it's ready\" they mean within 5 minutes of your order. We were amazed at how fast the food came out</t>
  </si>
  <si>
    <t xml:space="preserve"> and our server was extremely nice and helpful. The menu also has helpful numbers to indicate how spicy each dish is going to be. ;We had a few different dishes for the table</t>
  </si>
  <si>
    <t xml:space="preserve"> and polished them all off</t>
  </si>
  <si>
    <t xml:space="preserve"> because we loved almost everything we ordered. ;This place is really a tremendous dining experience."</t>
  </si>
  <si>
    <t>_MGFLJAEjlcYRXJYTHjnsQ</t>
  </si>
  <si>
    <t>qKKpwtMpTTADvDHniYPoUg</t>
  </si>
  <si>
    <t>The Han Dynasty was a great venue for our wedding rehearsal dinner! Their dishes are very authentic Chinese cooking and everything we had tasted great. The menu selection and service were excellent, and Megan helped us create a custom menu to mix authentic Chinese and kosher styles, while also incorporating plenty of items for vegetarian and other dietary restrictions. The restaurant comfortably seated 80+ people in their side area with constant, friendly service the whole night. In spite of some misunderstandings on menu totals and pricing, Megan was very patient and accommodating and helped us sort everything out. At the end of the night, our family and friends loved the food and everyone had a great time.;;I highly recommend the Han Dynasty to anyone for great food, service, and events coordinating!</t>
  </si>
  <si>
    <t>Z4hMBELMd4hvsCqE-CYlVw</t>
  </si>
  <si>
    <t>TNs6f4RhzTm0f5xsAgb5Aw</t>
  </si>
  <si>
    <t>Xj8ZkeS2ECS0G6Pc85xmJg</t>
  </si>
  <si>
    <t>sCXH6IWTNha4fpxrTkO9Wg</t>
  </si>
  <si>
    <t>Han Dynasty is one of my favorite restaurants in Philadelphia.  I first found the Manayunk location, and my wife and I ate there several times.  We heard about it from a friend who turned us on to the spicy cucumbers, which are just wonderful.;;Eventually I tried the University City location, and it's much more \hip.\"  I really don't care about ambiance</t>
  </si>
  <si>
    <t xml:space="preserve"> but if you are seeking a more polished/trendy type of place</t>
  </si>
  <si>
    <t xml:space="preserve"> go to University City over Manayunk.  The food in both places is just incredible.;;Han Dynasty serves food in very large</t>
  </si>
  <si>
    <t xml:space="preserve"> family sized portions.  It's most fun when you are with a bit of a group</t>
  </si>
  <si>
    <t xml:space="preserve"> so you can order a number of different things</t>
  </si>
  <si>
    <t xml:space="preserve"> and try them all.;;On their \"specials\" menu</t>
  </si>
  <si>
    <t xml:space="preserve"> they have Spicy Aroma Fish which is just absolutely beyond this world.  SO good.  Another major hit was the dry pot style.  My wife and I are big seafood fans</t>
  </si>
  <si>
    <t xml:space="preserve"> so we get shrimp as the protein</t>
  </si>
  <si>
    <t xml:space="preserve"> but you have complete flexibility to pick whichever protein suits your taste.;;They have numbers on the menu</t>
  </si>
  <si>
    <t xml:space="preserve"> 1-10</t>
  </si>
  <si>
    <t xml:space="preserve"> beside each dish.  This is the relative spiciness rating.  It's really hard to describe the type of heat in these Szechuan dishes... it isn't the kind of heat that just burns your mouth.  The heat is very strong</t>
  </si>
  <si>
    <t xml:space="preserve"> but it's all flavor.  ;;Dry pepper style is another type of preparation that we have tried and loved.;;Several reviews mention the Dan Dan noodles... they are wonderful</t>
  </si>
  <si>
    <t xml:space="preserve"> but they are indeed rather oily.  It's just the nature of this cuisine.  I think the food is wonderfully prepared</t>
  </si>
  <si>
    <t xml:space="preserve"> one just has to know that chili oil and sesame oil will make the food a bit on the oily side.  ;;Absolute top notch rating for this place.  Love it!"</t>
  </si>
  <si>
    <t>tPOey7vqiGEazYB96dNccA</t>
  </si>
  <si>
    <t>Couple of notable impressions:;;- The first thing that got me was the decor of the place. Chopsticks were made out of red plastic, and the napkin was just paper, not cloth. Water came out in glass cups. The impression was overall a little cheap, which surprised me. On the other hand, the servers did keep water refilled well and tea was presented immediately.;;- A lot of the reviews remark that the dishes are very spicy. I was surprised to discover it was pretty tame. The Dan Dan noodles come in at a 6 and it was imperceptible. We got another dish coming in at an 8 which also was hard to notice. Not sure what the explanation might be since I don't consider myself to be especially tolerant, but perhaps I'm more so than I think?;;- Service was very fast. I think our food came out within ten minutes. Certainly the Dan Dan noodles were instantaneous.;;- Finally, the food itself is delicious. The Dan Dan noodles especially. I also had some kind of dumplings and an entree, I unfortunately can't remember the names, but both were enjoyable as well.;;- The bill was a bit pricey. I think they give a lot of food for two, so it's may be justified, just unwanted for two relatively small people. Fortunately, they make taking it home easy if that's something you'd like.;;EDIT:;;- After visiting a second time with a large group, I discovered they have a very nice seating area for groups (to the right and somewhat below ground). We got a circular table which I really liked for discussion. Definitely would have appreciated a turntable, but no big deal.;;- A tip from our server: the spice tends to be the kind that creeps up rather than is entirely overt. Besides water, consuming tea and rice helps to reduce the effect of the spice.</t>
  </si>
  <si>
    <t>qZwehAvS51R1AQygzR_9IA</t>
  </si>
  <si>
    <t>BxfvdHqETU8jWYUjx5OL2A</t>
  </si>
  <si>
    <t>Food, Hot Dogs, Burgers, Ice Cream &amp; Frozen Yogurt, Fast Food, American (Traditional), Restaurants</t>
  </si>
  <si>
    <t>Shake Shack</t>
  </si>
  <si>
    <t>xuDnCoXkaaGre_FYuLPM4g</t>
  </si>
  <si>
    <t>mmmm burgers and milkshakes.  ;i love that you can sit outside.  i also love that the food is always piping hot and delicious. I love the creamy cheesesauce for the fries. i love that even when the line looks long, the wait is never really that long. i love the reclaimed bowling lanes that have been turned into tables. ;i dont love: ;hmm. drawing a blank.</t>
  </si>
  <si>
    <t>DyMhw62zEnMp3-9_ModB5A</t>
  </si>
  <si>
    <t>IL2rVvma9TrhpX3aNuWYZg</t>
  </si>
  <si>
    <t>Tell Em, Sam!;https://www.youtube.com/watch?v=ecc0nbg9m-8</t>
  </si>
  <si>
    <t>_AKKnLVR45aUGKPgZzEqtg</t>
  </si>
  <si>
    <t>EryT7pyiv5I9WajqvefNKw</t>
  </si>
  <si>
    <t>Solid burgers and shakes.  ;;Best fast food-esque burger in Philly, definitely better than five guys.;;Only draw back is the price...where it will run you about 15 bucks for a small burger (1 patty), fries and a shake.  A bit too expensive for casual lunch outside of NY.;;The price is even more offensive after you consider a double double animal style with fries and a shake from In &amp; Out Burger in LA is only 8 dollars.</t>
  </si>
  <si>
    <t>CvV9RVOBK-QEdTn0oEESHQ</t>
  </si>
  <si>
    <t>BxtlTxWGZobYdhpYruKg9Q</t>
  </si>
  <si>
    <t>First time at the Shake Shake on a Saturday night at 9:30. It was still bumpin'. The menu is pretty big and written on the wall... It was a little overwhelming as a first timer. I went with a simple vanilla shake and my wife got a 50/50--iced tea/lemonade. My friend got a PB shake and fries. You get a buzzer to alert you when your food is ready--great idea! We got our items very quickly; despite it being very busy. There are tables and a counter to sit at. It was very full so we sat at the counter. The fries are really good--so crispy. The shake was also awesome--perfect consistency. Can't wait to go back and have burgers and fries. I like that they have tons of bike racks and planters around the inside.</t>
  </si>
  <si>
    <t>2AkZF9XoqwwoPlk55icKMQ</t>
  </si>
  <si>
    <t>uNC3vK5HKyyOmmaX5aJmog</t>
  </si>
  <si>
    <t>My first visit to Shake Shack (not just the one in Philly but any Shake Shack anywhere) was a success overall.;;The line moved very quickly considering it was dinner time on a Friday night. I wasn't even planning to order anything as I wasn't hungry, but wound up with a bacon cheeseburger and a side of ice cream. Go figure.;;The burger was very good though not some blissful nirvana that all the hype would suggest. A better one can be had right across the street at Village Whiskey. The ice cream (which I got carded for LOL) was a beer-nut flavor. It was good, though everyone else said it tasted beery...I didn't notice that, which probably indicates the degree to which my taste buds have been trained to ignore the taste of alcohol. Oops.</t>
  </si>
  <si>
    <t>Cf8Jw9yX8RrG-l4PQoMkuw</t>
  </si>
  <si>
    <t>rPXJ3eWyFQi3GbNQt4wzFQ</t>
  </si>
  <si>
    <t>What can I say; it's the best fast food burger out there. They cook them perfectly and dress them very well. There's no grease running off of them like disgusting Five Guys or Smashburger. The fries are great too. Considering this place went from a tiny cart in NYC to locations worldwide in about a decade; I'd say they're onto something.</t>
  </si>
  <si>
    <t>MLjsIHbz1UWQ65wGSs0Cqw</t>
  </si>
  <si>
    <t>WJ_zF1E2lrOrZ2JKUDPegg</t>
  </si>
  <si>
    <t>vt4V2Xj6gqtTtB2wyDs-7g</t>
  </si>
  <si>
    <t>If you are going here; I would definitely recommend the Shack stack burger. A beef burger with a veggie patty as well. The veggie patty consists of mushrooms stuffed with cheese. It is amazing. The fries however; are alright;they could use more cheese; and they were a bit salty. My husband got the double stack burger; and that was pretty salty as well.  The shakes are amazing though !</t>
  </si>
  <si>
    <t>9p92uoq8ytyP4RLR0DGkHw</t>
  </si>
  <si>
    <t>uApqaAf9xkPyiTPd_tQUyQ</t>
  </si>
  <si>
    <t>Shake shack is ALWAYS delicious. I don't know who would give shake shack less than 5 stars. The staff is always friendly - every time I have a dog with me; someone brings out a water bowl without even asking - the service is quick; they have beer and wine!!! and the burgers are a revelation. The potato bun alone should win an award. Also; if you haven't had a peanut butter milkshake; you are missing out on life. Lastly... Not that I would ever choose this over the burger; but the buttermilk chicken sandwich is unreal. I tried it once and haven't stopped talking about it; but I can't stray from the original cheeseburger. Village whiskey is right across the street (also amazing) but I would still pick shake shack every. single. time. I'm obsessed.</t>
  </si>
  <si>
    <t>OEDyLBXiNxEOMHwyvCF0dw</t>
  </si>
  <si>
    <t>BHnVbr3UrCHH_HbqDu-Ecw</t>
  </si>
  <si>
    <t>This was my first visit to Shake Shack. The burger; fries; and shake held up to the hype. I loved the bun which had a hint of sort of sweet Hawaiian taste to it. The only problem with this place is the price.</t>
  </si>
  <si>
    <t>K2GkgW-VmQzMNFSOfgDA9g</t>
  </si>
  <si>
    <t>Q-prSTdggNlxAEFV88BZOw</t>
  </si>
  <si>
    <t>Beer, Wine &amp; Spirits, Wine Bars, Modern European, American (New), Cheese Shops, Specialty Food, Food, Restaurants, Bars, Nightlife</t>
  </si>
  <si>
    <t>Tria Cafe Wash West</t>
  </si>
  <si>
    <t>DkrsmadeZJj_GERNMIBxVg</t>
  </si>
  <si>
    <t>Came here for lunch with my fiancee and friend; found a small table by the window.  they have a great and varied wine selection.  I got a bubbly and my fiancee got some Italian orange soda.  We got the lamb sausage; potato chips; and crab stuffed peppers as \snacks\" then i got the mozzarella with prosciutto bacon bits sandwich which was delicious and savory while being light and healthy. service was prompt and polite.  rustic; intimate; and cozy wine lounge atmosphere with low to medium noise level.  bathroom door lock and handle are kind of confusing to use at first. would definitely recommend for lunch!"</t>
  </si>
  <si>
    <t>LqC5hNXcFVY-jcbyxi-tuQ</t>
  </si>
  <si>
    <t>O1pcB5dkrY1p-E8UsGxsqg</t>
  </si>
  <si>
    <t>jSs2q7mM_L9ZdBxgJ_gV7g</t>
  </si>
  <si>
    <t>hvE-gtTL0WGmFKClR38L1w</t>
  </si>
  <si>
    <t>Tria's employees are very knowledgeable about the selection of beers and wines they offer. This is probably why I look forward to going to Tria. This location has outside seating during the warmer months and is a real treat if you can get a table out there. It always seems to be busy; which is a good thing. I've never had any of the food items at Tria; because the real treat here are the drinks.</t>
  </si>
  <si>
    <t>N8jjOUwj9d3kciY_Pi3fYQ</t>
  </si>
  <si>
    <t>both locations deserve 5 stars but my favorite location is in rittenhouse . I love the atmosphere :) ;;Getting a tria card is well worth the small fee its a great way to keep track of the different wines, beers and cheese.  Sign up for the email lists as well they will keep you in the know of all the happenings going on during the week. ;;Tria has great staff , fantastic cheeses, wines and beers from all over the world.</t>
  </si>
  <si>
    <t>NMw3RZe4IOZoaVud0Yu__g</t>
  </si>
  <si>
    <t>Was wandering the streets of Philly and came across this restaurant.  Realizing I hadn't eaten all day I stopped off to grab a sandwich.  I immediately fell in love with the atmosphere and the staff was amazing and friendly.  ;;Sitting alone enjoying the view, a glass of proseco, and my amazing turkey sandwich; the staff checked in and offered light banter.  ;;Very impressed and highly recommend.</t>
  </si>
  <si>
    <t>Raniu722F7m2rQ73XAHzQw</t>
  </si>
  <si>
    <t>KAIQEQWNJM9hqZg4nPgyqQ</t>
  </si>
  <si>
    <t>My only hesitation to write this review is that it's almost trendy to review Tria, but the biz shouldn't be punished for it... ;;My mistake is I passed by this place so many times thinking I should stop in, especially since it's packed, but figured the alcohol would be overpriced and food would be an expensive art project, at best. I was wrong. ;;Rarely do you stop at a place like this. I've been twice and both visits were everything I'd want for a nice, casual dining experience. The first time I went we were the only ones outside (it looked like it was going to rain... and it did). The servers offered to reseat us immediately but we actually opted to sit outside and watch the rain. Everything was covered so it wasn't like our server got drenched coming to our table. I had a salmon sandwich, she had a salad and we shared a cheese plate. Everything was portioned and presented very well. The wine and beer they recommend went with the lunch nicely - we had a great time, so we came back a month later. This visit was equally enjoyable. We sat at the sleek bar for a drink before being shown to our table. I feel this spot is the perfect W. Washington Square casual experience coupled with it's nearby neighbor Varga for the rowdier experience.</t>
  </si>
  <si>
    <t>ie9VaHvAaQgjMJP3Gn-AQQ</t>
  </si>
  <si>
    <t>m7Wxrm92EsCVAz76eZt-BQ</t>
  </si>
  <si>
    <t>We came here for dinner on the recommendation of a friend of a friend, who loves it and has been here multiple times.  We liked the idea of ordering a bunch of small plates to share.  It didn't disappoint--everything was delicious and lovingly presented.  We ended up ordering the goat cheese and basil bruschetta (mild but tasty); figs stuffed with blue cheese and served over prosciutto (rich and pungent); calimari (which I didn't try); fennel sausage (tender and flavorful); two of the cheeses (one was an amazing triple creme; can't remember the other one); and the chocolate torte.  The cheeses (which are listed on a separate part of the menu--make sure not to overlook them!) are served with sliced bread and are paired with various toppings.  Ours came with fresh honey and some kind of tapenade.       ;;It's somewhat pricey but not exorbitant, which we had anticipated.  The bill came to $80 for five small plates, a cheese board with two cheeses, and two glasses of wine (i.e., a moderate amount of food for dinner for two people).  You could obviously tweak this depending on your appetite, your budget, or your mood.  It would be a great place to just drop in for a snack. ;;We ate at one of the cafe tables on the sidewalk, which made for a really pleasant evening.  The service was good but was attentive to the point of being slightly overbearing.  But on the whole this was a very fine meal.  Thank you!</t>
  </si>
  <si>
    <t>AZ6_DdWKH22jauCI6IlnDQ</t>
  </si>
  <si>
    <t>qVd9DTzxsvL07kMBTX6aYw</t>
  </si>
  <si>
    <t>I am a frequent Sunday School attendee and Wash West is my location of choice. The staff is amazing, the selection is perfect. ;;With so many options being available in Philadelphia and so many new places to try, I am still always going to return to Tria regularly. Great beers, cheeses, wine, food, service, everything. Perfect for any time of the day or occasion.</t>
  </si>
  <si>
    <t>_BiFDHusWmQ5AnYq0qHCPw</t>
  </si>
  <si>
    <t>wYy5GbR-QliTH8M91g58hQ</t>
  </si>
  <si>
    <t>This review is strictly of the food. I do plan to come back for wine; though. I ordered the garlic rosemary chips. Although they were only $2; I expected a little more. There were about as many chips as you would find in a lays snack pack! The rosemary was very strong; but I like rosemary so I didn't mind. My friend had the pesto bruschetta. If you love pesto; this is the snack for you. It came with two very small pieces of bread with a small amount of goat cheese but absolutely loaded with pesto. The stuff was dripping off. My friend actually had to take some off because it was overwhelming. The atmosphere at TrÃ­a is nice and the staff are relatively friendly. If you're coming for wine and cheese I am sure the experience will be more exciting.</t>
  </si>
  <si>
    <t>cunpzBkEboEewYlFofWhTQ</t>
  </si>
  <si>
    <t>tnkDQAyBGDOz4nxqcDfi4g</t>
  </si>
  <si>
    <t>Ate on a Saturday around 2 PM - since it was a later lunch there were tons of available tables, which was nice. ;;Apple Tree Goat Cheese with Basil Pesto Bruschetta - SO good. This one was my favorite of the two we tried.;;Pistachio Herbed Ricotta with Lavender Honey Bruschetta - this was my husbands favorite bruschetta - it was also very good!;;Roasted Beet Salad - loved it. There was A LOT of goat cheese, so if you don't care for it as much, then ask for them to go light on it. I love goat cheese myself, so it worked out well. It was light, but there was enough to make lunch filling.;;Claudio Mozzarella Sandwich - 4/5 stars - really tasty. He thinks it would have been better if the prosciutto weren't crispy since he felt it lost some of its flavor. ;;Flourless Chocolate Torta - a good end to the meal. Not TOO much - just enough for two people! ;;This was probably our favorite meal we had in Philadelphia and would definitely recommend!</t>
  </si>
  <si>
    <t>Gr8PhbBuLdBlJFXNylG-0w</t>
  </si>
  <si>
    <t>Qw7tz-UkPrpXaVidWuab4Q</t>
  </si>
  <si>
    <t>Art Museums, Jazz &amp; Blues, Arts &amp; Crafts, American (New), Shopping, Museums, Nightlife, Art Galleries, Restaurants, Arts &amp; Entertainment</t>
  </si>
  <si>
    <t>Philadelphia Museum of Art</t>
  </si>
  <si>
    <t>2IVMfaMTrGMvbWH2BGGWoA</t>
  </si>
  <si>
    <t>Museum itself was great.  Many great works housed in a huge; beautiful building.  What I didn't appreciate were the thugs that are permitted to hang around in front of the museum by the statue of Rocky.  They were aggressive and very threatening.  Not sure why the museum allows this to happen on their grounds.  Lawsuit waiting to happen.</t>
  </si>
  <si>
    <t>9rBm7MCLBrvlU_uTN7lXUQ</t>
  </si>
  <si>
    <t>qvV1uTEnCpm4kGUs1d1Inw</t>
  </si>
  <si>
    <t>I judge new museums against every other museum I've been to, and the Philadelphia Museum of Art one definitely holds its own. I made a day of it by walking the Schuylkill River Trail to the museum, viewing the collections, and eating a picnic lunch on the lawns outside afterwards. It was definitely not a bad way to spend a day.;;The museum spans three floors with collections including American art, Asian art, European art, Modern and Contemporary art, Costumes and Textiles, Arms and Armor, Photography, and Special Exhibitions. The museum is obviously architecturally gorgeous, and from the top of the steps it offers beautiful views of the Philadelphia skyline.;;The standouts for me were the first floor's European Art 1850-1900 and Modern and Contemporary Art sections. They contained some little-known pieces by artists like Picasso and Monet as well as a very large collection by Marcel Duchamp, which you just don't see everywhere (or, in my case, anywhere outside of art history books). The second floor's Asian Art wing was also really impressive, with fully rebuilt large-scale rooms displaying a Japanese teahouse, an Indian temple hall, and a Chinese reception hall and scholar's study. These rooms were all completely authentic and unique to any art museum I have ever been to, which give it a more field museum vibe and created a sort of living art experience. I also loved the collection of blue-and-white Dutch tiles and Delft-made ceramics, which I have never seen outside of the Netherlands. ;;On a ratings note, as a Missouri native I am spoiled by the beautiful and free St. Louis and Kansas City art museums. If the Philadelphia Museum of Art was a free museum instead of a $16-per-person museum (not that it's not worth it!) I would be adding on that last star.</t>
  </si>
  <si>
    <t>IkLdv0dFGfRJrtFVJYJnLg</t>
  </si>
  <si>
    <t>pPiUOBNQymhLECRUPokH8g</t>
  </si>
  <si>
    <t>This is one of my favorite places to be by myself. I don't play well with others in museums. I enjoy the large open spaces that you can wander through in the museum as well as the connecting grounds that lead to The Waterworks. I've seen a great many exhibits here; having grown up in the area. I am always impressed by the special exhibits that they bring in from all over the world. Some of the highlights certainly include the Japanese tea house and temple as well as some of the iconic Christian art. Of course; no one should miss out on the weaponry exhibit. I really like the new Pearlman Center which recently opened across the street and showcases more modern pieces. Their Japanese Kimono exhibit this past summer was stunning. The whole building receives a generous amount of natural sunlight which is a plus during the gloomy Northeastern winter. I think the docents here do a wonderful job and I always come away from a tour thoroughly informed. The less time consuming audio headsets are equally informative if you rather go it alone. I'm kind of annoyed that they put up a \Rocky\" statue; but at least it's tucked out of the way. I would skip dining in the museum as a meal here can be pretty pricey. Head to one of the restaurants up the road in Fairmount."</t>
  </si>
  <si>
    <t>uAu772KpSkb-tPFgZmU-lA</t>
  </si>
  <si>
    <t>JeWWU4O7fMMO5MEcnySbEQ</t>
  </si>
  <si>
    <t>I had a week night free and Philly and this was my entertainment of choice. I lucked out and it was Wednesday so closing time is 8 pm instead of the normal 5 pm. ;;The collection of American artists is really superb. Most people can recognize many of the main artists. ;;.... And there's also the steps that rocky runs  up in the names sake training montages. There's a bronze Rocky too.</t>
  </si>
  <si>
    <t>k24Yl3fUR-3dcOvsZusX1g</t>
  </si>
  <si>
    <t>Kl9qcHFkY_uGtl3ZsUwZyQ</t>
  </si>
  <si>
    <t>Awesome museum centrally located in the heart of Philadelphia. I knew I had to come when my trip coincided with the \Paint The Revolution\" exhibit. The first thing that caught my eye besides the herd of tourists running up the \"Rocky\" steps (insert Rocky II motivational music) was the architecture of the building. Stunning. I mean; the Met it ain't but it's beautiful; nonetheless. The highlight of the trip was seeing the paintings of Frida Kahlo and Diego Rivera. My only complaints: The  multitude of art 'experts;' who were clearly lacking in spatial awareness. I didn't appreciate being pressed against some fat guys tits whilst trying to appreciate \"The Death of Zapata.\" It was almost the death of me. The other complaint; was paying $9 for the Barefoot wine that I usually get on special: 2 for $3; at my local Rite Aid. However; I do recognize that overcharging patrons is the norm when visiting places such as these; and of course I support art (Especially; when I can get loaded in the process). Totally worth the $20 entrance fee and nearly being smothered."</t>
  </si>
  <si>
    <t>664foQr1icQVbvf4ioH_8g</t>
  </si>
  <si>
    <t>5NMkayJlcGq011VoKJ1hUg</t>
  </si>
  <si>
    <t>This museum is HELLA (so Cali of me) big!;;We got free tix from my sister's friend and glad we had the chance to visit. ;;Just from the outside, we took photos imitating Rocky (the move) running from the museum steps. LOL;;Cezanne and Beyond exhibition was going on but we need a special ticket for that so we skipped it.;;Lots of paintings, artifacts-you know normal museum stuff...but we really enjoyed the Japanese Ceremonial Teahouses/Sunkaraku. Loved the architecture and design. So intricate-I just want to take one home.;;When you have @ least have a half a day in Philly-this is a must stop and take in all the history and masterpieces.</t>
  </si>
  <si>
    <t>PK4pj7zZt9gYH-mA8NtYpA</t>
  </si>
  <si>
    <t>Audubon to Warhol great American still life  Easy to hear  ; see very informative come out with a better understanding of still life  Came on Sunday was not as busy as we expected .  A little pricey as we are not members anymore  20$ general admission. 5 $ extra for special exhibit  . Try to come on First Sunday of each month it's pay what you wish  brochure says every wed after five better   But double check because this is Philly  land of the Eagles !! great museum I just feel 25 $  is a little to much for many family's   You can run up the steps in front for free as of today (go Rocky )</t>
  </si>
  <si>
    <t>TicSphVGuTqWIructiFOBw</t>
  </si>
  <si>
    <t>2zGsx1i4rzb8-OGBsqyniA</t>
  </si>
  <si>
    <t>Amazing special exhibit of impressionist painters! Beautiful work all in one place!; we went to the basement cafÃ© for lunch and had Mexican bowls- MUCH better than our last trip when we had greasy  cheese steaks and burgers in the other cafÃ©.</t>
  </si>
  <si>
    <t>TXnYg2jPcbpUpkB9_cQh5A</t>
  </si>
  <si>
    <t>oLzG4cKNmuv1QFK1W0i2mg</t>
  </si>
  <si>
    <t>Has to be one of the top five Fine Arts museums in the country! If you are visiting Philadelphia and you like art; this is a must visit. If you live in Philadelphia; then I hope you appreciate what you have. The highlights for me where the Japanese tea house; Japanese temple; Chinese temple ceiling and the Hindu temple. My only complaint is that they don't sell postcards of any of the works of art!?!? At least they weren't when I was there today. When I visit an art museum for the first time; I always get post cards of my favourite pieces that I saw. There were at least half a dozen post cards I was looking forward to getting here... bummer.</t>
  </si>
  <si>
    <t>g6TtKGwVj_nGMHN3FFDJjw</t>
  </si>
  <si>
    <t>NEXnbNjez_Of81_MT4z3Sw</t>
  </si>
  <si>
    <t>Fantastic museum with something for everyone. I love the events the museum holds, and particularly the \pay as you wish\" admission prices on the 1st Sundays of every month (although it will be crowded</t>
  </si>
  <si>
    <t xml:space="preserve"> very long lines). ;;I saw the International Pop Art Exhibit on a 1st Sunday</t>
  </si>
  <si>
    <t xml:space="preserve"> and it was absolutely fantastic. Not only was the collection incredibly well-curated and meaningful</t>
  </si>
  <si>
    <t xml:space="preserve"> but the exhibit had plenty of descriptive plaques</t>
  </si>
  <si>
    <t xml:space="preserve"> and I left feeling that I learned a lot about the art and history of the era/countries featured."</t>
  </si>
  <si>
    <t>8j3blTZChklt3j89jxx0fw</t>
  </si>
  <si>
    <t>Nightlife, Bars, Restaurants, German</t>
  </si>
  <si>
    <t>Brauhaus Schmitz</t>
  </si>
  <si>
    <t>Fi0ipABTHk6YzrBpdyIBoQ</t>
  </si>
  <si>
    <t>My friends and I met here for Happy Hour.  ;Great Space. Great atmosphere. ;Good HH deals.  I ordered the Brautwurst Sandwich with sauerkraut which came with mustard on the side.  I really enjoyed the food and the time there</t>
  </si>
  <si>
    <t>7qBgGzyf0FbHKC0jiI1J8A</t>
  </si>
  <si>
    <t>rIt35bqaofESRXkftTJBsA</t>
  </si>
  <si>
    <t>This is a condensed review during restaurant week.;;First of all, Brauhaus Schmitz, when viewed as a restaurant week deal is nothing short of amazing! The entire ambiance is quite rustic, with cute wooden drawers decorating the walls, larger-than-life murals and waiters walking around in traditional German garments. The food, as least when you order items like the shanks, are well portioned, especially when considering the $35pp. I also loved the beer, especially the flights of beer (ranging from $10-18), as it allows a non-beer drinker to enjoy an impressive array of various flavors and textures of the classic German beers without feeling overwhelmed.;;For the food, I wasn't a big fan of the cheese and beer soup, as they were served luke-warm to cool and the taste just didn't settle in right with my stomach. However, the braised beef stew with carrots and potatoes were perfect for a wintry evening. For the second course, we got the potato pancakes and the red cabbage salad with bacon dressing. I have to be honest, even though the cabbage may have looked incredibly plain, the subtle bacon aroma, especially when bathed with the acidity of the vinaigrette gave the dish a better representation based on its mouthfeel than its visual features. The potato pancake was unfortunately floppy, in both taste, texture and temperature. As for the main dish, I got the pork shank and my wife got the sausages. The shank was definitely neanderthal sized with thick and flavorful chichurons, although the meat was not flavored at all, possibly due to its size. The sausages were alright, but I wasn't too crazy as they were just slightly too greasy. The desserts, unfortunately fell through. Even though we were offered the apple strudels as options, we were told 10 minutes after ordering that they were out. As a result, we opted for the pretzel pudding and the chocolate cake. Both were incredibly sweet and surprisingly very tough in texture (almost like treebark jerky) and we had to dissect the dish just to avoid chipping our teeth.;;So, with all this, why the 2 stars? Well, it comes down to service. Our waiter, without going in details just did not do the job right. He was never attentive, hard to pin down, looked at us weirdly during the entire dinner, delivered food for 3 out of 4 patrons at a time with an awkward 5 minute pause without any explanation or apologizes. Needless to say, his behavior and actions single-handedly ruined our experience.;;Food: 4 stars;Price: 5 stars (for restaurant week);Service: 0 stars;Ambiance: 4 stars (the music could be less loud)</t>
  </si>
  <si>
    <t>DMAWSxbr3Z0RoJe0jgEKfA</t>
  </si>
  <si>
    <t>Great experience; live our server Megan. Love German food choices. Great German wine. Easy parking. Close to South Street Seaport. Make it part of your day trip</t>
  </si>
  <si>
    <t>OI4hkKv0is8zjkjMoEznXQ</t>
  </si>
  <si>
    <t>8Uzxv8X-XRO8DqLoCGRCyg</t>
  </si>
  <si>
    <t>This place is just flat out awesome. If you're a beer person, they've got tons of different beers bottled and on tap, mostly in the German variety. Some of these are harder to find in the states. And some beers you can get in a liter mug. ;;For food, it's instant nostalgia if you've been to Germany, otherwise it's just a great dining experience. This is as close to authentic German food as your going to get in Philly. That being said, if you're a vegetarian, German food probably isn't for you (they may have vegetarian dishes, but you'll be limited). ;;This place is just what you need for a good hearty meal to combat the winter and will have some nice cold beer to refresh you in the summer. One of my new favorites in the city.</t>
  </si>
  <si>
    <t>BCN3anz87wrtbCg395B8mg</t>
  </si>
  <si>
    <t>PD2ZPl0PYaqx3xaIh3uGGQ</t>
  </si>
  <si>
    <t>My bridal shower was hosted here and it was amazing. Not your typical shower because I wanted it to be a \Jack and Jill\" style party and since my fiancÃ© is mostly German this fit our party perfectly. ;The private room</t>
  </si>
  <si>
    <t xml:space="preserve"> food and staff were amazing. They were on top of everything</t>
  </si>
  <si>
    <t xml:space="preserve"> friendly and accommodating for my guests. All around a great group of people. The food was delicious</t>
  </si>
  <si>
    <t xml:space="preserve"> came out hot and made sure there was always enough. I could go on and on about how great this place was but I'm hoping you will go and find out for yourselves. ;This was my first time there and I can't wait to go back. Thank you so much for making my special day exceed all my expectations."</t>
  </si>
  <si>
    <t>Cm4dWTG0xgymgPsS48Qvng</t>
  </si>
  <si>
    <t>qMLXCwhyXrc46CkCtXEYZg</t>
  </si>
  <si>
    <t>Almost an hour wait to get our food on a Sunday afternoon. How hard is to cook sausages?;;Being nice, complaining and asking politely why doesn't help get your food any faster. Fail. Won't come back here.</t>
  </si>
  <si>
    <t>kaERWWxlCis6Er7QKWmdtQ</t>
  </si>
  <si>
    <t>z9A8QGWhJIykdgN3gpIJEA</t>
  </si>
  <si>
    <t>I came here via a Livingsocial Adventure and had an excellent time.  The place looks very authentic and the wait staff are extremely friendly.  We got to sample 4 of their draft beers.  The names escape me; but they were all pretty tasty.  We also tried the pretzel and fries.  Both were excellent.  If their brats and schnitzel can match the quality of their appetizers; they will surely make me a frequent customer.  I highly anticipate going back!</t>
  </si>
  <si>
    <t>C6YEJOh2TUgBUqwWN6a4cQ</t>
  </si>
  <si>
    <t>2lFdzy55TCjMY7r5I6GSpw</t>
  </si>
  <si>
    <t>Awesome German food; great staff. Our server Megan could not of been nicer. Great atmosphere. If you get a chance come on out</t>
  </si>
  <si>
    <t>PdbKDjBini2mcVqYMYcHkA</t>
  </si>
  <si>
    <t>Fu2RZyNVnVXZv8ZKAgmvZg</t>
  </si>
  <si>
    <t>I'll readily admit, I'm the Colonel Klink of German Bier-Hall expertise. ;;My German acumen is accumulated from seeing Germany (in Busch Gardens &amp; Epcot)..as well as Otto's in Horsham, Ludwigs here in Philly..and watching hours of Hogans Heroes. So, I am obviously more than qualified to comment on Brauhaus Schmitz.;;I am giving them slack, as I am desperate for authentic, good German food and beer in Philadelphia, and they are still fine-tuning.;;We had the Sauerbraten and 3-4 half-liters of various biers. The Sauerbraten was dry, yet the spaetzle and sauerkraut were terrific. ;;The service was quick, the atmosphere very good. We were told the wait for table was 30min, 15 min later, we were seated. ;;We enjoyed the music (although barely audible). The beer selection is great, and rotates. The wait staff knew their stuff on food (although they need to bone-up on their beer knowledge..for us clueless on German Beer). ;;Gotta hit the Brats and Goulash!</t>
  </si>
  <si>
    <t>IlbqI2QmRgT-QnjAnv7Y_g</t>
  </si>
  <si>
    <t>mg9txPHGr_CakHh0XOidfw</t>
  </si>
  <si>
    <t>I love the concept of this place. It's filled with German beers and all kinds of German food as well. The atmosphere is awesome and the staff professional and friendly. Even though it's obviously more renowned for the beer selection their attempt at making it a sit down dine in restaurant that a family can come in to enjoy is appreciated. I'm letting you know now; this place is all about GERMAN BEER. You will find more varieties and seasonal beers here straight from the motherland than anywhere else in a 50 mile radius. That being said don't expect them to have the alcohol for you dolce leche tini whatever you wanna call it. Staff was easy to get ahold of and if they didn't have a beer they had in their glossary of German beer they were quick to suggest something they had like it. You can get your beers in all kinds of sizes leading right up to pitchers if you're with a group and its still relatively cheap.</t>
  </si>
  <si>
    <t>TzYc9IKKS9lfVyZ7NCBEyA</t>
  </si>
  <si>
    <t>fivoAD6x6jXJRiEZwhpcEQ</t>
  </si>
  <si>
    <t>Wine Bars, Tapas/Small Plates, Nightlife, Restaurants, Italian, Cocktail Bars, Pizza, Bars</t>
  </si>
  <si>
    <t>Amis Trattoria</t>
  </si>
  <si>
    <t>wlEpejPnp2ppZLrDEqagpQ</t>
  </si>
  <si>
    <t>Had been wanting to come here for a while, since I won't pay Vetri prices for food, and loved the pizza at Osteria. We were a bit diappointed, though. This was New Year's Day at 6pm, so the place was pretty empty. Service was fast and courteous and helpful. Somehow though, it was loud. And though the music wasn't loud, it was classic rock. I'm a fan, but it in no way fits here. Perhaps it's the play between the bar and the restaurant atmosphere mixing in a small space?;;Anyway, the food:;Swordfish meatballs - excellent;Striped bass crudo - good;Rotini with wild boar ragu and pears - very good;squid ink linguine - good;;We expected excellent all aorund, but the prices were in line with the quality. We'll have to try again to give it another chance.</t>
  </si>
  <si>
    <t>wHPkNTlW3UW3XpKuMyr8Qg</t>
  </si>
  <si>
    <t>xaNRYqFDFEh_31SkfmSCEg</t>
  </si>
  <si>
    <t>We live next door; just moved here and thought we would give Ami's a try for Sunday brunch. I had the hazelnut; maple waffle and my husband had the scrapple with sunny side up eggs. We also had a Bloody Mary and mimosa. Every bite was delicious and the cocktails were superb! We enjoyed the sidewalk table and had excellent service. Looking forward to bringing our friends here!</t>
  </si>
  <si>
    <t>nlPP-AFgRZMaNFKaqRhCuQ</t>
  </si>
  <si>
    <t>7SA3fZ2Vuk95SqRiUuMnqA</t>
  </si>
  <si>
    <t>Amis was possibly the best meal ive had in the city in a very long time. It was so good because every aspect of the experience was spectacular. We wanted to try everything because it was so hard to choose just one or two things. So we got about three different appetizers; three anit-pastas; two pasta dishes and two desserts.  That's the way to go!  The veal tongue and octopus were incredible. The papparadell was aldente and melted in your mouth. We got two caraffes of red wine and I topped the night off with a hazelnut chocolate tartufo and a macchiato.  Our bill was so reasonable. I got out of there well under $75 with tip per person.... $75 for all that food!  Our only complaint was our server rushed us a bit. We sat at 8:00 or so and we wanted to sit and relax and enjoy. We let her know we'd be ordering a little at a time because we wanted taste; then decide on our next dish. She was a little put off by that and told us they were busy and we should order all at once. She was very nice about it however; we weren't going to be rushed.  To her dismay we ignored that suggestion and ordered bits at a time anyway.  All in all it was sinfully delicious food and wine; great friends and perfect ambiance to enjoy the perfect company in.</t>
  </si>
  <si>
    <t>UnMWMCPUJvVO78UGD1YALg</t>
  </si>
  <si>
    <t>aL7xG6FA3p4GLQCbXFIYcw</t>
  </si>
  <si>
    <t>I really can't complain about any of the food I had or service I got on the night I came here. When I saw that the average rating was only four stars, I was expecting a good but not great meal. Luckily, I can say I truly did get a great meal. ;;To start they have a small but well curated selection of local craft beer, so I indulged in a brew from Free Will brewing, which I rarely see on tap. The restaurant was also taking part in Negroni Week when I went, so I snagged some sips of my fiance's drink. It was stiff and very well made made. Honestly based on the ambiance I would say you could come here just for a drink, but you should definitely stay for the food. ;;For a starter I had one of their meatballs (Sal's old school meatballs that is), and it was quite tasty. The texture was interesting and the flavors cohesive. When it came to picking a main course I was a bit stumped, since everything sounded good, but their special sounded like a good choice. It was a beef cheek ragu, and let me tell you, it was amazing. The beef cheek was cooked to perfection and nearly melted in my mouth. There were cherries in the ragu which added a lovely tart note to the whole dish, and gave it a somewhat less heavy flavor. I wish it were not a special because I might order it every time! In addition I also got to sample some cacio e pepe, which was equally flavorful despite it's simple ingredients. All the pasta was nicely cooked, a true treat and something you can't always take for granted at Italian restaurants. ;;This is the point where I talk about what was possibly the best part of the meal; desserts. I ordered the tartufo al bacio and was not disappointed. It was extremely rich but very enjoyable. While the overwhelming flavor of the dish was chocolate the cherries and hazelnuts were what turned this into a phenomenal dish. The taste was perfect, the texture was perfect and the fact that I wanted more was a good sign. Another one of my dining partners raved about his dish, the olive oil cake, and I snagged a taste of it. Let me tell you, this olive oil cake is unique and delicious. The cake itself has a nice chew to it, and the sauces and cream combine nicely to make one perfect bite. It's not too sweet, so those who don't like desserts might actually really like this dish.;;Overall I was impressed with my trip to Amis. There was nothing to be left desired and I enjoyed every bit of food placed in front of me. With my closing thoughts I will say that the uniforms the servers wear are a bit odd; their car mechanic shirts are more reminiscent of a gas station than an upscale restaurant. I would implore management to reconsider this choice. Then again, it is just a uniform, and neither the service nor food suffered because of it. I hope to be back.</t>
  </si>
  <si>
    <t>pppIHoA8b8B8Wd5t72sDxA</t>
  </si>
  <si>
    <t>dMh6tjpCSdwMvQdMR3HNIg</t>
  </si>
  <si>
    <t>Food: 3.5 stars;Service: 4 stars;Ambiance: 4 stars;Location: 3.5 stars;Price: 3.5 stars;;Recommendations:  I would recommend starting off with a combination of the bruschetta and salumi for appetizer. The 'imported bufala ricotta and black pepper' is a must have.  The whipped ricotta is so smooth and creamy; it literally melts in your mouth.   The 'mixed salumi' plate is a great addition to the ricotta.  The variety and quality of the salumi is excellent.;;The main courses unfortunately did not match the quality of the appetizers.  The initial pasta we ordered was the 'spinach pasta with sausage'.  It definitely was the better of the 3 main courses.  The pasta was very fresh but the sauce was a little flat. The 'gnocchi alla romana with oxtail ragu' was far too salty as was the \mixed seafood grill' secondi.  My girlfriend who enjoys food on the saltier side was overwhelmed by the amount of salt used in the dishes.;;Overall</t>
  </si>
  <si>
    <t xml:space="preserve"> we had a great time at the restaurant.  The ambiance is great and the service is wonderful too.  The general consensus was that the food did not meet all the initial hype and expectations.  I'm not sure if we will return for another dining experience.;;Overall: 3.5 stars"</t>
  </si>
  <si>
    <t>quF5ORcDanGUIR5P3AsRQA</t>
  </si>
  <si>
    <t>dxbL2UeIrbP1LU177M6asw</t>
  </si>
  <si>
    <t>Amis is quickly becoming my favorite Italian in the city.  I need to keep coming back to try new things, as well as revisit my old favorites.  The cacio e pepe is outstanding. Swordfish meatballs are as good as everyone says.  Squid ink pasta? Yes!  ;;Service is always spot on.</t>
  </si>
  <si>
    <t>jk5dcB_MfWglVdc4ILfWkA</t>
  </si>
  <si>
    <t>7uUJjXP4NDmS_RG0oMFlag</t>
  </si>
  <si>
    <t>I have been to Amis twice now and was disappointed both times. While the atmosphere and service are great; they can't make up for the obscenely small portions and obscenely high prices. The menu is deceiving because everything is priced $10-25; but it takes about 2 of their \entree-sized\" dishes or 4 of their \"lighter bite\" dishes per person to give you the sense of having actually eaten dinner. Add on a few drinks; and there is no way you're having dinner for two for under $130 there (and you'll still probably go home and break out the cereal). I hate leaving a restaurant feeling ripped off; but that's exactly how I felt both times I left Amis."</t>
  </si>
  <si>
    <t>XKbcH45_dKrAmL0gJ-F21g</t>
  </si>
  <si>
    <t>3k39RkzZAr7BmsZgWK-9sA</t>
  </si>
  <si>
    <t>Very unhealthy menu and very unaccommodating;in response to a request for healthier versions of;their entrees or vegetarian selections generally.</t>
  </si>
  <si>
    <t>vjU4571nZYCejP3VRMLruw</t>
  </si>
  <si>
    <t>2uQvvuitHyH23dDkIVel6Q</t>
  </si>
  <si>
    <t>fTdXkBbNyaQ-rNlYkaqT9A</t>
  </si>
  <si>
    <t>zIPrrIrIEQ9ZKLY0ETJ6wQ</t>
  </si>
  <si>
    <t>I was really looking forward to our meal here; especially after they were rated so highly in Philadelphia magazine.  Unfortunately; it was a complete disappointment.  The only positive thing I can say is that the restaurant has a good vibe.  But I've had much better italian food at our local bar.  For our entrees; we had the gnocchi with ox tail and the papardelle with veal ragu.  Both were fairly bland stew over a bland starch.  Honestly; nothing stood out here.  And they rushed us through the entire meal.  Apps through dessert in 75 minutes.  When I tried to slow down; they just brought another course.  One last bit of annoyance - the waitstaff had obviously all been instructed to recite the same cheesey lines such as \the artichoke sells out by 8:30\" and \"the tiramisu has been haunting my dreams\" which we heard repeatedly from several servers.  This isn't Fridays people."</t>
  </si>
  <si>
    <t>feiVzC8GlpS7e32BbOgn6g</t>
  </si>
  <si>
    <t>AaTpjyw-EiODgi3tR4Xr-g</t>
  </si>
  <si>
    <t>Restaurants, Greek, Mediterranean, Seafood</t>
  </si>
  <si>
    <t>Estia</t>
  </si>
  <si>
    <t>Xw55feUEFxqHZZAOepRP7g</t>
  </si>
  <si>
    <t>A wonderful restaurant with great ambience, tasty innovative dishes (roasted prawns were delicious and the olive leaves wrapped appetizers were very original and succulent), but with inattentive extremely spotty and rude service across the board. Were it not for the food quality and general ambience I would have given them 2 stars. ;;We went there on January 8. A very cold evening. ;;It was not a busy evening for the restaurant. Their dining room is very spacious. Only a few tables were occupied. After we were seated, we waited for over 15 minutes to even have a waiter come to our table. After we placed the order, we waited for even longer (and our orders were not complicated dishes; see pictures). The service was very spotty as they forgot about some of the dishes we ordered. We had to chase them up. ;;When serving us, the waiter was extremely rude. He came with our dishes. Dropped them on our table without even making eye contact or saying anything. He kept walking (as he dropped the plates) and just zoomed past our table. It was not as if he was in a hurry to serve other tables, because the restaurant was empty.</t>
  </si>
  <si>
    <t>awyFpFpdjdkgJZ_x1CtWVg</t>
  </si>
  <si>
    <t>ORSkCFXvcgCtkxTKzru_eg</t>
  </si>
  <si>
    <t>ZkDn6CngZv1uDyQaEJpu8Q</t>
  </si>
  <si>
    <t>gz9cAjzdCkbBrhO9vHAENQ</t>
  </si>
  <si>
    <t>This restaurant is absolutely stunning. There are a lot of components to the design and layout and I wish I had more time just to look around and appreciate the decor. We came here after my college graduation and were seated at a beautiful table by a window. It was very intimate and allowed for privacy without having us feel like we were forgotten by the staff. Our waiter was very very attentive and friendly but bordered on being a little bit too attentive. The food was great but I think I was expecting it to be a little bit better. I had the business lunch - Octopodi was fresh tasting a beautifully played. The whole fish; Bronzino; was perfectly cooked. The best part of my meal was the dessert - baklava. Overall I would absolutely recommend this restaurant to anyone who loves Greek food or is looking for a really lovely dining experience.</t>
  </si>
  <si>
    <t>sQQzobwx9db4sQuBXcB4IA</t>
  </si>
  <si>
    <t>2lk24HoHF4prXU5cIqzX_g</t>
  </si>
  <si>
    <t>Service was a bit slow; but OK. Scallops were delicious. Vegetable salad was completely drained in oil and not particularly good. The place is beautiful.</t>
  </si>
  <si>
    <t>w1PMjsVd-X7yUG2jg1hd4w</t>
  </si>
  <si>
    <t>uDBzaoWCY_w4fcOUl2qEYA</t>
  </si>
  <si>
    <t>I have been here twice in the last month or so, mostly entertaining friends who like Greek food from out of town, and a few times in the last 5 years also!  Our friends have universally said that the food is good.;;The service is consistently professional, and often you will get a friendly, engaging sort of server.  On our last visit, she took care of us, including an old geezer who was cranky.  ;;The Estia chips, made of zucchini covered with a light batter and deep fat fried, are a must.  A light style tzatziki dipping sauce rounds them out.;;Estia has a number of classic Greek dishes on the menu, and all that I have tasted are at least passable if not inspired.  It is not easy to make simple Greek dishes divine.  But the best thing to order time after time is a fresh whole fish.  They usually have at least 4 different fishes to choose from.  They will even bring the raw whole fishes out to your table for you to view.  It is always cooked to perfection, simply, with an olive oil and lemon and caper vinaigrette.;;The wine list features a lot of Greek wine, and some of it is fairly good.  The prices here are high, and that detracts somewhat from the overall experience.</t>
  </si>
  <si>
    <t>vbEf26yXYP0WBsveEXWIlw</t>
  </si>
  <si>
    <t>crfHEOgogk3CytTWNlO4aQ</t>
  </si>
  <si>
    <t>U2yjpn18xEgsOk3z5qUyQA</t>
  </si>
  <si>
    <t>mDAvE3Z7YGRs_9OheIvzdw</t>
  </si>
  <si>
    <t>Bzq1tZI3SMsewc2FerFcOA</t>
  </si>
  <si>
    <t>UOAtxD6Hr4zxzfdcPeJIhA</t>
  </si>
  <si>
    <t>ypOUnBbNlQKYT7Cw0uKXSw</t>
  </si>
  <si>
    <t>XAhj5N1NwOgTmbMzWmaTnA</t>
  </si>
  <si>
    <t>This is one of the nicest looking restaurants I've been to in the city. It feels like an Old World kitchen with a tons of character.  Great place for a rehearsal dinner or big group party since they have huge rooms that close off down stairs. However; the food was just OK. The hummus sampler was just average. My fish was really oily and the vegetables were really mushy and flavorless which was disappointing. The best thing was definitely the pistachio dessert. Overall we had great service; just wish the food was a bit better!</t>
  </si>
  <si>
    <t>uPr3t2M-OykA8M_oro7j1A</t>
  </si>
  <si>
    <t>r__hexkgeP87xH9anwGAuA</t>
  </si>
  <si>
    <t>This is an excellent restaurant, even for Greece. The food is top notch. The service is outstanding. The atmosphere is cozy. The place is clean and inviting. Menu is a bit pricey, but as far as Greek food goes, it is worth the price.;;You will not find better Greek food in Center City, if not Philadelphia. Estia is the BEST. I'm Greek. I've tried them all.;;I wish my wife and I could afford to eat whatever we wanted at Estia every single week. We totally would. Instead, we frequent another restaurant owned by the same family, which is less upscale. The food there (Pietro's) is also excellent.</t>
  </si>
  <si>
    <t>AXxqv-GuLgPE6ORNLCAJlw</t>
  </si>
  <si>
    <t>IvAa7PvfOYl0xRML5W3ebg</t>
  </si>
  <si>
    <t>American (Traditional), Nightlife, Food, Bars, Restaurants, Beer, Wine &amp; Spirits, American (New), Pubs, Local Flavor, Breweries, Event Planning &amp; Services, Venues &amp; Event Spaces</t>
  </si>
  <si>
    <t>Yards Brewing Company</t>
  </si>
  <si>
    <t>uCTjRO3NhHPLyjYkH06M-w</t>
  </si>
  <si>
    <t>I live next door to Yard's so am in there all the time.  Everyone who works there is really nice and cool to talk to.  Beer is awesome - Philadelphia Pale Ale and Love Stout are my favorites.  Food options are somewhat limited; but they are all very good (esp the Buffalo Sausage sandwich).  Free pool and shuffle board; as well as free tours on weekends.</t>
  </si>
  <si>
    <t>mV2XwLo4XqIN5xnVyp95dQ</t>
  </si>
  <si>
    <t>TgVEbiUz5qyBMm2_8y0Sqg</t>
  </si>
  <si>
    <t>I'm a fan of beer and of history, so when we got here and found that much of the Revolutionary series is based off of actual beer recipes that were brewed by the founding fathers, I was very excited to try them.  They did not disappoint, and the other beers we tried were good as well.  ;;But really - this is the beer Ben Franklin was making and drinking?  How awesome is that?  I'm absolutely going to dig up some historical beer recipes for Jason B. to brew at home.;;The bartender was awesome, and also gave us great advice on where to go for dinner in the neighborhood.</t>
  </si>
  <si>
    <t>ql0XAXWBIwEDHjwpd54c0A</t>
  </si>
  <si>
    <t>Good lunch. Big, spacious area. We liked the new site. Reasonably priced. Also parking is available.;Waitress was great.</t>
  </si>
  <si>
    <t>HGj6LuMQn5nANMrSE6C8GA</t>
  </si>
  <si>
    <t>rZ35IuQruJH3bO_MqjMppA</t>
  </si>
  <si>
    <t>Definitely come here to try fresh beer! I came here with my cousin because I have never been to Yards. What a great time it was; we tried all of the different brews that they had to offer; and the staff was knowledgeable and very; very friendly. I think Yards is definitely underrated when it comes to craft breweries. They speak authentic and love in the golden deliciousness they brew and deliver to the great people in Philadelphia! I will definitely come back and this time I will bring more people because it is such a great time. I didn't get to try their food; but I plan n grabbing a bite and a pint next time I come there. Cheers!!</t>
  </si>
  <si>
    <t>f8MQ1P4e6o1kaYIiyjm0qw</t>
  </si>
  <si>
    <t>T7CspTrpFxdUdtM5Orfvbw</t>
  </si>
  <si>
    <t>p5KMDDdwXvCB5nLwsP3Dxw</t>
  </si>
  <si>
    <t>Yards Philly Pale Ale always does me right...tastes awesome; its at most quality establishments; and puts my mind and body at ease. They make a bunch of other great brews: ESA(Extra Special Ale); Saison; IPA; and Love Stout- Just to name a few. I never got to take a tour of the Brewery; which I heard had a pool table(awesome!); and unfortunately I don't think I will be able to with the current split and relocation of Yards. One can only look at this in a positive light. Now we have two great local brewers(Yards and Philadelphia Brewing Company)instead of one.</t>
  </si>
  <si>
    <t>dF9DauP27z5pZRns-AGcPw</t>
  </si>
  <si>
    <t>DkL-rkKtfrSlbEPaKBYdUw</t>
  </si>
  <si>
    <t>A terrible experience. We had seats in the main area at large communal tables  then we're forced in a small windowless room with at least 10 screaming infants; overly inquisitive toddlers and their parents cluttering the walkways with their strollers. BTW this brewery (alcohol production facility) attracts every yuppy and their brats from neighboring NoLibs. The beers are underwhelming for the modern pallette; the food is obviously sandbagged; and their service is overly controlling and minimal in a bad way.  Save yourself some time and money and take a 20 minute train to Tired Hands. Maybe if I wasn't shoved in the side room that could have just been my friends basement that was hosting a mommy and me session I'd have a more positive review.</t>
  </si>
  <si>
    <t>6YM61ob50bx8Evepll61gA</t>
  </si>
  <si>
    <t>7kXau49IpERzBxz9OcR-eA</t>
  </si>
  <si>
    <t>Visiting from California and I have to say; the beers aren't bad in the least! Will gladly come back!</t>
  </si>
  <si>
    <t>bVleo6NdgFQzTX-Eb7Ae2A</t>
  </si>
  <si>
    <t>ze78SCrWysiPLD0LOXawgA</t>
  </si>
  <si>
    <t>I was really looking forward to yards' revamped location on Spring Garden. However, I was quickly disappointed when  I saw that the space was no longer a tap room. It is now a restaurant with a substantial fifteen minute wait for draft orders. Now the eight bar tenders are mostly committed to filling orders at restaurant tables. I did not try the food so I can not comment.;Also not that the new space is not bigger. The restaurant is a bit smaller than the Delaware Ave tap room. I can not recommend this location.</t>
  </si>
  <si>
    <t>T4Vb4u839YZVuT5vHausNA</t>
  </si>
  <si>
    <t>WoY_t5DTipwVvktEoqCEog</t>
  </si>
  <si>
    <t>n_mEHeswKJkXe1N-Nhep8w</t>
  </si>
  <si>
    <t>kxKai8GE5oDMPevV7oxvbA</t>
  </si>
  <si>
    <t>Restaurants, Bars, Nightlife, Mexican</t>
  </si>
  <si>
    <t>Tequilas Restaurant</t>
  </si>
  <si>
    <t>jp_bCQlEQyNiuxUA_ORRLw</t>
  </si>
  <si>
    <t>My cousin decided to have a group of friends at Tequilas for dinner for his 31st birthday before heading out to a few Center City bars.  Truthfully, I've probably walked past this place dozens of times in Rittenhouse without noticing it.  We had to park a few blocks away because it is Rittenhouse afterall.  ;;When we entered there were two young women at the hostess stand who looked bored and not exactly welcoming,  but we let them know that we were waiting for my cousin, and we were led inside to a decent bar area.;;The style is straight out of Colonial Mexico with nice accents like woodcarvings on the entryways.  We were seated in the back of the restaurant.  Our seats were half-booth and half-chairs.  It was kind of a pain for those of us who were seated eight-across on the booth side.  ;;We ordered specialty guacamole for some of our appetizers.  The bacon guacamole and a crabmeat guacamole were delicious.    I thought my dinner entrÃ©e, Shrimp Wrapped Bacon Stuffed with Cheese, was too much on the salty side.  I was glad that I had ordered a sweet drink called the Coco Loco (coconut infused siembra azul tequila blanco, canton ginger liquor, pineapple juice, sugar cane syrup and fresh lime juice) to balance out my salty dinner.  I also got to try the Short Rib (siembra azul blanco infused with jalapeÃ±o, fresh lime juice, and pomegranate molasses).  This drink is really good if you like a spicy cocktail!;;The servers were very friendly and attentive even with our large party.  I think the best things about this place were the decor and the servers.  When I come back it will be for the guacamole and the Short Rib cocktail.</t>
  </si>
  <si>
    <t>M6lYbYEL66cyL7ssHBGD7A</t>
  </si>
  <si>
    <t>ln6S-ZG6CfdPQM8IXbRrRg</t>
  </si>
  <si>
    <t>Amazing food; amazing mixology; attentive (but not too attentive) waitstaff; and a beautiful restaurant. If you want to try some updated versions of classic regional mexican cuisine; then Tequila's is for you. Go on the weekends; when they always have 2 or 3 interesting guacamoles which are made fresh to order.</t>
  </si>
  <si>
    <t>S1Qe3KJho4R0ML8YnQr9lw</t>
  </si>
  <si>
    <t>MWpaUiFh8AnksZMIrcLWmg</t>
  </si>
  <si>
    <t>Everything except for the entrees was amazing. The drinks were delicious and creative. The staff was friendly and warm. As soon as I walked into the restaurant; I thought; this place is authentic. Instead of the usual Mexican kitsch that looks like Mexico threw up (Distrito; El Vez; El Rey) the dining room was elegant and understated. It looked like any nice restaurant in Guadalajara; not a \Mexican\" restaurant in the US. The staff was jovial. When the staff can tease you for being second-generation immigrant and not a first; I feel like a place is legitimately authentic. However; when our food arrived; it was just ok. Both dishes (Molcajete de Pollo and carne asada with avocado salsa) were bland and unremarkable and lacked any heat. The waiter explained that most of their patrons couldn't handle real Mexican spiciness. I still want to go back to try other dishes but I will be disappointed if all dishes are subdued for a gringo palette."</t>
  </si>
  <si>
    <t>kbzr1kEPTsUHsPLHUAjK2g</t>
  </si>
  <si>
    <t>zMXdJzE5Ar0ePK4Ok2ZvcA</t>
  </si>
  <si>
    <t>The food was excellent; service was excellent and fast. The guacamole appetizer with peanuts was unique and tasty. I had a special of the day - grilled shrimp with crab meat; It was excellent. I ended the meal with impossible cake - flan over chocolate cake - superb!</t>
  </si>
  <si>
    <t>25lmTNVk5op_O_Mb0oGIJg</t>
  </si>
  <si>
    <t>TCT4z_CilynxZcsXEctVrw</t>
  </si>
  <si>
    <t>wNezoOlzi6Q6IIdQ-s-64g</t>
  </si>
  <si>
    <t>N-QmRoX0LjyeZ523Pv7-nA</t>
  </si>
  <si>
    <t>Nice bar, but can be unbearably packed on the weekends.  Their house margaritas really are nothing special (although the jug they come in holds some novelty).  Belly up to the bar and try some of their specialty cocktails/tequila instead.;For dinner, be prepared for what can be super slow service.;Some entrees are amazing, others are ho-hum. And when you're paying $20 for an entree, you should get better than ho-hum... I prefer the food at Lolita's.  ;The langostinos (a frequent special) are a unique experience.</t>
  </si>
  <si>
    <t>0Hreo9D2rrkoNW6KyKyFFQ</t>
  </si>
  <si>
    <t>I was with a  group of 8 for dinner here on Saturday night around 5:30.  It was quiet; but i assume it's because we had early dinner.  The service; atmosphere; food; and drinks were excellent.  I had a shrimp dish and shared empanadas with a friend.  I had a champagne margarita; which was great!  I loved the way the restaurant was decorated-architecture; murals; etc. were beautiful.  I would love to go back here again with my husband for a date night.  I thought the prices were a bit expensive; but the food was great; so no complaints.   Highly recommend!</t>
  </si>
  <si>
    <t>qfVtDWAVZQsJ6C-uo8HRDQ</t>
  </si>
  <si>
    <t>h43XhLdsHoiiv4tQAaWmnQ</t>
  </si>
  <si>
    <t>Made a last minute 7:30 reservation on a Friday night.  The place was crowded; but it's surprisingly big; with three different rooms.  First; the margaritas were excellent--my fiance and I had three each.  I hear they do a great sangria too.  The made to order guac was amazing.  We got traditional; but they had a a spicier version and an apple/lobster variety too.  The waiter said they switch it up regularly.  The rice and beans here are classically awesome; chicken and steak meals cooked to perfection; and the churros we had for dessert were out of this world (with chocolate; fresh strawberry puree; and caramel dipping sauces).  The service was great; and overall I'd recommend this place to anyone in the mood for some fancier; high-quality Mexican. BTW; if you're in the mood for a more 'hole-in-the-wall' byob spot; try Las Cal Caxuelas up on Girard.</t>
  </si>
  <si>
    <t>pZDh8Mk1VSvnxshTGpRynQ</t>
  </si>
  <si>
    <t>1OkHc5HmEno8EQYGMafPQA</t>
  </si>
  <si>
    <t>Good service for HH! Sit at the bar; drinks are pretty good the food was \okay\" I've had better fundido"</t>
  </si>
  <si>
    <t>ARCNHX2JrZbqQRzBgNgf9A</t>
  </si>
  <si>
    <t>yfZTVuvlu4hSNi5AhiX2iA</t>
  </si>
  <si>
    <t>For starters; I would like to say this place is mediocre at best. If any of you out there are looking for great Mexican with a plethora of drink varieties; I would personally choose Distrito or El Vez (both located in Philadelphia) over Los Catrines Tequilas. I say this primarily for 3 reasons. 1) The former two are far more affordable. 2) The former two have much better Mexican cuisine (taste wise). 3) The former two have a much more upbeat environment. If you're looking to class up dinner; then Tequilas is a better option and also if you're willing to delve further into your pockets. The service was okay; but I was a bit astonished when the waiter didn't warn my husband and I about the size and proportions of the food we ordered. That being said; we have enough food left over to feed a small town in Mexico itself. But you be the judge! Happy taco hunting. :)</t>
  </si>
  <si>
    <t>cpJn661sa7f4OCqafM4aaQ</t>
  </si>
  <si>
    <t>fN12ywQpLXQ93bpwe1N_Ww</t>
  </si>
  <si>
    <t>Breakfast &amp; Brunch, Italian, Restaurants, Pizza</t>
  </si>
  <si>
    <t>Pietro's Coal Oven Pizzeria</t>
  </si>
  <si>
    <t>IYEBkaq1fsuNR62L4huG7g</t>
  </si>
  <si>
    <t>I rarely have bad Italian food; you'd have to be really bad to mess up spaghetti &amp; meatballs; for instance. Pietro's was quite good; I also recommend the risotto balls.</t>
  </si>
  <si>
    <t>xobr8Ts03TF4ZSPKc9mRbQ</t>
  </si>
  <si>
    <t>homsrQPYRf0LHN4Lph0eAg</t>
  </si>
  <si>
    <t>Our second night in a Philadelphia hotel we ordered takeout from Pietros -- another Yelp find.;;The pizza was excellent and original. It staid plenty hot on the 4-block walk back to our hotel. The salads were great too. I'll return both for take-out and to dine in as the ambiance looked great -- and it was busy,</t>
  </si>
  <si>
    <t>Yu97Og9074BtC5q97OOwGA</t>
  </si>
  <si>
    <t>myRsJUxi-FUtH06vwFPGWQ</t>
  </si>
  <si>
    <t>Delicious Italian food! Came here with friends when visiting from NY. The single portion of the salad is good enough for 4+ people; and the 13-in pizza as well. We were 6 total and split a small salad; small eggplant parm; and small pizza (Greca- yum!). If we were hungrier we would have needed more; but the food was all very tasty; service was attentive; and the place is spacious-- great for groups. I'd come here again.</t>
  </si>
  <si>
    <t>9OZqyeQtJ3TPqd5WBtXQjA</t>
  </si>
  <si>
    <t>IR7WipulCnKhDzkX1HF_uw</t>
  </si>
  <si>
    <t>NY0-Cm-hY-5MWkelnuofZQ</t>
  </si>
  <si>
    <t>UcibjMaeDMYiq2xihVlaHQ</t>
  </si>
  <si>
    <t>DLHjLXSRTEzylP10Nku49w</t>
  </si>
  <si>
    <t>PALjy2bazVwdVFqsv6OYyw</t>
  </si>
  <si>
    <t>dcIMQveZpojXgPggygNDaw</t>
  </si>
  <si>
    <t>sf91gcZ_Kuj9ut2GWltfjw</t>
  </si>
  <si>
    <t>Very good pizza; salad; beer selections. I've been here twice and have thoroughly enjoyed both visits.</t>
  </si>
  <si>
    <t>BL4CtLBNErNzoy13gRiT7Q</t>
  </si>
  <si>
    <t>HjRkbcrkRnuEQP9kKPxtxQ</t>
  </si>
  <si>
    <t>There's way better pizza in Philly; we're not talking NY quality here but its out there. Don't buy into the Coal Oven hype it's not all that. The cheese is good but the sauce and crust just don't hold up.</t>
  </si>
  <si>
    <t>X3RYFn3tAt9g9nC9nEotCw</t>
  </si>
  <si>
    <t>We had a reservation for a Friday night and let them know we had theatre tickets. The restaurant was crowded and noisy and the service very spotty. The a waitress was great with the drink orders; but it took almost 45 minutes to get the hot appetizers and salads. It seems that to make stuffed mushrooms; a regular menu item; takes a very long time... We then had a pizza and several pastas. The pizza was luke warm and we had to send it back to be reheated. We had to ask the manager to try to get us the food in time to go to the theatre (we were there 1 1/2 hours) It was a very mediocre food experience and a very jarring social one. I would not go back- there are nicer places and with better atmosphere to eat pizza in.</t>
  </si>
  <si>
    <t>I2Fe39UheMLvzuESwbfkOA</t>
  </si>
  <si>
    <t>Guz1_9De4tEeHZFDdnSFdw</t>
  </si>
  <si>
    <t>Went here solely because I seen they had arancini on their menu. Made a reservation and glad we did because the place was packed. We got there a half hour early but were seated right away. ;We ordered the arancini (or risotto balls) and they were good. Not great but good. The risotto and the outer crust were great but the filling lacked one key component-peas---- and the ground meat was almost non existent and the cheese was clumped instead of evenly melted. They tasted good so we ate them. Next we ordered a 4 cheese pizza-this was delicious. I am not big on pizza but this pizza was beyond good-the cheese combo was perfect. ;Our entrees consisted of eggplant parm which was mine-it was just fair the eggplant was a little tough but the spaghetti was great as was the gravy. My friends had the rigatoni alla vodka and the salmon which were both yummy. ;For dessert we had the ricotta cheesecake ,canolli,and tiramisu- all three were really good. Service was good and attentive even though they were really busy. One little complaint is that we had to flag someone down to bring macaroni cheese for our pasta. I think you should be asked as soon as your food is served but a runner brought out our food not our waiter.</t>
  </si>
  <si>
    <t>PfkF7k5bk9ftSXrC8Q7GaQ</t>
  </si>
  <si>
    <t>eoN0GAIRV0WmwUm7FmzKgQ</t>
  </si>
  <si>
    <t>Japanese, Sushi Bars, Karaoke, Nightlife, Restaurants</t>
  </si>
  <si>
    <t>Yakitori Boy</t>
  </si>
  <si>
    <t>gpKcQiS9sGW8ERQPYQ_6gw</t>
  </si>
  <si>
    <t>Ok first and foremost, this place is amazing.  Both downstairs and upstairs.  I'll break it down and keep it simple for you guys:;-Downstairs: great food, great drinks and beer.  ;-Upstairs: karaoke, amazingness, great food, drunk people, loads of fun, total party and good specials time to time.  ;I've never left this place remotely sober and I've never had a bad time here.  I love yakatori boy!!!</t>
  </si>
  <si>
    <t>g_xvwFsXufyeBVjNFjruDg</t>
  </si>
  <si>
    <t>cqRkvrIbOoJy5tUCd1bzCw</t>
  </si>
  <si>
    <t>Came here for drinks and some yakitori with a few friends. I was surprised at the prices of each dish. They were very reasonable ($1.50 - $4 for most skewers). ;;The yakitori is ordered a la carte, 1 skewer in an order. This really allows you to try a large variety of different meats/veggies.;;The atmosphere was my favorite part of the experience. The restaurant is set up so you can easily sit with a large group of friends and merrily drink/eat. There's nothing pretentious or gaudy about the place either, which is always refreshing.;;Would come back again!</t>
  </si>
  <si>
    <t>BUebPEkfSilFYZa_xfe1lA</t>
  </si>
  <si>
    <t>This place is very reasonable for private Karaoke rooms. I'd been craving yakitori also, and was pleasantly surprised with their offerings (although they were a bit on the salty side). On the special days (like Sunday when a friend and I went), an individual room is 15/hour in the early evening, but the fee is waved if you spend 30/hour (as a room, not individually) on food + drinks. Although it was pricey for us, since we were only two people, if you come with 4-6, you could easily spend 30 dollars/hour and have a really fun dinner + karaoke night. ;;Food is not amazing or anything, but it's solid. I got the scallion/chicken, liver, chicken skin, shishito skewers, rice and a few things of sushi. All good.</t>
  </si>
  <si>
    <t>PStQ9RNS_TKcLGkmwkacEg</t>
  </si>
  <si>
    <t>HNOk-Gti0heBqj3smSg4nw</t>
  </si>
  <si>
    <t>I've been here twice. Once was for dinner with a friend which was really good. The other to enjoy some drinks and karaoke (not the rooms; just the bar). It was insanely crowded and the karaoke was poorly managed. I'd like to come back to try a room; but I will never go for the bar again. So four stars for the dinner and one star for the upstairs bar=two stars.</t>
  </si>
  <si>
    <t>1pdVe_-hfLOzvOxR1UtRdQ</t>
  </si>
  <si>
    <t>WmvXhJGZzM2nTN3A6tq8Jw</t>
  </si>
  <si>
    <t>This place was great on a wednesday night at the bar. Tiger beer is $2.50 and the Tiger roll was $8.00. Large portions, fresh rolled and responsive service.;;I had to go back Thursday night it was so good. ;;Two thumbs up for sushi in Philladelphia.</t>
  </si>
  <si>
    <t>ccJiFiX20OPxqPCVOePqyg</t>
  </si>
  <si>
    <t>Z-QeXmDQS_0d9eEqr_xTWg</t>
  </si>
  <si>
    <t>Qjrn5UsK2HBZxx40HYA1iQ</t>
  </si>
  <si>
    <t>UpLZQibLNo-Udo8Ds6VSwQ</t>
  </si>
  <si>
    <t>I used to come here week after week for the Wednesday $2.50 sushi roll special. We couldn't believe how awesome this deal was! Somebody pinch me!;;Then it finally hit me that these rolls were extremely tiny, had only 4 pieces, and weren't very fresh. Blergh. I must have been blinded by the bargain yet again.;;I've come here on non-Wednesdays as well and wasn't really impressed with the sushi. The karaoke here is fine, but overpriced. I'd rather go to a hole-in-the-wall Korean place in North Philly or Adobe Cafe for a better time.</t>
  </si>
  <si>
    <t>Cvi8nZTwDVaQkqmmgQwQMw</t>
  </si>
  <si>
    <t>TfTJdZjY1kff0Vps1sm5AA</t>
  </si>
  <si>
    <t>Yakitori Boy is a great place to hang out, grab drinks, and snack to your heart's content.  The staff here are really friendly and quite attentive.  They check up on you pretty frequently, make sure your drinks are filled, etc.  No complaints there!;;The skewers here are delicious, and really, you can't find this food anywhere else in Center City.  If you're feeling more adventurous, you can opt for chicken heart, gizzards, and liver.  But even their more \ordinary\" fare is good too (like their chicken meatballs and grilled pork).  ;;I like coming here on Tuesdays and Wednesdays because of the specials.  On Tuesdays</t>
  </si>
  <si>
    <t xml:space="preserve"> you are offered select skewers for $1</t>
  </si>
  <si>
    <t xml:space="preserve"> and on Wednesdays there are select rolls that are discounted."</t>
  </si>
  <si>
    <t>afmVZzPQxsPGI3PxH3D2lA</t>
  </si>
  <si>
    <t>a8gKc5J78sKZ5Trsz2ZJBw</t>
  </si>
  <si>
    <t>Yes...there a many places other then Yakatori Toilet;You got to be fricking kidding....Was here long enough to leave!!!;Visited yakatori boy because of all the great reviews and rumors of celeb sightings;This place is a urinal..As we entered the building with alot of excitement we were ;greeted by the over whelming smell of bleach....The unfinished concrete floor had cracks and divots...The table and chairs are old and smelled of smoke,  The place is very dark ...our guess was it was to hide all the other inperfections.It reminded us of an old basement night club with the smell of smoke, bleach and split beer;We were seated at a table that wobbled because of the uneven concrete floor.The table was dirty and smelled so the server tried to wipe it clean but the cloth she used smelled of old dirty bleach.;The only chardonay was canyon road.. A cheap, sweet $3 bottle ;Unable to order because of the smell and condition of the restaurant my wife and I got up and left like the place was on fire...;Not sure why all the reviews are good...;Take my word and do not waste your time to park to visit this  toilet;The absolute worst place we have ever visited</t>
  </si>
  <si>
    <t>0TXzoz6t9vUCPJuMm2dfYw</t>
  </si>
  <si>
    <t>mvKKTe6NT95aT88HzVS0iA</t>
  </si>
  <si>
    <t>Came here with my boyfriend last night.;Food ordered and rating: ;okonomiyaki 10/10 - a sweet and savory asian pancake . Im a sucker for the Bonito flakes and let me tell you...heavy handed. Amazing!;Pork gyoza: 6/10 nothing special just your classic gyoza;Salmon roll: 8/10 tightly rolled, tasted like salmon nice texture;Spicy tuna roll: 8/10 tightly rolled, very well mixed;Yakitori combo (chicken meat balls, chicken, chicken heart,  chicken gizzard, pork) 8/10: overall impressed I'd appreciate that side sauces be offered though. The heart and gizzard were nicely charred but needed more salt. Pork was amazing. Chicken was good. Whatever sweet sauce is on the meatball needs to be more abundant in my opinion;Quail egg and bacon: 10/10 amazing !!! ;Yaki onigiri: 2/10: traditionally I understand they are served plain. However, I believe in at least some sort of light seasoning to give the rice depth of flavor.  The sear was nice. I'd suggest in the future adding a rice seasoning option ;Service: we came around 6 o clock. Our server was amazing and everyone was very attentive. However we made it clear that we had planned to chill and not rush through our meal. I was given the exact opposite. I felt very rushed. We would have just finished a plate and it was already taken away. We were asked every 15 minutes if everything was ok and if we wanted to order more before even finishing our food. And I would keep reminding them \were good thank you just taking it slow\".  However they were not rude with their approaches. Just to consistent and pushy.;Overall experience 9/10 and we will be back"</t>
  </si>
  <si>
    <t>DyHQ_n1gsHqoMQtdLF-Anw</t>
  </si>
  <si>
    <t>LwX2vbzttWYAdoBoVtfvRg</t>
  </si>
  <si>
    <t>Pubs, Gastropubs, Venues &amp; Event Spaces, Bars, Nightlife, Event Planning &amp; Services, American (New), Restaurants</t>
  </si>
  <si>
    <t>City Tap House</t>
  </si>
  <si>
    <t>KTXjJ-z0fKkmV76fUhY0bw</t>
  </si>
  <si>
    <t>Fantastic brunches that are a bit pricey but you get what you pay for. Their beer mimosas are apparently a thing here; but I think I prefer regular mimosas. I've also come here for happy hour drinks during the weekday. Great craft beer selection; but the place can get pretty packed.</t>
  </si>
  <si>
    <t>TLeMKS_xpHyo_jXu6ho-Eg</t>
  </si>
  <si>
    <t>The beer selection here is choice! They occasionally switch up their beer menu, so if you come here alot you will have new beers to choose from. Beer prices can be $5+ to $$9. Your tab can scale up quickly if you are treating people rounds. Its been a minute but i believe wine and wine are comparable in prices. It  a lends closer to the pricer side. On other hand, it is a popular destination for most people and on semi-cold nights the place can be packed since they have a fire pit area outside indoor bar on the top floor. ;;Overall, it is a chill spot. I would recommend people to pre-game or drink before you head to this bar because of the crowd. You might be waiting for a while for servers to come around. It is not all their fault since it's difficult to be like ten different places at once.</t>
  </si>
  <si>
    <t>tvVduaNaiI8ZwS7d5qESVw</t>
  </si>
  <si>
    <t>TeX7asnPyWTJ47dKZpvoyw</t>
  </si>
  <si>
    <t>If you want a special beer you will probably be happy you came here. ;50 beers on tap for a price a little higher then you want to pay. However, if you are interested in good service, good food, or a good place to \watch the game\"</t>
  </si>
  <si>
    <t xml:space="preserve"> this is not it. Add lots of UPENN undergrads rippin cigs on the balcony and it's definitely meh.;The food is RIDICULOUSLY expensive for the quality.. really. The food sucks here."</t>
  </si>
  <si>
    <t>t_O274_x7U_4RDy54eOelQ</t>
  </si>
  <si>
    <t>Ambience was great; a nice environment to recover from New Years with friends. Brunch specials were delicious with big portions. However; service was slow and they were out of biscuits (had to substitute with an English muffin).</t>
  </si>
  <si>
    <t>DseH7PBQwJOEAhDdigtcQg</t>
  </si>
  <si>
    <t>Nr79LPqlpFbz96CrWKclEA</t>
  </si>
  <si>
    <t>City tap has the best of both worlds, good food and good beer.  We sat outside because it was a lovely sunny day and had the pleasure of listening to Splintered sunlight. The beer selection is vast. I had half philly brewing co Walt wit with half lemonade (not on the menu but they did an excellent job making it) and my boyfriend had a Sierra Nevada Kellerweis. We ordered a Chicken Caesar Salad and the Potato Leek Flatbread.;The Caesar was delicious! It had Parmesan crisps and garlic croutons and the chicken was grilled really well and was tasty. Our flatbread had a bit of a kick to it. The potatoes were a bit under done for me but were still good anyway.;;Our waitress was very nice but when the check came we happened to notice that were charged to split the salad. No where on the menu does it say there is a split charge nor did the waitress give the courtesy of telling us about it so that was a bit disappointing. ;All in all it was a good experience.</t>
  </si>
  <si>
    <t>UMhyzQ50JPdT7WxBu50QlA</t>
  </si>
  <si>
    <t>z2G_cMjXrZG-gthCtQBfPQ</t>
  </si>
  <si>
    <t>5dotvKEiFIhMK7w0jaWhQQ</t>
  </si>
  <si>
    <t>City Tap House is hit or miss from me: When it's good (enjoying a lunch outside or the fire pits outside), it's wonderful. When it's bad (not getting served for 30+ minutes), it's really bad. ;;One of my recent visits to Tap, we were rushed off the fire pits at night \for a private reservation\"...the people WITH the reservation said they were fine to share it and to let us stay. Nope</t>
  </si>
  <si>
    <t xml:space="preserve"> we were moved to a table. At the table</t>
  </si>
  <si>
    <t xml:space="preserve"> we somehow couldn't get service although the waitress kept walking by and gave us water? Another time</t>
  </si>
  <si>
    <t xml:space="preserve"> I waited with a friend for a waiter to come take our order. Most of the time</t>
  </si>
  <si>
    <t xml:space="preserve"> the wait isn't a huge factor if it's a nice day</t>
  </si>
  <si>
    <t xml:space="preserve"> but it's a bit out of hand and I'd have trouble recommending it for this reason.;;The food is pretty typical</t>
  </si>
  <si>
    <t xml:space="preserve"> I'd recommend the vegetable bruschetta-consistently good the 4-5 times I've had it. Their salads are also pretty generous and tasty; the burgers weren't my favorite when I've had it. A lot of City Tap is the atmosphere</t>
  </si>
  <si>
    <t xml:space="preserve"> which admittedly is pretty great."</t>
  </si>
  <si>
    <t>LemFpy8szxo5TFXr47-V-Q</t>
  </si>
  <si>
    <t>So much love for this place!!;Every time I'm in Philly, which is usually every weekend and sometimes an additional weekday on top of that, you'll find me at this spot. ;And every time, you can find me somewhere at the bar since their bar takes up more than half the restaurant and the vibe is always warm and welcoming.;;You would think that being on a college campus, it would be filled with a rowdy young college crowd but it's far from it.  I LOVE LOVE LOVE the crowd here.  It's always diverse and friendly.  I can come here by myself and strike up convos with the bartenders or with random strangers at the bar.;;Tons of bartenders working on any given day and they serve up the full menu at the bar.  Chris is one of my faves since we share a love of IPA's but they all share a love of beer and of this place as well.;**You'll have to keep in mind the time and which day you go since they serve their brunch menu and Sat and Sundays from 11-3pm.  From 3pm-4pm on these days, they only serve pizza and salads and then the kitchen opens up for the dinner menu after that.**;;FOOD Recommendations:; - Mezze Plate is an excellent starter.  As a fall/winter seasonal item they switched the original hummus to a Pumpkin hummus. Tasting this at first was a surprise and  might not be for everyone but I truly enjoyed it.; - The Abigail and Pancho mussels are solid.  Huge plate full of mussels and the broth/sauce for either one is really flavorful.  The toasted bread that accompanies this dish is perfect to sop up the sauce.  (You may need to ask for more of this bread lol!); - Classic Margherita and Tartufo Pizzas are money as well.  That brick oven heat makes the crust with just the right crispiness and the toppings for either are never skimped.  ; - Brunch Menu Item: Pulled Pork Hash, was alright but too heavy for me.  The man friend ate it up but still commented that it was only mediocre.;;And the main reason why I'm always found here is because this is a full fledged CRAFT BEER spot!;They have all kinds of events where they feature certain breweries or certain types of beers such as a dark beer event, so their tap menu constantly changes.  ;You must come in and see their selection for yourself.  It does not disappoint.;;Firepits and a large outside patio area make chillen outside accessible all year round.;;Take the elevator up to the UT floor and stay for some phenomenal beer, great ambiance and an inviting vibe of chill peeps.</t>
  </si>
  <si>
    <t>C3yVWxlgdTdh0_1xfd5HVA</t>
  </si>
  <si>
    <t>vkSjfH3J89m7Mznbglo85w</t>
  </si>
  <si>
    <t>This place is a nice twist on the shitty bar scene around the outskirts of Penn.  It's situated in kind of an odd place, with an entrance that's not immediately recognizable as such, and we literally had a tour guide bring us in from the street into the restaurant.  This place is obviously about beer, and lots of it, but you'd be missing out if you don't try some of the food.  Their burgers are huge and tasty, and their pizzas are great too.  Lots of stuff to be had, so don't blow your load on typical bar food, though it's all great.;;Huge, open space, and a patio area out back with fire pits.  11-year-old me would have fucking loved this place.</t>
  </si>
  <si>
    <t>j9Wf7fnD8z7gACsFgQGdLA</t>
  </si>
  <si>
    <t>byg952yfquq8PPj0eVWQOg</t>
  </si>
  <si>
    <t>Ive been to City Tap house twice now since it has opened. The first time was on opening night. My girlfriend and I sat at the bar and the service was top notch. we had full explanations of beers in question and the bartender was very helpful. I ordered the burger and she got muscles. The food is definetely overpriced, but the burger was good and the bacon was nice and crispy. As for the muscles, well I liked them, but it didnt come with bread in the broth which was a bummer. ;;The second time we went was tongiht and everything was much worse. We waited about 20 min for a table, finally settling on an outside table for quicker service. the waitresses didnt really seem to know anything about the beers we wanted either. However, they were super friendly and gave good service. The worst part about this time was the food. I got the \suckling pig\" special on fridays and my girlfriend got the grilled chicken salad. the \"suckling pig\" is NOT suckling pig. It is BBQ pulled pork. MAJOR DIFFERENCE. and I'm pretty sure the suckatash that came with it was frozen or pre packaged</t>
  </si>
  <si>
    <t xml:space="preserve"> because it didnt taste fresh at all. The chicken in the salad also was completely dry and overcooked which left a plate of lettuce.;;So to sum up</t>
  </si>
  <si>
    <t xml:space="preserve"> this place is good for beers. Go to the bar for better explanations of what your looking for and skip the overpriced food."</t>
  </si>
  <si>
    <t>VyJCP36XydYNbwxDKlVyFA</t>
  </si>
  <si>
    <t>Breakfast &amp; Brunch, Restaurants, Diners</t>
  </si>
  <si>
    <t>Sam's Morning Glory Diner</t>
  </si>
  <si>
    <t>cEC7i-30eKYKHJtWkIChIA</t>
  </si>
  <si>
    <t>My BF and I visited Philly cuz we wanted to see the liberty bell. We arrived at probably 6am and we were hungry. By chance we happened to park next to Morning Glory Diner. We noticed that it received a lot of awards so we decided to check it out. ;;I don't remember what my boyfriend had, but I had the breakfast pizza. At first, I was intrigued when I saw it..but when I tasted it...it wasn't as good as I thought it would be. I was expecting it to have some tomatoes but it didn't. Instead it had caramelized onions which to me made it taste a little weird...don't get me wrong I LOVE ONIONS but just not this time. Although I don't remember what my BF ordered, all I remember was it falling apart because it got sooo damn soupy! I felt so bad for him because he felt like vomiting.;;So all in all, we did not have the breakfast experience we were hoping for but it was a cozy place and the service was ok.</t>
  </si>
  <si>
    <t>T0GNMDLelTwj3yqyeU3xGQ</t>
  </si>
  <si>
    <t>xd9sEcwvCx0T45kAOBgADg</t>
  </si>
  <si>
    <t>Get here early or be prepared to wait. Worth it; though. Great homemade biscuits! Fantastic omelets; pancakes; and French toast. Lots of occasional special riffs on any of the above; like seasonal berry cakes; etc. Sam's is one of my wife's favorites... And she generally hates anything other than a bagel for breakfast!</t>
  </si>
  <si>
    <t>Vv_r3qzCgTj2CEGYmH7VvQ</t>
  </si>
  <si>
    <t>Yi_rj4It-lOsvuZ1v69jkg</t>
  </si>
  <si>
    <t>I do not understand the hype of this place. The service is terrible. The seating is cramped. You have to wait forever outside (even in the rain). The food isn't even that good...;;Well, except for the biscuits, homemade jam, coffee, ketchup, and pancakes. ;;Get the grits, the potatoes suck.</t>
  </si>
  <si>
    <t>PIwjgeAFanxm_5toDNKOUA</t>
  </si>
  <si>
    <t>IPQO0k56S0jtYC9KDqhhUQ</t>
  </si>
  <si>
    <t>Why do people love this place so much?? What is with all the hype? I need to know.;;I ordered pancakes, corned beef hash, and eggs. Boyfriend ordered some breakfast platter. Nothing was amazing! Well the bacon was amazing... But when is it ever not?;;Did I order the wrong thing? I'll give it another go and maybe it'll be a hit. Oh and also plus points for the fact that they were very nice and accommodating for the baby.</t>
  </si>
  <si>
    <t>JTqQ9C9S2Qc8_aHtO1965g</t>
  </si>
  <si>
    <t>YNM-LJjAYgjq8nf7N-F_YA</t>
  </si>
  <si>
    <t>I could NOT believe that they made us wait outside. My husband decided to be the trooper, I went to the car. The wait was about 20 minutes for two.;;My Belgian waffle was somewhat tough and pretty dry. My eggs were good, the cheddar was real cheddar. But the ketchup was a homemade conglomeration of something that tasted a little like barbecue sauce. The turkey bacon tasted like ham. The service was cool. I was sitting about 4 inches from the kitchen door which was constantly opening, giving me a nice breeze (sarcastic- I was cold!) and making me afraid that something was going to come clattering down on my head at any moment. ;My husband had french toast - which he loved. I tasted it and thought it was decent. He also loved his coffee- said it was the best he'd had in over a year.;;I found the place to be way to noisy - I had to raise my voice to have a conversation with my husband across the table - it got so annoying that I just stopped talking. The service was good. I liked all the homey touches like the signs to be nice, also I thought the 'home on the range/doing time in Attica' metal coffee mugs were really cute.;;The bill was reasonable.; I plan to skip this place next time.</t>
  </si>
  <si>
    <t>ZINyxsYek_RF6jrUmQ_zDw</t>
  </si>
  <si>
    <t>shZ8_2mAyPGxaf9qICrbhQ</t>
  </si>
  <si>
    <t>Only been here once, but we liked it, a lot.  Pancakes were large, good and fluffy, bacon was crisp, fresh squeezed OJ was vg. Fruit bowl had a delicious mix of tasty berries, bananas and mango.  Nice bagels served with enough cream cheese for 2 whole bagels.  Coffee was plentiful and good, nutty tasting. Large container of homemade berry jam on the table.  BUT, maple syrup is extra!  I think it is sad when you serve a great pancake and crappy syrup with them.;We would all definitely go again.  Good for smaller groups, it is pretty small inside but they do have a little patio with a couple larger tables.;They were very nice people.</t>
  </si>
  <si>
    <t>0jaHRcPNZ3hIfr4-oi7ROg</t>
  </si>
  <si>
    <t>Ochf-lXwiZ0phjjJyojvmw</t>
  </si>
  <si>
    <t>The retro-diner atmosphere is still the best in the city; if you ask me. I think it's the only thing that keeps me going back though. The last time I was at MG; and that was quite a while ago at this point; I had the breakfast burrito; which I've found to be MG's most consistently amazing meal; was terrible. It was undercooked with runny; wet eggs and was terribly over-onioned. Prior to that; I'd had a few other breakfasts there that were so terribly sub-par from what I was used to getting that I just can't find myself wanting to go there anymore. There are way better options (ie: Cafe Lift and Honey's to name two).</t>
  </si>
  <si>
    <t>bgI4ypIPKwTQeow9H2i__Q</t>
  </si>
  <si>
    <t>lVlPImBenhdMI4GRlFzOfQ</t>
  </si>
  <si>
    <t>the food is excellent might be even better then my beloved honey's. though it lacks that certain it factor that honey's has-meaning i like the staff at honey's better. great mac and cheese; soups; pies; and french toast. I esp love their homemade whip cream it's like a dollop of heaven on top of whatever u r getting. not a huge fritta fan- i prefer a red blooded american omlete w/ my potatoes-  but it was also very good. i never had a problem w/ the staff like some people have warned me-they r always friendly enuff for me but then again im awesome. if u have a sweet tooth recommend the monkey bread french  toast and pie- excellent.</t>
  </si>
  <si>
    <t>3n-8y4LckDDJC7MDLjX0GA</t>
  </si>
  <si>
    <t>gCkMFDYoGXXBY6EsNbcVkg</t>
  </si>
  <si>
    <t>Another great breakfast! It was good but I couldn't finish it, there was no more room. ;Yum!</t>
  </si>
  <si>
    <t>VkrNxx4gHfYgr56o66DocA</t>
  </si>
  <si>
    <t>u4apz-VxKFhQH7SG4UJOLQ</t>
  </si>
  <si>
    <t>E_h2yNoagLK-3ODYwMPErw</t>
  </si>
  <si>
    <t>American (New), Breakfast &amp; Brunch, Vegetarian, Vegan, Bars, Wine Bars, Restaurants, Nightlife</t>
  </si>
  <si>
    <t>V Street</t>
  </si>
  <si>
    <t>e-ZdeKNbcRgT5OSv6OXkig</t>
  </si>
  <si>
    <t>Never done this before but ordered take out just for the halo halo dessert. ;Worth it. ;I'd eat this by the tubful if I could. ;The only other restaurant I'd order a single dessert take out would probably be the birds nest from aquavit in nyc. ;So good. Get this dessert now. ;Oh and I'm sure the savory here is also good based on shared lineage with vedge =p</t>
  </si>
  <si>
    <t>KqpaOz5LaeshAHpZJ_XvgQ</t>
  </si>
  <si>
    <t>2IvgDPJTtKAgLsb0cGwTXA</t>
  </si>
  <si>
    <t>Came here for happy hour with a friend a couple of weeks ago and ended up ordering a tequila cocktail and Sichuan soft pretzels  off the happy hour menu; and the Dan Dan noodles; seitan tacos and Peruvian fries off the regular menu. After reading all the reviews I was most looking forward to the Peruvian fries but they were way oversalted and my least favorite thing. My favorite dish ended up being the seitan tacos - the seitan was seasoned and crisped to perfection; and I need the recipe for the sauce that came on the side because I could seriously eat that every day. The dan Dan noodles were also solid (and spicy; as they should be). The pretzels were just ok; I think there was fennel in them which didn't quite work and the ginger mustard had a bite to it that wasn't all that pleasing; and I'm normally one to love all things ginger. Service was friendly - maybe a bit on the slow side; but I wasn't in a rush.</t>
  </si>
  <si>
    <t>4nt4mdI8PcHZn350cFzsVQ</t>
  </si>
  <si>
    <t>FFMBCbDJLrk-cJbd5ZVeyA</t>
  </si>
  <si>
    <t>V Street has easily become one of my favorite new spots. I'm not a vegetarian, however, the food at V Street could make me become one (I'm sure my friends would like to hear that!). I came here for lunch and then again for dinner a week later - the lunch and dinner menu is the same.  ;;We tried the following foods:;;For starters we ordered the Peruvian Fries and Piri Piri Tofu. The Peruvian Fries were AMAZING and definitely a must have - the large fries come with a sauce that my girlfriends and I were fighting over. The Piri Piri Tofu was good as well, however, I could have done without the chermoula potato salad.  ;;For our entrees we tried the Langos, Dan Dan Noodles, and Korean Fried Tempeh Reuben. The Langos were similar to a fluffy fried dough topped with smoked beets and sauerkraut.  It was pretty good but small.  The Dan Dan Noodles were very yummy (on par with Hans Dynasty) and nice and spicy! I would say that the Tempeh Reuben is the most filling of the dishes - I was actually surprised how full I was afterwards. ;;For cocktails we went with the happy hour menu and got a drink made with vodka and thai iced tea.  My only suggestion would be to add a cocktail to the regular drink menu that has vodka.;;The ambiance is nice. The restaurant was actually bigger than I thought it was going to be (it's quite long). It has a nice big window in the front with seating, more seating in the back and then a large bar in the middle.  The service was good as well and the servers were knowledgeable.</t>
  </si>
  <si>
    <t>Rxzwi3Ij8bdOYNZSl4_gJQ</t>
  </si>
  <si>
    <t>kSS-gBzWfG9261eUjw-OCw</t>
  </si>
  <si>
    <t>I wanted to love this but the portions were SO SMALL.;We got Kung Pao noodles and tacos, and it wasn't enough, at all.;The no-alcohol mixed drink I got was great though. It was like a Portugese twist on an Arnold Palmer, very refreshing.;Wait staff were fairly attentive.</t>
  </si>
  <si>
    <t>PJT0aWX9sKIl-JxKxGl_XA</t>
  </si>
  <si>
    <t>DjPAEQO1fRaLa3NRLddfzw</t>
  </si>
  <si>
    <t>I went here with friends. I wasnt sure what to expect as someone who eats meat but i have to say the food was amazing and flavorful!! The places is small is cozy. We tried the tempeh tacos and they taste similar to fried chicken and usually i would have to add stuff to flavor but the tacos didnt need anything it was very flavorful. We had 3 people but the tacos come in 2 but they let us add another. ;;For dessert we tried the asi kacang, very flavorful with so many different elements!! It was amazing! I absolutely loved it!! This place made it to the one of top of food in philly!</t>
  </si>
  <si>
    <t>May12Hs3ke0zvwmv5keVpg</t>
  </si>
  <si>
    <t>bBGmrylkq1ckuDpuMgyoOw</t>
  </si>
  <si>
    <t>Street food - what a great concept for a vegan restaurant. I didn't care for the Peruvian fries, which was the only dish that we left unfinished in a party of five sharing dishes. The piri piri tofu and the langos were excellent, but the Korean tacos were the best! ;;The only negative, the space has weird acoustics, the sound reverberated and we could barely have a conversation or hear the waitress. I imagine when the place is not packed for lunch this wouldn't be a problem.</t>
  </si>
  <si>
    <t>EdnUdlXBoicdlorDkLZSRA</t>
  </si>
  <si>
    <t>MdsrMXCZSMoB9Yjzqvlpfg</t>
  </si>
  <si>
    <t>I've been thinking about their chile noodles every day since coming here last week. Super flavorful; and hits that sweet spot of vegan food that's actually filling. Stole a bite of my gal's ramen too; also pretty tasty. I recommend getting a drink with their house made ginger syrup as well! Pretty inexpensive on top of that.</t>
  </si>
  <si>
    <t>1f2tzeVpEJinyk_0m-mhPQ</t>
  </si>
  <si>
    <t>hpvilcpMT7o1eyqKAOo00Q</t>
  </si>
  <si>
    <t>\Great flavor! But be aware that portions are small. Desserts were subpar compared to main\";;Noodles are surprisingly luscious without any animal products. Harissa grilled tofu is also tasty but it won't be filling. Very tasty mains.;;Fries app was fine. Crispy exterior with flavorful toppings but they are potato wedges so the inside was just bland baked potato.;;Desserts were not as exciting. The soft serve of the day was Cuban coffee and it was good but nothing noteworthy. Waffle with ice cream and chocolate drizzle was fine but again nothing noteworthy. And sweet potato parfait was again unimpressive."</t>
  </si>
  <si>
    <t>AC0J8tTrdk6MukQViC47Wg</t>
  </si>
  <si>
    <t>dVHNiH5lySrO2kz5kliluA</t>
  </si>
  <si>
    <t>Really enjoyed the drinks and the bar. Food was excellent (as expected from this Chef and his legacy at Vedge.);;The Shishito and two types of tacos were standouts.</t>
  </si>
  <si>
    <t>w4-U4qWgXcl8_seKZxoBuQ</t>
  </si>
  <si>
    <t>qYDsdHSXwshxGDwPQGLxwg</t>
  </si>
  <si>
    <t>Raving about this place! Came here on a Tuesday night with a friend around 7:45pm without reservations and was seated in less than 10 minutes despite how packed it was. My friend is vegan and I'm vegetarian so we figured it'd be a good choice for dinner.;;We ordered the Peruvian fries to share- delicious! This dish is bigger than it looks in pictures because there are fries underneath the three big ones I've seen in pictures. I was hesitant to try it because ahi is spicy but the flavor was so rich and truly amazing. ;;I ordered the miso butter noodles, which the waitress recommended as a decently filling dish that was not spicy. And yes it was filling and delicious! The noodles tasted buttery but not over the top, and the scallions and ginger flavor balanced it out.;;My friend felt very full after eating the Korean tempeh tacos. Even though there were only two tacos, they were decently sized and she said the tempeh was very filling. If you do not like spicy food this is probably not the dish for you. ;;For two entrees and a shared item, we paid $36- not bad! Considering the immense flavor and rich taste of the food it was worth it. Our waitress and all the staff were very friendly and accommodating too. Definitely coming back for more!</t>
  </si>
  <si>
    <t>Y7nmhSUMgJLGFaI6lwYmXQ</t>
  </si>
  <si>
    <t>8kUh6TROemLfbVR_ewVVLg</t>
  </si>
  <si>
    <t>Restaurants, Seafood, Vietnamese</t>
  </si>
  <si>
    <t>Nam Phuong</t>
  </si>
  <si>
    <t>OFvUXc4AwfGN5tHdHKUY6g</t>
  </si>
  <si>
    <t>The food is actually not bad.  The beef cube are normally tasty except sometimes they get lazy with the cutting and its not a cube anymore.  The BBQ quails might be the worst quails I have ever ate.  The reason for the one star is because there are actual mouse running around the place.  We would have took a picture of it but it ran under the table the first time and the 2nd time we saw it; it ran up the windows and never seen again.</t>
  </si>
  <si>
    <t>C1in3PuB3t-X8vyMZh51Nw</t>
  </si>
  <si>
    <t>FdB7JrS9nK2cQbtliW874Q</t>
  </si>
  <si>
    <t>Great for pick-up, although I don't think they do delivery.;;We wanted cheap but quality Pho and found it at Nam Phuong.  Pick up was easy - plenty of street parking nearby and they had everything ready within 15 minutes.;;For takeout, they put all the ingredients for the pho into separate bags/containers.  Great idea so that your sprouts and noodles don't get soggy, and you still have a lime wedge on the side.  We had various meat (beef, etc) phos and they were VERY good!  Nam Phuong makes a great broth to start, and the rest is excellent quality.  Can't wait to go back for more.  (Although, I'll skip the spring/summer rolls next time and just go for the pho, which in and of itself is a big portion and very filling).</t>
  </si>
  <si>
    <t>h_WvB_w2GQef661npSYcKA</t>
  </si>
  <si>
    <t>Nam Phuong has barely ever let me down. ;its food and service are always consistent.;;I suggest:;;Vietnamese spring rolls.;Ca Kho Tho (Fish in Clay Pot);Bo Luc Lac (Beef with Watercress);Sweet and Sour Soup;Soda Chanh;;Those are my usuals.;;If i ever have a hard time thinking of a place to eat on Washington avenue i can always rely on Nam Phuong!</t>
  </si>
  <si>
    <t>P5BVWRF4C5OCp8crIP6I1Q</t>
  </si>
  <si>
    <t>i7UJJYa3zUjZbnZyXjfDgw</t>
  </si>
  <si>
    <t>I had a hard time finding a good Vietnamese restaurant in philly. Compared to other places I've been to; this would rank in the middle of the pack or the lower bottom. Big menu selection and food was decent.</t>
  </si>
  <si>
    <t>fQaUEn7pkX70A_qnVd5zKA</t>
  </si>
  <si>
    <t>J_x6WSDJrGiMhdZBzAr45g</t>
  </si>
  <si>
    <t>Good food, quickly served and hot out of the kitchen.  Service is attentive and mostly impersonal.  Reception is awkward (non-existent) perhaps because there are 2 entrances and the staff must see you seeking a table.  We chose a table and got a brusque \wait over there\" as we waited for it to be cleared.  Spacious</t>
  </si>
  <si>
    <t xml:space="preserve"> casual</t>
  </si>
  <si>
    <t xml:space="preserve"> clean setting.  Light background music was more appropriate for a dance exercise studio. ;;The \"wen yu\" fish in clay pot was excellent</t>
  </si>
  <si>
    <t xml:space="preserve"> with a savory sauce similar to that used with sushi broiled eel. Only 4 pieces but high quality.  The charcoal grilled pork and shrimp with broken rice was tasty and good. Vegetable lo mein was tasty</t>
  </si>
  <si>
    <t xml:space="preserve"> vegetables slightly too oily.;;Parking can be a challenge</t>
  </si>
  <si>
    <t xml:space="preserve"> though you might get lucky to park in the strip mall's lot."</t>
  </si>
  <si>
    <t>dcJeQ2EyL0VfWVG7rQ1kAQ</t>
  </si>
  <si>
    <t>uGCjGVDJj-jgs5YBCrHIUQ</t>
  </si>
  <si>
    <t>Two of my favorite dishes in the city are here. Raw beef salad and the beef wrapped in grape leaves. Lots of places do them; but few like this. Plus it's fast; cheap and good for groups. Come here!</t>
  </si>
  <si>
    <t>kQrrTVy2kvuGz-Flv9Htww</t>
  </si>
  <si>
    <t>lQKguaAOw_Rf6mgyW3Najw</t>
  </si>
  <si>
    <t>There's a reason why I am overweight... I live near such great places like Nam Phuong. I was introduced by my vegan and vegetarian friends Kathy and Chris, so there is something for all of us :);;I found this crazy value to be full of flavor, well-priced, fresh and with lots of choices. May I recommend the chicken sauteed with lemongrass, curry &amp; coconut sauce. MMMM good!;;Vietnamese Chow the way I like it: simple, spicy and savory....pho REAL!</t>
  </si>
  <si>
    <t>4UPqs_cq5ov3mf6xqRAdqA</t>
  </si>
  <si>
    <t>Z_DQO4QxAdXTF1vWWDgJpA</t>
  </si>
  <si>
    <t>2F29v2uTKafVJvYp3_NxFQ</t>
  </si>
  <si>
    <t>w7IiLgqAgF0_F4E7a9eY1g</t>
  </si>
  <si>
    <t>E00bwU018LL21QE39btvHQ</t>
  </si>
  <si>
    <t>__ik8Y1jcyECUGQWgx3GRA</t>
  </si>
  <si>
    <t>This is a family favorite of ours; good; filling; Vietnamese food that won't break the budget.</t>
  </si>
  <si>
    <t>vGxxX3P6FCZZAZaSPsJaXw</t>
  </si>
  <si>
    <t>617w8MQE3z1szmLvs0WfCw</t>
  </si>
  <si>
    <t>Restaurants, Vegetarian, Latin American, Vegan</t>
  </si>
  <si>
    <t>Bar BombÃ³n</t>
  </si>
  <si>
    <t>LI_RLldjT0NQOegpht9UVA</t>
  </si>
  <si>
    <t>You don't come across vegan fish tacos too often; so Bar Bombon's tacos de pescado are especially fantastic. Excellent service; great location right by Rittenhouse; super fresh ingredients prepared expertly. A little on the pricy side; but fortunately this time my meal was on the company dime.</t>
  </si>
  <si>
    <t>7TbaBZsaMmbodtG0NKGPUg</t>
  </si>
  <si>
    <t>XRvkSCzcu8SLO5FPmc5e7A</t>
  </si>
  <si>
    <t>My husband and I came here the weekend before Valentine's Day. We were seriously impressed with the food. We started with chips and guacamole (classic - chips weren't too salty; which was ice); then the mushroom empanada (delicious); buffalo cauliflower tacos (yummy) and finally the cubano sandwich (I'm already craving another one - SO AMAZING). We finished by having the tres leches; which was really rich. The cake itself was a tad dry but it was still great; especially with the coconut shavings and coconut cream on top. Highly recommend checking this place out!</t>
  </si>
  <si>
    <t>m8ahac9alR2EppUAAU6myQ</t>
  </si>
  <si>
    <t>YPugE0kP2ewAyGJ8dHby9g</t>
  </si>
  <si>
    <t>EDGFR0N272vpFw6_jwk5KQ</t>
  </si>
  <si>
    <t>8ZBeX774RwZ8540c7Ohp1w</t>
  </si>
  <si>
    <t>We liked this place so much that we went twice while visiting Philly; and even brought two other folks. Delicious margaritas; and every dish (cauliflower tacos; Spanish Meatballs; breakfast flatbread) was brimming with so much flavor that I found myself exclaiming this out loud (sorry next door guests).  The staff is very helpful and friendly; and the atmosphere makes your time at Bombon feel special too; without being pretentious at all. Very comfortable place; and delicious food. We'll be back.</t>
  </si>
  <si>
    <t>RmOFjXfghqIANGsQdLpiTw</t>
  </si>
  <si>
    <t>9ZWrtD7I1D-Eh_NCYNpQhQ</t>
  </si>
  <si>
    <t>My wife and I are vegetarian but not vegan though we use our trips into Philly to try and explore new vegan options because in our own small city the nascent plant-based dining scene is still very limited. Bombon in that regard was a treat. We were not prepared for it to be a small-plates restaurant and I don't know that I would have chosen it had I known it was. The server mentioned this was a change so maybe it was recent? Either way it should not distract from my appreciation of the food. ;;The first course we ordered was the Hearts of Palm Ceviche. This was tougher than a fish civiche I am sure but the heat and acidity of the sauce was odd and addictive and well paired with the mild palm. The Spanish Fries were good but nothing special. We got them primarily out of interest in the vegan cheese which was very good. The tacos we got, fish, and others seemed like the real winner on the menu. The \fish\" was clearly a tofu but it tasted and had the texture of a whitefish. Final course was a Tofu steak in a Spanish tomato and pepper sauce. While never fooled that the tofu was not beef it seemed to be purely a vehicle for the excellent sauce. ;;The drinks were good but not above ones at restaurants in a similar class but we did not have margaritas which seemed to be a big draw. The desert was a coconut custard with a chocolate hazelnut crust and a citrus fruit foam. The foam was very tart and I only wish there was more of it to enjoy.;;If I were to go again I think i would have just loaded up on the tacos and/or empanadas which are more bang for your buck versus the rest of the \"small plates\" racket."</t>
  </si>
  <si>
    <t>7OVaOyexZL36yJA5VKt4nQ</t>
  </si>
  <si>
    <t>F1MPm2mjUZZJb17dLqlPig</t>
  </si>
  <si>
    <t>Simply delicious vegan food. Got the nachos and they were simple; but SO flavorful. And I didn't feel gross after eating them. Their cheese and sour cream tasted very real but it was fully vegan! Totally would come back to try more stuff. Central location and they've got a bar up front. Waitress was nice and not overbearing. Great experience here.</t>
  </si>
  <si>
    <t>jA8QxEykYOAwJCLJWsV24A</t>
  </si>
  <si>
    <t>Ptg9uwFdbTmRjXXQ_SZIsA</t>
  </si>
  <si>
    <t>HKFzEtGU2Mpbqs_q6rKplw</t>
  </si>
  <si>
    <t>smOXSzoy1qm3t9FYt8jaMQ</t>
  </si>
  <si>
    <t>In short: Trendy, a bit expensive, small portions, but oh my GOD when they get a dish right they get it RIGHT.;;The cubano sandwich and the fish tacos were by far my favorites. I don't think I've ever had a better sandwich than that cubano. If you're like me and you've never had faux fish, give those a try, too. The loaded potatoes were extremely flavorful and delicious as well. The mushroom empanadas were disappointing, but I chalk that up to personal preference. We got fries with the sandwich, and they were okay, nothing special.;;The bill for 4 plates and one drink was in the realm of $50. My friend and I arrived hungry and left stuffed, so the portions-- while smaller than average-- weren't a problem for us.;;You may want to err on the side of getting reservations rather than walking in. They were short on openings when we arrived, as most of the tables that were empty were being held for reservations, and we almost had to wait.;;Recommended for anyone who likes tasty food :)</t>
  </si>
  <si>
    <t>U5fevGiUZys1MzrRpdqt-Q</t>
  </si>
  <si>
    <t>LIxIYDh-QBul0Sey3JNV_g</t>
  </si>
  <si>
    <t>Went here with coworkers and it seems the best time to go is for brunch which is from like 11am-3pm if you want food. We missed brunch by like 20 mins because the seating area is small and we had to wait for a table but still enjoyed drinks at the bar; which were good and strong while we waited. Buffalo Cauliflower tacos were on point! Two of us had the Cubano Club which was filling. Definitely a nice Vegetarian/Vegan spot; and good music. Definitely would go again</t>
  </si>
  <si>
    <t>Ls93pcvo-a8xEszpbTrnoA</t>
  </si>
  <si>
    <t>LgdnhLPH3pNNgbOPg1TG0w</t>
  </si>
  <si>
    <t>This is such an amazing new restaurant in Rittenhouse. Everything on the menu is plant based, but don't let that deter you. The menu is fresh and enticing, I really wanted to order everything on the menu. I went there for lunch and the place is comfortable and bright, a great change from the dreary January weather. We walked in and were immediately seated. We order the fresco guacamole and chips to start. The guacamole was so fresh with big chunks of avocado. I ordered pescado tacos and chick'n empanadas. My mom ordered a barley and bean soup and sweet potato salad. The pescado tacos were amazing. The crunchy \fish\" paired with a slightly spicy sauce and avocado really made for an amazing meal. The beans and rice on the side were delicious</t>
  </si>
  <si>
    <t xml:space="preserve"> this could really have been a meal in itself</t>
  </si>
  <si>
    <t xml:space="preserve"> but we wanted to try everything on the menu. The empanadas were perfectly cooked and came with two different sauces. The highlight of the day was the barley and bean soup. This soup came in a large shallow bowl and was so amazing I wish I could have pints of it to freeze. It had big chunks of avocado and carrots in a light broth. The service was great</t>
  </si>
  <si>
    <t xml:space="preserve"> everyone was very personable and talkative</t>
  </si>
  <si>
    <t xml:space="preserve"> it was an amazing experience and I can't wait to go back. ;Definitely check this place out!!"</t>
  </si>
  <si>
    <t>20wMF-Kb3xjqitEkVh1oKw</t>
  </si>
  <si>
    <t>BWITd9JUXP3gSi1z3Y-z8g</t>
  </si>
  <si>
    <t>Italian, Food, Nightlife, Pizza, Bars, Cocktail Bars, Beer, Wine &amp; Spirits, Restaurants</t>
  </si>
  <si>
    <t>In Riva</t>
  </si>
  <si>
    <t>Px520jxe7vcVanc3wMQZJQ</t>
  </si>
  <si>
    <t>Top notch food. I ordered the 3 course meal and everything was beyond super deliciousness!!! Our waiter Jenna was amazing; knowledgeable and fun. She made our experience sheer perfection. I can't thank the staff enough for making my birthday dinner heaven on my taste buds.</t>
  </si>
  <si>
    <t>3r0H5dsSPYmetmwQF9WxbA</t>
  </si>
  <si>
    <t>lAD14MxJoOVB0mh8uvs8fA</t>
  </si>
  <si>
    <t>Yr7tRi9b5-Na2FWP5ihG2A</t>
  </si>
  <si>
    <t>BmZgi3Oo6vgEhRRqWhYXFg</t>
  </si>
  <si>
    <t>First place I ate in the area and it was sooo good. My friend and I both ordered pasta; but the pizzas looked good from afar. They have beer and wine available which is great when you don't have time for byob.</t>
  </si>
  <si>
    <t>C2aiyN4gcEPNfPm94ZoK-A</t>
  </si>
  <si>
    <t>QFsnxN6C53iLX_ncLhNtpw</t>
  </si>
  <si>
    <t>Omg! Omg! Omg! What a hidden gem! I'm disappointed I didn't take pics but the food AND service was amazing!! I forgot my servers name but she was very helpful and so attentive as I arrived earlier than the rest of my party (one other person) she kept checking up on me to see if I needed anything. Once my friend arrived the server then explained the menu to us bc it was our first time. She recommended the steak tartar in a jar and we ordered two pastas. The lamb and the seafood. Although they are small portions; we were stuffed. The steak tartar was my favorite; I honestly dream about it; it was that good served with crunchy soft bread. Everything was very on point at this place! Will def visit again soon. And there's a parking lot! A great plus for me bc I hate driving around looking for parking</t>
  </si>
  <si>
    <t>XoeGoG7XVYpkBm3HYZRPDQ</t>
  </si>
  <si>
    <t>HJhhL_o64e-Y6HsE4KCPCA</t>
  </si>
  <si>
    <t>In Riva never disappoints. The food is delicious (mamas meat balls, polenta, duck ragu &amp; pepperoni pizza are some of my favorites), the waitstaff is always great and the atmosphere is perfect (both indoor and outdoor).  ;;Last night we ordered a 4 course tasting menu and it was amazing. Everything their kitchen puts out is a masterpiece!</t>
  </si>
  <si>
    <t>3qkPmzCKpvyK_4z16uIVDA</t>
  </si>
  <si>
    <t>Fg-gZAqum5Eh1GarDOVnuQ</t>
  </si>
  <si>
    <t>On the banks of the river ... is the best pizza I have ever eaten, period.  Its as much about the crust as it is about the balanced accompaniments.  A thin but delicate crust with rewarding texture and flavor that offer meaningful contributions to the topping interplay (rather than delivering toppings in an after-thought, unremarkable, edible vessel).;;The perfect meal so far ...;- VASI - Ceci Beans and Lentis (tomato scapece, grana padano);- ANTIPASTI - Aggrodolce Pork Ribs (green apple, pistachio);- LE PIZZE - Spicy Ham (coppa piccante, san marzano tomato);- DOLCI - Zeppole (blackberry yogurt, lemon curd);;Honorable mentions and amazing seconds if you can manage ...;- VASI - Cannelini Bean Aioli (smoked pepper, arugula, sicilian tuna);- ANTIPASTI - Carciofi Fritti (fried artichokes, lemon yogurt);- LE PIZZE - Quattro Formaggi (ricotta, scamorza, marinated tomato);- DOLCI - Cannoli (pistachio, lemon-ricotta, chocolate-olive oil).</t>
  </si>
  <si>
    <t>h311utAymtCvQKeRhnrbAA</t>
  </si>
  <si>
    <t>QmuImfTp1qnMKDOjGm3ndQ</t>
  </si>
  <si>
    <t>If you consider the reasonable prices; the beautiful location and the need for such an establishment in this area I have to say this was a five star experience. The service was smart and easy going with our two year old son. She comped us an app when our drink order took an unusually long time and she ran down her list of favorites for us twice. We ordered 8 things on the menu and not one was average or just satisfactory; everything was delicious. My favorites were the octopus app and the asparagus app. So good.... cherries and truffles yum yum yummy.</t>
  </si>
  <si>
    <t>N506dxO0lqTPuREdX3zFUw</t>
  </si>
  <si>
    <t>O4qOdfTIyl4OPGO944YQSw</t>
  </si>
  <si>
    <t>Service; parking and location was great. Pizza and salad had great taste. It came out quick and was timed perfectly as we had to get on the road. Dough was okay - hard to eat with toppings falling off pizza</t>
  </si>
  <si>
    <t>LmM7_LY1FUgtDZAsW5Ddbw</t>
  </si>
  <si>
    <t>a_BYc705hMHpnaK7BjguIQ</t>
  </si>
  <si>
    <t>Just went to In Riva for the first time. I had heard they had a dog area and wanted to enjoy the evening with my Benny. The Pizza-n-Puppies area was great. The tables were  a little low (dogs could easily reach if they wanted) but considering I've never seen something like it before, I really liked the concept. ;;I had the Mushroom and Zucchini pizza and it was alright. The crust was amazing, but I didn't know the pie would have a kick and I truly dislike spicy. Next time I know to tell them no spice and they'll leave it off. I think without the spice the pizza would be great.;;UPDATE: I have been to In Riva a few times since writing this original post. Just say don't add spice and the pizza will come out amazing. At least, if you're like me and don't like food spicy.;;Check their Facebook page before heading out on a Tuesday because you need a password for half price pizza.</t>
  </si>
  <si>
    <t>Y8Jz-zoNflUJZ2Wr1geM0A</t>
  </si>
  <si>
    <t>AsGSxex7-mAIkaedqjWiNg</t>
  </si>
  <si>
    <t>FrJHkm7u9BLaPob3N3ToLQ</t>
  </si>
  <si>
    <t>JVDHxMnKjif8XdXVFWiClg</t>
  </si>
  <si>
    <t>Beer, Wine &amp; Spirits, Middle Eastern, Restaurants, Food</t>
  </si>
  <si>
    <t>Dizengoff</t>
  </si>
  <si>
    <t>asHvMa0nYXNThbcMuG3Z6w</t>
  </si>
  <si>
    <t>Excellent food and a nice cozy atmosphere. ;Buy the extra pots though. Helping is big.</t>
  </si>
  <si>
    <t>w3Gljww0cNQRZxcUjztaPQ</t>
  </si>
  <si>
    <t>R6U2OxXcs2Z4fuzqR2ouzA</t>
  </si>
  <si>
    <t>eWAGTzo2PNl7ZALL9MX3Bw</t>
  </si>
  <si>
    <t>QVRlQXbE80CMkH_HkqVbLw</t>
  </si>
  <si>
    <t>5eFEsNZ1v7BKrhGyeM2rTw</t>
  </si>
  <si>
    <t>IYi5q6_WutwWXcXAFNVseg</t>
  </si>
  <si>
    <t>Love; love; love the hummus here! Always combined with healthy toppings and served with amazing pita. Minus 2 stars for the eat-in seating. Always freezing cold inside; dark and dank. Borders on unpleasant.</t>
  </si>
  <si>
    <t>aKDIngvqxwI4gJXMD_M1GA</t>
  </si>
  <si>
    <t>fia2t81zrjQOEssRHfL4cw</t>
  </si>
  <si>
    <t>Go here! For around $10, you will get a delicious hummus plate complete with Israeli salad (and of course, pickles!) ;;I believe their hummus flavors rotate, but on the day I went, they had around 3-4 to choose from. I settled on beet/sunflower and was pleasantly surprised by the smooth taste. ;;I'll definitely return, especially since they have some outdoor seating so I can work on those tan lines!</t>
  </si>
  <si>
    <t>WJVedIAJN0FRxDn6M1tLkA</t>
  </si>
  <si>
    <t>YIqQwvpxm-UFuxGyIkTsIw</t>
  </si>
  <si>
    <t>Wow; this place was great. Came here with a friend and was intrigued by the funky interior; only to be further pleased by the excellent food! I had the lentil hummus and my friend had the beef one. Both were super flavorful; creamy; and light. The pita was soft and super warm. Perfect! Limonadas were great too. Definitely will go back :)</t>
  </si>
  <si>
    <t>XKJrmecFI51Pie2HkENpIw</t>
  </si>
  <si>
    <t>Fantastic and creative combination of hummus spread around a bowl, with a center of oil and the \entree\" part of the dish. All of this is also accompanied with a hot foil of fresh</t>
  </si>
  <si>
    <t xml:space="preserve"> pillowy pita bread. I had a beef brisket and potatoes</t>
  </si>
  <si>
    <t xml:space="preserve"> and everything was perfect. The hummus was extremely creamy</t>
  </si>
  <si>
    <t xml:space="preserve"> and the brisket was tender and flavorful</t>
  </si>
  <si>
    <t xml:space="preserve"> combined well with the brothy potatoes. The pita bread was also the best I've had so far. ;;I didn't imagine I could make a meal out of a hummus dish</t>
  </si>
  <si>
    <t xml:space="preserve"> but by the end I was pretty full. The side pickles and salad were great as well</t>
  </si>
  <si>
    <t xml:space="preserve"> and definitely take advantage of the additional jars of toppings at each table to explore more ingredient/flavors to the dish."</t>
  </si>
  <si>
    <t>Vzv31AutivmQaPatYhSSfg</t>
  </si>
  <si>
    <t>BrY9OU--1aGUUNc-OTQ5Nw</t>
  </si>
  <si>
    <t>QKHiUqnnIFEFzDjQrJB3Bg</t>
  </si>
  <si>
    <t>Shut the front door. This place exists?! I'm stunned I didn't know sooner. I wish I knew before lunch! Now; I'll have to wait...I'm giving Dizengoff five stars before I go; because I've had Zahav's hummus and it's amazing!!!!! My day = made .</t>
  </si>
  <si>
    <t>vZTtkAx0kO5wx3xUYsaVCA</t>
  </si>
  <si>
    <t>Dztg8HstF4nvLYCZEHNo5Q</t>
  </si>
  <si>
    <t>mKYZ5OzzJSGSwtAgXwNblw</t>
  </si>
  <si>
    <t>YPLfRswyryjjW3VJa-SdaA</t>
  </si>
  <si>
    <t>Restaurants, Seafood, Cheesesteaks, Burgers, Pizza, Sandwiches</t>
  </si>
  <si>
    <t>Ishkabibble's</t>
  </si>
  <si>
    <t>cwdSxqD_Jd8D15DPL9zkKQ</t>
  </si>
  <si>
    <t>f* GENO's, f* PAT'S and f* JIM'S! ;;SERIOUSLY! Go to Ishkabibbles! They actually mix in the fixings you want in with the meat so each bites get a bit of everything. They also cook up the mushrooms and bell peppers with your meat so it's not cold out of a can (yuck for jim's). They have good fries options too! Quality bread compared to other joints and you don't feel like you're walking through an assembly line. ;;When back in Philly, I'll get my cheesesteak fills here at Ishkabibble's!</t>
  </si>
  <si>
    <t>xANDzFdtAr3d8RGFgx5OSA</t>
  </si>
  <si>
    <t>Bus-JLrUxdaEIYQCCF_vJg</t>
  </si>
  <si>
    <t>My wife and I wanted to try a great cheesesteak from Philly but did not want to deal with any of attitudes or rude service.  After looking through Yelp, we settled on Ishkabibble and were not let down.;;The parking in the area may be an issue but we were able to find parking right away (call it luck!).  We were able to go in and look through the entire menu without feeling rushed or being given any dirty looks.;;We decided to go for the South Philly Cheesesteak (peppers, steak, provolone) and it was very delicious.  I really wanted to try the original cheesesteak but we were told that one cheesesteak can feed two people (glad we were told that).;;To drink we tried the Gremlin (Grape Juice and Lemonade) and it was amazing.  We would go here again in a heartbeat and try the original with whiz.</t>
  </si>
  <si>
    <t>q5DScpE51FtFU6ErBTmBPA</t>
  </si>
  <si>
    <t>k1F1z_jZPTlhNTP7YoAlRQ</t>
  </si>
  <si>
    <t>My fav place to get hoagies in philly, I have had pats and ginos and they dont compare. i guess it depends on what you are looking for. 2 Thunlbs up and 5 stars for this place. ;;I wish they had more room to eat-in as, I don't live here and I need to eat my food as soon as I get it. and the Gremlin yes!;;Chicken cheesesteak is great and cheesesteak is great. I also like how you can add brocolli or veges if you want to. I personally am a meat and cheese and bread person. But the option is there. check it out they shouldnt dissappoint.</t>
  </si>
  <si>
    <t>jLKBQVdcHKJLh0nusE5sfA</t>
  </si>
  <si>
    <t>ejTCkp_WKbIxZ31d74DkjA</t>
  </si>
  <si>
    <t>Cheesesteak was decent; but I don't see what all the fuss is about. I'll try them again when I'm in Philly and give them a second shot.</t>
  </si>
  <si>
    <t>v2oR-jiHRSig1iw8brs0Kw</t>
  </si>
  <si>
    <t>Yummy! I have heard so many great things about the food here; but I always think it is best to taste things for myself.  Gremlin? Check. Cheese steak with american? Check. Yummy! Now this is good cheese steak.  You should check this small hole in the wall out; but try to go early.  It can get pretty busy late nights.</t>
  </si>
  <si>
    <t>AM3XVR__ZLibthzYrb84fw</t>
  </si>
  <si>
    <t>b4Rd9yGMKQvst4uVS8c70A</t>
  </si>
  <si>
    <t>Kinda dry; but I still liked it. Quick service; unlike a place across the street; and overall pretty good. Not great; but the fries were really good and the \gremlin\" drink was perfect on a hot; humid Philly afternoon."</t>
  </si>
  <si>
    <t>GBzt9hvJY_fXWCKV_jGLXg</t>
  </si>
  <si>
    <t>Yes! Ishkabibbles is THE best place for cheese steaks. After having Jim's twice now; Ishkabibbles wins everytime. Their sandwiches are so flavorful you don't have to season it at all. You take one bit and it's euphoric. It is small as heck though and can get super crowded at times.</t>
  </si>
  <si>
    <t>y3g8QL8Gxocq8WkHgplWQQ</t>
  </si>
  <si>
    <t>924QCX-F0TPorLcHnX8UZg</t>
  </si>
  <si>
    <t>92fK0xFer_8yIL58jV3rqA</t>
  </si>
  <si>
    <t>yBMpWi7LEcaglPTTDIThhw</t>
  </si>
  <si>
    <t>6a9bXVdpixh5-RKJCvcyTQ</t>
  </si>
  <si>
    <t>This place is great.  hole in the wall atmosphere.  Every time I come to Philly I visit this place.  You walk in and sit at the bar and chat with the guy who seems to be always working there for the past few years I've visited.  He tends to tell you odd things about himself there; but the cheesesteaks are awesome.</t>
  </si>
  <si>
    <t>B9gnl2CXDgyNyp5IzWEeiw</t>
  </si>
  <si>
    <t>I2ISRV7IybkMc3HEYKUE9g</t>
  </si>
  <si>
    <t>Restaurants, Greek, Mediterranean, Seafood, American (New)</t>
  </si>
  <si>
    <t>Audrey Claire</t>
  </si>
  <si>
    <t>4BHXoCp8m4o4ZTJ_PYBkMw</t>
  </si>
  <si>
    <t>Have to describe my most recent experience here as overly disappointing. Came on a Philly summer Friday night and told a 20 minute wait for an outdoor table. This ballooned into 45 minutes due to lingerers so not the hosts fault but he could have been apologetic as he watched us sitting on the bench outside patiently waiting.;;Nonetheless a solid meal could have redeemed this start but throughout the meal I was left feeling underwhelmed. The salmon grilled flatbread was a true disaster. The fish was not fresh at all and the matzo-ish bread was burnt which killed any chance to enjoy the hummus. Luckily the mussels were as delicious as I remembered from my last experience although trying to get extra bread from the waiter was a job in itself. For an entree I went with the pork chop which I am a big fan of and it was a solid piece of meat but really was skimpy on the apple butter which is  my favorite part of the bite.;;With so many great BYOBs in the city this experience definitely took Audrey down a few notches and out of my goto rotation for the immediate future. This is a great neighborhood spot so hoping it was just an off night, such a shame.</t>
  </si>
  <si>
    <t>viWkK6--5ChiN3hlZ8XqTg</t>
  </si>
  <si>
    <t>k3ZgXS8-2F3vjGTQ7rBtdA</t>
  </si>
  <si>
    <t>This place is definitely delicious and had some fantastic items on their menu including the mussels (the broth was just EVERYTHING). ;;I like that it is small and attempts the cozy feel, but I was having trouble being cozy as it was CRAMMED. I felt like I was sitting on top of the tables on either side of me and it was just really difficult to get comfortable. ;;BYOB is the way to go and that's the best part because it's usually the drinks that really weigh a dinner check down. I had a great time here but it only gets 4 stars because I felt like I was eating dinner with everyone as opposed to just being there with my bf. Too crammed.. maybe take out some tables?</t>
  </si>
  <si>
    <t>9gHi4vH87AcRS8Yn1G0WSQ</t>
  </si>
  <si>
    <t>Have been here a few times and I have nothing but good things to say about Audrey Claire. First off; the waiters/waitresses are super knowledgeable and personable. The food is also awesome and not too pricey. My personal favorites are the sprouts with shaved parmesan as an appetizer and the pork chop as an entree. I also like the fact it is BYOB.</t>
  </si>
  <si>
    <t>fvWyxyWjtB4WzDumrnuWJA</t>
  </si>
  <si>
    <t>TutDE9uatGh-vaTPENIi5A</t>
  </si>
  <si>
    <t>C6aFQtRSJeBQEQg9wYZ_7A</t>
  </si>
  <si>
    <t>R-PQ4JZhsrsJn8f5kt19fg</t>
  </si>
  <si>
    <t>Pros; it's an intimate setting to share with friends; as well as getting a peek into their open kitchen. Cons; it is rather noisy and the food; while all were presented well; not all were seasoned equally so.</t>
  </si>
  <si>
    <t>RuCDMyn2VIZKyQxhT1uBeA</t>
  </si>
  <si>
    <t>We have been coming to Audrey Claire for years and have always enjoyed it. We visited last night for the first time in several months and the first time since new ownership took over. We were not impressed. Some of the best items that have been menu staples for a decade are gone (Mediterranean dips, rack of lamb) and other items have clearly taken a slide in quality as some sort of cost cutting measure. ;;My boyfriend ordered the pork chop, which was previously a duroc pork chop about 2 inches thick. The duroc has been removed from the menu and replaced with some sad little imposter that was dry and flavorless. I ordered the short ribs, which I don't think I've ever done before. What I got was a plate of stew that had likely been cooked in a crockpot. The vegetables were obviously frozen and from a bag and the short rib was doused in some version of south Philly red gravy. Not appealing. ;;We will return and hope this was just an off night, but because of the new ownership, we fear this may be the way of the future.</t>
  </si>
  <si>
    <t>MWkrGyC4fC6A3aiePPHjOg</t>
  </si>
  <si>
    <t>MgHoBbnXi5ym9246apHqoA</t>
  </si>
  <si>
    <t>this is definitely one of my favorite restaurants in philly.  not only is the food delicious, the ambiance is also super pleasant, not to mention it is also BYOB with a beer store right across the street (talking about convenience!).;;i've tried many dishes here and the food just never disappoints.  the flat breads here are just amazing, especially the pear with sunflower seeds one (this is a MUST! and i melt every time i take my first bite of it) and the braised short rib one.  the brussel sprouts, the butternut squash risotto, and the tiger shrimp with baby arugula salad are delicious.  the brisket entree was so juicy and tender.  if you like mussels, you can get an order of (2-lb) mussels, which can be easily split for 4 people as appetizer, or, in my case, have it all to yourself.;;the place itself isn't big, but it's got great ambiance - very open, high ceilings, and bright (white walls with sunflowers as decor).  they have an outdoor seating area that is open during the warm seasons, which makes the dining experience even better.;;2 things to note, the place does get LOUD especially during dinner hours, and it's CASH only.  other than that, enjoy!</t>
  </si>
  <si>
    <t>Mu-gR5HkYb5b1nSSZUeCpg</t>
  </si>
  <si>
    <t>lDml7MjPamZOvbj1nU6HdA</t>
  </si>
  <si>
    <t>The first of many reviews I will give for Philadelphia area restaurants. Having read reviews of Audrey Claire on Yelp.com I decided to finally make my way to the restaurant. Living 5 minutes outside of center city I have to drive to the restaurant which ended up being very inconvenient. I drove around for 20 minutes trying to find parking. If you live in center city it is ideal to take a taxi to the restaurant. ;;The area is by Rittenhouse Square and is very lively. There are a ton of restaurants within that block. Our party of three ended up getting to the restaurant at 10:40. The dreaded late night customer! The server who handled us couldn't have been more gracious. She sat us and did not rush our table nor give us any attitude while we ate.;;The interior is very simplistic. The walls are painted with very light tones with fantastic lighting throughout. The kitchen is open for all to see which always makes for a pleasant dining experience. The aromas of the kitchen open and extend throughout the restaurant.;;The crowd seems to be 20-30s crowd all well dressed and attractive. There is enough space in the restaurant that sounds do not seem to echo so you can have a nice conversation without having to scream to hear the persons at your table.;;The servers dress was very casual. Our server was wearing some cut up jeans and a sleeveless undershirt. She was fairly knowledgeable with the menu with the questions we had.;;We were a bit rushed with ordering and the presentations of our appetizers and entrees but as is to be expected since we go to the restaurant 20 minutes before the kitchen was closing. I normally like to have a 5-10 minute breathing period between appetizers and entrees. It allows the customer to talk about what they just ate and to digest their food in anticipation for the entree. There was no wait period as soon as we finished our appetizers the entrees were presented. Some people may like this but I do not.;;Before appetizers are brought out we were given a basket of warm pita bread with oil for dipping. I always prefer oil to butter. It is healthier and tastier in my opinion. The oil was VERY mild and had almost no flavor. Perhaps some spices could improve the dipping sauce.;;For appetizers as a table we ordered the grilled flat bread spicy hummus, smoked salmon and mesclun w/ tahina vinaigrette. A lot of times anything that includes smoked salmon has trouble competing with the overpowering flavor and taste of the salmon. Not the case here the hummus blended perfectly and the mesclun and vinaigrette was very mild and was a nice touch.;;We also ordered the Mediterranean spreads. You have a choice of seven spreads. We chose the spicy hummus, sun dried tomato &amp; garlic and the baba ghanoush. All were good but nothing amazing and not in the same ballpark as some Mediterranean restaurants ive been to when comparing the two. It also came with pita bread. I recommend the sun dried tomato of the three.;;For entree I ordered the potato crushed ahi tuna topped with crispy beet shavings. The potato was very mild but the tuna was cooked perfectly. I had mine medium rare. It was not the BEST I ever had, but it was damn close. Perfectly done.;;We skipped on the dessert as it was almost midnight and the servers were beginning to clean up. We were not rushed nor did we receive any of the dreaded \hurry up\" stares from any of the servers. We enjoyed our wine without any rush and ended up leaving at about 12:15.;;Overall I would give the restaurant a 3.5. I think the hype the restaurant received was a bit of a letdown</t>
  </si>
  <si>
    <t xml:space="preserve"> but given the time we entered the restaurant could have played a part in the delivery of services. I don't see myself going there again for dinner for awhile</t>
  </si>
  <si>
    <t xml:space="preserve"> but find it to be ideal to go to for lunch or a sunday brunch. Especially in the spring and summer when it is warm out with their outdoor seating.;;If you want a great meal with no frills attached I suggest Audrey Claire. The attention is solely on the food and this is why the restaurant works!"</t>
  </si>
  <si>
    <t>Nw5fp4Y3kYWIn3-7nkF_HA</t>
  </si>
  <si>
    <t>REmWX6R7Vw98BqnckfcSAA</t>
  </si>
  <si>
    <t>This is one of my all time favorite restaurants, serving some of the best meals I've ever had. Everything is fresh, flavorful and simply delicious.;;For one of my many visits, I came for a birthday celebration with a party of 12 and they accommodated us well with a prix fixe menu featuring family-style appetizers and desserts. We didn't feel rushed and everything was just as good as when you order off the normal menu. All in all, it was a great night out.</t>
  </si>
  <si>
    <t>DN7mB9u36QlCourhzbRq7A</t>
  </si>
  <si>
    <t>e1LpFPjsq-D6wElDDL22Rw</t>
  </si>
  <si>
    <t>Audrey Claire is a hidden gem! I came here on a Sunday night with a couple of friends and the food was incredible. We ordered the antipasti; which I highly recommend; the pear flatbread and bread pudding for dessert. Everything tasted fresh and the service was quick. Since it's a small place; I recommend going early and definitely trying the antipasti if you want a healthy way to start your dinner.</t>
  </si>
  <si>
    <t>OWuV2_MCwJ5IiaJuS3MLxQ</t>
  </si>
  <si>
    <t>_UOg5_pk9IhKee91eWrT4A</t>
  </si>
  <si>
    <t>Smokehouse, Barbeque, Food, Restaurants, Buffets</t>
  </si>
  <si>
    <t>Sweet Lucy's Smokehouse</t>
  </si>
  <si>
    <t>AQTS9eYbbL7sEl2_1QznwQ</t>
  </si>
  <si>
    <t>WrDBVeMiWJCZJNwTzCRtjw</t>
  </si>
  <si>
    <t>MUpFbt7_4Y-_EZzz-m1d0A</t>
  </si>
  <si>
    <t>This place is great! So far; the main dishes I've had are the pulled pork; pulled chicken; salmon; &amp; wings. The smoky wings - life changing. Wow! The brussel sprouts with bacon are my favorite side.  Everything is always soo tasty. The only disappointment to me was the actual corn in the corn bread. But I'll forgive them and just remember to never order that again.  The prices are very reasonable. So glad that I live only 5 minutes away from all this bbq wonderfulness.</t>
  </si>
  <si>
    <t>6sZ0KAroubsAEuCxlv7mxQ</t>
  </si>
  <si>
    <t>vdhroKFQZz_eMdeWmdub5w</t>
  </si>
  <si>
    <t>Went to lunch here for my second time.;As a born and raised North Carolinian ( REAL bbq country) was elicited to try something new to me.;;Wow! I was impressed both times.;;Great pulled pork !!!;Great sides as well.;2 come with the sandwich.;;Sat in the full service/bar area.;;Was waited on by a very, very pretty and attentive your lady. GREAT service on a busy Friday at lunch.;;Will be back many more times.;;Can't wait to try the all you can eat buffet!!!;;Love this place!!!;;5 stars</t>
  </si>
  <si>
    <t>jNfb2DC6MTJTTW_EiMqCvg</t>
  </si>
  <si>
    <t>3yWUOLO1j8nxRtVAJ1O_og</t>
  </si>
  <si>
    <t>All is all good bbq. I didn't like that the brisket was pulled, I enjoy brisket slices but the ribs were cooked well and the sides are great! Try the creamy spinach!;;The pulled pork had a good smoke ring on it and all the meat had good flavor. I will try the chicken the next time I go.</t>
  </si>
  <si>
    <t>yef7zvuUDr7t7TOpxDvC-A</t>
  </si>
  <si>
    <t>B4WHYOeOfHRyXDzImJ2asg</t>
  </si>
  <si>
    <t>Best ribs; great service. The inside looks even better after the remodel. Never had a bad meal there. I always get the mac and cheese and baked beans. Pulled chicken sandwich was great. Friendly staff and short wait times for your food.</t>
  </si>
  <si>
    <t>QTpNAlCv1J5fLKmTyBJZxQ</t>
  </si>
  <si>
    <t>qV7T6TcUgFjr3GIZ9VcC_A</t>
  </si>
  <si>
    <t>This place is soo good. I usually get the kids meal with the half pulled pork or pulled chicken sandwich with a side of the mac and cheese or the cole slaw and a piece of cornbread. The last time I visited I got the full-size meal to see what it was like and it was huge! You get two sides plus a full size sandwich and that was way too much for me to eat in one sitting. I'm sticking with the kids size meals for now on. Would definitely recommend Sweet Lucy's for lunch if you work or live in the area. The service is quick and the food is delish. I've never gone for dinner; but I've heard they have a buffet on Monday nights which sounds pretty awesome. If you want BBQ; go to Sweet Lucy's. You'll be happy you did.</t>
  </si>
  <si>
    <t>JOrDiXIgpb0sjtd7Cr3CdA</t>
  </si>
  <si>
    <t>5h_0PCI6Q_0W2PXD-O5F_Q</t>
  </si>
  <si>
    <t>What can I say... it's the best BBQ I've had thus far in the Philadelphia area and well worth the trip if your looking for real SMOKED BBQ. Made my first trip this past weekend and wasn't quite sure what to make of it as it sits alone in a warehouse district of off 95 in the Mayfair area but as soon as you smell the \SMOKE\"... yum! Loved the ribs</t>
  </si>
  <si>
    <t xml:space="preserve"> smoked hot wings</t>
  </si>
  <si>
    <t xml:space="preserve"> grits</t>
  </si>
  <si>
    <t xml:space="preserve"> collard greens</t>
  </si>
  <si>
    <t xml:space="preserve"> cornbread</t>
  </si>
  <si>
    <t xml:space="preserve"> sauces... the brisket was really good too (but I prefer mine sliced not chopped). And the blueberry-peach crisp is worth going for alone... can't wait to try their bourbon bread pudding. ;;\"Why is the meat PINK??? It's the result of cooking with wood in a closed pit. The smoke imports a delicious aroma &amp; flavor as well as a distinctive pink color. Sp don't confuse this pinkness with undercooked or rare; all of our meats are slow-cooked for hours until perfectly done. The PINK you see is the sign of authentic BBQ!\" -Sweet Lucy's Smokehouse"</t>
  </si>
  <si>
    <t>6Z5mly3_SDLQ8aMcATXmQA</t>
  </si>
  <si>
    <t>nS_BEK0B-AzW6GjOLBkmnQ</t>
  </si>
  <si>
    <t>Actually, this is really a 4.5 star BBQ joint.  Have been here several times.  My last meal was a half rack of ribs and the BBQ chicken wings.  Every thing is smoked perfectly.  Not just slabbed with sweet sauce and served sugary.  Ribs were excellent, asked for the BBQ sauce on the side. Very tender, well smoked and delectable.  The wings were also perfect with the right amount of crunch on the outside and tender in the inside.  Have not ordered any of the sandwich's as I really didn't want to add any of the carbs/filler with all the great meats.;;Decent bar inside and drinks are well poured.  Staff/service is also great and friendly.  Highly recommended if you like BBQ.</t>
  </si>
  <si>
    <t>_jUbHF-VQeaBgLQYmS8MuA</t>
  </si>
  <si>
    <t>w7Ie_dOkq4eKo_912MqwTQ</t>
  </si>
  <si>
    <t>I'm not on Lipitor, but after my trip to Sweet Lucy's, I should probably consider it.;;One Monday, I wanted BBQ. No, scratch that - I needed BBQ. The hunger swept over me; I was insatiable. I made a desperate plea to my Facebook friends - \where can I find the best BBQ in Philadelphia?\" I received some traditional answers</t>
  </si>
  <si>
    <t xml:space="preserve"> but a few NE friends suggested Sweet Lucy's. I head to Google. \"Oh</t>
  </si>
  <si>
    <t xml:space="preserve"> all you-can-eat buffet on Monday nights?\" To the NE I venture.;;Sure</t>
  </si>
  <si>
    <t xml:space="preserve"> Sweet Lucy's looks like an abandoned warehouse from the outside</t>
  </si>
  <si>
    <t xml:space="preserve"> but inside you're transported into an utopia of BBQ. Let me give you the rundown of the all-you-can-eat options; starting with the assortment of sides: homemade cornbread</t>
  </si>
  <si>
    <t xml:space="preserve"> corn on the cob</t>
  </si>
  <si>
    <t xml:space="preserve"> creamed spinach</t>
  </si>
  <si>
    <t xml:space="preserve"> mac and cheese</t>
  </si>
  <si>
    <t xml:space="preserve"> mashed garlic potatoes</t>
  </si>
  <si>
    <t xml:space="preserve"> roasted brussel sprouts</t>
  </si>
  <si>
    <t xml:space="preserve"> southwest salad</t>
  </si>
  <si>
    <t xml:space="preserve"> potato salad</t>
  </si>
  <si>
    <t xml:space="preserve"> cucumber salad</t>
  </si>
  <si>
    <t xml:space="preserve"> salad with fresh salmon). After you induce yourself into a near coma from the sides</t>
  </si>
  <si>
    <t xml:space="preserve"> you're presented with a selection of meats:  sausage</t>
  </si>
  <si>
    <t xml:space="preserve"> pulled pork</t>
  </si>
  <si>
    <t xml:space="preserve"> chicken</t>
  </si>
  <si>
    <t xml:space="preserve"> ribs...it goes on. ;;I'll be honest - I came with a goal to eat my literal weight in BBQ</t>
  </si>
  <si>
    <t xml:space="preserve"> and after four very robustly filled plates</t>
  </si>
  <si>
    <t xml:space="preserve"> a subsequent removal of belt</t>
  </si>
  <si>
    <t xml:space="preserve"> and loss of dignity</t>
  </si>
  <si>
    <t xml:space="preserve"> I stopped cashing out and left - mission complete."</t>
  </si>
  <si>
    <t>955_xBINBODoWRR2umQ_wg</t>
  </si>
  <si>
    <t>R3LnnimzL5PVfRhaksx7bg</t>
  </si>
  <si>
    <t>Sweet Lucy's has a nice homelike feel to it.  The staff was friendly and helpful.  I was stupid to have eaten late in the afternoon before going there, because once I walked in the door, the aroma of spicy greens and smoked meat gave me the yummies.  So I had to order something...the chili seemed an easy choice...spicy, full of meat.  I also had a side of corn bread which was light and moist...perfect.  My eyeballs were definitely taking in the ribs from friends plates.  They smelled great.;;So from my limited vantage point as far as menu selection, I would make the trek back to sink my teeth into those ribs, and I think the place has a fine open atmosphere that was really comfortable.</t>
  </si>
  <si>
    <t>VqMJ0RN57WkkAveDykNw_Q</t>
  </si>
  <si>
    <t>Zqd_DHAtrdzRJ8u3zwrvEA</t>
  </si>
  <si>
    <t>Restaurants, Delis, Sandwiches, Salad</t>
  </si>
  <si>
    <t>Hershel's East Side Deli</t>
  </si>
  <si>
    <t>w7hHM8TyVyAEuPyJJGM4kA</t>
  </si>
  <si>
    <t>Fsi2EBMAS6iTZ5TVnKnevA</t>
  </si>
  <si>
    <t>F_E3LTihyjF_8L755b5Kzw</t>
  </si>
  <si>
    <t>tuRPKVjnSW3Oq5a7FpcY_g</t>
  </si>
  <si>
    <t>4VV07ljJ5523q3Lica8qJA</t>
  </si>
  <si>
    <t>Our first day in Philadelphia we were walking around and got pretty hungry.  I was in the mood for a sandwich and we looked up the best deli spots in PA and this place came up.  It was a bit of a walk and we ended up at a super crowded public market.   The line was kind of long for this spot but went by quickly.  We decided on a Rachel style pastrami and corned beef and split those. Omg! The pastrami was awesome!!!!! I'm still thinking about it.  It was huge and loaded and juicy; well seasoned!</t>
  </si>
  <si>
    <t>F6kq2nyNy4VaXIRJVIMHQg</t>
  </si>
  <si>
    <t>CI2F6IKsaiKOAUsjf93c1g</t>
  </si>
  <si>
    <t>I don't get into Philly as much as I used to, but whenever I am near the Reading Terminal Market I stop in.  Even though there are many food options, I find my way to Hershels for their corned beef brisket sandwich.  The meat is hand sliced and always melts in your mouth.;;The number of Jewish deli's have been on the decline and it gets harder and harder to find a good sandwich.  Too many 'delis' buy corned beef top round or the flat part of corned beef brisket which are lean but without the flavor that the top deckel adds.;;If your eyes are bigger than your stomach, go for the 1/2 sandwich.;;The counter help is always friendly and efficient.;;Like every food place at the Market, lunch times are jammed, so if you can get there after 2, waiting on line or for a table is easy.</t>
  </si>
  <si>
    <t>S2dghykbTLxHLv29XOumZw</t>
  </si>
  <si>
    <t>v6pGVjvv8gtjBYdFwqckWQ</t>
  </si>
  <si>
    <t>RXmGKx-TR-fYZ8uvRc8Qrg</t>
  </si>
  <si>
    <t>tsRpIn4LBcpv9_mkSEbUig</t>
  </si>
  <si>
    <t>What a deli should be. Had the pastrami  Reuben with mustard instead of Russian and a new York dog with cheese; kraut; and mustard. Amazing. Would recommend it to anyone. A definate place to eat at in Philly</t>
  </si>
  <si>
    <t>DE75H4uymFd3QZ0xJ1EdSA</t>
  </si>
  <si>
    <t>yn25-8Ou9m5Ezm8B5mekyw</t>
  </si>
  <si>
    <t>mVlvPRTIsSkXoTGwnp69KQ</t>
  </si>
  <si>
    <t>So when in Philly have a cheese stake; we did; but not here. We got the corned beef and it was pretty bomb. The meat was juicy and mustard complimented. I think there was cheese on it; whether it was there or not it was a good sandwich. I split it with my boyfriend and half was enough for me; they give you so much meat I was full afterwards. It is a bit pricey $10 I think for the sandwich but I get it. It's a good quality sandwich; it's a definite must have/try. Get one!</t>
  </si>
  <si>
    <t>OeeUo64R95K1G3KSZ8Nx8A</t>
  </si>
  <si>
    <t>ndWluM4vjT_2GiSqxrOYOQ</t>
  </si>
  <si>
    <t>Interesting enough;if your going through Reading Terminal;you may want to take a stop at Hershel's Eastside restaurant. They will dazzle you with an assortment of fresh cut meat;affecting you with it's aroma; while you watch its succulent juices flow with each stroke of the knife. As I receive my meal;with respect;and politeness;I was a little disappointed when me and my fiance took a bite of there meats. The meal was dry; it lack flavor; and oddly there didn't seem to be any sauce present;to revive this meal. All in all; if your a sandwich lover;this may be a place for you to go.</t>
  </si>
  <si>
    <t>br3TmyRkVfRDT95M-sr8yw</t>
  </si>
  <si>
    <t>buM79JKn6YCchmegU7nwsA</t>
  </si>
  <si>
    <t>I am so very torn with this review.  I had a hot pastrami sandwich there last week and I dare say it was better than Famous 4th.  It was tender, juicy and delicious.  A bit greasy but delicious.  So good that I was craving it and had to go back again.;So, I went  today and got the very same thing.  The slices of pastrami were way too thick that I couldn't even bite through it.  Terribly disappointed this time.  I ended up chucking my sandwich after the first bite.  I'll go back again but not for pastrami.  I'll stick to Famous 4th for that one.</t>
  </si>
  <si>
    <t>K1xaNvJAmjtRu2BKgX2Z4w</t>
  </si>
  <si>
    <t>JrG4NINLspXPNhSXg7Q07Q</t>
  </si>
  <si>
    <t>Coffee &amp; Tea, Restaurants, Cafes, American (New), Cocktail Bars, Breakfast &amp; Brunch, Vegan, Bars, Nightlife, Food, Juice Bars &amp; Smoothies, Beer Gardens</t>
  </si>
  <si>
    <t>Front Street Cafe</t>
  </si>
  <si>
    <t>adcEPzYaDOZ-eiRm8IJIUA</t>
  </si>
  <si>
    <t>Came here for dinner with girlfriends and was very happy with the health conscious menu. Naturally I chose the most unhealthy and went for the buffalo cauliflower appetizer. It's some of the best I've ever had. Great texture and not overly spicy. The shaved carrot is a perfect compliment. ;;Salads are huge. The Greek salad is awesome. Drinks were strong. Overall recommend. ;;They had live music (Friday night). And it seems like there's an outdoor space that's open in the warmer months.</t>
  </si>
  <si>
    <t>6bxzJaXxGCqApmJsyIlr9w</t>
  </si>
  <si>
    <t>9tKv0Wlr6LjMX1wMHvlRkg</t>
  </si>
  <si>
    <t>Cool place in a hip neighborhood.  Open at 7am; kitchen at 8am.  Relaxed place to read before the crowds get in.  Large outdoor terrace.  I have already had the AÃ§aÃ­ Bowl and the Front Street Breakfast.  Both were excellent.  Recommended!</t>
  </si>
  <si>
    <t>8A1jV-C6uhTz9y5Be_Y4Kw</t>
  </si>
  <si>
    <t>K1VQ-CcOoD41iST96cEVKA</t>
  </si>
  <si>
    <t>I'm shocked at these stellar reviews.   ;;Ventured out to fishtown specifically to try Front Street Cafe.  I had seen a write up about it and the healthy/vegan options sounded appealing.  ;;We were sat and I looked at the table (very close to us) and saw the shrimp and grits and immediately got a little worried.  It looked absolutely horrible. Our server was very friendly, and we ordered a juice and a chai latte.  I have to say this was one of the absolute best chai's I've had.  If only the food measured up.  ;;I asked the server what was the most popular dish.  She RAVED about the grain bowl which sounded healthy and delicious.  She actually said people \lick the plate.\"  I am so confused at what they were eating.  It came out and the \"grains\" were simply dried rice with some beans thrown on a tostado (soggy) with some greens on top and a cream sauce.  The presentation was terrible (as per my photo) and the food was super bland and not at all fresh.  ;;We also tried the soup of the day which was described as a \"spicy african stew.\"  It came out in this odd HUGE soup bow that was filled with the tiniest amount of soup.  It was barely luke warm</t>
  </si>
  <si>
    <t xml:space="preserve"> but I don't send things back so we kept it.  The waitress must have not had stew before</t>
  </si>
  <si>
    <t xml:space="preserve"> because this was simply vegetable soup.  We both tried it and said the same thing \"needs salt\" which is kind of 101 in the culinary world.  It was watery and was spicy like she described but completely lack luster.  Probably the first time I ever left soup in the bowl.   ;;Lastly</t>
  </si>
  <si>
    <t xml:space="preserve"> we tried to vegan sides.  The scrapple and the bacon mushrooms.  The bacon mushrooms tasted like sugar mushroom and were completely soggy.  If you're looking for the BEST vegan bacon go a little farther to memphis taproom.  The \"bacon\" here is just sad.  The scrapple was not bad.  It was mushroom and some lentils but again could really use some seasoning.  ;;This place would really benefit from having the chefs learn how to properly season and use some herbs.  I felt like I ate air.  I wouldn't ever eat here again but I'd definitely go to the cafe in front as I loved the chai and they have lots of cold pressed juices and kombucha.  In a city with SO many vegan options and plenty of places for good food</t>
  </si>
  <si>
    <t xml:space="preserve"> skip this one."</t>
  </si>
  <si>
    <t>FVGl06f5NV3qKJEP4B1LMQ</t>
  </si>
  <si>
    <t>J1WCNF4KhwLajnOzIVEFYA</t>
  </si>
  <si>
    <t>We stumbled upon this place when the bar we originally wanted to go to had an hour wait for a table. They were able to immediately seat 8 of us in the back patio. The outdoor area is adorable and the umbrellas were clutch on the first 80 degree day of the year. Good drink options for reasonable prices. We also got the buffalo cauliflower (awesome!!); chipotle turkey burger with shoestring fries; and the beef burger with a side salad. All of the food was delicious. Will definitely come back on the next warm day to enjoy their outdoor space.</t>
  </si>
  <si>
    <t>Y1443WliaIbU2AFs7FrsIQ</t>
  </si>
  <si>
    <t>VyfsMClKPKH3E6ZHrSUxmA</t>
  </si>
  <si>
    <t>Amazing! The grilled cheese; buffalo cauliflower; burger; turkey burger; and soup all were absolutely delicious. Their apple spiced kombucha on tap was like Christmas in a cup; even the kids liked it. Service was wonderful and even on a Saturday with the place full of people we got our food quickly and with a smile. Coffee and hot chocolate was really good as well. We will be back here for sure!</t>
  </si>
  <si>
    <t>R-U8p4HbIKU8th_IIA5Pnw</t>
  </si>
  <si>
    <t>p7JnT1gpde72N8K1xiUPgw</t>
  </si>
  <si>
    <t>Brunch food was okay, nothing great.  My eggs benny was average at best.  The scrapple wasn't good and the hollandaise tasted like mustard.    I also prefer potatoes with it, not a side salad.  Price was slightly high for the amount of food.  The place is very nice inside and the coffee is good.  Service was on the slow side.;It's a decent place for vegans but if you don't have food restrictions, there are much better places in Philly for brunch.</t>
  </si>
  <si>
    <t>8SNG7tk1f7v6v8TakhQ4Xg</t>
  </si>
  <si>
    <t>6Dz4te-2J6btut45PRx39w</t>
  </si>
  <si>
    <t>We entered this restaurant for a first Friday viewing and chose to stay for dinner. We chose the outdoor seating as it was a pleasant summer evening and loved the ambience. Very romantic and great for a date night. There is seating inside as well as on the second level. ;;The drink menu has a Good selection of beers, wines and cocktails. The food menu is a vegan's delight and I would suggest all vegans to give this place a try. There are poultry and meat options as well. We tried the Queso and the fried chicken burger and both were delicious. I would like to try them for brunch sometime.</t>
  </si>
  <si>
    <t>JPhD3lECmXelDiaMDtzH1w</t>
  </si>
  <si>
    <t>GWYgV5Bu0s-r7CQg4UEFoA</t>
  </si>
  <si>
    <t>5eodZwK_bugm46ihpU2twQ</t>
  </si>
  <si>
    <t>While I want to love this place I've become frustrated lately with the fact that there always seems to be an extraordinarily long wait complete with at least 5 empty and open tables that are not being used. It's great that more and more people seem to be learning about front street but I'd really love it if management would simply hire enough staff to service the demand. ;;Regarding the food, it's typically great. I recommend the buffalo cauliflower as does everyone. Don't sleep on the turkey burger either. Solid place if you can get a table.</t>
  </si>
  <si>
    <t>jqj1ZzX2dkyujNt0y1_HvQ</t>
  </si>
  <si>
    <t>UdU_dzkpt2YihNVelPEY8A</t>
  </si>
  <si>
    <t>OfhZlqYMrCVAhM-bt_cQug</t>
  </si>
  <si>
    <t>ME7nOO4hHoCwkbssGqsyPA</t>
  </si>
  <si>
    <t>Restaurants, Pizza, Vegan</t>
  </si>
  <si>
    <t>Blackbird Pizzeria</t>
  </si>
  <si>
    <t>Q6g5Wf4-3LaYr_dbwbdQKg</t>
  </si>
  <si>
    <t>So when we walked in the Pizza Shop we were greeted by a helpful waitress.  She answered any questions that we had concerning the ingredients used for the pizza.  So we tried the Hawaiian Pizza; Cheese Pizza; Buffalo Pizza and Best of all Cheesesteak Pizza... OMGEEEE they were all delicious.   This place you have to try</t>
  </si>
  <si>
    <t>xJcpYqeHnFA8AAyIIMrNiQ</t>
  </si>
  <si>
    <t>f-4oG8DtUgA-5Fl0icS8xg</t>
  </si>
  <si>
    <t>_buMJCCAJN2sLKKtnC4H2w</t>
  </si>
  <si>
    <t>Vltf7O6NVX0rdr9PVZZ9XA</t>
  </si>
  <si>
    <t>My fiance' treated me here twice now. Im sorry I wasnt able to review sooner... but OMG. This place is amazing. If you're looking for a 'real' cheesesteak taste for vegetarian/vegan... This is perfect! Yet; I actually sat down and had a slice recently. OH MY GLOB; the freakin' mushroom pizza was the BEST I ever had in my life!</t>
  </si>
  <si>
    <t>oNOjCEDIP0DyTZKnpe4LRg</t>
  </si>
  <si>
    <t>31j8_1Cd_SaEnwls2vTMYg</t>
  </si>
  <si>
    <t>The best vegan pizza I have ever tried. The haymaker was absolutely amazing. I brought it back to work and all of my vegan coworkers went nuts. It had just the right amount of garlic. The crust was just the perfect thinness. ;;I also tried the Philly cheese steak while is on this crunchy chewy hoagie bun. It's a little bit greasy but I did not mind it. ;;Lastly, I tried the beet salad. It had caramelized onions and beets in assorted colors.  It was a really tasty and unique salad. I will be getting all of these items again plus the wings.</t>
  </si>
  <si>
    <t>O6OwxRew_kM7gGrsCWL9hA</t>
  </si>
  <si>
    <t>Vpdtlbqh3QjhgoqhKzSiOg</t>
  </si>
  <si>
    <t>NmRqXp-RjCGpFODYOViOpQ</t>
  </si>
  <si>
    <t>Ambiance leaves much to be desired; but it is a pizzeria! Staff is a little aloof; but it's always busy. Food is just out of this world! I'm not vegan; but I swear their cuban is one of the best; meat or no meat; I've ever had! Definitely worth a stop!!</t>
  </si>
  <si>
    <t>9tj6wCKaOr3IWLd-KrB3xA</t>
  </si>
  <si>
    <t>adqws3Z3jc3msuqtrr2Xgw</t>
  </si>
  <si>
    <t>The BEST Pizza!  Wow, I am so glad I made the trip.;;The red sauce had such an amazing flavor.  We got the Fungi mushroom pizza (no cheese) and wished we would have gotten it with the red sauce that was on the Haymaker slice but the garlic sauce was delic too.;;I wasn't sure about the wings but the habanero citrus sauce hit the spot.  It wasn't super hot and of course it is not a wing but it was perfect for \chicken.;;There were so many things on the menu I wish I would have had more time to go back.;;\"Delivery\" is brought on a pedal bike so I can see why we were out of the delivery area.;;The people were friendly and helpful.  The place is small and a nice hole in the all.  Is that an OXY?;;It was warm without A/C but the night wasn't too bad.;;The lemon vegan cupcake also hit the spot.;;We lucked out and found a parking spot down street.  Best date night!;;Would love to go back."</t>
  </si>
  <si>
    <t>So. I am neither a vegan. Nor am I a huge pizza fan.  BUT if pizza tasted like it does at Blackbird Pizzeria at every pizza joint, it might be the only food I ever consume. Seriously. What dark magic is going on in that deliciously crispy dough? What secret ingredient do they have to make the funghi pizza so craveworthy?;;I was completely blown away. The funghi pizza and the chickpea parm had me smiling like it was Christmas. Both tasted better than their traditionally meat/egg/cheese filled counterparts. ;;I honestly cannot wait to go back and try more items on the menu. Absolutely fantastic.</t>
  </si>
  <si>
    <t>hEZZKg3aMY5uuOob6WwM3A</t>
  </si>
  <si>
    <t>I went here today with my brother. We both got cheesesteaks and a pepperoni pie. The pizza was amazing. Perfect dough; great sauce; daiya cheese and the best pepperoni ever. It's awesome to be able to go to a pizzeria and get a huge selection of delicious vegan pies. I want to try all varieties. The cheesesteak was really good; my only complaint was the roll. I was expecting/wanting a soft amoroso style long roll; but they use a ciabatta like situation; which I found to be too thick and hard and took focus from the filling. Which was perfect. I love the filling! It was super thin sliced seitan with perfectly grilled onion and mushroom. The flavor was really good. I cant wait to try the cakes; other pizzas sandwiches; and cole slaw. Im pretty pumped for the coleslaw. Im just so happy to have an all vegan pizza/sandwich shop here; and I encourage everyone to support it! If youre vegan this is a must try; and if youre not you should check it out for a tasty and familiar introduction to vegan fare.</t>
  </si>
  <si>
    <t>20HA0Hq3fc4-x3hGcW5lWw</t>
  </si>
  <si>
    <t>This was hands down the most amazing vegan pizzas I've ever had the delight to taste. The \cheese\" was deliciously melted and the mushroom toppings were so flavorful! It was a little on the oily side and I would have preferred less salt</t>
  </si>
  <si>
    <t xml:space="preserve"> but that's just me being picky. ;;The reason I gave Blackbird four stars instead of five is because I found the crust a bit disappointing. It was very hard and burned on the bottom--not doughy as I had expected. Granted</t>
  </si>
  <si>
    <t xml:space="preserve"> it might be because the pizza was delivered and wasn't exactly fresh out of the oven. Also</t>
  </si>
  <si>
    <t xml:space="preserve"> the cookies on their dessert platter were rock hard and too sweet. ;;Overall</t>
  </si>
  <si>
    <t xml:space="preserve"> great pizza place</t>
  </si>
  <si>
    <t xml:space="preserve"> just not so sure about the desserts."</t>
  </si>
  <si>
    <t>TVQHnPjb3UbodmPqxCARNA</t>
  </si>
  <si>
    <t>IGxrAQcqw8Mr1x9WLXQsNA</t>
  </si>
  <si>
    <t>Breakfast &amp; Brunch, American (Traditional), Food, American (New), Sandwiches, Restaurants, Beer, Wine &amp; Spirits</t>
  </si>
  <si>
    <t>Hawthornes BiercafÃ©</t>
  </si>
  <si>
    <t>rjIcpOMd97JxA7vF2CQpIQ</t>
  </si>
  <si>
    <t>5Zz8yD2CKFcerclNpqmnxQ</t>
  </si>
  <si>
    <t>_aBuP_eBs6hCH8aYzzy1Hg</t>
  </si>
  <si>
    <t>na-_Zo9eD5IH7Z9t8DNgYg</t>
  </si>
  <si>
    <t>O7Z_yamf1k4b6CoZAtPtJA</t>
  </si>
  <si>
    <t>Wow... and here I am thinking I've already had the best brunch in the city (Sorry Green Eggs, Sabrina's, and all the other kick-ass brunch spots).  Hawthorne's you are now my new favorite spot for so many reasons.  ;;I went on a busy Sunday afternoon, after stopping at Green Eggs but the wait was a little too long for my liking.  It took 10 minutes for me and a friend to be seated, and we were immediately greeted by a very friendly server who rattled off the specials and told us to help ourselves to their extensive \self-serve\" beer selection.  And what a selection it is... and at such great prices</t>
  </si>
  <si>
    <t xml:space="preserve"> only $2.75 for Troegs DreamWeaver Wheat. (one of my absolute favorite beers).;;After looking through the incredible variety of brunch options</t>
  </si>
  <si>
    <t xml:space="preserve"> I decided today would be the day I finally tried Fried Chicken and Waffles for the first time; and a special treat from Hawthorne's</t>
  </si>
  <si>
    <t xml:space="preserve"> they top each one with 2 poached eggs and Hollandaise sauce. (I also had the whole thing topped with Sliced Nova</t>
  </si>
  <si>
    <t xml:space="preserve"> it tastes great on Eggs Benedict).  ;;HOLY SHIT!  This was the most flavorful breakfast I've ever had.  The sweet syrup meshed so well with the extremely buttery texture of the waffles (which were cooked perfectly</t>
  </si>
  <si>
    <t xml:space="preserve"> I loathe burnt waffles) and the saltiness of the fried chicken.   I ate about half the fried chicken with the waffles</t>
  </si>
  <si>
    <t xml:space="preserve"> and the other half with the perfectly poached eggs and sliced nova.  I think mixing all these flavors together would have taken away from the individual flavors of the dish</t>
  </si>
  <si>
    <t xml:space="preserve"> and I recommend asking for the poached eggs on the side in the future to make it easier to split it up.  ;;I will be back for more Hawthorne's</t>
  </si>
  <si>
    <t xml:space="preserve"> I will be back often and eagerly awaiting your plates of greatness to satisfy my taste buds.  Can't wait to go to town on that beer cooler too!"</t>
  </si>
  <si>
    <t>cMPJlsuY5IQgJ8N9qICdDw</t>
  </si>
  <si>
    <t>iaI25P6RUEACVADmYd3ORg</t>
  </si>
  <si>
    <t>Hawthornes is a perfect Breakfast/ Brunch spot in the city. They have a WIDE variety of bottled individually sold beer. In fact wide would be putting it lightly. If I had to count I saw at least 10-12 coolers of beers with probably at least 40 different beers per cooler. So if you are looking for beer selctions this is the place for you.;;As for breakfast it is a great spot for Breakfast, Lunch or Brunch. I recommend the frensh toast. The two peices they give you are huge. Filling for any one person, or the perfect side to order for a group of two. And at $9 its more then an affordable option for breakfast.;;Our service was amazing. Our group of 4 went on New Years Day morning. Our server was more then accommodating when it came to our orders. She even went out of her way to put in an order that wasnt on the menu. She gets 5 out of 5 stars.</t>
  </si>
  <si>
    <t>6o3HCqQRaIusRWCCD4-iDw</t>
  </si>
  <si>
    <t>cELrzmdJFk0ldEIs2Opg6g</t>
  </si>
  <si>
    <t>I LOVE nachos so naturally I ordered the breakfast nachos for brunch and they were so terrible I barely ate them even though I was starving. The corn chips were completely soggy and everything was COATED in the same spice so there wasn't the crunch or the flavor mixing that nachos should have. The spice made the corn chips taste like doritos which was extremely off-putting. The staff was so busy; I couldn't get anyone's attention to ask for fresh chips to try to salvage the meal. I walked away 2.5 hours later; hungry; disappointed and then extremely annoyed that a 20% gratuity was added to our check. Ballsy move Hawthorne's... pretty sure 18% is the max allowed. Other meals looked good but the nachos thoroughly sucked; don't ever order them.</t>
  </si>
  <si>
    <t>StfvWavEjj8KvBZDzgeNig</t>
  </si>
  <si>
    <t>t1LHBKygpm-QCGu-pJV6Mg</t>
  </si>
  <si>
    <t>Tried to make a reservation for 6 people for brunch on Saturday. The website let me make the reservation but they actually ended up calling me and telling me I couldn't make reservation for brunch. No big deal, we got there around 10 hoping to beat the typical 11am-ish crowd. We were very wrong. At 10am the wait was about 45min. For 6 people it's understandable but the place was packed nonetheless. It ended up being about an hour wait but the food was worth the wait. ;;We started with mimosa's - at $11 a pop I was hoping it was going to be the best mimosa I've ever had... it was pretty close. They give you a baby bottle of champagne &amp; a glass of orange juice to make your own. I thought it was a pretty cool concept. ;;The food - I'm honestly not entirely sure what the rest of my party got because I was so focused on the Crabby Dick that I ordered. It's a bun with a crab cake inside &amp; two poached eggs on top. It was served with homefries. Simply amazing. Some other table winners were the classic french toast &amp; blueberry waffle with pulled pork on top. ;;The wait is always annoying but the food is that good that it's worth standing outside for an hour to get your hands &amp; mouth on a crabby dick. Yep.</t>
  </si>
  <si>
    <t>NMaHUBl_u5iVCC5MYUdqXw</t>
  </si>
  <si>
    <t>YPhyPpknfV6sJcee6NaqWw</t>
  </si>
  <si>
    <t>I'd call it poor service; but they didn't give me any. If I had to guess my baseball cap and oversized sweatshirt where a little too urban.</t>
  </si>
  <si>
    <t>FfiI4XvtCjc63pm60hBcgg</t>
  </si>
  <si>
    <t>Zc96jJkZ1HEjqt2wEBmnIg</t>
  </si>
  <si>
    <t>H61bzW1QbJonDqM3vI-7tQ</t>
  </si>
  <si>
    <t>WZM1vk1a_8w31x9LUtZSyg</t>
  </si>
  <si>
    <t>Stopped by as I saw per phillytapfinder that Hawthornes had Bell's Hopslam on tap.  It was pretty sparse on a mid-Saturday afternoon and we were quickly seated at the table of our choice.  ;;This was the first time I'd visited and wasn't entirely sure of the process once I entered.  There are about 5 beers on tap that you can order from the waitress or you can browse the 10 coolers of beer by the bottle and have it added to your tab at the counter (based on your table number).  It's a bit different and took me a few seconds to get it sorted but once I did it made total sense.;;The interior was very inviting, rustic, bright, and laidback.  We didn't have any food but both the lunch &amp; dinner menu looked amazing and I look forward to returning again to sample.  ;;The beer selection is quality and while some don't like the mason jars which are used for the beer I'm sure you can ask for another glass as they exist for the beers on tap.  There is also the beer takeout option with discounts on six and eight pack purchases; growlers are also available.  ;;This four star review could certainly turn into a five star once I sample the food, so don't take this four to mean its anything less than superb.  Enjoy!!</t>
  </si>
  <si>
    <t>zrESudirjip-s8wxxAB0xw</t>
  </si>
  <si>
    <t>D4OBTt6RIPSIA36JsyjUpg</t>
  </si>
  <si>
    <t>Great homey environment and definitely in my top 10 lunch places. Can take a while to get a table, but is well worth the wait.;;Vast beer selection, engaged staff, and wonderful comfort food. Great place to go with a group.</t>
  </si>
  <si>
    <t>gOrJeoLDOiW7muWuoE-sMg</t>
  </si>
  <si>
    <t>Restaurants, Nightlife, Arts &amp; Entertainment, Seafood, Music Venues, American (New), Paint &amp; Sip, Dance Clubs, Sandwiches, Bars</t>
  </si>
  <si>
    <t>Morgan's Pier</t>
  </si>
  <si>
    <t>spFd9TbqB76HpKkZ6fMgFA</t>
  </si>
  <si>
    <t>Morgan's Pier is perfect for those balmy summer nights when all you want is a pretty view, nice weather, and some yummy drinks with your friends.;;I didn't get to try any of their food, but I would highly recommend the Watermelon Ricky and the White Sangria if you prefer something sweet and fruity.;;I loved the super low-key and laid-back vibe here. Definitely one of my new favorite spots in Philly.</t>
  </si>
  <si>
    <t>70y7ExiEHrawld5lruwUVw</t>
  </si>
  <si>
    <t>_Y6dSYZasyiDh7p5oTqUSw</t>
  </si>
  <si>
    <t>What a great concept/idea for a fresh, summertime, waterfront hangout. A great job was done on the decor and layout. Lots of buzz in every direction about this place and for good reason - I can see this becoming a regular warm weather hangout over the next few months for myself and many friends. As a seasoned patron of many of our great city's drinking and dining establishments, a rule to live by is to avoid avoid avoid anywhere until they've been open for at least a few weeks to give them time to iron out the kinks. Even the best establishments need training wheels at first, and that's OK. We expect it. ;;We made the mistake of thinking it might be low-key and not-so-crowded on Memorial Day Monday after a full-on 'grand opening' weekend. I wouldn't say it was packed, but it was very crowded when we arrived. We had hoped to saddle up to the bar and enjoy a drink and maybe some food, but sadly my fiance and I were only able to find one stool and sorta share it while we had a few drinks and scoped out a table. The beer list is extensive and varied, and I love that they have a decent amount of canned (cheaper) beers. The 3-4 members of the bar staff we dealt with were slammed, yet were all pleasant, seemed experienced and were on point. No complaints there. I just wished we'd stayed at the bar. ;;After a while our bellies were rumbling and we had given up on hopes of eating at the bar and pounced on a high top table near the stage/DJ (who needs a lesson on volume control/EQ'ing, but that's another story!). As mentioned, we know and expect any establishment will have hiccups on opening weekend. Table service, however, was sorely lacking. The table we grabbed hadn't been cleared and we waited for a good 15 minutes before a busboy or server even glanced in our direction (there was no hostess - the bartender directed us to sit at any table that was open). ;;Eventually a busboy swooped by and grabbed the empty cans and trash left from the previous customers. Not once did anyone wipe down our table or provide clean napkins/silverware. Eventually a waitress stopped and asked if we \were OK\" (as if she/someone already greeted us and taken an order). We explained we wanted to order food and drinks - my fiance and I each ordered canned beer assuming it wouldn't be a long wait. It was then we were informed half of the beers on our menus were no longer available because</t>
  </si>
  <si>
    <t xml:space="preserve"> in the servers words \"the management did not plan this out very well\". For food</t>
  </si>
  <si>
    <t xml:space="preserve"> I ordered the popcorn shrimp</t>
  </si>
  <si>
    <t xml:space="preserve"> and a burger and fries and my fiance asked for the chopped salad w/ buttermilk dressing. We were never offered water. No biggie</t>
  </si>
  <si>
    <t xml:space="preserve"> but the high in Philadelphia yesterday was 90 degrees. Also</t>
  </si>
  <si>
    <t xml:space="preserve"> table still never wiped down</t>
  </si>
  <si>
    <t xml:space="preserve"> no silverware/napkins.;;After a healthy 20-25 minute wait</t>
  </si>
  <si>
    <t xml:space="preserve"> our food arrived. But not our canned beers. My burger was tiny but tasty and the fries reminded me of Mickey Dee's</t>
  </si>
  <si>
    <t xml:space="preserve"> which isn't necessarily a bad thing. The popcorn shrimp was also average - not bad</t>
  </si>
  <si>
    <t xml:space="preserve"> not great. The salad my fiance received was not only NOT chopped (ripped</t>
  </si>
  <si>
    <t xml:space="preserve"> maybe?) but was completely missing dressing. Also</t>
  </si>
  <si>
    <t xml:space="preserve"> still no silverware. Was she expected to eat this thing with her hands? At this point our server was nowhere to be found. Neither were our canned beers we had now ordered a half hour ago. Hmmmmmmm. ;;Finally our flustered server resurfaced with the silverware</t>
  </si>
  <si>
    <t xml:space="preserve"> when we inquired about our canned beers she took on the look of a deer in headlights</t>
  </si>
  <si>
    <t xml:space="preserve"> and rushed away after promising that the beers were on the house. Another 10 minutes pass (you can't make this stuff up)</t>
  </si>
  <si>
    <t xml:space="preserve"> the beers arrive with a second promise from our waitress that they are on the house. We thank her</t>
  </si>
  <si>
    <t xml:space="preserve"> she walks away</t>
  </si>
  <si>
    <t xml:space="preserve"> and... what a surprise! One of the beers is wrong! *Facepalm* ;;At this point</t>
  </si>
  <si>
    <t xml:space="preserve"> we're simply trying to quickly finish up our food (the salad was average according to my other half) and either get out while we're still relatively calm</t>
  </si>
  <si>
    <t xml:space="preserve"> or settle our tab and head back to the now less crowded bar. We ask for our check</t>
  </si>
  <si>
    <t xml:space="preserve"> and comically</t>
  </si>
  <si>
    <t xml:space="preserve"> she has it to us instantly. And what happens to be on the check!?!? The beers that she promised were on the house (on multiple occasions!!!I) Ugh. I couldn't help but laugh. ;;At this point it was either leave a shitty tip</t>
  </si>
  <si>
    <t xml:space="preserve"> make a scene with the waitress</t>
  </si>
  <si>
    <t xml:space="preserve"> or ask for the manager. The easiest and most gratifying thing to do was to take a deep breath</t>
  </si>
  <si>
    <t xml:space="preserve"> and... leave a shitty tip. So that's what we did. And</t>
  </si>
  <si>
    <t xml:space="preserve"> as someone who has worked in the service industry and has many friends and family who have and still do - I feel appropriately guilty about leaving such a shitty tip - but that's the trade off for such shitty</t>
  </si>
  <si>
    <t xml:space="preserve"> shitty</t>
  </si>
  <si>
    <t xml:space="preserve"> service. ;;In closing</t>
  </si>
  <si>
    <t xml:space="preserve"> this place has TONS of potential and will probably do very well. As I've mentioned above we expected to have less than perfect service</t>
  </si>
  <si>
    <t xml:space="preserve"> and they'll no doubt iron out these kinks in time. We can only hope they quickly filter out the inexperienced/clueless employees &amp; focus on a better overall customer experience."</t>
  </si>
  <si>
    <t>FwRIArLW3gPwCBoz4xPm5g</t>
  </si>
  <si>
    <t>4NCWXviFMoGfk4AWyhOYqw</t>
  </si>
  <si>
    <t>I'm really torn over this review. I want to say lots of positive things, but most of that goes towards the ambiance. You really can't beat this view. Everyone is so hyped up that George Sabatino is here, and I don't mean to be hard on the guy, but it's not just food that I'm droooling over. ;;I ordered the cheeseburger and my friend ordered the bacon sandwich. The cheeseburger was fine, but if I'm going to pay that much, I'd rather go to Shake Shack. And it's still a pet peeve of mine when they don't come with fries and you have to pay extra. Though I am a fan of pickled veggies, which all the sandwiches here come with. My friend's bacon sandwich was very dry. The bread definitely needed more than some residual fat and swipe of mustard. It needs a sauce. I tried to use the aioli from the fries but it still didn't quite do the trick. The Really Good Fries are not as good as advertised. They're overly salty and the aioli is not spicy. ;;To drink, I got a Dark and Stormy which was fine (but it's not a complicated drink). My friend stuck to beer. On warmer days, I want to try a Watermelon Ricky to see if it's all the rave. I do quite enjoy the 21st Amendment beer on its own. ;;I'm not opposed to trying other things on the menu. I know I'll be back because I love the patio so much. I think I'll splurge on the Dining Menu because someone ordered the whole fish and it looked delicious as it passed us.</t>
  </si>
  <si>
    <t>TLNI1VHqpKDz8W7xQhIbAA</t>
  </si>
  <si>
    <t>HiuXGobrfpd0ndlixKKLvQ</t>
  </si>
  <si>
    <t>Great place. Bribe guy 75 dollars to get in. Would get 4.688 stars if install air conditioners. ;Obama out.</t>
  </si>
  <si>
    <t>3GmVtj4KWc-JlupHx8TKhQ</t>
  </si>
  <si>
    <t>5wE6a8BGgaRo9_HeXoCmsA</t>
  </si>
  <si>
    <t>lpfeHG4dyq6EuUEdVKCgbA</t>
  </si>
  <si>
    <t>MdK0LAvfdS1YtkAi-lV-TA</t>
  </si>
  <si>
    <t>A great concept in theory, but the execution was thus:;Ran out of food Memorial Day weekend and reduced the hours they were open without adjusting the sign on their door.  If you go to a destination bar and they are not open as advertised, what then shall you do?</t>
  </si>
  <si>
    <t>zPkT7yv1zeJsTCtFK2Fl5A</t>
  </si>
  <si>
    <t>Night time review.;;Not surprised the only thing this place has going for it is location (and you're facing the wall of a bridge so its not even nice.);;The drinks are overpriced and watered down. Expected. Overcrowded past capacity? I can deal with that.;;But when the door staff are complete and utter assholes? There is no way I or any of my friends will ever spend another dime here. I'm 24. Never had any hassle with ID at any bar or club on the East or West coast. This is the first time I've ever had an issue, and door staff were far from professional. I offered an alternative form of ID. Bouncer shoves me away and says he will call the cops for trespassing. ;;When high school level drop outs are getting a high of what little power they can get at the front door, you know there's a problem with the venue. Add in $10 cover and the crappy music played on repeat all night and you have a recipe for success.</t>
  </si>
  <si>
    <t>fPbUA-nJL2JWdXz0M-q3dg</t>
  </si>
  <si>
    <t>atLfao1toalnietIf9dZJw</t>
  </si>
  <si>
    <t>Went here for Friday night and it was pretty packed. They have a lot of bars though so I never had to wait excessively long for a drink. Bathroom was a different story, that line was seriously ridiculous.;I like the cool foggy dance floor so I hung around the bar there for a while. At some point this chica challenged me to a dance off; she came at me hard but I held it down. These things happen so stay ready, my friend.;;Overall, it's a hip weekend spot if there's nice weather. If you drink like I do, prepare to spend a good amount of money but being cool ain't easy, ya know? I'll probably go back a couple times before the Summer's over.</t>
  </si>
  <si>
    <t>hzYiL6u6MeUhWwqVmABI_g</t>
  </si>
  <si>
    <t>3GFMWNrLl7fSjnvuYZMUaA</t>
  </si>
  <si>
    <t>eyDMRX8RnSE6bzpGCeQAcg</t>
  </si>
  <si>
    <t>Atf366gVycSQ4Ig-LbZAOg</t>
  </si>
  <si>
    <t>Oh Morgan's Pier, what has happened to you? I booked a work party here for a Tuesday night. The booking agent was kind of a bitch and took several days to get back to me. The rest of the staff was friendly and nice, but maybe overworked or on drugs (or both?)  The one bartender kept spilling drinks left and right. ;Ok so the food; gone are the amazing fish tacos of last year, now its really overpriced bbq joint with small portions. We ordered one of each appetizer and most of them came out cold, especially the fries and fried cauliflower. When did charging 9 dollars for 6 wings become the norm? ;The drinks were ok, overpriced and a little watered down. ;The bathrooms were super gross.;The view was great, but I doubt we'll be back.</t>
  </si>
  <si>
    <t>5nd9UFG5AY_PEsUYZoCKJg</t>
  </si>
  <si>
    <t>bjPUhanWoinHi2kywvVzBA</t>
  </si>
  <si>
    <t>Italian, Mediterranean, Restaurants</t>
  </si>
  <si>
    <t>Mercato BYOB</t>
  </si>
  <si>
    <t>7zvTYONPzpGkwgAk5xl0BQ</t>
  </si>
  <si>
    <t>'Grossly underwhelming and peculiar' is the most concise way to describe the dining experience.;;Four of us had the four course tasting menu.  Peculiarly, we were able to select an item from each - app, pasta, entree and dessert - so we were left wondering what its importance is.;;Nevertheless, the highlight was my friend's short rib ragu - they were melt in your mouth tender over surprisingly light, fluffy pillows of gnocchi.  Everything else went downhill.  The pasta special black pepper linguini with scallops were good, the spring risotto was standard, the antipasti was stale, as if it sat awhile, the desserts were standard, nothing to sing about.  The lowest point was my strip steak, well done instead of medium rare as ordered, but the brussel sprouts were absolutely fubar'd - overcooked and so overvinegared that none of us could even identify them.;;The service could have used some work.  When asking our server about the tasting, the opening statement was the rule stated in the menu - that everyone at the table must participate.  After dropping our entrees and offering cracked pepper, the runner scurried away as I was saying yes.  Our server must have sensed our discontent, having dropped off our check before we could finish our desserts and coffee.;;At over $50 a head not including tip and its air of exclusivity (cash only, no reservations), I hoped for either better service or stellar food.  Unfortunately, as both left me extremely unsatisfied, there will be no repeat for me.</t>
  </si>
  <si>
    <t>k1seducTq2YHpyD49-cVYg</t>
  </si>
  <si>
    <t>4i2MjptQnMcoxf9cuK8BFA</t>
  </si>
  <si>
    <t>This is my favorite restaurant in Philly, hands down.  I've been just about everywhere, and while there are other places that might be better for special occasions, in terms of food quality, price, and atmosphere, Mercato can't be beat for a regular dining spot.;;The restaurant itself is cozy and romantic.  The floors are hardwood, with exposed brick on the walls.  The kitchen is open and right in the back of the dining area.  The space is really tiny, and the tables are very close together, which may seem uncomfortable at first, but it really creates a lovely atmosphere.  In the warmer months, there are outdoor tables that you can sit at as well.  It's a BYOB, so you save some money by bringing your own bottle (or two!). ;;The service here is flawless, and the host or hostess will send a text when your table is ready, so you can grab a drink at one of the other bars nearby, or take a stroll through the beautiful, quiet surrounding neighborhoods.  A few things you should know beforehand: (1) Mercato doesn't take reservations, so there is often a wait.  Sometimes it can be pretty long if you are trying to get a table at prime dinner time.  (2) The place is tiny.  There is barely any room.  When it is full, it gets really loud.  There will also not be much space between you and other parties.  If you have a big party, it can take a really long time to get a table because you will need to wait for several parties to get up before they can join the tables. (3) It's cash only, and not exactly cheap, so fill up your wallet beforehand.  If you do forget to bring cash, there is a convenience store a short walk away that has an ATM you can use.  ;;The food is where Mercato excels.  I highly recommend the meatballs for an appetizer.  There are really flavorful, and the sauce is one of the best I've had on anything.  The meat and cheese trays are also really delicious, and everything is high-quality.  I brought my father here once, and both of us tried salads and were delicious.  ;;For an entree, I always get the bolognese.  Every time I come here, I say I'm going to get something different, but then I see it and I end up ordering the same thing.  I can't say enough good things about the bolognese.  The dish combines pasta with chunks of veal and pork in a cheesy, cream sauce.  The meat is extremely (and I mean EXTREMELY) flavorful, and the noodles are perfect to hold the sauce.  ;At first the portion looks a bit small, but it's really more than enough.  They have a side that combines broccoli rabe with sausage and meatballs and is also one of my favorites. ;;Finally, the service is where Mercato really shines and has won me over for life.  Earlier this winter, we decided to go on a cold evening.  We got there and were told it would be a twenty minute wait.  We waited outside under the heat lamps for almost an hour.  At first, we were frustrated about being told such an incorrect estimate, but when we were finally seated, they apologized profusely, and brought out a free meat and cheese tray with other goodies.  When our meatballs were brought out a bit too rare, they cooked the originals more and brought us out an additional order as well.  Overall, I recommend Mercato to absolutely anyone.</t>
  </si>
  <si>
    <t>baF-tM0MYVe-KViexsnjDg</t>
  </si>
  <si>
    <t>9NLSCtdkrN-rQDwRgo506Q</t>
  </si>
  <si>
    <t>Completely fabulous. I went with four other people, while visiting friends in Philly, and the outdoor seating was charming, the service was pretty good (our waiter spilled a bunch of the prosecco we brought so that was kind of \meh\"</t>
  </si>
  <si>
    <t xml:space="preserve"> but other than that</t>
  </si>
  <si>
    <t xml:space="preserve"> he was great) and the food was AMAZING. ;;We did not get the tasting menu</t>
  </si>
  <si>
    <t xml:space="preserve"> but we did make sure to get a different dish for each person</t>
  </si>
  <si>
    <t xml:space="preserve"> in order to sample. My favorite was (conveniently) my own dish. I had the special</t>
  </si>
  <si>
    <t xml:space="preserve"> which was a proscsiutto wrapped some sort of meaty white fish...I want to say sole...(this was a week ago...) with crab meat flaking around it and covered in beurre blanc sauce. I think my mouth just started to water while typing this...;;There were also scallops</t>
  </si>
  <si>
    <t xml:space="preserve"> pyramid pasta</t>
  </si>
  <si>
    <t xml:space="preserve"> squid ink pasta</t>
  </si>
  <si>
    <t xml:space="preserve"> and the ragu. All perfectly excellent. The dessert left a wee bit to be desired. (Gelatto in an espresso cup is not</t>
  </si>
  <si>
    <t xml:space="preserve"> like</t>
  </si>
  <si>
    <t xml:space="preserve"> the most exciting thing in the world.) But I'm still giving five stars for such a nice evening.;;The outdoor summer ambiance was totally charming. We arrived at 8pm</t>
  </si>
  <si>
    <t xml:space="preserve"> just enough time to enjoy the setting sun and then have dessert by candlelight.;;If you're in Philly and you want to enjoy a special occasion without going the far end of the high dining spectrum</t>
  </si>
  <si>
    <t xml:space="preserve"> I definitely recommend this place."</t>
  </si>
  <si>
    <t>Pf2lMKHB8Gb5OUxVjMkRTw</t>
  </si>
  <si>
    <t>uiA03Wj7CABKWpk9OimAaw</t>
  </si>
  <si>
    <t>i likes!  loved that the whole menu was restaurant week approved. this place was all about the food, no frills. nowadays, i lean towards the small, homey restos. this place definitely suits that. great byob spot.;;started with bruschetta and grilled octo for appis. the octo could not have been more perfect (not chewy at all!) and mushroom bruschetta yummo.  entree was scallops and sea bass. scallops was plumpy and went well with mushroom risotto. loved the cripy skinned sea bass. tiramisu and cheesecake were moist and not too sweet.;;trust me you would want to skip r2l or xix this time....choose this place instead and you won't regret your choice!</t>
  </si>
  <si>
    <t>v98WXw1EToiuPIxtE0aekQ</t>
  </si>
  <si>
    <t>ldAoxxq4unHojKXGTi_Neg</t>
  </si>
  <si>
    <t>Not too thrilled with our Mercato experience;  the space is cramped and HOT; we had to fan ourselves with the menus and actually had to ask for ice for the water! It is also loud due to the acoustics; spent most of the night asking people to \say that again\". The food was ok but a bit bland in my opinion and pricey; but it's CASH ONLY and gratuity included with our group of five. The only thing that was great about it was that it's BYOB."</t>
  </si>
  <si>
    <t>obAksk0tLwmo6Vb32fOgQQ</t>
  </si>
  <si>
    <t>1JFAcSfBbCALP0VjG7mG1Q</t>
  </si>
  <si>
    <t>Love this place! This is one of our top 3 restaurants. The food is amazing and we have never been disappointed. The restauarant itself is very cozy; but that is part of the experience. We have been here multiple times and will continue to go!</t>
  </si>
  <si>
    <t>AYs6DosAnZfaNSal5ExGjg</t>
  </si>
  <si>
    <t>QmstDne_1Nhkrm33jkE-ZA</t>
  </si>
  <si>
    <t>This was my third and, most importantly, LAST time coming to Mercato. I brought my parents here for their anniversary dinner because I had raved about the 4 course dinner with large portions (my parents love taking food home) and a reasonable price. ;;Turns out the price jumped from $48 to $56 and the first course was changed from choosing your own appetizer to a plate of charcuterie for the table to share. ;;The appetizer was my favorite course and it's removal would have already made me think twice about coming again. However, the fact that they raised the price and ALSO removed one of the courses, to be replaced with a $10 spread of charcuterie, was insulting. ;;Mercato, while small, is packed every time I have been there so I guess I get it. But they are too greedy for me and I definitely will no longer be dining there.</t>
  </si>
  <si>
    <t>ItNR1CxsYcyiMDENM-eYqA</t>
  </si>
  <si>
    <t>hlwdOxnZNMd2rrQhwHJWdg</t>
  </si>
  <si>
    <t>My wife and l had dinner there yesterday. It was our second time there. And just like the first time; the food was incredible. We started with the meatballs stuffed with cheese. Then we split the rosemary pasta with a wild boar ragu. And finished with the scallops. Yum; yum; yum!! The staff was friendly and helpful. We are already looking forward to going back.</t>
  </si>
  <si>
    <t>LFlOSJsj2Hr_6nV58-if4w</t>
  </si>
  <si>
    <t>NMjMEEQso-kc3TqhK5aoWg</t>
  </si>
  <si>
    <t>We went there last night for rest week. This was our first time there. The place is very small n it seats 56 ppl!! I'm glad that wasn't the case last night cuz we would have to leave right away. This place is a gem to find BUT wayyy too cramped. We were greeted by a very friendly staff. We told her it's our first time here. Her recommendations on our entire meal was ON POINT!!! Everything was delicious!!! The ambiance was quiet n romantic. I love how they have an open kitchen. I've posted some pics of our wonderful n very tasty dinner. Btw; it byob n cash only. That's a plus. We like to dine at byob cuz you know how much you can crank up that bill with a couple of drinks. I love love this place; but do hope they might cut back on the seatings a bit. Whatever your conversations will be; the next couple will def hear EVERYTHING!! Even IF you whisper. Oh n the couple will be able to see your texts too. I'm still giving it a five star cuz I can't give six for the food. It's THAT good</t>
  </si>
  <si>
    <t>uiPivlhxQOuOGmGfL8FHMA</t>
  </si>
  <si>
    <t>AQh-EZalWEZAGdL2SrKyyA</t>
  </si>
  <si>
    <t>I loved Mercato!! I ordered the pyramid pasta; and it was delicious. I also tried both of my friends meals; and they were right up there in amazingness with my meal. I don't think you can go wrong with anything on the menu. We also had the bruschetta trio as an appetizer. You guessed it--great again!!  The cherry on top is that Mercato is a BYOB restaurant. I will be back!</t>
  </si>
  <si>
    <t>NZoQ9t9oQsr3unJeLkElHQ</t>
  </si>
  <si>
    <t>ueAkLzWFFTzQkq3jzyBlnA</t>
  </si>
  <si>
    <t>Thai, Vietnamese, Restaurants</t>
  </si>
  <si>
    <t>Pho Xe Lua Viet Thai Restaurant</t>
  </si>
  <si>
    <t>mQJQCMM6zso2remZQNCoLA</t>
  </si>
  <si>
    <t>I'm Vietnamese and I love a generous bowl of Pho. Although the quality is not top-notch, it's really good for the price. Generous portions and fast service. If you want homey, no frills, delicious food I'd go here. A normal bowl of pho is about $6.50 before tip, but that should fill you up! The large bowl is really quite large so come in hungry :);;I also had their vermicelli, pork, spring rolls, Viet sausage. The meat quality is average, but again, can't beat the price and the generous portions.</t>
  </si>
  <si>
    <t>_ITS6WP4XYaN8UXWIqyXlA</t>
  </si>
  <si>
    <t>TjgqtcocA7zXHZU2FSqlCw</t>
  </si>
  <si>
    <t>My favorite pho place! I've been coming here for Pho and Vietnamese dishes for 10+ years - consistent throughout! Cheap beers/drinks, and casual. Also much closer than 11th and Washington and the prices are also very cheap. ;;The service isn't stellar, but that's not it's known for. ;Would highly recommend the clams in black bean sauce, fried spring rolls, and of course - the Pho. Must try for first-timers!</t>
  </si>
  <si>
    <t>8P3QEGKlMVrepaahEzINnA</t>
  </si>
  <si>
    <t>Having had some very bad experiences with Philly food--quality, cleanliness, and so forth--I decided to not take a chance and go to Yelp for advice on best Vietnamese/Pho places. I had a cold that needed to disappear, thus I went straight for a hot bowl of beef Pho and a (very large) side of Chinese broccoli with garlic. ;;I would return here again and again, given the fact that this is probably the best East Coast Pho I have ever had. San Francisco and Seattle still have a handful of places that have this place beat. Regardless, it was excellent. ;;The service is friendly, quick, and all for a very decent price. I finished my meal with a mango smoothie, which was refreshing and tasty. ;;Highly recommended from one visitor to another!</t>
  </si>
  <si>
    <t>M-4VryHAyxOmDpnpebcUyg</t>
  </si>
  <si>
    <t>6Y-G1FdOr4bHdSZgLWy0_g</t>
  </si>
  <si>
    <t>Arguably the best Pho restaurant in Philadelphia's Chinatown; the Pho in Chinatown isn't great to begin with. Washington Ave is a drive away if you're looking for something slightly better.;The place itself was like any standard Pho restaurant; cheap tables, small cramped spaces, etc. I ordered a large bowl which was two dollars extra from the regular bowl at ~$6.;Food came out quickly and the servers provided refills of tea and water quickly. Overall, service was pretty good. They also listened to our request of steaming up the bean sprouts.;For the Pho itself, it was average across the board. I needed to put a good amount of \extra\" ingredients to get it where I wanted. For the price and the service I couldn't complain though. I'd gladly go back again</t>
  </si>
  <si>
    <t xml:space="preserve"> but it may not hit the spot for some of you Pho aficionados."</t>
  </si>
  <si>
    <t>U-b2kyEdgdD2OfPP0DYAMA</t>
  </si>
  <si>
    <t>A-zEU19nWsqmAtAgaJpPcg</t>
  </si>
  <si>
    <t>I've been to Choo Choo a couple times since my initial review.;;Okay, look, the food is slightly above average, but you can go with a vegan, a gluten-intolerant person, a gluten-intolerant vegan and voracious carnivores and find something satisfying.  The portions are huge, too.;;Service is what you'd expect, and it can be a little crowded, but it's a solid solution to an intersection of food allergies and ethical choices.</t>
  </si>
  <si>
    <t>RvtgeCR4MAyx-MzTTE2M_g</t>
  </si>
  <si>
    <t>JTF6G4TFRecGj3tWsrCVKA</t>
  </si>
  <si>
    <t>9hnra-TBK5QPkmR86cve8A</t>
  </si>
  <si>
    <t>My friend and I came here during a day trip. She used to live in Philly and this was one of her usual hangouts, so she was very excited to bring me!;;I had the rice dish with shredded pork and grilled pork, and egg. I also had a lychee drink. Everything was super tasty! My favorite part, other than the grilled pork itself, was the bill, which on my end came to around $10 after tipping and even with the drink. Wonderful!</t>
  </si>
  <si>
    <t>qkJQXpcyex8G68QSEZthtg</t>
  </si>
  <si>
    <t>_Yht06dN0GMWuGXwEfCmWg</t>
  </si>
  <si>
    <t>This pho place is really great. As with all pho places the service is amazingly fast. The broth is really tasty. Not sure if there is MSG in it but I like it :D;;I've come here twice and must say that if you want cheap eats in a casual place this hits the spot. ;;Note: it is run by canto people but they do Pho right :D</t>
  </si>
  <si>
    <t>YJLMa0DDZbRIGaoqWoXUcQ</t>
  </si>
  <si>
    <t>OpeZc54s99yIFBvlRmNcSg</t>
  </si>
  <si>
    <t>Went on a Sunday and it was pretty busy. I ordered pho Tai and broth was good; but the rare steak is a bit thicker than usual. They had about 6 waiters and this place is pretty small. Seats about 40 and on this busy day; they always seem to hanging out at the back and never checked on me after they delivered the food. That's pretty typical of a vietnamese restaurant.</t>
  </si>
  <si>
    <t>hc0oUVKiW4FOjxtGy2eoMA</t>
  </si>
  <si>
    <t>7A9CrMSBbXu_KEDRkp4dWA</t>
  </si>
  <si>
    <t>Delicious and cheap, my friends and I all know this place as \The choo choo train restaurant.\";;I was first introduced to this place by my chinese (now ex) girlfriend and her family a few years ago</t>
  </si>
  <si>
    <t xml:space="preserve"> and it has since become my favorite destination for inexpensive asian cuisine.  The restaurant isn't especially well lit</t>
  </si>
  <si>
    <t xml:space="preserve"> or even impeccably clean for that matter - but I love it regardless of it's lack of ambience.  The food is that good!;;BTW - Is there a proper way to eat shrimp paste wrapped around sugar cane?  I've just been eating it like a drumstick.... but I always hide a little when I do</t>
  </si>
  <si>
    <t xml:space="preserve"> and feel like a tourist in my own city."</t>
  </si>
  <si>
    <t>RFt6h9TWm5bYdz6vn5EQiw</t>
  </si>
  <si>
    <t>vUkiYPpbkMXA99WneLSGkQ</t>
  </si>
  <si>
    <t>Singaporean, Malaysian, Restaurants, Sushi Bars, Thai, Asian Fusion</t>
  </si>
  <si>
    <t>Banana Leaf</t>
  </si>
  <si>
    <t>_uqJd9xv3Hom15SQlmh9yw</t>
  </si>
  <si>
    <t>Went for lunch with coworkers mid week. Not too crowded and plenty of staff. Eager to fill your water glass; a little too eager that they are regularly reaching across the tables. ;;Never mind that, the food was very good. We split two orders of the vegetarian rolls (3 per order). Two of us ordered the Pad Thai; the other two ordered clay pot soups. One soup was Green Curry Seafood Soup in clay pot (very spicy) and served with rice. She loved it. ;;I am blanking on the other soup.  It was in a clay pot and was more tomato based and not served with nice, nor was it as spicy. She also enjoyed her lunch immensely.;;The Pad Thai was listed as spicy so we both requested the dish with less spice. The restaurant happily obliged. The dish did skimp on the shrimp (only 4, and tiny), but was generous with the tofu and sprouts. It had good flavor, but I picked up a strong syrupy sweetness at the end. Next time, I would request the sweet to be scaled down too. ;;Lunch for the four of us ran $54 before tip. Not too bad but slightly more expensive than other Chinatown spots.;;Will return. Place has a large menu to select from and is deceivingly cavernous.</t>
  </si>
  <si>
    <t>eAjTEqqzps0yMJBrNz_fjg</t>
  </si>
  <si>
    <t>66ojuIaKGf_DVzTbHAxYYQ</t>
  </si>
  <si>
    <t>LOVE! Great BYOB- and tolerant if the crowd gets a little...rowdy. Largeeee food menu which is intimidating as there are very \safe\" items and other much more authentic dishes.  The staff is very willing to help with recommendations.  Prices are very; very reasonable. Large area and great for large groups!! Have been a couple times and will certainly be back."</t>
  </si>
  <si>
    <t>e-GQhnfsqMbw56wFQjChfw</t>
  </si>
  <si>
    <t>Kkth7p7A-okn6xoHzy_SgA</t>
  </si>
  <si>
    <t>The roti canai and the Indian Mee Goreng will hit the spot! Although I only got takeout from here, the food was beyond amazing and they got the spice level just right and even made the dishes vegetarian for me. The inside isn't anything exceptional but you come here for the food.;If you're looking for a mandalas in place that can do no wrong- it's banana leaf.</t>
  </si>
  <si>
    <t>dmIiVMjltf3abzGuSx369A</t>
  </si>
  <si>
    <t>gR2QO4R8POPpfYbJxG_o3w</t>
  </si>
  <si>
    <t>This was my first time and definitely my last. Ordered this Mango Chicken and it only had 4-5 pieces of small chicken. It's an $18 dish after taxes and I cannot believe how cheap they are with the chicken. If it was served as an appetizer for 1/3 of the price then I wouldn't really complain but this dish was marketed as a full meal.;;I left feeling ripped off.  All they did is mix the mango in sriracha and some sugar. I spent most of my time digging around the mango in search of chicken. Never again. I'd be extremely wary of the other comments on this restaurant who praise the sub-par food here. Because the main people who frequent Banana Leaf appear to be the hipster-type who would probably consider sushi from a gas station as \authentic.\" ;;I lost faith in center city establishments. Where the growing trend is to charge more for poor quality. I find much better food in ghetto areas like Washington avenue in South Philly where you always get your monies worth. No wonder most of Anthony Bourdaines reviews come from the outskirts of Philly and never center city.;;I know that after reading this you may be pondering</t>
  </si>
  <si>
    <t xml:space="preserve"> \"Why is this guy giving a bad review after only having one bad experience?\" Well</t>
  </si>
  <si>
    <t xml:space="preserve"> having lived in the Philippines half of my life and been to Vietnam</t>
  </si>
  <si>
    <t xml:space="preserve"> China</t>
  </si>
  <si>
    <t xml:space="preserve"> Japan</t>
  </si>
  <si>
    <t xml:space="preserve"> Westminster California</t>
  </si>
  <si>
    <t xml:space="preserve"> and many asian establishments in Fort Lee</t>
  </si>
  <si>
    <t xml:space="preserve"> NJ and Manhattan</t>
  </si>
  <si>
    <t xml:space="preserve"> trust me when I say that most of the food on the menu does not look appetizing at all. I live</t>
  </si>
  <si>
    <t xml:space="preserve"> breathe</t>
  </si>
  <si>
    <t xml:space="preserve"> and sleep asian cuisine. Knowing how the food is going to taste by just looking at the ingredients on the menu</t>
  </si>
  <si>
    <t xml:space="preserve"> and the mango chicken appeared to be something that would remind me of being back on the west coast. Everything else looks like cheap Thai or Chinese takeout that has been altered a certain way to look halfway decent ( i.e inside mango or pineapple shell );;Anyway this place appears to be good for the college freshman with poor taste in food who just wants a spot to bring alcohol into. If that's you then you'll love getting ripped off here and be blindly thankful for it.;;If you have a sophisticated asian palate and are looking for quality then steer far away from here. Because you could find much better food for the same price you'd spend here somewhere else."</t>
  </si>
  <si>
    <t>jiKx9KvXEIk6FRNBos2gaA</t>
  </si>
  <si>
    <t>2l1jLl4ze1zQI3tMMJwpXA</t>
  </si>
  <si>
    <t>One of my favorite restaurant in china town.;;I really love their Char Kuey Teow. It's better than Penang restaurant by far.;;Their Kangkung stir fry  vegetable and Indian Mie Goreng also really nice.;;They usually give you free desert or free oranges at the end of the meal.;;It's BYOB, so I always bring wine to share with friends.</t>
  </si>
  <si>
    <t>svig7bxUr2VQzKwu_kKjzA</t>
  </si>
  <si>
    <t>If you and your friends were going to go to Penang for dinner tonight;  do yourself a favor and go to banana leaf instead.  Your friends will be impressed by the food and by the bill.</t>
  </si>
  <si>
    <t>YJWUA5Z-f1Ftata7fAv9HA</t>
  </si>
  <si>
    <t>DAvqdu26zPEwPtab_XegzA</t>
  </si>
  <si>
    <t>I really like this restaurant! The service so great! Everyone who is working, serves you! It's a pretty cool thing! ;;It's a BYOB! Don't forget your bottle! ;;Great restaurant for groups!;;I really enjoyed the food! Be adventurous and try something new! Ask the servers...they have great suggestions! ;;Sushi is also good!</t>
  </si>
  <si>
    <t>ta0qaa1RDgYoINRSOUQmsw</t>
  </si>
  <si>
    <t>gb2Qm0Tw9GXQUAb8AN_iUg</t>
  </si>
  <si>
    <t>NYC lacks a great Malaysian restaurant so that's why I travel to Philly to enjoy my Malaysian desires. ;;Much better than all the Malaysian restaurants in nyc - Banana leaf has such flavorful delicious authentic Malaysian dishes. ;;Just wished they avoid serving sushi, I can tell it is horrid. Also, dual national food restaurants usually don't do well. (I mean come on, would you eat at a Chinese Japanese restaurant.....) AVOID SUSHI;;Okay, I admit i forgot what I ate, but their noodles were delicious AND you have to TRY their pancake - made perfectly! The manager/boss there is very pleasant and the ambiance though dark and wooden serves well. ;;So avoid nearby PENANG and come to banana leaf instead, you won't regret it(unless you order sushi)</t>
  </si>
  <si>
    <t>EntFvbUdMKYwcPGEITmF4Q</t>
  </si>
  <si>
    <t>The chicken was tough and difficult to eat. It was technically white meat but had the texture of something you'd get at a low budget Chinese take out; very rubbery; some parts over cooked as if boiled too long. My friend who accompanied me agreed. I didn't even want to take my leftovers home. I prefer Penang and probably won't come back here.</t>
  </si>
  <si>
    <t>gle7X8oAa7KzPeUI326_fQ</t>
  </si>
  <si>
    <t>6_LnAQQ0-mml8YgpfRjGuA</t>
  </si>
  <si>
    <t>Halal, Middle Eastern, Restaurants, Food, Indian, Cheesesteaks, Desserts</t>
  </si>
  <si>
    <t>Saad's Halal Restaurant</t>
  </si>
  <si>
    <t>NE2L1mIsBLmMc9CVtRMPCg</t>
  </si>
  <si>
    <t>This place is awesome. They have great halal food that is as good as it gets. I came here on a Saturday night and it was super busy. Took about 20-25 minutes just to get our food (1 cheesesteak with everything and 1 chicken maroush) and all the while we had to wait for people to finish and leave just so we had a place to sit and eat. ;;The restaurant is small and crowded but its also probably because it was a Saturday night on a 3 day weekend. The service was great and Saad and his crew are super friendly, helpful, and humble. He didnt even want me to pay until I was done eating! ;;The only thing that is kind of annoying is his payment policy. Cash and debit card only! No credit cards allowed. He does have an ATM inside if you need but also if you plan to use your debit card, only purcahses $30 and over are allowed. Other than that this place has great food, portions, and people. Definitely returning next time im in Philly.</t>
  </si>
  <si>
    <t>Cf6Hu4wexJUY4BdYdtWntA</t>
  </si>
  <si>
    <t>10O_Uc2VHT28trQ0h5yJ6A</t>
  </si>
  <si>
    <t>The Chicken Maroosh is enough for me to drive from northern New Jersey to Philadelphia and enjoy. I'm serious. I love this place and I love Saad. Can't wait to go back back. The Chicken Maroosh guys; order it. You will NOT regret it.</t>
  </si>
  <si>
    <t>qrJxMlbgZrBakEs1M3Ub_A</t>
  </si>
  <si>
    <t>L03l1oqveNAHiDpsiF_qDQ</t>
  </si>
  <si>
    <t>I have had only one experience with this restaurant but it is definitely a unique one - and NOT in a good way. ;;I was in Philly visiting family and we decided to give the place a try. The food itself was mediocre at best but that alone would not earn a place the dubious honor of a single star. Rather, it was a situation that occurred with our order. The restaurant got our order wrong so we called back. Instead of trying to remedy the situation, the person on the other end - presumably Saad himself - lashed out angrily with insults and hung up. How this place continues to thrive with customer service and management like that is beyond me.</t>
  </si>
  <si>
    <t>44rY80pbL2O39Fv6WpWPvA</t>
  </si>
  <si>
    <t>KXtDkpyKnfEIzbTyb3r9bg</t>
  </si>
  <si>
    <t>Best chicken sandwich in Philly!!  The chicken maroosh is one of a kind. Amazing chicken; tomatoes; pickles; and the tasty garlic sauce. I recommend getting extra for your fries.</t>
  </si>
  <si>
    <t>J9grVKnOlvZexmONUJg9DA</t>
  </si>
  <si>
    <t>B4nPyhp5HvXPaP_WQKoLUg</t>
  </si>
  <si>
    <t>Best cheesesteaks in the city; hands down.  Something about that halal meat; I guess... none of those hormones; steroids; epinephrine; or cortisol!  The lamb shwarma is great too.  Can't go wrong with Sa'ads.  The prices are reasonable and the food is delicious.  My only grip is that it has really outgrown its space.  I rarely eat there; so doesn't bother me.  I wholeheartedly recommend this place.</t>
  </si>
  <si>
    <t>NerE99TzQoSR0arpX-cJCA</t>
  </si>
  <si>
    <t>G45OBUoQG43I1bUEqTD74g</t>
  </si>
  <si>
    <t>Definitely my go to sandwiches. The chicken tawook maroosh is a favorite of mine, and last night, with just 10 minutes left til closing I got the craving. I called in quickly and they said that if i could make it by 9pm closing, my food would be ready. I sprinted over in shorts and I wasn't disappointed- the sauce is perfect, the veggies were crunchy and I managed to eat the whole thing, though I wish I had half left for today. ;;From their sides to their sandwiches to their platters, they put a lot of love into the work they do and they do it quickly.</t>
  </si>
  <si>
    <t>kauJmG3ZiA-m5u0nPrjb4g</t>
  </si>
  <si>
    <t>zu9A6LLWxQI3YndkBg5Cfw</t>
  </si>
  <si>
    <t>Great food, great service, try the chicken Maroosh sandwich. ;;Tips:;Call ahead and get your food to go, because there is limited seating available. ;It is very cold in the winter time.</t>
  </si>
  <si>
    <t>F_wJG94m9ha1CuCdVnpfEg</t>
  </si>
  <si>
    <t>30bCBPTZNQzJ4E6KJTygZw</t>
  </si>
  <si>
    <t>agiKGDBrHkmPOWroaJC0Tg</t>
  </si>
  <si>
    <t>As a vegetarian; the Falafel was one of the worst things I have ever had. It was dry; the pita was dry; they had no authentic hot sauce and the white sauce was completely overrated. The hummus was absolutely tasteless. They need to do better not sure how; but definitely need to improve.</t>
  </si>
  <si>
    <t>JJ0lLW9iqHY3ctRKiaw62w</t>
  </si>
  <si>
    <t>oL3zkZzZU5uR7dduMCyQmQ</t>
  </si>
  <si>
    <t>Prices are good and portions are epic! The chicken maroosh really is what hit the spot for me. Chicken was tender and very flavorful. As an Arab, I thought this place was the best mix of Authentic and Americanized Arabic food. You literally get the best of both worlds. Nothing on this menu is bad. Saad (owner) is very friendly and actually wants you to really enjoy your food. Yes the seating wasn't the best but screw that the food deserves 150%! ;;PS: Food is very addictive! I'm full and I still want to go back and eat the rest of the food!</t>
  </si>
  <si>
    <t>zJgXdE_mH1EC4bFFhHBz7g</t>
  </si>
  <si>
    <t>gjFUrbSMo1rA1jgG5IhA2A</t>
  </si>
  <si>
    <t>Brazilian, Food, Desserts, Restaurants, Barbeque, Chinese, American (New), Dim Sum, Steakhouses</t>
  </si>
  <si>
    <t>Chima Steakhouse</t>
  </si>
  <si>
    <t>UYT-Ub4sdxhPHN5iWsq4cw</t>
  </si>
  <si>
    <t>So I had the brilliant idea of making a reservation for a good friend and myself on a Sunday evening at 6:45. When we arrived we were told that we would be seated about 20 minutes after our reservation time. The place was jammed packed, but i did not expect to wait an hour and fifteen minutes before we were seated! ;;When we sat down, the waiter, a very young man, was pretty short with us. He served us cold sides, and then disappeared. Each and every waiter in the place was on their cell phones. I even noticed that his cell phone was in his hand as he refilled my water. A refill I had to ask no less than five times for! Here is the kicker. I went to the bathroom and there was not a single sheet of toilet paper nor was there soap!!! SO GROSS!!!!!;;;;It's a shame, though,as the food was actually pretty good. They just need better management. I.e. Someone who is there and actually watching to see that his or her staff isn't doing their job. ;;So not worth the money, trust me.</t>
  </si>
  <si>
    <t>RW7n3gC0HfoCr1uCTh1bkQ</t>
  </si>
  <si>
    <t>Dl_xjrgraP_8OIfegN4CxQ</t>
  </si>
  <si>
    <t>This review solely based on their foods, drinks and services that they gave during my friend's wedding party.;;First was the drinks/bar. It was good. Love it. Even though the situation was getting quite hectic, but I applaud those bartenders. They didn't get upset or anything. They served everyone quickly and without complaining.;;Then comes their salad bar. They have good varieties. (I didn't go to Fogo yet. So I don't know if Fogo's salad bigger or higher quality or whatever. What I ate over there at Chima was good);;Next was the main menu. The meats. Don't judge me. That was the first time I ate at a brazilian steakhouse. The way things work was new, and I found it pretty neat. Their meat is delicious. I love it.;;Excellent service too!;;Overall, it is a new and satisfying experience for me. I'll be back for sure.</t>
  </si>
  <si>
    <t>b2YL4kdvU7Nx8mMhqfyXgg</t>
  </si>
  <si>
    <t>NZjh-o-S_FDHVo_GpfMq1g</t>
  </si>
  <si>
    <t>technical review is 3.5 stars...  ;;went here for restaurant week... for $35 all you can eat is a great deal.  They give you a little card that you can flip for \go\" or \"stop\" as the guys in pirate pants bring around meat on sticks.  i kept mine at go because i wanted to try everything!  there were definitely favorites and not-so favorites... ;;LOVE:  the hugely stocked salad/soup bar.  great for getting started and all items were a nice compliment to the meal. ;LOVE: the appetizers that come to the table in tiny dishes.  i think potato puree</t>
  </si>
  <si>
    <t xml:space="preserve"> some kind of spherical meat thing(?) and something else.  all were AWESOME. i could have drunk the potato puree from a pitcher it was so tasty.  ;DON'T love: my BF wanted to save room for the meats</t>
  </si>
  <si>
    <t xml:space="preserve"> and didnt eat much of the side dishes or salads... needless to say he was very sick the next morning and had to call off work. not sure if it was the lamb (we all thought it was a little funky) or if it was just too much meat for one person. ;LOVE:  the parmesan pork. my fave.  ;DON'T love:  the bacon wrapped filet was under impressive. ;;this place doesnt include dessert in their rest wk. menu... we did get coffee and desserts but they were a little high for what it was. i wish they had a coffee bar similar to the salad bar that was included in the price.  now</t>
  </si>
  <si>
    <t xml:space="preserve"> Chima is always all you can eat</t>
  </si>
  <si>
    <t xml:space="preserve"> i believe the normal price is $50/person. i would not pay that much for this place.  if you want to go</t>
  </si>
  <si>
    <t xml:space="preserve"> try it for restaurant week."</t>
  </si>
  <si>
    <t>ZfuIshf08mbO5WAWDApDuQ</t>
  </si>
  <si>
    <t>I ate at Chima for the first time a month ago, and I think I'm still full. It was my first experience at a Brazilian steakhouse and my husband and I really enjoyed it. What's not to like about men coming around to serve you unlimited cuts of delicious meats? ;;The atmosphere was bustling, but not distracting. Our server was running around like a crazy man and left us for a bit too long at the end of the meal, but he was very friendly. I don't even remember what types of meats I ate, but my only complaint was that the filet was very salty. I really enjoyed the sides, especially the fried bananas, which were amazing.;;Now here comes my #1 issue of the night: the wine list. Very expensive. I was perusing the list at the bar while we were waiting to be seated, and seeing nothing less than $12 or $14 a glass. So I asked the bartender if they had a house pinot noir, which they did. Silly me for not asking what the price was -- it was $14! I've never ever been anywhere where the house wines were as much or more than other options on the menu. It's not even about the extra couple of dollars, it's just the principle.;;Anyway, overall it was a thumbs up. I wouldn't rush back there as it's too indulgent to do very often, but I'm sure I'll go back eventually.</t>
  </si>
  <si>
    <t>bQduRxvheoA9xp4qMefdqQ</t>
  </si>
  <si>
    <t>FUWEgmy4dRgeiPn60n7G-w</t>
  </si>
  <si>
    <t>a7FqRcHpwvqAHuJHaI_i-g</t>
  </si>
  <si>
    <t>UDBpNIejqdVZk1kOLh1SrA</t>
  </si>
  <si>
    <t>Lfcz4yU_9d7El6eybA8m-A</t>
  </si>
  <si>
    <t>WlqsrvyV0-1TiqS54AsrMg</t>
  </si>
  <si>
    <t>iZyd2oof4Do6j19jnlKhuw</t>
  </si>
  <si>
    <t>oZzmX2Hr-H9gMz8ETsZD-Q</t>
  </si>
  <si>
    <t>One of the best all you can eat meat restaurants in the city; just make sure you are willing to spend over a hundred bucks for a table for 2</t>
  </si>
  <si>
    <t>4mZYaPXdEXqKhZjWeVdT8w</t>
  </si>
  <si>
    <t>8woaTysQs_fhpn1Y3zrsVw</t>
  </si>
  <si>
    <t>Good Food, but Not Worth the Money;;Chima is a Brazilian steakhouse, which means everyone pays the same price for dinner and you can eat as much as you want. You are seated at a table, and a waiter comes over to see if you want any drinks to start (the drink menu is on an iPad). Then he/she directs you to the salad bar to start. Then you flip over a car on your table indicating that you want meat and waiters come by your table every few minutes with long skewers of meat to ask you if you would like some and if you would like a piece that is more on the rare side or more on the well side. Below is some more detail on the salad bar, meat selection, atmosphere, and price. ;;SALAD BAR: ;The salad bar was surprisingly expansive. They have everything from arugula salad, to salami and cheeses. They also had some fresh asparagus and beets, rice, and an assortment of cheeses. Everything was good but I would suggest not filling up on this stuff because the meat is where you get your real value. ;;MEAT: ;The meat here is really the best part of the meal. The waiters walk around with different cuts of different meats and you can tell them if you would like some or not. There is a picture and description of each meat at your table so that you know what you're ordering. I thought the leg of lamb and the top sirloin were the two best. Everything is really nicely cooked and you leave the place pretty filled up. ;;ATMOSPHERE: ;The scene here was probably not what you would expect from a Brazilian steakhouse. It is located in a very business-centric area and there was a pretty big crowd at the bar for happy hour (You can hear the music from the dining room). Everything about this place is modern and the tables are spread out so that you don't really hear your neighbors. But for me, it lacked any sort of charm. Not really a foodies' ideal place (even though I wouldn't say I'm a foodie myself. ;;PRICE: ;This is the biggest problem with Chima and I why I couldn't give it anything more than 3 stars. Dinner costs $54 each! I don't care how much you think you can eat, you'll never make up that cost.  I came here with a gift certificate for one dinner and paid for my partners' food. If I didnt have the gift card, it would have never been worth it. If you dont have any gift certificates you are looking at a bill of over $70 each after tax and tip (not including drinks). With Philly being generally such a well priced city, the prices here don't feel worth it.</t>
  </si>
  <si>
    <t>iFqI2jR2N-KryNZ4dwxWog</t>
  </si>
  <si>
    <t>yO4nj4shY3N--5oxXD_dTg</t>
  </si>
  <si>
    <t>EkPG1Xl_RdLxAjGGPFhJzg</t>
  </si>
  <si>
    <t>ZGH8MzJa7Q7iIpmtzBAJAQ</t>
  </si>
  <si>
    <t>Sushi Bars, American (New), Bars, Pizza, American (Traditional), Restaurants, Nightlife, Breweries, Food</t>
  </si>
  <si>
    <t>Manayunk Brewery</t>
  </si>
  <si>
    <t>mArLAy82RKUMO2MLzteu4w</t>
  </si>
  <si>
    <t>I was happily surprised that we got seats out on the deck overlooking the river. It was peaceful and when it got dark, staff promptly lit candles and took our drink orders.;;We ordered sushi and it was flavorful and fresh. I would order their sushi again and maybe venture trying one of their speciality rolls although they are on the pricer side ($16 a roll). I like that they have different food stations dedicated to one type of food. It's nice to be drinking and still get quality food to go with your drinks.;;I am not a beer drinker but my companions seemed to enjoy the beers they ordered. No complaints!;;Will come again :-)</t>
  </si>
  <si>
    <t>fpLDYV0GdGEgu-CNeGUIIw</t>
  </si>
  <si>
    <t>_LcUZqzt2vBCHt0LI2ygCQ</t>
  </si>
  <si>
    <t>This will be may be my last time here for brunch. ;The omelet station had no meats. What am I paying for? I want an omelet with ham, bacon, something. ;The last time I was here, there was fried chicken which I enjoyed nicely with waffles. I was looking forward to that this time and they did not have it. They have a nice view of the river but the brunch is nothing spectacular.</t>
  </si>
  <si>
    <t>TtuLyYy4Gf41XA2JUQgY8A</t>
  </si>
  <si>
    <t>J_iNtWlDulJXVpweUvzBlQ</t>
  </si>
  <si>
    <t>Stick to the beer; my cucumber jalapeÃ±o margarita wasn't great. Food was good and really cool atmosphere.  Super relaxing and killer music.</t>
  </si>
  <si>
    <t>rp7P2UDYClZ5KFP3DtnzVg</t>
  </si>
  <si>
    <t>deanCR0Rr8h0aQ9g-yCZwQ</t>
  </si>
  <si>
    <t>fn3Wim-2j042IEDe6VhJFQ</t>
  </si>
  <si>
    <t>ZpUXz7yIl40-Zk8B4naC9w</t>
  </si>
  <si>
    <t>With more and more brewpubs popping up in the area, having the beer made on-site no longer has the novelty it once did.  These days, people want their $6 beers to actually taste good.  Maybe it's the fact the brewpub was made early in the game, maybe it's the fact the place will always get good business due to its location; but the effort at the brewpub feels phoned-in.;;The beer selection can only be described as bland.  There are enough varieties, but none of them really stand out.  Definitely doesn't stand up to anything offered by Victory, Triumph or Gordon Biersch.  They do have a full-bar stocked with liquor and wine, but no outside beers.;;The food is usually pretty good; no complaints except for what they serve up during their Sunday brunch.  The Sunday brunch sounds like a good deal; about $30 for all you can eat buffet-style food consisting of salmon, ham, prime rib and other high-quality foods.  However; when you see it in reality, it's very disappointing.  Snobby sounding food cooked poorly and served cold results in the tackiness of a crappy casino buffet in AC.;;They do get good musical acts in during the weekends and the outdoor area is great during the summer.  Despite the quality of the beers themselves, it remains one of my favorite places in Manayunk to go attend during Friday and Saturday nights.</t>
  </si>
  <si>
    <t>Fg_7ryqQo4nYXy_uWMIUXA</t>
  </si>
  <si>
    <t>oqkzdTTfDdw4NC2QG9OYMA</t>
  </si>
  <si>
    <t>SOLID food it's a little pricey for what they serve but the atmosphere is amazing. Very intimate spots throughout the room-  nice venue. Beer sucks but food makes up for it. Also a little;Sushi joint in the place. Great place to check out.</t>
  </si>
  <si>
    <t>E8Brau7LHw454accaAHnnQ</t>
  </si>
  <si>
    <t>s0SEycsrc3siz_ocYpVGEA</t>
  </si>
  <si>
    <t>Awesome place!   Great Food; Great Beer; Great Atmosphere; and usually Great People. It's big; and there's lots of different bars in the place; even in the winter. Manayunk has been known to attract a meathead or two; but this place seems to be somewhat meathead-resistant. It's good to get there a little early; such as for dinner or happy hour - I've seen some long lines that form later in the night; and they might even charge a cover by then. Anyway; if you've been there; you know it's good. If you haven't; be sure to check it out. It's the best place in Manayunk; in my opinion.</t>
  </si>
  <si>
    <t>nqHmFx837BIlsYNX5LsR4w</t>
  </si>
  <si>
    <t>EiFooJ6I1Z-sw4ZkOHGM_Q</t>
  </si>
  <si>
    <t>Maybe it's a good place to go for lunch or dinner; but as evening places go it's just awful. Evening staff are exceptionally rude; beer is complete garbage; and the DJ they had was seriously the worst I've ever heard.</t>
  </si>
  <si>
    <t>OQ6ukXxsYdpr_ly4dccP-Q</t>
  </si>
  <si>
    <t>RRlClWxXZBZNZcV4E4zW9g</t>
  </si>
  <si>
    <t>uzUAxWZKyPoUn_uMsd4NuA</t>
  </si>
  <si>
    <t>yr_S0DQj04yL025SikAR2A</t>
  </si>
  <si>
    <t>Giving this three stars because when we went we got to sit outdoors and the deck is a great perk of the place, especially on nice warm days. ;;The place use to have really good sushi (have sushi chefs on staff) but I went last week and was pretty let down that for an $80 tab the sushi sucked and their beer is just so-so. Never eaten any of their other food but if we go again it looks like I will have to try since I'm not paying for their sushi again. ;;Recommend going for a drink or two on the deck to be outdoors but then venture elsewhere for food or the rest of the night.</t>
  </si>
  <si>
    <t>2FXonxXq5e_6pu07x4hWwA</t>
  </si>
  <si>
    <t>REiAM73RkOxFqCVlEFiRWA</t>
  </si>
  <si>
    <t>Lounges, Nightlife, Bars, Restaurants, Vegan, American (New), Dive Bars, Sandwiches, Cocktail Bars, Burgers, Local Flavor</t>
  </si>
  <si>
    <t>Tattooed Mom</t>
  </si>
  <si>
    <t>RVodqhxA0A-BuHWGQrjTpA</t>
  </si>
  <si>
    <t>$1 Pabst Tallboys.  ;;Coming from a state that doesn't believe in happy hour (it's against the law here in uptight MA), or in its residents being very happy at all for that matter, the drink special alone did it for me.  Had a great veggie burger too.  Fun place to spend time post crust show at Troc.</t>
  </si>
  <si>
    <t>6JsG2e_60NOJ1-UcTTQUjA</t>
  </si>
  <si>
    <t>iNhTJSDVMq4u1HiZSAMmpQ</t>
  </si>
  <si>
    <t>LOVE YOU MOM! &amp; I love T Moms!!! (Sugar Moms too). You can still smoke upstairs by the bathrooms; 2 pool tables upstairs in the front too! Veg. options.- Taco Tuesdays! Perogie Wednesdays! Cheap drinks! Jukebox is killer on both floors. Can't say a bad thing about the place... hands down a Philly landmark!</t>
  </si>
  <si>
    <t>uVKvHwKWlSHAzpgRF40cRg</t>
  </si>
  <si>
    <t>5rfRdc8dts77B59FWoyLvQ</t>
  </si>
  <si>
    <t>Cheap beer; pretty girls; good punk-rock jukebox; 50 cent pierogies; pool tables; two floors; bar and table seating. Nuff said.</t>
  </si>
  <si>
    <t>6ouSiweEfRDQSW4uDqxzzw</t>
  </si>
  <si>
    <t>3IxsS4uO62uxWnLpqx_Pqw</t>
  </si>
  <si>
    <t>Ecto-Cooler colored walls have bathed my memories of Tattooed Mom in a greenish glow. Its gleam is not unlike that of an aquarium, in my mind. Coincidentally fish-style drinking has happened there over the years. Hmm.;;The first floor is punk meets some ole granny's parlour. I kinda covet the light lime Victorian-y seating group, but I'd happily relax on any of those thrift store special sofa seats I could snag. Strange and comfortable. Good for hanging out.;; There are alcoves and nooks and all manner of vintage kitsch surrounding you as you drink and possibly enjoy some 50 cent pierogies on Thurday nights. Even though deep frying pierogies isn't my favorite preparation of those fellas, I can still get down, and I have. ;;At the rail, the padded vinyl retro bar stools are like Queen Anne lounge-stools. Most comfortable bar stools in the business, I say. Perched there, I've mentioned to pretty much whoever I'm sitting next to at the time, \What if I came in here like everyday and never talked to a soul and drank and drank while leering creepily at that nudie painting?\" Then I act it out for my lucky neighbor</t>
  </si>
  <si>
    <t xml:space="preserve"> licking my lips lecherously</t>
  </si>
  <si>
    <t xml:space="preserve"> drinking and staring unblinkingly at the topless broad in the oil painting above the bar. The gag gets some laughs but I'm thinking that it might be more successful if I looked more like Stan Zbornak. Gotta work on that.;;Upstairs is covered with graffiti and plastered with posters and band flyers like the hallways of the punk clubs of my yoot. And I like it. Good jukeboxes here</t>
  </si>
  <si>
    <t xml:space="preserve"> indeed.;;Now South Street is my touristy backyard and I do my share of complaining bout the hullabaloo and nonsense that it can attract. Weekend nights especially are when I steer clear. (Yeah that WAS me you saw dead-arm running across South</t>
  </si>
  <si>
    <t xml:space="preserve"> frantically uttering</t>
  </si>
  <si>
    <t xml:space="preserve"> \"Home</t>
  </si>
  <si>
    <t xml:space="preserve"> home</t>
  </si>
  <si>
    <t xml:space="preserve"> get home...\") It can be a zoo...but there are still places that we appreciate on the strip</t>
  </si>
  <si>
    <t xml:space="preserve"> and Tattooed Mom is one of em. ;;Not that weeknights don't get busy. Monday through Thursday's food specials draw. So do double happy hours.  5-7PM and then 10-11 PM</t>
  </si>
  <si>
    <t xml:space="preserve"> all drafts are half off. See</t>
  </si>
  <si>
    <t xml:space="preserve"> that's what's up.;;Another thing</t>
  </si>
  <si>
    <t xml:space="preserve"> we're always treated really well at Mom's...and WE look like filthy hippies!"</t>
  </si>
  <si>
    <t>I0ezkVvCcBnavJf2soWHjA</t>
  </si>
  <si>
    <t>WNmllEdPX-4TPvU2pbBPLg</t>
  </si>
  <si>
    <t>haykw4LOmw1l-ivYvtdIyA</t>
  </si>
  <si>
    <t>8xUUyHmYw0RtNHsRTRJZiQ</t>
  </si>
  <si>
    <t>Funny story:  Last Tuesday (snow day), my friend and I decided to head to TM's for taco's and some mid-day pool.  As we were excitedly discussing Taco Tuesday, I said, \I hope they're good tacos!\" to which my friend replied</t>
  </si>
  <si>
    <t xml:space="preserve"> \"It's hard to mess up a beef taco.\"  ;;Flash forward 30 minutes: The upstairs is closed until 8p</t>
  </si>
  <si>
    <t xml:space="preserve"> no pool (boooo!) and we're eating $1 tacos out of stale taco shells.  Eek.;;Anyways</t>
  </si>
  <si>
    <t xml:space="preserve"> this is a typical dive bar with cheap PBR's and a way hip/metal vibe.  Go to Manny Browns for your Taco Tuesdays."</t>
  </si>
  <si>
    <t>QjP_u1S__spN5E-fxz8Fog</t>
  </si>
  <si>
    <t>HpanPIUxw9LVcN9rS1cDuQ</t>
  </si>
  <si>
    <t>Tattooed Mom is one of the last artist-run artist-lead sanctuaries in Philly.  God bless you, T-Mom.  You look good for your age!;;Also worth mentioning that Tattooed Mom actually offers every single item on their menu in vegetarian and vegan form.  Inclusivity at its best.  Go 'head girl!</t>
  </si>
  <si>
    <t>ZfpGdHjLvHH0m4dSAXyVNQ</t>
  </si>
  <si>
    <t>R5SRtjVynNv_3YDK58VNUw</t>
  </si>
  <si>
    <t>I love this place and I don't care who knows it.;;I don't get out and party much anymore. But I wouldn't want to spend Halloween anywhere else. This was one of the places that started my love affair with Philadelphia. It's weird, kind of grimy, decently priced, and full of all kinds of flair. The owner is super sweet and likes to hang around and talk, especially on Sundays (when they have arts and crafts for free - yay!) The staff is cool and laid back, as is most of the clientele. While certainly a hipster/geek/whatever spot, you don't walk in to a bunch of judgmental assholes staring your down for your lack of flannel and neon sunglasses. I love the wacky retro furniture, the green walls downstairs, the bumper cars, the graffiti upstairs - all of it. It is relaxed and authentic and cool without trying to be. Love Love Love T-Moms.</t>
  </si>
  <si>
    <t>41GOkCUvrgiwf9LQKVnPIQ</t>
  </si>
  <si>
    <t>Love Tattooed Mom! ;;It's not a place you want to go to impress someone on a first date or for romance, but the food and beer are great. The staff is always friendly. I loving coming for the vegan tacos on Tuesdays and vegan burgers on Wednesdays. The happy hour specials are great and it's a great place to go to with friends.</t>
  </si>
  <si>
    <t>sZwmTov8lBGHgrYl8qwSlQ</t>
  </si>
  <si>
    <t>Mom's is the bomb!;;Been coming here since they opened and have never been disappointed. Great food. Awesome beer selection. Fantastic bar and wait staff. ;;Decor is eclectic alt-pop-culture iconic. Crowd is local, punk, artist, et al...;;Sunday brunch comes with craft table and is uber kid friendly (wether 8, 28, or 58)!</t>
  </si>
  <si>
    <t>mcEHwmpiCOCFXemb2hIHaA</t>
  </si>
  <si>
    <t>bN_9QgxdOIk4oK-6fBDJtQ</t>
  </si>
  <si>
    <t>Breakfast &amp; Brunch, American (Traditional), Restaurants, Comfort Food, Diners</t>
  </si>
  <si>
    <t>Honey's Sit N Eat</t>
  </si>
  <si>
    <t>wciAL-CTHUbxWQEKmHM7lw</t>
  </si>
  <si>
    <t>I don't get what all the hype is. Yes, this place is convenient and the closest thing to a diner on this part of South St., but it's nothing to write home about. I just don't get all the hype. I find the crowd huddled on the steps every Saturday and Sunday morning amusing. It's just not the great. ;;First off...the waitstaff...I feel like they are constantly putting on a hipster act and that i am at one of those themed restaurants in Disney World where the staff is a group of struggling actresses and actors. ;;The last time I ate here I had an extremely bizarre experience involving what seemed to be a regular homeless customer yelling at the management for some chicken wings. We were of course waiting at that point around 1/2 hour for our table (in which 3 groups of hipster friends were sat before us despite their arrival time by their hipster hostess friend) ;;I can name at least 4 other breakfast/brunch places in town that Honey's doesn't even compare to.</t>
  </si>
  <si>
    <t>ywl5-YZ2DejQgpMO19AZPQ</t>
  </si>
  <si>
    <t>Wbuln6K4xlwyj5WMoYdjNw</t>
  </si>
  <si>
    <t>TjA-vfe53d_0iuEmk5axwA</t>
  </si>
  <si>
    <t>This is a solid breakfast place with a diner feel. Cash only. It's not grungy or greasy. Great potato latkes (best with applesauce). Pancakes are love 'em or hate 'em (I loved them). Interesting menu; but also many of the standards; like omelettes. Honey Cristo is good. Fantastic weekday specials before 9 am.</t>
  </si>
  <si>
    <t>FkugG5LrWMrCLiCvynpHjg</t>
  </si>
  <si>
    <t>RNsTaCYnsgIdJhbtliso9w</t>
  </si>
  <si>
    <t>SJuowxivKkctjwbqr3PTow</t>
  </si>
  <si>
    <t>LNclqnJjRgMOve8xdUNSTg</t>
  </si>
  <si>
    <t>This will probably be my go-to neighborhood brunch place. Affordable prices; reasonable wait times (relative to other brunch places); and **byob**! Orange juice by the pitcher for mimosas is listed as market price; which is a bit odd. But it was about $20 when we went. Worth it to check out. Get there early to avoid long waits!</t>
  </si>
  <si>
    <t>1ru_YMhmSS8izmK6rVH9iQ</t>
  </si>
  <si>
    <t>XJYiWEXpBSobj65uQCs53Q</t>
  </si>
  <si>
    <t>akbvrmS_Q0o5TaZ7_-HHXw</t>
  </si>
  <si>
    <t>vIbQLF7hqiUwITsmvpqd8Q</t>
  </si>
  <si>
    <t>Yum! This place serves exactly what you'd picture when you think of a hearty, classic, traditional American breakfast. I enjoyed the bottomless coffee, and the waitress kindly brought me a small mini-pitcher of milk instead of cream when I asked. The wait can be long if you have a large group, but as a table for 2, we were seated immediately. ;;Also: CASH ONLY!</t>
  </si>
  <si>
    <t>_bfAc3JR6d03oVLqiYKtQA</t>
  </si>
  <si>
    <t>efCs1N-Pv15a4y6HjfdI7g</t>
  </si>
  <si>
    <t>Finally made it to Honey's! I came on a Wednesday afternoon to avoid the line on the weekend, and didn't have to wait, but it was still surprisingly busy. Overall, we had a great experience, and I look forward to coming back here in the future.;;Honey's is Southern-inspired, and their decor is very vintage-y and rustic: a lot of wood, old signs, etc. I loved it!;;While their regular menu looked great, their specials (written on the chalkboard on the wall) were what really caught my eye. The pecan pie pancakes were very intriguing, but I was in more of a savory mood, so I decided to get the Fried Cheese Grilled Cheese, which comes with tomato soup. ;;I was happy with my dish. The grilled cheese was scrumptious, and the caramelized onions were the perfect touch. While the tomato soup was a little salty, I liked having it to dip my grilled cheese into. I finished the whole thing, which is usually impossible for me and most brunch dishes, but I was stuffed. ;;Great experience overall, and would recommend it. The service was great as well. The only thing that takes away a star for me is the lack of a real \oomph\" factor - I do think most of the dishes are traditional breakfast items</t>
  </si>
  <si>
    <t xml:space="preserve"> but cooked very well."</t>
  </si>
  <si>
    <t>ORloFtZj3Cul8XeBw5wa1A</t>
  </si>
  <si>
    <t>3P4IKepkZTEN8ivY_eZ1Ng</t>
  </si>
  <si>
    <t>I feel confident that I can bump Honey's up to a 4 star review after several more visits.  The Honey Cristo is truly great and the specials are always interesting and well executed.  My only remaining issue is that the omelets tend to be somewhat dry and cheeseless; which really doesn't do it for me.</t>
  </si>
  <si>
    <t>fZ7alKmS6Mi7QJcGQ1-cgQ</t>
  </si>
  <si>
    <t>8HuxXnuwm7vk68KzWd1oYw</t>
  </si>
  <si>
    <t>I was coaxed to try this place out again after a long absence. I'm glad I did! They changed their menu, and now tofu scramble just like ordering an omelette. They let you pick all your fixings to add into it. They also give you a much better portion of tofu than before. Thanks for making the change guys!;;I still refuse to wait 90 minutes for a seat though. Go during off peak hours and get breakfast for dinner.</t>
  </si>
  <si>
    <t>alujq4MEiT1IWX6EfKMjyg</t>
  </si>
  <si>
    <t>vVfy055EfLMdd0yJYHxiMQ</t>
  </si>
  <si>
    <t>Food, Coffee &amp; Tea, Cafes, Bakeries, Desserts, Restaurants</t>
  </si>
  <si>
    <t>A La Mousse</t>
  </si>
  <si>
    <t>zUOL73frzkGH8YwYiD_LDw</t>
  </si>
  <si>
    <t>I love salted cheese with black tea from Happy Lemon.  Ordered the same for A La Mousse.   It came in a tall beer glass; top with a thick layer of milk foam.  For the few sips;  I got only the foams.  After a few sips; finally able to have the perfect sip with both in the mouth.  While it looks better in a tall beer glasses;  it is not the perfect glass for this tea.  The tea actually tasted really good and cost $3.  Will order it again.</t>
  </si>
  <si>
    <t>9ObpdsRuoAh-JPkvANJ6-Q</t>
  </si>
  <si>
    <t>Q39VP7sq_g3fZpDF_jMhnQ</t>
  </si>
  <si>
    <t>Really distinct selection for Chinatown; very friendly service; and downright delicious desserts. The matcha mousse cake with matcha ice cream was excellent; and went great with their coffee. I also got to try the tiramisu; which was wonderful. My crew was looking for bubble tea (which A La Mousse does have); and found so much more. I'll definitely be back.</t>
  </si>
  <si>
    <t>4zndI51AO-IXvuZCVgARaQ</t>
  </si>
  <si>
    <t>0VV6yQDNExngTjZwEGgDtA</t>
  </si>
  <si>
    <t>We ordered the Harvest, Lava cake and foam milk tea and they were delicious! Hot foam milk tea smells nice but the ice foam milk tea is also fantastic! ;Must try their lava cake, they make it fresh. ;Services was great too! Strongly recommend if you were near by.</t>
  </si>
  <si>
    <t>HmHhBrHjrToXwrN6CvxvHw</t>
  </si>
  <si>
    <t>VhMDQ7jRGNc9mGmrIcU4gg</t>
  </si>
  <si>
    <t>rjsD6slT3oLB77aLNNwJ8w</t>
  </si>
  <si>
    <t>qGdbCqKbUjaGHDALzYYByg</t>
  </si>
  <si>
    <t>I ordered lava cake with butterscotch ice cream. It was very tasty and cheap compared to other places!;I  absolutely recommend it!</t>
  </si>
  <si>
    <t>KuI0M6oWs-tsCX9El1PjZA</t>
  </si>
  <si>
    <t>nqo_Jgo_ZCcA0IK1yonDhw</t>
  </si>
  <si>
    <t>I'm a fan. This little place is just a few blocks from work and it's always a nice quick stop for a bite and a coffee after a particularly strenuous day. I love the chocolate mouse in whatever they make with it and their coffee is pretty good. 3.5 stars; rounded up.</t>
  </si>
  <si>
    <t>r5OVX9n7PSNuGTc-fdbPYA</t>
  </si>
  <si>
    <t>BWXzZ54-BnnCxgSlehVXPg</t>
  </si>
  <si>
    <t>S8vZ73QIAqwWrpiT4TSIrQ</t>
  </si>
  <si>
    <t>ERDQUx2WvRwKMzSkwaYP7g</t>
  </si>
  <si>
    <t>What a jewel box of a cafe. Charming; spotless; the most beautiful desserts. I had the matcha panna cotta and savored every bite. Not to be missed!</t>
  </si>
  <si>
    <t>FivEX7lbwaqTE5LiA3Zfzw</t>
  </si>
  <si>
    <t>LxEhE26HFdrLGIV-XCqvZA</t>
  </si>
  <si>
    <t>I recently went back to A La Mousse on my birthday 12/21/2016. I felt like the atmosphere of this cafe changed. It was definitely much more crowded with loud obnoxious people. The staff changed so I also felt as if the quality of service has slightly decreased maybe because I went on a day where the usual staff isn't there. Even despite of the service; the desserts were as scrumcious as ever.</t>
  </si>
  <si>
    <t>xYoFBm_0Wbzi2VZfj8kGwg</t>
  </si>
  <si>
    <t>_1-u7nroOoVGczxLfCNAtw</t>
  </si>
  <si>
    <t>A cute and unique dessert spot! Unfortunately when I went (at 10pm) they had already run out of the crepe cake which is what I wanted to try. I tried a bit of the sizzling ice cream; tiramisu and cheesecake though and they were all pretty good. Definite points for presentation.</t>
  </si>
  <si>
    <t>8HGVC7440c5lkB0nl8Av9Q</t>
  </si>
  <si>
    <t>sb8-TzsXOV7IsErbpHZo3g</t>
  </si>
  <si>
    <t>Breakfast &amp; Brunch, Lounges, Seafood, Bars, Nightlife, Restaurants, Italian, Tapas Bars</t>
  </si>
  <si>
    <t>Positano Coast by Aldo Lamberti</t>
  </si>
  <si>
    <t>oBJ19hiK_F2-uz7LAjm-aA</t>
  </si>
  <si>
    <t>I have to give this restaurant 3 stars unfortunately even though I reall appreciated the ambiance and customer service. ;;Atmosphere: Great location, clean facilities and cute decor. Wasn't too loud as well so it was quite enjoyable. ;;Customer service: A+! Waiters were attentive and were helpful in giving suggestions for what to eat and specials. ;;Food: The dishes were underwhelming. I had a pasta and crab cake appetizer and my friend had the salmon and the food is quite salty and dry. Drinks were good though!;;3 stars and would not recommend for a meal but would recommend for drinks!</t>
  </si>
  <si>
    <t>Ponkvyfwp3Sja5L-T_pV7Q</t>
  </si>
  <si>
    <t>erh9YOpPEuD6VYFxggAEkQ</t>
  </si>
  <si>
    <t>I went here for drinks; not dinner; so I can't comment on the food.  The atmosphere was pretty laid back though; and the peach wine was decently good.  It seems like a good place to grab a drink with a group;</t>
  </si>
  <si>
    <t>3YSm003GKfE_li_Sc5h9Nw</t>
  </si>
  <si>
    <t>fJ91TvZ32dtrQzIJvacamQ</t>
  </si>
  <si>
    <t>Waited 15 minutes for server to greet the table; 40 minutes for a Diet Coke and 70 minutes for food.  No apology whatsoever.</t>
  </si>
  <si>
    <t>vF40UPnn5vTi1reSrZ2D8Q</t>
  </si>
  <si>
    <t>pZjWaKBQdpuCEvL4Lq_zMA</t>
  </si>
  <si>
    <t>Amazing food; incredibly decorated restaurant! We came for brunch; and they have bottomless mimosas and a DJ playing a really good mix of music. Franco was our waiter; and he's awesome! Very hospitable. I will definitely be back! I hear in the warmer months they open up all the windows for a nice breeze and added ambience!</t>
  </si>
  <si>
    <t>ijY19sIVo6CtPdBV-tNgvQ</t>
  </si>
  <si>
    <t>QMr8-WmIc9jCBIOjtP4Y6Q</t>
  </si>
  <si>
    <t>I came here for the first time for a friends bridal shower. We sat outside on a hot day; but we had a good breeze coming along our way so we were good. Our waiter was very friendly and came to check on us pretty often. I got their Bloody Mary and it was extremely alcoholic for me to finish (I guess it's a good thing that they're not cheap with their alcohol). I also got their mushroom risotto and it was absolutely delicious. My friend got their chicken parm; and it was HUGEEE and delicious. I would come back here again.</t>
  </si>
  <si>
    <t>oG4n_XVtFl7y-A5v0x1Xew</t>
  </si>
  <si>
    <t>XT-QAVH6EqgfMbsMBedtHQ</t>
  </si>
  <si>
    <t>Service was lackluster; food was fresh and prompt; the $12 mixed drinks from the bar were horrible - overall will not return</t>
  </si>
  <si>
    <t>dYT8dXQC-lqdUydKOXy_Dw</t>
  </si>
  <si>
    <t>Pddt-qC8X-81bFNFRRGzyQ</t>
  </si>
  <si>
    <t>Wonderful food. Refreshing tastes on the menu. When you are sick of the same old. Want a touch of daring to go with some simple tapas. We enjoyed the food and the beautiful decor. Our service was also very good. I have never been a fan of close, two tops together. So intimacy is not achieved for guests on a busy night indoors. But the outside seating for the summer looks nice. ;;It is located on the cobblestone in Old City with a pretty view when outside.</t>
  </si>
  <si>
    <t>TO2oZU_LilETq7-g3h7VBA</t>
  </si>
  <si>
    <t>djloF6gM4xBkIhqbuiXxyA</t>
  </si>
  <si>
    <t>I went to Positano Coast for the first time last night for a friend's birthday dinner.  It was very busy, but since our group of six had a reservation, we were seated promptly.  The restaurant was larger than I thought and extremely loud.  I felt like I had to shout to be heard by the people at my own table.;;I didn't have an appetizer, but others in my party did and enjoyed them.  I ordered the seafood risotto.  My meal came out several minutes after the others.  This was the best part of my experience - provided of course, that it was done purposely.  I know that sounds counter intuitive, but it really isn't.  Risotto can't wait.  It must be served immediately.  The fact that my meal was delivered last means that the kitchen staff timed the meals so that my risotto wouldn't have to wait.  I was very impressed by that. Again, provided that it was done purposely.  The risotto had a very nice flavor and the seafood wasn't overcooked.  To my taste, the rice didn't have a chance to cook long enough (or the risotto wasn't stirred long enough) to allow the starch to thicken the broth.  This made it quite good, but not exceptional.;;For dessert, I had the vanilla creme brulee.  It was good, but, again, not exceptional.;;I found the portions for both the risotto and creme brulee undersized which also made them less than exceptional.;;If I was with a group who really wanted to eat there, I would go back.  However, I wouldn't see out Positano Coast.</t>
  </si>
  <si>
    <t>jwTrvLu98T0tiUYqaamZlA</t>
  </si>
  <si>
    <t>cS67s3Aw0p9uFVYBHK-INQ</t>
  </si>
  <si>
    <t>Just went for apps; that were great! The deck seating is great too. My only concern is that we went at sunset; and the sun was BLINDING on the deck. maybe some elegant white translucent curtains over parts of the deck would be nice. otherwise; the food and service was great. we only had 30-ish minutes and the waiters were prompt and put our orders ahead so we wouldn't miss our movie (aww; what sweethearts!!). we ordered a fresh stuffed mozzarella cheese dish and it was to die for. I've never had cheese that was so delicate; but flavorful. Also; the beet and arugula salad was deliciously dressed. I'd recommend this place to anyone with a love of real Italian foods.</t>
  </si>
  <si>
    <t>pl5Eu3v24Nf44NM4DBi0WQ</t>
  </si>
  <si>
    <t>1oWTX-kE1STDU0aJThV4Jw</t>
  </si>
  <si>
    <t>Came here with friends for appetizers and drinks.  We ordered the mushroom arancini; Peruvian scallops; meat and cheese plate; and burrata cheese.  Every single dish was amazingly delicious.  The low sofas and tables lended a nice atmosphere and our waiter (Nick) was awesome.  Highly recommend!</t>
  </si>
  <si>
    <t>HIPGr2gSEN4T73tjz47hpw</t>
  </si>
  <si>
    <t>wHkYLlZyPXllrQRlvidUlg</t>
  </si>
  <si>
    <t>Food, Local Flavor, Sandwiches, Restaurants, Fast Food, Delis, Cheesesteaks</t>
  </si>
  <si>
    <t>Campo's Philly Cheesesteaks</t>
  </si>
  <si>
    <t>l9_mwvd-QcxpJc25KysO_g</t>
  </si>
  <si>
    <t>If I had to judge this place on the front desk order girl ~ it would be a \1\". Seriously BAD customer service. We ordered 3 different sandwiches...chicken cheese steak; hot roast beef w/provolone cheese and beef w/cheese whiz. I can't give any great reviews...the beef was very salty...half the chicken sandwich was missing the toppings...no refills on drinks...and the girl is SO NOT interested in talking w/their  customers re: orders. truly terrible service..."</t>
  </si>
  <si>
    <t>WX7f0yzLDitwoAaj3KkBdA</t>
  </si>
  <si>
    <t>oFrIuNvcOiiiwqBCI5ehDw</t>
  </si>
  <si>
    <t>DIGuAf5DhmDAjTAPrJDnzQ</t>
  </si>
  <si>
    <t>yUA0tmsSwNZqyb7KMvkZ7Q</t>
  </si>
  <si>
    <t>Great food, great service. Johnny has an good infectious attitude that really sets the tone of the visit. More Italian oriented, great Philly cheesesteak! ;#foodcoma</t>
  </si>
  <si>
    <t>rWOrxBLMh4IZ07NIitvRfQ</t>
  </si>
  <si>
    <t>NeRk2-mFBQ-XyRheuBOxCQ</t>
  </si>
  <si>
    <t>My steak was 10 dollars...way too expensive. But considering the fact that this is Center City; I should have known better. They use a really high quality of meat and the steak is juicy. But for me it was a bit flavorless and the chunks of beef were a bit too big. Although the bathroom was really clean when I had to take a \cheesesteak\" in the toilet. It was quite funny when other patrons banged on the with their \"cheesesteaks\" too."</t>
  </si>
  <si>
    <t>ZE_lYggNA5po0UAG_1c6KA</t>
  </si>
  <si>
    <t>dSOkHAkDclSqDmPgf26IIA</t>
  </si>
  <si>
    <t>Q02R3DDyG9a5pGX_DXp8xw</t>
  </si>
  <si>
    <t>2nfr6a7TssqVtP-tWNASJA</t>
  </si>
  <si>
    <t>I ordered delivery here through TryCaviar and didn't experience any problems in the wait times/quality of the food.  In fact, it came quicker than expected.  We got the marinated mozzarella sandwich and the wing ding buffalo sandwich.;;I would agree with the other reviews that the sandwiches are pretty pricy (generally all were over $10), but you do get a lot of food.  I was a little upset with the roll because I ordered seeded Italian and got regular, which is understandable if they were out, but the rolls we received were not as fresh and soft as I would have liked, kind of like they were a day old.  Hence, why I dropped a star.;;The fillings in the sandwich were delicious and on point.  I was not feeling meat that particular day, so I opted for their veggie options. The marinated mozzarella was absolutely delicious and covered in fresh tomato and a flavorful basil dressing - the mozzarella was super soft and tasty.  VERY salty marinade, but the acidic tomatoes helped cut through it.  My BF loved his wing ding sandwich and said it was very spicy and had a really good homemade blue cheese dressing on it.;;After tax, service fees and delivery, it came to about $30, which is pricy for sandwiches so maybe next time we'll eat there instead and waive the delivery fees.</t>
  </si>
  <si>
    <t>vxJEwh1LYUcVlT1j485COQ</t>
  </si>
  <si>
    <t>5Zt898LkE4d4-kaR_MG81w</t>
  </si>
  <si>
    <t>EXYXaSLt8OByqIvkK0F39Q</t>
  </si>
  <si>
    <t>I know the reviews are mixed; but tried it anyway. No; the staff isn't warm and fuzzy; but when there's a line out the door and it's hot and humid; I don't think I would be either. They weren't mean; but matter-of-fact. The cheesesteak was very good; better than the other places I've had in town.</t>
  </si>
  <si>
    <t>YVhPnISPfEvHJyti7vSlfQ</t>
  </si>
  <si>
    <t>wTQnkb8_2E6ztED_s6chpg</t>
  </si>
  <si>
    <t>Based on recommendations from some Philly regulars, we decided to avoid the long lines and rivalry between Pat and Geno. There were decent reviews about Campo's and it was located along our route, so we stopped here instead.;;The good: My cheesesteak (Whiz wit) was decent. I'm not a big steak eater, so if I ever come back, I will likely try their vegan/vegetarian options and see if I like them better.;;This location is also really convenient for tourists checking out the nearby historical sites, without the giant crowd of tourists at other popular cheesesteak spots. We didn't feel like we were missing out on anything. There is also outdoor seating.;;The meh: We were there during Fourth of July, and although we were able to watch the parade from the comfort of the deli's indoor seating, it was still pretty warm inside. Maybe they had fans on, but the window was opened to allow best visibility, so any a/c would have been inefficient. I can't imagine what it was like in the kitchen that day.;;Would I recommend to someone else? Yes. For someone like me, who just wants a decent cheesesteak but skip the long lines with lots of tourists, or for someone who wants to try a variety of cheesesteaks while in Philly, Campo's is a good choice.</t>
  </si>
  <si>
    <t>HxowYMzG-LVo6X0XhhLzXA</t>
  </si>
  <si>
    <t>hODVONyLUc6Gw271MMNaLg</t>
  </si>
  <si>
    <t>The service was quick. The quality of the meat was good. I guess my expectations for an authentic philly cheese steak was more. I cant really put my finger on it though.  I chose the provolone cheese; perhaps a messier cheese would have been better.</t>
  </si>
  <si>
    <t>0FRZu-YldhdfyBk-64utpg</t>
  </si>
  <si>
    <t>jS3affmkXWrBnidXA-DIfQ</t>
  </si>
  <si>
    <t>Steakhouses, Comfort Food, Butcher, Bars, Specialty Food, Food, Nightlife, Whiskey Bars, Restaurants, Gastropubs</t>
  </si>
  <si>
    <t>Butcher Bar</t>
  </si>
  <si>
    <t>mx_Ro4w1C-5p-MonCZmlmw</t>
  </si>
  <si>
    <t>\Great decor and ambience. Friendly staff. Overpriced and uninspired food ($10+ single link of housemade sausage</t>
  </si>
  <si>
    <t xml:space="preserve"> $9 for single slab of pork belly</t>
  </si>
  <si>
    <t xml:space="preserve"> etc.</t>
  </si>
  <si>
    <t xml:space="preserve"> $300 for what you see on their website)\";;Food was good but slightly overpriced and lacking in inspiration.;;Sausages were good but lacked fat. They were a bit dry. And remember it's $10+ for a single link of sausage.;;Burger tasted very similar to a Big Mac! Which is not a bad thing. Two patties. Very juicy. With toasted white buns. Without any sides. Fairly overpriced.;;Pork belly slab was tasty. $9 for a single slab.;;The restaurant is actually very big and seating extends way into the fenced back yard! Lovely decoration and design. Very friendly staff."</t>
  </si>
  <si>
    <t>f_CpzQYOFLNvqdzIrSGjGA</t>
  </si>
  <si>
    <t>Surprisingly; a place called butcher bar has AMAZING vegetarian options.  The eggplant meatballs are absolutely dope and the cauliflower steak is extremely tasty.  The drinks in the place are awesome especially the win win; gin cocktail that has a jolt of citrus in it as well.  Overall; awesome loud atmosphere; the bar is a fun spot to people watch and the service has been great so far (3rd visit in 4 months)</t>
  </si>
  <si>
    <t>sRkLcp4lrNJRi8g_HWq-Rg</t>
  </si>
  <si>
    <t>zQTCblui-0XFlXWnJTOb-A</t>
  </si>
  <si>
    <t>Had a great time at Butcher Bar tonight. Food was flavorful; quickly served; and hearty. We loved the poutine and the Italian meatballs in particular! Prices are reasonable and drinks are great. Cool atmosphere -- theming was on point. Open air front helped us to take advantage of the beautiful weather; and we hear there is a courtyard coming soon. Service was fantastic.. For being open less than a week; already feels like a well oiled machine with a great; courteous; and attentive staff. Billy in particular was great -- friendly; helpful; and wonderful stories. We will certainly be back soon.</t>
  </si>
  <si>
    <t>8_Fdb01ZT70pmCfhyg70VA</t>
  </si>
  <si>
    <t>xoVDplKljhksk1MQ3szwtQ</t>
  </si>
  <si>
    <t>Went in for lunch, got the duck wings (9/10) sauce was really saucy and good a lot of flavor, duck was flavorful and was fried well. ;;Got the Steak, aaaand the problems began. For a $31 steak it was not cooked to order. When it arrived it looked very nice and aesthetically pleasing but the steak was un evenly re-heated. room temp in some places and warm/hot in others. When I told the waiter this they just reheated it under a lamp or something... and the medium rare became over cook.... at that point I just ate it and the sauce from the duck. ;Taste like Chinese food when you have like beef and broccoli, which wasn't actually bad but it was still not really evenly heated..... if you over cook it might as well over cook it all?...;;The service was good, our waiter was real nice and personable. ;;Sat outside in the summer which is also nice. ;;TL:DR if you messed up a $31 lunch steak, you should just re make me one, not re heat it un evenly and over cook it.</t>
  </si>
  <si>
    <t>VjydwNVXSrdwB3m-g0R6SQ</t>
  </si>
  <si>
    <t>Really cool and intimate atmosphere with limited seating upstairs and small bar downstairs next to the open kitchen. Drink selection was spot on with the butcher's punch. Paired nicely with the strip steak. The starters were overall pretty good; nothing spectacular. We probably could have had our whole meal on cured meats and sausages. I would get the sloppy joe poutine again; but the monkey bread was not worth a second go around. Strip steak was awesome with a side of nicely sautÃ©ed and/or grilled veggies. Will def. be back for more cheese/meat boards and drinks.</t>
  </si>
  <si>
    <t>Ygi1otJvXe_RLyIAVulsEQ</t>
  </si>
  <si>
    <t>EIUtIPwXUpyXWX19WSE6KQ</t>
  </si>
  <si>
    <t>Great steakhouse without the boners in suits. ;Duck wings A+;Smoked slab A+ ;Ribeye A+</t>
  </si>
  <si>
    <t>mqhQc_J2AAH9y_O7Pd-8ig</t>
  </si>
  <si>
    <t>Zj8Jmu2qsu2Nwk11bAfNZQ</t>
  </si>
  <si>
    <t>Vb1nt7ID_wKcJmTBrFS6RA</t>
  </si>
  <si>
    <t>JeWbT7xSbavR2Gmzhh_aUQ</t>
  </si>
  <si>
    <t>Ok so the steak and Mac and cheese was delicious (oh the bacon). When the dessert option was highly recommended by the waiter I was sold. I was excited to try the dessert and realized it's was the most expensive option so I told my friend that I'm probably going to get the most expensive one but turns out the menu he had; the price was different (lower) for the same exact dessert. I was the waitstaff if he could explain it and he said no he could not but would charge me the lower price. First: why me; as a woman; was given the more higher priced menu while my male friend had the lower price. And second: why could you not explain the different prices; \hey that menu was old price; your is new\" etc. maybe the couple next to us had a different priced menu targeted specifically for them. Who knows. I wouldn't take take a chance and go to this place."</t>
  </si>
  <si>
    <t>Lg-IHP-Wb9fzgFyQHn8EaQ</t>
  </si>
  <si>
    <t>F8SebdwH4keXsnTKc2bu4A</t>
  </si>
  <si>
    <t>Later review:;;I had such a great time at brunch this past Sunday and I wanted to rave about it.The employees are amazing and pay great attention to you whether you're there with a group or alone. The bartenders do a great job and make delicious specialty cocktails. I really enjoyed my bacon infused vodka bloody mary and had their classic eggs benedict. I came in for drinks again the following evening and the bartender remembered my face and made me feel very welcomed.</t>
  </si>
  <si>
    <t>mYVOmMAbWvWx9StJ43rQ2Q</t>
  </si>
  <si>
    <t>Dig-9tcaplaQItItEGSgKA</t>
  </si>
  <si>
    <t>Everything we had was great! The pork ribs; duck wings; and octopus entree were all delicious! And the warm chocolate chip cookie hit the spot at the end!</t>
  </si>
  <si>
    <t>P95sIPGVWHZU1pOx0YLJRA</t>
  </si>
  <si>
    <t>DZglT5FP5VNDQJU3PuRIHw</t>
  </si>
  <si>
    <t>Cocktail Bars, Restaurants, Mexican, Bars, Nightlife</t>
  </si>
  <si>
    <t>La Calaca Feliz</t>
  </si>
  <si>
    <t>5uJSszSd-WIzjQRGHkSlsQ</t>
  </si>
  <si>
    <t>This restaurant was seriously impressive. Everything was completely delicious: the guacamole, the flatbread, the cocktails, some beef taco thing... extremely good food and priced fairly for high end Mexican. The sundae thing with the caramel corn... eh. Not as amazing as some reviews led me to believe. But totally edible.;;The dining room is attractive with a Velasquez-like mural. It's modern and approachable while remaining warm and neighborhoody. I sent my parents here and they really liked it as well. ;;The service was excellent. I told the server that \I can't eat egg</t>
  </si>
  <si>
    <t>\" by which I only meant that I find it gross. So they put some hard boiled egg pico de gallo on the side for my friend. But the waitress came back a few minutes later presenting the chef's concern that I had a dairy allergy</t>
  </si>
  <si>
    <t xml:space="preserve"> as some of the other food had dairy. That's so nice! Way to look out for your diners. ;;This restaurant must prosper because it is awesome and close to my house. Go there. Love it. This is absolutely the restaurant Fairmount needed."</t>
  </si>
  <si>
    <t>N3zJxQUJbBT30fSiknHglQ</t>
  </si>
  <si>
    <t>zD_Q8qqxm-UuYPM6hzy4FQ</t>
  </si>
  <si>
    <t>Upscale Mexican-fusion restaurant in Fairmount area.;;Hamachi Ceviche was delicious.;Fish tacos were excellent.;Chorizo fundido was awesome;Campechano Tlayuda hit the spot.;;Great assortment of tequilas to try as well.;;Only knock were the flour tortillas instead of corn (you can ask for corn instead).</t>
  </si>
  <si>
    <t>mWvJDvoDt3vpbOrBArKr8g</t>
  </si>
  <si>
    <t>Decent but nothing too memorable. Portions were small for the price and al pastor was a tad dry. Baja fish tacos only came with 2 tacos.There are not many other Mexican restaurants in the area; but I still prefer Que Chula and they deliver to my house.</t>
  </si>
  <si>
    <t>cV30Y5nlErOsGYSOD_KeZg</t>
  </si>
  <si>
    <t>HUtDmB2kr4eNaZpA1OkUQA</t>
  </si>
  <si>
    <t>aYkmGAjMK198eN2v2uWBlg</t>
  </si>
  <si>
    <t>This place is overrated. I've been here a bunch of times and every time I think to myself \there are so many better places to go on Fairmount.\" The food/drinks are overpriced (except for during happy hour) and the margaritas are poured from a bottle. The happy hour nachos are the only thing I would recommend; everything else is just meh."</t>
  </si>
  <si>
    <t>T_QQl-V_XYbdPAOLwQVzQA</t>
  </si>
  <si>
    <t>m8_93RJt2Rqrk32EjjHAEA</t>
  </si>
  <si>
    <t>Great place.  They really get the whole restaurant experience.  Not your typical Mexican place; but with plenty of typical fare.  Some really extraordinary dishes to compliment traditional favorites.  People are great and interior is very appealing.  Family friendly and also plays to those who are unrestrained by kids.  The overall experience leaves you feeling quite pleased!</t>
  </si>
  <si>
    <t>oVpfBZDeqa9GxC6RfzL3Xg</t>
  </si>
  <si>
    <t>zqO7fpbrKlWAHms3s2ZQdw</t>
  </si>
  <si>
    <t>Had the opportunity to come here after picking up a friend from the airport last week.  This was a great choice!  The decor is funky and inviting, and the space itself is relly beautiful.  A teensy drawback is that, when people are loud, it can be hard to hear your tablemates, but since we were seated to a party of 10 ladies reliving their sorority days, that's hardly the fault of the establishment.  ;-);;There were three of us and we shared hamachi ceviche (yummy!), pulpo skewers (awesome!), the fish tacos, carnitas, tlayudas, and then dessert.  The ironically titled Domingo Sundae and some ice cream - so good!;;I live in a more suburban area and the chance to get to a place in a walkable, urban neighborhood was a nice change of pace!  I'd come back to La Calaca Feliz anytime!</t>
  </si>
  <si>
    <t>B0Fx4nd_-kd30cTIX2uSkw</t>
  </si>
  <si>
    <t>Tqvz-tOybVEQHbOZV04r3Q</t>
  </si>
  <si>
    <t>Back in Philly and in the mood for happy hour with my wife.  She recommended La Calaca, so off we went.;;The happy hour menu is fantastic.  The regular menu is equally good.  The Lobster Tacositas were tasty (a mini version of a lobster roll) and had just the proper amount of spice.  The contrasting textures made me muy feliz.  The nachos with brisket were a welcome surprise.  They came out of the oven and had the right crunchiness.  The cheese and the toppings did not overwhelm the crunchy, fresh-out-of-the-oven chips.;;The highlight tonight was the Carnitas Tacos.  These were the best carnitas I've had in the states.  They had a little burn on the outside but maintained their juicy quality nonetheless.  The bartender also recommended the fish tacos (they are prepared with plantain before the frier).;;There are also a couple of flatbreads on the menu.  Our love of asparagus pushed us to order the asparagus option with manchego bÃ©chamel.  It was fantastic.;;The service was great.  The bartender was attentive but not annoying.  There was only one mistake all afternoon.  The asparagus flatbread was delivered to the bar with jalapeÃ±os, although we ordered them without.  However, we just picked them out of my wife's half and placed them into mine and thoroughly enjoyed the dish.;;I know Calaca has been around for a bit.  It still remains a great place for solid Mexican staples in Philly.  There are tons of fresh ingredients and carefully prepared dishes; you won't find heavy-handed Tex-Mex dishes a-la Chilli's here.  I will be back for more items on the menu.</t>
  </si>
  <si>
    <t>zJmk6o7QtpghNzNmCdDfDg</t>
  </si>
  <si>
    <t>mpxe9bWBlAvnPFZhyHlDQw</t>
  </si>
  <si>
    <t>Love the ambiance and food was delicious.  Waiter was nice.  So why 3 stars?  Because I spent a good amount but left the restaurant still hungry.  If you order tacos; you get 3 little tacos and nothing else.  The plate is totally bare: no beans; no rice; nothing.  How much would it cost them to add a little filler on the side so that the customer doesn't leave hungry?  I have mixed feelings about coming back.  Maybe I'll ask the nice waiter next time which meals can actually fill up a person (rather than a newborn baby hamster).  Good for kids.</t>
  </si>
  <si>
    <t>XQHA8cLOM5vztrYU0TWPrw</t>
  </si>
  <si>
    <t>Z7i-DyHdc6uGnGQZ1W-xsQ</t>
  </si>
  <si>
    <t>My dad, who is consistently \underwhelmed\" by most restaurants was happy when I took him here. ;;To start</t>
  </si>
  <si>
    <t xml:space="preserve"> my brother ordered us the crab fondito and it was delicious. My dad kept complaining that it was not good for his diet...yet kept digging his fork in for more. ;;For dinner I ordered the carnitas tacos</t>
  </si>
  <si>
    <t xml:space="preserve"> my father ordered the baja tacos</t>
  </si>
  <si>
    <t xml:space="preserve"> and my brother had the fried chicken taco special. First off</t>
  </si>
  <si>
    <t xml:space="preserve"> a fried chicken taco? Sounds strange. While I did not taste it my brother was very happy and cleaned off his plate pretty fast. My father loved his baja taco. My carnitas was delicious</t>
  </si>
  <si>
    <t xml:space="preserve"> although not the best I've ever had</t>
  </si>
  <si>
    <t xml:space="preserve"> but still quite good. For sides we had the plantains (tasty!) and brussel sprouts (also good!);;Service was friendly and attentive. Will be back."</t>
  </si>
  <si>
    <t>ChsPsbIsqJHgnga853gfXg</t>
  </si>
  <si>
    <t>iWy6Wft0MMO9Ud2wM93frg</t>
  </si>
  <si>
    <t>American (New), Nightlife, Chicken Wings, Gastropubs, Cocktail Bars, Burgers, Bars, Pubs, Restaurants</t>
  </si>
  <si>
    <t>The Sidecar Bar &amp; Grille</t>
  </si>
  <si>
    <t>n8Q4nB0PY3p9Lc5oaKM91w</t>
  </si>
  <si>
    <t>I love this place. They have a great selection of beer that is ever changing as well as some great specials at happy hour and on Sundays (half price pork dishes). Their salads are great and so is anything else I've tried on the menu. I haven't been disappointed yet! Be warned, it's a small place so be prepared to wait on a weekend but it might be better now that they've added the upstairs.;;Update: Try the Reuben, you will not regret it. Tastes delicious and homemade!</t>
  </si>
  <si>
    <t>bs5dGtIc0LC5Xlk-j98Vgg</t>
  </si>
  <si>
    <t>0sZu89o6FYJM4BVx4VAY1A</t>
  </si>
  <si>
    <t>I met my wife here; so this ranking pains me. But the menu is getting old. However; they also always have IPAs; which is rarity in Philadelphia; so for eating it gets a \Meh\" but for beer it gets a \"must visit.\""</t>
  </si>
  <si>
    <t>2y3yEU8ZZn0tvp6T3uOAjQ</t>
  </si>
  <si>
    <t>dyGZ6y0XwzpPMEBXRpno4Q</t>
  </si>
  <si>
    <t>Came here to try the burgers. Not really impressed. It was average food; not bad; just average. Decent beer selection. Service was average. All around a good experience. They won't wow you; but they will satisfy you! I wouldn't mind if I came back some day.</t>
  </si>
  <si>
    <t>cDcakQinxKO8szOx4rtP3g</t>
  </si>
  <si>
    <t>1t9BDGV0CN2qOj_C-M1EYg</t>
  </si>
  <si>
    <t>10 30 PM on a Thursday night, and this place was fairly packed. Most seats had bottoms. ;;It was rather dark, as Allison B., said, but I had no problem seeing. ;;I pleaded and pleaded with my friend so that we would stay until midnight for part of the appetizer menu that would become half-off, but no...his bedtime is early. ;;From our friendly waiter, we each ordered beers ($4-$5) on tap, and they were decent! (for my wallet. Or rather, his wallet.);;We also ordered the plate of onions rings, which when it came, surprised us! There was a bed of fresh salad on the side - to offset the crispy-fried-batter-worthy-of-a heartburn.;;Overall, it was yum, and to satisfy that happy hour little girl inside of me, I'm coming back.</t>
  </si>
  <si>
    <t>TMvOxVVqCGAcBQOYoigiMQ</t>
  </si>
  <si>
    <t>jZuPYdQ9o-ZESLi9yOWL1w</t>
  </si>
  <si>
    <t>I live right around the corner from Sidecar; and my friend lives right down the block. One of our favorite things is to go in on a Sunday night and hang out with Adam the bartender. Nothing crazy; just a few beers and an order of fries with their amazing spicy mayo. For such a cozy; intimate spot; they have a killer beer selection.  I couldn't ask for a better corner bar. Other highly enjoyable items at Sidecar are the pulled pork and a small but well chosen dessert menu.</t>
  </si>
  <si>
    <t>rTsCvNNryHpgF2e9SfnS3Q</t>
  </si>
  <si>
    <t>9gX2n5ek5dmI8V6-5y7EsA</t>
  </si>
  <si>
    <t>aGI_wfhcJ86DJ-67Lkty8g</t>
  </si>
  <si>
    <t>93mFYIHIQG-jh3IsJQ7vaQ</t>
  </si>
  <si>
    <t>f4ipdHoaseUMYGgQOOnduw</t>
  </si>
  <si>
    <t>We've been living in Philly for about five months now and a few places have emerged as neighborhood favorites and The Sidecar Bar &amp; Grille tops the list. Mainly, we have been going for their fabulous Sunday brunch, but we have also visited once for dinner and it was equally enjoyable.;;Recently, they have opened the second floor which is a comfortable, sun-filled room that is ideal for brunch. ;;The one time we were there for dinner, I have a wonderful special of mussels and homemade sausage over cannellini beans. For brunch, I tend to gravitate to the Crabby Benny or the Huevos Rancheros. Whatever you do, get the bread basket. It changes weekly but has always been delicious whether it's the Chocolate Chip Pumpkin Bread or the Crumb Cake or whatever.;;And the beer list is to die for. They always have a nice variety of styles from a wide-assortment of breweries, usually featuring local brews. When we were last there, we were thrilled to find they still had Stone Vertical Epic 11/11/11.;;We were out of town one weekend recently and were totally having Sidecar brunch withdraw.</t>
  </si>
  <si>
    <t>_8Q_TBpMw8BPGRJKxAal8Q</t>
  </si>
  <si>
    <t>ZDZqepVp7ktPMipog-Pljw</t>
  </si>
  <si>
    <t>Always a good time.  Great beers, and OK food.  ;;A little crowded sometimes, but overall worth the wait.</t>
  </si>
  <si>
    <t>OAp3v8E6z1mo9ge15CyQjQ</t>
  </si>
  <si>
    <t>Fr76LiVmV8BatzpPXMA6xA</t>
  </si>
  <si>
    <t>First time visiting this establishment and overall; very good. I made a meal out of \lil sumthings on the sides\"--biscuit; country gravy; eggs over easy; and cheese grits. Everything was really tasty and the portions more than satisfying. I got a Bloody Mary that wasn't spicy to my liking but ok if crafting for the masses. The wait staff was very polite and attentive even during the busy brunch. Overall; a good experience and while I don't live close enough to make frequenting convenient; definitely good to know this option exists."</t>
  </si>
  <si>
    <t>Fr8AbQ5A9TZNxTY7E_wI6w</t>
  </si>
  <si>
    <t>4wq9bzoCe3Mh0cPbYH1eDg</t>
  </si>
  <si>
    <t>Steakhouses, Bars, Nightlife, Sandwiches, Restaurants, Cheesesteaks</t>
  </si>
  <si>
    <t>Max's Steaks</t>
  </si>
  <si>
    <t>WMo6Cof7eu3YAdydqA1Whg</t>
  </si>
  <si>
    <t>B4Ijd1rmnzAfrP3WVrdo8g</t>
  </si>
  <si>
    <t>zjCGdRjl6ZJMW83gwA5ymQ</t>
  </si>
  <si>
    <t>gHELTIyHuXnSeh-TgtuNsw</t>
  </si>
  <si>
    <t>I was out in Philliy for a night out and wanted to get a cheesesteak. I expected this place to be nothing less than amazing due to great reviews it received. For starters my chicken cheese steak had zero salt and pepper. I was eating bland meat with ketchup and onions. I waited in line for 15 minutes just to be disappointed. I really wanted to like this place; unfortunately it was a disappointment. Would rather go to pats and get their wiz cheese.</t>
  </si>
  <si>
    <t>dd2Kp2vUptkEYd2kf0SfMA</t>
  </si>
  <si>
    <t>uP0mZ7ERDnNte9maH6yjgQ</t>
  </si>
  <si>
    <t>Literally asked the guy if I can order pick up; mind you I waited 2 mins for someone to pick up the phone. After he said no phone orders after 3 he hung up IMMEDIATELY. Didn't give me a chance to ask any further questions. I understand this place has good ratings; but don't get fooled by their horrible customer service. I rather go to steves or genos and take the 20 min extra car ride; at least I'll get better CUSTOMER SERVICE</t>
  </si>
  <si>
    <t>g32aCWxrjgtEMBUbjH0IZQ</t>
  </si>
  <si>
    <t>OeEQ3WD843EkhX3k3Ujesg</t>
  </si>
  <si>
    <t>CZDFXcf_CvzXG4QYsx_h1Q</t>
  </si>
  <si>
    <t>lmBbmTYBJF3RKGJcPvyjzA</t>
  </si>
  <si>
    <t>qKvCN5_iG4x-KpnJQpk9SA</t>
  </si>
  <si>
    <t>oodGlgj3en0X8_B0IrliSA</t>
  </si>
  <si>
    <t>If it's good enough for Rick Ross (http://www.youtube.com/watch?v=ZKJy4GSLA10), it's good enough for me.;;This has actually become my favorite place for steaks in Philly.  Every other place bores me in comparison to Max's.  My man behind the grill is a true entertainer and a master griller.  He somehow manages to take orders, man the grill, keep orders straight, keep people from getting pissed off, and construct an outstanding sandwich.  This is quite the feat considering how packed this place can get.;;As mentioned by others, the giant his HUGE.  Not only is it twice as long as a normal steak anywhere else, but they pack it with meat and anything else you want on it.  Because there is so much meat, it can get a bit dry so I suggest getting whiz over American and maybe adding some ketchup (or your condiment of choice).  I consider myself a big eater, and I can't finish a giant in one sitting.  I tried hard because it was so tasty but had to give up.  A giant will run you somewhere in the neighborhood of $15.;;As an added bonus, Max's sells beer for takeout.  It is also connected to the Eagle Bar, which looked like a nice place--people seemed to be enjoying themselves.</t>
  </si>
  <si>
    <t>HSnxdKu2D3htsYoFze2q9w</t>
  </si>
  <si>
    <t>Hn3uD1sAoIROpQsDi_DGNw</t>
  </si>
  <si>
    <t>My favorite spot in Philly for cheesesteaks... it is in the hood...reminds me of 125th street or fordham road back in the late 80s or 90s ... if you're not comfortable in the hood I suggest you go early or in with a few ppl .. ..;;Cheap prices especially for beer...they even sell 40s ... :)..</t>
  </si>
  <si>
    <t>xRTV9uBFtcMo3TN_IacS7g</t>
  </si>
  <si>
    <t>t6NtHgb3W-TRw6C3xI6dSQ</t>
  </si>
  <si>
    <t>Finally made it to the infamous Max's Steaks...;;While this spot has been around for years the movie Creed made it more popular and touristy. It's located on the corner of a urban area in North Philly. The outside isn't the prettiest. Extremely small parking lot located next door. You have to rely on street parking if you strike out. A bus stop is directly in front of Max's as well as the street car stop a few feet away so be prepared to possibly deal with some interesting personalities on your way in.;;I felt like I had the luck of good timing when I pulled up because I didn't see a line going out the door and around the corner....little did I know that this just the beginning! When you enter you will see signs that say \order here\" and \"pay here\". However</t>
  </si>
  <si>
    <t xml:space="preserve"> it can get a little confusing to those that don't know the \"process\". ;;You kinda have to step back and wait around for them to call you once you sandwich is ready for the toppings. In the meantime you are hoping and praying that they don't confuse people and orders because it's not like they are relying on a number/name system or something. It's all about \"hey you</t>
  </si>
  <si>
    <t xml:space="preserve"> you're next\" type of thing. ;;I decided to snap a quick picture of the steak/onions being cooked on the grill. The cook kinda dodged out of the way of the pic</t>
  </si>
  <si>
    <t xml:space="preserve"> gave me a strange look and said \"Where are you from sweetie?\" I said \"From Maryland</t>
  </si>
  <si>
    <t xml:space="preserve"> why what's up?\" Again he looks at me side-eye and another worker yells out \"WE DON'T LIKE PICTURES UP IN HERE!\" Now y'all Yelpers know me right?! So</t>
  </si>
  <si>
    <t xml:space="preserve"> I looked at him and said oh really!? Well</t>
  </si>
  <si>
    <t xml:space="preserve"> where is the sign for that? Where is the sign that says no pics?! I'm like y'all have 50 gazillion other signs in here that scream \"NO TIPS\" \"NO TIPPING\" BUT YET AND STILL I CLEARLY SEE YOU EXCEPTING TIPS FROM CUSTOMERS?!!? And I'm not even going to get started on the other pics that are already on Yelp AND the few Youtube videos I came across of people recording getting there food made! Who does that? LOL Oh ok</t>
  </si>
  <si>
    <t xml:space="preserve"> clearly that's how they roll here. I have no problem with respecting how they feel about pictures being taken. What I do have a problem with is that you clearly know this a tourist attraction mainly due to you allowing them to film part of a movie here and you have all these no tipping signs...MAKE A SIGN OR TWO THAT SAYS \"NO PICTURES ALLOWED!\" or even \"NO LOITERING\" for all of your \"friendly\" people that linger around your spot. I mean geesh</t>
  </si>
  <si>
    <t xml:space="preserve"> signs are not super expensive to order and install! SMH! This bothered me BUT I remained optimistic for good food and chalked it up to where I was...;;So</t>
  </si>
  <si>
    <t xml:space="preserve"> I decided to just sip my tea</t>
  </si>
  <si>
    <t xml:space="preserve"> wait patiently on this steak and cheese and hope and pray it's not as dry as the steak was looking on the grill cause it look like it was being overcooked. There were 3 people in front of me waiting for there food...it literally took about about 30 minutes for my order to be ready! For the life of me I can't understand what takes so long...the steak is basically already cooked. All you are doing is melting cheese</t>
  </si>
  <si>
    <t xml:space="preserve"> adding toppings</t>
  </si>
  <si>
    <t xml:space="preserve"> cut</t>
  </si>
  <si>
    <t xml:space="preserve"> wrap and out you go. I would understand the wait more if the food was being prepared as order but it is not.;;Last but not least; 2 sandwiches came up to almost $20.  Gave the cashier the $20</t>
  </si>
  <si>
    <t xml:space="preserve"> she gave a nice smile with that same look she gave the other customers that were tipping IN SPITE OF THE \"NO TIPPING\" SIGN! I left a tip in spite of what had happened SMH I sssooo wanted to say \"Can I get pic of that?!?\" just for the hell of it?! LMAO! ;;My sandwich was good but the meat was too overcooked for me. It was seasoned very well but just way too overcooked. North Philly is a little out of the way from where I usually go and unfortunately nothing about this sandwich made me want to drive all the way back here..."</t>
  </si>
  <si>
    <t>gTRXMC6NwtZO35ZngKzRzg</t>
  </si>
  <si>
    <t>TeJwkX9kEPNIy41xgFncAQ</t>
  </si>
  <si>
    <t>I haven't had a Max's cheesesteak in years so i was looking forward to it. The steak was mediocre; not much taste. I think the problem is the salt and pepper need to be added while it's cooking. And then there was a little too much grease (is there such a thing?). I might go back in the future...maybe.</t>
  </si>
  <si>
    <t>B_Nm2aw5IsuOC1DWj1mK5w</t>
  </si>
  <si>
    <t>SGi8AJhR8iS-LsQwcMOAVA</t>
  </si>
  <si>
    <t>Food, Belgian, Fish &amp; Chips, Nightlife, Beer, Wine &amp; Spirits, Food Delivery Services, Bars, Restaurants</t>
  </si>
  <si>
    <t>Eulogy Belgian Tavern</t>
  </si>
  <si>
    <t>ORiB-CiyyFyzyewHM0XMVA</t>
  </si>
  <si>
    <t>m not totally sure why I hadn't been to Eulogy in so long. Sure, it's in a spot that annoying to drive to, and weekend night here are more crazy than that of the zoo. But my love of beer and food should bring me here more often.;;Eulogy has a lot in common with Monk's: Excellent Belgian bars with great tap and bottle lists. They both have great food, including mussels, and also sport multiple bars with different taps. So far, everything is great. But I'm not just going to write a comparison between the two, because it might just be boring.;;I've been on a quest for my favorite burger in Philly, but after eating too many fist-thick pub burgers, I decided to scale back a bit. Still, I've heard good things about the burger here, so I couldn't resist. The result? A perfectly cooked, shaped and seasoned burger. Burgers come with your choice of cheese and one topping. Cheddar and leeks did me very well. It's easily one of my top burger spots in the city. I also tried the white wine mussels. These are also a delicious choice.;;Now throw some of the best beer selection in the city on top? Eulogy makes good use of their bar to serve up a Belgian heavy menu, while also keeping a few excellent domestic beers. I started out with Kwak Amber. It was a delicious beer, and could only be outdone by me next choice, Gulden Draak. These are some of the premier beers in the world, available only a short bike ride from my house. The Draak comes in at %10.5, but is so well crafted you can't even tell. Sure, it's $9 a glass, but that doesn't change my recommendation.;;I visited over lunch, so it was pretty slow and the staff was restocking a bit and moving things around. But the food still came out quickly, and the bartender was on top of the service. To boot, he was also really cool. I'm sure it's a trend with most who work here.;;Bottom Line: Come here ready to eat, drink, and have an excellent time. Make sure you have your wallet, because the bill can add up quickly, especially with the beer. This is one of the top spots in the Olde City, and my favorite Belgian spot in Philly.</t>
  </si>
  <si>
    <t>HW-QgyCq4DzUQCFRaYn6Fg</t>
  </si>
  <si>
    <t>e5Nk4IT9CfYBzKwvjVszCw</t>
  </si>
  <si>
    <t>What could possibly be said here that hasn't been said already? It's just one of the best beer bars I've ever been to. Great spot. ;;And I really should know since I bleed beer. No, seriously. It's true! My blood is like a nice 11.5% trippel. Hints of floral and spiced pear on the nose with thick three finger head. Beautiful lacing on the glass. The taste starts hoppy and spicy but washes with a mellow sweetness. My blood that is.</t>
  </si>
  <si>
    <t>398uzpPdN0Uu9ZhePPfebw</t>
  </si>
  <si>
    <t>tHbGe9ajMiQhfeI7cxJ-9A</t>
  </si>
  <si>
    <t>The mussels are delicious and its the best fish and chips in the city.  The beer menu is insane.  Our server really knew what she was talking about and made great recommendations.  It was our first time; and we will definitely be back.</t>
  </si>
  <si>
    <t>98EwiJyMYtmcpzHRS3OgkA</t>
  </si>
  <si>
    <t>DYzDDwZiBCTnlQM1L46uOQ</t>
  </si>
  <si>
    <t>Great beer; but terrible service. After returning to my hometown for a weekend; I was excited to catch up with a group of friends at eulogy. We had reservations; sat down; ordered some drinks (which we did get in a timely manner) but waited 45 mins and were then told by our waiter (in a pretty unfriendly tone) that there was a \computer glitch\" in the food ordering system; and that it may be \"15 minutes.\" and then he asked us if we wanted to leave. What?! Another half hour later; still no food; no manager (even though we asked to speak to one) and people around us were getting food; yet our waiter barely acknowledged us. We eventually walked out and the manager gave us free drinks. The most bizarre ; terrible experience and we will not be going back."</t>
  </si>
  <si>
    <t>E_8w-AZyvYprX7B0BRNIvQ</t>
  </si>
  <si>
    <t>7nqlw4EWgGbhxlNDFQyiFQ</t>
  </si>
  <si>
    <t>Best Mussels in philly. Located in old city; it's a divey bar. Get the dijon mussels- so good!!!!!!! Garlicy and mustardy but super flavorful. 8.99 for a lb; not bad and it comes with some bread. Amazing beer selection as well!</t>
  </si>
  <si>
    <t>NqBYt9pw7kNoytFQ9ATS-w</t>
  </si>
  <si>
    <t>IRnPbu1AnsFCbDCuF8KQ8Q</t>
  </si>
  <si>
    <t>Had business lunch.  Good beer; good mussels; good fries. Knowledge friendly accommodating staff.</t>
  </si>
  <si>
    <t>JDgMPRBi7HJIX6TTxJxoUw</t>
  </si>
  <si>
    <t>7Qnjr_96prYAQNS-5YTLzg</t>
  </si>
  <si>
    <t>The best mussels in the city!  The bartenders have a great knowledge of beer, just tell them what you like and they will find you an excellent beer.;;The place is a bit of a dive but the food and beers are worth it!;;Go upstairs to avoid the crowds.</t>
  </si>
  <si>
    <t>xszLsi7zsXCokpIqIRcENQ</t>
  </si>
  <si>
    <t>I really like this place, and it's for very simple reasons.  The staff are always friendly and nice to me.  They know their product through and through.  They are like beer therapists here, guiding you to the right choice.  Every time I go I essentially see the same staff.  To me, low turn over is a good thing, it means these people know what they are doing.  The food is good.  I like the burger and fries a lot.  They are not greasy or dripping in oil.  They are fresh and tasty!  The sauces are good too. I can't speak for the rest of the food, it looks and smells great, but I just always get the burger.  You can't beat the beer selection.  I know people rave about Monks' and I like that place but Eulogy, to me has got them beat.  ;;It does get crowded Fri. &amp; Sat. nights.  It can be a pain to get a seat.  If that happen it happens, no big deal.  I like this place enough that I don't really care.  If I can't get a seat, I'll juts try again another time.  It's not going anywhere, and I'll be back at some point.  This a great place.  Normally it's the first place I tell anybody about whenever they ask me a question about Philly.  ;;If beer is you thing, this is the place.  At the very least, it's definitely worth going to at least once to SEE the menu and try SOMETHING.;;One of my happy spots!</t>
  </si>
  <si>
    <t>nrsluaI6yJ3T0xXJKt1phQ</t>
  </si>
  <si>
    <t>IKVolj5qh_mU-2-G0w_0xA</t>
  </si>
  <si>
    <t>Eulogy is always a great time. I don't make it out to Old City much, but when I do, I always try to visit. The beer selection is epic and the food is awesome - try the \beer mussels!\" It can get pretty packed on the weekends</t>
  </si>
  <si>
    <t xml:space="preserve"> but I don't think it feels as cramped as some of the other Old City staples. ;;Be aware that they don't take reservations for parties greater than a certain amount - greater than 4 people</t>
  </si>
  <si>
    <t xml:space="preserve"> I think.;;Quick story:;;We went here on an extended lunch break at work one time. We were seated upstairs and were the only ones there. So</t>
  </si>
  <si>
    <t xml:space="preserve"> the waiter asked us if we wanted to listen to some music; we answered in the affirmative. He takes out his iPod plugs it in and asks was we want to hear. We say</t>
  </si>
  <si>
    <t xml:space="preserve"> 'anything.' He looks at us pensively</t>
  </si>
  <si>
    <t xml:space="preserve"> considers carefully</t>
  </si>
  <si>
    <t xml:space="preserve"> and responds</t>
  </si>
  <si>
    <t xml:space="preserve"> 'you guys look like Radiohead kinda guys</t>
  </si>
  <si>
    <t>\" and proceeds to put on 'OK Computer' by Radiohead. ;;I always find this story amusing because I'm not sure what a Radiohead fan looks like or if it is just a safe pick because lots of people like Radiohead. Either way</t>
  </si>
  <si>
    <t xml:space="preserve"> I enjoyed it and we had a good time.;;Would absolutely recommend stopping by if you're in Old City."</t>
  </si>
  <si>
    <t>REcxgwFuYBdfh6wALva8NA</t>
  </si>
  <si>
    <t>9hDsQ1z-oaYbEy76hMmA_Q</t>
  </si>
  <si>
    <t>W06QBC9vkxA5CVBNVrOMRA</t>
  </si>
  <si>
    <t>Bars, Food, Beer, Wine &amp; Spirits, Nightlife, Pubs, Restaurants, Burgers, American (New)</t>
  </si>
  <si>
    <t>North Third</t>
  </si>
  <si>
    <t>92s209SKp6aoLgCMefnRtg</t>
  </si>
  <si>
    <t>Still one of my favorite spots hands down... Atmosphere is great; food is even better... recommend this to everyone that steps foot into Northern Liberties.</t>
  </si>
  <si>
    <t>mlfSHwAQB2rRrNQ94SXuEQ</t>
  </si>
  <si>
    <t>QiF_1T1vQ5kA0BcEWrU67g</t>
  </si>
  <si>
    <t>6g99S33M8zx8vME4DOaR9g</t>
  </si>
  <si>
    <t>Oh how i miss you; faithful friend; you might still be my most comfortable and happy spot in Philly. Wings and pork tenderloin and pulled pork and mussels in coconut curry...oh gastro pal; see you as soon as possible...hope everyone checks you out and gets the fish and chips.</t>
  </si>
  <si>
    <t>CAy7UDGySy5DzsgCxktpLg</t>
  </si>
  <si>
    <t>We came here for brunch because sometimes, the line out the door for \that other place nearby\" is just too overwhelming on an empty stomach on a Saturday almost-noon.;;They didn't disappoint-- my boyfriend enjoyed his mimosa (though it was very tiny for the price) and his chili and cornbread thing (I forget what it was called)</t>
  </si>
  <si>
    <t xml:space="preserve"> and I settled for the Belgian waffle with chocolate chips and whipped cream. You know</t>
  </si>
  <si>
    <t xml:space="preserve"> gotta start my day off right with a wholesome</t>
  </si>
  <si>
    <t xml:space="preserve"> balanced and nutritious meal. (Sometimes chocolate wins).;;I would go here again. The seating is nice and cozy</t>
  </si>
  <si>
    <t xml:space="preserve"> and the staff was friendly. But</t>
  </si>
  <si>
    <t xml:space="preserve"> it isn't the best brunch I've ever had</t>
  </si>
  <si>
    <t xml:space="preserve"> and I do have two places I prefer. For a THIRD option though</t>
  </si>
  <si>
    <t xml:space="preserve"> it's fitting that North THIRD (I kill myself with my own bad jokes!) is right around the corner."</t>
  </si>
  <si>
    <t>2AGG5NBzU0sByMQK_NZWQg</t>
  </si>
  <si>
    <t>wl_0xBmrQ-hG-AFw6dSQHA</t>
  </si>
  <si>
    <t>great neighborhood pub; where everything exceeds you expectations.  Truthfully nothing pops on the menu; so you usually fall back on a dish that promises mediocrity then ends up delivering the goods. The biscuits and sausage gravy are no joke.  Great beer menu too.</t>
  </si>
  <si>
    <t>Kev6st8myImwns9GRwYmMw</t>
  </si>
  <si>
    <t>TIhyVfbKGsEu8MCMUb7OCg</t>
  </si>
  <si>
    <t>Tried a handful of times and it looks nice from the kerb, but frankly doesn't cut it when compared to any number of similar places within a few blocks. The menu was fine but a bit dull, the food quality was fine but not brilliant, mediocre even, the beer selection was fine but pales in comparison to the neighbors. Plus the service was consistently poor, every time.;;If you go, it'll be a fine time, it's a nice enough place and most anywhere else in the city would be a solid bar. I've never been for brunch, though, so maybe that's what I'm missing.;;;Actually, what am I saying...go here, this place is the best, and stay away from the bars I'd rather go to.</t>
  </si>
  <si>
    <t>oGhFfL-ag6SYT2v1L-SakQ</t>
  </si>
  <si>
    <t>FtoLMIlMl5AzV_VGqGOofA</t>
  </si>
  <si>
    <t>Best damn biscuits and gravy I have had in a minute -- it came with eggs, potatos, and sausage. ;;It came out stupid quick, too.;;If I wasn't fighting a cold, I would have tried one of many delicious looking mimosas.</t>
  </si>
  <si>
    <t>uCmP9M1PEXU9c77_sDuOTA</t>
  </si>
  <si>
    <t>QXNEn1w_LSti2DwpNja5SQ</t>
  </si>
  <si>
    <t>still great wings; and Steve; Colin; Nacene and Lisa are all great staff members!</t>
  </si>
  <si>
    <t>MyLGJPkC8q5sKTNImKBb9Q</t>
  </si>
  <si>
    <t>PHEIotv_zH2UvFHfqbr57Q</t>
  </si>
  <si>
    <t>North Third is a good old Northern Liiberties standby!  Food is always good, and they take good care of my pooch.  nothing here is ever BLOWING me away, so I am giving it a 3 since there is nothing wrong at all and I strongly recommend this place.  Its just that they don't have a few things that they do better than any place else.;;My favorite is the chicken sandwich with guacamole.;;Service is always very good, and the food is always good as well - if you are a local this place is a staple, if you are not don't jump in a cab to come all the way over.</t>
  </si>
  <si>
    <t>j1wq3LHOjGqtFG0Y_aTpHg</t>
  </si>
  <si>
    <t>V7eRHp7yzgru2Pby6eFJuw</t>
  </si>
  <si>
    <t>So; my girlfriends took me out for a pre-bday bar hop and I didn't want to leave this spot. I had so much fun at this bar. The music; ambiance; and drinks were great. We selected the Vegetable Spring Rolls with Sweet Chile Sauce as our appetizer; and I ordered a Blood Orange Margarita. My friends are beer drinkers; which they enjoyed the drinks On Tap. The art decor is amazing; and any man would enjoy the beautiful; nude women plastered on their walls. The bar maid was very accommodating and patient with my friends that wanted to sample the ales. I can't wait to go back to have a meal; and a couple more Blood Orange Margaritas;-)</t>
  </si>
  <si>
    <t>kgvK6lzAIDB9ptYqyV1y9A</t>
  </si>
  <si>
    <t>2WGnykxiM-Mp-qIm2u7iAw</t>
  </si>
  <si>
    <t>Restaurants, Pizza, Bars, Nightlife, Italian, Venues &amp; Event Spaces, Event Planning &amp; Services</t>
  </si>
  <si>
    <t>Maggiano's Little Italy</t>
  </si>
  <si>
    <t>_uYsM8td6u7ZE-Zd-Q1uJg</t>
  </si>
  <si>
    <t>Went here with my parents and my brother after ice skating. Had a wonderful evening. Food was absolutely fantastic. For appetizers; we got the fried mozzarella and the spinach and artichoke dip. Probably the best that I've had in a while. For dinner; I had the fettuccine Alfredo and pomegranate italian soda. Both were yummy. Our server Ashton was awesome and very attentive. Overall; great place to go for a filling dinner. Will definitely return!</t>
  </si>
  <si>
    <t>ooAsGGAcNR-EmPy1QeGBhA</t>
  </si>
  <si>
    <t>fyxtojbLSLsIhH1pA_pxZw</t>
  </si>
  <si>
    <t>Ip7x0thgNZ1wcwCyXC6CfA</t>
  </si>
  <si>
    <t>R5HJ7kPz5J_nHV5FBnT8Aw</t>
  </si>
  <si>
    <t>Big fan of Maggiano's.  For me it ranks a little behind Carmine's as far as family style Italian joints go; but its pretty darn good.  Been to this particular location on a few occassions.  One of which was New Years Eve with a party of about a dozen.  Wait staff is great and they replenish the food and drinks rather quickly.  Never had anything I didn't enjoy here.  A little tough to dine with just a party of two because the portions are so large.  I recommend a group of 4 or more and make reservations.  The first time we attempted to dine here a few years ago we were told it was an hour and a half wait.  If you love Italian then I don't think Maggiano's will disappoint you.</t>
  </si>
  <si>
    <t>kj9sG0jo-acdzNikvd1-9Q</t>
  </si>
  <si>
    <t>I came here for the first time last Sunday with a party of 14. My girlfriend and her cousins were taking their grandparents out for a surprise lunch in the city. We were early for our noon reservation; but were seated immediately. We had 2 waiters for our table; and both were very good. No one had to wait at any time through the meal for a refill on their drinks. We ordered everything family style. For appetizers we had the fried calamari; stuffed mushrooms; and Maggianos salad. The calamari was obviously frozen; and had way to much breading. Not impressive. The stuffed mushrooms were very good. The stuffing consisted of breadcrumbs; spinach; and mozzarella. For our entrees we had the chicken parm; 4 cheese ravioli; salmon; and the spinach and chicken manicotti. The chicken parm was dry. There was barely any marinara sauce on top; and it did not come with spaghetti noodles; just the breast on the plate. The salmon had a lemon taste to it; and was not of a high quality. I would not recommend it. The ravioli were tender and had a good taste. The best dish was by far the manicotti. If I returned here; I would get that. For dessert; we had the cheesecake and apples and ice cream. Both were very good; but nothing special. The service was top notch however; all the way through the end of the meal. With all the excellent Italian places in Philly; it is hard to say I would go back here for average food. I will say; that as far as Italian chain restaurants go; this was the best I have been to.</t>
  </si>
  <si>
    <t>VQ3J0tYADb5SjCqUiU0StQ</t>
  </si>
  <si>
    <t>gzWWE7AV4FBPjwn5k8qu3g</t>
  </si>
  <si>
    <t>Yes its a chain.  You cant really tell its a chain though......;;I've been here multiple times in the last few years.  I have always had decent service and thought the food was good to really good.  If you want to try to compare it to the big chains such as Olive Garden and Carrabbas, this place beats them hands down every time.  Better decor, better menu selections, and huge portions of food!;;You cant always please everyone.  For me, this is a great place to eat dinner or entertain clients.  Huge good portions of food and the best part is the prices.  Cheap prices for decent food in downtown Philly!  I'm not sure why people that dislike chain restaurants write bad reviews about them?   I don't really like them either, but i give credit where credit is due.  This is a good place.</t>
  </si>
  <si>
    <t>zZGUzFmi891_N-tzh3mHJw</t>
  </si>
  <si>
    <t>G8waKkaDrUYbNsdExmOvqg</t>
  </si>
  <si>
    <t>This place is an exact three stars. The food is good; not great; and the service isn't bad; but not as fast and attentive as it could be. This place has a lot of seating and a large menu with something for everyone. With so many cozy little byob's in town with much better food;  I'd say skip Maggiano's and check one of them out instead.</t>
  </si>
  <si>
    <t>tg6WwMsrDjX5lQvzYWDsrA</t>
  </si>
  <si>
    <t>What happened to Maggiano's??? Was given a gift card and was excited for a night out. Service was awful; food was really bad. Only high point was the bread. Was hoping for better. Glad the gift card is at $0.</t>
  </si>
  <si>
    <t>zQzjfLFYw1L9U-D4MXVTvQ</t>
  </si>
  <si>
    <t>QK2-UQKwj84J-kLBx1UpYA</t>
  </si>
  <si>
    <t>-on-YU9MQMP2-4Pqi9U_AA</t>
  </si>
  <si>
    <t>gBbyQIVfvSOB2eUY2RD90A</t>
  </si>
  <si>
    <t>We got a great table on a busy night. I ordered the filet and mashed potatoes. Both were cooked perfectly and was exactly what I was craving. Friendly; attentive service. Great atmosphere. Easily walkable from many of the hotels in City Center. I'm impressed!</t>
  </si>
  <si>
    <t>cqC-0l_bLFYaOiTqh7VA8g</t>
  </si>
  <si>
    <t>Oak4jIahaaxQBnEeuUrQTA</t>
  </si>
  <si>
    <t>Excellent Italian restaurant with lots of seating.  Service was excellent, but the food came out so fast (like in 5 minutes!), it was almost too fast.  In fact, the server forgot to bring the salad to my colleague.  That said, I ordered the half plate, per the servers recommendation, and it was still huge.  ;;Pros:  Excellent food, nice atmosphere, not too noisy, friendly service.;Cons: Food came out almost too fast, especially if you are wanting to socialize a bit. Forgot salad, but didn't charge for it.</t>
  </si>
  <si>
    <t>c35Pf_lVp8LlWBRqtQJqDg</t>
  </si>
  <si>
    <t>u7cZUEGK6iJP2gvI22xY2A</t>
  </si>
  <si>
    <t>Bars, Restaurants, American (New), Beer Bar, Pubs, Nightlife</t>
  </si>
  <si>
    <t>Memphis Taproom</t>
  </si>
  <si>
    <t>C4Smi97VAYtfh5A4JgTyVQ</t>
  </si>
  <si>
    <t>I hate to do this. I really do. But I can't sweep my last experiences under the rug, and chalk it up to \bad day\". Last week</t>
  </si>
  <si>
    <t xml:space="preserve"> my husband and I drove by and he asked if I wanted to go in for dinner</t>
  </si>
  <si>
    <t xml:space="preserve"> and for the first time ever</t>
  </si>
  <si>
    <t xml:space="preserve">  I said no.;;One busy Saturday afternoon</t>
  </si>
  <si>
    <t xml:space="preserve"> my husband and I were absolutely starving</t>
  </si>
  <si>
    <t xml:space="preserve"> and all that could satisfy my hunger was a burger. Off to MT we went! We walked in and were pushed out of the dining room back into the bar by a surly man who told us to wait for a table. Ok</t>
  </si>
  <si>
    <t xml:space="preserve"> no problem</t>
  </si>
  <si>
    <t xml:space="preserve"> we can handle that</t>
  </si>
  <si>
    <t xml:space="preserve"> we just weren't sure where to go</t>
  </si>
  <si>
    <t xml:space="preserve"> since no one made an attempt to help us with a table</t>
  </si>
  <si>
    <t xml:space="preserve"> and we know you can't seat yourself. We have been here before</t>
  </si>
  <si>
    <t xml:space="preserve"> we know the drill. So we waited</t>
  </si>
  <si>
    <t xml:space="preserve"> and then were sat</t>
  </si>
  <si>
    <t xml:space="preserve"> and our waitress comes over about 10 minutes later</t>
  </si>
  <si>
    <t xml:space="preserve"> we knew everything we wanted: 2 beers</t>
  </si>
  <si>
    <t xml:space="preserve"> fried greenbeans app (we were curious about this one</t>
  </si>
  <si>
    <t xml:space="preserve"> since we haven't tried it before)</t>
  </si>
  <si>
    <t xml:space="preserve"> a burger for me (ordered medium rare)</t>
  </si>
  <si>
    <t xml:space="preserve"> and my husband got the port richmond platter. Our greenbeans never arrived</t>
  </si>
  <si>
    <t xml:space="preserve"> but our meals did. I was really disappointed that she forgot the beans</t>
  </si>
  <si>
    <t xml:space="preserve"> I really wanted to try them. But I brushed it off and moved on. We actually didn't bother to mention it to her</t>
  </si>
  <si>
    <t xml:space="preserve"> we didn't want her to feel bad. We decided to wait for the bill</t>
  </si>
  <si>
    <t xml:space="preserve"> and if it was on there</t>
  </si>
  <si>
    <t xml:space="preserve"> we would just ask her to take it off. Anyways</t>
  </si>
  <si>
    <t xml:space="preserve"> since I cannot stand a well done burger</t>
  </si>
  <si>
    <t xml:space="preserve"> I always check before taking a bite to make sure it is cooked properly. I cut into the burger and it was so well done that the meat was crumbling out of the bun. I called the waitress over and showed it to her and asked for another one. She agreed that it was well done</t>
  </si>
  <si>
    <t xml:space="preserve"> and said she would bring me a new one. 20 minutes later</t>
  </si>
  <si>
    <t xml:space="preserve"> my husband is finished his meal</t>
  </si>
  <si>
    <t xml:space="preserve"> our beers have been empty and at the edge of the table in hopes to be re-filled</t>
  </si>
  <si>
    <t xml:space="preserve"> and I still have no burger. The waitress comes over and asks \"how is everything over here?\" and I just looked back and said \"still waiting\". It took her a second</t>
  </si>
  <si>
    <t xml:space="preserve"> but she realized and ran back to the kitchen</t>
  </si>
  <si>
    <t xml:space="preserve"> but didn't return with food for another 5 minutes or so. My burger finally came out</t>
  </si>
  <si>
    <t xml:space="preserve"> and it was less cooked this time</t>
  </si>
  <si>
    <t xml:space="preserve"> still not med-rare</t>
  </si>
  <si>
    <t xml:space="preserve"> but edible as it was. So I decided to eat it. We didn't feel like doing another beer at this point so I asked for a water</t>
  </si>
  <si>
    <t xml:space="preserve"> and my husband got a soda. Now</t>
  </si>
  <si>
    <t xml:space="preserve"> when i was a bartender</t>
  </si>
  <si>
    <t xml:space="preserve"> a general rule of thumb was that when someone had been drinking beers</t>
  </si>
  <si>
    <t xml:space="preserve"> then ordered a soda</t>
  </si>
  <si>
    <t xml:space="preserve"> it was on the house. But the soda still ended up on the bill</t>
  </si>
  <si>
    <t xml:space="preserve"> along with the burger</t>
  </si>
  <si>
    <t xml:space="preserve"> but the greenbeans were absent. She came back over to pick up the bill and said \"oh</t>
  </si>
  <si>
    <t xml:space="preserve"> i don't know why i put that soda on there</t>
  </si>
  <si>
    <t xml:space="preserve"> i will take that off\" (we didn't promt her</t>
  </si>
  <si>
    <t xml:space="preserve"> she offered that up willingly). But still</t>
  </si>
  <si>
    <t xml:space="preserve"> shouldn't the burger have come off to? But alas</t>
  </si>
  <si>
    <t xml:space="preserve"> this had not been the first time my food was cooked improperly at MT</t>
  </si>
  <si>
    <t xml:space="preserve"> and it will not be the last.;;In addition to this experience</t>
  </si>
  <si>
    <t xml:space="preserve"> my husband frequents this bar after work and on one occasion he came in and ordered the hanger steak medium. It came out rare. Long story short</t>
  </si>
  <si>
    <t xml:space="preserve"> he had to send it back twice</t>
  </si>
  <si>
    <t xml:space="preserve"> and it kept coming back rare. He finally told the bartender to just take that steak back and throw it on the grill</t>
  </si>
  <si>
    <t xml:space="preserve"> don't cook a new one. But they just couldn't get it right.;;I really hate to see a good place go bad. But I feel like each time i go back</t>
  </si>
  <si>
    <t xml:space="preserve"> it gets worse. MT really needs to update their menu a little too</t>
  </si>
  <si>
    <t xml:space="preserve"> not a lot on her thrills me anymore and there are never any changes or specials. Also</t>
  </si>
  <si>
    <t xml:space="preserve"> why is there never any PBC beers on tap? The brewery is one minute away</t>
  </si>
  <si>
    <t xml:space="preserve"> why can't they have it on tap? I am looking forward to the hot dog cart this summer</t>
  </si>
  <si>
    <t xml:space="preserve"> though. Gourmet hot dogs and good beers. I will still frequent MT for this</t>
  </si>
  <si>
    <t xml:space="preserve"> but dinner in the dining room is going to be out for a little while."</t>
  </si>
  <si>
    <t>I30Q5xP79wRuEWJyfiiarw</t>
  </si>
  <si>
    <t>EKWjJgnJ64Eez7dR5snIFw</t>
  </si>
  <si>
    <t>Memphis Taproom has delicious beer offerings, tasty food (the best wings in the city, hands down!), a comfortable neighborhood-friendly atmosphere, two of my favorite bartenders around (Jess and Julianna--those ladies are the shit!), and a sweet location (three blocks from my house which makes it easier to stumble home after consuming too many beverages).;;This is the kind of place in which I can spend all day, 11AM to 8PM (or later!), from Bloody Marias (hey, I like tequila) and eggs at brunch to wings, steak and beer at dinner. Oh, wait! I've done that.;;Seriously, the MT rules.</t>
  </si>
  <si>
    <t>2uzH6U_kGVOBIIJoZOOUPw</t>
  </si>
  <si>
    <t>Yaxrb97PDQgAQvKQk-PzHg</t>
  </si>
  <si>
    <t>4UCaAEBnJFRE-xeBs0gDWQ</t>
  </si>
  <si>
    <t>7jp2dy784xmG-Az4IDRKwQ</t>
  </si>
  <si>
    <t>We LOVE Memphis Taproom and can't say enough good things about it. It's our go to spot; and for good reason! They have an amazing beer selection along with the best Bloody Mary I've ever had. Their menu is wonderful and caters to all needs. I'm vegan; and it's a great place to go with my non vegan friends and family! Everyone is always happy. Their coconut club is to die for... I should keep track of how many times I've ordered it; but I'm thinking it's up around 20+ now. :)</t>
  </si>
  <si>
    <t>kgkVW6LqtJGO3sUBHbATPw</t>
  </si>
  <si>
    <t>_jOAbqxWafTca9Em4p2BXQ</t>
  </si>
  <si>
    <t>Consider this the six-day review..... for being open less than a week, Memphis Tap Room hit everything just the way the beerflies like it.  ;;The place was mad busy, Flyers on the TV in the bar keeping everyone riled up and yelling... we snagged the last table in the smallish dining room for four of us.  ;;All drafts are $4, which is a great deal.  I got a Poperings Hommelbier, a very hoppy Belgian, in the correct tulip-shaped glass.   Our server also recommended Cooper's Sparkling Ale, from Australia, which was super light but very flavorful.  ;;The food selection was great, we couldn't decide what to get so we got everything!   Wings- superlative; Port Richmond platter of kielbasa, pierogies and potato pancakes- delish, goat cheese salad with smoked walnuts- pretty good, but the smoked walnuts are weeeird.  Kind of like eating a tiny charcoal briquette.;;Service was good even though they were slammed.  Definitely will return here to eat many times.   Good work dudes.</t>
  </si>
  <si>
    <t>6WG2IGTVr-xKn0pYQZJGjw</t>
  </si>
  <si>
    <t>S-zz_g53LaKZRfFoRLeehw</t>
  </si>
  <si>
    <t>This review is long overdue! I went here on Valentine's Day 2 years ago to have brunch with a friend. It was great! A woman who is normally a waitress was filling in for the bartender and she was wonderful! She kept us laughing the whole time and she was very personable. She was generous with the amount of alcohol going into a Vodka and Cranberry. The waiter who brought the food out to the bar was very polite. The food was excellent! The deep fried pickles are amazing! They have a lot of unique things on the menu. While this place might be located in New Kensington it is very classy without being too stuffy. The prices are reasonable. There is a very mixed crowed and the beer selection is amazing. I was very impressed at how well it is run; especially on a crowded Sunday holiday. We were never rushed to leave and the wait staff/bartenders seem to want you to come back. I felt extremely welcome here and want to compliment the owner and staff greatly! This is the nicest River Ward Bar/Restaurant in the area.</t>
  </si>
  <si>
    <t>yjFr0KXZDvNfD7JFvttEQA</t>
  </si>
  <si>
    <t>Nt5XvfJpgN0Wz5C2xJVJsw</t>
  </si>
  <si>
    <t>Came here to try a vegetarian friendly restaurant for me with my meat-eater boyfriend. I ordered the tofu club and he got the chicken sandwich. The tofu club was divine and the fries were equally as satisfying. I've never had a vegetarian sandwich that tasted so good! My boyfriend also enjoyed his chicken sandwich. It's hard to find a place where we can both get something we both really like; so I was really pleased. We will definitely be returning.</t>
  </si>
  <si>
    <t>4HwrNPfMoSAiRqgzPr4xRw</t>
  </si>
  <si>
    <t>YKjVWZfrXy1IQxHivOdDfQ</t>
  </si>
  <si>
    <t>The Memphis Taproom is definitely a find for any beer lover. The first beer I had; was a Tired Hands + Memphis Taproom Collaboration Conciousness Streams IPA. This was a delicious blend of a fragrant; floral Saison with a just wonderful hit of hops at the end. Not overly hoppy or bitter as IPAs can be. It was a GREAT beer. The second beer; the St. Benjamin Liaison Saison; was a local brew that was a bit darker than a typical Saison; and not quite as flavorful; but still solid. The place is tiny; but attractive. Unfortunately; the outdoor beer garden was closed as it was a Wednesday night. For food; I had the Spaghetti Sandwich; a unique combo of Lentil Meatballs and Spaghetti on a nicely toasted grinder roll. I'd recommend it. The fries were also excellent; crispy and tasty. A slight drawback; if only for the inconvenience; is that parking was really difficult; as the bar is nestled among narrow streets with cars jammed tightly next to one another on the streets. Don't let that stop you from making it out to the Memphis Taproom; however; especially if you're a beer lover; like myself. Enjoy!</t>
  </si>
  <si>
    <t>JY14NB8KUCh97l5t5Uwu-Q</t>
  </si>
  <si>
    <t>j0gNBfSPYnLIX0o-IhQlVw</t>
  </si>
  <si>
    <t>I finally got down here as part of the English Premier League Season 2008 kick-off weekend promotion. This review is long overdue seeing as I requested The Alstrom Bros. add them to BeerAdvocate.com;;The place is easy to get to from Exit 25 off I-95. It is in Kensington but straddles the border with Fishtown. Don't let the fact it is in Kenso keep you away. This side of Kenso never was that bad and if you want proof that the place is on the ascent...just look at the rent/mortgages on Realtor.com for the 19125 zip code. The website has directions and maps. Speaking of websites, it is a very detailed site. Whoever runs it does a great job because it is visually pleasing and it is just organized. The drafts and bottles are listed. ;;The place has 11 taps including 1 handpump that featured Hop Wallop. The Bottle list is on the rightside of the bar; the Draft is to the left. Of course it has a full bar and a solid wine list. no its not Tria but it is beats out the likes of Monk's. Some of the drafts were: Walt Wit, Original Sin Cider, London's Pride, SN Anniversary Ale(but Southern Hemi was just behind it),Sly Fox Pikeland Pils, Ommegang Rare Vos, Stone Smoked Porter, Green Flash Hop Head Red Ale and Sly Fox Saison. Bottles were around 50 - 60 strong..running the gamet from Lionshead Light to Aecht Schlenkerla Rauchbier Marzen (smells like smoked bacon!). The only stinkers for the nonadventurous would be the High Life and Amstel Light. Drafts were all $4.;;The service from Jessica was outstanding. Every thing I want out of a server. You can't miss her. She is a ginger and has many tattoos on her arms. Very attentive and knows her beers. She inspected each glass before using them. I mean she was holding them up to the light to ensure they didn't have a speck of hardwater stain! Plus she picked only good music off the bar's iPod. I never had to wait for her to ask me if I wanted another drink. She found time to chat. She even poured me an ounce of the aforementioned Rachbier from the wee bit that was lingering in an opened bottle. I think she knew the other punter rather well so it wasn't like she was just stiffing him on the last ounce.;;The cost was descent. I got thre at 11:00 AM and didn't leave until 2:30. My Girlfriend and I ate and drank our faces off and the bill only came to $69.55! That's less than $20 an hour for pure utopia ($19.87 to be exact). Too bad my Manchester City (not UNITED!!!) club blew the match or else it would have been a perfect day.;;Ohand the brunch menu rocked. It doesn't hurt to have a genuine Chef in your kitchen. What other Philly bar do you know that features Polish &amp; Welsh cooking? My beef &amp; onion pasties were great. Nothing frozen here folks. That pastry crust was light and flakey. My Girlfriend's eggs and hash were very good according to her....I have never eaten corned beef hash in my life. The coffee was solid and kept in a carafe as not to render the product ass-like from the heat and oxygen. Hey it was Sudnay at 11 AM and I needed to counter the beer. LOL. Shit even the water must have been filtered because I know Philly tap water's fine aroma all too well. Hey the little things do matter. Oh and the wings were done wel. The oil was peanut and it didn't taste like it was old oil. Plus the scallions were a nice addition as was the real blue cheese that seemed to have an added ingredient (Old bay?)...not sure but it was great. they were not greasy nor were they dripping in a hot sauce. Nice and crisp. Oh and I forgot the wasabi mayo that was under my Pasties was banging!;All I know is that Brendan is busting his ass to make this place awesome!!! That neighborhood deserve something this excellent. Kudos to Fishtown native Ken Correll and Nodding Head's Paula Decker for there $$$ in getting this place off to a great start. I have never seen a place get it so right out of the gate.;****BONUS:  there was no PBR to be found on the menu.  Thank God!****</t>
  </si>
  <si>
    <t>k38u0EOLxdx8MHdhH2i07A</t>
  </si>
  <si>
    <t>wDVtYxcmjszTrgLxf3ssmQ</t>
  </si>
  <si>
    <t>Great service; food is \okay\".  I don't think I will return but great esthetics and friendly atmosphere"</t>
  </si>
  <si>
    <t>jHVotJhyPKOLuO7MVnmbtQ</t>
  </si>
  <si>
    <t>Vegan, Vegetarian, Sandwiches, American (New), Wine Bars, Cocktail Bars, Nightlife, Bars, Restaurants</t>
  </si>
  <si>
    <t>Royal Tavern</t>
  </si>
  <si>
    <t>IKPf429_RPUeRbHiGQo-mA</t>
  </si>
  <si>
    <t>I like Royal Tavern; I do; I promise. Good decor; football on the TV; nice bartenders; different and delicious things like truffle oil parmesan popcorn; and a quality jukebox. HOWEVER. I think I'm allergic to this otherwise fine establishment. I walked in tonight - immediate sniffles. Walked out - slight sneezing. And since I've graduated to puffy; watery eyes that can barely see to write this review. I'm willing to give Royal a second chance; but next time I'll be packing some Zyrtex.</t>
  </si>
  <si>
    <t>e2EndPHpciyYWcvmZ4fPRQ</t>
  </si>
  <si>
    <t>BSJyucp8Spiwjd7k6TU5uw</t>
  </si>
  <si>
    <t>I actually don't know anyone who has eaten here and does not like the Royal Tavern.  The food is delicious and the portions are generous.  I like to try the specials because I know that whatever I get will be amazing and different, and there are usually at least 5 each day to choose from.  The staff is friendly and really seem to enjoy working there.  Cozy restaurant with a very intimate feel.;;I LOVE THIS PLACE!!!</t>
  </si>
  <si>
    <t>MmqdWXP_vqlNnQSHRuyoYw</t>
  </si>
  <si>
    <t>QQiXLn6EdEICTQDxNsoxAg</t>
  </si>
  <si>
    <t>I'm not vegan and pride myself on an unapologetic love of meat -- but the vegan sloppy joe may be my favorite item on the menu.  The sloppy joe sauce is out-of-this-world good.  Paired with a beer and some crab fries with a game on the TV at the bar -- it's transcendant.  If you prefer a table experience; there are plenty of seating options away from the TVs at the bar.  The place is rightfully a popular neighborhood hang out; so be prepared to wait to get a seat if you go at a peak evening time.</t>
  </si>
  <si>
    <t>bBThiF-1XxSatDOM49eCGQ</t>
  </si>
  <si>
    <t>VO88lQ7Q8eAydR3hL5Wvcw</t>
  </si>
  <si>
    <t>The first time I attempted to dine at the Royal we decided to turn away due to the wait. As I recall it was a Friday after 9pm, so I don't see this as a negative.;;I returned for brunch and it was still a bit packed, but they were able to accommodate our odd party of five. We all decided to pass on the hair of the dog so I can't speak for the drinks, but bloody mary's and mimosas both can be had for a reasonable $5. I did go with one of the featured specials of ham, swiss and scrambled eggs in crepes, and I received four of them with some sort of cream sauce on top. I was satisfied with my choice though I did find the lunch meat sliced ham to be a little disappointing. ;;They have a rather extensive selection of vegetarian/vegan options and the vibe is somewhat hipster, but this is South Philly after all and if you want a cheese steak, well, you know where you can find one. Service was spot on, food was great, prices reasonable. Certainly worth checking out.</t>
  </si>
  <si>
    <t>vvzJDHHTc4ECkkRbuDTZEQ</t>
  </si>
  <si>
    <t>sdyr9RRhFG1B0yRteeemYg</t>
  </si>
  <si>
    <t>I came here for the first time, I heard they have great food and drinks.   I went in Christmas Eve to meet my friend their and I was treated with no respect, I don't know if it was because I was gay, black? I don't know.  But the way I was treated by the bartenders was completely inappropriate and my friend who came to meet me even said, he's come before and he feels I might of been targeted because of my race or sexual preference..   I will;Never go here again Bc you made me feel like I was a criminal.</t>
  </si>
  <si>
    <t>QAxPC4NQYEXbxRMgjfYsVw</t>
  </si>
  <si>
    <t>MulqNBCW4NB27QCpiBxxug</t>
  </si>
  <si>
    <t>I am going to have to agree with everyone and say this place is definitely a go. Beer selection is great; service is friendly; and the food is AWESOME! They make the best grilled cheese I have ever had; they use a combination of cheeses; one of which is smoked gouda-and they make it on GARLIC BREAD-you need to try one; today.</t>
  </si>
  <si>
    <t>Lv4DZhlSMVMMFb7hD_gk3A</t>
  </si>
  <si>
    <t>CDOhPjNBI7JuBgfiO8976w</t>
  </si>
  <si>
    <t>8SpmabtecmekIl01WUuPOg</t>
  </si>
  <si>
    <t>Yrdqb6AHj_kCe81pJYicKw</t>
  </si>
  <si>
    <t>Kind of bizarre that this place advertises itself as the best burger when it features and array of vegetarian and vegan options. I guess it is good that there is something for everyone but I would imagine that if you are a true Vegan; which I am not; that there is not much appeal in watching someone wolf down a burger - - - even if it is the best burger - - or maybe especially because it is purportedly the best burger. So like if a Vegan and a non Vegan come here to eat and the non Vegan is telling the Vegan how good the burger is doesn't that make for an awkward meal?.   I get that these are first world problems but I am just saying. .... I opted for the Wakame Soba salad with tofu. This is not an easy dish to execute and I have to say that they nailed this and got it 100% right! The soba and tofu were cooked perfectly and the vegetable and peanuts in the dish just simply delightful!  If I come back I will try the burger. Hint - - -half priced draft and well drinks at happy hour!</t>
  </si>
  <si>
    <t>Te3BwftEFN8C9WxImhfM_g</t>
  </si>
  <si>
    <t>F1LSAMT6uvE1sKX9K7KUww</t>
  </si>
  <si>
    <t>Great place.  Surprisingly good food.  Reasonable prices.  Good vibes.;;Royal Tavern is one of my go-to places.  It's the perfect blend of relaxed bar and great restaurant.  I have never had anything there that I didn't like.  Highlights include the Angus burger, popcorn, and cubano rolls.  Their brunch is also fantastic!  Breakfast burrito, baby!;;The only bummer is that it can get crowded.  The slightly \relaxed\" service doesn't always help that</t>
  </si>
  <si>
    <t xml:space="preserve"> but in this case</t>
  </si>
  <si>
    <t xml:space="preserve"> I don't hold it against them."</t>
  </si>
  <si>
    <t>K7HZnTm6WzuUbK83Gas2Ww</t>
  </si>
  <si>
    <t>BEST Bloody Mary's in the city! Mmmmmm super fresh, savory and spicy ;);Service is meeehhhhh, but they mean well lol. Food is never a miss!</t>
  </si>
  <si>
    <t>FVRC9PKDax4x3aa7gSvPAQ</t>
  </si>
  <si>
    <t>85e8Uyn8tIyEZCqBP80rqA</t>
  </si>
  <si>
    <t>Restaurants, Mexican</t>
  </si>
  <si>
    <t>Lolita</t>
  </si>
  <si>
    <t>rJLJA6Ry7x1Q5zR5A-HuVw</t>
  </si>
  <si>
    <t>Excellent Mexican food.   I would definitely come back.   ;;My wife and I shared 3 dishes and I recommend all of them. ;;The Queso Fundido Setas was not like the normal nacho looking melted cheese plate that I'm used to.  That's why I normally do not order Queso Fundido.   But the charred corn, pickled onion, and mushrooms sold me.   It came with hot tortillas which I used to make cheese tacos.   This dish would be good for 4-5 people.;;Mexican style corn.   It comes with 4 small pieces.  Great size appetizer for 2 people.   ;;Shrimp enchiladas (2 enchiladas).   The only downfall is that it was actually a cheese enchilada with 4 perfectly cooked shrimp on a skewer on top of the enchiladas.  The enchilada was excellent, but we wouldn't have ordered it with the Queso Fundido.</t>
  </si>
  <si>
    <t>hWGY8i7qaMYdkVhQezXgGA</t>
  </si>
  <si>
    <t>jCRTx0-3gyVYl2wGskpYmA</t>
  </si>
  <si>
    <t>We stopped in for late night happy hour. Very reasonable prices. One beer; one michelada; and two tacos for $15. The tacos were really really tasty! If you're out late check this place out!</t>
  </si>
  <si>
    <t>Q5C2EMEeh0JQ7FLCp-CLJw</t>
  </si>
  <si>
    <t>ylRAT8TRxCOGPmea74SnPw</t>
  </si>
  <si>
    <t>What an amazing place...;;Got here a little bit before our reservation and we were seated almost immediately. The server was super nice and very attentive. ;;The food was outstanding. You have to pay 5$ for chips and salsa, but well worth it. ;;The wife got the shrimp tacos which being from California and having some killer tacos in the past, there were better than most if not all.;;The brisket chilaquiles...holy cow (get it). They were down right the best ones I have ever had and one of the most flavorful and tasted Mexican dishes ever.  If you craving something really good and hearty, go here! ;;Small so make a reservation.</t>
  </si>
  <si>
    <t>dpEjLGwTQSOuRN-cEDYQDQ</t>
  </si>
  <si>
    <t>1dl54OKv_XvRAM6fxzZC7g</t>
  </si>
  <si>
    <t>We started with a mango guacamole. The portion seemed a bit small $11 but was still good. I had the roasted beet salad as well. It was pretty plain except for the pistachio purÃ©e. My boyfriend and I shared the cholula fried chicken tacos and the grilled hanger steak tacos. Both were a bit spicy but pretty good. The tacos themselves were flimsy and tasteless. ;;For drinks my boyfriend had the cucumber-jalapeÃ±o margarita which was delicious and our friends had the passion fruit margarita which was pretty good as well.;;Dessert was AMAZING. Whatever they put in that coconut tres leches cake is unbelievable! You could taste the coconut in the cake  and with the melted marshmallow it was the perfect combination. ;;The drinks and dessert were my favorites. Maybe next time I'll try something other then tacos and feel differently about the entrees.</t>
  </si>
  <si>
    <t>x66GmxfBC8Na7wMk8NfAVg</t>
  </si>
  <si>
    <t>Hidden gems .. very good food and the dark gothic ambience makes it a fun hangout place .. Only thing that keeps it from getting the perfect 5 star is the fact that it is too small and table almost of top of another. Your date can almost become a double date if there is another couple sitting on the adjoining table . lol . Ofcourse; I went there in winter and I would love to go there again in summer and use the patio to enjoy their great food.</t>
  </si>
  <si>
    <t>5h9JA231vPilNAIjHxwGng</t>
  </si>
  <si>
    <t>pbQxcoEYlFCdvsHT8U37Bg</t>
  </si>
  <si>
    <t>This is hands down one of my go-to restaurants. When anyone is in town, I take them here. It's just so good!!  Prices are reasonable, food is tasty, and drinks are always a fun time! ;;The food is fresh and delicious. Most times I come, I snag the Braised Short Rib nachos. It's listed as an appetizer but there is a LOT of food on that, and it is SO good. The sauce on top is my favorite, and their short rib is cooked so tenderly.  They also always have rotating tacos, which we like to try-- they have all been very good.  Chips and salsa are also a large portion with a variety of chips and different types of salsa- perfect for 2 to share before a meal! ;;We've also come for their happy hours and late nights - both are excellent deals. Their margaritas are super tasty, and so are their sangrias.  Their pitchers are also at least a good 5 drinks, so they're great to grab when coming as a group! All in all, I can't say enough about how this has been and still is one of my favorite spots in Philly!</t>
  </si>
  <si>
    <t>Oy_9LMskBzsrblFJ3n4YSg</t>
  </si>
  <si>
    <t>gUFBltn6AhlaSwbUVo4MWQ</t>
  </si>
  <si>
    <t>A fantastic value at happy hour. Dishes like taquitos, albondigas, and tostaditas cost only $5 each. They're decently portioned (not bite sized) and reasonably authentic. You can easily make a meal or a nice group outing out of several of the dishes at once. Drinks are also quite inexpensive at happy hour, ranging from $3-6 for various options. ;;The regular menu is far spendier, at least on the surface, but the range of options is far more varied, as are the ingredients. Service is engaging and personable, and the vibe is quite lively and social. One of many good options in this neighborhood.</t>
  </si>
  <si>
    <t>bQCHF5rn5lMI9c5kEwCaNA</t>
  </si>
  <si>
    <t>A9gUT7tDCe-8OkPk7lnK6Q</t>
  </si>
  <si>
    <t>ixXCn5Dgn-u-7oO48Rey3A</t>
  </si>
  <si>
    <t>ByVIpJ-_rfwwHh6-nDUzUA</t>
  </si>
  <si>
    <t>Y5-Dg4-X6HeSSuznlY9Gyw</t>
  </si>
  <si>
    <t>nXgMWTB-EsX8MqoCNmaV2g</t>
  </si>
  <si>
    <t>Enjoyed a meal here on a weeknight.  The restaurant has a nice ambiance, dimly lit by candles, though the tables are way too close together. This place was formerly a BYOB, but now has a full service bar.;;On the plus side, the food was really tasty,  especially the fried plantains and the fried chicken tacos.  The blood orange margarita was delicious, if not very strong. For dessert, a pear and basil sorbet was delightfully refreshing and not too sweet.;;On the minus side, I just hate when you order small plates and they come out in any random order. Our plantains came our first, then the side of red beans and rice came out 5 minutes before the tacos. Overall the service was somewhat \meh</t>
  </si>
  <si>
    <t>\" our waitress was fairly disinterested</t>
  </si>
  <si>
    <t xml:space="preserve"> and its one of those places where different people bring your food out and they don't really know who ordered what.;;So</t>
  </si>
  <si>
    <t xml:space="preserve"> some pluses and minuses</t>
  </si>
  <si>
    <t xml:space="preserve"> but overall a good tasting meal."</t>
  </si>
  <si>
    <t>53ApJTgvnYlEPgP0xgc6YA</t>
  </si>
  <si>
    <t>F8yozE3NWnImNApHO347gQ</t>
  </si>
  <si>
    <t>Restaurants, Mediterranean, Moroccan</t>
  </si>
  <si>
    <t>Marrakesh</t>
  </si>
  <si>
    <t>hxiss6WL9YiaSA1ZFti8vA</t>
  </si>
  <si>
    <t>This place is amazing. First time I have tried Turkish coffee and LOVED it here. The veggie wrap and cheese steak is also great. This place gives off great vibes; there is an entire cafe section within the restaurant. I will definitely make sure to come back to this place if I am in West Philly ever again. 5 stars.</t>
  </si>
  <si>
    <t>nxNu9xddCYYAET8HagN4Xw</t>
  </si>
  <si>
    <t>gvxSJkbgL4LBPYEhXoaXAg</t>
  </si>
  <si>
    <t>This place is unique to say the least. The first time we went, we had reservations and still waited 2 hours to be seated. The manager refused to make anyone leave the place, even patrons who had been there 4 or more hours. ;;Needless to say, whatever they lacked in the seating they made up in the excellent food. ;;The seven courses are amazing, although i prefer the chicken over the honey lamb. the chicken has a kick to it and is so soft it keeps tearing. I have never has Morocan food more delicious than this. ;;One bad thing is that it is cash only... which sucks but like i said the food is so great its worth it.</t>
  </si>
  <si>
    <t>dkXnYCngD4STjKMup9z-dg</t>
  </si>
  <si>
    <t>Brtjl5z5TkCWEEPsHKT2LA</t>
  </si>
  <si>
    <t>I went Saturday night with a small group of friends, and Marrakesh was quite the experience.  I think with a larger group it would just get better!  ;;After finding the restaurant in a back alley and knocking on the door to get in, we were seated promptly in the front room.  Reservations would be a good idea on weekend nights especially.  ;;The food was yummy - not earth shattering perhaps, but definitely a good range and interesting for a fixed course meal.  We chose the spicy chicken and the beef kabobs, and they were probably the best two courses (well besides baklava and mint tea being so awesomely delicious).  We also called ahead and found out that although they now have a full bar, you can still bring in a bottle of wine.  Definitely a good deal - heads up that some of the servers seem rather confused about the policy.;;After almost 3 hrs (!) I was full and well entertained - I highly recommend the experience.</t>
  </si>
  <si>
    <t>ISutCt_yh0KwWD1c99pQtw</t>
  </si>
  <si>
    <t>rslZ_F8AKC7M2villYOmQQ</t>
  </si>
  <si>
    <t>Absolutely a place to experience.  Tremendous atmosphere; fabulous service; and food that is simply amazing.  Portion sizes are incredible at a price that is exceptional.  You will enjoy every moment!</t>
  </si>
  <si>
    <t>HuB2FNgevN53d2TiqE2N4A</t>
  </si>
  <si>
    <t>UTInIiR0dT4CyfnzAhoQcA</t>
  </si>
  <si>
    <t>CIyOsZ54LKDKg485ooESYQ</t>
  </si>
  <si>
    <t>A8Pf0EWjk1K7LqOtcmtXPw</t>
  </si>
  <si>
    <t>If you want to be culture shocked; go to Marrakesh. It feels like a really authentic; cultural experience; supplemented by delicious food. The staff and management have been incredibly courteous and solicitous both times I've attended. If you're squeamish about eating with your hands or having to share food; you'll probably want to skip.</t>
  </si>
  <si>
    <t>9g2yOSgIpHq3gcpX756HeQ</t>
  </si>
  <si>
    <t>ua0wi4b3Waoves9Fn7lpGA</t>
  </si>
  <si>
    <t>Cash only; it's $35 per person 6-item fixed menu plus whatever drinks you want to order. Make sure you come with lots of people; reserve in advanced. The seating really creates a communal atmosphere where you can share off the same plate and chill. What an experience; probably one of the most memorable dining experiences you can get here in Philly. Once you're seated; you get your hands washed with rose water while you're surrounded by dim light and cushy blankets. Then; the food rolls out; and man is it good. I've never had chicken this succulent in my life; it literally fell off the bone. Another highlight was the mint tea during dessert; wow. Awesome spot; will be back for another special occasion.</t>
  </si>
  <si>
    <t>xlNMcilP5F6Agymc2TwgRg</t>
  </si>
  <si>
    <t>One of my favorites to take out of town guests to; or for any special occasion. Intimate setting that it great for conversation and the food is exceptional. Friendly; family-oriented restaurant that you can tell has stood the test of time for a reason. This place is an experience! Be sure to wear stretchy pants because you will be FULL when you leave. :)</t>
  </si>
  <si>
    <t>Z9n12BRNSEeJBhJ9Z8KgnQ</t>
  </si>
  <si>
    <t>mIuPz1keK3XsX7ytQgYNBg</t>
  </si>
  <si>
    <t>FAN-TAS-TIC. From the ambiance to the staff to the FOOD, the experience was definitely worthwhile.  Our waiter was very courteous and we felt very welcomed the instant we stepped into the restaurant. There was about 8 of us which is probably the ideal number (8-10) comfortably sat around a round table. ;They started with the hand washing and distribution of towels (yeah we were dressed all nicely which is fine, but keep in mind that your pants might get dirty). The cucumber and eggplant portion (it tasted like beef lol) was delicious, the chicken/egg plate was odd but we liked the flaky stuff as we all choked on the powdered sugar on top haha Then came the meats; we had the mild chicken with olives where, its true, the meat just fell right off the bones, and we had half of the beef kebabs and half of the lamb. The lamb was dry, definitely go with the beef kebabs. The couscous was ok, not really great but it probably would have been better to give that before the meat courses because we were getting stuffed. The desserts were fabulous; incredibly fresh fruit,  yummy baklava, and tasty mint tea. The courses were nicely paced and we were finished dinner in a little over 2 hours. All of this for $25 a person! And if you get the wine carafe ($12), get the white wine. ;Now for those of you interested in the belly dancer, our dancer was not that great. She seemed nice but we weren't really into it. However, the other incredibly drunk parties were (luckily we only had to deal with them for a few courses).;So gather round some friends, pick a date, and fumble through your way to Marrakesh into the alley and the very dimly lit rooms. You'll like what you find.</t>
  </si>
  <si>
    <t>aE-bBzuRIstPB2zWeSbnJA</t>
  </si>
  <si>
    <t>Review Summary: Ambience: 4/5     Food: 5/5       Service: 4/5 ;;If you're tired of all the fancy Stephen Starr joints around town and need to try something new, Marrakesh is the place to see. Located off South Street, its entrance is a dark maroon door complete with an iron knocker. Please be sure to come with friends; as other reviews have stated Marakkesh's six course meal really packs a punch. ;;The food was mouthwateringly GOOD. I came here with one other person (rookie mistake) on a quiet Thursday evening, and the waiters were very attentive to us. Everything was delicious without being overly oily. For our first main course we ordered the Spicy Chicken in Cumin Sauce, and for the second Tajine of Lamb. These dishes are meant to be eaten by hand, which we did, but I saw some tables eating with cutlery. Full disclosure, the fruits do come with their labels unpeeled, though I wasn't too worried about that because they were the juiciest, sweetest batch I've had since coming to the States. ;;We were about to leave when the manager (owner?) emerged from the backroom and told us to stick around to see the belly dancer. I thought this was a really nice gesture, as the dancer had been hired by a large group upstairs and he really did not have to share this information with us.  ;;My one critique, if you can call it that, is directed at Marrakesh's decor. True to its Moroccan roots everything from the furniture to the walls is covered with dark, heavy fabric. Perhaps it is a personal bias, but I found the place to be a little stuffy, and I could not tell how clean everything was. All in all, a MUST TRY!</t>
  </si>
  <si>
    <t>OPRzdRgsOHYpi7Ak-UgzYg</t>
  </si>
  <si>
    <t>FD7gMovIYQmhdn23Iq91zQ</t>
  </si>
  <si>
    <t>Pizza, Italian, Restaurants</t>
  </si>
  <si>
    <t>Lorenzo &amp; Sons Pizza</t>
  </si>
  <si>
    <t>AS2ZKXNamNXj2DUMi-T_0g</t>
  </si>
  <si>
    <t>Haters gonna hate! LORENZOS plain slice is bomb.com!!! Slices the size of your head - NOM!! I don't know how you can possibly give this place anything less than 5 stars?!?! Pizza is ALWAYS hot and fresh! Peep the line out the door from open to close! It's even good cold for the morning after a long night of boozing! LOVE this place; a true Philly landmark!</t>
  </si>
  <si>
    <t>0rZEWmL2rccd-N5VMzKLiQ</t>
  </si>
  <si>
    <t>I tried a bit of my partner's slice and it was no bueno. I made a face and he said; \Yeah; you obviously haven't had enough to drink.\" Maybe this pizza is good when you're drunk and can't taste anything.  I thought it was strange they don't offer any kind of toppings except one day a week. Maybe I'll hit this spot up again when I am drunk....but probably not."</t>
  </si>
  <si>
    <t>KRS_0bUdbmhogb0Ou7LewA</t>
  </si>
  <si>
    <t>Nqi173Sj7-c_eESNXBD78A</t>
  </si>
  <si>
    <t>Great place for a quick bite of pizza. Prices are rising, though. A slice will be $3.00 starting the month of December.;;If you are getting slices, they are only available in plain cheese, no toppings! However, if you order a pie... ask for whatever toppings you like. ;;Slices are definitely generous, however taste can be inconsistent. Some days, I would get them freshly made and think.. \damn</t>
  </si>
  <si>
    <t xml:space="preserve"> this is some bangin pizza!\"...and on other days</t>
  </si>
  <si>
    <t xml:space="preserve"> I would get slices that have been sitting out for a bit and think.. \"ehhh... not so great\" Either way</t>
  </si>
  <si>
    <t xml:space="preserve"> I'd lather on the oregano</t>
  </si>
  <si>
    <t xml:space="preserve"> red pepper flakes</t>
  </si>
  <si>
    <t xml:space="preserve"> black pepper</t>
  </si>
  <si>
    <t xml:space="preserve"> cheese and get my grub on.;;I would give it four stars</t>
  </si>
  <si>
    <t xml:space="preserve"> but I have to subtract one due to inconsistency in taste."</t>
  </si>
  <si>
    <t>74MEs3l1jQTaBPpOgv8t7w</t>
  </si>
  <si>
    <t>_3-uHSkotjEwERhHXh4DUg</t>
  </si>
  <si>
    <t>Don't you feel extra hungry after a few alcoholic beverages; like you can demolish 2 cheesesteaks or a whole pizza pie? This is the place to go! Their pizza by the slice is the size of a infant. ;;Proceed with caution! If the pizza just came out of the oven, the yummy, gooey cheese WILL burn the roof of your mouth. But then you'll bite into a thin, crunchy crust and everything will be ok.;;Very good late night eats, if you're in the area. If you're not, catch a cab!</t>
  </si>
  <si>
    <t>dkYUH6i3OZsY7or4_8PTkg</t>
  </si>
  <si>
    <t>LFN8dU3j9wHy8VIf0pqzAg</t>
  </si>
  <si>
    <t>Questions: ;1) why is it so unusually sweet and greasy? ;2) why did i eat this huge slice of a mess? ;3) why didn't i just stumble a couple steps more to get steaks at SOS? ;;Answers: ;1) only Lorenzo and son know. ;2) so i had a couple drinks earlier that night... ;3) see the answer above. +2 more drinks. *shrugs*</t>
  </si>
  <si>
    <t>D9atjKEctspsGizFVhRlow</t>
  </si>
  <si>
    <t>D78npHLHiaV2PF9_M541QQ</t>
  </si>
  <si>
    <t>They're a solid 3. You literally get half a pizza for $3.50. My friends brought me here during happy hour for a slice of pizza and they didn't give me a warning because they wanted me to be in \shock\";;Well</t>
  </si>
  <si>
    <t xml:space="preserve"> I was. The slice is ridiculously large. You can feed a family of 4 with this thing.;;The pizza itself was actually pretty good. Sauce and cheese were good. Crust was nice and crisp. Seems like the perfect place to come in after a few drinks.;;I'll be back if I'm in the area again."</t>
  </si>
  <si>
    <t>bd0Wm_mxVLEw9HPWkZMfmg</t>
  </si>
  <si>
    <t>Ocy5Gf98twhpciRYPwQZCg</t>
  </si>
  <si>
    <t>If you want a huge under cooked; greasy oil pit of a pizza that has Chef Boyardee's Spaghetti O's sauce this is your spot.</t>
  </si>
  <si>
    <t>MUXt2Kb3nLPv-OW2Shp-Hg</t>
  </si>
  <si>
    <t>_4xaMfsQqV8B5VJzqRv81A</t>
  </si>
  <si>
    <t>Ninja Turtle pizza!! My friend kept calling it the ninja turtle pizza because the slices were GINORMOUS!!!!  probably the biggest pizza I've had..  We were in Philly for the weekend and worked up an appetite after bar hoping and saw this pizza place.. The line brought us over but the security outside scared us.. Nonetheless; we're only in Philly once; so we decided to wait it through int the long line and ordered a pepperoni pizza to take back to our hotel.. The pizza was pretty good; not sure if I would've enjoyed it sober... they were thin and greasy which perfectly hit the spot; soaking up all the alcohol we just consumed.  Great way to end the night!</t>
  </si>
  <si>
    <t>FCGCxiXBrj1p_8cscTeQXg</t>
  </si>
  <si>
    <t>LzEX7GRJ99viZpbuyWnUzg</t>
  </si>
  <si>
    <t>Do yourself a favor and skip the line at Jim's Steak and head down the street to Lorenzo &amp; Son's! Since we were a large party; we decided to order a whole 28\ pie! We Loooooved it!! We were the envy of everyone on the street as we walked back to our car. The slices are as large as my cat and the sauce is just as sweet! And don'let a long line scare you away; the service is fast and friendly! There is just no way you will be disappointed!"</t>
  </si>
  <si>
    <t>Izh3b-tvmJKACuDsQKNssQ</t>
  </si>
  <si>
    <t>6Az_UkKtwjzss5o24kxZfQ</t>
  </si>
  <si>
    <t>l4DErXU7sOO1UCLNUMMjAg</t>
  </si>
  <si>
    <t>j99PtxlKTW_u5alE4jiqHQ</t>
  </si>
  <si>
    <t>Ralphs Italian Restaurant</t>
  </si>
  <si>
    <t>gj_usrjf1TIkh73H-QO3uw</t>
  </si>
  <si>
    <t>Went here with my boyfriend and we loved it!;Old school feeling, with 3 floors!!;;We have been here twice, and each time was great!;The food was amazing, I got the veal since it had been recommended to me, as well as the clams casino, mussles, pasta with oil and garlic, and the home-made garlic bread. Staff was nice and helpful!;;...Went here again recently while in the area and had this new dish of gnocchi with gorgonzola sauce in it, and it was delicious!!!!! My new favorite dish as this place. ;;MUST EAT!!!</t>
  </si>
  <si>
    <t>nBUnQnecIYYWuxk0g5njhw</t>
  </si>
  <si>
    <t>MLn2jcDUSnJTOAxwhdxNfQ</t>
  </si>
  <si>
    <t>I have been told by numerous native philadelphians that Ralph's is one of the best Italian restaurants in the city and is a must to experience. We did not think so. We started off with a grilled calamari appetizer that was soaked in salty red sauce. The amount of sauce overwhelmed the palate to the point where we couldn't even taste the calamari. I got the pasta bolognese with filet mignon tips. Again; the red sauce was very salty. The filet mignon tips was really just average quality beef. My wife ordered the black lobster ravioli which were decent but overly salty. We expected much more from the oldest Italian restaurant in the country.</t>
  </si>
  <si>
    <t>W6_9xlxClA0knnxTCP5_gw</t>
  </si>
  <si>
    <t>dg4fbJ6SPYpoB6611U9mmA</t>
  </si>
  <si>
    <t>h_qOHeGNFwK2tgWlozTkQA</t>
  </si>
  <si>
    <t>Came to visit my daughter and we had dinner tonight.  I had been here before but my husband had not. We were looking at reviews and someone mentioned they loved their Bucatini Ronaldo so I decided to give it a try.  Waiter stated that the pasta for this dish is homemade (like tubed noodles) with shrimp; artichokes and roasted eggplant in a red sauce. While everything was delicious; I thought this dish was fantastic as it was unusual. It had all my favorite ingredients.  Our waiter Kubec was very attentive and service was great.  Overall......5 star worthy!  In fact my daughter is going back next weekend with 6 friends!</t>
  </si>
  <si>
    <t>I-BP5HupA_ZGSoHDXGvUTg</t>
  </si>
  <si>
    <t>kpukSGb00KeYlKNXLdZr2Q</t>
  </si>
  <si>
    <t>I was prepared for a tourist trap given the history and reviews; but ended up really liking this place.  We went around 9:30 pm on a Sunday so it wasn't crowded.  The menu is simple and good.  The marinara was flavorful without being sweet.  I like that the mushrooms in the pasta were fresh not canned; as with other old school places in Italian Market.  My friend had an excellent pasta with shrimp and artichokes.  I don't have a need to go to Villa Roma anymore since finding this place.</t>
  </si>
  <si>
    <t>8O2JqqeCDfhAj3PQKm--Hg</t>
  </si>
  <si>
    <t>I take out-of-towners to Ralphs to experience authentic South Philly Italian food.   Ralph's never disappoints.  It may not be fancy, but it's classic and damn good.;;They are best known for their veal specials, but make a pretty mean chicken  or eggplant parmesan, too.  Other good choices are the antipasto, gnocchi, mussels, and Italian sausage.   But folks are right; the spaghetti is just OK.;;Make reservations, and don't forget to bring your patience (it can get loud and crowded), cash, and plenty of friends.</t>
  </si>
  <si>
    <t>Uk25yW9c7G9YgK9_MSHJKg</t>
  </si>
  <si>
    <t>h20AK_9EG-nMygG8cfzPCQ</t>
  </si>
  <si>
    <t>xXCfY2BFjTd2f1I3KBTScg</t>
  </si>
  <si>
    <t>ZwcAlxmgm1NdCvKCR3-RZQ</t>
  </si>
  <si>
    <t>It was my 30th birthday; and Ralph's food was all that was on my mind.  I was thinking about veal since I knew that Italians really do make it best.  My husband and I stopped in to make a reservation for later that night and the host was very friendly and said \We don't have anything open until 8:30pm\" but that was no problem for us and we just strolled around the surrounding area and stopped in a few shops while we were waiting.  At 8:15 we came back and our table was ready.  We sat down and were promptly served a nice cool glass of ice water.  My husband ordered an Italian Kiss which is some sort of espresso mixed drink.  He said it was out of this world.  A few minutes later we were served some delicious Italian bread and butter.  The bread was wonderful.  We then placed our order after looking over the menu.   We got the escargot as our appetizer.  This was absolutely wonderful!   My husband knew he wanted the Seafood Pescatore.  I decided to have the Veal Marsala and a side of meatballs.  We enjoyed our bread until our meals were brought out.  Now my Veal Marsala was hands down the best dinner out I have EVER had.  The veal was tender; the mushrooms were delicious; and the sauce;  well I think I had dreams about it that night.  My husband's dinner was also wonderful.  He used to prepare this himself and was surprised at how fresh and tender the mussels were .  He said he would get that again.  Now the meatballs are something you HAVE to get if you go to Ralph's!!!  These were nice and firm and the gravy was wonderful!  After all this good food we had to finish off the night with a cannoli.  My husband and I both ordered one and got one to go for my Dad.  Well those were crisp and the filling was the best i've ever had!    We will be returning to try more of their food.  Thank you Ralph's for making my 30th birthday incredible!"</t>
  </si>
  <si>
    <t>d0stMH55amH5gK8djXdsjw</t>
  </si>
  <si>
    <t>g3UgknyXEF_F0JSY6Y59qA</t>
  </si>
  <si>
    <t>I LOVE RALPHS.. ;My now Ex Husband \Lenny\" used to bring me here all the time.. The food is scrumptious.. The mussels red or white are to die for.Food is always fresh and prepared to order. The Owners 'Jimmy and Eddie\"</t>
  </si>
  <si>
    <t xml:space="preserve"> super nice</t>
  </si>
  <si>
    <t xml:space="preserve"> very accomodating and made me feel like family... Ronnie too!!;I always left here in a food coma... Highly reccommend this wonderful Restuarant.. Gets very busy especially on weekends....Always a great dining experience!!"</t>
  </si>
  <si>
    <t>z3D2lY8P2JsdEntJ7QVaCw</t>
  </si>
  <si>
    <t>kiTPBfytCF_Q-Zoug-nJUA</t>
  </si>
  <si>
    <t>Never a bad meal at Ralph's. I wish they had a larger selection of less expensive wine; but I'm going for the food; not the beverages. The pasta is cooked to perfection and even when it's SWARMING with people; the service is stupendous.</t>
  </si>
  <si>
    <t>xsZ_fxVP_jdNrIe--75hog</t>
  </si>
  <si>
    <t>el-WV1mOpFmrQOowLnh4aw</t>
  </si>
  <si>
    <t>Restaurants, Hot Dogs, Sandwiches, Salad</t>
  </si>
  <si>
    <t>Paesano's Philly Style</t>
  </si>
  <si>
    <t>GLKlupy6GwnU6hqniK3e1g</t>
  </si>
  <si>
    <t>Finally stopped in the place I have been meaning to get to. I was not disappointed. I had the Giardino. Roasted Eggplant; Peppers; Onions; Pesto; Fennel and Fresh Mozzarella all toasted under a flame for a minute to finish. Great flavors. Good roll. Definitely will return. I saw quite a few people order the Brisket while at the counter. Will try that next time.</t>
  </si>
  <si>
    <t>2R_fJUH4bTca4QE08FQHTQ</t>
  </si>
  <si>
    <t>cfZAzltU53PMuPgzA6sZpg</t>
  </si>
  <si>
    <t>Today I ordered the Paesano's sub and two friends ordered the eggplant and diavlo. Everything was delicious, the service was quick, and they have gluten-free options available. It's clear that all of the menu items and thoughtfully and lovingly crafted. The complexity of the toppings is refreshing and the flavor combinations are a delight.;;I appreciated the cadence of the guys behind the counter, but I observed that their joshing with customers was often unnecessarily aggressive. If you want the experience of attempting to one-up a resigned, portly \man's man</t>
  </si>
  <si>
    <t>\" for the duration of your meal</t>
  </si>
  <si>
    <t xml:space="preserve"> by all means do not order your sub to go..."</t>
  </si>
  <si>
    <t>zPVew4F74yxIsz78xrahYw</t>
  </si>
  <si>
    <t>vlByGqdfz_RyQd9eA9Vung</t>
  </si>
  <si>
    <t>My god these sandwiches are good. I am always down with a greasy spoon; hole in the wall place that makes incredible food. I've eaten about half their menu and everything has been delicious. Bobby Flay lost in the throwdown; enough said. If you're new to the place maybe start with the paesano and call ahead for takeout orders or be ready to wait 10+ minutes for your sandwich to be prepared.</t>
  </si>
  <si>
    <t>iIbkpWa8qGzq6W7OHgzbnQ</t>
  </si>
  <si>
    <t>QDSd3DeKV--4GTzIIlJVJA</t>
  </si>
  <si>
    <t>If I could go anywhere for a sandwich; and I mean ANYWHERE; it would definitely be Paesano's! It's a little hole in the wall with a very small counter so don't plan on eating there. Go and pick up a unique; delicious slice of Philadelphia and head on your way. I love the Giardina; all vegetarian and it's even better the second day. I hear the Daddywad is also a good call. Try it; no regrets.</t>
  </si>
  <si>
    <t>x9Iw9gcNWNmouQ9NHiBoLw</t>
  </si>
  <si>
    <t>4M6EEdEGrBVPFDl4L3tDHA</t>
  </si>
  <si>
    <t>eiskYyB1U_kKybwQTKC10w</t>
  </si>
  <si>
    <t>Yrd8AtTl5ZggsDWq5ngCdA</t>
  </si>
  <si>
    <t>Great sandwiches.  So far I have had the Tuscan Tony; the Arista and by far my favorite; the Paesano.   FYI; the sandwiches are about $8 each but are large can be shared.</t>
  </si>
  <si>
    <t>UJ7vO0PZwbsVmQZpbCOFfA</t>
  </si>
  <si>
    <t>lk8O09_sowsrQ9PsgzhOsQ</t>
  </si>
  <si>
    <t>I've picked up Paesano's three times now, and each time it gets more crowded. The sandwiches are some of the best and most creative I've ever had. We've tried most of them, including the Arista (suckling pig), Gustaio (lamb) and Paesano (roast beef). Plus a special chicken on they had once. Overall, the Gustaio is my probably my favorite, followed by the Arista and the Paesano. The chicken was actually the only thing I haven't liked so far. ;;The other great thing is drinks are included in the price of the sandwich - a nice touch. And the folks who work at this tiny place are super-friendly. I'll be going back next weekend, in all likelihood, and recommend you go too!</t>
  </si>
  <si>
    <t>JMs9uXmjl8Pa29AEYRa-3A</t>
  </si>
  <si>
    <t>j5nTxuWkT1eXnk6xGULHHA</t>
  </si>
  <si>
    <t>I usually hate brisket and pork sandwiches.  I also normally don't like spicy things and peppers.  That being said both the Paesano and the Arista were over the top awesomely amazing.  Such a balanced; juicy sandwich!</t>
  </si>
  <si>
    <t>v54GC3rz8EfofGU9pS1Zlw</t>
  </si>
  <si>
    <t>h9yRh4YwDdmdQn5Ux_FWvg</t>
  </si>
  <si>
    <t>Definitely in the top 5 sandwiches I've had, and not just in Philly.  The brisket is so juicy, mixed with the horseradish mayo, pepperocini slices, fried egg, roasted tomatoes - just perfect. The hoagie was superb.  Prices are great, and they have bottles of Hank's soda, too. ;;The place is small, so not much table space to eat at, but they have tables outside, which made for a lovely lunch. We will be back!</t>
  </si>
  <si>
    <t>4KNOhaUhegpmZ6sWwJtRTw</t>
  </si>
  <si>
    <t>KVv0umvF6stpLRT8Fsngag</t>
  </si>
  <si>
    <t>Talk about a hidden gem!  I've lived two blocks away from here for six months and finally stopped in for a sandwich.  It's very unassuming from the outside, but I think that's the point.  Continuing with that theme, you only need about five seconds to take it all in.  Tables?  What tables?  There's one counter that seats seven.  Who cares?  It makes it feel exclusive, even \neighborhoody.\"  For the most part the menu is all sandwiches and they know how to make a great one.  With the name of Paesano's you need a great bread for it all and it's the best kind to go with-- seeded.  I tried two of their sandwiches and the most difficult part was deciding which I liked more.  ;;The first I had was the Arista</t>
  </si>
  <si>
    <t xml:space="preserve"> which was whole roasted suckling pig with broccoli rabe</t>
  </si>
  <si>
    <t xml:space="preserve"> long hots</t>
  </si>
  <si>
    <t xml:space="preserve"> and sharp provolone.  You can't get any more Philly with this sandwich.  I left off the rabe</t>
  </si>
  <si>
    <t xml:space="preserve"> but didn't notice anything lacking.  It was amazing with the pork being tender and very juicy.  My only minor complaint was I felt it could have had a little more meat on it.  ;;The second sandwich was the Paesano.  I'm assuming it's their signature sandwich being the restaurant's namesake.  The Paesano has a lot going on.  It's a brisket sandwich with horseradish mayo</t>
  </si>
  <si>
    <t xml:space="preserve"> roasted tomatoes</t>
  </si>
  <si>
    <t xml:space="preserve"> peperoncino</t>
  </si>
  <si>
    <t xml:space="preserve"> and sharp provolone.  Oh</t>
  </si>
  <si>
    <t xml:space="preserve"> I almost forgot the fried egg!  The egg makes it unique and finishes off an already awesome sandwich with an even better taste."</t>
  </si>
  <si>
    <t>8qjXv8tAjdlM6gh0T1Wybw</t>
  </si>
  <si>
    <t>u7_3L1NBWgxhBM_B-cmmnA</t>
  </si>
  <si>
    <t>Italian, Pizza, Restaurants, Salad</t>
  </si>
  <si>
    <t>Pizzeria Vetri</t>
  </si>
  <si>
    <t>GnuFKewHFclApqd_yXnnjw</t>
  </si>
  <si>
    <t>JW5W4OZCohTvZlRF1jzrTg</t>
  </si>
  <si>
    <t>5-jOuGmG3pR-tV4t-Z_ZEA</t>
  </si>
  <si>
    <t>Overrated. This place is ok; often the crust is burned...maybe our pallets aren't sophisticated enough to appreciate that taste but it's not our thing. We enjoyed the cauliflower salad and the fried dough ball dessert is delish</t>
  </si>
  <si>
    <t>xWo5LSE7Tv3gNp-rGE9qZw</t>
  </si>
  <si>
    <t>Hvw1Hxmla7phoWVpyxBCHQ</t>
  </si>
  <si>
    <t>ncWuUSITGNp8Q2-WHjtCLw</t>
  </si>
  <si>
    <t>nRW-tnKDxj-bZdxxaJxcVg</t>
  </si>
  <si>
    <t>Philadelphia; I love you.  Places like this remind me why.  We sat at the counter and watched the guys make the pizzas.  Our son hates cheese on a pizza and they had one already on the menu for him: The Marinara (oregano; crushed san marzano tomatoes; garlic; olive oil).  It was simple... but delicious. If you like real wood-fired pizzas that char the crust (a little blackened... in a good way); this is the place to go to.  Our other favorite pizza joints that rival this place are Lombardi's (NYC) and Grimaldi's (Brooklyn).  We all had a slice and were shocked at the lovely simplicity of it. Razor thin slices of garlic dotted the fresh tomato sauce.  My husband and I shared the Salsiccia (fennel sausage; roasted fennel; tomato sauce; mozzarella).  Roasted fennel on a pizza?  Brilliant. I cried a little.  No wait... I REALLY cried when we shared this cocktail: The Brooklyn (Dad's Hat rye; Luxardo cherry; white vermouth).  It says it serves one; but they brought it out in a cute little bottle and gave us each a glass...each with a hand- crafted giant square ice cube (hipster-cool) and Luxardo cherries.  Perfection.  We also shared a Rotolo (pizza dough; mortadella; ricotta; pistacchio pesto).  Those are crazy amazing.  I kept saying my husband could eat the rest... then freaking out and going back for another bite. He's lucky I didn't stab him in the hand with a fork to fight over the last bite (to be fair; he was the smart one who ordered it).  I could've eaten several of those and forgotten the pizza (although that was wonderful too!).  We finished with a little dessert... perfect little Italian cookies (\Cookie Jar\" - pignoli; almond cookies; chocolate biscotti; pistacchio gnocchi) and I got an Affogato (fiordilatte soft serve with a shot of espresso).  The soft serve is Italian sweet cream... decadent and lovely... with rich espresso in a pretty little Italian mug.  I'm in Heaven here.  I know nothing about Vetri's other restaurants; but I'm checking them out next time I'm in Philadelphia!  By the way... service was great and friendly.  5 stars all around!"</t>
  </si>
  <si>
    <t>mukbs7Bj65O2fIVMi935nA</t>
  </si>
  <si>
    <t>uBK1rNAywFvLswSzatfLJQ</t>
  </si>
  <si>
    <t>I really enjoyed this hip pizza shop. The atmosphere was great. Hip hop was jamming in the background so we at the community tables could have great conversation. The wait staff was very knowledgeable and just wanted to customer to have a fabulous experience. Local beer; wine on tap; and delicious pizza. We ordered the prosciutto pie and Nutella dessert pie! Yum</t>
  </si>
  <si>
    <t>KGLvCZ74fK_EBWHNUI0bWg</t>
  </si>
  <si>
    <t>VJHS-DEaG5saL4xvF2iYpg</t>
  </si>
  <si>
    <t>Oh Pizzeria Vetri, how I wanted to 4 and 5 star love you- but our night wasnt that night. Don't get me wrong, your food was decent- the Crudo was tasty and the rotolo was great but I guess the hype prior to meeting you was just a bit oversold. ;;Service: Meh. everyone there seemed really bored and the vibe was a bit bland. ;;Seating: I sat at the counter because I dislike communal seating unless I'm at a bar. I recommend this option if you don't want to sit near someone else's hangry toddler or if you just want to watch the pizza making magic.;;Food: Decent. The pizza (I got the Crudo) was good and rotolo was really good but my pizza was a bit too oily and was barely warm. Other then that, the thin crust style pizza was well executed and all of the ingredients were fresh. The prosciutto wasn't overly salty and the sauce was lovely.;;I will probably go back soon to try a bit more from the menu since there were a lot of things that were appealing like the Melanzana and Salsiccia pizzas or the Nutella Pizza for dessert, yum.  ;;To be continued...</t>
  </si>
  <si>
    <t>qESx3c9NOITAcXqTQjbOCQ</t>
  </si>
  <si>
    <t>kUHOJuEpGS1uI77SuIaPmQ</t>
  </si>
  <si>
    <t>We really enjoyed our visit to Pizzeria Vetri.  The group split four pies, Margherita, Crudo, Quattro Formaggi and Renato.  They all tasted great, I think the Margherita and Crudo were our two favorites.  Good beer selection and the Fried Pizza Dough dessert was a nice ending to fun night out.  ;;PV is quite small with little waiting space, the bar Kite &amp; Key across the street is a good spot to wait and have a drink.</t>
  </si>
  <si>
    <t>aNdHTuVfgUFi7vMlVZ3J8Q</t>
  </si>
  <si>
    <t>Jw1VwLY6pfLVrrILAH0QZw</t>
  </si>
  <si>
    <t>Checked this spot out with work colleagues due to its convenient location to our work (we could walk &amp; leave cars in parking garage!).;;Pleasantly blown away!;;Sicilian slice with pancetta &amp; vidalia onions was unbelievably airy &amp; done perfectly.;;Shared an Italian Caesar salad -- little heavy on dressing but loved the anchovies!;;Splurged &amp; got the sweet cream &amp; cappuccino soft serve twist -- we all devoured this in minutes! Dining partners loved the assortment of Italian cookies (I was in gluten coma &amp; could not do any more dough!  Fell off my GF wagon for the night). ;;Would so come back again!;;Get here early ... We did thankfully; was packed by 6p.</t>
  </si>
  <si>
    <t>OijPMqx5yPxL9rqPSyErqg</t>
  </si>
  <si>
    <t>4xluwEYLpMnSwiXcWHY3wQ</t>
  </si>
  <si>
    <t>This is a decent pizza place with a pizza bar around the pizza oven/hearth where you can see them make pizza right in front of you. ;The service is pretty quick. The only downside is that it is a small place and is always crowded so you should expect wait times.</t>
  </si>
  <si>
    <t>3WNJXjn5N3w8weTTpY0nPA</t>
  </si>
  <si>
    <t>qY8KGD6P3wmaXYZFDflXmQ</t>
  </si>
  <si>
    <t>GAuweBrcC_wK3a0UhZjwfA</t>
  </si>
  <si>
    <t>Restaurants, Tacos, Bars, Nightlife, Mexican</t>
  </si>
  <si>
    <t>Loco Pez</t>
  </si>
  <si>
    <t>RNgWl9AzzKjGnxSc4SQRMw</t>
  </si>
  <si>
    <t>we walked here for dinner last night. very good. we sat at the bar and began to taste. i tried the carnitas and pollo tacos; which were just delicious and so very fresh tasting. g went with the nachos. i stole a couple of chips from the plate which were fine as well.  for drinks i went with the margarita and the regal; g went with 6point ales. the crowd was mixed and the music was good. this is a cash only spot but i understand there is atm on premises. the bartender was friendly and attentive. a good time type of place.</t>
  </si>
  <si>
    <t>JJk49Bp27Def-IIYIwHSkw</t>
  </si>
  <si>
    <t>6zgYZOFPrVufNwO5jBCW7w</t>
  </si>
  <si>
    <t>mCds58nH0z4OGr6zXeIzrQ</t>
  </si>
  <si>
    <t>x_W45Iz806v9NZ2KLa-AZQ</t>
  </si>
  <si>
    <t>Loco pez easily has the best array of tacos I have come across yet in Philadelphia. They offer dollar tacos once a week (which they change up, announcing when it occurs that day which helps to fray the taco traffic a little). However, when it is dollar taco day, be forewarned that there will be a wait probably upwards of an hour. Trying to go there during happy hour is impossible unless you are there at the start of it. I have found the best times to go for the dollar taco night is going later in the night. The nice thing is that they are located across the street from a bar, which has a good draft list at very reasonable prices, that you can go sit and drink at while you wait. ;My favorite tacos include the chorizo&amp;potato, the carne asada, and the shrimp (tempura?). They also serve their food with a bunch of different hot sauces which are made in house and quite delicious.</t>
  </si>
  <si>
    <t>VO4QaYLLlvi0VuZAEaCNaw</t>
  </si>
  <si>
    <t>Love this place. First off it has a cool laid back environment; much like you would expect from a Fishtown restaurant. The variety of meats for the tacos is great. I recommend the shrimp tacos and the pork taco- also can't go wrong with the Kenzo Nachos. It's a fun spot with good food and drink. You definitely won't want to go to Taco Bell after eating here.</t>
  </si>
  <si>
    <t>JCenIxClbfhFFejpT0j_gg</t>
  </si>
  <si>
    <t>ZB_XmGddaq65LvmCycNXvA</t>
  </si>
  <si>
    <t>We've gone three weeks in a row for dinner and have not been disappointed at all. Their margaritas are tasty and strong (rare combination) and their food is great and cheap! We did have to wait a while each time for a table; but we waited at the bar and enjoyed some drinks which passed the time quickly. The homemade hot sauces are a nice touch. The green one is especially spicy and great on their chips. The tacos themselves are small but there is plenty of meat and tons of flavor. Everyone is nice and they work to get you a table as fast as they can. It is cash only; but there's an ATM in the restaurant for those that don't plan ahead. This is a great new neighborhood spot.</t>
  </si>
  <si>
    <t>LZzKGNqRwI9RGOMxggSU6w</t>
  </si>
  <si>
    <t>tj_lAjB6s6R4nFMfQNDtNQ</t>
  </si>
  <si>
    <t>VT8A7xFinK4bVIvFnnRxmQ</t>
  </si>
  <si>
    <t>9KsgGLCr8YtlV9_96EqSBQ</t>
  </si>
  <si>
    <t>fNxhcG8-6xkCjvWRz_xt-g</t>
  </si>
  <si>
    <t>This place is amazing. Only thing I don't like is the area is a lil sketch. Im from california and I know good mexican. Trust me! Loved the three tacos I tried today. Will def be back; esp on their dollar taco nights!</t>
  </si>
  <si>
    <t>a47FVwgqIeOc00hpbeVWgw</t>
  </si>
  <si>
    <t>x16BrUh9mMyvS1MkrkebtQ</t>
  </si>
  <si>
    <t>Loco Pez is a pretty cool vibe; a little hipster for me; but hey; I live in Fishtown. This food is really good and staff is friendly. A downfall is that it get really crowded; but only on Friday night and weekends usually.</t>
  </si>
  <si>
    <t>tsaAq5KnIqGoNYagwiVEVA</t>
  </si>
  <si>
    <t>CdkQ94vmolRCpnsVVhe7iA</t>
  </si>
  <si>
    <t>EKE59c8eXD9wDGBsBKLEQQ</t>
  </si>
  <si>
    <t>irXywqvfXj9maLLOBQMYvg</t>
  </si>
  <si>
    <t>Bakeries, Food, Mediterranean, Breakfast &amp; Brunch, Middle Eastern, Restaurants, Lebanese, Coffee &amp; Tea, Halal</t>
  </si>
  <si>
    <t>Manakeesh Cafe Bakery &amp; Grill</t>
  </si>
  <si>
    <t>FLdUYORzbZV5LtFDXXezaA</t>
  </si>
  <si>
    <t>I love this place SO MUCH; I drive several miles out of my way when going to New Jersey just to get a veggie combo Manakeesh. The z'atar is so fresh and makes the Manakeesh extra yummy. I also have gotten a few different smoothies from here as well; made fresh and absolutely delicious! You won't be disappointed.</t>
  </si>
  <si>
    <t>0xaXZu8eBkXWTNhbedRIuA</t>
  </si>
  <si>
    <t>n8dRQMKuSgpnaameVgYTJQ</t>
  </si>
  <si>
    <t>nHKwH3KwJos61PJXPk_Zrg</t>
  </si>
  <si>
    <t>X3x03T-g5Lz3zN5lMxQa9g</t>
  </si>
  <si>
    <t>I have been coming here for a couple of years now. It is my absolute favorite cafe in all of the city. It is inexpensive. You can come here just for the freshest dessert and a sharing pot of traditional mint tea (GOOD crepes, waffles and fruit, mamoul, baklava, smoothies) or for a complete meal (rice, meat, pita, salad, the most delicious hummus ever, and more);;There also make espresso drinks. One of the rare places that do a lot and still do it well.;;The ambiance is relaxing and cozy. It is well decorated, tasteful, but casual. No matter when I go, it is always bustling with mixed clientele from all backgrounds.  It dies down for a moment during prayer time at the mosque down the road. There is also outdoor seating for when Winter finally gives up on harassing us. It's a great place to hang out for hours and no one will judge you if you break out a deck of cards (n case anyone was wondering). There is also free wifi.;;It is a very successful business, and I hope it stays around for good!</t>
  </si>
  <si>
    <t>kRT-9kNvNJr-4yPSBhx8PA</t>
  </si>
  <si>
    <t>87c2NoIQQ0USzm1AiUKYOw</t>
  </si>
  <si>
    <t>vLEJiCH68Qied7o1mMpJrA</t>
  </si>
  <si>
    <t>mTRmJRczZ6Lk7GCCChnjng</t>
  </si>
  <si>
    <t>The falafel sandwich was tasty but was not stuffed properly and was too bready. The fries were cold; underdone; soggy; and worst of all; contained bits of chicken in them (I'm vegan). My friend ordered a Shish taouq platter and the staff required a reminder to make her side of freshly baked pita; which was probably the best part of our meal.  There was a polite employee who looked new who told us to take our time as we glossed over the menu. His coworker/Manager looked at him and snidely said \don't tell them that; we close in one hour\" while we were still standing there. That some pretty ironic customer service training; lol. This place has excellent reviews; and perhaps on a good day this place can be excellent; but my experience tonight was subpar from all ends."</t>
  </si>
  <si>
    <t>6DyHNLlqBBevvIcJjuskGA</t>
  </si>
  <si>
    <t>FljJIBxjpkeF3OJ9WUpqhw</t>
  </si>
  <si>
    <t>Ont-hQG8TG5LTN29KAUvvA</t>
  </si>
  <si>
    <t>j3dgUovSh19qJNewjkynkg</t>
  </si>
  <si>
    <t>I've been here twice for take out. Both times they messed up my order. The first time I let it slide. The second time I asked for a refund. They refused. So; I did a chargeback. Caveat emptor: if you order food here; and they mess it up; they do not want to accept responsibility.</t>
  </si>
  <si>
    <t>jj9LRLIbeKma4kL0SjCdnQ</t>
  </si>
  <si>
    <t>wdblfBm-HpMk0misUVsiiw</t>
  </si>
  <si>
    <t>Manakeesh is just a beautiful space to sit; have a great conversation; drink their excellent Turkish coffee; and indulge in their really great home-made sweets.  The food and drink are four stars; but it's the bright; airy space and the really lush decor that make this place five stars for me.  I miss living in the neighborhood!</t>
  </si>
  <si>
    <t>jJZkQogU3gg42ANy7vpEiw</t>
  </si>
  <si>
    <t>nqd3rEyi4pxPRtZV3n7vdw</t>
  </si>
  <si>
    <t>Worth the price, as always. Their vegetarian options are just as good as their meat options, and although it gets busy, splitting a platter with a friend can be a fun dinner experience. I ordered pick up for the falafel platter for a friend and he enjoyed every bite. They hand make their bread right in front of you so you know that when you eat it, dipped in hummus or whatever you get, it will be light and delicious.;The bakery on the side has its own name, but their smoothies are fresh too, and they have super authentic baklava, mamool, and other treats. Also great crepes.</t>
  </si>
  <si>
    <t>uvZBL7dYp3okfWWYgaeZSQ</t>
  </si>
  <si>
    <t>I absolutely love this place.  The food is light and filling.  I was hesitant because I had never ordered anything like this before but; I found myself craving it.</t>
  </si>
  <si>
    <t>A0HmtHSi8p9q9v5lNCMUqw</t>
  </si>
  <si>
    <t>Uky0DD3LU4C7eyNDhpmOXg</t>
  </si>
  <si>
    <t>Restaurants, Event Planning &amp; Services, Food Delivery Services, Sandwiches, Desserts, Caterers, Breakfast &amp; Brunch, Food, Bakeries, American (Traditional), American (New)</t>
  </si>
  <si>
    <t>Day By Day</t>
  </si>
  <si>
    <t>8d9Q4D4-w347GPaAfPlZ5A</t>
  </si>
  <si>
    <t>I can't believe I haven't written a review before. This place is just terrific; and one of the main reasons I miss living around the corner from here.  Everything I've ever tried here has been spot-on; from the eggs benedict over smoked salmon with potato latkes; to the baked goods; or the baked eggs with sausage.  Excellent brunch.  The only downside (aside from the wait; if you show up after 10:30) is the fact that they could use one more staff person up front - one to take the names of the people waiting in line; and another to take the money of the people trying to pay and leave.  But food-wise; solid and amazing.</t>
  </si>
  <si>
    <t>CAo-BmFiS9RdoRC3-Hl9Wg</t>
  </si>
  <si>
    <t>F5Jx_R72F8pEnfIxGToeaw</t>
  </si>
  <si>
    <t>Made an appearance in this place on Easter Sunday '18. Bc I literally am incapable of getting my shit together to go to brunch at a reasonable hour, the 2:30 closing time has been prohibitive in the past. On this particular day despite all of the shit I had to do, I said \fuck it\" and managed to squeeze myself and my dining partner into a table at this joint at like 2pm. ;;So basically long story short</t>
  </si>
  <si>
    <t xml:space="preserve"> I'm gross and basic and doing the keto diet now. After some serious indiscretions on the day prior</t>
  </si>
  <si>
    <t xml:space="preserve"> I needed to propel myself back on the bandwagon ASAP. Luckily reconciling both low carb and vegetarian there were a bunch of egg options. The omelette with sun-dried tomatoes</t>
  </si>
  <si>
    <t xml:space="preserve"> goat cheese</t>
  </si>
  <si>
    <t xml:space="preserve"> and spinach was my go-to. Dining partner ordered this like eggs benedict with</t>
  </si>
  <si>
    <t xml:space="preserve"> and I suggest sitting down rn</t>
  </si>
  <si>
    <t xml:space="preserve"> POTATO LATKES INSTEAD OF ENGLISH MUFFIN! Probably in honor of passover. Holy shit what a fucking concept. ;;Omelette was good and enjoyable. Not the best thing of my life. Not something where I would go out of my way to recommend or return for but satisfying. Those potatoes looked heavenly and I just had to sample one little baby tater cube which tasted as good if not better than its appearance. According to dining partner</t>
  </si>
  <si>
    <t xml:space="preserve"> the eggs benedict was amazing. ;;Believe it or not I did not consume any alcohol during this meal. Main reason for that being this place doesn't have alcohol. Service was good too/people were nice and all that good shit."</t>
  </si>
  <si>
    <t>oR5az_eNCnfN7e49H3ONhg</t>
  </si>
  <si>
    <t>PNBf5Q_gFuZaE-PHVyk5Zg</t>
  </si>
  <si>
    <t>THAT STUFFED FRENCH TOAST THO.;;One of my fears with starting my day with French Toast is the inevitable food coma that topples me over for the rest of the day.;;Not the case with this beautiful dish. The amount is perfect to split with a friend/date so it's not overwhelming. ;;Waiter was very nice about letting us switch over to nice window seating after we ordered.;;Just an overall friendly place to be with exceptional brunch!</t>
  </si>
  <si>
    <t>MDFqDJSglMRB7BeFAqYHiA</t>
  </si>
  <si>
    <t>LngYVgaA_2AM94uooGmtBg</t>
  </si>
  <si>
    <t>Love going to brunch here!  Perfect location and I like the \family\" atmosphere</t>
  </si>
  <si>
    <t xml:space="preserve"> not stuffy or pretentious.  The baked goods are delicious and my favorite thing to order is the potato pancakes benedict</t>
  </si>
  <si>
    <t xml:space="preserve"> AMAZING.  They also do take-out</t>
  </si>
  <si>
    <t xml:space="preserve"> which I have ordered and to treat myself to brunch in bed :);;Only downside is that during the busier hours there can be a long wait.  But that's only a sign of how good this place is."</t>
  </si>
  <si>
    <t>3Kf6N-OtCl2eSaOGN-IoKg</t>
  </si>
  <si>
    <t>Jz55hrQslodt0LRRT02TrQ</t>
  </si>
  <si>
    <t>I saw people were waiting outside of the restaurant all the time. This place must be good I thought. Maybe I picked the wrong dish. I enjoyed my stuffed challah French toast but I wouldn't wait more than 10 min to eat it again. That was right after my mind blowing experience at Sabrina cafe's stuffed french toast so Day by Day one didn't do much for me.... ;;My parter of scavenger hunt got burger. He enjoyed and finished all but hasn't asked me go back there yet so I guess it is solid 3 star place.</t>
  </si>
  <si>
    <t>vPeZF4S2ChdnhH0hA8U6Ug</t>
  </si>
  <si>
    <t>Probably one of my favorite brunch places in Philly. This one gets five stars because the food is really high quality and there isn't such a huge wait like at Green Eggs. They also give a lot of food haha. I recommend coming here on saturday at 9:30am - right when it opens. It's quiet; and you're guaranteed to get seats. Got the sweet potato chorizo hash and it's sweet and spicy! Loved it.</t>
  </si>
  <si>
    <t>pm1-drx2kdRXUbesdCKW1w</t>
  </si>
  <si>
    <t>My friend Andy and his boyfriend were in town for a wedding and they suggested we go to Day to Day, because it was close to the hotel where they were staying.  The place was very busy but it was only a short wait until we were able to be seated.  The waitress came and got our drink orders quite quickly but then we said we needed another minute.  She came back and we still weren't ready so she said she would come back but then it was a really long time before she finally came back to take our orders.  All of the food options looked like good quality, although there was only a handful of items that I personally was interested in.  A lot of stuff seemed to unnecessarily include bacon, which I don't like.  The menu was also quite confusing.  The menu listed on yelp, on their website, and in the restaurant were all very different.  Online there was a \lunch menu\" which included a burger</t>
  </si>
  <si>
    <t xml:space="preserve"> which is what I wanted to order.  Despite it being 1pm when we went there</t>
  </si>
  <si>
    <t xml:space="preserve"> there was no \"lunch\" menu offered so I couldn't get the burger.  I ended up getting huevos rancheros and potato pancakes</t>
  </si>
  <si>
    <t xml:space="preserve"> both of which I split with my girlfriend.  The potato pancakes ($9) were really delicious</t>
  </si>
  <si>
    <t xml:space="preserve"> although you only got three small pancakes.  I would have expected more for the price.  The huevos rancheros ($11) were so-so.  I enjoyed them but I've had much better.  It certainly wasn't worth the price.;;So in all I had an okay experience but probably wouldn't go back again because the prices are just too high compared to how much I enjoyed the food."</t>
  </si>
  <si>
    <t>kIUDNNr0lCzYZ5WjNjsRAQ</t>
  </si>
  <si>
    <t>LTL7dc8KzrS2XkbyJ8aIcA</t>
  </si>
  <si>
    <t>Had to knock a star off after a handful of trips to this place, it's just not a five star restaurant.  The food is good, and menu varied, but there are little things that are starting to bother me:;; - nasty stains inside the coffee mugs; - the low quality plastic table cloths; - the lack of crab in my girlfriend's crab omelette; - the way my burger was about 70% of the size of the bun, leaving way too much room for toppings to slide all over the place.;;I'll keep coming back but I think a lack of competition keeps this place from being a real dynamite brunch spot.</t>
  </si>
  <si>
    <t>ldnuIYms0jjlX9XEINVkaw</t>
  </si>
  <si>
    <t>GkOBYZ_gPG_VXkzl4zLGWA</t>
  </si>
  <si>
    <t>Day by Day is a good brunch option that is a little removed from the craziness of bustle of Rittenhouse; but there is plenty of bustle within this restaurant; partly driven by the patrons waiting around for a table due to the no-reservations policy. On my first visit; we loved the Potato Pancakes Benedict and one of the many daily specials; blintzes. More recently; we tried more lunch-y items; including the BLT and the Pulled Pork special; which were a little lackluster. I'll be back; but will stick to the breakfast menu.</t>
  </si>
  <si>
    <t>CcqeEG_eB7CdxB5wBVuhGA</t>
  </si>
  <si>
    <t>Came here for lunch on a weekday...which was probably a mistake as all the reviews and amazing pics were of brunch items. I got the Oven Fried Chicken Salad with Buttermilk dressing; the sis also got a salad with tuna and minestrone soup; both salads were just underwhelming. My salad was basically romaine topped with what tasted like prepackaged Applegate chicken strips and honey mustard dressing.  Stick to brunch options on weekends and can't recommend their salads.</t>
  </si>
  <si>
    <t>Rrq-dw4-1CXBSTLqR9f_Hw</t>
  </si>
  <si>
    <t>vhDWGF-8BfsxvS7Zo5Wv2w</t>
  </si>
  <si>
    <t>Beer, Wine &amp; Spirits, Nightlife, Food, Beer Bar, Bars, Restaurants, Modern European</t>
  </si>
  <si>
    <t>Abe Fisher</t>
  </si>
  <si>
    <t>becBASz0rcTPiDqo_F1hMQ</t>
  </si>
  <si>
    <t>Been here twice and both were a great experience. Food was great. Pork belly Reuben; Brussels sprouts; and more.</t>
  </si>
  <si>
    <t>bMOTnVsvHkVEzSBlNjUbtw</t>
  </si>
  <si>
    <t>T5h1PwTBMN4h-6B2j1dpAQ</t>
  </si>
  <si>
    <t>This is a wonderful restaurant with stellar service. If you're looking for a true dining experience; look no further. The food is executed so well and the wine list is refreshing. I've dined here a number of times and everything was consistent. The staff is also hot AF.</t>
  </si>
  <si>
    <t>PMNT_aO_vHM6GzUMIApYPw</t>
  </si>
  <si>
    <t>T7MLvaPSFZYi3G3h7DASsA</t>
  </si>
  <si>
    <t>We had very high expectations since we love Zahav.  Abe Fisher exceeded those expectations and we were \WOW\"ed by the experience.  As different as it is from Zahav; it is equally impressive.  Though everything was amazing; the brussel sprouts; chopped liver; pork belly; gefilte fish and veal tacos were most memorable. Cocktails; wine; dessert; and service were outstanding as well.  We were fortunate to grab the only two seats at the chefs table.  We look forward to going back and trying the smoked short ribs; which looked succulent and delicious."</t>
  </si>
  <si>
    <t>fatGjIAaF3u23Gwtg4iapQ</t>
  </si>
  <si>
    <t>n3IjBuaisv6VBybMZl-ocg</t>
  </si>
  <si>
    <t>I've been trying to muster up the words to describe our awesome experience at Abe Fisher, but all you really need to know is that you need veal schnitzel tacos in your life immediately.;;The chef's skill at balancing flavors is on full display in every dish, and my only regret is not having the stomach capacity to try everything on the menu.;;$39 a person lets each person at your table choose three small plates and a dessert, which was perfect for sharing and trying a huge variety of food. I wouldn't change a single thing about our choices tonight:;;Course 1:;- Raw and marinated bass: perfect start, could bathe in the avocado cream;- Borscht tartare: I don't even like beets and this was phenomenal;;Course 2:;- Kasha varnishkes: so rich, could've been a dessert or a meal and I wouldn't have thought twice;- Sweet and sour meatballs: I would put this sauce on everything;;Course 3:;- Lamb leg: my fiancÃ©e is still blown away by the amount of flavor packed into the lamb;- Veal schnitzel tacos: unanimous choice for favorite dish of the night, just get it;;Dessert:;- Bacon and egg cream: this sets the bar dangerously high for bacon in desserts;- Almond panna cotta: my fiancÃ©e was disappointed she couldn't get the apple strudel (tree nut allergy) until this came out and she apologized to the culinary gods for ever doubting this place after the first three courses</t>
  </si>
  <si>
    <t>SEz2uN0jrJTPXH3bM1PFhQ</t>
  </si>
  <si>
    <t>Hf-IYIa6gbob1iaN1QTHaA</t>
  </si>
  <si>
    <t>A fan of what sounded like a really good menu; I wasn't impressed with either the portions or the combinations of plates presented. Perhaps it was too new that even though we tried several dishes as a group; the overall was a weak impression.</t>
  </si>
  <si>
    <t>6K6qXp3-fQLIu6QNJiK_Yw</t>
  </si>
  <si>
    <t>Great food all around. Great scene. Came in after a long day at work during a business trip in Philly. Sat at the bar and literally was impressed by everything that I ordered off the bar menu. Cocktails we're phenomenal also. All round great place for a nice business dinner; date or happy hour.</t>
  </si>
  <si>
    <t>z3uOirhxw3fKPKBL_8RuiQ</t>
  </si>
  <si>
    <t>0SBtuv2VGzT1jKrGmndZHg</t>
  </si>
  <si>
    <t>Food is fantastic. A modern take on traditional Jewish dishes; making them unrecognizable in a good way. The music sucks- like you're in a sports bar and 20 years old. Too loud and totally inappropriate! Who is their music selector! So wrong. There were families with babies; and young children; and older couples. The music should have been just instrumental; lower in volume; and more in line with the ethnicity of the food.</t>
  </si>
  <si>
    <t>c4D-zMN64dLm_W5liKTmQQ</t>
  </si>
  <si>
    <t>7G8DAStKH9EcIUp5iZK-pQ</t>
  </si>
  <si>
    <t>My husband and I were happy to try this restaurant last Saturday but the food will not draw us back. ;;The positives: Friendly wait staff. The shrimp fried rice was good, although the texture of the rice was a little off.  The veal schnitzel tacos were okay (my husband enjoyed them very much), but I thought the veal was too heavy and I did not enjoy the health salad on top.  We loved the apple strudel.;;The negatives: The kasha varnishkes had an odd taste.  The corned pork belly was essentially a fatty pork rind, and I was just not a fan. The blood and smoke cocktail was my least favorite cocktail that I have ever ordered; the ice made it difficult to drink, and the flavor was much too smoky for my liking.  ;;I did not enjoy the restaurant's dÃ©cor; I felt refreshed upon leaving.</t>
  </si>
  <si>
    <t>eIlgSNhbVO0dsb_BI0v6Zw</t>
  </si>
  <si>
    <t>VMoWx23lK5605HtUo2PUbQ</t>
  </si>
  <si>
    <t>PROS: Tasty yet simple dishes, great desserts, fast service;CONS: -;;The borscht tartare, shaved beets topped with a half-egg and trout roe, and the salmon gravlax, cubed salmon with thinly sliced radishes and chunked potato latke, were simple in flavor but appetizing as starters. The kasha varnishke was a tad salty and dull, reminiscent of Americanized ravioli, but the roasted salmon was perfectly cooked and paired finely with the dill sour cream and swiss chard. For dessert, I enjoyed the almond panna cotta --- the almond flavor reminded me of a thicker, creamer version of Chinese annin tofu/xingren doufu, paired with various small, sliced fruits. The food here is pretty solid overall.</t>
  </si>
  <si>
    <t>KW-X4cQ2yBZYVUjFaAY04A</t>
  </si>
  <si>
    <t>tLrFQat9SG9QmqQG4KYCzA</t>
  </si>
  <si>
    <t>Food was amazing; and the best service/foh staff we have ever experienced in the Philly area.</t>
  </si>
  <si>
    <t>1FvRmKGs_4caHBg2E7jNoQ</t>
  </si>
  <si>
    <t>y1Z9tymuBGVDZnYZoLk-2Q</t>
  </si>
  <si>
    <t>Burgers, American (New), Restaurants, Breakfast &amp; Brunch</t>
  </si>
  <si>
    <t>Fork</t>
  </si>
  <si>
    <t>JHS3URcW7kLzZymMPwvr_g</t>
  </si>
  <si>
    <t>Ate: Grilled Octopus, Spring greens, Pici;;Drank: Scotch cocktail (Rusty Nail), Aperol;;Liked: The biali was really good and the pici was unique and pretty well done.;;Disliked: We waited 10 minutes for our table even though we had a reservation, was there on time, and there were larger empty tables that were free (these tables were never used while we were there).  Service was spotty and slow (It took so long to get our drink orders that we had to call for our waiter and we just ordered dinner as well)  We waited so long to order dessert that we just decided to skip it.;;Chicken: n/a;;Would mom like it?:  No, she wouldn't have enjoyed the spotty service.;;Would I go back: No.  The food wasn't that amazing and the service was really disappointing.;;Recommend: For the prices they are charging, there seems to be many other options in the city with similar food and better service.</t>
  </si>
  <si>
    <t>2vnmywevCVnMJNT6kCGqEw</t>
  </si>
  <si>
    <t>Re-visited Fork for my birthday; and I have to say that the quality of the food and experience remains top-notch. The cocktails are fantastic; and sampling each dish (and complementary palette cleansers and creative bread offerings) I have to say that there were no disappointments during this meal ... everything was flavorful and expertly executed. The branzino was once again a home run. Coming back here after taking a mini-tour of different restaurant offerings around Philly; it's clear to me that Fork is one of the few places in town that has the total package: excellent food; drinks; service; and ambiance.</t>
  </si>
  <si>
    <t>SXZGkFtsAZ_nJvZggojkZw</t>
  </si>
  <si>
    <t>f5HprUk95UZj60Bfpu_AyA</t>
  </si>
  <si>
    <t>Service unfortunately was very poor and not worth coming in the future for  an $80-100 meal (with a few drinks).  Do not recommend for the value or the experience.  Server was very slow; was sat 40 min after the reservation and server was more interested in coming by to upsell than serve. Two of the four items I ordered were too salty and ruined the meal.</t>
  </si>
  <si>
    <t>B5GmunAQZZLgj-dydrec6g</t>
  </si>
  <si>
    <t>I love this place. It has a cozy; homey vibe and always an interesting menu. My boyfriend and I were excited to find that they serve chicken livers; which are delicious. I also thoroughly enjoyed the butternut squash soup. It's a great spot for dates or business dinners and is perfect for those who want to try something new or for those who simply enjoy American cooking.</t>
  </si>
  <si>
    <t>aXBhaplkbJnp7SVjE7Rzeg</t>
  </si>
  <si>
    <t>Xd535hPpl0dFNVGEPIFLSg</t>
  </si>
  <si>
    <t>Had a corporate dinner at the Fork on Tue evening. We had the crudo which was tasty but too small a portion for an appetizer ( hence the one star deduction). This was followed by the NY Strip steak medium well and boy!! was that delicious; served with some sort of a pesto sauce. This was followed by an apple cake dessert. The ambiance is cozy; it is a very old place as all of the restaurants in Philly would be and we were seated in an inner room served by very well dressed and polite staff. All in all a good meal; will definitely come again.</t>
  </si>
  <si>
    <t>r4j2AnPZUXpBtH192kxc8A</t>
  </si>
  <si>
    <t>kPrLbkU2Pu6uPrgjsNys-Q</t>
  </si>
  <si>
    <t>It's the next level of High Street on Market which is the shop next door.;;Drinks are pretty strong  ;;I had the chicken which is cooked perfectly and my friend enjoyed her lasagna a lot.;;The dessert was just alright tho. ;;Service also  very pleasant.</t>
  </si>
  <si>
    <t>njZ4R3YDG8QQC84joarNHg</t>
  </si>
  <si>
    <t>Pip9dXxkY2h4LFRmEqTtrA</t>
  </si>
  <si>
    <t>We revisited Fork with friends. We heard the exec chef had changed. I saw a big change in the menu as well as I couldn't find things that used be on the menu. I thought perhaps this was a good thing since I wasn't impressed at all the first time we were here.;;The meal, however, still lacked creativity and the extra flare. The only exception was the gnocchi, which was one of the best, fluffy, light gnocchis I've had. My roast chicken, the skin wasn't crisp. The pork chop tasted a bit oversalted (tasted like it was brined for a bit too long before cooked). The branzino...they really should remove the bones when they serve it (at other places like butter in NYC or raddicchio cafe, they remove the bones).;;So overall, I would say, it's still \Meh\" in my book."</t>
  </si>
  <si>
    <t>8Oj4m1xxNoI1P_1mek9fQQ</t>
  </si>
  <si>
    <t>eN0QKjRK_Pxb_scPgCVvKQ</t>
  </si>
  <si>
    <t>I lived in Germany for 3 years and Belgium for another 3. I know my cooked cabbage. Fork sent me back instantly to some of the best central European meals I've ever had... even better. I've NEVER had cabbage as good as Fork's.;;On top of that, my dinner was a trans-formative event. I've never had a meal that literally changed my mood. And I was in a REALLY bad mood. I had just gotten a BS speeding ticket earlier in the day and had been stuck in traffic for hours. Fortunately my girlfriend had made reservations at Fork. With each bite, the wonderful flavors of the thick, tender pork chop, the sweet cabbage and the tangy mustard apples melted away my bad mood.</t>
  </si>
  <si>
    <t>skydPpYv95vq8uCol49VXQ</t>
  </si>
  <si>
    <t>t7jsjRCnhAvurcffQ_54oQ</t>
  </si>
  <si>
    <t>I have been to Fork a few times before and after chef Eli Kulp came on board and though the building is the same, the restaurant is entirely new. It went from an okay option to one of my destination, special occasion restaurants. ;;I am literally salivating remembering the two meals I have had there this winter/spring.  In both visits, the pastas were huge highlights. Chef Kulp is coming from a Michelin starred Italian restaurant in New York, and it shows. We had the pisatchio agnoletti with rabbit ragu. The filling was pureed pistachios and was bright in flavor and color, topped with a delicate braised rabbit sauce. I dream of that pasta. On my next visit I had the seafood pasta with black and which picchi. The textures and flavors of this dish were so complex, plus it was a work of art to behold. The octopus and veal carpaccio appetizers were also fabulous. ;;The most extraordinary thing, however, that I ate at Fork was the two-person duck special. Literally, they brought out a whole roast duck for us to see. He was golden and crisp looking. Then they took him back to the kitchen and turned him into 5 different amazing duck dishes, including breast, meatballs (the highlight), and procuitto salad. ;;Finally, there are really interesting, not overly sweet, cocktails. ;;Seriously, I can't tell you how much Fork has improved in my estimation since getting its new chef. It has, in my opinion, become one of the best restaurants in the city.</t>
  </si>
  <si>
    <t>r6WPyqmnn7jSg8jN1rwY8g</t>
  </si>
  <si>
    <t>Fork was really fantastic. I ate at the bar and was still amazed by the attentive service. The only way I can describe the food is that if you truly want an experience where your mouth explodes with flavor; this is the place. The chef pushes him/herself to create a mouthwatering dish and it really surprised me.  Btw I had no preconceived notion of the food; I was going in for Wine Week and got surprised by the food.</t>
  </si>
  <si>
    <t>l0jumkLcGjWJ_3isQvx6VQ</t>
  </si>
  <si>
    <t>R3FDYMQBrMpkUquwE-eniQ</t>
  </si>
  <si>
    <t>Restaurants, American (New), Lounges, Nightlife, Bars, Breakfast &amp; Brunch</t>
  </si>
  <si>
    <t>The Continental Restaurant and Martini Bar</t>
  </si>
  <si>
    <t>UyDft53mzv0vkP4gLrsRMw</t>
  </si>
  <si>
    <t>Good food; priced fair; service wasn't so great. My silverware was dirty. My breakfast was half cold; although I would probably not come back the food was okay nothing to brag about.</t>
  </si>
  <si>
    <t>n9Om9QXlb0GE3FcDle_LuQ</t>
  </si>
  <si>
    <t>We stumbled on this place for Sunday brunch. Staff are of the young, beautiful, and painfully hip variety and made this 27-year-old feel way too ancient and out of it. We were served a complimentary palate cleanser of strawberry agua fresca to start, then I followed up with coffee and a turkey sausage, spinach, and cheddar egg white omelette. The omelette was a good size but not gargantuan like some calorie-bomb omelettes I've known. It was a little sparse on fillings; I would especially have appreciated more spinach as there really wasn't enough to taste. It came with decent homefries and tasty multigrain toast; if I'd been thinking I would have subbed the fries for fruit as I heard another table do. Service was sharp, and when I went to the restroom I realized why there wasn't a ridic wait a la brunch in Houston/Austin: the place is a total rabbit warren, with two additional seating areas.;;Decor was faux-vintage diner; I was a fan of the martini-garnish hanging lights (olives on toothpicks). A fun place for a random brunch, but I'm not sure I'd seek it out if I was back in the city.</t>
  </si>
  <si>
    <t>MDb3QGyfvDXDfnI17mg8xg</t>
  </si>
  <si>
    <t>iRdTscHgucZ5vW0hvWGDAQ</t>
  </si>
  <si>
    <t>Never would Continental see me walk into one of their restaurants and spend my money there after my experience this past Saturday.; ;Myself and two friends arrived around 4pm Saturday afternoon.  It was obvious that it was not busy at all as we were promptly seated and it seemed like everyone in there were either eating, had drinks or were wrapping up to go.  As soon as we were seated one of my friends went to the bathroom while the remaining two of us were mulling over the menu.  ;;The staff was busy buzzing around but no one came over to us. My friend returned from the bathroom about ten minutes later and we still had yet to be approached, not even to be offered a glass of water. So we waited some more and started to get annoyed. The couple in the boot next to us had just left and their table was being cleared and cleaned so one of my friends turned around and asked for our waitress/waiter. He said no problem as he walked away for what we assumed to get our waitress. ;;Another five minutes passed and no one came so we just decided to get up an leave because approximately 20 minutes passed and we got no service. As we were walking out very annoyed and disappointed, a couple was being seated next to the boot that we just left. As we walked by the window outside of the restaurant of course there was a waiter already at their table taking their order.;;Just one thing I have to point out is that we were the only group of black people in the restaurant at the time so it is hard not to feel that this experience had nothing to do with the color of our skin.</t>
  </si>
  <si>
    <t>9ksAXisZJ7cZ7CTXZbI6ag</t>
  </si>
  <si>
    <t>9ITDLxXWJGGoOtkVrNhUWQ</t>
  </si>
  <si>
    <t>The Continental is cute and fun and great for going with a bunch of friends and ordering everything. The majority of the cocktails are overpriced but are so cute with their Tang rims or their gummi fruit garnishes; but there are some classics on the menu that pack a real punch  - personally I like the Rock and Rye. Some of my favorite foods here are the edamame; the bbq chicken quesadilla; and the salads; but I honestly have fantasies about the cheesesteak eggroll. It is so perfect. I usually have a good experience when I go here; minus some quirky service.</t>
  </si>
  <si>
    <t>AOTjlvTp0bmJDUVnUKyv4g</t>
  </si>
  <si>
    <t>Wow!  One word comes to mind when I think of this restaurant...\totally incompetent\".  I really enjoyed the food and the decor is stellar; but c'mon people; how many times can you Eff up the order?  Every person I've talked to that has gone here for dinner or lunch has complained about the idiot teens that swear \"this is what you ordered\"  and \"I dunno I just finished training\".  I recommend skip the dining scene and just go to the 3rd floor outdoor bar which is preally fun.  Expensive drinks but they're original and one of the only redeeming qualities of this place."</t>
  </si>
  <si>
    <t>EvMbVsiP1HIYHrtAiMyc_g</t>
  </si>
  <si>
    <t>This place should actually be 4.3;;I LOVE THIS PLACE!  it is in a very good location.  beautiful city scenery and lots of neat space (you'll know what I'm talking about when you get seated in the back of this restaurant.  Food is great!  I get everything and anything here.  I highly recommend their philly cheesesteak rolls/burritos?  They are amazing!  ;And service?  Excellent.  Servers are wonderful and place is happening!</t>
  </si>
  <si>
    <t>NiYGzy4shcAkhnU0p3pwZA</t>
  </si>
  <si>
    <t>2IUnMJtlrquvoxOebYu6_w</t>
  </si>
  <si>
    <t>This place made some tasty drinks and their string fries were really good.  It kind of has this retro-cosmo-lounge thing going on that almost works but seems like something is missing.  The crowd is OK, but nothing special.  It is kind of a busy area, so I don't feel like there is a large group of regulars or anything.  Service was decent.;;*Pretty good drinks;*Cheeky Cosmo Lounge</t>
  </si>
  <si>
    <t>4UxwpuHgQheRUHwOe-DCkA</t>
  </si>
  <si>
    <t>Iu7YsTdvPS3PcxU2m24H2Q</t>
  </si>
  <si>
    <t>Everything here looks good, but when it comes to food we all know that looks come second. What's good about this joint is the retro diner setting paired with the trendy new age vibe in the second room. On a scale of 1-10, the Continental gets a 9 in aesthetics.;;The service was pretty good when I went with my group of 8. We sat in the trendy second room. It was not busy, so in all fairness I don't know exactly how well the Continental does in terms of service.;;The food was pretty good. I would not label the food as great, but it definitely was not bad. I only award the Continental 3 stars because, while a pretty good restaurant that entertains the eye and satisfies the stomach, it falls in comparison to restaurants that earn 4 or 5 stars.</t>
  </si>
  <si>
    <t>LCHhwItAT7hCYn1hD33psA</t>
  </si>
  <si>
    <t>vETe2jXvkTrkRWxqNGTCtQ</t>
  </si>
  <si>
    <t>Loved this place! It's adorable, inside and out. Started out with a Gimlet, it was divine. Had the Korean Pork Tacos and they were superb. ;;Our table shared the shoestring fries which I thought were way too skinny to eat. It was a gigantic portion, enough for 4+ people. Liked that they came with hot mustard.</t>
  </si>
  <si>
    <t>XoUGP0d1Hp6fyhb3paidiw</t>
  </si>
  <si>
    <t>-30iTucJN5iXgw2lhVeDKg</t>
  </si>
  <si>
    <t>Continental is a nice place to bring your friends and enjoy the atmosphere. The swing chairs were fun. When it comes to food; I only stick to the calamari salad. There were times I wished they were more generous with the dressing though.</t>
  </si>
  <si>
    <t>6NUpFIRcFYVTemNPJ76DZA</t>
  </si>
  <si>
    <t>9mA9qYqiv4c0T9ASid3PIQ</t>
  </si>
  <si>
    <t>Seafood, Restaurants, Wine Bars, American (Traditional), Italian, Steakhouses, Bars, Nightlife</t>
  </si>
  <si>
    <t>The Capital Grille</t>
  </si>
  <si>
    <t>NrlUy9FjqrS1mu6SsFQ6FA</t>
  </si>
  <si>
    <t>RmMwvOP_livMerFXLv2wSA</t>
  </si>
  <si>
    <t>cdK8DodAI9RUdudNm6MVvg</t>
  </si>
  <si>
    <t>Delicious food; nice atmosphere; good service....A Go!</t>
  </si>
  <si>
    <t>tnpJ8HVxlookNLAh7puOoA</t>
  </si>
  <si>
    <t>COvUPKlGGcpRJ7XMOh-7YQ</t>
  </si>
  <si>
    <t>My husband and I came here tonight for restaurant week.  This was our first time at the Capital Grille; and we were NOT disappointed!  We each had a salad; him the Caesar and me the mixed greens with roasted tomatoes; both outstanding.  We both had the 14 oz bone in sirloin.  Amazing!  All the sides were delicious as were our desserts.  Excellent service from our waiter too.  We will definitely be back!</t>
  </si>
  <si>
    <t>7YnQlozquaA8Y1Y7rjey5g</t>
  </si>
  <si>
    <t>BskRIm9iQDUclqptcTFEXA</t>
  </si>
  <si>
    <t>Went for valentine's day dinner; had a sharaz bottle of wine from Australia. I gad the lobster bisque all so good; girlfreind had the wedge salad; very good she said. I had the delmonico steak with peppercorn always to die for; cooked perfectly; she had the filet and was cooked to perfecrion. We than had berries and cream for dessert . Service is always so so good; I never had an issue or a bad meal.</t>
  </si>
  <si>
    <t>cTxlDMCBQtFDHDKXBsuUIw</t>
  </si>
  <si>
    <t>Great dinner at Capital Grille! We had a fantastic server (Bob I believe?) who was incredibly wonderful the whole night. Very friendly and a joy to have.  We started off with a glass of red wine- which we picked off a very extensive menu on an Ipad- a very cool and interesting way to have their drinks.;;We started off with a complimentary little chip with shrimp as a \starter\". We ordered the Filet Mignon and the Porcini Rubbed Bone-In Ribeye. We added sides of brussels sprouts and truffle fries along with our entrees. And they were SO good. The filet mignon was good</t>
  </si>
  <si>
    <t xml:space="preserve"> a little bit overcooked</t>
  </si>
  <si>
    <t xml:space="preserve"> but still tasty. The Porcini steak was mind-blowingly good. The sauce complimented everything perfectly</t>
  </si>
  <si>
    <t xml:space="preserve"> and it was cooked to almost perfection. The brussels sprouts were also tasty - nice and crisp on the outside</t>
  </si>
  <si>
    <t xml:space="preserve"> but soft and delicious on the inside. The truffle fries- even better. They were unbelievably crisp. Plus</t>
  </si>
  <si>
    <t xml:space="preserve"> the side entrees were very generous. All of this was more than enough for us two to enjoy. We boxed home half the sides and part of our entree.  ;;Capital Grille is definitely pricey though- we managed this time with a gift card. Will we come back again? Probably not in the near future. Will we wish we could come back again all the time? Most definitely."</t>
  </si>
  <si>
    <t>iXSG_7xP3gZkE8LgFNWVrg</t>
  </si>
  <si>
    <t>TjwvzSD_JqpqjHb3D8q0EQ</t>
  </si>
  <si>
    <t>uEZWUeCXtzuL68DzsvRpIg</t>
  </si>
  <si>
    <t>The steak; which is supposed to be the signature; was just mediocre. It was fine but definitely not worth the money. The seared salmon was disappointing. It was too bland. The no bake chocolate espresso cake was pretty good; which is the only reason for the stars. It is way too expensive for the quality they provide.</t>
  </si>
  <si>
    <t>Yxo8kWBxrm2QRJTdyxJJfQ</t>
  </si>
  <si>
    <t>Qli90Zf3fYWpBWXXqGsOPQ</t>
  </si>
  <si>
    <t>Deeply disappointing. Our waiter Eric was attentive and knowledgeable and the steak; fabulous. Wine selection also very nice; but that's where the positives end. What happened to the class and decorum of this restaurant?? Patrons dining near us with cutoff shorts and Eagles jerseys? Unacceptable. Are they that desperate to fill tables? This used to be a classy restaurant. When returning after theatre for a cocktail; bartenders ignored us until we finally decided to walk over to the hostess to ask if we could get service at a bar table we were sitting at; directly across from the bar. It took forever and finally got a server who was less than pleased to be bothered to do her job. We won't be back. Management should do some major reevaluating of staff; decorum; dress code and attentiveness to clients at this supposedly high end steak house.</t>
  </si>
  <si>
    <t>beEJ8Lm_SrXTd8mQHC5XqA</t>
  </si>
  <si>
    <t>The Capital Grille is among my top three restaurants of all time. It's definitely the best Steakhouse in Philadelphia; bar none. Everything here is amazing. I challenge anyone to order just one appetizer. The menu practically begs you to overdo it; and I am always more than happy to accommodate. Of course; the steak is what you should be here for; and The Capital Grille is flat-out is incapable of disappointing. You cannot go wrong with any of their selections; but I am a Filet guy; so I usually ask to be hooked up Kona-style; which has a coffee crust. It literally melts in your mouth. Throw in some creamed spinach and their Lobster Mac-N-Cheese; and odds are you will compare every meal from then on to the Capital Grille. Oh; and tip well. The waiters and waitresses are great. Attentive and friendly no matter how busy the place is; in addition to always being quick with a clutch wine recommendation.</t>
  </si>
  <si>
    <t>xt3Kmpt8s-PL3lDZ-NOKPg</t>
  </si>
  <si>
    <t>0NfVIhM87P1gBwj43-5CQA</t>
  </si>
  <si>
    <t>Went to Capital for one of our friends birthdays and the food was amazing. We tried 1 appetizer; ordered 3 sides (including fries; mashed potatoes) and we all had a different meal. They were all incredible. When the meal was over; we decided to split 3 desserts and each one was amazing (I loved to coconut pie). The staff was very nice and the restaurant was really beautiful. The location was great; but the restaurant was pretty expensive.</t>
  </si>
  <si>
    <t>kH0W4DVp5tDuYnlvYWOS2Q</t>
  </si>
  <si>
    <t>bLJP0fVgscuUQy0hE_CRXA</t>
  </si>
  <si>
    <t>Restaurants, Thai, Bars, Nightlife</t>
  </si>
  <si>
    <t>Xiandu Thai</t>
  </si>
  <si>
    <t>eNeCUBjBeJ4Situ2FiniTQ</t>
  </si>
  <si>
    <t>Good food, pretty good service, great location. Overall ratings:;Food 5;Service 4;Atmosphere 4;Value 4;Ate here with a small group (7 people) in town for the election. We had just all finished going door to door and were about to watch election returns in a hotel ballroom. So we wanted something relaxing, delicious, fast, and in an atmosphere where we could talk to each other without shouting.;Xiandu delivered on those goals.;We reserved via Open Table, our table was ready and we were seated immediately. It took awhile for the server to come around and get drink orders, than a really long time for a) the drinks to arrive and b) for her to return for the food orders. Once ordered, food came pretty quickly, and it was totally delicious.;This was at 7 PM on a Tuesday evening, the place was not at all crowded. So service should have been fast.;Menu included some items with an Indian influence. I had panang curry which was great. They offer brown rice with meals, which I appreciate. ;Beer selection was bottles only, pretty typical for Thai restaurants, and I had Kirin Ichiban which was scrumptious. A couple ordered a bottle of house Cabernet (they were out of the house Merlot) and they pronounced it fine, didn't sound outstanding.;I can easily see returning, yet with so many outstanding choices in central city Philly, I'll make the rounds first.</t>
  </si>
  <si>
    <t>J5bLLcESalICpILHEWovyw</t>
  </si>
  <si>
    <t>The best thai delivery in Philly. Amazingly fresh and delicious; albeit expensive.</t>
  </si>
  <si>
    <t>KlxWVDEoMdHvpqSHiIFVXQ</t>
  </si>
  <si>
    <t>Woah, what a hidden gem! I say hidden because even though it's right there between 11th and 12th on Walnut, I have definitely never noticed this place. My bad...;;About 15-20 of us came here for a friend's surprise birthday dinner (Happy 23rd Josephine!) this past Saturday. Although I was the last one to arrive before the big surprise (#traindrama), I could see that the service was absolutely splendid from the beginning to the end. Since I came directly from the 'burbs, they were entirely okay with me leaving my bag with the hosts, as well as charging my phone towards the end.;;The waiter (didn't get his name) was so, so helpful and described all of the entrees in greater detail. He also gave good vegetarian recommendations (shout-out to my fellow herbivores), as well as informing us of what's popular at the restaurant. I ended up ordering the Panang curry with brown rice on a level 3 spice range, with 1 being the mildest and 5 being the spiciest. It was PERFECT. Everything, from the appearance to the spices, was just sublime. I was a bit upset that they took away my dish with a few bites left (I planned on finishing all of it!) when the cake came out. However, everything else was just so nice and I knew I was going to come back, so it didn't affect me toooo much. Since we had a large table, I wasn't sure what everyone else got, but it all looked pretty good. Can't wait to come back here on Friday for their lunch specials!;;A special mention has to go out to the manager/Xiandu queen Nancy. She has got to be one of the coolest, kindest managers I have ever interacted with! She kept the place open well past their closing time to make sure we were well accommodated and not rushed out. This is just one of the many examples of true customer service. So many places simply view their customers as business transactions, but you could tell that this place truly wanted their customers to have a legit dining experience. Nancy, you're getting an official invite to our next outing because you are a BAUSS.;;STOP EVERYTHING AND GO GET YOURSELF SOME XIANDU.</t>
  </si>
  <si>
    <t>pF0PxJPJCzwqNWH7rWTiaw</t>
  </si>
  <si>
    <t>I6p3-e_5C4p7ADAyujPA6g</t>
  </si>
  <si>
    <t>DO NOT ORDER DELIVERY!!! The worst service I have ever encountered. When the delivery person came; she called me; and told me to hurry up because she had things to do. I told her I'd hurry; but explained I had to take the elevator down. She then yelled at me to be there in less than five minutes. I always tip; even when the service isn't the best. I was a waiter and it sucks sometimes; I get it. In this case; the service was absolutely terrible; so I didn't leave a tip. She looked at the receipt and demanded a tip. Straight up told me; you need to tip me. I said no; so she refused to give me my food even though I had already paid for it!! Then when I called the restaurant to tell them what happened; the guy was completely unapologetic; said ok a couple times and hung up on me.</t>
  </si>
  <si>
    <t>W1eMo53kKtka3j3wT6spZQ</t>
  </si>
  <si>
    <t>OdwV_XLlWlpPMrzlbWNwNg</t>
  </si>
  <si>
    <t>Other than for the Thai iced tea; which tasted weirdly soapy and smelled funny; the rest of the food was delicious. Especially the mango chicken and the chicken green curry. Large portions and the waiters are all really nice. This place is located in close proximity to other restaurants but I think this spot stands out from all the others. If you're in the area; and if you're in the mood for Thai; I'd give this place a try.</t>
  </si>
  <si>
    <t>NzvTj52xOnS7MuuliwY4Kw</t>
  </si>
  <si>
    <t>hjbVWLC5VxpKYPx1nnqseQ</t>
  </si>
  <si>
    <t>I had an appetizer of Thai Spring rolls which were excellent and because I arrived prior to 7 pm Happy Hour prices were in effect.  I had yellow curry with chicken and added Chinese broccoli; bean sprouts and green vegetables.  It was mild but the spice tray was perfect and spiced it to my degree of taste.  There was more than enough for leftovers.  I got the Triple Mouse for dessert with hot Jasmine tea.  I would return here when I am back in Philly. I thought the meal was excellent. The service was very good and they had no problems with substituting ingredients due to individual preferences. Folks in Philly tend to eat dinner late so don't let the lack of customers fool you if you like to eat at 5 pm.</t>
  </si>
  <si>
    <t>gAtIyG_Rqegq90mXP_JRCQ</t>
  </si>
  <si>
    <t>kcTpHqT-SbAEPt_rLrgYXA</t>
  </si>
  <si>
    <t>Really wonderful food; wonderful service. We ordered the musselman and yellow curry and the pad Thai as well. Delicious!  The owner came up to chat with us and was very nice as well. We will definitely be back!!</t>
  </si>
  <si>
    <t>bqlflCbbaoFDJKfUndsFuA</t>
  </si>
  <si>
    <t>y2elzoMrf224qQHWOAXXyw</t>
  </si>
  <si>
    <t>Beautifully presented food with excellent mix  of flavors.  We tried two of the chicken dishes on lunch special menu.  With soup and salad.  Only opened within a year.  Clean; modern decor. Happy hour too; 5-7.  Best Thai spot we have found.</t>
  </si>
  <si>
    <t>FfG_7su54VNKZo2s5j0Z-g</t>
  </si>
  <si>
    <t>CRq-wpJKxmdw5XCO25lfSg</t>
  </si>
  <si>
    <t>Friendly and attentive service; reasonable prices; delicious food. The Massaman Curry with chicken was wonderful.</t>
  </si>
  <si>
    <t>QNzFqQp3yJZgkEdcIXOjSg</t>
  </si>
  <si>
    <t>LPWLbsSLZc-PNc0e_Shq6g</t>
  </si>
  <si>
    <t>To be fair; we got a lot of attention from the servers and the atmosphere was pretty good. If I had to make one suggestion; I would recommend not buying any dessert. Perhaps; I'm a dessert snob. Although the menu choices and photos will be tempting; the quality of the desserts (eating them rather than looking at the pictures) disappointed.  $7 each for presumably \pre-made\" desserts did not impress.  At other restaurants in this City; you can get a highly trained professional chef to make some really elegant; sophisticated; delicate desserts in the $8-10 range; but not here. You won't find any sophisticated sweets here.  Desserts here are very \"conventional\" unrefined; vulgar. Tiramisu was really sweet - extra sweet - cake-style version with loads of sugar.  The Creme Brulee was thick and heavy like a very cold; barely thawed out pudding.  Neither dessert was prepared with an authentic recipe. I would venture to say they were manufactured to serve the convenience of the restaurant.  For dinner; I shared 1 appetizer; 3 dishes; and 3 desserts with 2 friends. We all drank the regular tap water.  We ordered blackened sushi-grade fish; chicken red curry; grilled chicken with asparagus; and Rotti. The food was pretty good; but after tax and tip; we each paid about $36 for a total bill nearing $110. The chicken and fish dishes tasted good. Though I liked the fish and chicken dishes; I am not sure I will come back. Pretty good dinner; but there are many other interesting; good restaurants in Philly. Maybe I will come back to try once more; but not dessert and not anytime soon. The ratio; price : food experience seemed slightly unfavorable. If I am paying more than $35 for a meal; I have high expectations. I expect everything to be good; but in this case; dessert here was a flop."</t>
  </si>
  <si>
    <t>MFzbOvGZGESkz9oBLI4XHw</t>
  </si>
  <si>
    <t>3ldp8B52AOzNSFnPMAY0ww</t>
  </si>
  <si>
    <t>Fette Sau</t>
  </si>
  <si>
    <t>enGsLh-w-8_AqEje9AOB7w</t>
  </si>
  <si>
    <t>The BBQ is a little overrated here. So many people told me how fantastic this place was which probably ruined it for me as I went in with pretty high expectations. I lived in Texas for 3 years so that probably also ruined it as well. For philly standards; the BBQ is pretty good. For Texas standards; it's ok. The meat was a tad dry. The sides were ok but nothing spectacular. Also; it's a tad pricey. In 7 years of living in philly; I only went here once. It was worth a try but for the price and value I never came back here again.</t>
  </si>
  <si>
    <t>AvldwIDyLiS_mAKagqIN6w</t>
  </si>
  <si>
    <t>I was so so excited to get in to some brisket. I had tried the Fette Sau in Brooklyn and was impressed by the beef cheeks. Unfortunately; I paid over $15 for 3 slices of brisket that really lacked flavor. I dream about the melty fat produced by Austin's Franklin BBQ. This was not that kind of fat.</t>
  </si>
  <si>
    <t>vr-Rw3nMKIgGrVNT6A7p9g</t>
  </si>
  <si>
    <t>o43W-_36gad0pmdO6jfgcg</t>
  </si>
  <si>
    <t>Who would think that one of the best bbq places I've been to is in Philadelphia. A great evening catching up with with one of the most incredible people I know, Kristin Parker Serrano and her husband. ;;The brisket was cooked to perfection. As we're the short ribs, and pulled pork. My favorite side was the spicy cole slaw. ;;Lose a star because the success need a little work. Spicy is not. .vinegar was watery. I don't do sweet so can't comment on that.</t>
  </si>
  <si>
    <t>moub_gUXUIG5bCSxul3E2g</t>
  </si>
  <si>
    <t>wopjYY5uyJJWByhiNuwTng</t>
  </si>
  <si>
    <t>Let me start by saying I'm a BBQ snob. I'm not an a-hole about it, but I really don't eat BBQ unless I'm behind the smoker. I spent 15 years in Kansas City so I know a bit about the craft. ;Waking in, I liked the atmosphere. Mix matched chairs at wooden tables, tractor seats at the bar. It feels like we're eating at a roadside bbq joint. ;Next we ordered drinks. I picked a local brewery on tap, my friend picked from a huge selection of whisky. ;While he was getting settled, I admired the BBQ selections. In addition to chalk board descriptions, the the freshly smoked meats are in a case for all to admire. The meat is sold by the pound which allows me to make my own mixed plate! I chose brisket, ribs, pulled pork and mac n cheese. They were all smoky, which is my first test. I don't use sauce unless it's really necessary. Second, they all had a great bark. The brisket had the best crunch. Lastly, the Mac n cheese was smoky with jalapeno heat. Loved it. ;All in all, this Virginia based, Missouri taught BBQ jerk enjoyed the whole experience. ;Next time I'm in Philly, I'm skipping the cheesesteak, and spending my hard earned money on quality BBQ.</t>
  </si>
  <si>
    <t>THvsK_m-7UbNDChFWiaR7Q</t>
  </si>
  <si>
    <t>a5e6HvPcIDy6aCqUJR1tXg</t>
  </si>
  <si>
    <t>I'm a huge fan of the original Brooklyn location, and this Philly branch has also managed to score high points in my book.  Though the prices are still crazy steep, the barbecue is still insanely delicious (mmm, brisket and pulled pork) and their vinegar-based potato salad is by far the best I've had in the city.;;Also grateful that the space is much larger in this location than the Brooklyn one -- generous outdoor seating for the summertime, and also a bunch of indoor seats if you're sun-phobic or want to be close to the huge bar full of booze.</t>
  </si>
  <si>
    <t>2xWGCfc2GeTEaspPPPKSOA</t>
  </si>
  <si>
    <t>8WlVmCu0ihnouR57ne1esQ</t>
  </si>
  <si>
    <t>These guys are as good as it gets;I live in N Libs so it's a short walk.  The atmosphere is just great.  Open and friendly.  There is a nice bar where you can order up an excellent manhattan and a nice variety of beers.  The food, well, they knock it out of the park with pretty much everything so you can't go wrong.  You order up front and take the food to the table where you have a selection of excellent BBQ sauce.   I would absolutely recommend the ribs or pulled pork. ;So, great atmosphere, reasonable prices, great service and superior food.</t>
  </si>
  <si>
    <t>dHZ4h6mbWWAvvlm7YRGyiQ</t>
  </si>
  <si>
    <t>x-_-BhyS3A9K3pgrLqPwMA</t>
  </si>
  <si>
    <t>Happy hour special; hands down best deal around for good food and cheap drinks.</t>
  </si>
  <si>
    <t>oXYEMQYPejHJHFTTZ6RBJg</t>
  </si>
  <si>
    <t>74z4So2MELdOUSdQ1L9U2w</t>
  </si>
  <si>
    <t>There were 5 of us and we ordered a ton of food! Whole chicken; lb of brisket; lb of ribs; 2 mac &amp; cheeses; baked beans and broccoli salad. Came to $20 a person so it wasn't bad at all. Definitely would go again. Everything was really good except for the broccoli salad. It had too much vinegar.</t>
  </si>
  <si>
    <t>Hg7grqkXD9bvvx-D-eLOCw</t>
  </si>
  <si>
    <t>DZh2nI0hThzCXukiae4FoA</t>
  </si>
  <si>
    <t>Great place to convene with a group of friends for drinks. Only had the food once and it was delicious.;;Shout out to the awesome bartender Lindsey (blue hair, sweet tats) who is a miracle worker at the peak of happy hour! I am convinced she has 10 arms. No matter how many people swarming the bar for drinks, she gets to everyone in record time.</t>
  </si>
  <si>
    <t>VywmuczOB6HTvqO2q_4r5A</t>
  </si>
  <si>
    <t>N8FZCg7m1c7tIuDaQF2bFg</t>
  </si>
  <si>
    <t>- TIP:  Superb happy hour if you like whiskey &amp; beer.  Half off manhattans, old fashioneds, and all beers (which are served in 8oz, 16oz, 32oz, or 64oz jars).;;- CON:  Bar can get overwhelmed; meaning it takes too long to get a drink sometimes.;;- BOTTOM LINE:  Great atmosphere with great BBQ meats and sides.  Don't miss the beans with burnt ends.  Only thing keeping it from 5 stars is the sauces are just OK, and the bar can be a service bottleneck.</t>
  </si>
  <si>
    <t>dG7zVWyjANjoqA8FRRwxsA</t>
  </si>
  <si>
    <t>mf0OyZ6DX2iKUFIV9TqFRQ</t>
  </si>
  <si>
    <t>Bars, Burgers, Chicken Wings, Restaurants, Pubs, Nightlife, American (Traditional), Irish</t>
  </si>
  <si>
    <t>Moriarty's Restaurant and Irish Pub</t>
  </si>
  <si>
    <t>pwGpe7ImVRpDwDVw6E1p5g</t>
  </si>
  <si>
    <t>Wings are unique; but good. Downstairs bar is better than upstairs. Table service was pretty slow and they couldn't figure out how to split a check for a large group.</t>
  </si>
  <si>
    <t>Wf-MHc7jS3TS2-Mn5D1wlA</t>
  </si>
  <si>
    <t>This is my go-to restaurant when I'm craving buffalo wings/a cheap and yummy meal. My husband took me here while we were still dating and we have been chowing down on the buffalo wings and Spanish fries ever since! ;You can't go wrong. Great wings, either naked or covered in buffalo sauce. The Spanish fries are the perfect complement. ;;Tip: don't breathe in the wings because the hot sauce will make you cough.</t>
  </si>
  <si>
    <t>QdsCvj8A9CQpach6_-f2uQ</t>
  </si>
  <si>
    <t>KhYSo0-fbJkNmEKCwXRYsA</t>
  </si>
  <si>
    <t>This was my home away from home when I lived a few blocks away. Their Irish potato soup rocks and their burger's are huge. My favorite thing is that they have woodchuck on tap.  If you can find the room;  their apple crisp is yummy (and meant for sharing). The service can be a little slow; but that never put a damper on my good time.</t>
  </si>
  <si>
    <t>re0aT6dXhaIJDFLUPfq3OQ</t>
  </si>
  <si>
    <t>Went on a Friday night, so it was pretty loud and crowded. I went to meet friends, and sat in the back. For being so crowded, the wait staff was always available and attentive. I didn't grab a bite to eat, but everyone who did said the food was pretty good. I had a few beers, their beer list isn't the best, but certainly isn't the worst. T;;The prices were pretty good for the area. Pretty good for a casual group get together, if you're looking for a place to take a date, I'd advise elsewhere only because of the level of noise and how dark it is inside.</t>
  </si>
  <si>
    <t>aORFnHgt4g4_GiUUjGUukQ</t>
  </si>
  <si>
    <t>DEkQiZaBVWh2y8RBO2MCcw</t>
  </si>
  <si>
    <t>Stopped in July 4th in the afternoon.  Great atmosphere.  Had the wings which were fantastic but even better was the bartender, Megan ;absolutely yummy....ooops sorry, I digress.  Seriously had a great time.  Would recommend to everyone</t>
  </si>
  <si>
    <t>yfMxiPmAS3xSr-MwV9c5Pg</t>
  </si>
  <si>
    <t>EBqV54lk98aU1E9x5FUNvg</t>
  </si>
  <si>
    <t>Good beer selection, good crowd.;;I stopped in on a Sunday night, based on the reviews here. Wide selection of draft beers, including at least 6 \new\" beers</t>
  </si>
  <si>
    <t xml:space="preserve"> which I assume means \"rotating selection\". Ordered a Philly steak</t>
  </si>
  <si>
    <t xml:space="preserve"> which I can't compare to anything else because I am from Seattle. Good</t>
  </si>
  <si>
    <t xml:space="preserve"> but not excellent.;;Not too loud</t>
  </si>
  <si>
    <t xml:space="preserve"> lots of sports TV."</t>
  </si>
  <si>
    <t>8NKcIFSPAgqPBFgKv3jG8A</t>
  </si>
  <si>
    <t>eHUg4JGmTOJO1W6JJ_54Dw</t>
  </si>
  <si>
    <t>bEz42fCBrY-AVUHL-Se7Ag</t>
  </si>
  <si>
    <t>Best wings in Philly; period. And if you're not much of a wing person; they have plenty of other delicious Irish plates and sandwiches to choose from. A bar as well! Only thing is is that it can get pretty noisy and tight in there if it's packed; but the food is well worth a visit.</t>
  </si>
  <si>
    <t>sfLW439wNcD9v3be3DAPlA</t>
  </si>
  <si>
    <t>qttoga2iFnWhy-X-eZOaAQ</t>
  </si>
  <si>
    <t>Great wings; really tasty and you get a ton of them. Not too expensive; nice people; good atmosphere and location. Highly recommended</t>
  </si>
  <si>
    <t>qZlwx9-OEzvfwgDBV3ox9A</t>
  </si>
  <si>
    <t>M87lUsRQDf2I_x47SL7OPg</t>
  </si>
  <si>
    <t>Moriarty's dishes out one killer spinach dip.;;Accompanied by warm pita, this dip is served in a small bowl and is mixed with the perfect amount of fresh cream and artichokes. And it's no skimpy portion, either! Add extra pita for $1...you're likely to need two helpings. This is currently my favorite dip in the city -- by far -- and you should probably give it a shot if you're into spinach.;;On a meatier note, I keep hearing about their wings here, but I'm more into burgers, so I've ordered the Locust Street (bacon and cheese) burger a couple times now. It's standard, cooked to your request, and comes with pretty good fries.;;Staff here has always been friendly and I love the decor and ambiance. It's such a relaxing place to spend an afternoon with a good drink or a series of tasters. Definitely need to visit more often!</t>
  </si>
  <si>
    <t>GcdYgbaF75vj7RO6EZhPOQ</t>
  </si>
  <si>
    <t>2er_V-oAd7IbQ5YTY56r7A</t>
  </si>
  <si>
    <t>Restaurants, Burgers, American (New), Food, American (Traditional), Nightlife, Bars, Cocktail Bars, Salad</t>
  </si>
  <si>
    <t>Bareburger - Midtown Village</t>
  </si>
  <si>
    <t>olE4krXhdHesUI6vBM-DNg</t>
  </si>
  <si>
    <t>Walked by this place and decided to check it out. Great beer and burger place; made even better knowing many things were organic. You can order from the menu; or create your own burger. They also have rotating beers and specials. Nice atmosphere and staff. Burgers don't come with anything; so order from the sides if you want some fries. (There's also sandwiches and salads if you don't want a burger) Vegetarian friendly.</t>
  </si>
  <si>
    <t>2DOVDCbzd2X1cxs0YeFdrg</t>
  </si>
  <si>
    <t>GWjTumbjnJfPKqgFuM0lDg</t>
  </si>
  <si>
    <t>I was trying to find a decent place for dinner tonight for my moderately health conscious self when I came across this place. After figuring out what I wanted and put the Be My Bison burger in my cart for the online order; I realized it would be over a two mile round trip excursion from my job. Defeated; I started to search elsewhere but I could not get that burger off of my mind. I came back a few hours later and submit my order. I hiked it there and it just came out of the kitchen as I walked in.  I grabbed my burger and continued on my way back to work. O-M-G! Absolutely in love with this place. It has been quite the task to try and find healthy places that fit my diet but this is a dream come true! Thank You!</t>
  </si>
  <si>
    <t>bqmbKKNZnutdZuvzxifTBA</t>
  </si>
  <si>
    <t>cQfnW8ICklfTjsZg7a7Wwg</t>
  </si>
  <si>
    <t>Stopped for a very healthy burger while visiting Philly after performing a nearby Prince tribute show; discovered one of the greatest burger places on planet earth! Thank you Alya &amp; company at Bareburger!! ;(-: ;;Andrew von Gregor ;Pro Session &amp; Touring Guitarist ;Los Angeles</t>
  </si>
  <si>
    <t>9n--D6pBfsJM7UJuZMVzAA</t>
  </si>
  <si>
    <t>beE-8wCIxCzVIrsgQgahwQ</t>
  </si>
  <si>
    <t>Terrible service; food came out cold even after waiting about 1 hour during lunch; way too pricey. Don't waste your time.</t>
  </si>
  <si>
    <t>kMaGl3GOMYZCmwiXlAquOg</t>
  </si>
  <si>
    <t>l1XRfjiq6EgSSX1onepJig</t>
  </si>
  <si>
    <t>Awesome burgers. I went adventurous and tried the Wiki Wiki; which is wild boar with duck bacon. My wife had the Buckaroo which was a beef patty topped with brisket. Both were very tasty. A little on the smaller side; but great flavors make up for it in spades. Fries and rings were great too.</t>
  </si>
  <si>
    <t>8YwDTep-Z_4Jk47A4NqS5w</t>
  </si>
  <si>
    <t>OEAPqysbldUGYnk8RPBdYA</t>
  </si>
  <si>
    <t>Ready for some unique meat burgers?;;From Bison to Elk, Bareburger has you covered. Not to be left out, they also boast a nice selection for vegetarians.;;While here on a visit, I had the El Matador.  A Bison burger with Queso Fresco, pickled jalapenos, guacomole. green leaf, and pico de gallo on a brioche bun. ;;Can you say mouth party?!  Between the juiciness of the bison burger and the snap of the jalapenos &amp; pico de gallo; I was delighted. ;;In addition to my burger I noshed on the spicy pickles and fries with an assortment of dips. ;;If I ever find myself in the area again, I will not hesitate to make stop.</t>
  </si>
  <si>
    <t>_IbZrtUvgAi2Fn57L8Wlqg</t>
  </si>
  <si>
    <t>0FzzYApBIlw58v0cnlwIpA</t>
  </si>
  <si>
    <t>To update; the business owner has been in contact and has apologized and made up for it. Overall the Bareburger experience in Center City does have potential to be a good restaurant to check out.</t>
  </si>
  <si>
    <t>_7gk3oaA7rE-AzIihdHGvg</t>
  </si>
  <si>
    <t>EtvA-PpJ3eVRx9nJ3Ala7A</t>
  </si>
  <si>
    <t>_Pfpzj32wdiPjks3nAGhmA</t>
  </si>
  <si>
    <t>NnsXXDR_F_ARwa-tB12wXg</t>
  </si>
  <si>
    <t>Burgers were ok. Service was a little slow; which was surprising considering it was dead in there. Apps were fantastic!</t>
  </si>
  <si>
    <t>YrxvAP0Nz5_5NebKUwWA_g</t>
  </si>
  <si>
    <t>5esr3v5OciJbx-PyzsCBSg</t>
  </si>
  <si>
    <t>bVcExSc2HzFGcWOlE7GsKQ</t>
  </si>
  <si>
    <t>03jQGGJ2ch0uHTtW-UUUqg</t>
  </si>
  <si>
    <t>Bakeries, Breakfast &amp; Brunch, Delis, Restaurants, Food, Sandwiches, Desserts</t>
  </si>
  <si>
    <t>Famous 4th Street Delicatessen</t>
  </si>
  <si>
    <t>Ie67Y56pg14ISPYfn8V_Yg</t>
  </si>
  <si>
    <t>VOZU8hGUnE8dcfnVTVVgFA</t>
  </si>
  <si>
    <t>1KbQZu-fwGaOKh0yJAlHcw</t>
  </si>
  <si>
    <t>I actually can't tell you exactly why I feel this way but this is one of my favorite places to eat in Philly. For me, this is Philly eating. ;;They serve hamantaschen year round and maybe the deliciousness of this pastry was the kicker for me. Every corner had a good amount of apricot in it and the texture was like the most moist butter cookie you could imagine. It was so delicious that i stopped by again later in the afternoon to pick up another for my road trip that evening.;;I like that they have novie, a less salty lox, amongst a billion other options. ;;Every time I've eaten here it's been delicious. Even the coffee is fantastic. I've always left stuffed but still wanting to try more. Can't walk past those desserts, breads, and meats and not want to try ALL of them!</t>
  </si>
  <si>
    <t>CgnQrp0OBegXKGnYu-zG5w</t>
  </si>
  <si>
    <t>eatsN5qhm9V47wRCw4y4eg</t>
  </si>
  <si>
    <t>I loved the food here. They give very large portions; and is very tasty. The atmosphere was excellent; almost giving a New York feel. I'd definitely go back again.</t>
  </si>
  <si>
    <t>_pmHz3WqKEb1rG0PvSaagA</t>
  </si>
  <si>
    <t>KXm6ufKuMik09zC_juJ2kg</t>
  </si>
  <si>
    <t>It is just too much of everything. If you want the good; ORIGINAL take no names cookie; find the original owners in the back of the reading terminal market.  I can't go back here because the challah french toast so overwhelmed me that I almost lost it.</t>
  </si>
  <si>
    <t>a6P4MwSp8cJodExVAq3K3g</t>
  </si>
  <si>
    <t>NeBvtq0LkSuv4oFzIEU65g</t>
  </si>
  <si>
    <t>This is a restaurant with EPIC PORTIONS! No I didn't mix my words; I meant portions. The matzo ball in my soup was the size of a softball and Dining Partner's corned beef sandwich required him to dislocate his jaw in order to bite into it. The free fresh baked cookies at the end of our meal was a bonus treat. Quick service on a Saturday afternoon around 11. Best Jewish deli in the city!</t>
  </si>
  <si>
    <t>EOh1vdyCMp7upCskTBuUXw</t>
  </si>
  <si>
    <t>Wow. Sandwiches are huge! I was with two big dudes that can put down a lot of food and not even they could finish more than half a sandwich. It is a little pricey; but if you go with someone else and split an entree it wouldn't be too bad. The strawberry cheesecake was amazing. I like the atmosphere. Overall a good meal with plenty of leftovers.</t>
  </si>
  <si>
    <t>dNmpG_jqlVX_pUj5QZALfw</t>
  </si>
  <si>
    <t>j3ZsL_8yWsCc0CP4kEURSw</t>
  </si>
  <si>
    <t>How could I have missed writing a review of 4th Street Deli after all these years??? I never go \home\" without stopping here. Ever. ;;Forget the fact that this is the real deal. Forget the fact that ogling the monster-sized deserts in the front is a sport. Forget the fact that the sandwiches</t>
  </si>
  <si>
    <t xml:space="preserve"> with fantabulous and fresh ingredients</t>
  </si>
  <si>
    <t xml:space="preserve"> are big enough to feed a family of 6. Forget that the pickles and coleslaw that are served at every table remind me of my childhood. And forget the fact that the matzo balls in the most delicious soup I've ever had are the size of my head. ;;The cincher is the fresh</t>
  </si>
  <si>
    <t xml:space="preserve"> yummy cookies they serve with the check!;;Now if only the owner would open in San Fran...."</t>
  </si>
  <si>
    <t>DMwp6ZDmshHRPeQVrYGoqQ</t>
  </si>
  <si>
    <t>TZiW2Z1aVqDW8ylq9yDwpQ</t>
  </si>
  <si>
    <t>If i were to recommend a place to have a great sandwich in philadelphia this would be the place I would recommend. ;;First off, come with an appetite, because the sandwiches are seriously huge! get the Zaftig if you're REALLY hungry. The meat is so fresh and tasty and the staff is really friendly. ; ;Get the smoked turkey Reuben you will not regret it.</t>
  </si>
  <si>
    <t>n0xDYuVxJ82iky8zXlgnVw</t>
  </si>
  <si>
    <t>May family and I came here for brunch.  We tried their signature pastrami sandwich and also the pastrami and scrambled eggs that we were hearing about.  The food was good; but not great.  The pastrami was fresh but somehow on the plain side to our taste.  Overall; it's a nice place; the staff are friendly; and the prices are ok.</t>
  </si>
  <si>
    <t>3tz5Wkql0L_zBL_ZvQxAxA</t>
  </si>
  <si>
    <t>E-TN4DFWWvdq02ESgzfAYQ</t>
  </si>
  <si>
    <t>I was taken to 4th St deli because of my love of pastrami. I only got take out and the pastrami sandwich I got was huge!!;I got it on a roll. The roll taste fantastic I would go back just for the rolls, very fresh and tasty like it was baked on the premise;OK back to the place, very clean, courteous  service, great food the pastrami tastes good but not as good as Katz in NYC I will return again.</t>
  </si>
  <si>
    <t>oYT58A_KfHdEa1S8mP1rsg</t>
  </si>
  <si>
    <t>4_-IcMpkF_sBRHomWZHNzA</t>
  </si>
  <si>
    <t>Restaurants, French, Breakfast &amp; Brunch</t>
  </si>
  <si>
    <t>Bistrot La Minette</t>
  </si>
  <si>
    <t>en7bzG9rYepxAAx9ySmwxA</t>
  </si>
  <si>
    <t>7pAi-4w6SvjaoydnoZsiqA</t>
  </si>
  <si>
    <t>Best french restaurant in all of Philadelphia and I'd venture to say best french restaurant I have ever been to.  The food is always executed perfectly and the service is amazing.  I have never had a bad meal or even a sub-par meal here.  Consistency is the hardest thing in a restaurant and this place just \gets it\".  I'm not a big \"bread person\" but their baguette and butter is out of this world!  The atmosphere is beautiful and I love the ambiance of the dining area.  I usually get the seasonal salad; seasonal soup; and the veal sweetbreads and am never disappointed.  The wine is delicious (and a great value) and my fiance loves their selection of absinthe!"</t>
  </si>
  <si>
    <t>Cxw6uLdgdqXAiEsStUblfQ</t>
  </si>
  <si>
    <t>19DauBVj82olzT8lh12Mow</t>
  </si>
  <si>
    <t>Normally I do not review a restaurant after one meal, but there are exceptions. This is one. My wife Karin and I are BYOBers. However, for our two anniversary days, one when we met and four days later for our first date, we like to visit top notch restaurants who have a liquor license. We chose to have lunch at Bistro La Minette for our anniversary. What a wonderful treat that was.;Ambiance: it was quiet on a Saturday afternoon. We like the feel of the room, simple, clean, airy. ;Service: our server Lily was wonderful. She was professional, friendly, interesting, knowledgeable. We enjoyed chatting with her. She added much to our experience.;Food: was tasty, well presented, flavorful and, at times, wow moments. We chose the lunch prix- fixe. Karin had the chilled pea soup with creme fraiche and mint. It was like eating in the garden. She chose the trout for her main. It was very good, loved the fingerling potatoes. I chose the escargot, a classic French dish. Delish. For my main, I chose the oeufs du pecheur, a very, very tasty dish. Baguette toast, two poached eggs, mussels in a tarragon cream sauce. The sauce was absolutely divine. For dessert, we had the chocolate pot de creme and the puff pastry with pastry cream and raspberries. Wonderful. The baguette was cooked in house and it reminded us of Paris.;We were treated to a small glass of Banyuls, a Southern French port like dessert wine and a Sauterne. Thanks.;With the check came two chocolate truffles, placed on a large serving dish. The dish was decorated with chocolate wishing us a Happy Anniversary. A wonderful touch and a wonderful finish to a great lunch. We won't forget that experience anytime soon.</t>
  </si>
  <si>
    <t>TjeeFCU7--LULHMCd4ukXA</t>
  </si>
  <si>
    <t>uMWrDbsIBWr-q3Hta7_Odg</t>
  </si>
  <si>
    <t>AMAZING!  My boyfriend made surprise reservations here for our anniversary.  Apparently reservations were a little tricky a week ahead of time and after experiencing dinner tonight I completely understand why!  We started with Frog Legs and a Salad - both fantastic (my boyfriend refuses to eat salad but actually liked this salad!).  For our main course I had the Faux Filet Sauce au Poive (black pepper-crusted New York strip with pomme puree and bacon-wrapped haricot verts) which was not only the best steak either one of us has ever tasted, but honestly the best meal I've ever had!  My boyfriend had the duck, which was new tonight so I cant give a better description because it's not on their menu yet, but it was as delicious as the steak.  We kept trading bites because neither of use was willing to give up a bite without an equal trade - haha :P;;We're grad students so we can't afford fancy meals that often but this was definitely worth it!  We'll certainly be back the next time we have a special occasion.</t>
  </si>
  <si>
    <t>YRXguh9kO_Y9HyBf5XEywg</t>
  </si>
  <si>
    <t>lOlFqD0TwxogO4FTi4XWwA</t>
  </si>
  <si>
    <t>When my wife and I  first dined here...she just smiled. ;She lived in France for many years. ;We have both dined many times in Paris and other areas of France and Europe. ;A true experience in the quality, outcome of the product, ambience,  and overall cost. ;Nothing more needs to be said. ;Keep up the good work.</t>
  </si>
  <si>
    <t>sZNSOgwzufRdN69SN2I_lg</t>
  </si>
  <si>
    <t>15jXnIHbwXyj9JUcWgVDmg</t>
  </si>
  <si>
    <t>RPHunGKUteWX0Jq4XD4A8Q</t>
  </si>
  <si>
    <t>Have dined here several times, but last night was over the top wonderful... They now offer a chef's tasting menu that is a superb value (5 or 7 courses) we chose five with wine pairings... (similar chef's menus at snootier places in the US would cost about four times this and not be any better...say \Inn at Little Washington\" which we visited this past fall). We actually were given more than five courses but lost track. For 55 dollars you cannot beat this (wine pairings an extra 20 pp). Not each guest receives everything the same making it even more fun - they will give you the option to include or exclude anything that you really want or do not want. Kir Royale came first</t>
  </si>
  <si>
    <t xml:space="preserve"> On the food side we started with snails in the most amazing butter garlic sauce with delcious bread. Delectable beet salad came next with golden beet puree and a pink square that was wonderful goat cheese all served with a provencal style dry rose' wine - perfect...</t>
  </si>
  <si>
    <t xml:space="preserve"> some of the other dishes were mustard braised rabbit with homemade delicate and airy tagliatelle</t>
  </si>
  <si>
    <t xml:space="preserve"> pork cheek bourginon</t>
  </si>
  <si>
    <t xml:space="preserve"> choices of wines were offered</t>
  </si>
  <si>
    <t xml:space="preserve"> pinot noir for the rabbit  and cabernet blend for the pork</t>
  </si>
  <si>
    <t xml:space="preserve"> fisherman style poached egg with mussels and mild tarragon cream sauce  - outrageous</t>
  </si>
  <si>
    <t xml:space="preserve"> sweetbreads</t>
  </si>
  <si>
    <t xml:space="preserve">  terrine de fois gras pate with pear.... chef will alternate and vary... all the portions were more adequate and filling than competing more expensive establishments...two fantastic desserts included mille feuille delicate pastry with raspberries and chocolate mousse cake ( amazingly good)... we must have had about ten different dishes... servers were all so nice</t>
  </si>
  <si>
    <t xml:space="preserve"> the chef came out a few times and was pleased that we had ordered this... presentation was gorgeous. ;Could not be more pleased... This restaurant also has a charming bar area</t>
  </si>
  <si>
    <t xml:space="preserve"> nice cocktails and the ambience of a true French bistro complete with hammered tin ceiling</t>
  </si>
  <si>
    <t xml:space="preserve"> lighting</t>
  </si>
  <si>
    <t xml:space="preserve"> etc. The only issues is that seating is tight and the restaurant is narrow - difficult to get private table for two as most tables have you pretty close to other diners. There is French soundtrack music that adds to the wonderful experience. Outstanding waitstaff</t>
  </si>
  <si>
    <t xml:space="preserve"> experienced</t>
  </si>
  <si>
    <t xml:space="preserve"> well-run restaurant even on a very busy evening."</t>
  </si>
  <si>
    <t>aAG0_Rz3GnUlQY1auAsN-A</t>
  </si>
  <si>
    <t>zDhXm-jD49UmnjRRVbFc8g</t>
  </si>
  <si>
    <t>Amazing food.  Great service.  Intimate space.  I've been here a few times over the past couple of months and have to say each time I leave, I am planning my next trip back.  Each time I've dined at Bistrot, our party has been the last to leave...literally shutting the place down.  And the staff continues to smile, no dirty, \get the hell out of here\" looks from them.  ;;The chef (Peter Woolsely) is equally as gracious as his staff</t>
  </si>
  <si>
    <t xml:space="preserve"> stopping by each table to chat throughout the service.  I'm so happy that this place is consistently busy and receiving such great feedback because he seems like a genuinely nice</t>
  </si>
  <si>
    <t xml:space="preserve"> hardworking guy who deserves the praise!;;The food...well</t>
  </si>
  <si>
    <t xml:space="preserve"> the food is amazing.  Simple</t>
  </si>
  <si>
    <t xml:space="preserve"> yet unique.  The rabbit is by far one of the better dishes on the menu</t>
  </si>
  <si>
    <t xml:space="preserve"> in my opinion</t>
  </si>
  <si>
    <t xml:space="preserve"> and worth a try even if you are hesitant about well</t>
  </si>
  <si>
    <t xml:space="preserve"> eating rabbit.  Portion sizes are substantial yet not so small that you feel like you paid a lot for nothing.  Of course for dessert</t>
  </si>
  <si>
    <t xml:space="preserve"> the creme brulee..."</t>
  </si>
  <si>
    <t>Tvx_G2v799D_Mqdq2i77AQ</t>
  </si>
  <si>
    <t>c2iGOPl-Mw_Py4lMO0ToxA</t>
  </si>
  <si>
    <t>I went for their 3 year anniversary and recently went back and both times were fantastic. The food is rich and delicious, their wine/beer selection is a nice complement and the servers are very attentative and courteous. ;;Must get the mussels with poached egg appetitizer, it is amazing!!!</t>
  </si>
  <si>
    <t>ejFxLGqQcWNLdNByJlIhnQ</t>
  </si>
  <si>
    <t>TtyxstPSKXRY3NM6_XglNw</t>
  </si>
  <si>
    <t>Found this place via yelp, my family and i were in town for the holiday and this restaurant was very close to where we were staying. The pictures looked very tasty, so why not? On another note, this was also my first time having a French meal, so I was very excited.;;The restaurant felt very cozy, and intimate. I don't suggest a party of more than 4 people, because the tables are put very close together, anymore than 4 would be a bit uncomfortable.;;Ceuf du pecheur; escargots a la bourguignonne; terrine de four gras; faux-filet de bceuf sauce foie gras; lapin roti a la moutarde; joues de porc a la  bourguignonne;;The fishermen's style poached egg - loved it, 5;The snails - the presentation of this dish was very very elegant (looks expensive), but as far as the taste, it was kind of bland.... So... a 2 for the taste, and 5 for the image.;The vanilla scented duck - very interesting taste, something I definitely have not taste before. The first bite was intense... Very strong vanilla taste, wasn't a fan of the meat... I believe this dish is suppose to be served cold, I'm glad I tried this dish because it is definitely very interesting but just not my taste... So um.. 2.....;The steak - bomb, 5;The pork cheeks - the sauce was extra salty... The meat was bit dry... The presentation of the dish was poor, the meat was dark, the sauce was dark, couldn't really see what the dish looked like. So a 2.;The rabbit - id rather not discuss this dish... Or rate it, so you can try it on your own.;;Good customer service, couldn't ask for more. My server was very attentive. ;;Overall, it was a nice experience. Food was decent, but not amazing.</t>
  </si>
  <si>
    <t>OdFD3skuP7MwYq6NGdWvVg</t>
  </si>
  <si>
    <t>4_W5pstoN1166TGjjPOrMg</t>
  </si>
  <si>
    <t>American (Traditional), Bars, Nightlife, Restaurants, Beer Bar, Gastropubs, Breakfast &amp; Brunch, Tapas/Small Plates</t>
  </si>
  <si>
    <t>Prohibition Taproom</t>
  </si>
  <si>
    <t>a5Fmk_AKuHdJRFgrmucIyw</t>
  </si>
  <si>
    <t>Good beer selection; knowledgeable staff. Had I not ordered food here it would have an enjoyable experience. Some how received undercooked inedible Fries; one well done burger and one burger medium rare.... both burgers were served on buns that felt straight out of the refrigerator; slightly hard and cold. If you're drunk the foods good; don't eat it sober; plus add in service that was lackluster at best. We couldn't even eat the food and left it untouched. We told the the bartender no we didn't want it and what was wrong with it. Charged us full price.</t>
  </si>
  <si>
    <t>872FORir4mzJpEM74EbXdw</t>
  </si>
  <si>
    <t>OAdpUasZpQP8_refvmrLTQ</t>
  </si>
  <si>
    <t>Nice, old school space with a long bar. It reminded me of some places I've been out west, which might be a little strange in the heart of Philadelphia. ;;Not too loud at all - conversations were easy and a lot of the patrons were doing just that. There's a jukebox, so maybe it cranks up later in the evening. We were there pretty early. ;;Great service from several people working behind the bar. ;;Several beers on tap including a local CCCCC IPA, which was solid. Not many wines, though.;;Small menu but very good food. The elote (corn) is quite good, as was the cucumber(?) salad. But the brat plate was the star. Wonderful brat, German potato salad, sauerkraut, pretzel and a hot salsa/relish. Best brat plate ever. Served on a cool wood board.;;Prohibition is located in or near a somewhat dicey neighborhood, at least to this non-resident's eye. I may very well be wrong about that. We had to walk a trashy, pissy street past what seemed like skid row coming from the hotel on Race St. If it was later at night we might have chosen not to walk back.</t>
  </si>
  <si>
    <t>0XOVMcvzlfKRPqjbmCN5pQ</t>
  </si>
  <si>
    <t>Ge0H3oR1rAeXGKGrRRQH7w</t>
  </si>
  <si>
    <t>Great food. Awesome beer selection. Found this place by accident; definitely worth it. Can't remember the name of the burger I had; but it was topped with pork roll; onions and a fried egg.</t>
  </si>
  <si>
    <t>c4bAHeY5wPFUFIJsBe_9mg</t>
  </si>
  <si>
    <t>quIBOqKttmsEoYIbDJN_Cw</t>
  </si>
  <si>
    <t>If you're going to a show at the Union Transfer / Underground Arts / Electric Factory, then this bar is in a nice location for a couple of beers and food. I don't think I would make a trip across town to come and drink here, but I would definitely stop by again before a show.;;Food: ;Menu is a small selection of typical bar food, but with what little they have, they do it well and tastefully. The brat plate was a nice, filling $15 deal if you want a little bit of everything. Fish &amp; chips came out freshly fried and piping hot. Definitely several notches higher than your average bar food.;;Drinks: ;Beer centric, but it's not like you can't get wine and cocktails...just noticeably limited.;;Space: ;Cozy, so it can get crowded pretty easily -- not really a place to hang out all night.</t>
  </si>
  <si>
    <t>2i8NGtlCT4uqGHde6rOgDg</t>
  </si>
  <si>
    <t>DvKRaY0NSQL1lFuXnIP9fA</t>
  </si>
  <si>
    <t>Pf_L4aeJ9iFJmGx7jVXuYQ</t>
  </si>
  <si>
    <t>QfJKvCMrzNPMlhakfQBD-A</t>
  </si>
  <si>
    <t>I really like it at this bar. I wish I lived closer because it is a great bar to hang out with friends or even for a simple date night.;;The beer is good and there is always a lot on tap as well as in bottles. There food is surprisingly good too. The french fries are killer shoestring fries, their mac and cheese is pretty good, and the fried green beans are great!;;I did not like the polenta fries, but the rest of the food made up for it.;;I would recommend getting a bunch of apps and splitting them, which is what I've done with friends.</t>
  </si>
  <si>
    <t>6VnuHqma4FWdda9MIg6G0A</t>
  </si>
  <si>
    <t>nhCyIAQ4YRuv3Kvu0t7aNg</t>
  </si>
  <si>
    <t>Really cool bar with a nice staff and awesome ambiance.;;I live nearby and it's my go to neighborhood spot. It can easily get to be a pricey experience if you aren't careful, but you get what you pay for! The quality and variety of the beers are great. They come in a range of prices, strengths, and styles from breweries all over! The prices aren't even that bad when compared to how much these beers would cost at a \classy\" place in center city.;;The food is great too! I'm a big fan of the burger and fries."</t>
  </si>
  <si>
    <t>0TrBbFJaW0YyiPyi-7YV9Q</t>
  </si>
  <si>
    <t>QCMg0dCP3CJ0gXLAj7glaQ</t>
  </si>
  <si>
    <t>My review is from a Sat brunch visit. I've never been at night so it could be quite good as a bar to frequent.;;That said their breakfast was OK, nothing to write home about - in fact there's a cafe right across the street (cafe lift) and I would argue they have a much more tasty brunch option. That said this place definitely has great options for watching games and seating with groups at a bar.</t>
  </si>
  <si>
    <t>WJ8FSLaLHx6q5QPLQo53TA</t>
  </si>
  <si>
    <t>tEH8K8cEJreI9e7DMqdNMg</t>
  </si>
  <si>
    <t>Feeling compelled to write this review laying in bed; dreaming about the Pro Tap Burger - what every other burger out there wants to be when it grows up. I don't love this burger just because it's literally a block away from me - I would walk 500 miles to fall down at Pro Taps door for this burger. I am also a HUGE fan of brioche buns. Fries are covered in a garlicky herb situation unlike any you've had before. Do yourself a favor and skip your kids recital; blow off that friend you've been playing phone tag with for weeks... but don't bring your friend who's all like \are these gluten free vegan fries?\"... get some of their seriously awesome beers; a burger; maybe start off w some of their mac and cheese? I'm just sayin....."</t>
  </si>
  <si>
    <t>FPICgUC3AP2MxjOUe6fULg</t>
  </si>
  <si>
    <t>UDcUQUbUWhmyaNsMgVVNVA</t>
  </si>
  <si>
    <t>Went for Sunday brunch. Arrived a little after 11 and the place was empty. Service was friendly and helpful. Prices on food were good, but drink prices were a little high. Definitely cheaper in Old City. Anyway, the food was great. Fresh and hot and huge portions; neither of us could come close to finishing. Only food complaint was the bacon was way under cooked; needs to be crisper.;By the time we left, the place had started to fill up, so get there early for a spot. Definitely will return.</t>
  </si>
  <si>
    <t>dChRGpit9fM_kZK5pafNyA</t>
  </si>
  <si>
    <t>Restaurants, American (New), Breakfast &amp; Brunch, Burgers</t>
  </si>
  <si>
    <t>The Love</t>
  </si>
  <si>
    <t>cQcRQDEuAfT27fdW_kT5cQ</t>
  </si>
  <si>
    <t>I am not known for favorable restaurant reviews.  Most of them below my radar.;The Love is different.  ;  We had a Father's Day lunch that was exceptional.;There is little left off the menu and we were hard pressed to make a choice from the wonderful selections listed.  Our waiter was professional and accommodating.  Lovely atmosphere, light and bright.  I was amazed that the inside of my omelet was HOT. A little surprise thrown in with my Potatos..........roasted peppers, and onions.;Greens on every plate. Mine had warm spinach salad as well. My husband had the Belgium waffles made with corn meal and garnished with Blueberry butter.  They use our favorite La Columbe coffee.;Nothing left to wish for.</t>
  </si>
  <si>
    <t>g9RJ3rbeIp5ZbMnGPqvOUA</t>
  </si>
  <si>
    <t>4VwqS8zmN7TRbpeLOto8HQ</t>
  </si>
  <si>
    <t>This is an excellent restaurant; and an excellent addition to the neighborhood around Rittenhouse. We dined here last night; and were very happy. The ambiance and interior design are top notch. It's very impressive how the space has been transformed from the previous tenant. The food was outstanding; which is unsurprising considering the chef's pedigree. We had two lovely cocktails and a whole fish that was perfectly cooked along with a terrific short rib play on stroganoff. The only reason I'm not giving five stars is that those cocktails and two entrees ended up costing $140. The Love is really good; but it's also surprisingly expensive. Entrees are priced in the $30-$40 range and appetizers and pastas are not far behind. The Love bills itself as a neighborhood restaurant; and it would be; perhaps; the platonic ideal of that if the prices dropped by a third. As is; it's as expensive as any non-tasting menu restaurant in Philly. Is that worth it when you can eat for less up the block at Vernick; etc? I'm not totally sure. I'll definitely be back; and I hope the menu prices find an equilibrium with the awesome vibe and food--I'd love to make it a real regular haunt.</t>
  </si>
  <si>
    <t>Es6VKnZGzchPQHW7oXtwEA</t>
  </si>
  <si>
    <t>NZIZ3qrGRKMg1ha5eW5HqQ</t>
  </si>
  <si>
    <t>I recently took my Father to The Love to celebrate his birthday and Father's Day! When I made my reservation, I made a note of those celebrations and upon being greeted by the hostess that was the first thing they addressed with my sweet Papa! ;;The ambience is really hip, and it's a fairly intimate setting. We were seated in their booth style cushioned seats which was very comfortable. I am a booth girl all the way!;;I ordered he shrimp and grits with baby buttermilk biscuits and my Dad ordered the catfish and hush puppies in his true southern style. Can we talk about those biscuits?! So delicious. Words cannot express why I ate 5 of them in one sitting. The shrimp and grits were great, and that's coming from someone who NEVER eats grits. My Dad was less impressed with the catfish and hush puppies, but that's coming from someone who was born and raised in the South. I tried the hush puppies as well and they paled in comparison to the biscuits. ;;Our server was very sweet and fairly attentive given the packed restaurant. For the total experience I would return. If I want truly amazing southern food (despite their menu) I would go elsewhere.</t>
  </si>
  <si>
    <t>NEVXtJ4YzoUT6alIo6qEZQ</t>
  </si>
  <si>
    <t>7qxLbiviC5C9pX93OfVULA</t>
  </si>
  <si>
    <t>Farm to table done right! Glad Dandelion was packed so we discovered this. The food was very flavorful; the fresh ingredients really popped. We had Saturday brunch; will definitely return to try the regular menu.</t>
  </si>
  <si>
    <t>xPsp0l8MPhauwUYiyqna7A</t>
  </si>
  <si>
    <t>Mzn_xh3f-AWbhzKf3kt2jA</t>
  </si>
  <si>
    <t>ZVz1Y9BJ6LUSHlIQZAsJQA</t>
  </si>
  <si>
    <t>Snooty, noisy and expensive. Food is ok and location is good but the staff are snobs ( hard to fathom why ) and the acoustics make for uncomfortable l veld of noise.;;Not with it.</t>
  </si>
  <si>
    <t>nBJwqzbvv4S-XMR6QI4YbA</t>
  </si>
  <si>
    <t>BKgQzNnp74sz3_tUGFoFmw</t>
  </si>
  <si>
    <t>The ambiance is definitely the best part of the restaurant.  It's a very social; but intimate vibe; with an excellent drink menu.  The cocktails are a bit sweet for my taste.  The tables are a little too close together for my taste; but there's a nice buzz to the restaurant.  The food was good.  It wasn't stellar.  And at that price; especially in Philadelphia (where there are really amazing restaurants); it should be better.  The brussell sprouts are heavy and delicious.  The salmon tartare left much to be desired.  The salmon latke dish was good; but there was nothing interesting about it.  Ultimately; it was a good date spot; but nothing to write home about</t>
  </si>
  <si>
    <t>ak8v6knD6AAE5EEIId4gzw</t>
  </si>
  <si>
    <t>IuVbkwSwFGrtB-ep6xIMrg</t>
  </si>
  <si>
    <t>I cannot say enough good about The Love. You feel the love. The food is delicious and well presented. Our server Sophie was a delight. This was our second visit and we will return. I recommend the cruditÃ©s; fried chicken (a must); ravioli and whatever dessert they are offering;</t>
  </si>
  <si>
    <t>37B_7QH_Mp7FtfKwNJ62tg</t>
  </si>
  <si>
    <t>cMP9o862hbP-H5okx45YiA</t>
  </si>
  <si>
    <t>Overall great experience, vibe, location and atmosphere. ;Great service and food;Bread should be included - not extra;Poke was very good - but should be tuna. ;Cheese plate was great;Fried chicken - very good- but not the best I've ever had, moist and delicious though, jalapeno grits tasty, collard greens very good;Strogranoff was good- meet a little dry, could have been a little more flavorful;Overall deserts were a let down- mousse was ok, cookie tray average- only saving grace was the caramel/toffee, carrot cake sunday- meh. ;Lastly - everytime they brought a course they gave the plates and drinks to the wrong person- I'm sure this will improve with time;Wine list decent - but way over priced.;We will return- and I'm sure some of these things will improve.</t>
  </si>
  <si>
    <t>Lpn57OK2ubkFrUF62Cmwkg</t>
  </si>
  <si>
    <t>CQoSDidf_PrlacSYCgy51w</t>
  </si>
  <si>
    <t>My boyfriend and I tried The Love for the first time Saturday evening of Memorial Day Weekend. The city is usually pretty empty on holiday weekends - but Love was still packed. Nothing on the menu really spoke to me as something I just had to have; but he had really been wanting to try this place. I\m glad I listened! We started with the duck salad - fantastic! We had the lobster spaghetti and the crab pasta special as entrees - both good but the lobster spaghetti was the winner. We also finished with a cheese plate and the cookie tray - I was skeptical that a cheese plate could be $20 good; but it absolutely was! Definitely a pricier dinner - but all high quality ingredients and worth the money. Good service as well - paced the different courses well and check on us just enough. Will definitely be back!"</t>
  </si>
  <si>
    <t>3SZ3-7Tk4GNo4UyI2ENE2g</t>
  </si>
  <si>
    <t>DsKzHnkLKnxZTVsFpts4oA</t>
  </si>
  <si>
    <t>Breakfast &amp; Brunch, American (New), Restaurants</t>
  </si>
  <si>
    <t>Red Owl Tavern</t>
  </si>
  <si>
    <t>As1_aGyTE-Sh3jGwh3vG0Q</t>
  </si>
  <si>
    <t>We stopped in for brunch and we weren't expecting the food to be so delicious.  The 3 meat hash was amazing; as was the turkey sandwich and bagel/salmon.  The employees were very friendly and accommodating.  A little pricey; but well worth.  We will visit again if in the area.</t>
  </si>
  <si>
    <t>QvIZleI1KG46yFMRSWrYcQ</t>
  </si>
  <si>
    <t>qx-EmVNPINe_3eDMEDUAeA</t>
  </si>
  <si>
    <t>I like this place a lot. I stopped in once with friends for drinks and was eager to return for food. We finally did over the weekend. ;;The ambience is very nice -- somehow ideal for both a fun date as well as for a beer and sports crowd. ;;I love the open kitchen. ;;Great beer selection. ;;I'll definitely return for the rosemary fries, and my fiancÃ©e will return for the very good house burger.</t>
  </si>
  <si>
    <t>qsKXDTwhbsZtogfaKIyfoQ</t>
  </si>
  <si>
    <t>XiAI47_GWuqV0cxwuYB3Bw</t>
  </si>
  <si>
    <t>Went here with a few friends as the place to have our reunion dinner. We hadn't seen eachother since elementary school and got reacquainted through Facebook so this was a pretty special dinner. ;;The restaurant is very swanky and the prices show this. I do think the food was worth the price although all of my party thought it was very expensive. I ordered the lobster bake which was delicious. It was not fantastic and there wasn't alot of seafood but it was adequate for me. I also ordered a Neopolitan Old Fashion which was made perfectly. ;;My friends ordered the fritters, carpaccio, crab cake and fries. Plus 2 shots of tequila, a lemonade and 2 more old fashions. Bill was $170 which is not bad but some of my friends weren't expected it. ;;And I must say something about our waiter. Unfortunately, I didn't remember his name but he was fantastic! Very attentive, nice and even bought out a dessert because it was also one of my friend's bday. He was just real cool. ;;5 stars for service;3 stars for food;4 stars for ambience ;2 stars for price.  ;;But I was satisfied.</t>
  </si>
  <si>
    <t>zg2FNzIq6s7n41H1E5NnWg</t>
  </si>
  <si>
    <t>OI3xlDC9v6EwAU13AStmHQ</t>
  </si>
  <si>
    <t>Npa5DCTbWnXQHtW4ZaKbMQ</t>
  </si>
  <si>
    <t>2YA6JoXjeetNtftMXnEdWw</t>
  </si>
  <si>
    <t>i was staying at the lovely Hotel Monaco (to which this bar is connected to) and figured that I would give this place a try.  The vibe is just a little uptight.  A bit like a sports bar.  I attempted to venture upstairs when I was accosted by a very tall; very bald doorman who looked like he was going to burst a blood vessel as he brusquely steered me away from that area; explaining that it was only for diners.  Ok Max Headroom!  Get your prescription changed.</t>
  </si>
  <si>
    <t>1P6H0xSlgb3eS6mEEhPu1Q</t>
  </si>
  <si>
    <t>1OR23O0giNcxNbFAi4jgcg</t>
  </si>
  <si>
    <t>eEZ1z0CXOjPrO--PF9KMmw</t>
  </si>
  <si>
    <t>nVI5a76RX6h-WKCYrVOeWw</t>
  </si>
  <si>
    <t>The Red Owl Tavern is conveniently connected to the hotel and also open to the general public, thus providing a stylishly casual setting to enjoy a meal or cocktail. On a recent weekend trip to Philly, we stayed at the Hotel Monaco, parked our car, and enjoyed the area. Because our weekend was packed with family events, Red Owl offered a place for us to stop in for a quick bite or drink, without the stuffy hotel bar/restaurant feel.  ;;In a three day period, we somehow managed to experience happy hour, drinks, and brunch. The charcuterie platter was substantial and thoughtfully crafted, the perfect pair to a locally brewed pint. Also recommended: the donuts.;;Brunch menu items range from healthy to traditional; the potatoes are delicious. Note that the bloody marys are chock full of horseradish--I enjoy a spicy bloody, but we had to order extra tomato juice to balance the flavor.;;All in all, Red Owl took the guesswork out of navigating the neighborhood between events, offering variety and friendly service to keep us coming back.</t>
  </si>
  <si>
    <t>tn8yLEyfmnNkcoTPDjZ7QA</t>
  </si>
  <si>
    <t>DGq-K-XhBq4ViKL-I0i6pw</t>
  </si>
  <si>
    <t>It's a nice two-leveled tavern; right across from Independence Hall and the Liberty Bell. I ordered the pulled pork sandwich with fries and besides it being a little on the spicy side (for me - I have a very low heat tolerance) it was very satisfying! The service was speedy and the atmosphere was relaxed (of course; this was before the lunch rush) but I would recommend for anyone in the area.</t>
  </si>
  <si>
    <t>Zt9dmWEJmX6oBNNDWS_whw</t>
  </si>
  <si>
    <t>Vrca0BY2sXTP_b0FRmPt3w</t>
  </si>
  <si>
    <t>I was in Philly on a Sunday night; and unsure of where to go to eat. I am hardly ever out by myself in the city; so I was nervous to go to a bar without friends; as I wasn't in the mood to fight off guys trying to talk to me. My uber driver recommended the Red Owl Tavern; so that is where I ended up that night. I was greeted by a very friendly hostess who I told I wanted to sit at the bar; as it seemed that was where all the activity was going on. As someone who pretty much never drinks; I had no idea what to order; and most times the bartender will look at me like I'm an idiot when I ask what they suggest I would like. This was not the case this time; the bartender was one of the nicest and most friendly guys I had ever met (and pretty handsome too). He was able to explain all the drinks on the menu and suggest the ones he thought I would like the most. He told me his name was Mirek; and if I was in the area more; I would definitely come back. Food was a high price; but well worth it. Thank you for the wonderful service!!</t>
  </si>
  <si>
    <t>ETulV9aOPkNPkxLhthC5qA</t>
  </si>
  <si>
    <t>fQ-tl0bR2b92fDHiZ2Kn6w</t>
  </si>
  <si>
    <t>All around class-act place. Really sharp looking bar and restaurant. We were just in for drinks but the food looked good. Casual modern and upscale place in a historic setting. ;;From the hostess to the concierge everybody was very friendly. The bearded bartender was the star of the show. Nice to find a place with bartenders with personality.</t>
  </si>
  <si>
    <t>G9LZoNlCfRH941q87_JLIg</t>
  </si>
  <si>
    <t>Tex-Mex, Restaurants, Food, Nightlife, Beer, Wine &amp; Spirits, Pubs, Bars, Mexican</t>
  </si>
  <si>
    <t>Mission Taqueria</t>
  </si>
  <si>
    <t>_p2yC3mSnVh9PHuqqBRTfQ</t>
  </si>
  <si>
    <t>Love the atmosphere; the space; the staff and the drinks. Frozen watermelon Marg is divine. Don't love the food though. The tacos are just not that great; especially for the price. The exception is the churros - but get some leche dip! I've been a few times now so obviously it's worth the patronage but the search for a real taco continues...</t>
  </si>
  <si>
    <t>IZUtyOiELFjHtEnyU0P0Ig</t>
  </si>
  <si>
    <t>OBSESSED with the green juice margarita -- a delicious contradiction for those health nuts at happy hour. Chili-salt rim is a must.;;Lots of options/variety on the menu, including the salsas. (Coconut hazelnut was interesting...in a good way!) Ordered the lamb, mahi mahi and special pork belly tacos. We all agreed the fish tacos severely lacked flavor, and while the other two were better, we weren't blown away. (I'd give the edge to lamb.);;Decor was nice -- lots of natural light for my annoying foodie pics. A 20% tip was automatically included for our group of six, which explains why our server ignored us for loooong stretches of time even before we ordered. :-/</t>
  </si>
  <si>
    <t>M_jnxDXcZM5Cw7LV-wK_lQ</t>
  </si>
  <si>
    <t>kWnLj9Thb46vQbxKOK1ZTw</t>
  </si>
  <si>
    <t>How did I find this place ? My friend said he knew a local bowling joint, so we mistakenly went here. Whoops but the food and service did not disappoint. I went here again with another friend, better informed this time, and we got the nachos and trees leche for dessert. The price range was really good and my friend really enjoyed the \cute\" decorations. The atmosphere was nice and cozy. It felt like an indoor picnic type environment.;;The portions of the meals were a good portion. I can complain. The service was kind and welcoming to offer her opinion and recommendations. She really made our first time. ;;Overall</t>
  </si>
  <si>
    <t xml:space="preserve"> this place is nice. Bring your friends</t>
  </si>
  <si>
    <t xml:space="preserve"> co-workers</t>
  </si>
  <si>
    <t xml:space="preserve"> or a date here. It can get kinda crowded during their busier hours. They usually take reservations with parties roughly six or more."</t>
  </si>
  <si>
    <t>RHfz8wv660M6LX4yAINtLg</t>
  </si>
  <si>
    <t>Love this place! The decor is amazing and I love how airy and fresh it looks. I've been here for lunch a few times and it has been a great crowd pleaser. I never get burritos but here I make an exception. Great ingredients ratio and so well seasoned. To top it off THEY GRILL IT so the tortilla is warm and toasted. I love it so much I want to go right now. ;;The tacos and corn elote are nice as well and the salsas are a great addition! I love dessert and their desserts do not disappoint get them all. As I wrote this review I made plans to go with a coworker tomorrow. The service was wonderful the staff was helpful and informed. They also put my picky eater coworkers mind at ease and were able to guide him through the menu, he ended up loving his sandwich!</t>
  </si>
  <si>
    <t>eEi1L3HukfplQJE9h7oXYA</t>
  </si>
  <si>
    <t>ZgRMQLKKvhDN0_RlB9t1iQ</t>
  </si>
  <si>
    <t>I love the way this restaurant looks, it's fun to be here and it's really modern and clean. There are really cool free taco temp tattoos at the hostess's desk so make sure to grab one on your way in or out.;;There's a foosball table in the middle of the restaurant which is fun, and there's a bunch of places to sit, tables, the bar, booths, window seats, etc.;;The nachos are a MUST get, with goat chili - who knew how amazing that would be. The tacos are ok I've had better but I've also had worse, the horchata is also hit or miss. I've been here 2 times so far and the first time the horchata was delicious and the second it was kind of gross. Not sure what's up with that.</t>
  </si>
  <si>
    <t>S3HlQ7kue7s-xlvoHJ6JPg</t>
  </si>
  <si>
    <t>RB_nSvF9BXwjufSHDnBa_Q</t>
  </si>
  <si>
    <t>blZo3kFBqi_DTqLXtY5_vw</t>
  </si>
  <si>
    <t>BV9j4Lp05cs8uwMYVEqQ_Q</t>
  </si>
  <si>
    <t>Nice atmosphere and aesthetics. They have plants all around the place! A little more expensive that I would like to pay on a regular basis but good food; good service and good drinks!</t>
  </si>
  <si>
    <t>6c1lTBPbF1E_3AENWI9qRw</t>
  </si>
  <si>
    <t>ZPJRNUrgr1hWfrp01QVHKQ</t>
  </si>
  <si>
    <t>I went there for lunch.  Nice; bright space.  Nice selection of drinks.  However; my chicken burrito was disappointing; a lot of rice and not much chicken.</t>
  </si>
  <si>
    <t>RKuB8P9Qifcw2HVy5M5MhA</t>
  </si>
  <si>
    <t>hbVGp2yDkNoJYMt9xw6ssQ</t>
  </si>
  <si>
    <t>This new Mexican spot re-imagines and maximizes the space once completely under-utilized by Nodding Head.  The bar is great, tile work on and behind the bar is impressive.  Drink selection is what you would expect, other CC bars have better tequila offerings, but this is acceptable.  The little atrium in the center is awesome, took me a few minutes to realize it was open air.  ;;With that said, the food was so so.   I wouldn't want to sugar coat the food by any other classification.  The guac was what you would expect at a basic suburban party, no real defining flavor, and way too much citrus.  I had high expectation for the tacos, they just weren't good.  Tried the chorizo rojo, grilled skirt steak, and the mahi mahi...nothing I would go back for, mahi was by far the best, but even the flash frying was not done right.  With the right leadership in the kitchen, these could all be easily correctable, it's a shame to see such laziness accepted.;;Even though the food was less than average, I'll be back, but only for drinks.</t>
  </si>
  <si>
    <t>YceVDw1jEYGGPuH2DGMx8Q</t>
  </si>
  <si>
    <t>7lwe7n-Yc-V9E_HfLAeylg</t>
  </si>
  <si>
    <t>Restaurants, Pubs, Food, Bars, American (New), Nightlife</t>
  </si>
  <si>
    <t>Pub &amp; Kitchen</t>
  </si>
  <si>
    <t>4PRGgyiaeTuiNeG8fSTPhg</t>
  </si>
  <si>
    <t>by 3 stars, i really mean 3.5-;;white brick walls, cool rustic furniture, seasoned, attractive employees. and the lighting is lovely.. nay, PERFECT. probably good for a blind date.  and service is good and timely.;;but 3.5 could've been 4 if it wasn't so expensive for what i'm getting. and if the kitchen was more accommodating.;;the first time i ever ate there, (around when it first opened), i ordered ravioli and received 3 or 5 pieces for $11-13.  another time i visited, i tried substituting a salad for fries with my burger. and my server said, \no</t>
  </si>
  <si>
    <t xml:space="preserve"> sorry</t>
  </si>
  <si>
    <t xml:space="preserve"> the kitchen won't do that.\" ;;are you $^%ER@# kidding me??? it wasn't a super modification. it's not as if i asked for a burger with only one bun</t>
  </si>
  <si>
    <t xml:space="preserve"> no tomato</t>
  </si>
  <si>
    <t xml:space="preserve"> half piece of lettuce</t>
  </si>
  <si>
    <t xml:space="preserve"> two onion rings</t>
  </si>
  <si>
    <t xml:space="preserve"> and love. it wasn't like i wanted to substitute lobster for fries!!! needless to say</t>
  </si>
  <si>
    <t xml:space="preserve"> this is the first time i've been unable to substitute. i'm usually really easy to please</t>
  </si>
  <si>
    <t xml:space="preserve"> but this is the first time i've ever felt difficult. at least in my head. is this in my head?;;unforgivable."</t>
  </si>
  <si>
    <t>be1dU739NLAFbLw2S4RPhA</t>
  </si>
  <si>
    <t>y6YfEo8nhC384SxVYyzqgQ</t>
  </si>
  <si>
    <t>vrdC6sQszyOc66lvoPqEYQ</t>
  </si>
  <si>
    <t>2qeje7dttkvREbccHev6Pg</t>
  </si>
  <si>
    <t>It pains me to write this, but I fear I must...;;I used to really enjoy P&amp;K as a lively neighborhood spot with elevated pub food. But yesterday in the early evening, the place was overrun with drunken frat boys dropping f-bombs at top volume and shouting about their exploits as rapists. After multiple parties complained, asked to be moved, or left altogether, what did the management do? NOTHING! Just kept serving them more beer.;;It's hard to justify $25-$30 dishes when the atmosphere is that of no-class dive bar. And skip the octopus. It's overcooked and rubbery.;;To be fair, the oysters were excellent; hence the second star.</t>
  </si>
  <si>
    <t>8olrrbJdNxI8b2kBRKYW4g</t>
  </si>
  <si>
    <t>fI4id4rgfJOc058PbmdzbQ</t>
  </si>
  <si>
    <t>2uk3LcUior8HGfyKrk7jRg</t>
  </si>
  <si>
    <t>7alM-mJbIG8R5FIK2SqmPg</t>
  </si>
  <si>
    <t>Right around the corner from our house - this is our (my husband and I) go to for everything! Brunch, a cocktail, a late night snack, a date night! ;;We love pub and kitchen so much - such a cool vibe and such great people, the food is the best too :);;Love it!</t>
  </si>
  <si>
    <t>ETSeSPnej6l29ASsPvU0Jw</t>
  </si>
  <si>
    <t>This place has a very unique feel. We nearly missed it on our walk to dinner; there's no real label on the corner restaurant.  ;;They have an eccentric mix of IPA's and Pale Ales. The menu is very interesting as well; their buffalo wings and the cavetelli appetizer were both amazing..the cavetelli was served al dente with amazing flavor. I had the skate for my dinner, which was probably the most delicious fish I've had in as long as I can remember. ;;They are known for their burgers, which were very good as well. They are often compared to Village Whiskey's burger, and sadly I don't think they are quite on par, but still very good.;;This place is on the pricier side, but the ambiance on a Saturday night is a mixed crowd; noisy and full of energy. Nicely done!</t>
  </si>
  <si>
    <t>5G2IF0VIN3Brl-m45QDXsA</t>
  </si>
  <si>
    <t>VNV_mm26P182OqCUGNYp5Q</t>
  </si>
  <si>
    <t>There was a time when all i wanted to do was have an old fashioned at pub and kitchen, eat some meatloaf and take in my ipod playlist on the speakers.  It's changed considerably.  i don't know if the food quality dropped with the economy, but even their burgers are failing.  The only thing i recently had there with which i was impressed was sauteed swiss char with almonds and cranberries.  (It was really well cooked with no bitter and all the flavor, just like char is supposed to taste).  Their oysters are good if you're lucky enough to get there on a west coast day, but even then, they seem to get the small batches.  ;A real regret is that whatever bartender made me fall in love with the old fashioned has since wandered into a place of cheap watered down bourbon and cloying bitters.  A real shame for a bourbon cherry to go bad in a drink like that.  ;Oh, and who took the doughnuts?  Really?  Of all the dessert items, you took the homemade doughnuts with chocolate dipping sauce?  For shame!;I'm hoping that as the winter rolls closer, we'll see the meatloaf again, with mushy peas, and mashed potatoes like a good simple urban hipster bar should class up.  For now, meh on all fronts except the neat interior and pretty awesome wait staff.</t>
  </si>
  <si>
    <t>l28f_T6cOuzQOZv-ag6y6Q</t>
  </si>
  <si>
    <t>a3-_VFbjpCR6Bp9gbqK1LQ</t>
  </si>
  <si>
    <t>Really like this place..Food isn't always the star of the show; but doesnt mean its not good..It really is. Good selection of beer; wine list is simple and good. But sets a great vibe that you can tell makes it everyones neighborhood joint. Always a fun time.</t>
  </si>
  <si>
    <t>PPCQgyac8o0HR5jU6_r0hQ</t>
  </si>
  <si>
    <t>xkah66RHfHwB4YLYRXnuAQ</t>
  </si>
  <si>
    <t>This is my go-to neighborhood bar. The ambiance is awesome (I love all the cool retro lighting they have) the staff is friendly; and the food is solid. We typically like to go on the later side of the evening; around 10 or 11. At that hour; I don't see how you could have any issues with servers or food. What I really like about his place is that the menu is really seasonal. They always have something new and interesting to try. I particularly remember a really great  Arugula and Watermelon salad I had over the summer. Go and enjoy!</t>
  </si>
  <si>
    <t>CNPk-lNKSXibFbx5SJMk2w</t>
  </si>
  <si>
    <t>VJtulPUE-nsF_R-b7G7LLw</t>
  </si>
  <si>
    <t>htO_nlxkEsYHzDrtbiUxew</t>
  </si>
  <si>
    <t>Restaurants, Food, Coffee &amp; Tea</t>
  </si>
  <si>
    <t>La Colombe Coffee</t>
  </si>
  <si>
    <t>i_fJQ_-9S9qhH2hl5bMIiw</t>
  </si>
  <si>
    <t>i was looking forward to a new coffee spot; but this won't be it for me.  they dont have a menu first off; and im not a coffee connoisseur; so i was a little thrown off.  i kept it simple; asked for an iced tea; but they did give me hot tea w/a cup of ice.  v. artsy crowd here; great for people watching; but not for studying.  its a little loud; my headphones were not enough to block out the noise; so i was stuck listening to watever they chose; which wasn't my preference.  the servers were all really nice; and they kept cleaning the tables quite often.  all in all it wasnt a bad experience; but not one to keep me coming back either...</t>
  </si>
  <si>
    <t>FBRjdSizGuMyxQuSSwzarg</t>
  </si>
  <si>
    <t>6UZO5FCxAHX1DdobLmMH5A</t>
  </si>
  <si>
    <t>Yo this draft latte is BS good. ;;Also the guy at the register complimented my tie. 10/10</t>
  </si>
  <si>
    <t>oJ2Oi5aC2_epCoRYNy0jAA</t>
  </si>
  <si>
    <t>Probably the best coffee shop I've ever been to. Everything they make is great. Their pure black and draft latte are the best iced coffee drinks I've ever had, full stop. Their drip and espresso are also very tasty and strong. If you are in the area and love coffee you need to stop by this spot. ;;Only complaint: the line can get absurdly long. However, the staff here is some of the best around and the line moves very quickly. On that note, service here is also very friendly.</t>
  </si>
  <si>
    <t>UiIwapR1KXxPoZOkpuQ1KA</t>
  </si>
  <si>
    <t>9dYZ3NTE6wYBv359Ad9Qwg</t>
  </si>
  <si>
    <t>vEFJfeis4LEuM-y4qZvXAA</t>
  </si>
  <si>
    <t>mK-VLKnkxiGlor-T203aKg</t>
  </si>
  <si>
    <t>There's lots of contention about the Euro-snooty attitude of La Colombe's baristas.  They may have a point.  However, since I lived in Philly and now in DC, La Colombe's Niza roast has been about the only roast that takes me back to my childhood.;;Whenever I come back to Philly to visit my BF, which is quite often, I end up buying a 5-lb bag of Niza roast, in beans, to use with my trusty Gaggia. I do my own grinding and the coffee is absolutely delicious.;;Having said that, the baristas should attend the Dale Carnegie's How to Win Friends and Influence People, as well as read the old I'm OK You're OK trusty book.  Their attitude does need improvement fersure.</t>
  </si>
  <si>
    <t>DVC7Dc6JT6Un2HS3vPJScQ</t>
  </si>
  <si>
    <t>Yes it a great place and great coffee. But none of these coffee places know how to serve a decent cup of black tea.;I should say start with the tea leaves but I'll leave that alone.;1. The cup of tea is scalding hot;2. The tea has a burnt taste ;So you need to lower the temperature ;Then get to back to other things like tea leaves.</t>
  </si>
  <si>
    <t>b37WAwD7Ia9iu3UT8_5nEQ</t>
  </si>
  <si>
    <t>qfDCx7qhJ5pLHh-sktp1OA</t>
  </si>
  <si>
    <t>$2 for a drip coffee. I had the Corsica blend; which is delicious. 50Â¢ refills; which is a nice deal if you plan on staying a bit to read or work. My first time here; and I'll definitely be back. Great prices in Rittenhouse for a good cup of Joe. Staff was friendly; line moved very fast. Highly recommended.</t>
  </si>
  <si>
    <t>zp-XjxYQPY1w8Le6GzI25Q</t>
  </si>
  <si>
    <t>rq0XoFdjWVenkIA2NG8Stg</t>
  </si>
  <si>
    <t>My husband and I LOVE pure black from La Colombe; the best stuff on earth. After we had a problem with our online order we contacted them and they refunded our money and sent us free coffee! Great service; we will be customers for life.</t>
  </si>
  <si>
    <t>wYU_CIu_feBJiCvZsXKCNQ</t>
  </si>
  <si>
    <t>P1MId4PuOaw-MPHZQ4j16Q</t>
  </si>
  <si>
    <t>Staff was friendly; drinks were delicious; orders were fast and efficient; and prices are reasonable. Great place to grab a coffee!</t>
  </si>
  <si>
    <t>1wDSLQ1l8btmU8D57LkxYQ</t>
  </si>
  <si>
    <t>Wu-quCIorkYOcjp_TGH7QA</t>
  </si>
  <si>
    <t>Delicious coffee and espresso drinks and a cute little cafe. If you come during the morning rush hour, be prepared to wait a while for your drink. There are a decent number of seats here, but again, if you come in the morning, you might feel a little uncomfortable with the people in line crowding your space. I am a big coffee drinker, so I like that their refills are 75 cents, if I remember correctly. The baristas are also very friendly.;;My major problem with La Columbe is their lack of wifi. It's the 21st century, guys! It's a good place to hang out for a few hours with a friend or do some non-computer-requiring work, but the lack of wifi is seriously limiting.</t>
  </si>
  <si>
    <t>l7zmF8szWBC-A07oIDRdKw</t>
  </si>
  <si>
    <t>dQZlvOEVNke30MY5iTiy1g</t>
  </si>
  <si>
    <t>Nightlife, Bars, Restaurants, Italian, Lounges, Steakhouses, Breakfast &amp; Brunch</t>
  </si>
  <si>
    <t>Davios</t>
  </si>
  <si>
    <t>yqX4E3tebVRI-2mYRIgvIg</t>
  </si>
  <si>
    <t>The staff's customer service was amazing. I don't don't think my water glass ever made it below half way filled. They were always right there and very attentive. My food was great; but my boyfriend said his side dish seemed to have been sitting under the hot lamp for awhile. They also wrote my name on my dessert for my birthday which was nice. I'd go back!</t>
  </si>
  <si>
    <t>PyYBky3iWH9Fo_bUxoYyDQ</t>
  </si>
  <si>
    <t>3JWqB1PWfeNIlN6RXYFZ6A</t>
  </si>
  <si>
    <t>9a6mljeGOmKAcsaush03yA</t>
  </si>
  <si>
    <t>XtIImJwN8GLzOqaUdwrR9w</t>
  </si>
  <si>
    <t>Went there on a Friday night for our daughters 21st Birthday.  Well this is certainly a special occasion place but really could go there for a happy hour as well.  Wine and beer under 5 dollars to start at the bar which has nice seating area where you can relax.  The restaurant is beautiful classic downtown Philadelphia; high ceilings and columns bring out the old American charm.  Service was impeccable; when a plate was finished it wasn't more than a minute before it was whisked away by the staff.  Waitor was extremely friendly.  Menu is extensive.  Everything from homemade pasta to prime steaks.  The popovers that made up the bread basket were a delicious touch.  The crispy chicken livers were delicious; there was enough for a meal or two people.  This is a place I would strongly recommend and not just for a special occasion; but also when you just need to be served well in old Philadelphia style.</t>
  </si>
  <si>
    <t>_xmvIj9_19cjtdnb9sbY8w</t>
  </si>
  <si>
    <t>a538DyebtomftOerDiMO4g</t>
  </si>
  <si>
    <t>Davios is the place I come to when I need to have the a true solid meal. Period. This is a place to feel at home and become relaxed after a long day.;;When I come to the bar for a glass of wine I am greeted by IMO the best bartender in Philadelphia.;He greets me with a smile that makes me wake up from the coma of life on a dreary winter day.;His hello can make a monk come alive.;Chuck will make you feel like this bar is yours . ;;I'm not getting into this appetizer or that entree because Davios is just a really nice place to take your date, friend, mom or dad for a meal that isn't going to dissapoint. They have terrific steaks and their pastas are very good, especially the angel hair, nice sauce slightly spicy and not too sweet like so many others.;;They have a happy hour as so many do now with terrific pizza and eggrolls filled with steak and cheese .;;And as far as service, well I've read the reviews and as far as I'm concerned the service has always been very good. If I need something I simply ask for it. It's not that big a deal to ask once.;Twice is another story. This place has been on spot with service. ;Never had to ask twice.;;Food- 4stars- very good food-solid;Ambiance-4.5stars- high ceilings, soft lights, golden walls-very lovely;Service-4 stars-they're warm and friendly and not too stuffy</t>
  </si>
  <si>
    <t>IXAYirFUR2Gs0zNkJi0rXA</t>
  </si>
  <si>
    <t>SUfUTcdtUzvbM0REY7TpVw</t>
  </si>
  <si>
    <t>Beautiful, elegant room with high ceilings and large windows. Good special occasion place.;;Extensive menu with something for everyone. You can have a small meal or a long, multiple course meal. ;;The bread popovers were addictive.;We had the fresh burrata salad and wished we'd ordered two! ;;All pastas are fresh and taste it. We had the 1/2 order of Truffle Mushroom Gnocchi and Three meat Carbonara. Both were outstanding. Incredible favor and light, fresh pasta.;;Great wine list and knowledge servers but seemed understaffed or too many tables.;;But don't get in a hurry. Plan on about 2 1/2 hours. We had a movie and didn't allow enough time.;;Would recommend and return.;;A man named AJ, was a real treat! He was so helpful and joyous. We enjoyed him very much.</t>
  </si>
  <si>
    <t>Feijj76xwcAPUMB0KVFMIQ</t>
  </si>
  <si>
    <t>tM9rw7gkHJ7EJbC0wsBv9Q</t>
  </si>
  <si>
    <t>Ambiance is amazing; service impecable; kitchen sloppy.  Found an avocado stem in my tuna tartar and my creme brÃ»lÃ©e was watery; bucatini amatriciana is average; lobster a tad over cooked.  Not going back. There's better food in Philadelphia.</t>
  </si>
  <si>
    <t>JO4FIKcguKPbzFz_63XqLw</t>
  </si>
  <si>
    <t>3P4i0y9RSoaF_6awchaadw</t>
  </si>
  <si>
    <t>HORRIBLE. Where do I begin? We sat down and it took at least 5 minutes for someone to greet us. The staff was inattentive; rude and had no knowledge of the menu. The cocktail that I received was sugary that I might as well have ordered a soda because there was no taste of liquor whatsoever. The bread was not hot and the dips were watery. I ordered the filet mignon; thinking it would make up for the beginning of the dinner experience. It was overcooked; so the kitchen made me a new one. The manager who came over to our table with my new filet was plain rude. He had a British accent with no sincerity towards my guest and I. For dessert; I got the creme burlee; it was the only decent part of my experience at Davio's. If you want to go to a REAL Italian restaurant with a respectable staff and management; DON'T go there.</t>
  </si>
  <si>
    <t>odrr-NU8cR-NOQ6O-RfQqQ</t>
  </si>
  <si>
    <t>Ldcz5Jvaku8-cylt7HGSGA</t>
  </si>
  <si>
    <t>Weather outside was extremely cold (no surprise this time of year) and was told the food in Davio's was good. It's located inside the Club Quarters hotel. I ordered the Fusilli w/ shrimp, pesto and pine nuts from room service.;;It came quickly and was delivered by this delightfully quirky young man. He was in the hallway waiting while I was signing the check. While waiting he asked questions about my length of stay, where I was from, etc however when I answered he paced the hallway and would disappear when I was answering. Then he'd reappear in the doorway again. This happened a couple times. I think he was so full of energy he couldn't stay still. Funny thing is my co-worker got room service also and asked if it was delivered by the same man.;;My pasta dish was just what I needed for the day! The pesto was more of a pesto cream sauce, fusilli done al dente (perfect). What can I say, can't go wrong with succulent shrimp...I was in comfort food heaven!!!</t>
  </si>
  <si>
    <t>kYOIQytRkkjJe4W8XMgCiA</t>
  </si>
  <si>
    <t>4QrAnne6TbeSPWRVOYVrsw</t>
  </si>
  <si>
    <t>dXolUozLqTJ55oM-OkRExA</t>
  </si>
  <si>
    <t>CdmDR-jXPSg2UYx-kYrPOA</t>
  </si>
  <si>
    <t>This either is or isn't your kinda of place. Mostly I would say that depends on who is picking up the check;  Service is impeccable; must have had 9 different people doing something at our table.  If you found it too troubling to scratch you own nose; I suspect they would have staff to do this for you.  The AMBIENCE is OPULENT.....that could be my whole review.  But on to the food.  (Spoiler alert: it's in you mouth for about 30 seconds and you're shitting it out about 24 hours later) It's very good...but worth this price??? Not to me.  The assorted spring roll app tasted like most other places. The fried calamari was again deep fried like every other place.  I had the veal( $38) it was good not memorable. The WINE list is EXTENSIVE and EXPENSIVE....that could be the rest of my review.  If ya wanna impress someone with a really swanky place and expensive food; yes this place is good. If ya got a little more game and you're savvy; you can do just as well elsewhere for a lot less.</t>
  </si>
  <si>
    <t>b1mfXiWtmITKbzkjtVUxBA</t>
  </si>
  <si>
    <t>_k1CIuPkY-uLFm8lABFG8Q</t>
  </si>
  <si>
    <t>Nightlife, Restaurants, Bars, Asian Fusion, Chicken Wings, Korean</t>
  </si>
  <si>
    <t>Bonchon Philadelphia</t>
  </si>
  <si>
    <t>vdOTzqBHFHKK_8N0iFa9ag</t>
  </si>
  <si>
    <t>K0Frf6hpE3WCjxMdYSzbFQ</t>
  </si>
  <si>
    <t>W-g0jvXCQmOkJffwLx_TVg</t>
  </si>
  <si>
    <t>uvQ6-Bj0HzPw6XhnD4fCqQ</t>
  </si>
  <si>
    <t>Bon Chon has decent food but it takes forever to come to your table. Each time we try to go, even when the restaurant is empty, it takes almost an hour to bring out our food (which is usually the Bon Chon Chicken and those are basically chicken fingers with a Korean flare). It is very frustrating so I suggest if you want any food here order it ahead and take out. I have a feeling that's why it takes so long when you're in the restaurant, they prioritize for the take out customers. ;;As for the food, I do recommend the Bon Chon Chicken Strips. They are flavorful and not over breaded. They have a great spicy kimchi mayo for dipping the chicken so ask for that. BEWARE: the \spicy\" flavor is obnoxiously spicy. I don't mind but many of my friends decided not to eat it after a poor choice in flavor bc it was too intense for them."</t>
  </si>
  <si>
    <t>xUIwLeUSyx_mtfpKllFv2g</t>
  </si>
  <si>
    <t>UWJgAxrFAoKFlZcp9siXhQ</t>
  </si>
  <si>
    <t>I lived in Korea for 2 hours and feel pretty confident in the accuracy of the following statements. ;;- It's atmosphere is authentic. ;- The fried chicken is good but not 'addictive-good' as they claim. ;- They have Korean beers and soju cocktails. Which is enough to keep me coming back. ;- The bull dak is similar to one of my favorite Korean foods, dak galbi, but has made my butt sick both times after eating it. ;;I hope they fix whatever cheap ingredients are effecting the bull dak because the taste is there it should just come with a warning sign.</t>
  </si>
  <si>
    <t>WF4E23tLDu0Hzsb_zuPUtg</t>
  </si>
  <si>
    <t>cOu28HDyoRWnZGD1EPO9FA</t>
  </si>
  <si>
    <t>The food is great. The service is extremely slow. Every time we go here; it takes average 55min to get food out. Sometimes one hour. No joke. If they tell you beforehand; at least you put enough coins for parking. Go to Cafe Soho to get almost same quality chicken and much quicker serve.</t>
  </si>
  <si>
    <t>b0TJknEuRYKl0BRU7CMfuw</t>
  </si>
  <si>
    <t>qklIO73sw3lUEa8UotpZFg</t>
  </si>
  <si>
    <t>Chicken was good; some pieces were over cooked; but the annoying thing was that they charged $2 for extra raddish. Yes it's just an additional $2; but if I spend that much on XL chicken; and additional dish and appetizers for 2 people; you would think they would just give me extra raddish. Maybe I'm spoiled by Korean restaurants where they freely refill side dishes; but it just detracted from the experience.</t>
  </si>
  <si>
    <t>SApe7pEItuCou6zMWSyS1w</t>
  </si>
  <si>
    <t>xfrr8AkJkQmDF9NPsLzkiQ</t>
  </si>
  <si>
    <t>I friggin love this place! Their chicken wings are great; fried light and crispy each and every time! You get your choice of soy garlic; spicy or half and half.  Aside from wings you could also get drums or strips served the same way...aside from great Korean fried chicken they also serve other great Korean appetizers and main dishes.  Another favorite of mine are the potstickers and the shrimp shumai.  They have a fully stocked bar and also offer Korean beers and they also keep yamakazi 12 yr Japanese whisky in stock too.  They close at 2 am and also offer a late night menu and drink specials as well.  The look and feel of the restaurant is very modern; they have huge flat screen tv's all over that play different ball games as well as tons of K-pop music videos. The place is small so when it's crowded they fill up quickly; great place to hangout with friends and the staff are all friendly and pretty attractive too</t>
  </si>
  <si>
    <t>7wHBRjyUc3HWl2wto54qHQ</t>
  </si>
  <si>
    <t>AIDJBke8mWjJhpB7U1Di3Q</t>
  </si>
  <si>
    <t>My girlfriends and I decided to come here as we were craving KFC. We all live in the city so insead of the usual Cafe Soho, we decided to come here for convenience. We were greeted and there was no wait for a Sunday evening. The place has two floors with a bar; modern/hip space. Happy Hour menu was definitely tempting but we missed it and decided to just order from the regular menu.;;We got a carafe of lychee soju - disappointed that we mostly just tasted juice. Takoyaki were good but nothing special. We ordered half &amp; half of the spicy and soy wings. Although the wings were not greasy, crispy and meatier than Cafe Soho's, they were less flavorful. The food didn't take long to come out, unlike Cafe Soho. I would come back for convenience and speedy service but most definitely prefer the flavors of the wings at Soho.</t>
  </si>
  <si>
    <t>VChVGVNqaUt6yth-vmexuQ</t>
  </si>
  <si>
    <t>rAoQASt3MWo4GpYddczFmw</t>
  </si>
  <si>
    <t>Came here around 11pm on a Saturday night and got seated pretty quickly. Staff was really nice and quick. We ordered the medium combo of drums and wings; salmon ball; and kimchi. All were spectacular! We did a spicy/ honey garlic on the wings...the spicy was definitely spicy! Be careful! Would totally recommend this place. I love that they're open until 2am as well; the perfect place to end the night!</t>
  </si>
  <si>
    <t>JzYbeNIDeuyuSm9_3xy-bA</t>
  </si>
  <si>
    <t>j-WeButf5QueNO5mvPo_hQ</t>
  </si>
  <si>
    <t>QJl8Ju7UiN4FDpg5S-qZMA</t>
  </si>
  <si>
    <t>gEX_kEhYgvLKGJtlY45BmQ</t>
  </si>
  <si>
    <t>Burmese, Restaurants</t>
  </si>
  <si>
    <t>Rangoon Burmese Restaurant</t>
  </si>
  <si>
    <t>bIxva8kJRj-qjC9D8xEncQ</t>
  </si>
  <si>
    <t>Rangoon is a pretty good Burmese restaurant in Chinatown that I go to for lunch a lot because it is near work. When people ask me what \Burmese\" cuisine is like; I say it's kind  of like a mix between Chinese and Thai. They have a great lunch special menu for around $7 that includes an soup or a salad; steamed or fried rice; and a main dish. I usually go for the Coconut Chicken Curry because it is creamy and has a yummy taste - very comforting - but today I switched it up and got the Chicken Basil which was also quite good and had a nice little kick to it. The service is usually pretty speedy; too; which helps when you need to be in and out in an hour. Overall; a solid little place."</t>
  </si>
  <si>
    <t>WXg3R9gfkLhHaULdsaYXfQ</t>
  </si>
  <si>
    <t>P9cs0ARL_9j_uPvu4U_JHg</t>
  </si>
  <si>
    <t>U7aysStyFtCUVdFRTpMQ3A</t>
  </si>
  <si>
    <t>pij0Spn4PXT3vsf2U_ul5Q</t>
  </si>
  <si>
    <t>I just tried Rangoon for the first time ever - and all I can say is, why have I not been here before?;;My partner and I shared the Burmese crispy tofu, which was no ordinary tofu triangle. A thin, crispy crust with tons of flavor revealed an almost creamy tofu inside - and the sauce was no generic \orange fried appetizer sauce.\" It was full of flavor and delicious.;;For entree</t>
  </si>
  <si>
    <t xml:space="preserve"> I got the spicy green beans with tofu - so good!!! Tons of fresh garlic and watch out for the sliced green and orange chili peppers</t>
  </si>
  <si>
    <t xml:space="preserve"> because they're in there. The sauce was super flavorful</t>
  </si>
  <si>
    <t xml:space="preserve"> and the green beans were sauted just right. The bowl of rice on the side was generous</t>
  </si>
  <si>
    <t xml:space="preserve"> and the rice was fluffy.;;My partner got the curry chicken with coconut rice. After being initially surprised that the chicken wasn't in the uniformish cuts that it is in many run of the mill restaurants</t>
  </si>
  <si>
    <t xml:space="preserve"> she let me know that it was super tender and the flavors in the sauce were perfect. I don't eat meat so couldn't try it</t>
  </si>
  <si>
    <t xml:space="preserve"> but I did try her coconut rice and it was yummy.;;I got a cup of jasmine tea for a dollar and loved it. Not bitter but warming and perfect on a cold day.;;I definitely have a new favorite restaurant. The portions were great - we both cleaned our plates (though left rice behind). Not too much</t>
  </si>
  <si>
    <t xml:space="preserve"> not too little. Everything had tons of flavor</t>
  </si>
  <si>
    <t xml:space="preserve"> nothing tasted diluted by sugary sauces. Everyone was kind and I can't wait to go back!"</t>
  </si>
  <si>
    <t>FABqxzRyGK2wUaEZFCxZmQ</t>
  </si>
  <si>
    <t>n96m8tulv2wVPqZTFZxDww</t>
  </si>
  <si>
    <t>I love their grilled fish with red pepper; it tastes like Chinese food to some extent. The dessert is also good. A nice experience to have Burmese food which I was always curious about before!</t>
  </si>
  <si>
    <t>J31bW-y7hAeefFAx3y5Qgg</t>
  </si>
  <si>
    <t>MZnGyoxwwW-v-OgddxxOiQ</t>
  </si>
  <si>
    <t>Had really nice flavors .But took way too long for the food to come.Terrible service.;;Loved the calamari salad. Ordered seconds and they had forgotten the lemon. No one to ask as they were terribly understaffed.</t>
  </si>
  <si>
    <t>n99pUYc2q6cSkhHdIUV4Mg</t>
  </si>
  <si>
    <t>I4GaTWFhQV4H6n2NPY6ekw</t>
  </si>
  <si>
    <t>This place has some of the best food in the city- A MUST if you are in Chinatown... The service is great- the restuarant is very clean and well-taken care of; and they serve beer.  It's the food; however; that will keep you coming back for more.  My favorites are the thousand layer bread with vatana dip; the chili chicken; and the shan rice noodles.  They also do killer curries that I highly recommend.  We eat here (or get takeout) at least weekly.</t>
  </si>
  <si>
    <t>2YEJHD8dRX_2-BB_fJRJrQ</t>
  </si>
  <si>
    <t>6srjJdN9Ru-xXS3iiCZkFA</t>
  </si>
  <si>
    <t>My dad and I came to Rangoon for dinner before an Eagles game. It hit a lot of things on my checklist - a varied menu appealing to meat eaters and vegans alike, close to public transport for the game, and a type of cuisine my dad would be unable to try otherwise. ;;The place was pretty crowded on a Sunday evening, and it took a little while for someone to take our order. However, once the food came, it was phenomenal. We started with the spring rolls, which were crispy and light, filled with veggies and tofu. There are a ton of vegan entree options, and I decided on the monsoon vegetables, which were really flavorful and well-cooked. However, I would have liked it to be a little spicier - the menu noted that this was a spicy dish, but even my sometimes sensitive tongue found this to be 100% mild. ;;My only complaint about the food is that the portions could be bigger for the price (especially a dish that is entirely vegetables), but you leave the restaurant feeling satisfied. ;;I'd definitely come back to Rangoon, or recommend it to friends.</t>
  </si>
  <si>
    <t>MDGWxThDwA0WsYa9MmnkXg</t>
  </si>
  <si>
    <t>mlF1c8CC9BxHfyjkO52cZw</t>
  </si>
  <si>
    <t>It's been over a week since I went to Rangoon and I find myself still savoring the memories of the deliciousness we had on that Saturday afternoon.  ;;This is my 1st time trying Burmese food and I wasn't sure what to expect, so we ordered the classic dishes: Asian tea leaf salad, thousand layer bread, festival fish soup, and jungle beef. The flavors are similar to Malaysian / Thai / Vietnamese.  There was a nutty, crunchy goodness to the Asian tea leaf salad that I couldn't quite pin point and it was uniquely Burmese though you must be okay with the idea of chewing a bit of tea leaf to enjoy this (it also contains peanuts and sesame).  None of the other dishes were overwhelming, everything was nicely balanced.  ;;The staff were pleasant and efficient.  It's a big restaurant capable of handling large parties and they also had several tables for 2 (which is a plus).  We went before the dinner rush and had a very good meal.  I would definitely stop by again when I'm in Philly.</t>
  </si>
  <si>
    <t>I4Y8LZRCN9B0gCQFPYYdCQ</t>
  </si>
  <si>
    <t>llN_14Lgod-kMK5C1Xyeeg</t>
  </si>
  <si>
    <t>I stopped by Rangoon on a recent work trip. I was dull and ordered the tea leaf salad and thousand layer bread based on reviews. The thousand layer bread is basically the Burmese version of roti canai; but made with coconut milk.  It was good; though a tad pricey compared to what I'm used to with roti canai.  The tea salad was a tad bland (though not bitter) and a few of the split peas were as hard as rocks. They seem a bit stingy on the tea leaves in contrast to some of the Bay Area restaurants. If I end up in this area again I would try some other dishes given the less interesting options in the neighborhood.</t>
  </si>
  <si>
    <t>KxrTQnzr83z0HZnrAkkeGQ</t>
  </si>
  <si>
    <t>YhXZd0Ajxee_RTUsaxlS2Q</t>
  </si>
  <si>
    <t>JUNGLE CHICKEN, 1000 LAYER BREAD AND A BEER. Very little to compare to, bread was good and food was filling, but I have never had Burmese food before... someone had to show me on Google Maps where Burma was.;;Overall the food was great, but at $30 for one dinner (appetizer, dish and beer) - yikes.</t>
  </si>
  <si>
    <t>zp1SqeOpb7OY54x-V6F1eQ</t>
  </si>
  <si>
    <t>ysvzP0VvMTrGmUClKJ3img</t>
  </si>
  <si>
    <t>Soul Food, Restaurants</t>
  </si>
  <si>
    <t>Ms Tootsie's RBL</t>
  </si>
  <si>
    <t>9b9Yz7syG7fCDNroA0Aq-Q</t>
  </si>
  <si>
    <t>j129tPcJOOSKNb7E298y1Q</t>
  </si>
  <si>
    <t>slBNXdykkM5LEYlClSXpYg</t>
  </si>
  <si>
    <t>The ice tea is excellent!;;I was really disappointed with the service that I received. I had an hour wait for my appetizer. In addition my entre was incorrect but I coundnt find my waiter to make the correction never was I ask I was everything.... It's a shame because they have a lot of potential but with the service and lack of professionalism eventually if they don't take action they will lose out on a lot of revenue</t>
  </si>
  <si>
    <t>0aWt08v0igmv3PGEsEJSjQ</t>
  </si>
  <si>
    <t>aqtT3a4vRF5YUJOWw0Abww</t>
  </si>
  <si>
    <t>Xdo5l2ttyP-gC-j8k-OkbQ</t>
  </si>
  <si>
    <t>EvF1bAGPCVU5ctRV_TodyA</t>
  </si>
  <si>
    <t>An ode* to Miss Tootsie's:;;M - Macaroni and cheese is yummy and good!  So very cheesey!;I -  It makes no sense how good that tea is!;S - Super cool and attentive waitress (Alexis) - ask for her when you go!;S -  Small space, so I wouldn't go on a weekend.  Week nights are good though.;;T - The atmosphere is nice.  There are black and white photos of local Philly artists (Musiq, Kindred, Jaguar Wright, Jazmine Sullivan, etc.) on the walls.;O - Oh my goodness, that tea is GOOD!;O - Our orders came out piping hot...I even burned my tongue.  Totally my fault, though.;T-  The waitress and I had a discussion about hot sauce.  In case you're interested, they use Crystal.;S - Super cute take-home bags.;I - I tried my friend's ribs, they were yummy!;E - Everything was tasty!;S - So yeah, I'll definitely go back - but not on a weekend.;;Seriously though, I'd been wanting to go to Miss Tootsie's for a while, but I just hadn't gotten around to going.    I'm not gonna lie, this place is tiny, but now that you know it's small, you shouldn't be surprised.  The food was tasty, but not quite seasoned enough for my taste.  To be fair though, it is the week after Thanksgiving, and I've been eating my Mom's cooking for the past week.  Regardless of where you go, no soul food restaurant is gonna match Grandma's or Mom's cooking, but this place is good, and I'll definitely go back.;;* So technically this isn't an ode....so what...shut up! ;-)</t>
  </si>
  <si>
    <t>OSbuXWZqW4iouNTKibaw6w</t>
  </si>
  <si>
    <t>kZ7n8cYGsvlinaLqEWmVEg</t>
  </si>
  <si>
    <t>Southern Sangria is stronger than any European Sangria you've ever had. It's also more fruity, more flavorful and more maroon than any of that flimsy Spanish drink.;;Prior to your meal, Ms. Tootsie serves up a giant cornbread muffin as big as your fist. Slather some strawberry honey butter on around the brown top and take a giant bite. The cornbread is as gold as the ripest corn and exudes a flavor akin to midwest state fair corn dunked in butter. It's moist, bountiful and hearty...just the way cornbread was intended to be...;;The Chicken and Waffles is simply amazing. Usually not one for any sort of chicken, the buttermilk fry on these strips was too crispy, too clean, too golden not to gobble up. The waffles were fat and golden, and much like their tender counterparts, were smooth and moist on the inside. Served with pure syrup and any other requested condiments, this appetizer is enough for a meal.</t>
  </si>
  <si>
    <t>VEj1OuO6QrQMXFhuMZJ8cQ</t>
  </si>
  <si>
    <t>6W9pi7XzpODb25RuLIsz_g</t>
  </si>
  <si>
    <t>This place was amazing! Ms Reni made the most amazing drinks and had such an amazing personality and our waitress; Jiamond was fantastic. Her personality and attentiveness was out of this world. I will be back tomorrow for brunch!</t>
  </si>
  <si>
    <t>QXlUgXKhfhiCFAnLT0UZfA</t>
  </si>
  <si>
    <t>Dsefc1NKGRZs6JnD-rF04A</t>
  </si>
  <si>
    <t>I really wanted to love this place, I really did. The staff was friendly, the decor and atmosphere was great. The food? Not so much. The corn bread which contained too much sugar as it is came with cinnamon butter I believe. I love sugar but I dont want to drown in it. Secondly, everything contained salt, I mean my goodness why? Really? why? The lobster mac and cheese even had obey seasoning on it. I felt like calling my doctor for a prescription of high blood pressure meds right then and there.  ;The cook had the nerve to come out and ask if I felt the love or could taste the love in the meal? If the love is salt, then yes I taste a whole lot of it.</t>
  </si>
  <si>
    <t>nNVznu_dQsn43SrakB4Ldw</t>
  </si>
  <si>
    <t>OVhuvAzRcyckZhGkuFnGKA</t>
  </si>
  <si>
    <t>The food is wonderful but comes in small portions considering the bloated prices.  ;;I had the okra and collard green sides, both of which tasted really good.  The fried chicken was very good as well but for $20 I got a tiny drum stick and smaller than average thigh piece.  ;;The chicken pieces were so small they were more like quail pieces or perhaps hummingbird pieces.  The drum stick was more like a dwarf stick.  I'm exaggerating but you get the idea.  That is my gripe, give me more chicken in my main entrÃ©e.  ;;The service was okay albeit a little disorganized.  My food took forever to arrive.  ;;Very modern and well appointed interior.  The restaurant is clearly going for a cutting edge hip hop ambiance and succeeds to that end. ;; Ms. Tootsie's serves up tasty food but much sure you bring a full wallet if you want a full stomach.</t>
  </si>
  <si>
    <t>AUDQrpE3Krs9lwY-olIAKg</t>
  </si>
  <si>
    <t>One of my favorite soul food restaurants. I had my 40th birthday party here last year and everything went perfectly from the arrangement and meetings with Mr. Parker to the night of my party. It was one that I'll never forget! I came here most recently with my coworker on a Friday evening and I'd had the Caesar salad with shrimp which was delicious. Tbh; I am usually sick of salads because I end up having to get one since I don't eat any real meats; but when I tell you this salad is the BOMB.com. It is sooooo tasty and filling. It's better than any Caesar salad that I've ever had. I had to cut each shrimp into three parts because hey were so big. My coworker had the buffalo shrimp and they looked delicious. We were both extremely satisfied and to top it off the chef came out to check on us and she was so pleasant. This was just another reason to come back; the ambiance; the food and the service was perfect!</t>
  </si>
  <si>
    <t>DgC8Z8VmSAlWZpsc_XjbqQ</t>
  </si>
  <si>
    <t>3ZCc85kxxSdCxi02u6f-Wg</t>
  </si>
  <si>
    <t>I went with high expectations.  They don't take reservations unless you're a party of 8 or more.  I had no idea that on a Wednesday at 6:15 there would be a 45- 55 min. wait.  Besides the bar area, which was full, there was nowhere to sit.  The upstairs waiting area only had a few spots- all taken.;;Maybe it was an off night, but the food was just OK.  It was problematic that I don't eat meat.  Since all the green vegetables were cooked with turkey, I decided to order the caesar salad with grilled salmon.  Dressing was unremarkable and served on the side.  The crouton coverage was too heavy.  Might have been different if they were special in some way, but they tasted like they came out of a box.  The salmon portion was sizable- maybe 3/4 of a lb, but it was pretty tasteless.  Cornbread muffins were fresh and hot- decent tasting, though I would have ratcheted back the sugar.   I tried some of my friend's sweet potatoes.  They were OK.  She had shrimp and grits.  I also tried the grits.  Very bland, sprinkled with shredded cheese.  ;;I rate them 3 stars because our waiter was very nice as was the hostess and other staff.  Speed of service was OK.  Atmosphere was nice.  My friend wanted dessert to go and asked after the check had already been prepared.  He brought the cake and didn't charge us.</t>
  </si>
  <si>
    <t>jPrXUZOQNK2YFQI-3anPJw</t>
  </si>
  <si>
    <t>17MK8qagV374AuUA4sXuIA</t>
  </si>
  <si>
    <t>Cafes, Lounges, Bars, American (New), American (Traditional), Restaurants, Nightlife, Seafood</t>
  </si>
  <si>
    <t>XIX Nineteen</t>
  </si>
  <si>
    <t>SvoM_dy6qZi7INqUmohuXg</t>
  </si>
  <si>
    <t>Good drinks, good vibe, nice view.;;Been there a bunch of times -- yeah, I'm a fan. Great place for a romantic dinner or simply to start the night with friends. I can't really rate the food 'cause I haven't had an official meal there yet (only small bites), but the service and the drinks are good -- some days better than others, but still acceptable. I like to sit on the balcony when it's warm out. It's a fun experience.;;Definitely a fan of their restroom, too. It is clean and elegant, I like that! :);;Going there with a large crowd can be a pain though because the sitting is so...awkward. That's what I don't like about XIX. That, and that usually the people who go there are such snubs. Yikes. ;;But overall, it is a good place.</t>
  </si>
  <si>
    <t>QmZfGcUfriURovp4ncjaVw</t>
  </si>
  <si>
    <t>8s2MdORjL5VW1tJ5rgORNg</t>
  </si>
  <si>
    <t>12oju1uZ2BdI7naEEM7wNg</t>
  </si>
  <si>
    <t>enJw41KIbbWUP8anBBbNcw</t>
  </si>
  <si>
    <t>I've been here a few times; once for dinner; once for Sunday brunch and another time just hanging out at the bar. I've enjoyed myself everytime! I've gotten the steak both times (dinner and brunch)...D-E-L-I-C-I-O-U-S. I also ate several slices of cheescake at brunch until I was completely stuffed. The service is alway great...I love this place.</t>
  </si>
  <si>
    <t>WBlAiBpB9kMG2YbO7ngYvg</t>
  </si>
  <si>
    <t>EjbbInBxnkDQuFbWGnPpsQ</t>
  </si>
  <si>
    <t>The decor and  view from this restaurant is absolutely gorgeous... A definite hot spot for a romantic dinner.;;Food was cooked to perfection, service was exceptional - very courteous and prompt. I'll definitely be coming back!</t>
  </si>
  <si>
    <t>jPPBH66e7pvl_mHsNMm32Q</t>
  </si>
  <si>
    <t>Excellent food; lovely ambiance; light and airy; not too noisy; with pleasant and attentive servers. But that's not all. The 3-course prix fixe lunch is my favorite. The first course is a buffet of salads; meats; and cheeses. Then you get a choice of entrees made to order. The arctic char with broccolini and couscous was delicious! Finally; a dessert buffet with a nice variety of small portion cakes; cookies; and mousses. I have been there for lunch many times and will return and recommend it to friends.</t>
  </si>
  <si>
    <t>an6AvA5g-ysd-3RAWQ9VLw</t>
  </si>
  <si>
    <t>MflCs2EG4KFIzIXNaIr8Tg</t>
  </si>
  <si>
    <t>I've ended up here twice within the last week with friends, and I have to say I'd forgotten how much I love it. For some reason I never remember to go to XIX - maybe because it's on the 19th floor of a hotel, or because it's in the middle of Broad St., but regardless I have resolved to start going there more often.;;The ambiance is spectacular - one of the most physically beautiful bar spaces in Philly I'd say, with that old hotel bar glamour that is harder and harder to find these days. High ceilings and windows, low light, a fireplace in the winter (which is reason to go there in and of itself) and gorgeous balcony seating in the summer...if you need a romantic and lavish date spot, this is your place. ;;There is a fairly good selection of wines, although they're categorized in a slightly odd way (e.g. full bodied, medium bodies, etc.), that are not exorbitantly priced for a hotel bar. The calamari is also wonderful, although the cheese plate is a bit sparse for the price tag. It's also not too overcrowded or loud on Fri and Sat nights, which is a welcome respite from the midtown/Sansom St. craziness.</t>
  </si>
  <si>
    <t>LXyGi151nh0k-kM7Mu-oMQ</t>
  </si>
  <si>
    <t>S2BYpBpiub7oVaUfjeN9fw</t>
  </si>
  <si>
    <t>Mice!!!!!;Just left happy hour and saw a mouse running around the bar. Definitely not returning!!!</t>
  </si>
  <si>
    <t>e06QWZv5D0IYvF0JOEBwhw</t>
  </si>
  <si>
    <t>VWXx7eBlca7DYmImz34gMQ</t>
  </si>
  <si>
    <t>I took my bf to celebrate his bday.  I opted to book via OpenTable-- seamless process. ;;We were running late (per usual) I called to inform the hostess and they were accommodating. The ambiance is to DIE for. The pearl chandelier is simply breathtaking.  After checking-in and admiring the architecture, we were seated. Our waitress (I forgot her name) was an ANGEL. She was very well versed on the menu and made meal and wine pairing suggestions. I opted for seafood and the beau ordered a steak-- heavenly! We had the last seating and not one did we feel rushed! Our waitress went over and beyond, she was very friendly and personable and helped in adding special touches (like lighting a candle when dessert came out). I also asked if we could take pictures on the balcony-- she said it was closed but she could see what she can do. Sure enough, at the end of dinner she opened the door for us to take pictures. The view was AMAZING. Our waitress was soooooooooooooo gracious. ;;I definitely recommend this place for a romantic dinner, wedding, rendez-vous--- whatever. ;;After dinner, we went to the lounge to order more drinks. You could honestly make a night out of just the lounge area.</t>
  </si>
  <si>
    <t>qwggT-60qlcbtiFVN-ue9g</t>
  </si>
  <si>
    <t>PaNv_nmA2Uv43Wgq2JhKPA</t>
  </si>
  <si>
    <t>This is my first review on Yelp and sadly I have to give what used to be one of my very favorite happy hour spots one star. I have been coming to XIX for happy hour for years and I have always loved it. It has a relaxed vibe; its beautiful; and has great bar food. I went today to celebrate a friends birthday with a few drinks before venturing out into the city's nightlife and was greeted by a mouse in the lounge area! Totally unacceptable for a place of its caliber and reputation. Get an exterminator please!!!</t>
  </si>
  <si>
    <t>dC5d3KUKn3mSoxkYOeJngw</t>
  </si>
  <si>
    <t>oFGqvGmpE8JwkMiMojmJFQ</t>
  </si>
  <si>
    <t>Good fries! Sit at the bar; comfy chairs and you can see the view of the city a little higher up than in the lounge. Happy hour is pretty good; the staff was attentive and the atmosphere is great!</t>
  </si>
  <si>
    <t>hUmHwBQtGg0iH-PZakQJDw</t>
  </si>
  <si>
    <t>Restaurants, Tapas/Small Plates, Italian, Szechuan, Cocktail Bars, Pizza, Chinese, Bars, Nightlife</t>
  </si>
  <si>
    <t>Wm Mulherin's Sons</t>
  </si>
  <si>
    <t>R8EmVjLbz6_DKRaupiPUkg</t>
  </si>
  <si>
    <t>SzppMhCKbp9suJNqTaVh4w</t>
  </si>
  <si>
    <t>yPVZAQ3y7wAoDYDelndtSw</t>
  </si>
  <si>
    <t>wm mulherins did not disappoint! Weve been wanting to come here for a while, and it was definitely worth the wait. From the intimate seating to the awesome music , we were happy from the beginning. Then we tried the food , and it was all delicious. ;We started with the veal tar tar toast, ceviche , and octopus.  The tar tar was very unique and delicious. The ceviche was accompanied by grapefruit which we loved. Then I had a pasta dish and my husband had the halibut. We were given the option to add truffles to any of the pasta dishes for an extra 10 dollars, it was totally worth it and I highly recommend you do so! Everything was served as soon as it was ready, so all the food came out hot and fresh. The cocktails were great, but also had delicious wine.;There is a log bar area with a few tables  where we actually sat and ate. There is outside seating with heat lamps. The vibe is really chill, yet the food is on another level. The experience is definitely worth the overall cost. We were not rushed either , everything was paced nicely. Will definitely be going back soon!</t>
  </si>
  <si>
    <t>bLUq5Yt9ILWHtNY6o2O8jA</t>
  </si>
  <si>
    <t>LbaqyZ8ldAWn01OcaHP9ng</t>
  </si>
  <si>
    <t>Enjoyed a superb meal! Every dish was amazing. The food was always good here; but the new chef has taken it to another level. Especially good were the corn pizza; artichokes; corn ravioli; zucchini salad; and seafood mixto! The octopus was almost inedible the first time we ate here; overcooked and oversalted; this time it was fabulous! Terrific wines by the glass too. Even the bread is better than most. Excellent service as always. Will not hesitate to return or recommend this restaurant to friends and visitors!</t>
  </si>
  <si>
    <t>w4RA6Xhm-bBkEMTmIo210w</t>
  </si>
  <si>
    <t>AENvKdtJ931wfWKwiJbeEw</t>
  </si>
  <si>
    <t>This place is a one and done' Had they printed the prices on their website; may have been a none and done. Hate to be the \debbie downer\" but someone has to provide a dose of reality. Showed up without a reservation; and; having now experienced the place; am surprised we needed a reservation. Regardless; there were only tables out on the sidewalk (where the El passed overhead- nice touch every 10 minutes). This was fine as I did not call ahead. When we arrived there were a couple tables outside so figured out we could get seated quickly. Not so. \"They were not ready yet; why don't you have a drink at the bar\". After ordering a mixed drink and beer at $25 including tip; all of a sudden the tables were ready. I fell for this again; my bad. Lets cut to the chase; in addition to the bar tab; the \"dinner\" consisting of 1 beer; small plate of seafood mix; ribs ( at $9); suckling pig; pasta and dessert with 1 coffee...$110 w/tip. The \"suckling pig\" was a piece of pork; the volumetric size of a deck of cards (with good portion of fat) over beans; the mix was about 2 tablespoons full of seafood; the ribs were 3 small ones. The pork was $31. NOTE_ They tout this as a \"sharing:\" restaurant..How do you share 3 small ribs between 2 people? Don't go by the photos. If you get the camera close enough and use a small plate; it does look like you get a good portion. This place is for the \"uber generation\" who need to be seen. Personally; there a many places in the area offering better value to be \"seen in\". There are no drinks or food worth that money; $135 for 2 people. And if you want to spend a fortune just to \"be seen\" or name drop. spend it at Capital Grill or Ruth's Chris; at least you won't walk out hungry."</t>
  </si>
  <si>
    <t>xkkJz-AEM_ikYbnLVVdpCw</t>
  </si>
  <si>
    <t>qFW9o3LZa3vPu4wnxSC7FA</t>
  </si>
  <si>
    <t>Best dining experience I've had in Philadelphia; Loved the interior; food and staff was extremely friendly in a genuine way. Can't wait to go back.</t>
  </si>
  <si>
    <t>LDdNgpXIw7x28X9fkSGAAA</t>
  </si>
  <si>
    <t>Y3MFljgrm6Bkw4tbcMBgyg</t>
  </si>
  <si>
    <t>FNivvoG9y-LywRRo99f6aw</t>
  </si>
  <si>
    <t>Great new place. Full house on Thursday night. All food was made perfect and service was on the spot;Thanks stuff and chef Chris for a great experience</t>
  </si>
  <si>
    <t>spMm2Q7P877EbdlZULHtUw</t>
  </si>
  <si>
    <t>9tNjZ9GaugMTO02BxVftFA</t>
  </si>
  <si>
    <t>Really great service and beautiful restaurant. Cocktails were also very good. ;;However, the food we ordered was lackluster in comparison. Very small portions for the raw plate and pasta. Hanger steak was tasteless. Pizza was worth getting.</t>
  </si>
  <si>
    <t>LsEMXiELa5r88OFvVhTEqQ</t>
  </si>
  <si>
    <t>B-ybG10XuBa5_gV8_HelZQ</t>
  </si>
  <si>
    <t>I was taken here for my birthday after wanting to go for a long time.  Everything was perfect; including the waitress; who explained everything; knew a lot about the menu and wine and had a voice that carried above the din in the room.  Standouts were the octopus; mouth watering; perfectly seasoned; and the dates; which I wouldn't have thought to order if not for reading about them beforehand.  They were off the charts; perhaps the highlight of the night.  WE had a pasta special and the duck; both superb.  I will be back soon.  I will be dreaming about that meal for a long time.</t>
  </si>
  <si>
    <t>1fPkyfWFyp3NkxLi80ZswA</t>
  </si>
  <si>
    <t>WoqHLaVGwPQpS35s4b7ZAA</t>
  </si>
  <si>
    <t>I went for brunch on Saturday and it was so great I went back on Sunday! We had the asparagus salad/seafood Mixto/ mushroom pizza/salmon toast/volcano eggs/pasta. Quite literally everything was delicious and perfectly executed. The asparagus salad was something I've never seen on any other menu. My favorite was the truffle pizza; rich and perfect. I can't wait to go back for dinner.</t>
  </si>
  <si>
    <t>55qqRv6iwYXCMyCpYIC4GQ</t>
  </si>
  <si>
    <t>6CUkqed0rhHtFwQ2i7Otsw</t>
  </si>
  <si>
    <t>Nightlife, Bars, Restaurants, Wine Bars, Tapas/Small Plates, Spanish</t>
  </si>
  <si>
    <t>Barcelona Wine Bar Passyunk</t>
  </si>
  <si>
    <t>cx9qO_k2kCmfwnvKyU2lNg</t>
  </si>
  <si>
    <t>Thoroughly disappointed that Barcelona Wine Bar \lost\" the reservation my mom made (party of 4) for 7PM yesterday evening. When we arrived the place was absolutely mobbed</t>
  </si>
  <si>
    <t xml:space="preserve"> and we were barely able to walk in the door which instantly gave me a bad feeling. ;;The hostess was nice enough</t>
  </si>
  <si>
    <t xml:space="preserve"> at first</t>
  </si>
  <si>
    <t xml:space="preserve"> but as time passed it was obvious she was stressed/frazzled and couldn't handle the pressure/volume. Part of me felt bad for her the other part was so irritated. My mom and I tried helping the hostess look on the reservation sheet for our name however the penciled in writing was so haphazard and some even faded it was nearly impossible to read the names. The hostess offered to add us to the wait list which appeared to have several names already waiting</t>
  </si>
  <si>
    <t xml:space="preserve"> unfortunately she was \"unable to quote us a wait time\" which was insanely frustrating. I  previously worked in the food/beverage for quite some time</t>
  </si>
  <si>
    <t xml:space="preserve"> first as a hostess</t>
  </si>
  <si>
    <t xml:space="preserve"> as well as a server and bartender. Not once have I heard of not being able to quote your guests a wait time! Needless to say we left to eat elsewhere.;;First they lose our reservation and the best they can do is put us on the wait list - without an estimated time? Totally bummed out</t>
  </si>
  <si>
    <t xml:space="preserve"> hopefully our next trip there (whenever that may be) will fare better. I advise calling at least a day or two in advance to confirm your reservation as they seem a bit unorganized."</t>
  </si>
  <si>
    <t>zUTBvKw3io0wi9K06U-tBA</t>
  </si>
  <si>
    <t>cZk2CRjihCWETGillfdWKg</t>
  </si>
  <si>
    <t>Nice fare - really enjoyed the cheese board; calamari; &amp; bacon wrapped dates. Hanger steak was cooked perfectly. Portions were generous for tapas plating. The very reasonably priced full-bodied red blend we had was awesome &amp; the dessert sherry our server suggested was excellent. Would recommend to anyone in town or visiting as a great experience all around.</t>
  </si>
  <si>
    <t>nvMahuqJQ0W-wYkuMqCcWw</t>
  </si>
  <si>
    <t>00KRe65XZNsF4Q2U1ZWZTA</t>
  </si>
  <si>
    <t>I went with friends here for dinner and we had a great time! The food was great; the wine was fantastic and the ambience was beautiful! Our waitress was friendly and took care of us on a super busy night! We were a group of six and ordered 5 different tapas which were portioned well. The ham croquettes were fantastic as was the butternut squash! We also did the chorizo with fig; the potatoes; and roasted carrots! They were all really good. We all had a hard time picking our favorite. We then shared the seafood paella which was flavorful!  We got there early enough to get one drink on the happy hour menu which I got the white sangria which I was very happy with. Everyone else enjoyed their drinks as well. We also shared a bottle of wine which our waitress helped us pick and it was perfect for our meal!   I most definitely will be returning when I'm home for visits!</t>
  </si>
  <si>
    <t>Dor9TM02WTNcsCdE8eHIrw</t>
  </si>
  <si>
    <t>3lV_41H-tMAatx2SIoZX_Q</t>
  </si>
  <si>
    <t>Had a 7:15 reservation; but when we arrived the host told us that the reservation got lost in their system. Waited at the bar for a half hr before checking back in with the host (who forgot who I was). Finally; 45min later we were able to get a table. Would've been better without the wait or if they had offered to comp something; since the error was on their end. Two stars because the swordfish was delicious!</t>
  </si>
  <si>
    <t>Ccc9PUvUOppG_ED5H4PhaA</t>
  </si>
  <si>
    <t>CL53VUCT2VI7yUQXzM12Qg</t>
  </si>
  <si>
    <t>We went before dinner for cocktails and some appetizers. We will absolutely be coming back. A+ service; cocktails; and tapas! We had a cheese plate (with drunken goat &amp; blue cheese); the swordfish; and the gnocchi with duck. Absolutely incredible!</t>
  </si>
  <si>
    <t>5SJz8DhhXpxQBoxJiJNtEA</t>
  </si>
  <si>
    <t>TIZJ5ITg1fRoYmVnnmH0Ug</t>
  </si>
  <si>
    <t>xC5CvxuqkT0nkbQvi1jRDQ</t>
  </si>
  <si>
    <t>m0DQY-D9GgOmvqT4cZKIoA</t>
  </si>
  <si>
    <t>Loved this spot. After just visiting Barcelona in Spain and coming into this restaurant; I felt like I had returned with the atmosphere and all tapas. I recommend getting the pitcher of sangria about 3-4 glasses for a table of 3 couldn't get any better. We got the mussels; patatas bravas; pane con tomate all very delicious. This is definitely a must eat in Philly.</t>
  </si>
  <si>
    <t>yLDMMME1xxxt9blGwvTEbA</t>
  </si>
  <si>
    <t>Bhcu4cWrPsOOZb135lMx7A</t>
  </si>
  <si>
    <t>This place is to Catalonian cuisine what the Olive Garden is to Tuscan cuisine (okay, it's not quite THAT bad, but it is a chain and with that comes some baggage).  We had heard a lot of great comments about this place, so we decided to check it out.  Our reservation was at 8:15 and when we arrived we were told that our table was not ready and that we should have a drink at the (extremely overcrowded) bar.  Because they have seating around the entirety of said (extremely overcrowded) bar, it was difficult to find a spot to actually order a drink, but after a few minutes I found an opening.  I ordered the Barcelona Gintonic and got the wife the Guns and RosÃ¨s.  Having had gintonics in Barcelona (the city) I had wrongfully assumed that they were going to serve me a similar style gintonic - a massive red wine glass of ice, gin, some tonic, and the remainder of the bottle of tonic served along side.  Instead it was a Barcelona the restaurant gintonic, which was served in a white wine glass about half full with a sprig of rosemary. Fine, not quite what I was hoping, but still a decent gin and tonic.  The wife's drink was much better.  It was lite and refreshing without being overly sweet.  We ended up having to wait an hour for our table, which i view as inexcusable if you have a reservation.  We ordered the croquettes, bacon wrapped dates, chorizo &amp; figs, and pulpo tapas and the paella mariscos (which the waitress informed us would take 30 minutes).;Croquettes - again, I was expecting something more like the Spanish croquetas you get in Barcelona the city, but these were Barcelona the restaurant's version.  They were balls instead of the slightly more cylindrical shape I was expecting and the balance of the ham and cheese was off (needed more ham). They weren't great, but they were pretty good.;Chorizo and figs- interesting mix.  Again the balance seemed a bit off.  They could have scaled back a little on the figs and balsamic reduction.  Again, pretty good, but not great.;Bacon wrapped dates - it's hard to screw up bacon wrapped dates.  They were good, but I have had better. In Philly.;Pulpo - in Barcelona the city, this means \octopus\".  In Barcelona the restaurant</t>
  </si>
  <si>
    <t xml:space="preserve"> this apparently means \"potatoes\".  This dish was a HUGE disappointment.  On the entire plate there were only a few tiny pieces of actual octopus compared to the remaining 95% which was potatoes.  Maybe in Barcelona the restaurant if you actually want octopus</t>
  </si>
  <si>
    <t xml:space="preserve"> you need to order the patatas bravas.  The table next to us had the same experience and I believe the ended up commenting to the waiter.;Paella- we ended up waiting an hour for the paella</t>
  </si>
  <si>
    <t xml:space="preserve"> not 30 minutes.  The seafood was plentiful</t>
  </si>
  <si>
    <t xml:space="preserve"> but it tasted sandy and did not seem particularly fresh.  In Barcelona the city if there are prawns in paella they are cooked to perfection and the shell practically falls off.  At Barcelona the restaurant the prawns are cooked in a clever manner that seems to fuse the shell to the prawn</t>
  </si>
  <si>
    <t xml:space="preserve"> ensuring that you get your hands good and messy trying to clean them.;My overall summary of Barcelona the restaurant is that if you are looking for a cool looking spot to hang out</t>
  </si>
  <si>
    <t xml:space="preserve"> socialize</t>
  </si>
  <si>
    <t xml:space="preserve"> and be seen</t>
  </si>
  <si>
    <t xml:space="preserve"> it is a great choice and probably the only place in this neighborhood fit for that purpose.  If you are looking for a place where you can get a table for 8 and try a bunch of different dishes</t>
  </si>
  <si>
    <t xml:space="preserve"> again</t>
  </si>
  <si>
    <t xml:space="preserve"> this is probably a good option.  If you want really good food</t>
  </si>
  <si>
    <t xml:space="preserve"> look elsewhere.  If you are looking for something on par with the restaurants in Barcelona the city</t>
  </si>
  <si>
    <t xml:space="preserve"> Barcelona the restaurant is NOT the place for you."</t>
  </si>
  <si>
    <t>jo2wFomf4uXWdY16REzGUg</t>
  </si>
  <si>
    <t>evPF0tHlmEWhFLHIVsrG_w</t>
  </si>
  <si>
    <t>bLEltq8yMvBcnUmsKjNiig</t>
  </si>
  <si>
    <t>4pCgSPcqJFVg0roqsmwC-g</t>
  </si>
  <si>
    <t>Amazing lively ambience ..excellent service. Parking off the street (very difficult). Great food- veg paella needed some more veggies;spicy eggplant delicious but not spicy at all and cocktails  ..loved the different tapas plates. Has few taverns; shooping stores and other restaurants around it.</t>
  </si>
  <si>
    <t>7mpYTDb24SywNMRn3yeakQ</t>
  </si>
  <si>
    <t>Event Planning &amp; Services, Whiskey Bars, American (New), American (Traditional), Venues &amp; Event Spaces, Bars, Nightlife, Restaurants</t>
  </si>
  <si>
    <t>The Twisted Tail</t>
  </si>
  <si>
    <t>jKcH82agvtkU3cfS47UUZA</t>
  </si>
  <si>
    <t>I'm very happy with the food, and most of all the service.;;I ordered biscuits and gravy and was not happy with what came to the table, the server quickly fixed it and even the manager came out to apologize.;;You can tell everyone cares.</t>
  </si>
  <si>
    <t>Vgx_0jPlJ-ji1VvMmWL56A</t>
  </si>
  <si>
    <t>PvYbVLIWfm4TQYaILPbJUA</t>
  </si>
  <si>
    <t>Great food; excellent surface. Many options; so try everything. I highly highly recommend the oysters!</t>
  </si>
  <si>
    <t>5CsvECXyBL_lsRNWr6koGQ</t>
  </si>
  <si>
    <t>dIZegYrM8qlIsCcztwJdgQ</t>
  </si>
  <si>
    <t>Love this spot! I've been here twice now, trying different dishes each time, and the food is consistently very good. ;;Food: get the fried chicken. Also, get the Mac and cheese. You can feel guilty about it later. ;;Atmosphere: cute and cozy with I've music. Just be warned that sitting near the musician means you won't be able to hear much of anything else. ;;Service: always prompt and courteous!</t>
  </si>
  <si>
    <t>ws5xN4JuudHqRLYleWw_1g</t>
  </si>
  <si>
    <t>NmmBBEAHBMnbv-cySZP1pQ</t>
  </si>
  <si>
    <t>I live in the area and am thrilled ot have live music 5 nights/week.  We have eaten here for both brunch and dinner--both were very good; not standard bar fare at all.  They are reaching for gastropub and some of the menu hits it squarely;.  The Onion Tart and Vegetarian Shephard's Pie; for instance.  Wonderful vibe inside.  And did we mention the live music...a juke joint on Headhouse Square...c'mon people; you gotta love THAT.</t>
  </si>
  <si>
    <t>Qlh3j1yqwx2KZwZYFyqSjw</t>
  </si>
  <si>
    <t>We made reservations; and were seated upstairs about a foot from the band at a table that seemed more like a bar table. After sitting for 45 min with NO SERVICE; just empty glasses and silverware; we left. While leaving the host kindly insisted to grab the manager after we told her what happened. (The hosts were wonderful!)   The manager did nothing besides essentially say that this wasn't typical and to come back.</t>
  </si>
  <si>
    <t>wzt1doPT1OrSP9aIVs5lig</t>
  </si>
  <si>
    <t>Z-AdlbN-tlnlzuT3OcGKpw</t>
  </si>
  <si>
    <t>Came here on Friday night for happy hour...great prices on drinks but the food was subpar this time. The fried green tomato Blt was very tasty...I will come back for brunch. ;;During winter months sit in the room on the opposite side of the door... Be prepared to wear your coat most of the time.</t>
  </si>
  <si>
    <t>iXyBIcoNCZ9KZgoRVuPl8g</t>
  </si>
  <si>
    <t>q-DyInRiv-QE_kncDVRBsA</t>
  </si>
  <si>
    <t>25ivqB2eX7dKBI2Ceu8ocw</t>
  </si>
  <si>
    <t>UyI9v6vI_I7B-9DLTl2KBw</t>
  </si>
  <si>
    <t>Great music; AMAZING; most comprehensive bourbon list anywhere in the city; with the nicest; most knowledgable bar tenders ever.  I did not have a chance to eat there - we can later at night for drinks and the music (honky tonk / rockabilly amazingness).  I love the interior; total retro cowgirl.</t>
  </si>
  <si>
    <t>6R0ipi_FLGi3ZVm199ZN1A</t>
  </si>
  <si>
    <t>This place has the best wings ever and the fries totally rock.  We frequent this place and the food is consistently good and the servers couldn't be more friendly or helpful.  We highly recommend it for a fun casual atmosphere with great food.;;Sherri and Steve;Philadelphia</t>
  </si>
  <si>
    <t>DvwE1JChcmY-PaI2OcNudQ</t>
  </si>
  <si>
    <t>Q-2HWjMqAzJQSk4Ew6PAvQ</t>
  </si>
  <si>
    <t>SQfHOHI45llh6uaFUb6GaQ</t>
  </si>
  <si>
    <t>luv3Y2AjoOhxYRY_u5tRJA</t>
  </si>
  <si>
    <t>Italian, Restaurants, Sandwiches, Food Delivery Services, Salad, Food, Pizza, Gluten-Free</t>
  </si>
  <si>
    <t>The Couch Tomato Cafe</t>
  </si>
  <si>
    <t>ca_NDTglTDFYMokew8Td5A</t>
  </si>
  <si>
    <t>Dope looking space inside!! Much cooler than expected. Especially on the 3rd floor with the ceiling windows, light fixtures and exposed brick walls. ;;We made a reservation (funny to me because it reminds me of a pizza shop... and like a reservation??... lol) But yeah, so we got seated on the third floor in the back and it was perfect. It was enough privacy although it got pretty packed pretty quickly after arriving. ;;Our waiter, Alex, was a mellow guy who'd crack a funny comment every so often. ;;Our starters were Mac and cheese and some bread stuff (I forget the name) lol. The Mac and cheese was much bigger than expected. We got two and we could have shared one. I was excited for it but honestly, it was blend and too creamy. ;;You also get complimentary tomato soup in these little cups and it was DELICIOUS. The tomato soup here is amazing. I'd highly suggest getting the meal. Cheers. ;;I got one of the burgers. It was good, not great but solid. ;;The staff seemed to sort of not look your way if you weren't their table. It was too noticeable for me. The staff could be friendlier.  ;;Oh, they do valet parking if you call ahead. On Main Street, that's a MAJOR plus to take advantage of. We didn't lol and got caught in the pouring rain. ;;Would I come again? Yes. Maybe just on a cold rainy day for that amazing tomato soup and grilled cheese sandwich. And also because the space is so cool and in the cut off Main Street.</t>
  </si>
  <si>
    <t>XKMThtOHNk-dJ-ExXFaq6w</t>
  </si>
  <si>
    <t>EKFBZuZfVIuLoS4FAiW2kg</t>
  </si>
  <si>
    <t>For my wife and I we are fans. I have noted some inconsistent pizza's as others have mentioned but nothing so awful that I would say they are bad. I have tried multiple pizza places in manayunk and I say they are about the same inconsistency. We both are pescetarian so we don't eat meat so I can't sing to that. I did take a star off because they have to improve in delivery and maybe lower the cost of the pizza. As for salads I think they do a perfect job; but again i think they can low price by .50 - 1 for most items. I do get the extra cost it seems to be a trendy place so you pay extra for that and happier and nicer staff.</t>
  </si>
  <si>
    <t>cdUBIgl1hkBYUk0L_i654w</t>
  </si>
  <si>
    <t>MSeyQYbGhNO-3tt-VnOi8g</t>
  </si>
  <si>
    <t>Really great to grab a bite for lunch (buffet style) when in a rush with work. Everyone gets to make their own plate of pizza; pasta; or salad. It really couldn't be an easier or more pleasant fast casual experience. Service is great--really friendly and attentive. I highly recommend this for a quick pizza group lunch.</t>
  </si>
  <si>
    <t>1jRilLsW70LGqr5KjhwZ_w</t>
  </si>
  <si>
    <t>WUVE5oBH0t-RRKCt7Lye8g</t>
  </si>
  <si>
    <t>52EaAR6H8bH08biS7rrDFA</t>
  </si>
  <si>
    <t>XqFjZ2lAB22yntNCQvuNNg</t>
  </si>
  <si>
    <t>Jd9qjpF0VpkM6IZ8QoIYMw</t>
  </si>
  <si>
    <t>Krqp8vsTPNFUvf6wcnppfQ</t>
  </si>
  <si>
    <t>A great place to stop in for an awesome meal! They pizza and salads are delicious; and you've got to try a Maddy bar for dessert. Don't pass up the tomato basil soup; it's to die for!</t>
  </si>
  <si>
    <t>mPS9mFK_GWzEhJglyPLnvw</t>
  </si>
  <si>
    <t>_vbLi71fxRuDl99dOuHtlg</t>
  </si>
  <si>
    <t>The Couch Tomato is one of my favorite eateries in Manayunk; always good. Tonight I was disappointed in service. It's seems silly but I didn't like that I was dismissed by the hostess/ cashier. I asked for my favorite salad of all time- Where's Waldorf. It always comes with poppyseed dressing. I got my salad and it came to me with a ranch style dressing on the side. I went to the girl and told her I got this other dressing and I'd like the poppyseed. She went to get it and said \you have the poppyseed\"I told her no. I didn't have the poppyseed because is wasn't sweet and it was a totally different consistency then the other times I've gotten it ( about 100) and that I thought it was ranch or something like it. She then asked me if it had black specks in it. Yes; it did. Hands me the same flipping dressing I already had!! At this point I gave up. \" That's the poppyseed you have. Sometimes it's sweet sometimes it's not.\" No. Young lady you are wrong. So I didn't eat my salad. I took it home to eat with my poppyseed dressing AT HOME. Oh. And those black specks in the RANCH DRESSING you gave me? They are called herbs. Not poppyseeds. I just didn't appreciate it or her. And my salad was yummy. At home. With my own sweet; poppyseed dressing."</t>
  </si>
  <si>
    <t>hlDKy6V1s50POulG1YhNRw</t>
  </si>
  <si>
    <t>GnmFWV9gOX9VlMJ-ivDarQ</t>
  </si>
  <si>
    <t>W1EKKedWjpufdPahhKIi7A</t>
  </si>
  <si>
    <t>o6I-ZysfoWq9F7M8dtLACA</t>
  </si>
  <si>
    <t>09IrRZLNREGOZDdd9DcDKQ</t>
  </si>
  <si>
    <t>after hearing all the rave reviews, i was looking forward to trying this place. im originally from ny so of course hearing that it had ny stylish pizzas and that their salads were great I decided to try it out.;the first time i got a make your own salad and it wasnt bad at all. but it was nothing amazingly wonderful. ;i thought maybe it was the fact taht id decided to make my own salad. so then i decided to order a pizza and salad again. i got the its not easy being green pizza on wheat crust and a salad. however, i was very disappointed with the pizza. i had it delivered and it was very soggy and chewy by the time i got it. the salad seemed ok. nothing amazing either. ;and it also wasnt cheap so it was a bit disappointing. however, i know a lot of ppl love the place so i am willing to try it again. but i think i'll probably wait a while until i do again. im just skeptical since twice it didnt work out so great. hopefully as they say third times a charm.</t>
  </si>
  <si>
    <t>VJ_ndFgd1uR_0NhPOL2NnQ</t>
  </si>
  <si>
    <t>2PWmnUV2Leb2Loj0TqxCMA</t>
  </si>
  <si>
    <t>Tex-Mex, Mexican, Nightlife, Bars, Restaurants</t>
  </si>
  <si>
    <t>Mad Mex - University City</t>
  </si>
  <si>
    <t>awEfSV4Wcow84f7Q0Lixkw</t>
  </si>
  <si>
    <t>Mad Mex is the most casual restaurant of the Pittsburgh-based Big Burrito Restaurant Group. I first became familiar with the company and their stable of fine restaurants (Eleven, Kaya, Casbah, Soba, Umi, and  yes , Mad Mex)  when I took a job at Eleven while living in Pittsburgh. It was also my first experience with an abusive and plate-throwing chef; Executive Chef Derek Stevens.;;My first Mad Mex experience came about five years ago in the University of Pittsburgh suburb of Oakland. Since then, I've dined at about half of their ten locations in State College, Pittsburgh and Columbus, Ohio.  For this review, I'm going to focus on Philadelphia's University City location, since that's where the majority of my visits have taken place in the last year.;;Sandwiched between Drexel and UPenn.. Mad Mex clearly targets the college crowd not only with affordable and delicious \Cali-Mex\" cuisine</t>
  </si>
  <si>
    <t xml:space="preserve"> but with an atmosphere that differs from your typical chain. There's no looped top 40 crap here.. they place a decent mix of alternative music. They expand beyond the usual Anheuser-Busch and Miller brewing company draft beers</t>
  </si>
  <si>
    <t xml:space="preserve"> and have an impressive array of craft and specialty brews on tap. They take the food here pretty serious as well</t>
  </si>
  <si>
    <t xml:space="preserve"> as the expansive eight page menu proves. While ambitious</t>
  </si>
  <si>
    <t xml:space="preserve"> everything I've ever had here has been excellent and quite affordable</t>
  </si>
  <si>
    <t xml:space="preserve"> too. ;;The big draw</t>
  </si>
  <si>
    <t xml:space="preserve"> though</t>
  </si>
  <si>
    <t xml:space="preserve"> what brings me back</t>
  </si>
  <si>
    <t xml:space="preserve"> are their put-you-on-your-ass Margaritas. Once you get past the music</t>
  </si>
  <si>
    <t xml:space="preserve"> the graffiti on the walls</t>
  </si>
  <si>
    <t xml:space="preserve"> and the young</t>
  </si>
  <si>
    <t xml:space="preserve"> boisterous crowd</t>
  </si>
  <si>
    <t xml:space="preserve"> the next thing to strike you may be their menu. Eight pages of every type of Cali-Mex food you can think of.. and then some. Don't get it twisted and think this place is a stuck up</t>
  </si>
  <si>
    <t xml:space="preserve"> high end pillar to fine dining. They certainly don't take themselves too seriously.. their lighthearted menu is full of corny little puns and funny names for entrees such as the \"Overtly Masculine Grilled Portabello with Foo-Foo Tofu Fajita\" which quips</t>
  </si>
  <si>
    <t xml:space="preserve"> \"Don't worry</t>
  </si>
  <si>
    <t xml:space="preserve"> ordering this won't make you straight\" and even a few risquÃ© jokes if you look hard enough.;;You HAVE to make an effort to make it here for Happy Hour</t>
  </si>
  <si>
    <t xml:space="preserve"> especially if you like Margaritas..  this is your spot. You have Raspberry</t>
  </si>
  <si>
    <t xml:space="preserve"> Mango</t>
  </si>
  <si>
    <t xml:space="preserve"> Peach</t>
  </si>
  <si>
    <t xml:space="preserve"> Lime</t>
  </si>
  <si>
    <t xml:space="preserve"> Watermelon</t>
  </si>
  <si>
    <t xml:space="preserve"> Strawberry</t>
  </si>
  <si>
    <t xml:space="preserve"> Kiwi</t>
  </si>
  <si>
    <t xml:space="preserve"> etc. During Happy Hour</t>
  </si>
  <si>
    <t xml:space="preserve"> you can have a gigantic 22oz \"Big Azz Margarita\" for $7.00 - instead of the usual price of $10.00. Margaritas aside</t>
  </si>
  <si>
    <t xml:space="preserve"> they have a killer selection of beer and tequila.. don't overlook the tequila tastings! Their selection may be the best in all of University City. For penny-pinching college students.. Mad Mex is hard to beat. Monday through Thursday from 2pm-4pm</t>
  </si>
  <si>
    <t xml:space="preserve"> there are several half price options for students</t>
  </si>
  <si>
    <t xml:space="preserve"> not to mention TWO happy hours every day of the week - the first from 4:30-6:30pm and the second is from 10pm-12am. As a little \"insider\" tip.. get the \"Little Butt Margarita\" during Happy Hour and get the \"Big Azz Margarita\" during non-happy hour times. That's the way to get the most bang for your buck</t>
  </si>
  <si>
    <t xml:space="preserve"> trust me.;;As I said earlier</t>
  </si>
  <si>
    <t xml:space="preserve"> they have a thoroughly extensive menu and I've never had a bad dish here. They have five types of salsa and three types of freshly made dips</t>
  </si>
  <si>
    <t xml:space="preserve"> my favorites being the fire roasted tomato-chipotle and pineapple-habanero (HOT!) which are always served with locally made tortilla chips. A huge assortment of appetizers</t>
  </si>
  <si>
    <t xml:space="preserve"> soups/chillis</t>
  </si>
  <si>
    <t xml:space="preserve"> wings</t>
  </si>
  <si>
    <t xml:space="preserve"> salads</t>
  </si>
  <si>
    <t xml:space="preserve"> 17 types of burritos</t>
  </si>
  <si>
    <t xml:space="preserve"> 7 different enchiladas</t>
  </si>
  <si>
    <t xml:space="preserve"> chimichangas</t>
  </si>
  <si>
    <t xml:space="preserve"> quesadillas</t>
  </si>
  <si>
    <t xml:space="preserve"> fajitas</t>
  </si>
  <si>
    <t xml:space="preserve"> taco platters</t>
  </si>
  <si>
    <t xml:space="preserve"> and multiple desserts fill the 8 page menu . I've had the wings</t>
  </si>
  <si>
    <t xml:space="preserve"> chilli</t>
  </si>
  <si>
    <t xml:space="preserve"> 4 or 5 different burritos</t>
  </si>
  <si>
    <t xml:space="preserve"> and my girlfriend loves the fajita platters here as well. I don't think you can make a bad choice if you tried. ;;As much as I love Mad Mex though</t>
  </si>
  <si>
    <t xml:space="preserve"> the staff can be surly</t>
  </si>
  <si>
    <t xml:space="preserve"> sometimes a bit rude when it's busy and service tends to be a bit slow (perhaps deliberately to generate more liquor sales..) and the later you go</t>
  </si>
  <si>
    <t xml:space="preserve"> the more raucous the crowd</t>
  </si>
  <si>
    <t xml:space="preserve"> but I guess that's par for the course. However</t>
  </si>
  <si>
    <t xml:space="preserve"> the fact that I can get silly drunk on 3 \"Big Azz Margaritas\" during Happy Hour for a really decent price</t>
  </si>
  <si>
    <t xml:space="preserve"> and enjoy some pretty good and unique Cal-Mex food is enough to bring me back time and again.. and I live two hours away!;;Mad Mex has food that far exceeds the atmosphere and it's a don't-miss location for Happy Hour for myself and many other University City area locals. If you're in the area</t>
  </si>
  <si>
    <t xml:space="preserve"> and perhaps even if you're not</t>
  </si>
  <si>
    <t xml:space="preserve"> definitely check it out. It's inexpensive</t>
  </si>
  <si>
    <t xml:space="preserve"> inventive</t>
  </si>
  <si>
    <t xml:space="preserve"> and original. Thank me later.. I'll have a Strawberry-Kiwi Margarita</t>
  </si>
  <si>
    <t xml:space="preserve"> if you don't mind."</t>
  </si>
  <si>
    <t>j9vLZfOZegJrfcb2LjQclg</t>
  </si>
  <si>
    <t>e5-sbiU40Ws_1yKJM053UA</t>
  </si>
  <si>
    <t>Head over to Mad4Mex and get a Big-Azz marg during happy hour! ;;I never once went on a date at this place. But- I went there. A lot. I did research at UPenn/CHOP for 4 years and at the time Big-Azz Margs were served like 64 ounce slushies at Mad4Mex . That is how one takes the edge off at the end (or in the middle of) the day. ;;Now that I think of it- those happy hour \Big-Azz\" margaritas were a powerful elixir. I've seen them transform people</t>
  </si>
  <si>
    <t xml:space="preserve"> places and things. ;;I do have a novel event to share from this venue: I recall a weekday evening when I went out for happy hour with a couple coworkers. We took advantage of the Big-Azz Margaritas and settled in for some laughs. Those margs can unlock secrets that no one would expect: after 2 drinks</t>
  </si>
  <si>
    <t xml:space="preserve"> one coworker ended up spilling the T about having been an escort back in the 90's and described unbelievable experiences and scenarios at length. Basically none of it involved illegal acts</t>
  </si>
  <si>
    <t xml:space="preserve"> just random requests- like sword fighting in lingerie with a Rittenhouse octogenarian.   Best Happy Hour Ever. ;;So head over to Mad4Mex and get a Big-Azz marg!"</t>
  </si>
  <si>
    <t>DM1JgE4-YZrPkc6iZeNBeg</t>
  </si>
  <si>
    <t>A vile chain restaurant that I never want to come back to.  The fact that this place is so popular (and so packed) is something I find really depressing.  I feel like it's a sad statement on people's tastes--although admittedly most of the people who post good reviews are talking about the drink specials and not the food.  It seems there's more of a consensus that that this is more of a place to drink than eat, and I see complaints of poor service are also common.;;I think the food here is pretty bad, and overpriced relative to the low quality.  I ordered a burrito and the meat seemed low quality, and the burrito itself was enormous but it was mostly stuffed with rice and beans, more rice than beans.  There was a sad excuse for \pico de gallo\" which was cooked</t>
  </si>
  <si>
    <t xml:space="preserve"> and mostly tomato</t>
  </si>
  <si>
    <t xml:space="preserve"> a far fry from the fresh chunky salsa that any legit mexican restaurant would serve.;;I seriously would have appreciated about half as much food</t>
  </si>
  <si>
    <t xml:space="preserve"> but higher quality ingredients.  The food was far too salty</t>
  </si>
  <si>
    <t xml:space="preserve"> yet too bland</t>
  </si>
  <si>
    <t xml:space="preserve"> and while it wasn't super dry</t>
  </si>
  <si>
    <t xml:space="preserve"> the meat (chicken) and burrito as a whole were a little dry.  I didn't finish my burrito and didn't take it home.  My girlfriend ordered a side of guacamole with her meal--mistake!!!  They charged $1.50 extra for it</t>
  </si>
  <si>
    <t xml:space="preserve"> and she said it wasn't any good and didn't touch it.  We're both guacamole lovers so in order for this to happen</t>
  </si>
  <si>
    <t xml:space="preserve"> it has to be pretty freaking bad.;;Service was poor</t>
  </si>
  <si>
    <t xml:space="preserve"> and it wasn't just the waiter</t>
  </si>
  <si>
    <t xml:space="preserve"> although I think he could have been more attentive.  Our waiter came out once at the beginning</t>
  </si>
  <si>
    <t xml:space="preserve"> we ordered drinks (happy hour specials on beer--not bad specials)</t>
  </si>
  <si>
    <t xml:space="preserve"> then returned for us to order our food</t>
  </si>
  <si>
    <t xml:space="preserve"> and that was pretty much his involvement until he showed up with the check.  There was a miscommunication about the price (and size) of one of the beer specials; our server botched it.  At the end when we got the check</t>
  </si>
  <si>
    <t xml:space="preserve"> he eventually took it back and got it worked out with a small credit to our check.  So good job for fixing that one.  But other than that...my water ran out and the waiter never came back to refill it...he never came back to check on us and ask how our food was.  Oh</t>
  </si>
  <si>
    <t xml:space="preserve"> and when we first came in here the restaurant was out of glasses for water (of course</t>
  </si>
  <si>
    <t xml:space="preserve"> they weren't out of glasses for beer--why didn't they just use beer glasses?)</t>
  </si>
  <si>
    <t xml:space="preserve"> so it was a little while into our meal when they actually came out with water.;;The atmosphere in here is very loud.  There was noise from conversation but also the music was turned way up.  I wasn't really crazy about the music.  The atmosphere was also dark</t>
  </si>
  <si>
    <t xml:space="preserve"> with a sort of cozy feel</t>
  </si>
  <si>
    <t xml:space="preserve"> but it didn't really do it for me.  It didn't feel homey.  Some bars feel lively</t>
  </si>
  <si>
    <t xml:space="preserve"> this one just felt noisy.  I think a difference for me is a lack of community feel...in this bar everyone is segregated off into their own tables and groups</t>
  </si>
  <si>
    <t xml:space="preserve"> so instead of like having a communal sociable atmosphere it's just a bunch of private groups whose noise is interfering on my space.  So I feel like I'm getting the bad aspects of the place being crowded without the benefits of it.  Something about the setup screams \"corporate bar\"</t>
  </si>
  <si>
    <t xml:space="preserve"> like the experience is being carefully manufactured by a business with the sole intention of making money.;;I wouldn't come back here.  It's absolutely not my scene...not the sort of atmosphere I like</t>
  </si>
  <si>
    <t xml:space="preserve"> not the sort of food I like.  Like I said</t>
  </si>
  <si>
    <t xml:space="preserve"> I find it depressing how popular this place is...like it just screams that there are hordes and hordes of people out there who have really different taste from me.  I guess that's how life is</t>
  </si>
  <si>
    <t xml:space="preserve"> but...frankly I'd be happy to see this place taken off the map and replaced by something completely different.;;2 stars and not one because they had some decent beers on tap</t>
  </si>
  <si>
    <t xml:space="preserve"> and because the food was edible and under $10</t>
  </si>
  <si>
    <t xml:space="preserve"> and I didn't get food poisoning or something...also because the waiter did correct the error.  But a part of me wants to give one star.  Either way</t>
  </si>
  <si>
    <t xml:space="preserve"> I'm never coming back</t>
  </si>
  <si>
    <t xml:space="preserve"> and I'll be praying that this place goes out of business."</t>
  </si>
  <si>
    <t>tx7RTGrlLKBG9c93lnio5Q</t>
  </si>
  <si>
    <t>UJqbwnwKmBfx9sgJVqXLWg</t>
  </si>
  <si>
    <t>This place is a little hidden away; and took me and my friend a minute to find. However; Mad Mex has definitely lived up to all the expectations my friends set. The portions are gigantic; and their drinks are strong. I tried one of their burritos; which by the way are so big that I had to eat them with a fork and knife. The waffle fries are also delicious. I ordered a sangria which was pretty strong and delicious as well. Their food is so good; you will be thinking about it for a good while after you leave. I think I only ended up spending about $20 all together. However; it does tend to get loud; but I would expect that from a place in university city.</t>
  </si>
  <si>
    <t>Pr4CXYObK-eV4FCKq0I-Mw</t>
  </si>
  <si>
    <t>I've been here many of times and I've never been disappointed. The food is good; the atmosphere is cool and the drinks are phenomenal. The service is exceptional as well</t>
  </si>
  <si>
    <t>k3unLq8yPApU4y7JvZ1Yiw</t>
  </si>
  <si>
    <t>PfcKaOqhcLegrSfZzPTOng</t>
  </si>
  <si>
    <t>The food is always fresh. Their waitresses are some of the best around. The one time I wasn't happy with my order; they fixed it so fast and were so sweet about it. Great place to go with friends.</t>
  </si>
  <si>
    <t>n8rxeFdt0bVsLJ9u776dLg</t>
  </si>
  <si>
    <t>RdrCc44T1-3C7LwB2Oq6Sg</t>
  </si>
  <si>
    <t>D2dayiy6nQPwjsTwqNkKbg</t>
  </si>
  <si>
    <t>jYtaZcflNoySM-tWEh2nWw</t>
  </si>
  <si>
    <t>Not-so-good:;Service is slow and unresponsive;What Mexican restaurant doesn't offer free chips and salsa???;Can't take people under 21 after 7 pm;;Good:;Portions are plentiful;Tons of vegetarian/vegan options!</t>
  </si>
  <si>
    <t>8jua1Oqzs0zy7NLg5FfupQ</t>
  </si>
  <si>
    <t>TWzw1BuG1YavxNnLlXGjbg</t>
  </si>
  <si>
    <t>LnIEGX5WETKXMuZW57nf4g</t>
  </si>
  <si>
    <t>QLrmi4ALcw2EsXgrLaWr1A</t>
  </si>
  <si>
    <t>I like this place a lot. They just keep adding more and more vegan options! Everything I have had was amazing and the food is priced affordably. The only down side is picking the right time to come to avoid the college douchey-ness that ensues. If you don't mind being around a bunch of immature college kids; it probably won't bother you. I find that coming early on a weeknight is typically the best bet. Again; the vegan food choices are really great!</t>
  </si>
  <si>
    <t>AW2cimP0kAlKiNs4iEwa7A</t>
  </si>
  <si>
    <t>vF_QwGltBpVesMMGclzB9Q</t>
  </si>
  <si>
    <t>Restaurants, Pizza, Italian</t>
  </si>
  <si>
    <t>Pizzeria Stella</t>
  </si>
  <si>
    <t>ZzFd80ihPf4PdZIc3JDBhw</t>
  </si>
  <si>
    <t>PxUeFx1z_VAhrb4nSC9QOA</t>
  </si>
  <si>
    <t>uYbTowBP4E2D4dVz35Evdg</t>
  </si>
  <si>
    <t>With all the brick oven pizza places popping up in the city, you really have to have your A game on. The pizza here is OK. I wouldn't go out of my way for it. Toppings are generous and fresh. The crust just doesn't have enough bite for a brick oven pie. They are listed as \personal sized\" but can feed two not really starving people. ;Service was a delight and I enjoyed staring into the fiery pit. Dinner and a show!"</t>
  </si>
  <si>
    <t>jTFY6nPeTvG2ffsNsil7kQ</t>
  </si>
  <si>
    <t>diVCNg1IrabNW0HWTTPeXQ</t>
  </si>
  <si>
    <t>Best pizza in town, hands down.;I'm from Italy and this is the kind of pizza you find in Naples.</t>
  </si>
  <si>
    <t>p3iDfZ-fRLjjnvMc36_tXQ</t>
  </si>
  <si>
    <t>wSpxNZ8CEFFO_mmQ-W3JzA</t>
  </si>
  <si>
    <t>Stick with the pizza.;;Craig Laban's review said that their pastas and calzone were extraordinary.;They weren't. ;;But the pizza was very, very good and we would definitely come back for that.;;Otherwise, great location, clean and spacious, and friendly staff.</t>
  </si>
  <si>
    <t>3lXoTSpw4OFCQNUHKkv3fQ</t>
  </si>
  <si>
    <t>8GCaqJsVctxCMYu_NOLh8A</t>
  </si>
  <si>
    <t>Delicious! Had the calamari and margarita pie; would definitely recommend giving Stella's a try!</t>
  </si>
  <si>
    <t>db5yrTwJa_vKwSPds8f2eg</t>
  </si>
  <si>
    <t>yEO9_mClU2g6DixTOTnpfQ</t>
  </si>
  <si>
    <t>Service was great.  The food was so so.  I ordered Arancini(risotto balls) which had no flavor at all. The only redeeming grace was the tomato sauce.  Also ordered broccoli rabe appetizer; which I thought was cooked properly.  The pizza was AWFUL!!   Although the ingredients were fresh; the dough was very Undercooked.  It was burnt in some areas; and raw in others.  The bottom of the pizza was raw.  I looked around at other patrons; and the pizzas all looked the same.  This is Philadelphia.  There are better pizza places than this.</t>
  </si>
  <si>
    <t>kwPi3pXUBelNV0eQg0QU6Q</t>
  </si>
  <si>
    <t>uOZZY2-149F6X0e4dBAJmw</t>
  </si>
  <si>
    <t>I don't remember where I read it, but this was on one of those Top 10 lists for 2009, so we decided to check it out.  We got there at 5:10 pm and were told that there was a 45 minute wait.  ;;There isn't really a bar area or waiting area, but they did take down our cell phone number and offered to call us when a table was free.  We walked the 1 block to South Street and we found a bar - Bridget Foys at 200 South Street - in which to have beers.  Had the restaurant had a bar, that is money we would have spent there.  ;;We went to check in and found that our \seats\" were at a bar-like area</t>
  </si>
  <si>
    <t xml:space="preserve"> where all three of us basically faced the kitchen and pizza oven.  Not the best way for people to have a conversation.  We waited 45 minutes for this?  We were told it would be another 20 minutes for a table.  So we took the counter.  ;;We ordered a Sausage and a San Daniele pizza to split between the three of us.  It was more than enough</t>
  </si>
  <si>
    <t xml:space="preserve"> even though we were told that each pizza was a \"personal\" pizza.  We still had a few slices to take back.  ;;The pizzas were very tasty...just the right spice of the sauce...and the Sausage had just the right kick.  The crust was fabulous</t>
  </si>
  <si>
    <t xml:space="preserve"> nicely thin and chewy outer crust.  The smokey flavor from the wood oven made these pizzas among the better pizzas I have ever had.  ;;One great thing about our table</t>
  </si>
  <si>
    <t xml:space="preserve"> was the vantage point and watching the \"conveyor belt\" in which the pizza crew made the pizzas.  They were terribly efficient</t>
  </si>
  <si>
    <t xml:space="preserve"> each with their own task and passing it down to the next station to make each individual pie.  ;;There was a lot of attention to detail and it appeared clear that they worked as a well oiled machine.  Definitely this place has a great system in place and a good pizza to share.  Definitely</t>
  </si>
  <si>
    <t xml:space="preserve"> this was worth checking out."</t>
  </si>
  <si>
    <t>12Ausq6GYE7fkmP6RYBMVg</t>
  </si>
  <si>
    <t>kNK7Yrqv5DlblsItN543cg</t>
  </si>
  <si>
    <t>Found it by accident. Gotta quote Bob Ross, \We don't have mistakes</t>
  </si>
  <si>
    <t xml:space="preserve"> just happy little accidents\";  Planned on eating some where else</t>
  </si>
  <si>
    <t xml:space="preserve"> they were booked. Look at that</t>
  </si>
  <si>
    <t xml:space="preserve"> a pizzeria</t>
  </si>
  <si>
    <t xml:space="preserve"> with wine. Not what I planned on</t>
  </si>
  <si>
    <t xml:space="preserve"> but that sounds (and smells) pretty good. I am not obsessed with pizza like my wife is</t>
  </si>
  <si>
    <t xml:space="preserve"> but this was some of the best pizza I have ever had. It was just me</t>
  </si>
  <si>
    <t xml:space="preserve"> my wife</t>
  </si>
  <si>
    <t xml:space="preserve"> and my daughter</t>
  </si>
  <si>
    <t xml:space="preserve"> and we ordered 4 pizzas. They all come personal size so that's not too much food if I don't tell you that we also got two apps</t>
  </si>
  <si>
    <t xml:space="preserve"> and some pasta. Margherita(you know what that is right?)</t>
  </si>
  <si>
    <t xml:space="preserve"> Pepperoni</t>
  </si>
  <si>
    <t xml:space="preserve"> Mushroom(with ham and garlic crÃ¨me)</t>
  </si>
  <si>
    <t xml:space="preserve"> &amp; San Danielle ( prosciutto and arugula)</t>
  </si>
  <si>
    <t xml:space="preserve"> all delicious. ;  We sat at the bar</t>
  </si>
  <si>
    <t xml:space="preserve"> not what I usually do but</t>
  </si>
  <si>
    <t xml:space="preserve"> It's a pizzeria</t>
  </si>
  <si>
    <t xml:space="preserve"> not really a big difference at the table two feet from me. Service was good. Wine was surprisingly good. This place was a little more casual than I planned on dinning that night</t>
  </si>
  <si>
    <t xml:space="preserve"> but the cocktails and wines were top notch for sure. I read another review that said it was loud but</t>
  </si>
  <si>
    <t xml:space="preserve"> It's a pizza joint</t>
  </si>
  <si>
    <t xml:space="preserve"> not a library. Anyway I wasn't bothered by the noise.;  The guys making the pizza are amazing. I timed them. One guy starts the dough</t>
  </si>
  <si>
    <t xml:space="preserve"> and by the time its ready to go to your table</t>
  </si>
  <si>
    <t xml:space="preserve"> only like four minutes later. I told the guy</t>
  </si>
  <si>
    <t xml:space="preserve"> you shouldn't get paid by the hour</t>
  </si>
  <si>
    <t xml:space="preserve"> you should ask for $1 a pizza</t>
  </si>
  <si>
    <t xml:space="preserve"> you'll be rich. But they're not just fast</t>
  </si>
  <si>
    <t xml:space="preserve"> they have like a dozen pizzas on the menu</t>
  </si>
  <si>
    <t xml:space="preserve"> and I feel like I have to go back for at least four of them.(Tartufo is at the top of my list) </t>
  </si>
  <si>
    <t>Half the menu is white pizza</t>
  </si>
  <si>
    <t xml:space="preserve"> the other half is red</t>
  </si>
  <si>
    <t xml:space="preserve"> and the flavor combinations are excellent. Nothing too boring</t>
  </si>
  <si>
    <t xml:space="preserve"> nothing with an unnecessary overload of conflicting flavors</t>
  </si>
  <si>
    <t xml:space="preserve"> a few you already know</t>
  </si>
  <si>
    <t xml:space="preserve"> a few you are surprised to see but you know you have to try it  everything paired nicely. ;  And then gelato</t>
  </si>
  <si>
    <t xml:space="preserve"> I don't even remember the flavors. Something with salted caramel</t>
  </si>
  <si>
    <t xml:space="preserve"> something with coffee and chocolate</t>
  </si>
  <si>
    <t xml:space="preserve"> does it really matter? The drinks were awesome</t>
  </si>
  <si>
    <t xml:space="preserve"> The food was delicious</t>
  </si>
  <si>
    <t xml:space="preserve"> and the gelato that was so good I forgot what I even ordered.;  I am defintely going back (I have like eight more pizzas I have to eat)</t>
  </si>
  <si>
    <t xml:space="preserve"> I only wish I'd found them sooner so that I could eat outside."</t>
  </si>
  <si>
    <t>6bztzoRe1kSfjg6fGRxy7Q</t>
  </si>
  <si>
    <t>Went here for the first time with 4 other people around 9PM on a Saturday.  The pizza menu was extensive and the crust was fantastic.  Our party as a whole preferred the white pizzas to the pizzas with red sauce. The special happened to be our favorite; which was a pizza with ground sausage and roasted eggplant and mozzarella.  Top that off with a couple of $12 carafes of house wine and it makes for a great evening.  The only negative of the night was the slow service; despite the restaurant being only half full.</t>
  </si>
  <si>
    <t>5dyML4K9sjDr4UF6TnJjdA</t>
  </si>
  <si>
    <t>5PdeH09_IMk-RNjMVSUCsA</t>
  </si>
  <si>
    <t>ZVCQkiVPH-c5pwuW7JUwxA</t>
  </si>
  <si>
    <t>ktM6aYuzqWd-kA8SIWswiQ</t>
  </si>
  <si>
    <t>Bakeries, Bars, Beer Bar, American (Traditional), Event Planning &amp; Services, Food, American (New), Cocktail Bars, Nightlife, Caterers, Restaurants, Tapas/Small Plates, Breakfast &amp; Brunch</t>
  </si>
  <si>
    <t>Winnie's Manayunk</t>
  </si>
  <si>
    <t>MWYjn5IGCMBQUHtjUBve_A</t>
  </si>
  <si>
    <t>Never been disappointed here; great brunch and dinner. Huevos Rancheros; and spicy Bloody Mary are great. Calamari is decent; honey chipotle wings amazing; crab cake sandwich among others are all good choices! Only wish they had a few more craft beer selections. Oh and of course the fresh baked breads are top notch :) One of the best spots in manayunk for sure.</t>
  </si>
  <si>
    <t>y_VfiAjxXt-MZuY2je-dHg</t>
  </si>
  <si>
    <t>This is a great casual dining restaurant.;If you want to be wowed and amazed then another restaurant my be for you, but if you want a sold casual dining restaurant then Winnie's is the place. The service is always great, and I like their food.  The menu doesn't change that much, but I have liked everything I have had on it.</t>
  </si>
  <si>
    <t>XeXoz3XXStmyF3Fs39yLQA</t>
  </si>
  <si>
    <t>5A-MYzcIytb3EjE6hr9NNA</t>
  </si>
  <si>
    <t>Just finished a horrible meal that started out great.  There were three of us and only one meal was edible.  The turkey burger looked like a meatloaf and while I like meatloaf not what I ordered.  When I questioned what was brought to me I was simply told it was made in-house.  Maybe something like \We used dark meat turkey to make our turkey burgers\" would've helped.  But who knows maybe it was meatloaf.  No explanation either on the menu to say our turkey burgers look like hamburgers.  Secondly the hamburger ordered came out rare and not medium as asked.  Never really asked how is everything.  The Colorado chicken sandwich came out okay.  After the server started out attentive she then disappeared. The place was not busy so no excuse there.  When finished never asked how it was; if we wanted anything boxed up; the answer would've been no obviously.   All she wanted was payment on her IPad.  Really; really disappointing meal and service.  Expected better."</t>
  </si>
  <si>
    <t>DsmQZHRA5vFgTOB4HhMs2Q</t>
  </si>
  <si>
    <t>qNr2nqzrLlBkwbYdXKusHg</t>
  </si>
  <si>
    <t>Cane here for lunch and really enjoyed the food. I tried the lobster Mac and cheese and it was great. The waiter did an awesome job at making suggestions (he suggested the Mac and cheese) and I never had to wait for him to refill my drink. The place was nice and quiet with quality food; I'll definitely be visiting again.</t>
  </si>
  <si>
    <t>m8Ztcj0MUvI0O9vtgwnipA</t>
  </si>
  <si>
    <t>vyCJ60_R1CjfcJsc6y8DEw</t>
  </si>
  <si>
    <t>Somebody else already said it: you're not going to be impressed with this place. I'll just list some words that describe it below.;;1) Mundane;2) Bad service;3) Lame menu;;The food just isn't good. I recommend avoiding this place. You'll be disappointed; or at best full, but not pleased.</t>
  </si>
  <si>
    <t>PX-7utal2guq7STHw0sc-w</t>
  </si>
  <si>
    <t>wCYHPut1lGWhj1rY1FxIPQ</t>
  </si>
  <si>
    <t>Some friends recently took us here for breakfast during our visit to Philly.  It was really lovely!  We were seated at a shady table on the sidewalk outside where our friends could sit with their dog.  The cafe staff even brought out a bowl of water for her--very thoughtful.  ;;Service was fast and friendly, and the food was tasty.  I had an omelet, which came with roasted potatoes and fruit on the side, and a mimosa.  The omelet was cooked just to my taste.  The mimosa was crisp and refreshing.  This was a great place to spend a relaxing weekend morning.</t>
  </si>
  <si>
    <t>iY9MWSjK4_nluXNEYYH8Mg</t>
  </si>
  <si>
    <t>Le Bus was always considered \fancy\" when I lived in Manayunk in my 20s. The food was so good; but the prices were a little too high for our working girl budgets. My husband and I met our sister in law and brother in law there yesterday with two babies and two strollers in tow. We were seated outside; which was amazing and the food was just as good as I remembered. Actually; I think it was better! I had the brown nut salad and my husband had the turkey club. He is a turkey club junkie and loved this one. My salad was SO GOOD. Hummus; feta; quinoa; walnuts; olives and pita adorned my plate. I also loved the bread basket they started us with. Everyone at the table was very happy with their meals. I just loved that we could sit outside with strollers. Our (almost) four month old son was perfectly behaved. I think he loved the vibe of Le Bus; too; and could tell his parents were enjoying themselves."</t>
  </si>
  <si>
    <t>Bq-BIdYrWloJXq6v6v_iiA</t>
  </si>
  <si>
    <t>0soc8SDPO8cdG2oJghLzIA</t>
  </si>
  <si>
    <t>N3Dfa0DMpO_jrRzS2cjThQ</t>
  </si>
  <si>
    <t>rW4h91TaFuxzxlQXByv3pw</t>
  </si>
  <si>
    <t>Great little place. Awesome sandwiches; a good drink selection; and some seriously-excellent fries. They're also dog-friendly and were happy to get my pup a bowl of water after our long day outside.</t>
  </si>
  <si>
    <t>LO7mBcpKEI4M--ZYBxZziw</t>
  </si>
  <si>
    <t>vtnvmTXliYu3UHOwy2gf1Q</t>
  </si>
  <si>
    <t>this place was great! the food was yummy! the prices were fair. and yeah; the bread is top o the line. speaking of line - ull wait an hr for brunch. worth it.</t>
  </si>
  <si>
    <t>uJZgom8HpK74xz8IojpT0A</t>
  </si>
  <si>
    <t>Italian, Specialty Food, Pizza, Food, Restaurants, Nightlife, Bars, Juice Bars &amp; Smoothies</t>
  </si>
  <si>
    <t>Pizzeria Beddia</t>
  </si>
  <si>
    <t>qm4VXuc2ykiiy93fuKQwkA</t>
  </si>
  <si>
    <t>I love pizza. So much that I've tried most spots in the city of Philadelphia.  With that being said; this isn't the best pizza in America.  But i'm glad i tried it.</t>
  </si>
  <si>
    <t>mFwIJPaFsTKXY8vdpPoJgg</t>
  </si>
  <si>
    <t>Xu-EwOUhUxat0N_44mLqHA</t>
  </si>
  <si>
    <t>Pizza is incredible! The low rating is due to the inconvience of this business not having a phone.  I really hated waiting around for my pizza to be made.  ;;Also cash only.</t>
  </si>
  <si>
    <t>_O8IG8-JTtui3VZImBknjw</t>
  </si>
  <si>
    <t>cvhztEP22HIS_TiD4nAfRg</t>
  </si>
  <si>
    <t>swE_Lk8w94aMw3F2V4MWMQ</t>
  </si>
  <si>
    <t>EEgWqUbqtII2wUmvX1trZg</t>
  </si>
  <si>
    <t>Decent, but nothing spectacular. Given the long wait, lack of phone, no comfortable seating, AND lack of credit card payment options, I'm tempted to give it two stars, but given all the five star ratings want this review to at least seem credible. ;;I am happy to see an attempt at quality being made. It is great to see quirky businesses in the fishtown area. That said. There are much better pizza places already here. Pizza brain is just one of them. ;;For those of you who do not believe me, go ahead, spend your whopping $20 plus dollars on a mini pie. Wait forever, and then consume something that makes you go, meh... ;;This place seems more hype than hip. More cold than cool, and more effort than it is worth. Just my two cents.</t>
  </si>
  <si>
    <t>WBh5RTHWnBVX2nBjIHaovQ</t>
  </si>
  <si>
    <t>AbmUaUijD7TPkseRveZ-gQ</t>
  </si>
  <si>
    <t>This is an absolutely great pizza. It's hard to say anything else other than; wow. This is what pizza should be; and the atmosphere makes for a part of that; just a great place to go pick up a pizza and eat it anywhere. The fresh mozzarella is maybe the best that I've ever had; by far the best in Philly. The drizzled olive oil and gouda cheese on top are insane. My only; and I mean only concern is the price. No doubt that you need to pay up for serious pizza; but I think they could lower the price by just one or two dollars. You may say one or two dollars; that's not a big deal; but when buying a pizza it is. With that said; I def recommend at least giving this place a try because it is really good pizza.</t>
  </si>
  <si>
    <t>ylf0U_GpYVE77HFd86HeTg</t>
  </si>
  <si>
    <t>nwEQfqIXa6BCMoHDGJrk8w</t>
  </si>
  <si>
    <t>Meh. ;Gimmicky. ;Pretentious. ;Overpriced. ;Hipsters. ;Pizza is good. ;Not a value. ;Poor service. ;He creates his own demand. ;In Philly, people are too smart. ;Similar quality elsewhere at 2/3 the cost. ;The staff are just weird. ;And, despite what they think, they aren't cooler than me.</t>
  </si>
  <si>
    <t>36Tsd9SS8B5k4Nb6rcG84Q</t>
  </si>
  <si>
    <t>CmOckjBfWaT76lu1i2OzNg</t>
  </si>
  <si>
    <t>hs3cUmB9XxSNmv0IOryTMw</t>
  </si>
  <si>
    <t>b2EWG7TyZoNSARClw1VGEg</t>
  </si>
  <si>
    <t>The perfect rating for Pizzeria Beddia comes purely based on taste and quality. In order to understand the place, you must accept their unorthodox hours and long wait times. The pizza is in high demand, which is warranted, and that's why you must wait. I also respect the \no delivery\" and \" no call in orders\" aspect of how they operate. It reflects on what you get in return...;;You may find better traditional</t>
  </si>
  <si>
    <t xml:space="preserve"> Italian style pizza at a restaurant downtown</t>
  </si>
  <si>
    <t xml:space="preserve"> but in terms of American style pizza joints</t>
  </si>
  <si>
    <t xml:space="preserve"> this blows everything I've ever had away. Beddia offers a wide variety of toppings not seen in other corner pizzerias and gives an option of the arrabiata pizza</t>
  </si>
  <si>
    <t xml:space="preserve"> spicy but delicious. ;;If you don't live close by</t>
  </si>
  <si>
    <t xml:space="preserve"> probably not an ideal place to get pizza</t>
  </si>
  <si>
    <t xml:space="preserve"> but an absolute must try for Philadelphians and those visiting."</t>
  </si>
  <si>
    <t>Ibu7ZjV_apr6531-jUthuA</t>
  </si>
  <si>
    <t>lTw1u5N2Ui6SAJG4ynW9rA</t>
  </si>
  <si>
    <t>3 Stars, A-OK, that sums it up pretty well. The pizza is without a doubt delicious, and probably deserves 5 stars, but this is a review of the entire experience. Best pizza in Philadelphia? Maybe, but debatable. I would advise that it's not worth breaking your back over, so if the stars align and you get the opportunity to snag one of these pies then definitely go for it. But don't book a hotel and a train ticket just for this particular Za. ;;I get the impression that most of these reviewers read the Bon Appetite article and are simply rehashing that message. It's a good article, so you might want to check that out. ;;At the end of the day you really can't fault the guys for running their restaurant their way, and whether their intentions were to create a marketing buzz or simply create great pizza, they've succeeded. However I think it's the marketing buzz that's driving that long line out front. There are plenty of other quality pizza shops in the region and most of them have a phone, deliver, and are always willing to sell you a pizza.</t>
  </si>
  <si>
    <t>jKgQMlMTIkcGmS_0oEcy8A</t>
  </si>
  <si>
    <t>VXI2Xat9QLFZAX-3oB23tw</t>
  </si>
  <si>
    <t>One of the best pizzas, quite literally, in the world. Every pizza hand made by the owner from the very best ingredients possible. It simply doesn't get any better. ;;However, be prepared for the unique experience.  It's takeout only, and the wait can be 1-2 hours during rush. No phones. No delivery. ;;Whatever. ;;The fact that this place sells out every night is a testament to how good it is despite these limitations. ;;The people -- there are only two, a counter person and the owner -- are always very nice. I can only imagine the negative reviews are coming from divas and trolls who were expecting a traditional pizza joint. To you: Dominos is up the street.</t>
  </si>
  <si>
    <t>kzmbOC_ZxvDEjSaA1TR9AA</t>
  </si>
  <si>
    <t>xQE1fuwKCXJEBcJgSSCNbw</t>
  </si>
  <si>
    <t>Steakhouses, Restaurants, American (Traditional)</t>
  </si>
  <si>
    <t>Urban Farmer Philadelphia</t>
  </si>
  <si>
    <t>qfHkvKmOVyTVUWxWmOP2EQ</t>
  </si>
  <si>
    <t>Good for a fast; reasonable and fresh meal. Kudos to using paper only recycled materials.</t>
  </si>
  <si>
    <t>CSRTG6ciqjDGS5_0qxR9fQ</t>
  </si>
  <si>
    <t>u0LiedojOi7in7ZrTXXjFw</t>
  </si>
  <si>
    <t>fhGMUBnPx1gkhJHBE-ma6g</t>
  </si>
  <si>
    <t>L_zmveJv8WvYUTwpgKS4uQ</t>
  </si>
  <si>
    <t>Very nice and disappointing. Tried this new trendy place where a magnificent Restaraunt use to be. The decor is now for a younger more modern customer. Tasteful and sorta comfortable. Caesar salads were fresh; crisp and ok. Sides of Mac and cheese was terrific as were the Brussels sprouts. My friend told me his wild caught stripped bas was great. My experience with my main course was a disaster. The menu says \pork chop bone in\". Great I love a pork chop if it's prepared the way I request it. I ask the waiter for his review of the \"pork chop\"; he tells me it's a crowd favorite. So I order it saying that I want it cooked so that there is no pink in the meat; not well done but no pink!  It arrives and I'm disappointed before I try it. It's not a chop but pork short ribs. I have never seen pork served this way before. As I cut; the fat is overpowering the meat; the flesh is undercooked and I almost gag on this hunk of meat. I request that it be cooked more to a medium level. In ten minutes it returns and the next bite is the same as the last. I'm now nauseated and have lost my appetite. The rest of the sprouts were great. We were comped a great chocolate desert and left. I'd return if a friend wanted to go but not my first; second or even my fifth choice."</t>
  </si>
  <si>
    <t>khld1_4aDqvBmu431CVqrg</t>
  </si>
  <si>
    <t>WGJeo1dJjVrn49Zt7IDWtw</t>
  </si>
  <si>
    <t>Please come for brunch!! We ordered the farmers egg and the French toast... sooo good! They have a homemade English muffin and it really taste good with the jam. The muffin reminds me of the Pizza Hut dough. So good. The French toast -- very delicious and fluffy; enough to split between two people. We are definitely going to come back for brunch again! We actually came here for Valentine's Day for dinner. Amazingggg;the wagyu beef was phenomenal. Great place for date night and with kids. Very nice staff and great ambiance</t>
  </si>
  <si>
    <t>vOvqETH0s3WcgPsxl07zPQ</t>
  </si>
  <si>
    <t>_6Yfhq0OXhatjmAy9cDyvw</t>
  </si>
  <si>
    <t>Was in town for business and Urban Farmer was recommended.  Not a typical red leatherette white tablecloth steakhouse; rather open modern restaurant.  Service was attentive; however the star here is the beef; particularly the dry aged steaks.  My steak was ordered medium rare and unfortunately was delivered medium to medium well.  However; due to the quality of the meat; it still delivered outstanding flavor.  To the restaurant's credit they did offer a replacement steak; but I was enjoying it as it was.  I can say that I will definitely be back on my next visit to the wonderful town of Philadelphia</t>
  </si>
  <si>
    <t>Z12qIlVvWg2YzUSLvpZ2qw</t>
  </si>
  <si>
    <t>_2agCuAyV_4nyjAxsSUJ7A</t>
  </si>
  <si>
    <t>Amazing food and service. We stayed at The Logan Hotel and had breakfast at Urban Farmer since they had outdoor seating and we had our puppy with us; although they were technically not open outside they accommodated us and were extremely nice with our children and puppy. The food was beyond fresh and delicious; my daughter had waffles; and my husband and two boys had the farmer eggs everything was superb. Would definitely go there again.</t>
  </si>
  <si>
    <t>n-8IerQ30gor2xNFZtDsJA</t>
  </si>
  <si>
    <t>zYJuFiz4Z2Yt9g4lO1QuGA</t>
  </si>
  <si>
    <t>The food was absolutely amazing. I came for Saturday brunch, ordered the bone marrow, which is on their dinner menu, and they still let me order it. It was so delicious. The bones were full of meat and the bread was made perfect. They added a sauce to it, that made the flavor so enhanced. The fresh rosemary added a great touch. ;Next I ordered the vegetable frittata. I was absolutely blown away. The mushrooms were delightful. They were large and flavored so well. Everything about this dish was so great. The homemade English muffins were like nothing I've ever had before. ;I highly recommend this place. The staff was very attentive and made my experience here great!;Keep it up Urban Farmer!</t>
  </si>
  <si>
    <t>iBG74Le0Ajxx1-Ea_vLS8Q</t>
  </si>
  <si>
    <t>ZKTH2yW81y3GoAjDi4MwDw</t>
  </si>
  <si>
    <t>The food was good and beautifully plated. My steak was overcooked; but I didn't want to wait for a new steak. Especially since they never brought out the salad I ordered and the drinks were super slow in coming out (beer on tap). Seemed like the majority of staff had never worked at a restaurant before; much less a high end one. Don't think I'll come back again anytime soon.</t>
  </si>
  <si>
    <t>FueUs-vaiXk-FpZ0dLDveA</t>
  </si>
  <si>
    <t>Y88LG0_UfcjCXf-wanV53A</t>
  </si>
  <si>
    <t>Amazing service and staff. We were lucky enough to get a full tour of the kitchen, which by the way is incredible. The way they kept the meat fresh was perfect. Everything is so freshly kept and it's spotless. The cocktails were great along with the cheese plate. That guy knew his stuff!;;Our waitress was so sweet. Very attentive but not overbearing. I love the atmosphere. It's warm and welcoming. Plenty of different areas to sit. The long wood table in the front is my favorite! So awesome. ;;I will definitely spread the word and go back!;;Overall, amazing food, amazing drinks and amazing staff!</t>
  </si>
  <si>
    <t>2qUi7NpSwp59rpIRtWyCCg</t>
  </si>
  <si>
    <t>gxO9mY60OfuV4FvktDEDRQ</t>
  </si>
  <si>
    <t>Great food; service and facility.  Had gone for brunch with my husband and servings were generous and delicious. Burgers; French roasts d eggs were good.</t>
  </si>
  <si>
    <t>NCgSDNcaXXQSJKYlrGV-2g</t>
  </si>
  <si>
    <t>RadvqFuRTZNEfSZ_avPRog</t>
  </si>
  <si>
    <t>Tex-Mex, Tacos, Vegan, Restaurants, Mexican, Breakfast &amp; Brunch</t>
  </si>
  <si>
    <t>Honest Tom's Plant Based Taco Shop</t>
  </si>
  <si>
    <t>7lcCNrceM_2vp0eq0EUOnA</t>
  </si>
  <si>
    <t>Honest Tom's is one of my fav places for Mexican food around Penn campus. ;I am a vegetarian and I have tried their rice and bean, sweet potato burritos and tacos! I love the sweet potato tacos - the sweet potato pieces were fried n crispy, together with other veggies plus sauces the tacos were delightful! I would recommend splashing a little lime over the tacos because it was missing during my recent take-out.;I like hot and spicy food and Honest Tom's has a good set of sauces to go with their food. I really like their spicy taco sauce and jalapeÃ±o sauces.;Food's a little pricey, $6.50 for 2 tacos and ~$8 burritos..however the portion sizes are a little bigger than those in food trucks.;I just have one complaint: they don't deliver anymore....sad because I would love to get their food delivered for meetings at work, oh well!</t>
  </si>
  <si>
    <t>HEqjU9tofQDJmxbIYPWXwQ</t>
  </si>
  <si>
    <t>L6zxLQUQqJOoh6RNxRz14g</t>
  </si>
  <si>
    <t>Good tacos. The fish tacos are amazeballs but they aren't always on the menu. I wish they were. The burritos are also good and fairly priced. And the setting was great; very welcoming and comfortable. That staff was very friendly as well.</t>
  </si>
  <si>
    <t>eYb8kL5qIiW90R_MmceZQQ</t>
  </si>
  <si>
    <t>Y8oToEPa6oumUjodNGTvtw</t>
  </si>
  <si>
    <t>5 stars just for the sweet potato burrito. It is definitely 2 meals in one; stuffed with flavorful ingredients. I especially appreciate the hefty portion of guac included. I want to try other things on the menu; but I can't help ordering the sweet potato burrito over and over because it is so good.</t>
  </si>
  <si>
    <t>fx5n8dUGlIssF1z92661QA</t>
  </si>
  <si>
    <t>EpCEBd7str0Y8I4FWvb20g</t>
  </si>
  <si>
    <t>Honest Tom's breakfast tacos are my FAVORITE breakfast. The prices are incredible for the amount of food you get. 2 tacos and a cup of coffee is the perfect amount for a good breakfast. Whenever family or friends come to visit us; we always make sure we take them to Tom's. When moving to Philadelphia this summer; I made sure my apartment would be walking distance!</t>
  </si>
  <si>
    <t>jbTxW681j-Wu4AH4m2qTew</t>
  </si>
  <si>
    <t>bIA8r0bPFC1MZ5LqbER8MA</t>
  </si>
  <si>
    <t>We live nearby and it's a little gem in our area. Been here a few times and the place is quaint and the staff is very friendly. Tacos are fabulous!  We have been to El Rey and I like Honest Tom's tacos just as much and for a slightly better price. They have the best fish tacos I've ever had. We usually get most if not all the tacos on the menu. We can easily walk or bike here but parking has not been an issue.  If you like tacos; you must come to this charming place!</t>
  </si>
  <si>
    <t>VgQ3Q1O3_060L0p3PcI9mw</t>
  </si>
  <si>
    <t>Tom's is fast and delicious! And they only have a few choices; which makes the decision-making easier.  I eat here regularly!</t>
  </si>
  <si>
    <t>BJureREVKk4MNPCnFrPxTQ</t>
  </si>
  <si>
    <t>ARg-Yei4KTuSAA-Im5qBHA</t>
  </si>
  <si>
    <t>I stopped in here for a burrito last month and it was excellent. Great ingredients; well spiced; and quick service too. The seating is a little cramped; but that's what I would expect for a small taco shop in university city.</t>
  </si>
  <si>
    <t>xAnLvFwi2dO7n6kLdKJOXw</t>
  </si>
  <si>
    <t>Absolutely no frills. Just some solid food, didn't really think the prices were bad. Got two steak tacos, were on fluffy corn tortillas which were pretty good sized. Nice amount of guac and pico de gallo. Also got a side of chips and guac. The guacamole is pretty solid, and they give a good amount of it. Like their chips. This isn't authentic Mexican food in taste, but I think they general spirit of the place feels like an authentic Mexican taqueria. Just put out some good simple food in a nice simple setting. Like that they have valentina salsa, maybe I missed it, but wish there were some cut up lemons.;;Really like this place, wish I lived closer.</t>
  </si>
  <si>
    <t>FI04l6nA98JySbqmG5iCuA</t>
  </si>
  <si>
    <t>n2Sb_BGPvobdqFtYQrzgcQ</t>
  </si>
  <si>
    <t>dS-0tIYXMn2bXR308J_WHw</t>
  </si>
  <si>
    <t>sTqUNxHfvA6JEM-e45Qj4w</t>
  </si>
  <si>
    <t>Now I know what all the accolades, long lines in Clark Park is all about! Yup, I FINALLY got to try Honest Tom's. We would be walking in Clark Park and see the long line as we strolled through the Farmer's Market. I also recall reading a nice article a year or so ago in the City paper. So, when i read another article in City Paper that they opened up a store front, I definitely made it a goal on my new restaurant \to do\" list! So</t>
  </si>
  <si>
    <t xml:space="preserve"> on this beautiful</t>
  </si>
  <si>
    <t xml:space="preserve"> spring evening</t>
  </si>
  <si>
    <t xml:space="preserve"> my friend suggested we try Honest Tom's.....;;I ordered the Chicken tacos. my friend ordered beef Burrito.;1. Taco - the chicken was tender </t>
  </si>
  <si>
    <t xml:space="preserve"> moist and flavorful. I loved getting Guacamole on a meat taco. Yum! Tacos were very good and a good deal for $6. They use chicken breast and the pieces were big pieces not shredded</t>
  </si>
  <si>
    <t xml:space="preserve"> which is my preference. ;;2.  My friend liked her burrito</t>
  </si>
  <si>
    <t xml:space="preserve"> although she said the meat was a little bit greasy. The burrito was HUGE and was $8.00;;The service was quick and friendly. They even sent my receipt to my email address.;;FYI -  Tom said the truck will be be in action late March. Saturdays in Clark Park and M - F in the usual spot near Drexel.;;We will be back again!!"</t>
  </si>
  <si>
    <t>gOAvWocRyGbKvUaitVy8fQ</t>
  </si>
  <si>
    <t>1UNJeHTsS7WS9RxRzHw06g</t>
  </si>
  <si>
    <t>Nightlife, Bars, American (New), Gastropubs, Restaurants</t>
  </si>
  <si>
    <t>Varga Bar</t>
  </si>
  <si>
    <t>0qZppwMjVl541392CqXqTQ</t>
  </si>
  <si>
    <t>Thank you so much to Frank. After checking this place out on here i figured why not try them out. When my husband &amp; I arrived we thought it was going to be a circus clearly you could tell the rush was over. We sat a the bar and that was by far the best decision; because we met Frank. Wow he is funny and ever; he popped my cherry with my first long island! Being a whisky girl i can honestly say this is the only place i will drink long island at. We order the Mac &amp; Cheese;which can usally be a bust depending on who makes it. We really enjoyed it; we order our with Crab on top. At must try if you like seafood. Everyone should stop here while in Philly</t>
  </si>
  <si>
    <t>nkt62ZWYAhEPzw6dMDqEvQ</t>
  </si>
  <si>
    <t>ep09kXtkmQJsyfYi4vw-Og</t>
  </si>
  <si>
    <t>5bJpDx4c7x9fYzdltOhfbw</t>
  </si>
  <si>
    <t>g3yU5mnpIfwgU4IKndxHKA</t>
  </si>
  <si>
    <t>After an absolutely awful experience at Continental Midtown earlier in the day; Varga Bar was a welcoming contrast in terms of service - quick; attentive; polite. Even though it is mostly a bar; mid-day meal there did not disappoint! My husband and I had a veggie plate; avocado salad with chicken and their famous delicious french fries. Easy; tasty break while touring Philadelphia. I definitely wouldn't mind eating there again!</t>
  </si>
  <si>
    <t>1DiZw91c6xtC-3qJMAlwOA</t>
  </si>
  <si>
    <t>nin6h06XzCZf9CjoB_eIWA</t>
  </si>
  <si>
    <t>This may seem like only a partial review, but that's because we only had a partial meal. Nevertheless, our meal of appetizers and beer felt wholly satisfying thanks to the friendly and helpful staff at Varga. (Philly actors make the best waiters- they know how to act friendly and keep you entertained);;Our \meal\" consisted of the following- Sliders</t>
  </si>
  <si>
    <t xml:space="preserve"> duck confit chicken wings</t>
  </si>
  <si>
    <t xml:space="preserve"> and lump crab cheese fries. The winner? The lump crab cheese fries. Even just typing it makes me hungry for them again.;;A fine beer selection</t>
  </si>
  <si>
    <t xml:space="preserve"> I might add- a nice variety of styles and a staff that seems  to know their stuff.;;We unfortunately couldn't try any of the actual meals or specials (though out waiter did a great job of selling them)</t>
  </si>
  <si>
    <t xml:space="preserve"> but they sounded great. A trip back to Varga is inevitable at this point."</t>
  </si>
  <si>
    <t>kX8VElJe7Pj-cJ-yZAzHdA</t>
  </si>
  <si>
    <t>CMyBDiPOgHbiAq9dGvuwAg</t>
  </si>
  <si>
    <t>3MOGnst4NCKyNiVLJpH3aw</t>
  </si>
  <si>
    <t>8jZSvmGVCvMn0SKRfS73gw</t>
  </si>
  <si>
    <t>I love a Varga pin-up girl; and a restaurant who dedicates their decor to them will always pique my interest. I stopped by one sunny summer afternoon on a bit of a solo date and parked myself at a nice street table for some prime people watching. The pickles fern fronds were firm and perfect; the bloody mary was extra spicy as directed; and the veggie burger was a very decent attempt at a house made burger - messy but tasty. I'll be back someday to try the famous mac &amp; cheese!</t>
  </si>
  <si>
    <t>uxOjXmWuuEuHmF6rXFZfSw</t>
  </si>
  <si>
    <t>EuT-8w93SJ5LUaMvyuGJ0w</t>
  </si>
  <si>
    <t>This place is SO over-hyped. Points for the fun, vintage, yuppie-posing-as-hipster vibe, but the food and drink were just okay.;;To begin with, the wine list is severely lacking. Only one Riesling which was not my style but I never-the-less drank it because I didn't want to be difficult. I ordered the crab cake sandwich which was so salty it made my lips hurt! I'm also pretty sure it had been microwaved.... it had all the tale-tell signs: uneven heating and burn-your-mouth hot patches. Fun!;;The crab cakes came with Old Bay fries. They were good (but added unneeded salt to an already saturated dish.) I was beside myself when they brought out their BBQ-sauce-posing-as-ketchup!! Thank goodness they had good old fashioned Heinz in the back! mmmmmm... anyway...  my boyfriend said his burger was just okay too. Lastly, the service was frustrating. Apparently some drama took our waitress away for quite a while... I had to flag down other waitresses several times.;;Not a horrible experience, but this is Philly, people! Their are fantastic options galore! Unfortunately, this isn't one of them.</t>
  </si>
  <si>
    <t>fBkMdxKevYG1ALZbpjyu6g</t>
  </si>
  <si>
    <t>tw8Itib4kEjiOU7wAfVQzw</t>
  </si>
  <si>
    <t>Being a lover of both interesting beers and interesting food, Varga was right up my alley.  I had been to Varga once for drinks a few months ago and, after perusing the dinner menu then, knew I wanted to go back for dinner.  Fast forward a couple of months to this past weekend when some friends from D.C. came up to visit; we wanted a low key dinner before heading out on the town, so I suggested Varga.  ;;The first thing I loved about this place, which I discovered when I was there a few months ago, is the beer selection.  There are multiple selections on tap for any type of beer lover; IPAs, stoudts, wheats, lagers.  Each beer is described to a tee on the beer menu so, say you're like me and love hoppy, piney IPAs but are sometimes disappointed when you order one that tastes like too much alcohol or wheat, you can choose a beer based on the flavors you like.  These guys know their beer and that alone makes it worth stopping by.;;After we moved on to the dinner menu, we settled on the Truffled Mac &amp; Cheese as our appetizer (I would've ordered some more apps, because they all sounded delicious, but we were going out afterward and didn't want to be too full).  What I loved most about this dish was how subtle the truffle and bacon flavors were.  Truffle and bacon can too often overpower the dish they are being used in, but that was not the case here.  The truffle flavor was nicely integrated into the cheese sauce (which was nice and light as well) and the bacon was limited to crispy pieces crumbled all over the top of the dish.  It was a great spin on your traditional mac &amp; cheese.  ;;For dinner, I ordered the Kobe Burger.  I'm not sure if the beef was actual Japanese Kobe or American kobe (I'm guessing the latter since it would've been more expensive otherwise), but, regardless, it was a perfectly cooked (I ordered it medium), melt in your mouth burger.  I did not find the cheese (cheddar I believe) or bacon to be too much.  My one minor complaint about the burger is that the roll was so soft and the burger was so juicy (that is not part of the complaint) that the roll got so mushy, I had to finish the burger with a knife and fork.  Also, I wasn't really a fan of the homemade ketchup; it tasted like a fruit that I couldn't quite place...and it was just too sweet for me.  The friends that I was with loved it though.  ;;I can't really comment on any other entrees; one of my friends also got the burger (and had the same mushy roll problem)... my other friend got the hand made rigatoni, which I didn't taste.  He seemed to like it though.  ;;The other thing I love about Varga is that it is very reasonably priced... between 3 of us we had one appetizer, 3 entrees and 6 drinks (5 cocktails and one beer) and the bill was $100 (not including tip).  When I can walk out of a place with a full stomach and a good buzz for $40, I am happy.  Without drinks, it probably would've been half that.  ;;I would highly recommend Varga to anyone who loves trying different beer and/or enjoys great food with a unique twist.   I am really looking forward to going back so I can try some other things from the menu (like the breakfast cereal ice cream and the ribs).  The only reason I am not giving it 5 stars is because I personally can't give any place 5 stars if I've only eaten there once.  If it's as good next time as it was this time, I'll be updating my rating to 5.;;One last thing...we went around 9pm on a Friday night and there was about a half an hour wait.  However, you can also choose to sit at the communal table (a long table which seats about 8 or 10) in the front window if you don't want to wait.  We did that and had the whole table to ourselves for the 1.5 hours that we were there.  So, if you don't feel like waiting to be seated, it's not a bad choice.</t>
  </si>
  <si>
    <t>lsVW_oscHIuleUM6AAjVTg</t>
  </si>
  <si>
    <t>lxveX8i1b1TDnPnJfeZulg</t>
  </si>
  <si>
    <t>It took me a while to get to this place (an unfortunate naming issue with one of my ex-coworkers which I shan't get into)  It looks cool enough and I like all the outdoor seating.  A couple friends went the other day and enjoyed it so I tried it out as soon as a nice outdoor eating day came along. ;Well - it was good. Not great.  And some things were just irksome.  ;First pickles - I love pickles.  We ordered the mixed pickle app.  I was super excited, but soon somewhat let down.  Don't serve mushy pickles!  that is not OK.  Some of the veggies were slightly unidentifiable, and the baby carrots were downright gross. ;I ordered a watermelon margarita - it was just OK.  The one I made myself at home a day earlier tasted the same and didn't cost 8 dollars. ;My GF ordered the hotdog - that was pretty tasty.  But the coleslaw, although it looked tasty, was not. ;The mussels and clams were tasty, but why no spoon to eat the broth and really, just ONE piece of garlic bread?  That is just weird and cheap.  I had to ask for some more bread, which I finally got.;But seriously the most annoying thing here is that they charge you for refills on soda.  Seriously - that cup of diet coke cost you like 3 cents, why charge us 2.50?!  For all you know you are screwing over someone's DD and that is just rude.  ;in all honesty I probably won't be back here.</t>
  </si>
  <si>
    <t>w4dhnMV3gNoo0a_-Th7mtg</t>
  </si>
  <si>
    <t>kOleO-s9i5KEt7j_yOk-kw</t>
  </si>
  <si>
    <t>Varga is fine for a night when you want to sit outside. It happens to be close to my apartment which is why I go so often. The food is solid; outdoor seating with my dog is always available which is something I look for. The  service isn't spectacular depending on who you get..but all in all its OK in my book;</t>
  </si>
  <si>
    <t>WeIzmxx0sub0R4KUPGXzrw</t>
  </si>
  <si>
    <t>_tt4nysrN8JpzLLVXL-z5A</t>
  </si>
  <si>
    <t>Breakfast &amp; Brunch, Creperies, French, Restaurants</t>
  </si>
  <si>
    <t>Creperie Beau Monde &amp; L'Etage</t>
  </si>
  <si>
    <t>teGjGFhzE7zVrkU03F8xDQ</t>
  </si>
  <si>
    <t>Every time I go to Beau Monde it's either raining or snowing or about to do one or the other, which is perfect because I like to pretend I'm dining in Paris instead of South Street and it makes the charade that much easier.;;That said, my daughter and I sat in the lovely nook the day of the first snowfall of the season and dined on a ham &amp; cheese crepe as well as one filled with strawberries and toasted coconut. The savory choice was good, but the sweet one was simply amazing. It was topped with whipped creme and was warm and gooey. ;;In addition to the extensive choices (I love to have it my way) they were also playing The Shins and Wilco, which earns an extra star. Yeah Beau Monde!</t>
  </si>
  <si>
    <t>y8aWXOimQ9ZgUgZ6q--nCQ</t>
  </si>
  <si>
    <t>d7X3yNc4MEXojQLSrA8rTw</t>
  </si>
  <si>
    <t>YyDBD9-1Q4czsb4LJ8msbw</t>
  </si>
  <si>
    <t>Uu5ZwpU_XLeyWedwtBZcjw</t>
  </si>
  <si>
    <t>Breakfast; lunch; dinner or dessert crepe - I have loved them all.  Love their Brittany style; square crepe made crispy with buckwheat flour.  The service is always friendly and being there in the winter with the fireplace roaring makes for a lovely date night.  I wish I could quit the bananas foster dessert crepe; but I can't or won't.</t>
  </si>
  <si>
    <t>mO4TEm_HNHCXnA5GU8BqIQ</t>
  </si>
  <si>
    <t>Best crepes I've ever had. The a la carte menu is great, so many good options for making your own.  The House Suggestions are nice when you simply can't decide on your own.  Service was pleasant and fast.  Atmosphere is cute, romantic and french.;;The best part is that you can either be very frugal by choosing veggies, or go all out and order the expensive stuff. Lots of variety.</t>
  </si>
  <si>
    <t>DApR0gtL9ACJtQs2VbsohQ</t>
  </si>
  <si>
    <t>oQh789LP9XpNL4hIqiSNQw</t>
  </si>
  <si>
    <t>I have only been living in the area since September, but as of now this is by far my favorite restaurant. Have only been for dinner, and each time has been incredibly delicious. Ambiance is pretty cool, but if you don't get a window seat then you might be pressed for luck in the seating department.;;This is a very minor issue, and the food more than makes up for it. Menu can be confusing to first timers. The top is a list of appetizers, which I always ignore. The middle is divided into two sections: dinner/savory crepes (yes, it's a crepery, but they do have a few regular entrees) and dessert/sweet crepes. They list ingredients (e.g. mushrooms, eggplant, chicken; mixed berries; nutella, ice cream), of which you can make any combination. The bottom of the menu offers suggested combos (if you're overwhelmed by the options and are afraid to do the math involved, stick to the combos).If you're feeling creative, mix and match to make your own delicious crepe invention.;;My recommendations: savory - chicken, mushroom, broccoli, goat cheese; scallops or shrimp, mushroom, broccoli, tomatoes (ask for mushroom sauce instead of seafood sauce) / sweet - nutella, mixed berries, vanilla ice cream;;Service is fine, nothing extraordinary but doesn't detract. Can be pricey with drinks and multiple ingredients. Dinner for two (and dessert) is usually at least $50, and that's probably on the conservative side.;;Enjoy!</t>
  </si>
  <si>
    <t>cbBxBySpq87KPiLG25N76Q</t>
  </si>
  <si>
    <t>qSW_41QkTT-EMDntAcVL0w</t>
  </si>
  <si>
    <t>My sister and I went for dinner yesterday; it was very quiet. I guess this place is only popular for breakfast and brunch; dinner crepes are not as appealing. I got the ratatouille because of the Disney movie; it was kind of bland. The portions were not filling; we were still hungry afterwards. I would like to give this place another try; perhaps for brunch or something.</t>
  </si>
  <si>
    <t>AVH-VVbjpViYMzAUtaKomQ</t>
  </si>
  <si>
    <t>UwKNiuaav86-p4oj5yYflA</t>
  </si>
  <si>
    <t>Great decor and ambiance. I came here with a group; but definitely recommend it for a romantic night out. THe cheese plate appetizer was beautifully set up  Tried the chocolate crepe with coconut and coffee ice cream and it was flavorful without being too sweet. Next time I'd love to try one of their savory options!</t>
  </si>
  <si>
    <t>JYX0u99wOZ0jrjiRQXVjcA</t>
  </si>
  <si>
    <t>Xbm-tF-WNirsYc-FlnYrug</t>
  </si>
  <si>
    <t>rYVkGJC10k4kXjz-6A1eOw</t>
  </si>
  <si>
    <t>There's no doubt about it - the crepes here are delicious! The menu contains a wide variety of both sweet and savory crepes to match any taste, or you can pick from a full list of fresh ingredients and make your own. I tend toward sweet, so I ordered one with apples, almonds and honey - delicious!;;My only caution is that, because it's so popular, the restaurant itself gets pretty loud. I was there with a group of 10, but I could only hear the people directly next to me. The service is also noticeably slow, again most likely due to the sheer number of other tables the staff attend to at this busy spot. I would have preferred a place where I could at least converse with the other members of my own party, but what can you do. Just prepare for a leisurely meal with a small group if you go!</t>
  </si>
  <si>
    <t>wVnLzcp5Rmlu4vq157bRog</t>
  </si>
  <si>
    <t>f0AYz547wxlAddXIT_d2KQ</t>
  </si>
  <si>
    <t>I spent a semester in Paris and got street crepes at least once a week; these do not even begin to compare. But we're in Philly so let's be reasonable.;;I started going to this place in 2004 and it's been a go-to restaurant when I want something a little fancy and have the cash to splurge. Unfortunately, the prices have been substantially jacked up since 2004, so I don't go as often.;;My usual is the mushrooms, swiss and toasted almonds crepe. Girlfriend gets the creamed spinach, chicken, tomato and swiss (chicken doesn't add much to the flavor so she gets it without when we're trying to be thrifty).  Both are tried and true and very delicious. The french onion soup is also very good.;;If we have money and room in our bellies to spare, we usually split a sweet crepe. All the sweet crepes I've tried have been excellent, though my favorite is the classic Nutella Banana.;;I've also had some bad crepes here. I thought the Shrimp, Spinach, Roasted Leeks &amp; Seafood Sauce was much too fishy (and I like fish). Also be careful when you create your own - it's sometimes best to ask the waitress for a suggestion (they're usually very helpful).;;I had the scallops, tomato and herb butter crepe last time. The scallops were overcooked and rubbery; I ate the rest but picked over what I paid $20 for. Luckily, when the waitress took my plate and saw that I clearly did not care for them, she said that she also thinks they're too well-done, and took the crepe off the bill completely. ;;All in all, Beau Monde is really nice for a date, the food is pretty reliably good (presentation is beautiful), and the service is excellent.</t>
  </si>
  <si>
    <t>_Od4VGV444wsrc3oOYzsaA</t>
  </si>
  <si>
    <t>lZX5_8qspEXtMJGFQ0-Mow</t>
  </si>
  <si>
    <t>Event Planning &amp; Services, Hotels &amp; Travel, Venues &amp; Event Spaces, Hotels, Restaurants</t>
  </si>
  <si>
    <t>Philadelphia Marriott Downtown</t>
  </si>
  <si>
    <t>9_cgFBL_dooqXOZga4ZS0w</t>
  </si>
  <si>
    <t>What can I say that others have not said? Not much but I can tell you this, This hotel was an excellent value for the $125 a night I paid to stay here. I am a native of Philadelphia however I was visiting the city for a wedding and did not want to stay with family.;;I remember when this hotel was built but had no idea what it was really like until I stayed here. As soon as you pull in you have staff greeting you. The doormen, the bellman etc. I saw the check in desk was fairly large and just knew I was going to have to wait a long time to check in. That was not the case. I was called to the counter very fast. The agent asked for my name and id. She pulled up my reservation very quickly and gave me the information I needed for my room. She was polite, courteous and had a genuine smile the entire time. ;;My room was on the 15th floor. I had to actually travel through this large lobby to a set of elevators around the corner. Before I got to my room I noticed they had ice cream in a small freezer for guest at check in. How cute.;;I eventually got to my room and was impressed. The pics speak for themselves. The room was a good size, super clean because I checked and saw nothing out of line and it smelled good. I was already in heaven. I had no time to sit down but I did enjoy that bed when I came back to my room that night. It was plush and I sure wished I had it at home.;;I have nothing negative to share about this hotel. It was A-ok with me.</t>
  </si>
  <si>
    <t>C_QvJVStS3qim8GtGEokAw</t>
  </si>
  <si>
    <t>jfWMAge4DClRINtrDJOdIw</t>
  </si>
  <si>
    <t>One thing this hotel needs- updated food. Room service is mediocre and has been the same far too long. There really aren't any options for people trying to watch what they eat, or options to substitute.  And when I say update- I don't mean that awful Fresh Bites thing Marriott thinks is a good idea. It's wasteful and anything but fresh.;;The food in the concierge lounge is usually decent, but at times it seems like they just throw out whatever they can find.  Again, keeping in mind that everyone doesn't want to eat pastries and pasta in heavy sauce everyday- salad and veggies are always a nice option.  Especially at breakfast.  I'm so tired of pastries and breads I can't eat and under-ripe fruit I won't eat. Recently was at a RI which had salad fixings on the breakfast bar, and surprise- it was the most popular item!;;The staff here are always friendly and helpful.;;Rooms could use a refresh. They are fine, but dated and a bit dark.;;The restaurant is ok, but again, could use a refresh on the menu. ;;The doormen are always helpful and friendly. I just wish they didn't let people smoke right outside the door- it's kind of gross waiting for a cab with all that smoke.;;However, when there are large groups in the hotel- particularly groups of young people in town for some sort of competition nearby, don't place your regular guests in the same area. We spent a horrible weekend among a bunch of rowdy kids running up and down the halls, screaming and yelling. When we complained the response was \they have their own security.\"  That's not how you treat customers."</t>
  </si>
  <si>
    <t>uvav-UwHwFGGGAxAMDECZA</t>
  </si>
  <si>
    <t>7NxVivFLTOAbsHtE-0Mv4Q</t>
  </si>
  <si>
    <t>LOCATION:;Very central to the Reading Terminal Market, Hard Rock, Macy's and shopping.;;LOBBY:;Spacious area with a raised platform in the center with lounge seats &amp; tables, and a restaurant off to one side. ;;ROOM:;Nice and spacious. The bed was very comfy and the pillows were firm. I hate those normally soft ones where your head is pretty much level with the bed.;;Cable was out for the entire night and next day.;;The bathroom is spacious with 1 sink and a shower/tub with okay water pressure and a quick drain. ;;There was no parking in their garage, even for hotel guests.  There are several lots nearby which are priced a little less but the walk is farther.;;SERVICE:;Check in &amp; out was fast and friendly. We didn't utilize any other hotel services.</t>
  </si>
  <si>
    <t>BPZEAoU0sB6CFGusTErUuA</t>
  </si>
  <si>
    <t>nmHv6PQDENN5mF1ZXVhbcw</t>
  </si>
  <si>
    <t>Beware; Bedbugs.  I'm covered in over 140 bed bug bites.  Stayed 5 nights.  Hotel sent a security guard to my room to write my name down upon my complaint to the manager and that is it.  A colleague at the same conference said wrong place to stay known to have bedbugs.  Long time Marriott customer with elite status and highly disappointed.  Reported to Health Department.  Similar complaints posted on trip advisor and bed bug registry.  Miserable experience.. know how to check your room or avoid location.</t>
  </si>
  <si>
    <t>PnAbqj2BImmRn-mW0aE6Aw</t>
  </si>
  <si>
    <t>sqg4U7v3DNkgw86oirkTOA</t>
  </si>
  <si>
    <t>Rating - 3.5 stars;;I stayed at the Philadelphia Marriott Downtown while attending a conference at the convention center.  It's in a really convenient location (near restaurants, shopping, across from the Reading Terminal Market, walking distance to historical sites, etc.), and there's an indoor walkway that connects directly to the convention center.  The lobby area is also really big and a good place to hang out with work colleagues.  The concierge is really big and well stocked.  Given all these plusses, I would rate the hotel a solid 4 stars.  However, I didn't have a 4-star stay because of the really, really loud construction noise on the street nearby that sounded like someone revving a motorcycle, dropping huge metal containers, and jackhammering throughout the whole night.  It was impossible to get a good night's sleep.  This was one of those times when I wished Philadelphia had a noise curfew.  The walls were also pretty thin, as I could hear the person in the room next door engaging in \late night activities\".  Too bad an otherwise pleasant stay was tainted by such severe noise issues."</t>
  </si>
  <si>
    <t>25lrlCp87N0jG8XMF75_Rg</t>
  </si>
  <si>
    <t>6fborVw-QdwVtnRntDcBIQ</t>
  </si>
  <si>
    <t>Love this hotel. I just checked into Philadelphia today and I'm having a blast. I came on this trip alone knowing it was be a good one. I'm doing the tourist/adventure thing. This hotel is huge from I see. Check in was simple and o did everything from my marriot app. I simply walked to the front desk and they asked for ID. By the way; they let me check in at 1:00pm. I didn't have to tote a suitcase around the city until 4pm. I also have a pretty awesome view from my room. Look at City Hall.</t>
  </si>
  <si>
    <t>zF57mLi6bMJukl-gS5RZew</t>
  </si>
  <si>
    <t>YiD3zM-5CZW9m54t2BApeA</t>
  </si>
  <si>
    <t>Great location &amp; very centrally located to everything in Philadelphia. Room was clean and quiet, and only $119 with the AAA rate! ;;Wifi is free if you are a member of Marriott rewards, which I joined immediately prior to staying here.</t>
  </si>
  <si>
    <t>RqVu29i0vXgJmQNJW4TYgw</t>
  </si>
  <si>
    <t>FFNo8Dt8SZCcVnbao67z_g</t>
  </si>
  <si>
    <t>Hotel is super conveniently located for everything you might want to do in Philly - a close walk to the museums, historical stuff, south street, etc. You really can't get a better location. ;;Room was affordable, parking wasn't too bad (considering it was valet and everything else in the area is similarly priced).;;Room was super clean and the housekeeping staff was SUPER friendly.  The bed was really comfortable, the temperature control was spot on, and it was a great stay.</t>
  </si>
  <si>
    <t>r9mhVctlEmWPfVmDh2e0rA</t>
  </si>
  <si>
    <t>0oMOeoECnDLNMn4D58pKpg</t>
  </si>
  <si>
    <t>The hotel itself looks nice, but once you head over to the rooms it looks pretty outdated. I wasn't very happy with the check in process, the guy who checked me in didn't explain that there are two towers; I was there for the auto show and would have liked to know that there was one tower closer to the convention center. I also have status and I'm usually offered water bottles when I check in, I had to ask him for water after seeing other people get them and he came back with just one because he ran out. ;;I had great service from the waitress at the bar, however, the food I ordered was mediocre. I ordered their seafood tater tots, which looked amazing on paper, but were lacking flavor. ;;The highlight of staying here was that I got to catch the Superbowl while I was there and they had tv projectors in the lobby, they also had free food/drinks at the concierge lounge, which was pretty great. ;;The location is great, near many restaurants and easy access to landmarks.</t>
  </si>
  <si>
    <t>0JTm0eEyNplivQqZ7Q9RBw</t>
  </si>
  <si>
    <t>RR92I7VTCGHz_79OBr9OLw</t>
  </si>
  <si>
    <t>As conference venues go, I have to say the Marriott Philadelphia Downtown is pretty crappy.  All the meeting rooms are too small; if you combine them together, you get a very long and narrow room that makes the people in the back feel like they're not even participating.  The ballroom is a pretty decent size, as is the exhibit hall, but the congregation areas on the 4th and 5th floors (outside those rooms) are ridiculously long and the escalators are inconvenient.  The main lobby has lots of great chairs - I even took a nap on one, since I'm staying with friends while attending this conference - but needs more outlets.  The restaurant (13) and bar (Circ) are jaw-droppingly overpriced.  $9.50 for a vodka diet? $6 for a tiny bit of hummus?  Seriously?  And the wifi...I didn't even bother.  $13 PER DAY for non-hotel guests.  I've heard rumors that the parking is $45/day but I've been using public lots and garages instead, there are a million around.  The Starbucks in the lobby is priced normally and has lots of seating.  The official conference center is convenient to get to from inside.  Reading Terminal Market is right across the street for lunch, but you'll have to go elsewhere for dinner because it closes at 6pm.;;I'll be back next year for another conference and I'll be staying in a room that time, so I'll definitely update my review then.</t>
  </si>
  <si>
    <t>yoMW1daUiNENR6HiM7UxWA</t>
  </si>
  <si>
    <t>Sandwiches, American (New), Lounges, Nightlife, Bars, Restaurants, Breakfast &amp; Brunch</t>
  </si>
  <si>
    <t>Marathon</t>
  </si>
  <si>
    <t>ymir0baPnU0rYEo_VBZxvA</t>
  </si>
  <si>
    <t>I recently had the pre fixe meal for $22 and I enjoyed the combination of tastes on my plate. The chicken was moist my veggies were tasty but a little too greasy....overall is was a great meal. ;;I also use them for take out/delivery. I have always enjoyed the way the package their food, in plastic containers that I use over and over again until they look too worn out and I recycle them. I hate take out places that use so much boxes and cups and card board - it's extremely eco-unfriendly. ;;The food here is never spectacular but is a good standby you will always come away enjoying. The prices seem a little steep but the restaurant atmosphere is contemporary, the service has always been splendid and the food is dependable.</t>
  </si>
  <si>
    <t>duJnzlaILBFufu1wjyu-Bg</t>
  </si>
  <si>
    <t>bcNhedsG9dRWiIeV_-cGUQ</t>
  </si>
  <si>
    <t>Great atmosphere; service was very friendly and prices were very reasonable however I found the food a bit bland; not bad just bland. My husband and I were starving after a long drive to Philly and this filled the spot but it wasn't overly enjoyable and we most likely won't be back.</t>
  </si>
  <si>
    <t>7HOTNEzVwtJQK6iwC6XVJA</t>
  </si>
  <si>
    <t>VJxazz5W7xzOw-MylSeQCA</t>
  </si>
  <si>
    <t>Really disappointed. I've been to the Marathon at 18/Spruce and had excellent service, drinks and food. Thought that would transfer to this location - not at all.;;To sum it up, our server was extremely energetic, but not in a good way. More like a frantic energy. I was there to enjoy a few drinks and dinner with a friend who was visiting (AKA looking to spend money AKA you will get a larger tip if you let us stay longer) and we were rushed out. Server brought boxes for food we were still eating, without asking if we wanted them. A few minutes later he physically put the food in the boxes at the tableside while mumbling something like \I don't like food sitting on the table.\" .....we didn't even want to take it home. Next</t>
  </si>
  <si>
    <t xml:space="preserve"> when we said we were having another friend join for another round or two of drinks he told us we couldn't stay at the booth we were at and we needed to go to the bar. What? I point blank asked him if he was kicking us out of the booth and he said \"yes!\" energetically. There was no one waiting for tables and there were numerous open tables/booths around the restaurant. I felt extremely uncomfortable and wanted to leave immediately. Our friend joined after all this happened</t>
  </si>
  <si>
    <t xml:space="preserve"> and when the server came over to ask if they wanted a drink</t>
  </si>
  <si>
    <t xml:space="preserve"> he seemed surprised when we told him we were just going to leave. YOU LITERALLY just told us we couldn't sit at this table any longer!! We then left.;;I worked in restaurants for a long time and I'm pretty easy to please when it comes to restaurant service. I was not pleased at all during this visit.;;On another note</t>
  </si>
  <si>
    <t xml:space="preserve"> the food was not that great."</t>
  </si>
  <si>
    <t>oQUyojSOb6rdMnusw0M5lg</t>
  </si>
  <si>
    <t>ycCtbuVIBKe9j5Og2MuSdw</t>
  </si>
  <si>
    <t>I like their salads; tea; and french fries! The servers were great...I've been here a few times and I'd come back!</t>
  </si>
  <si>
    <t>-2de2fwegPePpN1E5Gs1jw</t>
  </si>
  <si>
    <t>Sandwiches are great here!  They have a decent menu with a variety of food types. Lunch time gets crowded; but that's downtown Philly.  The jambalaya was tasty and just the right amount of kick.  I'd definitely go back.</t>
  </si>
  <si>
    <t>t2e8bLbRjcXG1H_xam4Ljw</t>
  </si>
  <si>
    <t>KEx5T2Y3k4fhd6yWHr3bYQ</t>
  </si>
  <si>
    <t>acWXjJQ_bMMQw7diiqh1UQ</t>
  </si>
  <si>
    <t>163HKwq3huDOoM5BkIWCXg</t>
  </si>
  <si>
    <t>I remember when this was the place - many moons ago. Now; though the portions are large; the menu is dated. Not a bad place to grab a quick bite; but I'm uncertain whether I'd linger.</t>
  </si>
  <si>
    <t>7FLXp3VCE1RHOqsGBk2JNg</t>
  </si>
  <si>
    <t>Straight to the point: the service; the one dish I ordered and the inside was very inviting; my hamburger was made perfectly like I like it. The restaurant is really nice and they have good drinks.. No complaints</t>
  </si>
  <si>
    <t>OBoeuSW39_uwUXGtN4vdOA</t>
  </si>
  <si>
    <t>XQWSfcJj3Xi1H7-o_gNtEQ</t>
  </si>
  <si>
    <t>We consider Marathon to be Philly's diner. Yummy comfort food at a good price. Tonight; sweetheart loved the matzo ball soup; which is 5-star. I really enjoyed the turkey plate with mashed potatoes and cranberry sauce.  Sweetheart's salmon salad had a lot of yummy ingredients; but the salmon was a bit dry. Marathon is a perfect go-to spot for basic foods that I could make at home; if I cared to cook!</t>
  </si>
  <si>
    <t>pnitSpvWhpscUxv303T6kw</t>
  </si>
  <si>
    <t>All over good food. Not super fancy, but I have never had something there that I did not like. ;;Recommended items: ;;Marathon Burger;Basil Lemonade (alcoholic);Dark and Stormy (alcoholic);Vegetarian Chili (awesome!!);Fire-roasted salsa;Crispy Buffalo Chicken Sandwich;Southwest Salad;;Great place to get a decently priced meal and is easy to get into any day of the week.</t>
  </si>
  <si>
    <t>ZX8Ib2g8wT6SWPnOHBbYJQ</t>
  </si>
  <si>
    <t>Jg9kkOl4sx2AXJVohbpSiw</t>
  </si>
  <si>
    <t>Barbeque, Coffee &amp; Tea, Mexican, Cannabis Clinics, Event Planning &amp; Services, Personal Chefs, Restaurants, Juice Bars &amp; Smoothies, Food, Health &amp; Medical</t>
  </si>
  <si>
    <t>South Philly Barbacoa</t>
  </si>
  <si>
    <t>Hosunmlqwt4e4Rr6qAUsFA</t>
  </si>
  <si>
    <t>xiNs2c5cHmoMJqpF_rxjjg</t>
  </si>
  <si>
    <t>SXykz0jV8eEIEN0f8Ug_ZA</t>
  </si>
  <si>
    <t>Love; love; love this little spot!! I came here not knowing what to expect. First; once you enter; you'll need to walk over to the back to make your order. And then; once you make your order; they make the tacos in front of you while you wait. I'm not the most knowledgable in regards to Mexican tacos; but I felt like the folks over there were very patient and hospitable. They explained everything to me. Once I got my food; I was asked to sit down. From there; they asked me for my drink order and asked if I wanted some soup. I got the shredded pork taco; and the shredded lamb taco. Those were the options for the day. I also had the fresh honeydew drink and some soup. Wow!!!  The food was fresh and amazing!!!!  I never had a taco that fresh!!!! But the star was actually the soup!!!!  The soup was a work of art!!!!  So tasty!!!!!</t>
  </si>
  <si>
    <t>u8mPhKhlJaq6XPJmvL-Gnw</t>
  </si>
  <si>
    <t>Amazing tacos and tortas! Even the bread for the tortas is homemade. The owners were very welcoming and offered us samples all of their homemade agua frescas. I think we ended up having one of everything on the menu, including a delicious rice pudding for dessert. You can't beat the quality of food and the quality of service, this really is one of the best restaurants in Philadelphia. ;;I do believe they have early hours, so save your appetite for a big lunch or early dinner.</t>
  </si>
  <si>
    <t>41DwOGqrH56-IyaGh7JwfA</t>
  </si>
  <si>
    <t>q6LwphvbX4yFbOjJqMB--w</t>
  </si>
  <si>
    <t>Omg. Just come. The menu is not expansive. Hope you like lamb carnitas today because that's what they have. But you do like carnitas. Trust me on this. Some of the best I have EVER had - and I've had plenty. They sell them for $60/kilo, or $4 for a taco's worth, and I'm watching order after order of both sizes  walk out the door.;;I don't do 5 stars lightly. I'm stuck at wow!</t>
  </si>
  <si>
    <t>fu81S0FbKNXYUlEy9apW7A</t>
  </si>
  <si>
    <t>JynDvui7ytYpmBtpykw6Vg</t>
  </si>
  <si>
    <t>46DfLXSTmaBuwQCCEhp8ag</t>
  </si>
  <si>
    <t>kFLcLfu7wQb36y9bD1DgFA</t>
  </si>
  <si>
    <t>The reviews and hype is real.  I don't need to explain to you any further; please go and try for yourself it will be a life changing experience.</t>
  </si>
  <si>
    <t>t0I5YSgLwazr6IsvwNzQOg</t>
  </si>
  <si>
    <t>the lamb was incredibly gamey; my wife nearly puked. I felt the same getting a whiff as i was eating but not so averse. However; receiving a very bland cafe de olla was very disappointing. It was like a watered down Maxwell house with a hint of orange; sugar; and spice. Nothing like I had had elsewhere; or even here once before. If your out; your out...plain and simple don't slap together a monstrosity; I'll come back as long as what I get is good.</t>
  </si>
  <si>
    <t>KWPswbGs8njZGZFu58sBWw</t>
  </si>
  <si>
    <t>BH9vLxwv2ZT5JajEVrF0bg</t>
  </si>
  <si>
    <t>IlvXi_Prbd0RLdkYGj4kCA</t>
  </si>
  <si>
    <t>Kb1tibcjtDKKXURX3-LHSw</t>
  </si>
  <si>
    <t>Don't let the weekend-only hours deter you from one of the best eating experiences in the city. ;;The mosaic-ed facade, of what appears to be a 'home turned restaurant', will let you know you have arrived. ;;Walk in the door, and a man with a cleaver is waving you to come sample his tacos. No hostess, no menu, just an excited man with goat oils all over his hands. ;;Walk to the back, almost into the kitchen. Trust him. Trust everything he tells you. He will guide you to the land of meat and tortilla. ;;He may force feed you a sample of the glistening meat on the chopping block. You can't even attempt to say no. ;;After you are impressed with his flavors, he will ask you if you'd like more tacos. When you inevitably say yes, he will chop off more hunks of meat, ball the meat in his well lubricated hands, place them in a tortilla, and serve them to you with a proud smile. There is a \register\" by the chopping block</t>
  </si>
  <si>
    <t xml:space="preserve"> where you will eventually pay. This is also where you get your fresh OJ or horchata (there's no booze). He will insist on eating right away and worrying about paying later. ;;The tacos are wonderful- maybe the best I've had in Philly- but the attitude of the place is what makes this a spot to definitely check out. It's laid back</t>
  </si>
  <si>
    <t xml:space="preserve"> everyone's happy and proud of the product</t>
  </si>
  <si>
    <t xml:space="preserve"> and it feels like everyone is welcome. Families and old people</t>
  </si>
  <si>
    <t xml:space="preserve"> young people</t>
  </si>
  <si>
    <t xml:space="preserve"> visitors from Norway</t>
  </si>
  <si>
    <t xml:space="preserve"> locals</t>
  </si>
  <si>
    <t xml:space="preserve"> everyone just sits and eats at the colorful tables. ;;Very pleased</t>
  </si>
  <si>
    <t xml:space="preserve"> I will be back."</t>
  </si>
  <si>
    <t>27M0B4ENG7sI-Z2gCuqANA</t>
  </si>
  <si>
    <t>tEByNwb7s-wUVIcmKAGiLg</t>
  </si>
  <si>
    <t>avN_qSTGSi3IXFpQSc4SzQ</t>
  </si>
  <si>
    <t>hkirr3WzSTx2d9cdP_NKSQ</t>
  </si>
  <si>
    <t>Comfort Food, Middle Eastern, Vegetarian, Kosher, Restaurants</t>
  </si>
  <si>
    <t>Mama's Vegetarian</t>
  </si>
  <si>
    <t>vnD2m8iRya3sNBR44WtjxA</t>
  </si>
  <si>
    <t>3m5HcFkM6qWTRjhb3tPjaQ</t>
  </si>
  <si>
    <t>YC5VPyejP_5ZpvERE283DQ</t>
  </si>
  <si>
    <t>I can eat A LOT; as in: \try-to-hide-the-piles-of-food-in-front-of-me\" a lot. And these platters make me look like I have a modicum of restraint. I don't recall ever running out of anything on the plate before I ran out of falafel. There were so many falafels they had to bring the rest out on a separate plate. Everything was scrumptious (I had the Mama's Platter); made better by the pickle bar to add some zest and spicy goodness to my food pile. Bonus moment: taking some leftovers home...all for $10."</t>
  </si>
  <si>
    <t>T4AAw60lYz2rZXSvXb9_Uw</t>
  </si>
  <si>
    <t>ZtRdow9_id85vu8K8_zWQg</t>
  </si>
  <si>
    <t>I went there for the \best sandwich\" today</t>
  </si>
  <si>
    <t xml:space="preserve"> but the whole experience was a disappointment. There was a ridiculously amount of hot sauce and was very unevenly spread</t>
  </si>
  <si>
    <t xml:space="preserve"> almost cried when I ate at the end. And honestly</t>
  </si>
  <si>
    <t xml:space="preserve"> the sandwich tasted very fair in general in regardless of the excessive hot sauce. I probably won't go there again</t>
  </si>
  <si>
    <t xml:space="preserve"> I've had better falafel sandwiches in Philly... Overrated place.;;btw... It's cash only. ;;æ—¥å¦ˆè€å­é­è¾£æƒ¨äº†"</t>
  </si>
  <si>
    <t>_c4XsEQfqz3AybRDWa8hYg</t>
  </si>
  <si>
    <t>7WekQfl35ekccHwgF_5tJQ</t>
  </si>
  <si>
    <t>Great place with fantastic; traditional Mediterranean for a ridiculously low price. Bring cash and stop in on several occasions if you can. I already plan on it being my lunch spot again tomorrow!</t>
  </si>
  <si>
    <t>gURhBZinCEcVxI7xcYYuEg</t>
  </si>
  <si>
    <t>YesTDno_LcoWLhevori7EA</t>
  </si>
  <si>
    <t>iI4kz82dHAUdwpSCQcQFkg</t>
  </si>
  <si>
    <t>ipYrD643KFMQRFge6KPCvw</t>
  </si>
  <si>
    <t>c0WhhbrwM0QRtT7aGGoyfA</t>
  </si>
  <si>
    <t>dead man walking on the island... a last meal... granny's sweet potato pie; diet mt dew and falafel from mama's. there's no doubt that it's the best in the city of philadelphia. reviews aren't necessary for mama's.</t>
  </si>
  <si>
    <t>BvX77V8m57vJZU_hY2V3Ug</t>
  </si>
  <si>
    <t>xsLuxqKPa2EWChsSoqrdUA</t>
  </si>
  <si>
    <t>I love Mama's so much.  The half falafel sandwich is my go to lunch at a mere $3.50, and the whole is only $6.  The eggplant is necessary when a whole sandwhich is in order.  And they have amazing soups during the winter, like lentil, mushroom &amp; barley, white bean, &amp; spleat pea.  A cup of soup and a pita is only $3.50.  Then the guys behind the counter are the greatest.;;My non-vegetarian husband loves this place as well and is a stop in our regular eating places.  When you're extra hungry, the fries are remarkably good.  ;;Overall, this place is crucial.  If you haven't been yet, order a \half on whole wheat</t>
  </si>
  <si>
    <t xml:space="preserve"> spicy.\"  You won't be disappointed. ;;Don't forget it is cash only!"</t>
  </si>
  <si>
    <t>Zr4VzcOr8pRlxaRDIroEhw</t>
  </si>
  <si>
    <t>NqY_jjW1ChEhfX0Co3mWOw</t>
  </si>
  <si>
    <t>I arrived at 20th and Ludlow intending to try to Octopus Falafel Truck but wound up at Mama's Vegetarian instead - talk about a fortuitous turn of events! I used a friend and fellow yelper's review to decide on what to order. The Mama is really the perfect sandwich - whole wheat pita lined with hummus and stuffed to the brim with 5 falafels, tomato, cucumber, cabbage, hot sauce and tahini. The pita is soft and doughy (the best I've had), the falafel crispy on the outside but still super moist and flavorful, and the cucumber and tomatoes fresh and simple - the perfect complement. I'm a meat fiend so I consider it a real feat when I don't miss or even notice its absence in a meal, and Mama's delivered. I also ordered the grapeleaves and fries. I've had better grapeleaves, but the fries were legit - steaming hot, glistening with oil, and that fresh potato taste (clearly just out of the fryer). The service is fast and all the individual components of the food are done really well here. I'll definitely be back, just needs that extra WOW factor for the fifth star.;;Tip: CASH ONLY!</t>
  </si>
  <si>
    <t>QXfrIRD_IwapLdQ1oSwfkA</t>
  </si>
  <si>
    <t>If Mama's could open up inside of an Ikea-cum-Target-cum-consignment store, I'd never have to leave home again!  ;;The hummus is top notch. The falafel is cooked perfectly, it snaps in your mouth as you bite into it. The pickled veggies have just enough taste so as not to overwhelm your tastebuds. ;;And the Jew in me feels like it was a \mitzvah\" to eat quality</t>
  </si>
  <si>
    <t xml:space="preserve"> kosher food. ;;If someone could prepare food like this for me everyday</t>
  </si>
  <si>
    <t xml:space="preserve"> I'd give up the cow in a heartbeat"</t>
  </si>
  <si>
    <t>3LwVIlyn6mB1yI3NC5cA4g</t>
  </si>
  <si>
    <t>eMiN8nm70jjKg8izikVWDA</t>
  </si>
  <si>
    <t>Seafood, Nightlife, Sports Bars, Bars, Restaurants, American (New)</t>
  </si>
  <si>
    <t>Chickie's &amp; Pete's</t>
  </si>
  <si>
    <t>mSggForidMf0eUaK-Qnnvg</t>
  </si>
  <si>
    <t>Oh Chickie's and Pete's, you are the perfect place to watch some sports and indulge. ;;No doubt this is not the best food I've ever had but, if you can get a seat, grab some beer with mussels red and crab fries, there's no way not to thoroughly enjoy this place during a game or any time you're down by the stadiums. ;;My favs are the crab fries, mussels red (white is overloaded with garlic that I can't always take it), the spicy pull and peel shrimp, steamers, and if the mood is right the blue crabs (it's a lot of work but tasty). This place also makes getting down and dirty with your food easy. There are sinks all over so you can rinse the mess off your hands once you're done....good touch.;;To sum it up, Chickie's and Pete's is a Philadelphia institution and always a good time. I strongly suggest going at least once to enjoy the experience. ;;Please note: Make sure to remember two things before coming during major sporting events. 1. You'll never get a table and 2. You'll deal with a ton of drunk people. I've absolutely been one of these people before and we can get annoying unless you're in the right frame of mind. :)</t>
  </si>
  <si>
    <t>K7W2UaUGJvpbqiqObRhQQQ</t>
  </si>
  <si>
    <t>3.5 stars.;;Chickie's and Pete's is a friendly sports bar, particularly for women, and it has lots of seating for Sunday games. I appreciate the sound booth in the sky, as it means that (admittedly bad) music is played during the commercials, along with special themes for Eagles fans. And, the place seems to be smoke free.;;But, I am not impressed by the famous crab fries, which are crinkled, lightly fried, and seasoned with garlic, chili pepper, and salt. Something about the congealed cheese sauce detracts from the entire experience, and I also prefer my fries to be piping hot. However, there are towers of beer available (complete with taps), which is pleasantly tacky. ;;With loads of space, booming sound, cute servers, and rowdy fans, Chickie's and Pete's is a perfect place to catch a game.</t>
  </si>
  <si>
    <t>Xj4NPAq2efs4mzS4kFHGyQ</t>
  </si>
  <si>
    <t>GdWH5P9V6821A1RmsVoxzw</t>
  </si>
  <si>
    <t>So far a two; its been a while since Ive been here went to a Phillies game with my nephew had to feed the kid; aitting waiting on fries and the smell from the carpet is turning my stomach currently 10:37</t>
  </si>
  <si>
    <t>5mkncwQfS4_0n-vIjQ1oLA</t>
  </si>
  <si>
    <t>T7A_Z1USztk3bV15A_lZcQ</t>
  </si>
  <si>
    <t>I've been wanting to hit this place for quite some time. Today seemed perfect for lunch. I had the classic cheese steak with crab fries. The cheese steak was quite good; tender tasty slices of steak and a warm cheesy sauce on a delicious roll. The crab fries came out hot and crispy and perfectly seasoned. The service was prompt and attentive which I liked. Very clean and a very nice sports atmosphere. I will be back.</t>
  </si>
  <si>
    <t>l0ry2qXxD5LUhpXA55bRmA</t>
  </si>
  <si>
    <t>tzCu_lznRrrnbwcy7J-wPw</t>
  </si>
  <si>
    <t>I've gone back and forth with giving this place 4 or 5 stars, I am settling with 4 only because of the pain in the tail service we had when we first arrived.;;I was told by all my Philly friends that I had to go here for crab fries when I was town.  Friday night during the Phillies game we went to Chickie's and Pete's, we were immediately seated at a two top table.  While delivering our beers and crab fries, the server asked us if we were ready to order.  We explained that we would be there for the game and we were pacing ourselves and her response was \the whole game</t>
  </si>
  <si>
    <t xml:space="preserve"> well you better be constantly ordering if you are going to take up my table.\"  I totally understand her concern</t>
  </si>
  <si>
    <t xml:space="preserve"> and we assured her that we would in fact be ordering beers and food throughout the game.;;A few moments later she walked through her section complaining and cussing about the $1.00 tip she received from her table</t>
  </si>
  <si>
    <t xml:space="preserve"> I understand her concern</t>
  </si>
  <si>
    <t xml:space="preserve"> but there is a time and a place.  She then cleared a table and came to take the order of the people next to us</t>
  </si>
  <si>
    <t xml:space="preserve"> and placed the dirty plate of shrimp peels on the table</t>
  </si>
  <si>
    <t xml:space="preserve"> gross.  While our beers sat empty she sat down a few tables near us and had a 10 minute conversation with her friends that were dining there.  Another table sat down and again we heard the same speech about not talking up her tables and that they had to order all night (glad it wasn't just us).  At this point</t>
  </si>
  <si>
    <t xml:space="preserve"> our beers had been empty for 20 minutes.  ;;My friend went over to the bar</t>
  </si>
  <si>
    <t xml:space="preserve"> found 2 empty chairs and I asked her for our check.  She knew we had planned to stay all night and asked why we were leaving</t>
  </si>
  <si>
    <t xml:space="preserve"> and I was happy to tell her that we were not going to take up her table.  Our check was $14.00 and I left $24.00 hoping that she would take that act of kindness and extend it to the poor patrons who had to deal with her next.;;Now.... Onto the experience at the bar... TOTALLY AMAZING.  The bar staff that was working on Friday 4/19/13 made our night.  They were friendly</t>
  </si>
  <si>
    <t xml:space="preserve"> informative</t>
  </si>
  <si>
    <t xml:space="preserve"> suggested what yumminess to order on the menu!  Over all</t>
  </si>
  <si>
    <t xml:space="preserve"> those 4 gentlemen negated the unfortunate experience on the other side of the restaurant.  ;;The food by the way... the crab fries... yum'tastic!  My friend ordered the \"red\" mussels and I had the \"bleu\" mussels.  I feel like we ate all night long and never put a dent in them.  Absolutely amazing.  If I am ever back in Philly... I will 100% be visiting the bar at Chickie's and Pete's!!"</t>
  </si>
  <si>
    <t>iZ6w4KA-6LD7LrVLwDDRyg</t>
  </si>
  <si>
    <t>3Whk-ak2Mt5bb1nZZlwVgw</t>
  </si>
  <si>
    <t>5 stars; as far as sports bars go. Awesome atmosphere with tons of TVs; high ceilings which allows for huge projectors to show games; great service; prices and food. For my gluten free eaters; the tortilla chips and fries are both gluten free. They also use a separate fryer from their breaded goods; so no cross contamination! Try the Buffalo Chicken nachos... the chicken is grilled; so no worries there. It is covered in cheese sauce and bleu cheese; too. I opted for extra buffalo sauce for more balance between hot and cheesy. I got the bacon cheeseburger with no bun; which was made from high quality sirloin. It was incredibly good! Their mixed drinks didn't skimp on the alcohol either. High recommended. Can't wait to go back!</t>
  </si>
  <si>
    <t>u3OCn-7UTb2g_zIRXwrJdw</t>
  </si>
  <si>
    <t>HYd4AyzP3LEwQB6KgnT--Q</t>
  </si>
  <si>
    <t>Been here a couple of times and it's never bad. Crab fries are always a good choice, but I think they might want to try to remake the cheese so that it doesn't harden so quickly for dipping. Awesome sports bar for the guys and the place is always packed. I love the atmosphere. ;;Can't ever go wrong with their huge portions of mussels for such a good price! Got the chickie's riverboat clams before, not really worth the money and they were okay. chicken parm sandwich is alright. The magooby sounds weird (contains shrimp, pickles, fries, onions, cheese), but it was actually a very interesting combo and i liked it. the lobster cheesesteak is alright (lol doesn't really taste different from the regular cheeseteaks though);;will be back from time to time!</t>
  </si>
  <si>
    <t>nmZh1hS948QbD7FunGi8eg</t>
  </si>
  <si>
    <t>VBLsA-AP3o-aP5Gk0ENw7Q</t>
  </si>
  <si>
    <t>After a 4 year hiatus from Philly; I returned last night for a business trip; Chickie's &amp; Pete's was a perfect place for a welcome back dinner.  Living in Seattle; we eat plenty of crab and seafood; so I immediately went for things we can't  get in the Pacific Northwest; which included 4 pints of Yuengling's; crab fries (fries with a wicked cheese/crab sauce); a cheesesteak; and lots of sports (witness the Sonics move to Oklahoma).  OK; this doesn't have quite the neighborhood charms of some of the classic Philly joints; but it sure is spacious; clean; efficient; and tasty.</t>
  </si>
  <si>
    <t>vRuHPM06W9iQJXK8XHbC3Q</t>
  </si>
  <si>
    <t>WacgvIoenQtXc3-PxMPtQA</t>
  </si>
  <si>
    <t>A favorite!!!  Always a good time and always enjoy great food from  the crab fries to wings to mussels to pizza.....all outstanding!   Personal favorites of mine are the buffalo wings; mussels white;  crab legs; and of course the crab fries!</t>
  </si>
  <si>
    <t>GqtgrJ5wTiM9DUa1wPJM1Q</t>
  </si>
  <si>
    <t>RtohQkqJspD9sp2d2MPi0A</t>
  </si>
  <si>
    <t>Fun place. The game room has for different groups; golf; boxing; rock n roll; etc.. Pick your game and enjoy with family &amp; friends. Great seafood; awesome drinks; can't go wrong coming here.</t>
  </si>
  <si>
    <t>EXJj7S_nsfqgraUUaYM3BQ</t>
  </si>
  <si>
    <t>aa0xi7fgFJyA4qWux6vz0A</t>
  </si>
  <si>
    <t>Restaurants, Cheesesteaks, Sandwiches, Salad</t>
  </si>
  <si>
    <t>Carmen's Famous Italian Hoagies</t>
  </si>
  <si>
    <t>Sooooo great!;;I would have ranked it 5 stars but my husband said his was only ok, but he might have been expecting more from the hype, including the Prez Obama photo posted. ;;Back to me, I loved it.  I recommend the Franklin, it has Philadelphia cream cheese and regular cheese.  I'll ask for extra onions and mushrooms next time because I like my food loaded.;;Note of caution, the line gets long and as every sandwich is made to order, it takes a long time.  ;;The guy who took the order was very funny and made me smile after a 40+ min wait.;;One day left in philly, pretty sure I'm going back here.</t>
  </si>
  <si>
    <t>ARvDxM-420rowMStlWjZ4w</t>
  </si>
  <si>
    <t>h58X6J68dfO9P-d2BupM5A</t>
  </si>
  <si>
    <t>I generally prefer the hoagies here; but decided to try the Philly Cheesesteak this weekend.  The stand in the Reading Terminal has the working class Philadelphia vibe.I wish they would serve fries or something else with the sandwich.  I had the Classic Cheesesteak; and they offered all kinds of toppings.  The sandwich was very good; but certainly not in the class of Pat's or the big name places that Philadelphia is known for.  Still if you visit Carmen's you will not be disappointed.</t>
  </si>
  <si>
    <t>jOU73K85NeMzBsqwJtfu0A</t>
  </si>
  <si>
    <t>kfDkxTecogEwXnWmNCHGUA</t>
  </si>
  <si>
    <t>Not impressed.  I just paid $20 for two smaller sized sandwiches.  There is definitely not enough filling in these to make it worthwhile.  I ordered a turkey hoagie with NO lettuce and extra mayo.  I got NO onion and barely any mayo.  Not a big deal; but when you have your mouth set on something and you pay $10+ for it; you want what you ordered.  There are definitely better places to get a hoagie.</t>
  </si>
  <si>
    <t>i-ZAkiStDOGumz8E3KNEjw</t>
  </si>
  <si>
    <t>Tzx-2A2bsHbHWPoxl5YXVQ</t>
  </si>
  <si>
    <t>I first heard about Carmen's is located in Reading Terminal Market because it had been voted as having one of the best Italian hoagies in the city so I had to try it. I went here after lunch hours in the early afternoon and it was still crowded. The guy who took my order was really nice and made good suggestions to my sandwich. The Italian hoagie was really good; maybe not the best in Philly but still good. Meat was tender and a good portion and the bread was pretty soft too. I look forward to trying the cheesesteaks here.</t>
  </si>
  <si>
    <t>qnoT0ceBFvLyv7OEks64BQ</t>
  </si>
  <si>
    <t>HZ268xq6yu1uZzC_n7ji3Q</t>
  </si>
  <si>
    <t>OoMvcPYx1iZD89RntwLFAQ</t>
  </si>
  <si>
    <t>5qaZZdKvYvwopti2GC8w7g</t>
  </si>
  <si>
    <t>I had jury duty in the area and decided to kill some time in Reading Terminal for lunch. I did several loops of indecision until I decided to follow in the steps of President Obama and order a cheesesteak at Carmen's.;;I waited in line for almost an hour and thanked God every time someone gave up and exited the line. I'll admit there were moments I almost exited myself because my lunch break was concluding and I was worried I wouldn't even have a chance to eat the sandwich once paid for. However truth be told, I consumed that sandwich in under 5 minutes because it was THAT good.;;I don't care that I was sitting in a room full of civilians with steak juices running down my arms when they called out my juror number - I was in heaven.</t>
  </si>
  <si>
    <t>jvuiHdPe2wg4Msp_9-IdOA</t>
  </si>
  <si>
    <t>7wvVm-KaFfrc8LNgrNJUpQ</t>
  </si>
  <si>
    <t>Carmen's is a Philly staple and a top recommendation for any out of towners looking for a great hoagie or cheesesteak.;;When working in Reading Terminal Market I was able to make friends with two of the workers who also were direct descendants of the owners. I love that Carmen's is still a family owned business in the city.;;The hoagies at Carmen's are truly some of the best I've ever had in the city. It's no wonder why one of the most popular food tours in the city samples their Italian hoagie and Cheese hoagie. My personal favorite is the Italian hoagie (and I'm usually not even a fan of Italian meats)! The bread is delicious and they really pile on the meat and cheeses. ;;The cheesesteaks are absolutely delicious and are mountains above some of the other Philly \staples\" like Pats</t>
  </si>
  <si>
    <t xml:space="preserve"> Geno's and Jims. My favorite is the chicken cheesesteak with grilled sweet peppers</t>
  </si>
  <si>
    <t xml:space="preserve"> mayo and sharp provolone. It's worth the 5 pounds you'll gain afterwards.;;The staff is friendly and their trademark is giving a playing card matched to your order. If you're visiting the Philly or a local in the area</t>
  </si>
  <si>
    <t xml:space="preserve"> I'd definitely stop by and treat yourself to a one-of-a-kind hoagie."</t>
  </si>
  <si>
    <t>AwFzoEe6SMWYu6_E0cXCgg</t>
  </si>
  <si>
    <t>The line was pretty long even on a saturday around 5ish. It was like half hour before closing time. The price of the cheese steak was expensive. Like 11 bucks for a cheese steak. But if you ask me if it is worth it; Nope.  I'll prob wont be a repeat visitor. There are so many different cheese steak places that have better quality and more reasonable.</t>
  </si>
  <si>
    <t>f6c4jSrj3w97xNN1NLHzHQ</t>
  </si>
  <si>
    <t>I_4MilhnRkFpYyzkULW_rA</t>
  </si>
  <si>
    <t>9fAQkG8MqYhbxU5sVD1ccQ</t>
  </si>
  <si>
    <t>c3cgTECHbx9HZa9DTPh72A</t>
  </si>
  <si>
    <t>I don't know about the food; but the service is terrible. I was running late for my bus back home; and rushed to this place for a taste of hoagies. I pleaded the lady there to speed up; but was declined out of \other people are also rushing up for their trains etc\" too. She definitely showed no sympathy for her customers. What's more; it appeared that she did not speed up; or even slowed down; by put three tomato slices over a hoagie for more than one and a half minute. My trip to Philly had been perfect; but this event made my last memory of the city aweful."</t>
  </si>
  <si>
    <t>Cp12TSJz4kX0dbZWzGGT6g</t>
  </si>
  <si>
    <t>UQZ4p6xb_7gY7UXHmBzceg</t>
  </si>
  <si>
    <t>Restaurants, Chinese, Shanghainese, Dim Sum</t>
  </si>
  <si>
    <t>Tom's Dim Sum</t>
  </si>
  <si>
    <t>WjfTujOYU6bKeQnMfsk4cw</t>
  </si>
  <si>
    <t>Very authentic and prices are reasonable. Naomi tofu is made with silken tofu and extra spicy. Soup dumplings are fresh and delicious. Don't be fooled by the location next to the Chinatown bus station; it's amazing food. We get it here every time we visits</t>
  </si>
  <si>
    <t>xuxDaz3ptwwAcV5nxnESqA</t>
  </si>
  <si>
    <t>f0zQPfh26zoXttpPkVD2mg</t>
  </si>
  <si>
    <t>Fried pork soup dumpling is the best; and the pork pocket is also delicious. Good rendition of mapo tofu and pork with sauce noodles. Bok choy is also really good. Not as refined as some other dim sum gardens but really who cares. The taste is what counts.</t>
  </si>
  <si>
    <t>pWydPDsljuu8pKT28cT9Aw</t>
  </si>
  <si>
    <t>1Ae5OYl2E_LlZwfzSq44LA</t>
  </si>
  <si>
    <t>fast and efficient. the hot and sour soup was spicy and flavorful but too loaded with bamboo shoots (I don't know; maybe that's the authentic version). the Shanghai pork steamed dumplings were incredibly tasty. when you bite into one it literally explodes with juicy flavor in your mouth.</t>
  </si>
  <si>
    <t>d18HF1IfBHtUNmxLXi7b5g</t>
  </si>
  <si>
    <t>qQu7FF_r-jKpNaS_l-vbSg</t>
  </si>
  <si>
    <t>8rzqG5NLuDlnqE49USzvTw</t>
  </si>
  <si>
    <t>DpOanm3BNQnkYRSIwVzZsA</t>
  </si>
  <si>
    <t>I don't like to write negative reviews but Philadelphia Magazine recently named Tom's soup dumplings Best of Philly; and I think a retort is needed. These XLB are different from the ones previously served at this location;  and have a thin; biteless broth that cannot rival the savory pouches at Dim Sum Garden. The dumpling sauce does nothing to improve the taste; and probably makes it worse. I eat soup dumplings at least once weekly; and cannot in good conscience eat here when DSG is around the corner.</t>
  </si>
  <si>
    <t>PToA68gjtbCFcajJH9kx9w</t>
  </si>
  <si>
    <t>sNaFYMYxgExLpUKabPYDlg</t>
  </si>
  <si>
    <t>xlSWcDA6QyDwmaeiq2W1sg</t>
  </si>
  <si>
    <t>bZb54gZxSEOHFSRfXCPSKA</t>
  </si>
  <si>
    <t>It was ok.  Its right next to the Wawa and Greyhound bus station.  They had a variety of juicy buns and they had bubble tea.  It actually wasn't cheap.  Each dish was $5-7 for the dim sum.  And they didn't have shumai or beef noodles.  They noted that they were Shanghai style only; no Cantonese.</t>
  </si>
  <si>
    <t>dgGUKdOh2a01OwLw1qgfDw</t>
  </si>
  <si>
    <t>CCmOV0lEhy-_AxqFKpPphA</t>
  </si>
  <si>
    <t>Was in the mood for some Ramen in Philly but i could not find anything. I walked by this place and was like hey let me try. I can say food was excellent. I had the for appertizer shrimp dumpling...perfect. The food came out quick; shrimp fried rice and scallion pancakes. I recommend trying.  The staff was great.</t>
  </si>
  <si>
    <t>ESivOj8PeCKxXvhetcj94g</t>
  </si>
  <si>
    <t>6ANiXbv6MWHxVQTPbpqigg</t>
  </si>
  <si>
    <t>Wow - when you first get in there is a huge line, but it moves very quickly. The food was AMAZING though the resturant is load and crowded. Was such a fun night out. I would recomend bringing friends to share the food with.;Reminder: this place does not have carts - you do arder of the menu.;Best items: bok choy, soup dumplings, moon cakes</t>
  </si>
  <si>
    <t>WvwspnMVFLy0A15NHmau8Q</t>
  </si>
  <si>
    <t>dZhfClzpAxrBC_hoyheihg</t>
  </si>
  <si>
    <t>We ordered takeout dim sum this week. It's great! The prices were very reasonable and the dim sum was pretty good for those prices. It's not the most flavorful we've had, but definitely better than your average chinese food, and the prices/selection put it as a must try.;;I recommend any noodle or noodle soup dish with their handmade noodles (so good) and the scallion pancakes as must gets.</t>
  </si>
  <si>
    <t>9xzKynCQXT0oX9x_QuS2sA</t>
  </si>
  <si>
    <t>mUIBtlWNPD7sz3rGGWQ1RA</t>
  </si>
  <si>
    <t>Mediterranean, Food, Greek, Restaurants, Breakfast &amp; Brunch</t>
  </si>
  <si>
    <t>Kanella</t>
  </si>
  <si>
    <t>nDH6ctdQskr7_V_ot3_mVw</t>
  </si>
  <si>
    <t>I moved from Chicago to Philadelphia over a year ago.  Everybody here raves about the restaurants, but I have yet to find many that deserve five stars, or even four.  This is the best restaurant I have eaten in in Philadelphia.  ;;Tahini and bread  arrived at the table, and I thought, hum, plain but I'm hungry.  They must put crack in that Tahini.  I wanted to lap it out of the bowl like an uncouth dog.  The bread is excellent too.;;I love a menu with many organic meat choices.  How often can you order an organic beef shishkabob?  It was superb.  The meat done perfectly, the onions nearly caramelized but not quite so they still had some substantive crunch.  The purslane salad tasted like I was eating a plant in the middle of a garden.  It is not often that I dream about a salad but I do dream about this one;;My husband had a chicken dish with black eyed peas and green peas and fantastic rice.  I won't begin to describe the flavoring; it is beyond my culinary vocabulary.  We asked what spices they use, and in addition to traditional zatar, they use their own blend of spices.  I don't even need to know what is in it just so long as we can keep coming back and ordering it again and again.;;I was so full but ate dessert none the less, which I usually don't do.  But when a diner is this good, I had a feeling the desserts would be too and I just needed to find out.  Pistachio creme brulee.  It could have come out over the top, but no indeed.  It was pure pistachio heaven in s super light yet rich custard.  Heaven. Heaven.;;Our service was superb.  The squeezed us into a last minute Friday night reservation with the caveat that we would need to get through our dinner in an hour and 15 minutes in order to accommodate a reservation made prior to us.  Given the time constraints they never made us feel rushed and timed the meal perfectly.  Then my husband left to go to the restroom, the waiter picked up his napkin and refolded it nicely on the table.  Do I care about the napkin placement in the middle of a meal?  Not really, but it is a sign that the waitstaff is incredibly attentive and extremely well trained.  ;;My eating out plan for Philly might just be to skip eating most everywhere most of the time so I can frequent this expensive, though appropriately priced restaurant.  Kudos to the chef.</t>
  </si>
  <si>
    <t>ZLs_Dc_Gre6EN-zljVBY4g</t>
  </si>
  <si>
    <t>I normally wouldn't think Greek food for brunch or lunch; I'm way more of a traditional American-style brunch kind of guy.  But when my friends suggested to meet them here for brunch this past weekend, I trusted their better judgement.  In the end, I'm glad I did.  This cozy Center City spot not only serves an amazing (and dare I say, a contender for the best) brunch in Philly, the staff really make you feel at home.  They really know how to wow their patrons: fresh food, delightful presentation, and so many delicious sounding choices it's hard to choose which dish you want from their one page menu for mains.;;Their specialty, and they're not shy to tell you, is the Cyprus Breakfast.  It's a mediterranean twist on the classic combination of eggs, meat, and starch.  The plate comes out with two sunny-side up eggs, fried in olive oil and garnished with fresh parsely.  It's served alongside a grilled slice of lounza (Greek ham), two pieces of salty, crisp fried halloumi, warm bread, and tomato, cucumber, and onion salad.  The menu also features a spread of other traditional Greek, Mediterranean, and Middle Eastern specialities: Avgolemono, Moussaka, Pastitsio, Shaksouka, and Malohwa to name a few.  They even serve Greek Coffee and Frappes!;;The service may be a little over-attentive in an attempt to make you feel more than welcome, but it's much appreciated, especially when other restaurants fail to put as much effort into the service as they do the food.  One other tip: reservations are highly recommended, if not required.  Because of Kanella's small space, getting a table at brunch is nearly impossible if you're not on the list.  But if you can score seats here for brunch, then expect nothing less than a stellar way to start your weekend morning (or recover from last night's activities).  Can't wait to come back and try out the dinner menu.</t>
  </si>
  <si>
    <t>NqZJMXmwEtirJvx-qpyLmQ</t>
  </si>
  <si>
    <t>IHjIcC7eYySCUnG9oOMb1g</t>
  </si>
  <si>
    <t>I'm dying to try the Sunday night 14 course \meze\" for $35 sometime soon! The food is fantastic and it's BYOB so you can bring a fantastic bottle of wine you can actually afford. Specials are always inventive and delicious! The atmosphere is bustling yet cozy. You can't go wrong with the Cyprus breakfast--eggs; halloumi; and ham! I had amazing duck egg with a spicy yogurt and merguez sausage for my birthday brunch a few years ago which I still crave. The grilled octopus is awesome; but my favorite may be the \"manti\" which are spicy lamb dumplings! If the dips of the day include the pumpkin-feta dip definitely order it! It's amazing. Their baklava and cardamom ice cream are heavenly. Whenever I walk by and see people on the street enjoying their meals and wine; the corner is so inviting! I also love to inspect the quirky decor and handwritten signs. These are just the things that make Kanella uniquely special."</t>
  </si>
  <si>
    <t>oH9nZI4Q3ZW4h7fEnFJrrg</t>
  </si>
  <si>
    <t>99RePzAqByD1B2aYFFNVSg</t>
  </si>
  <si>
    <t>I haven't had too much Greek food in my life (other than your typical gyros). I have been to Athens though...and had pretty good food there (really good lambs, street-gyros, and a lot of mythos beer).;;Eating at this restaurant on a hot, humid summer day brought me back to my trip to Athens, except that I didn't have the view of greek ruins lit up at night, those narrow winding streets, or bottles of mythos on my table (it's a BYOB).;;But the food did bring me back to my memories in Greece. We had the dips, moussaka, rabbit, and lamb. I can't say anything bad about them. However, the meal wasn't spectacular...it just didn't have that extra flare for me to give that last star (then again, I'm a big food snob). I would recommend the place to anyone looking for Greek cuisine, and I would definitely recommend coming here during summer and getting a seat outdoor.</t>
  </si>
  <si>
    <t>Great for lunch! Our meals were hearty, tasty, and affordable (most entrees priced around $10).;;I had the Hummus Plate which came with 4 falafels, pita bread, and greek salad. But the real star was the Greek Chicken Soup that my husband ordered. The broth reminded me of a creamy Thai soup because it's infused with lemon flavor. Half the customers in the restaurant ordered this and I would definitely go back for seconds!;;Can't wait to try dinner at Kanella, especially since Kelly W. says the fish is out of this world.</t>
  </si>
  <si>
    <t>XkfnvonaC34N7vumff3Kag</t>
  </si>
  <si>
    <t>TE3gO-Shs5DzayyXXVc6xg</t>
  </si>
  <si>
    <t>This tiny Mediterranean spot on the corner of 10th and Spruce may not look like too much from the outside, but once you step inside, the experience is sure to blow you away. I've been here twice but both were absolutely incredible dining experiences. Both times I visited were during brunch hours so my reviews will be based on that menu. ;;My first bit of advice is, if you haven't been before and want to know what to order, the answer is the Cyprus Breakfast. This meal, and it is quite filling, has everything you could want for a brunch. Two extra crispy fried eggs, a big slab of ham, two pieces of a fried Mediterranean cheese, some delicious bread and a salad, all together on one glorious plate. My fiancÃ© and I both ordered each time we went because it is that good!  This past trip, I also ordered the lamb sandwich, which was also amazing. Large chunks of lamb and lots of fresh herbs on a soft roll.  Another menu item I'm dying to try is the rabbit soup that was on special. The way it looked on the table next to me had me wishing there was room left in my stomach. For dessert the answer is the galaktoboureko. I know this is a complicated word but if you just the gala they'll know what you mean. It's a warm rich custard with a layer of crispy phyllo dough on the top and bottom, drizzled in orange infused syrup. It's outstanding. ;;Kanella is special because of more than just the food. They have an amazing staff. We had the same young waiter both times we went. He was super friendly and knowledgeable about the menu. Usually you don't remember the waiter and if you do, it's never for good reasons. The service here actually enhances the experience. On top of that, there was a family with an elderly man in a wheel chair coming to dine here while we were eating. I saw the chef (who I believe is also the owner) leave the kitchen, go outside and help the man in through a back entrance and actually wheel him all the way up to his seat at the table. Honestly, this was really touching to see. ;;I couldn't recommend Kanella more highly. I will be back again soon!</t>
  </si>
  <si>
    <t>J_Ol0leYcX0QxooXP4HlFQ</t>
  </si>
  <si>
    <t>tjaXE63f_npBxPzAYoLR4A</t>
  </si>
  <si>
    <t>nfVreSf1Y9i6Yp0x28JehQ</t>
  </si>
  <si>
    <t>Kanella had excellent appetizers!  i would recommend the watermelon salad; the rabbit and duck sausage; the three dips and the boureki!   The decor is nice and it feels truly greek; but the noise levels are pretty high.</t>
  </si>
  <si>
    <t>6fMM999Y9UO2DmAtScXHAg</t>
  </si>
  <si>
    <t>X0A_5FDCK2mnGF5rHjQ3Ng</t>
  </si>
  <si>
    <t>Dined there a bit ago and can only remember truly delicious things about this restaurant. Everything that I tried and ordered was beyond my expectations and blew me away.;;BYOB, perfect atmosphere, and the chef, Konstantinos came out and introduced himself. Very personable man.;;Overall, I'd definitely recommend this restaurant for making you feel at home in a Greek/Cypriot house when you are eating.</t>
  </si>
  <si>
    <t>vrLxy5kGDPn1dlb1BOs0cg</t>
  </si>
  <si>
    <t>dA1LSJkJXf2zOGidFg_UBg</t>
  </si>
  <si>
    <t>Absolutely charming breakfast; brunch; and dinner spot. Happened it while in Philly for a conference and actually considered extending my stay just to explore their menu fully.  Food is elegant but has a warm; home cooked feel; coffee is strong; and the ambiance is great.  Gotta love a spot whose servers shout \Opa\" when a guest breaks a glass!"</t>
  </si>
  <si>
    <t>KhdoVJUEBndEJjWwVVm7rQ</t>
  </si>
  <si>
    <t>un0xxX785wfQfprryh0TjQ</t>
  </si>
  <si>
    <t>Burgers, Pubs, Restaurants, Hot Dogs, Nightlife, Beer, Wine &amp; Spirits, Food, Bars</t>
  </si>
  <si>
    <t>Lucky's Last Chance</t>
  </si>
  <si>
    <t>CqknFszAyTZMq0qBQYLixQ</t>
  </si>
  <si>
    <t>I haven't eaten here yet; but love the beer selection and the drink called the pain killer with OJ; pineapple; rum and rum chatta.  YUM!</t>
  </si>
  <si>
    <t>Z-emCmZUFG7xGBfFiNdtkg</t>
  </si>
  <si>
    <t>rrfyzr2TAuTDQAIsVXJgnA</t>
  </si>
  <si>
    <t>Best place in all of Manayunk. Great food; great beer; and a friendly staff. Burgers and Dogs are the best in all of philly; and they have a great brunch menu as well. If you haven't tried this place; do yourself a favor and visit their Manayunk or Queen Village locations.</t>
  </si>
  <si>
    <t>4wgRbv-EE1bZzIZwbwu9VA</t>
  </si>
  <si>
    <t>wlsCh6acvMpNKyOzsyBpNQ</t>
  </si>
  <si>
    <t>Been living around here for two years now. This place is easily one of my favorites bars in the whole city. Staff; food; and beer is great.</t>
  </si>
  <si>
    <t>UyhyxXSqv5NIdnQyF9u_rA</t>
  </si>
  <si>
    <t>sJAzI1GWZP1B1JcfhWlFhA</t>
  </si>
  <si>
    <t>Y-BhtJ550aaKCZPgg9iKIA</t>
  </si>
  <si>
    <t>EUZFE0VcjWHMLZeF0nVCUA</t>
  </si>
  <si>
    <t>aT5shoOPaUP6DUhghVbXiw</t>
  </si>
  <si>
    <t>3DhRaT-P3alSYK6vIwtbTw</t>
  </si>
  <si>
    <t>Not as bad as I feared it would be. It takes a lot for me to venture into a manayunk bar on a Saturday night. Imagine my surprise that the bartenders were actually cool. The patrons were ehh -- I later found out st joes kids returned to school the same night I was at lucky's.;;The first floor was a bit narrow leading me to feel a bump each time someone moved past, but eventually I was able to sit at a two top and relax, people watch, whatever.;;I look forward to returning on a low key evening -- non weekend night, and maybe trying some grub.</t>
  </si>
  <si>
    <t>mWamaq-Awy6tf7U4bCtT1A</t>
  </si>
  <si>
    <t>dDZyTMRIywXqjH_0YKEQgA</t>
  </si>
  <si>
    <t>My boyfriend; roommate and I checked this place out the first week it opened. Since then; there hasn't been a week we haven't stopped multiple times. The staff and management are welcoming and friendly. They all get to know you. The best part is they eventually are able to suggest new beers based on your specific taste (like I said; we go here a lot haha). I really love that they have been partnering up with other great businesses in manayunk like Volo and Sweet Elizabeth's. By far the best spot to go to to get around the typical \manayunk crowd\"."</t>
  </si>
  <si>
    <t>xYyGuETISvvohido4sgMdw</t>
  </si>
  <si>
    <t>Great for a Sunday funday.  I hate saying that word but it's true.  The mac and cheese burger is definitely something you've got to try; trust me!</t>
  </si>
  <si>
    <t>cjLcFlmnNkpfyeS_P5Y59g</t>
  </si>
  <si>
    <t>B7CDF-yE5BY6uVj9a-2Gow</t>
  </si>
  <si>
    <t>znk6QCAfNwrXD-oAI46bNg</t>
  </si>
  <si>
    <t>qGdIv9Q_jikscN4iCAvcnQ</t>
  </si>
  <si>
    <t>great food and service; good beer selection</t>
  </si>
  <si>
    <t>DGX3HsMTrddAH39YjTi0wg</t>
  </si>
  <si>
    <t>XU3Fe8I8dD3FaOmzAQXLnQ</t>
  </si>
  <si>
    <t>Breakfast &amp; Brunch, Sandwiches, Food, Restaurants, Bagels</t>
  </si>
  <si>
    <t>Spread Bagelry</t>
  </si>
  <si>
    <t>4XpElIi_L8XPOrB7Thjr0g</t>
  </si>
  <si>
    <t>Spread is my go-to lazy weekend breakfast spot. Strong coffee with free refills; bagels fresh from the wood-burning oven served with some classic R&amp;B tunes; and only a block from Rittenhouse Square (ideal for picnicking). The line is often long but it moves quickly; and the local ingredients are worth the extra dollar or two. True; Montreal bagels are not the same as New York bagels; but can't I make room in my belly for both?</t>
  </si>
  <si>
    <t>H2xk5lisd_KplmhLo8aUSA</t>
  </si>
  <si>
    <t>sdKZfFUipYrKVKjjeKqVtQ</t>
  </si>
  <si>
    <t>Man what can I say.  These place has all three ambiance; great taste and great customer service.</t>
  </si>
  <si>
    <t>w1sj9dIGBK6hNGnS81NzbQ</t>
  </si>
  <si>
    <t>GaqjojSnl8uQ8DU-d_tUxQ</t>
  </si>
  <si>
    <t>I'm a New Yorker at heart. ;;We take our bagels seriously. ;;We can't stand the mass produced wads of bread that masquerade for bagels at the pseudo-bagel chains. ;;Spread is serious bagels. Craft made. Matched with in store made spreads.;;The real deal.</t>
  </si>
  <si>
    <t>XLA0UuxgcUxGrnZJ7NT3fg</t>
  </si>
  <si>
    <t>GjAM9T-CqjK4vj1iH6GSiA</t>
  </si>
  <si>
    <t>Being from NJ, it's been so hard to find an acceptable bagel place in Philadelphia. I don't know what it is but the bagels in this city stink! Spread, however, is the exception to this rule!;;The bagels here are just so yummy. I'm a huge fan of the toasted everything bagel with cream cheese and a fresh squeezed juice. ;;To avoid the outrageous line wrapped outside on the weekends, try calling ahead to pick up an order to go! Or... Go in around 2 PM :);;My only gripe is that a bagel is like $5. Really? Meh.</t>
  </si>
  <si>
    <t>DayTBAsYBAlLX1Pjqo9yvQ</t>
  </si>
  <si>
    <t>l6tszJqY_rX8Yi495puOyg</t>
  </si>
  <si>
    <t>Expect a wait, especially on the weekends. When I arrived, around 11AM on a Sunday morning, the line was out the door. I got an everything bagel with smoked salmon cream cheese, and it was delicious. I really enjoyed the montreal style, brick-oven toasted, bagels. It maintained the appropriate combination of crispiness and fluffiness. The smoked salmon spread, while a little light on the smoked salmon, was fine. Bagels were completed only a minute after ordering. I'm assuming the breakfast sandwiches take significantly longer to make. ;;My only relevant complaints regard the size and price of the bagels. Bagels definitely aren't NYC-style behemoths, but they definitely include a price premium. I bought two bagels with cream cheeses and two OJs, and the total was $17 bucks... definitely not your typical neighborhood price point.</t>
  </si>
  <si>
    <t>eQGIcY6PGwvIQy2CQunfiA</t>
  </si>
  <si>
    <t>A2nihr_l5UwaDUIOCbmbSw</t>
  </si>
  <si>
    <t>Insanely overpriced. My sausage, egg, and cheese sandwich cost over $7!!! If I'm paying $7 for a breakfast sandwich, it better knock my socks off. I thought the sandwich was very underwhelming. The eggs lacked flavor and the bagel was hard and tasted too much like burnt garlic. You can get a much better breakfast sandwich (for $4 cheaper) down the street at Palm Tree Gourmet.;;In college I worked right next door to a deli that (in my opinion) served the greatest bagels/breakfast sandwiches ever, so I may be holding this place to unfairly high standards. Regardless, I can't justify paying that much money for a mediocre sandwich. Not to mention this place is tiny and always so crowded.  I probably won't return.</t>
  </si>
  <si>
    <t>dos0inly-_TT-jfB1tC1KA</t>
  </si>
  <si>
    <t>Love the bagels; but always take mine plain (they do not have non-dairy spreads). The coffee is meh. I'm not a fan of La Colombe (worst coffee ever) so I wish they'd offer another option. Either way; 4 our of 5 stars.</t>
  </si>
  <si>
    <t>WA9hVTRWsZVKvupOmD4VFQ</t>
  </si>
  <si>
    <t>I'm a huge bagel snob. The bagels I had every Sunday growing up are simply nowhere to be found in Philly, and I've come to terms with that. But when I heard that Spread was serving Montreal-style, which apparently are like the deep-dish of the pizza world (similar, yet not comparable to the traditional choice), I figured I'd give it a try.;;Listen - the food was good. I found the bagel to be a little strange, but it certainly was tasty. The spread (I got the lox cream cheese) was delicious, and the egg was perfectly cooked. ;;So why 3 stars? Well, the service was a 5 star experience. I ordered to go, and the speed was beyond fast. And they take LevelUp, which gave them some points in my book. But the price is insane. I can't believe I spent $12 on a bagel with cream cheese (not actual lox!) and an iced coffee. Cannot believe it.;;I'd say the food is 3.5 stars, the service is 5, the tiny checkout space is a 2 and the prices are a 1. If you're not concerned about price than definitely stop by and try these Canadian bagel things. But if you're trying to save your money I'd head somewhere else.</t>
  </si>
  <si>
    <t>KnPrhgAtSuUEA4PYSLFDVg</t>
  </si>
  <si>
    <t>Gw6Wgk3Suv_Wb8VHXt6BlQ</t>
  </si>
  <si>
    <t>Spread is a great bagel place in an area lacking any other bagel places. Their bagels are very unique and doughier than normal. They also bake them in house in a huge fire burning oven, which gives the bagels a bit of a smoky taste.;;It's a great lunch place. Bagel melts are cheap and pretty good once re-toasted. Their bagels and sandwiches are definitely on the pricey side, but very good, with many fresh, house made ingredients.;;I can't speak for the line on Saturday and Sunday mornings, but I've heard it can get pretty long. Call ahead to order before picking up. I've picked up a couple bagels on Saturday for Sunday morning, and they just don't retain their great Spread-y quality.;;Overall, good neighborhood bagel spot.</t>
  </si>
  <si>
    <t>P879d9DZ_pLQgMNIlfq5fw</t>
  </si>
  <si>
    <t>vSBMwQghDcBZsmwnnpiq_w</t>
  </si>
  <si>
    <t>I wanted a bagel place close to home so we decided to go here. The everything bagel was okay; it tasted too much like sesame seeds and less of everything else. The bagel was big but It was too \flat\" (even more deflated than other montreal bagels) so I didn't get much of the bagel texture.  If you do decide to visit this place; definitely get the cream cheese with the smoked salmon inside; the smoked salmon was pretty good but honestly; its hard to mess up on smoked salmon. I would go here to buy their spreads; but I personally didn't enjoy their bagels as much"</t>
  </si>
  <si>
    <t>c8APtia5RwSa7r03b7oGig</t>
  </si>
  <si>
    <t>ozOneB4jXOD6hv5WBGj4KQ</t>
  </si>
  <si>
    <t>Ristorante Pesto</t>
  </si>
  <si>
    <t>v_4479aw66dNGCtJ8ghkLQ</t>
  </si>
  <si>
    <t>Excellent place; the owner greets you and is very friendly. They give you so much food its incredible. The service was spot on. I recommend making a reservation because you might not get a table</t>
  </si>
  <si>
    <t>V2s2VCuegQzRvI0DXWk6dQ</t>
  </si>
  <si>
    <t>wjwY4azJXdOkmhOWqNdvfA</t>
  </si>
  <si>
    <t>wonderful atmosphere!!! comfortable; and BYOB fresh food; amazing service....after the boyfriend and i; brought a bottle of red wine; and could get the cork open; a nice family traded bottles with us; so we could! love love love!!!!!</t>
  </si>
  <si>
    <t>OIl_ZSc0rDE8iphiAjS-xQ</t>
  </si>
  <si>
    <t>bOBNVQ01zD32lzt7iCN_uQ</t>
  </si>
  <si>
    <t>Absolutely amazing. I came here last Friday with my boyfriend and we had a reservation for 8:45. We were seated within a few minutes. The staff is truly made up of some of the kindest people you will ever meet. They brought us bread and roasted carrots; and also an appetizer on the house. All of these were delicious. It is also a BYOB which is great. The food and atmosphere were both amazing. We had the gnocchi with pesto; chicken parm; and nutella soufflÃ©. Our waiter was always friendly and we were never left waiting for something.</t>
  </si>
  <si>
    <t>9xE5SYfbUw0hieX3OPhCvA</t>
  </si>
  <si>
    <t>Amazing; beautiful and the staff was so nice and helpful. Love the family feel of this restaurant makes you feel like your at your grandmothers house for Sunday dinner! Can't wait to go back</t>
  </si>
  <si>
    <t>DH-roG8o4Ahw0PWx5Az08w</t>
  </si>
  <si>
    <t>A7AnPC22iF1KvkPM50RBSw</t>
  </si>
  <si>
    <t>This is EASILY the best italian food in Philadelphia. It is a wonderful experience eating here. The staff is AMAZING! Our server; Eric was so nice and accommodating. The special eggplant appetizer in the Rosa sauce was heavenly. I ordered the chicken piccata; and I ALWAYS get chicken piccata out.. this was the best I have ever had. The cheesecake and cappuccino was outstanding. I have never had such an enjoyable eating experience! Seriously wonderful. I will be back again!!!!!</t>
  </si>
  <si>
    <t>sRzItOaSeRpUKr35aMOXRg</t>
  </si>
  <si>
    <t>B1onmLIZWIq_QCuFx8uf1Q</t>
  </si>
  <si>
    <t>One of the best Italian restaurants I've been to period. Not only is the food absolutely delicious; but the service is just as good. The owner introduced herself and told us about the local favs. Being from NY I was a bit skeptical but truly impressed with the apps; entrees and dessert. Definitely would repeat any day of the week. Drinks were good as well. Will be stopping here any and every time I visit Philly!!!</t>
  </si>
  <si>
    <t>Rh6zgwhiV4jDP8be99AkgQ</t>
  </si>
  <si>
    <t>b-bpuXHqZsXURMqg6wWnQA</t>
  </si>
  <si>
    <t>I was looking for authentic \South Philly Italian\" food and I found it here!  I had this seafood pasta dish and unlike some places where they scrimp; these guys poured it on.  Plenty of seafood; very tasty and very friendly service.  I would return again."</t>
  </si>
  <si>
    <t>OMozUm-Icc1GJHcVtU3JKQ</t>
  </si>
  <si>
    <t>CbV6UXdFPF6FoA6UliBpUQ</t>
  </si>
  <si>
    <t>Absolutely amazing; I walked into this restaurant and was greeted by the owner. What an unbelievable experience! From the presentation to the food to the service everything was amazing. Made me feel at home</t>
  </si>
  <si>
    <t>LNHVcCbz5L5IfzR6aI67Dw</t>
  </si>
  <si>
    <t>xTvsktd7tQJWZe209zcnWQ</t>
  </si>
  <si>
    <t>My husband and I had dinner here last night (Tuesday).  Food was great; service friendly and prompt. Nice atmosphere.  They have bar service but you are allowed to bring your own wine  (which we did).  I had a special that was a Homemade fettuccini with seafood that was awesome.  Great find!</t>
  </si>
  <si>
    <t>3S7MkAKuSQ7CT5RwSDiahw</t>
  </si>
  <si>
    <t>ySQUoTbMTMfKg4X5CHIArg</t>
  </si>
  <si>
    <t>One of the best meals we have had in a long;Time. Will definitely be back soon. Even my 8 year old loved it!</t>
  </si>
  <si>
    <t>sgAZ4SIu0H-KwmPv0O_3tw</t>
  </si>
  <si>
    <t>g2zwbLIqxtN9nGGuL43trg</t>
  </si>
  <si>
    <t>Restaurants, Pizza, Specialty Food, Museums, Food, Arts &amp; Entertainment</t>
  </si>
  <si>
    <t>Pizza Brain</t>
  </si>
  <si>
    <t>gC3FJxNs1FR9oaHEZ3vSWA</t>
  </si>
  <si>
    <t>With a pizza museum; little baby's ice cream next door; and some pretty creative pizza names this place is in a league of it's own.  The FORBES WAGGENSENSEN is probably my favorite with the GRANNY DIVJACK coming in at a close second. The pepperoni they use on the FORBES WAGGENSENSEN is awesome. I have been back for more already and will continue to make some trips up to Fishtown to visit Pizza Brain.  If you are a Philadelphian and you haven't been here; you need to get there soon.</t>
  </si>
  <si>
    <t>jh7CWRWIHNPR_n9GQn6Qww</t>
  </si>
  <si>
    <t>FcmPWI2UWbbOXwe6_sKkwg</t>
  </si>
  <si>
    <t>This is easily my latest favorite pizza in the entire city and I hope it stays that way. I've had slices of their Jane (plain) and Forbes Waggensense (pepperoni) several times plus a few others.;;Each and every single time I've been in there, I've been greeted by enthusiastic and happy silly pizza people. One time I brought a group up on a walk up from Barcade that was completely underestimated. We ended up walking in right before closing and were happily greeted. They fired up the oven and were way too accommodating especially with how so many of us rolled up so late in their evening.;;I crave their pizza constantly and always look forward to when I can make it up there. I'm also not a huge ice cream person but the fact that Little Baby's is next door is definitely changing that. I only wish that between the two of them they had more seating because it definitely gets crowded in there some nights. Here's to hoping for a second location.</t>
  </si>
  <si>
    <t>lT0jFHCIloX3bnF5eu0ERg</t>
  </si>
  <si>
    <t>o8KPTQQE4qpFDFES1Tqikg</t>
  </si>
  <si>
    <t>Pizza Brain is a fun spot to stop in for a slice. The staff is friendly; the pizza is very good; the decor is entertaining with all its memorabilia and fun facts. I enjoyed the BBQ chicken slices; and am looking forward to trying some of the other offerings.</t>
  </si>
  <si>
    <t>Lsms6v6kPFuFd9PhPrHT8A</t>
  </si>
  <si>
    <t>rsMAf7hNeGjVQf8E-My5ow</t>
  </si>
  <si>
    <t>As a first time customer I was really impressed with the food; service; and ambience. Loved all the little details in the decor and was thrilled with the menu choices! Amazing pizza and so great that there are vegan options. And loved that it was connected to an ice cream shop!</t>
  </si>
  <si>
    <t>kQXIULFe8BXv3nFKFfmm3Q</t>
  </si>
  <si>
    <t>41Sny8EZC8tak0aVgnUhwg</t>
  </si>
  <si>
    <t>Pizza Brain never disappoints, that's why they deserve every star in this rating. Since I don't live in the neighborhood, I use any excuse to be above Spring Garden to visit this place. The classic options (plain, pepperoni, etc.) are so flavorful and great but you can also feel comfortable trying something completely different. ;;I have had the General Tso's which is pretty self-explanatory and a full meal on your pizza and recently tried the Bob Shieldsmoose. I was pretty nervous about this one - I thought the blue cheese, house roasted beef brisket, garlic, horseradish, black pepper, mozzarella, fresh rosemary might be a bit much - but it was so so so good. It's pies like that that convince you these people are serious about food.;;The pizza alone would warrant a great review, but it would be wrong not to mention the staff and atmosphere. People are really friendly and actually seem like they're having a good time behind the counter. That attitude is infectious.</t>
  </si>
  <si>
    <t>SdNJanE9rEgKn8HbNoToPQ</t>
  </si>
  <si>
    <t>kP0aXbJ3OqP5Iv2p7DFRlA</t>
  </si>
  <si>
    <t>Besides being one of the coolest; most low-key places I've been to in Philly; the pizza is superb! I had the Lucy Waggle and it was flawless. I took it home and they put the arugula in a separate container so it didn't wilt; which I really appreciated. I had the pizza a while after getting it and it was still delicious and super fresh. I cannot wait to go back and try some more pies!</t>
  </si>
  <si>
    <t>TlCZZbzVb67vGWWrUNBBVQ</t>
  </si>
  <si>
    <t>KGmhIpnGDRyEqD2ag9i47Q</t>
  </si>
  <si>
    <t>Much has been said about Pizza Brain; but go and try it already.  Good crust and ingredients make for some tasty pies.  The prices are on the high side; but like everything in life; you get what you pay for.</t>
  </si>
  <si>
    <t>1kWN6Y4zX0v5BC1-clhX1Q</t>
  </si>
  <si>
    <t>There is a lot to like about Pizza Brain.  Based on the earlier comments I considered giving a lower score just to see if I too would get a response from the owner.  I understand the impact of social media but you have to take the good with the bad.  Without negative reviews, yelp would be of no use to people like me.  I doubt the owners were complaining when philly mag was singing their praises orpromoting them on foobooz.  If, after this review anyone would like more insight from me, just ask.  If you don't care what I think, no hard feelings.;;Anyways, on to the food which is the important part.  We came, in part, because we need dairy free options and heard they do a vegan pizza.  I therefore cannot speak to their cheese pizzas.  We ordered a red pizza with arugula and pepperoni.  It was very satisfying and we found the crust tasty.  Sauce was excellent and actually tasted better the next day cold coming out of the fridge (who doesn't love cold pizza).  The arugula was fresh and awesome and I would recommend it to anyone who wants something slightly different.  On the otherhand the pepperoni was nothing special and got lost in the mix.;;As others have said this appears to be a hipster haunt but we are far from hipsters and found it quite friendly.  Plenty of other families present.  In fact one other family in the courtyard offered to share their table.  I love that type of community.  ;;My one complaint would be the beverage options but now I know (and I'm telling you) to byob.  Also remember to bring your cash as it is cash only.  Frankly.it would be better if they took levelup like the icecream shop next door.  The icecream is great too, but worthy of separate thought.;;We'll be back and look forward to trying more options.</t>
  </si>
  <si>
    <t>6AjDticsrHFZoYoHEfDVWg</t>
  </si>
  <si>
    <t>qVBnlKhytnJgbX2dOwOMjg</t>
  </si>
  <si>
    <t>This pizza is fabulous. Today; the owner was at the door; and oriented us to the joint. We have kids and entirely fail in the hipster department. We don't care; and neither does anybody at Pizza Brain. It's a bit of a drive for us; so I doubt we'll be able to make it often. Too bad.  If I lived anywhere nearby; I'd order pizza from this place every time. Not sure why all the negativity. The crust is superb; the char is a thing of beauty. The sauce has exquisite flavor and the cheeses were really good quality. The pepperoni is to die for. There really isn't anything bad to say about it.</t>
  </si>
  <si>
    <t>F-0QL_THvR0gCfS7KpoHSw</t>
  </si>
  <si>
    <t>qDSZXh94EpxsyNWzLup3dQ</t>
  </si>
  <si>
    <t>Aside from all the gimmicks: the crap on the walls; the supercilious toppings which are all a touch too salty; and the prices; Pizza Brain has down properly the one thing all other take out pizzas (including NYC) don't.  It is the right chew in the crust.  When you bite into the crust; the crackling exterior gives way to a soft; doughy middle; which should yield to your bite but keep a firm grip as you pull away.  It should feel like the center of the pizza is in a brief tug of war with your teeth.  That's pizza and Pizza Brain does it.</t>
  </si>
  <si>
    <t>UXcOSMHZM2RPWTgjQbKDJg</t>
  </si>
  <si>
    <t>Hr6aM0s-woIJaW6DJSbvNQ</t>
  </si>
  <si>
    <t>Sushi Bars, Restaurants, Lounges, Ramen, Japanese, Nightlife, Bars</t>
  </si>
  <si>
    <t>Aki Nom Nom Sushi &amp; Ramen</t>
  </si>
  <si>
    <t>C72jYy8PFfrdJWkp7FjpTQ</t>
  </si>
  <si>
    <t>JuqCwFEp6SqfRehUmgguLg</t>
  </si>
  <si>
    <t>KZeTmj55lFV9XBME16gzcw</t>
  </si>
  <si>
    <t>JQ6BKOKnZKABhlWNowVbMw</t>
  </si>
  <si>
    <t>ASH5tCVvFC6gJGtxciSDJw</t>
  </si>
  <si>
    <t>2r9omWlNODtsofY6pKVGhw</t>
  </si>
  <si>
    <t>RiCk1g7MEPUqy9SwakcK4Q</t>
  </si>
  <si>
    <t>Raindrops on roses and whiskers on kitten may tickle Julie Andrew's fancy, but bargains and sushi are two of MY favorite things. ;;And I have found it all here, not in the beautiful hills of Austria, on the filthy streets of Philadelphia. ;;All you can eat sushi: $25;3 rolls (24 pieces!) : $12;;It's good sushi. The fish is fresh and the newish decor is funky nuvo asian. The service is always efficient and the bathrooms are clean (something I find fairly indicative of the quality in a sushi restaurant).;;Anyway, the next time the Von Trapps are in town, take them when they are sick of wienerschnitzel and want something cheap, fast, and fresh.</t>
  </si>
  <si>
    <t>GIWBa-4K9ejyiO6e7HOntA</t>
  </si>
  <si>
    <t>ztltWb6uU89rjMuw64wKmw</t>
  </si>
  <si>
    <t>I'm not your typical sushi lover; but when I get a craving- I NEED a lobster mazy roll from AKI. If you can put sushi down like nobody's business; do the all-you-can-eat- menu bc the regular rolls are pretty good (usually get the shrimp tempura- best ones in the city- and the yellowtail and scallion) and for an extra 5 bucks each you can add specialty rolls like the lobster mazy (to die for). If you're doing a light meal; make sure you get the avocado salad with ginger dressing. I'm almost positive there's crack in the dressing- yes its that good. This place is also great for date night (red comfy couch type booths) or group outings (dark wood tables). The place has a nice ambience with dim lights. Overall; a great sushi spot. Only things that sucks is there's never any parking; but there is a lot across the street.</t>
  </si>
  <si>
    <t>2g4tuedTdideVDvTjlqUcw</t>
  </si>
  <si>
    <t>4aL5UfnC4E2izLuSRlxj5A</t>
  </si>
  <si>
    <t>Best all you can eat I've ever done. There is such a wide selection of nigiri and sashmi- and you can still get your specialty roll fix! Plus, appetizers are up for grabs, so you actually leave feeling like you got a deal (and paid less than going a la carte).;;Definitely not inexpensive, so come HUNGRY. But the quality is great. I'm STILL drooling over the white tuna nigiri.</t>
  </si>
  <si>
    <t>hD_ssIGqsdWn6yfioEi6CA</t>
  </si>
  <si>
    <t>jOgF47WQJN6QQmtXa12wDg</t>
  </si>
  <si>
    <t>I had a horrible experience at Aki today. They had 3 servers covering the entire restaurant. I sat at the bar and could only get attention in 15 min increments. In addition; I was only going to do 2 rolls and a soup so I knew I wouldnt need the All you can eat menu. Anyway; the server comes over; doesnt ask me what I want to drink. I ordered and he brings the food out with no utensils. I asked him for a plate; he forgets chopsticks; I ask for chopsticks; he doesnt bring soy sauce with the sushi. I did not realize I would have to ask for each of these things specifically in order to receive them. The soup was good and I ordered shrimp shumai. It came out with 3 little pieces of shumai; which I know is not a $6 order of shumai. Perhaps he was giving me the All you can eat portion size. Anyway; after I ate and asked for check; it took about 15 minutes for the check to come and he brought it out and charged me $30 (the all you can eat price). I said no; adding up everything I got; it does not exceed $21. He said he entered it into the system and this price came out cheaper. I said once again that I had seen the prices and there's no way it was more than $21. He said \no; this is cheaper; your order comes to $32 otherwise\" I did not want to argue anymore even thought I know he was clearly miscalculating because 2 $6 rolls is 12 plus $6 for the bitty shumai is $18 plus $2.50 for the miso soup is $21.50. Anyway; I paid and I left but I feel ripped off!! And to think my coworkers rave about this place. Wait till they hear this..."</t>
  </si>
  <si>
    <t>8GEejtELJT-vAiRim8Mw4Q</t>
  </si>
  <si>
    <t>ucxqjWmK2uFmsbfjLGwFqw</t>
  </si>
  <si>
    <t>Ate here while we were at a conference. We got sushi and fried rice. The fried rice was just salty; not other taste than salt. Sushi was less than average; rice was way too cooked and was mushy. Rolls with tempura inside were cold. Two stars because staff is very friendly and tries to be accommodating</t>
  </si>
  <si>
    <t>y9CUaIb287ofCsiKMYdk-w</t>
  </si>
  <si>
    <t>YdBTfT0uI1RVZmtxcRlUQQ</t>
  </si>
  <si>
    <t>Holy Hell. Aki, how many ways did I loathe my experience with you? Let me count the ways. ;;1. Your watered down soy sauce. Let's start at the most illustrative and representative point. You couldn't even get your soy sauce right. Never in my life have I complained about the soy sauce. I mean, I feel silly writing this, but in a blind taste test; your soy sauce could not be differentiated between lukewarm sea water with a little bit of regurgitated wasabi in it. If you can't get soy sauce right, you know you are probably in for a wild ride. And boy were we ever. ;;2. For the first time ever, I found multiple bones and gristle (for lack of a better word) in my fish. Having to pull bones and gristle out of my mouth mid-chew didn't jive with my date night feel I was going for. ;;3. Your fish was curiously warm and the texture was concerning. Enough said, this is not high quality or fresh fish by any stretch of the imagination. ;;4. You did not serve me sushi. You served me lukewarm and overaged fished limply draped over a soggy pile of rice. It was like a sad, dying golden retriever putting his head on your knee for the last time before you take him to the vet to be put down. Nothing sadder. On top of that, they don't put wasabi between the fish and the rice. You shouldn't have some yelp reviewer with clearly too much time on his hands teaching you the fundamentals of sushi. ;;5. The service was barely existent. I saw my server 4 times throughout the night, but she was busy, so I blame the same people who re-re-re-refridgerate the fish they serve and not the hard working servers who are understaffed. ;;6. We bought the Groupon, but still feel like I overpaid. I've gone to all you can eat buffets in florida who have sushi the same quality as this place. I saw they do all you can eat sushi, which indicates it's not financially viable to serve high quality fish with this offer, but then everyone suffers, regardless of whether or not we want to participate in this gluttonous act. It's basically failed socialism, with stinky fish. ;;;Bottom line, there are SO SO SO MANY good sushi places in Philly. Most of them cheaper than this place and BYOB. Save yourself, the time, money, and fiery post consumption diarrhea and go somewhere else.</t>
  </si>
  <si>
    <t>z3YGVjde-M022wWQRJjg2A</t>
  </si>
  <si>
    <t>oWhQEjsF6WlUnW5gotv1Ug</t>
  </si>
  <si>
    <t>I only eat veggie sushi, so my perspective might be a little different from other reviewers. ;;The lunch special is amazing! Three (huge) rolls, and soup or a salad for 11 bucks. If you order it right at or before 3pm, you get the special, so you can even order it and carry it home for dinner.;The avocado is ripe, the rice doesn't fall off the sushi, and the (gluteney, soon to be discarded) soy sauce comes in a separate packet.;;They deliver too.</t>
  </si>
  <si>
    <t>CSCKshBCf6-MBGUCFpEGAQ</t>
  </si>
  <si>
    <t>OChSrnaj5tQ1-wm7zoVT4w</t>
  </si>
  <si>
    <t>Tapas/Small Plates, Restaurants, Barbeque, Japanese, Asian Fusion</t>
  </si>
  <si>
    <t>Gyu-Kaku Japanese BBQ</t>
  </si>
  <si>
    <t>KB9d6fbi5JLeGkyIEVk5CA</t>
  </si>
  <si>
    <t>We came out for date night and let me tell you all this was such a great experience! We ordered the happy hour special for our first time. For appetizers we had fried chicken with this amazing yellow sauce; this great salad with ginger miso salad dressing -- the bomb! And the peas were our favorite appetizer wise! For our entree we had a choice of 5 meats. We enjoyed cooking our dinner with the spicy sauce to add some more flavor; even tho the meat by itself was just as great. Addition to our entree we enjoyed two rounds Bellinis ( strawberry; peach; mango; and lychee flavor) for dessert we had s'mores!!!! Delicious! We are excited to come back again for happy hour and enjoy a different selection. The staff are very welcoming and friendly. The atmosphere is really relaxing and you feel like you are in your own private space to enjoy it! Reservations are essential!!</t>
  </si>
  <si>
    <t>J79FjRVcCs2xSI2hQcg-hw</t>
  </si>
  <si>
    <t>The food is fine and reasonably priced; but it should be; since you cook it yourself. The portion sizes were small; the menu does have pictures; but they lack perspective; so portion size is hard to judge.  Would be good and fun for a large group; and the novelty is neat but overall not worthy of 4 stars.</t>
  </si>
  <si>
    <t>in6FMh6fYmzxUUgAUsHeTQ</t>
  </si>
  <si>
    <t>z1CXVddNi7l3ejJLG55XLg</t>
  </si>
  <si>
    <t>A hand written 20% tip was added to our bill automatically. If a party over 4 are automatically charged a service fee it should be clearly written on the menu however we failed to find any notice about that. Lousy service from start to end. NEVER coming back again; NO.</t>
  </si>
  <si>
    <t>9t1vLhofi0LubMsUa7LDtQ</t>
  </si>
  <si>
    <t>Pe7bSlzZrhmDt7FzGb2kmA</t>
  </si>
  <si>
    <t>So; my recommendation is NOT to get the AYCE at this place. This is their gimmick to get you in but then they give you 90 minutes to eat with 2 items per person. And that's fine right? Yeah; what they fail to tell you is that they will literally space out each item 20 minutes apart. So you'll be able to get like 4 stuff!!! My husband priced out the food they had given us and it was $40. We paid $70.  Order the A la Carte. I was totally hating on my server but I'm sure it was management mandated.</t>
  </si>
  <si>
    <t>I7HgZNNcdggrn1miG2TyfA</t>
  </si>
  <si>
    <t>Tc_ux3oAsI6lYb1J_H9xlw</t>
  </si>
  <si>
    <t>The food was mediocre to say the least...the service was HORRIBLE! It took over an hour and fifteen minutes for them to bring out the entire order. Not to mention they forgot one of our orders which we just ended up asking them to remove from the bill because we didn't want to risk having to wait another hour for that to come out. Even something as simple as clearing the table or making sure drinks were constantly filled seemed to be a difficult task.  To top it off; adjusting the bill took them forever and one of us ended up going up to the register for the check and bringing it back to the table. They might as well promote this place as a self service restaurant; \clear your own table; get your own check\" next you'll have to get your own food! Never coming back here again!"</t>
  </si>
  <si>
    <t>L5LQEp5L82x5lyk8DR2wZA</t>
  </si>
  <si>
    <t>UUl-ie73Y005RL2lrL2qxg</t>
  </si>
  <si>
    <t>I went to Gyu Gaku the Thursday before the fourth of July to celebrate starting my own business. I had a party of six and we were all seated pretty much immediately. This place is a few blocks down from my apartment and, sadly, never seems to get much business. ;;I have to say that Gyu Gaku's food was amazing and the source of most its points here. My boyfriend and I split the Kobe style steak combo and had a ton to eat because it was all so delicious. I really can't say enough good things. Everything from the beginning salad, edamame, and Miso soup to the bibimbap were delectable, and the meat was no less so. It's really the best food I've had, at the best price, in a long time. ;;Our server was friendly enough, and everything came out in good order. I don't really have any complaints about the service, but it honestly wasn't stellar. I would be concerned about visiting on a busy night. A weird atmosphere note: the happy 60s pop music was really strange with the Japanese theme and decor, but not unpleasant.;;Honestly, though, I loved our time there, and I hope to take advantage of their lunch specials and upcoming all you can eat event! So tasty.</t>
  </si>
  <si>
    <t>ISpVZnE5CjaMl3iMj_4xzg</t>
  </si>
  <si>
    <t>SG_BwLJO8dyp-ffqs7zLGw</t>
  </si>
  <si>
    <t>Great place; very slow at bringing food out; hosts keeps coming to table like they want you out.... we would have been done if food was brought out at a faster rate</t>
  </si>
  <si>
    <t>wfQVs831jP1HOSGD5TdkGg</t>
  </si>
  <si>
    <t>I have never had a waitress as energic, as wonderful, as attentive, nor as happy as Crystal. You could tell that she loved her job. I was in a low mood and she lifted me up. She has such a great soul and even watching her serve everyone else was like remarkable to me. ;;The food here is superb, the staff is great and Crystal just made my whole night. The hostess Montana when you enter was also super sweet. Mohamed was also super nice - he wasn't my waiter but he was great and also answered questions I had. This place as a whole made my entire night. Definitely coming here again and definitely bringing friends and family.</t>
  </si>
  <si>
    <t>OzFlKHvGPAny2XSW-Nl8gQ</t>
  </si>
  <si>
    <t>kh98n2OLRtcfPBUw93bfZQ</t>
  </si>
  <si>
    <t>I was very excited when I found out that Gyu-Kaku open a store in philly. They offered a good selection of meats/dishes and have some good special deals for lunch and happy hour. ;;It will be a great addition to the museum district. It's not so packed yet, so not much of waiting during our visits.</t>
  </si>
  <si>
    <t>zUuqxhtfXxhWfZ_qaZkWNw</t>
  </si>
  <si>
    <t>kAd0AVnkSQQ3BZ-jKoydUg</t>
  </si>
  <si>
    <t>I've been coming to Gyu-Kaku for a long time and I really enjoy this restaurant. It's fun to use the grills and the meat and vegetables are always fresh! They also have a great app where you can rack up points for free food! ;;The only negative things I have to say is that in the summer it can be a little hot with all the grills - so ventilation could be better. And at times service can be slow or things come in the wrong order.;;Definitely would recommend trying this unique Japanese BBQ spot! It's so fun and easy and well-priced!</t>
  </si>
  <si>
    <t>GL_nmXmJ2W2X1Bfg0Y_qGQ</t>
  </si>
  <si>
    <t>1Ck2drCXGh1h5bhc9aIRpg</t>
  </si>
  <si>
    <t>Restaurants, American (New), Nightlife, Barbeque, Bars</t>
  </si>
  <si>
    <t>Jack's Firehouse</t>
  </si>
  <si>
    <t>EB3AUHv-guS7Xl1FTO6yGg</t>
  </si>
  <si>
    <t>Service was good. Calamari/jalapeÃ±os/carrots were good; but rather greasy. Lava sauce was good.</t>
  </si>
  <si>
    <t>SX8gPiDbjLth7QL1cnKdnw</t>
  </si>
  <si>
    <t>7a2f86PkCdczYK47VSgBuw</t>
  </si>
  <si>
    <t>Private party upstairs - terrific buffet: bbq pork sliders, hamburgers, salmon and rice, salad, biscuits, bbq thighs, fruit salad. ;Bar area downstairs: welcoming wood paneling, super large sculling boat above bar, fun large brass fixtures.;Staffing was good. Sincere efforts from wait staff to kitchen staff</t>
  </si>
  <si>
    <t>tR8w4mwKgst0e5Kok7IUQQ</t>
  </si>
  <si>
    <t>dwoHbs72aIQUJY0YjEIisQ</t>
  </si>
  <si>
    <t>Awesome setting with a really unique interior and open air dining. ;;The menu describes the dishes a bit too well--they are not as good as you might think by reading the description. It is also pretty expensive for the food quality, but I guess that you are paying for the ambiance. ; ;I had the calamari, described in another review, and found it to be pretty good. It had fried carrot strips I think, in addition to jalapenos and calamari. My spinach salad was pretty basic but not bad at all.</t>
  </si>
  <si>
    <t>W5fRbYt0cmAsK9f62CDnMA</t>
  </si>
  <si>
    <t>aruW41I22rhVKWyxt6TdZA</t>
  </si>
  <si>
    <t>Stopped in Sunday afternoon after a freezing visit to ESP, which is across the road. Was packed with (family) brunch/lunchers and peeps carbo-loading after the marathon.;Great cosy, atmosphere in a re-purposed firehouse.;Large plate with a Philly cheesesteak and fries later I was very satisfied. Cheesesteak was great but the (in-house produced) fries really impressed me.;My partner had a salad with chicken. Large portion and the chicken had a lovely smoked flavour. Slightly pricey but the size of the portions made up for that.;Glad we came...see u again.</t>
  </si>
  <si>
    <t>s6c0-UHQg-WWoNMRK6VPGA</t>
  </si>
  <si>
    <t>SJ5oAjXJUkt6WvepSkEn4w</t>
  </si>
  <si>
    <t>Iq6RgtraL_Y4F7uVbmaCxA</t>
  </si>
  <si>
    <t>Not a great experience. We sat on the patio which was a nice touch on a beautiful day, however the food was not good. My pancakes were incredibly dense and the sausages were fried so long that they resembled taquitos. My partners breakfast quesadilla was not good either and left him feeling queasy. My mojito was also not very good and tasted mainly of club soda. ;;The one bright spot of the meal were the biscuits and sour cherries served prior to the arrival of the food. They were in fact very good. Overall I would not recommend this spot to a friend.</t>
  </si>
  <si>
    <t>Fj-GFHrNeJ6L2O8Non7kzw</t>
  </si>
  <si>
    <t>2xjE79oFnQnYOZQdJyxd5A</t>
  </si>
  <si>
    <t>Bad service and bad food. My boyfriend and I went here for a late lunch early dinner. We love food and to eat out. Not only was the food bad but so was the service. Our waitress was clearly not interested in what we ordered; got our drink orders wrong and didn't offer to exchange for what was actually ordered. On the menu they say they work with local ingredients. There's no way they're doing this and the product advertised on the menu is not what we received. The appetizers came and the soup was cold and clearly frozen not made with local ingredients. When our entree came my crab cake sandwich was so fishy and fell apart instantly. My boyfriend's fish was advertised as a pecan encrusted fish with basil aioli. Not only was the fish not cooked with pecans; but it came with no aioli. My boyfriend had to ask for it on the side. I've never had such a bad meal in Philadelphia.</t>
  </si>
  <si>
    <t>5LBMO3UJYPbFdWNyKElnWg</t>
  </si>
  <si>
    <t>g7dyqh3-Sh2ViK9oyJgH5g</t>
  </si>
  <si>
    <t>Great service. Interesting building. But the food is mediocre and SERIOUSLY overpriced. It's a tourist trap preying off people going to the E State Pen across the street. The ribs were good; but the pulled pork and other BBQ were subpar; the biscuits were dense and flavorless; and the veggie sides were overlooked and tasteless. $3 coke was an insult. There are many better options within walking distance. Don't waste your money.</t>
  </si>
  <si>
    <t>nMNnyrCSlCFpRRwz-QCSkA</t>
  </si>
  <si>
    <t>w-wWpPuKjJulmcxqea5geg</t>
  </si>
  <si>
    <t>We went to Jacks on a date night with another couple. We went early evening after work and got a nice table outside. We ordered the BBQ Platter for the four of us. It was plenty of food and it was all very tasty! For $37.95 you get fries; chips; pulled pork; ribs; and I think there was some brisket in there. Very satisfying and hit the spot for all of us! Nice service and a nice atmosphere as well.</t>
  </si>
  <si>
    <t>DlFbNJyOovNZm319yKJqSA</t>
  </si>
  <si>
    <t>N9TIADVmAkQCtnR6nkzfAw</t>
  </si>
  <si>
    <t>Recent resident of Fairmount and couldn't ask for a friendlier local restaurant and bar. The bartenders are the friendliest; yet most professional I've met. They have excellent local beers; an endless supply of quality liquors all served in a classy yet rustic setting. The food is good and always served with a smile. The cookies can't be beat and only add to the care with which Jack's treats its customers.</t>
  </si>
  <si>
    <t>1OwkjNtOJATtBOfaJTxZgw</t>
  </si>
  <si>
    <t>YzluF3FNGjnW-tOrLZt8JA</t>
  </si>
  <si>
    <t>Sushi Bars, Japanese, Restaurants</t>
  </si>
  <si>
    <t>Zama</t>
  </si>
  <si>
    <t>fknO00wW4UaRP0KQ1pqzQQ</t>
  </si>
  <si>
    <t>Red snapper is a great litmus test for any sushi connoisseur. The skin should be left on, but it should be flash boiled (skin only) leaving the flesh raw and delicious. Zama did get this right.  it is a technique that takes some care to achieve. ;;I was not able to really try the whole sushi experience , as I was with a large group of people ordering rolls.  What I did eat was good, and is worth another visit if I ever get back to Philly.</t>
  </si>
  <si>
    <t>gCEyrWhpg4NlfQjS-P_YDQ</t>
  </si>
  <si>
    <t>lscqU9_9ni9JXPpg2VGElg</t>
  </si>
  <si>
    <t>All my friend we raving about this place, i had to go check it out. ;Not bad,,,,; i ordered miso soup, a little salt, but good;Kaiso seaweed salad, gotta have a seaweed salad, very nice.  ;Bronzizzle, ehhh... i was a little disappointed, it was a really messy roll, it kept falling apart and drenched in soy sauce, very salty. however, their sashimi was excellent, it very fresh. i liked.</t>
  </si>
  <si>
    <t>-91cAmg4HW_6OOvkkm4h1Q</t>
  </si>
  <si>
    <t>I went here for restaurant week for my anniversary. The service and ambience was great. Every course; from the salad to the sushi to the salmon; was fantastic. The location (Rittenhouse Square) is always nice.</t>
  </si>
  <si>
    <t>8c8SvWN0h8b-5OVnv-zTxg</t>
  </si>
  <si>
    <t>tpTldCuAe3ajP-fimp7vgQ</t>
  </si>
  <si>
    <t>8HyLepFikA4h8wblQJ9kig</t>
  </si>
  <si>
    <t>L9jO_Tct-Oj7WqlDia0tvA</t>
  </si>
  <si>
    <t>yum!!!! my favorite sushi joint in philly... im still salivating over the thought of the delicious and meticulously made sushi. i came for lunch, so i can only speak about my lunch experience. ;;my favorite roll was the shrimp and eel fiesta roll. it was such a powerful kick to add a little mexican twist to sushi. the lunch sushi and nigiri special was good. the hand rolls are really spectacular because they are wrapped in this non-seaweed wrapper. i want to say it is soy based but i am not sure. i think the roll and the hand rolls were the best.  one of the handrolls was alright, but the other two was very flavorful (one of the good ones was the spicy tuna).  and this place has low sodium soy sauce (yay!) i hear the cod is amazing, but ill have to try that next time!;;the decor was beautiful! minimalist and clean, yet the place did not feel cold or uninviting.</t>
  </si>
  <si>
    <t>lAjldaKYbyAJDTXq8gmOTg</t>
  </si>
  <si>
    <t>uY1hW_UrlPJ9vwM8313N4g</t>
  </si>
  <si>
    <t>I had a major sushi craving this week and decided to indulge on payday. I got the maki combination lunch special with the salmon and avocado roll; spicy tuna roll; and the yellowtail; jalapeno; and mango roll.  While they were all very good; the yellowtail; jalapeno; and mango was a standout-- a great mix of flavors and the jalapeno lent some crunch and heat.  I also appreciated that the spicy tuna was a whole piece of fish; rather than the finely chopped fish combined with spicy mayo that you get at some other places.  Yes; it was more on the expensive side (especially for a lunch); but I understood it for the quality of the fish.  I'd definitely come back.</t>
  </si>
  <si>
    <t>qffyEoabuhutPsmCNe24YQ</t>
  </si>
  <si>
    <t>AnHQpGcAx_ePfP1OfW5b0A</t>
  </si>
  <si>
    <t>I brought my boyfriend to Zama for his birthday dinner and we were pleasantly surprised by not only the delicious food, but also by the service and fair pricing. We started with the pan seared pork dumplings, followed by an array of sushi rolls, and finished with their \mini desserts\" which allows you to pick 3 options for $12. How awesome! We tried the salted caramel mochi which is imported from Japan</t>
  </si>
  <si>
    <t xml:space="preserve"> their tofu beignets with chocolate and caramel dipping sauce</t>
  </si>
  <si>
    <t xml:space="preserve"> and the salted dark chocolate mousse. We were stuffed before dessert came out but had to finish every bite. And the cocktails were to die for! I tried the Japanese 75 with sake</t>
  </si>
  <si>
    <t xml:space="preserve"> vodka</t>
  </si>
  <si>
    <t xml:space="preserve"> and St Germaine and drained every drop. ;;Our waitress</t>
  </si>
  <si>
    <t xml:space="preserve"> Fedra</t>
  </si>
  <si>
    <t xml:space="preserve"> was so sweet! Knowledgeable about the menu</t>
  </si>
  <si>
    <t xml:space="preserve"> quick service</t>
  </si>
  <si>
    <t xml:space="preserve"> suggested her favorites</t>
  </si>
  <si>
    <t xml:space="preserve"> and overall very pleasant and kind. ;;Will absolutely be back."</t>
  </si>
  <si>
    <t>WJ0kbHWmCFvuYEWwMqfaFg</t>
  </si>
  <si>
    <t>uHIoG4_-FRwkvIk9gTUrTw</t>
  </si>
  <si>
    <t>Oh, Zama - you truly rock my sushi lovin' world.;Tonight I dined alone but was still treated well (thank you!) as I sat at the 8 chair sushi bar and watched the chefs work their magic.;;A single negi-chu-toro hand roll was buttery perfection.;A $28 (7 piece nigiri) of market specials was delicious and 5 of the 7 fish I had never tried or never even heard of.  All delicious.;;Perfectly marinated ikura (salmon roe) - although for $5.00 a piece - the portion was very tiny.  (Like 18 eggs or so.  Come on, guys!);;And for \dessert\" 2 perfect slices of house-made tamago (none of that frozen garbage here!).;;Domo! Domo!;;I am infatuated (once again) with Zama.  Decor is Zen</t>
  </si>
  <si>
    <t xml:space="preserve"> sleek &amp; lovely.  (Look up to see the giant Koi above you.);;$60 including tax 'n tip (no alcohol) is pretty steep though.  My husband may freak out on me.  It also underscores what a GREAT value Doma is and how high-priced Morimoto is.  (Zama is right in between.)"</t>
  </si>
  <si>
    <t>_BcWyKQL16ndpBdggh2kNA</t>
  </si>
  <si>
    <t>6y-juAqf7PCKpbhZi3kkqQ</t>
  </si>
  <si>
    <t>Love their cod fish, very special and yummy. The sauce is sweet but good, the fish skin is crispy. ;I m not crazy about Their dessert,too little.</t>
  </si>
  <si>
    <t>HWTh1r5By-y93jFD6LcmEg</t>
  </si>
  <si>
    <t>xjmyMIWqNS9MTEfYElJSyw</t>
  </si>
  <si>
    <t>This is by far one of my most favorite dining experiences. I've had sushi of all caliber, from $7 rolls in midtown Manhattan, to $200 prix fixe tasting menus. I was super surprised as the quality of the food and the exceptional service. ;;I really wish I got the waitress' name. She was blonde and I believe I overheard her saying she's been at the location for over a year. Well, she was probably one of the most exceptional servers I've ever had.;;As for the food: The sushi was fresh, well prepared and delicious. I am not the sushi eater that drenches his food in soy sauce. I enjoy the subtle flavors of fish and the sauces as prepared by the chef. So, with that in mind, I have to admit that the balance in flavor profiles of the dishes that I had ordered was quite exquisite.. We had ordered the Branzizzle Roll, which had a nice citrusy flavor that really brings out the branzino used in the roll. The drinks were top-notch too. ;;Please, if you are ever in the city of Philadelphia, you have to come here and try this place.</t>
  </si>
  <si>
    <t>vruExRwu7zSDMos1uvtK_Q</t>
  </si>
  <si>
    <t>M_EpyAH1CZZVlhxfYBLOqg</t>
  </si>
  <si>
    <t>Pizza, Italian, Salad, Restaurants</t>
  </si>
  <si>
    <t>Nomad Pizza Company</t>
  </si>
  <si>
    <t>B95qz3FmXQ0YP8w52NFC6w</t>
  </si>
  <si>
    <t>The stars are for food only.  I was in a party of 6 + a toddler who arrived on a Friday night with a reservation.  The upstairs was about half filled when we arrived.  Our waitress came to take our order and we asked about the size of the pizza.  She suggested that we order 1 app and 1 pizza per couple.  So my husband and I did just that.  She took the orders but did not write anything down.  While waiting for food; two members did not receive their ordered drinks and had to remind the waitress.  The waters were only refilled once; when we had to request after several of us had already finished the glass.  Then when dinner came a different server delivered the pizzas to us but our ordered pizza was not part of his delivery.  Turns out the waitress put the wrong order in. So we had to wait for another pizza to be made.  By the time it was delivered; not only were we starving but the rest of our group had already finished their dinners and the toddler was ready to leave.  The waitress delivered the bill and stated; since you're a party of 6 the tip is part of the bill.  That felt like insult to injury.  She messed things up and she still gets a pretty big tip for doing minimal work; poorly.  It's one thing to make an accident; but she made several missteps and still didn't write down the orders for the other tables.  I was really disappointed at the service... suggestion- don't arrive hungry and plan to repeat your order.</t>
  </si>
  <si>
    <t>ip8gr8uqBJeS68ZbwARQKw</t>
  </si>
  <si>
    <t>wKD6FQHGOVpVeYwJNOWISA</t>
  </si>
  <si>
    <t>Here's a gimmick that will win me over every time: drizzled honey on a hot, steaming pizza pie.;;Nomad got the memo and our decision couldn't have been easier - the Spicy Soppressata. There's just something about mixing sausage grease and zesty garlic with sweet honey that speaks to me. I mean, the milky fresh mozzarella and soft, yet slightly charred dough certainly never hurt either, but that's to be expected on most pies of this caliber. Even though Nomad's pizza could be considered Neapolitan \wet\"</t>
  </si>
  <si>
    <t xml:space="preserve"> ironically</t>
  </si>
  <si>
    <t xml:space="preserve"> the tomato sauce was noticeably still too thin and watery. Other than that</t>
  </si>
  <si>
    <t xml:space="preserve"> this Spicy Soppressata pick was excellent. ;;Our waitress assured us that their pizzas were single-serve</t>
  </si>
  <si>
    <t xml:space="preserve"> but I'm tellin' you</t>
  </si>
  <si>
    <t xml:space="preserve"> that's aggressive. Even the most ambitious of eaters at our group dinner reluctantly had leftovers. I split the pie with my wife</t>
  </si>
  <si>
    <t xml:space="preserve"> after ordering a special salad to share as well</t>
  </si>
  <si>
    <t xml:space="preserve"> and that seemed to be perfect for us. It was a Woodfired Roasted Corn Salad</t>
  </si>
  <si>
    <t xml:space="preserve"> employing oranges</t>
  </si>
  <si>
    <t xml:space="preserve"> avocado</t>
  </si>
  <si>
    <t xml:space="preserve"> cherry tomatoes</t>
  </si>
  <si>
    <t xml:space="preserve"> shallots</t>
  </si>
  <si>
    <t xml:space="preserve"> jalapeÃ±os</t>
  </si>
  <si>
    <t xml:space="preserve"> and fava beans - a nice</t>
  </si>
  <si>
    <t xml:space="preserve"> refreshing</t>
  </si>
  <si>
    <t xml:space="preserve"> summery teaser before our spicy</t>
  </si>
  <si>
    <t xml:space="preserve"> sausage-y main course.;;Also refreshing and recommended</t>
  </si>
  <si>
    <t xml:space="preserve"> if available</t>
  </si>
  <si>
    <t xml:space="preserve"> is their special Spiked Shandy Beer Cocktail. Nomad's take on the ale and lemonade favorite uses St. Germaine</t>
  </si>
  <si>
    <t xml:space="preserve"> tequila</t>
  </si>
  <si>
    <t xml:space="preserve"> (you guessed it) honey</t>
  </si>
  <si>
    <t xml:space="preserve"> and (you probably didn't guess it) honey-flavored Shawnee Apiarius beer. Despite this onslaught of alcohols</t>
  </si>
  <si>
    <t xml:space="preserve"> it was decidedly smooth.;;Now</t>
  </si>
  <si>
    <t xml:space="preserve"> I know it's summer and sometimes it's nice to keep all the doors open to catch a breeze</t>
  </si>
  <si>
    <t xml:space="preserve"> but Nomad was hot as balls inside - hotter than outside given how central the wood-burning store is to the dining room. I think you can see by my praise for everything we ate that we eventually got over it</t>
  </si>
  <si>
    <t xml:space="preserve"> but it's still something worth noting if you're prone to the meat sweats (or even the regular sweats). Again</t>
  </si>
  <si>
    <t xml:space="preserve"> as for hot honey on a hot sausage pie? Well</t>
  </si>
  <si>
    <t xml:space="preserve"> that's some heat I can handle."</t>
  </si>
  <si>
    <t>mDzmhNeqZLHdXm52j_CAkg</t>
  </si>
  <si>
    <t>x_5noeIyo3xMlaqF2wLiUg</t>
  </si>
  <si>
    <t>Hands-down my favorite pizza spot in Philly. The Margherita di Bufala is perfection. The basil is fresh; there is JUST the right amount of chewy mozzarella; and the sauce hits the perfect balance of sweet and savory. The last time I was here; I asked for garlic and they brought out fresh garlic in olive oil instead of the typical dried garlic powder; which impressed me even more. Every time I even walk by the intersection where Nomad is located; I develop a sudden craving for pizza and start salivating like Pavlov's dog. Mmm.</t>
  </si>
  <si>
    <t>Dewn3eFhrFQCDTFu__Pp5A</t>
  </si>
  <si>
    <t>ZtJz4-9_LZVQj5iDYs48iA</t>
  </si>
  <si>
    <t>Nomad Pizza - oh how I love your delicious crust (aged bread um hum); gooey cheese; and savory toppings (can you say Portabello mushrooms)! I first discovered Nomad at the Pizza Olympics last year; and I can't keep myself from going back for more of their unbelievably wonderful pizza. The classic mozzarella and portabello mushroom are my favorites. Oh; yes - their pizza is so good. Must go there now</t>
  </si>
  <si>
    <t>Lrk7Q6eJcu1nyDdW0SMiKw</t>
  </si>
  <si>
    <t>maYkWR-o_JO67TKe30i2bw</t>
  </si>
  <si>
    <t>Cozy lil spot, outdoor seating, wine on tap! All good things, in my book. ;;Arancini balls made a perfect bite to start, extra points for serving them with a small arugula side salad. #Greenz;;Ended up spilling not one, but two beers (oops) during our stay, and our waiter swooped in to the rescue with a towel almost immediately both times. ;;Green dream, margherita di bufala and quattro formaggi were perfect to split between four people. Ordered a side of red sauce for kicks- that was a wise decision.;;Lastly, the chocolate coins that come with the bill. The icing on the cake of this very good, very fine meal.</t>
  </si>
  <si>
    <t>5GJ5aLTtTjGIiBz7i9GssQ</t>
  </si>
  <si>
    <t>U8bUmsid6nfdMYq0byJGeA</t>
  </si>
  <si>
    <t>The margherita di bufala is superb! The sause; the cheese... ummmm... Just the right taste! Alos had their special summer watermelon salad. Very summery!</t>
  </si>
  <si>
    <t>h500Ce4x1x_hpm_Kzl3FJw</t>
  </si>
  <si>
    <t>m8G6baxu5WjWxNZckzti0g</t>
  </si>
  <si>
    <t>Amazing pizza! The crust was fantastic; recommend both the margarita and the four cheese. Can't wait to come back.</t>
  </si>
  <si>
    <t>wmOV_IMAulmzk6qkUnmOhg</t>
  </si>
  <si>
    <t>qdx18ltZJDPryQ6NOBdyfQ</t>
  </si>
  <si>
    <t>Very good pie. I prefer my pies not only thin crust but more on the well done side, so i like the fact Nomad gets that slightly burnt (but not burnt) crust that holds up well when you lift a slice. ;;Definitely worth checking out, both the sausage and pepperoni pies are winners</t>
  </si>
  <si>
    <t>wFPzCzhjS59E0Ek-Qnmm1Q</t>
  </si>
  <si>
    <t>We were lucky enough to be invited to the fantastic Yelp party here this week and try all of the great pies.  The location is a little hidden, but the layout and decor is very nice.  I loved the idea of the upstairs bar/projector room/meeting space.  It's a great idea and a smart way to hold your customers in the building for much longer.  ;;I was very impressed with the staff.  They were all very friendly and added to the atmosphere of the room.  The craft beer selection is good and the wine list is adequate.  I enjoyed the salads, but they weren't anything to write home about.  The star of the show is the pizza dough.  It is a perfect combination of taste and texture.  It's a little chewy, a little flaky, and has a great buttery (almost sweet) taste.  I really don't have a single complaint about any of the pizzas.  I'm definitely partial to the truffle, mushroom, egg concoction.  A really superb pizza.;;I'm docking a full star for the menu prices.  These are pretty small pizzas (probably in the 10-12\ range)</t>
  </si>
  <si>
    <t xml:space="preserve"> and $16 to $19 for one of them seems a bit much.  Going there for a two hour movie</t>
  </si>
  <si>
    <t xml:space="preserve"> pizza</t>
  </si>
  <si>
    <t xml:space="preserve"> and drinks could turn into a very pricey pizza night."</t>
  </si>
  <si>
    <t>imGQirCh-t_Kftb4U7VuUA</t>
  </si>
  <si>
    <t>y4TFnt-F-ag4KEMNACU35Q</t>
  </si>
  <si>
    <t>MMMMMM Nomad.;I should preface this by saying that my date and I were pretty drunk when we went here, but I really don't think that is influencing my review decision here. ;;We walked/stumbled in, were sat at the bar. The service was great and very patient with our slow-decision making.  We tried a salad and a pizza.. the one with homemade mozzarella. The salad was huge, fresh, tasted great.  The pizza was so good.  I wish I had been more sober to better enjoy it but I guess instead ill just have to go back again. The crust was yummy and perfect, the whole thing was delicious. it was cool to watch them making the pizzas too, from where we sat.</t>
  </si>
  <si>
    <t>rAgCPqxaQKgd7XQVhePBeA</t>
  </si>
  <si>
    <t>vtSisxaozZ7HWpBl_W7VaQ</t>
  </si>
  <si>
    <t>American (New), Bars, Nightlife, Cocktail Bars, Arts &amp; Entertainment, Lounges, Event Planning &amp; Services, Venues &amp; Event Spaces, Restaurants, Music Venues</t>
  </si>
  <si>
    <t>Time</t>
  </si>
  <si>
    <t>A0MWdL2tlJmyE4LXtXwBDg</t>
  </si>
  <si>
    <t>I was disappointed by Time. I went on a Saturday night. There was a long line to get in and then a cover charge I was not aware of. Getting inside there is live music downstairs and recorded music upstairs. In theory; this sounds great; but it was more uncomfortable than anything. The music upstairs was hard to dance to; plus it was so crowded that I kept getting elbowed or beer spilled on me throughout the night. It was so packed I couldn't even try making it to the bar to get a drink. This place was more of a buzzkill than anything else.</t>
  </si>
  <si>
    <t>1IwMubSi0KUwG1Er5yRq3Q</t>
  </si>
  <si>
    <t>4rYpbz6gaOftm1odKa_NNA</t>
  </si>
  <si>
    <t>My family and i waited in a long line that moved fairly fast. Once we got it, it was a $5 cover charge. We paid and went upstairs. The music was decent but it was super crowded. The floors were so sticky they were disgusting. I had to leave. ;;My fiance, sister and I went downstairs to whiskey bar instead. This too was super crowded but at least it was more toned down and the floors weren't sticky. We got lucky and scored 3 seats at the bar. We sat there the rest of the night. The bartender was very good and nice. She took very good care of us making sure our drinks were filled and made just how we liked it. ;;Needless to say this was not our scene but our time in the whiskey bar wasn't horrible. The service was good and the people were very cool.</t>
  </si>
  <si>
    <t>jnP_wqOZGUsWVMwNH5jD0A</t>
  </si>
  <si>
    <t>-5IEPQSePCQT01yKkmrveQ</t>
  </si>
  <si>
    <t>this review is an ode to old Philadelphia and a spit in the face to the yuppie/hipster town that the city is trying to become....;although I fully appreciate a whiskey bar with real whiskey prices, I kind of miss the affordable diveness that was the pinnacle of gayborhood establishments...;the food (please white people consult a person of color before you offer fried chicken tot he masses) was average at best.  the wings were tender large and in charge but the mussels lacked flavor of any kind.  the burger was basic at best and the fried chicken dinner entrÃ©e was depressing.  please is cutely perfect for that awkward first date and serves as a great watering hole to wash tears of ended relationships down but otherwise it is just another ode to the changing landscape of Philadelphia....</t>
  </si>
  <si>
    <t>nApp112XcG80aK7YppTJyg</t>
  </si>
  <si>
    <t>RaiamtGh5F8uHDpMVQTchw</t>
  </si>
  <si>
    <t>The new incarnation of Ludwigs! I wonder if the waitresses gave their old uniforms to the new German beer hall on South Street...;;The main floor offers two bars, one is a low key, cozy bar with tables to eat with space for musicians to play. The other bar has booths and is in a smaller room....and gets more rowdy. There's third floor bar that isn't usually open, but this spot offers something for everyone.;;Oh! And it's one of the only spots in the city that offers \absinthye\" or as I call it</t>
  </si>
  <si>
    <t xml:space="preserve"> abstinence. It's served in a cool glass vial with water and sugar cubes. They have an extensive scotch and whiskey selection as well.;;Food's hit or miss. I had the mussels and they were awful</t>
  </si>
  <si>
    <t xml:space="preserve"> but the scallops and risotto balls were good! So</t>
  </si>
  <si>
    <t xml:space="preserve"> select your food wisely!;;But you'll have a good TIME....wacka</t>
  </si>
  <si>
    <t xml:space="preserve"> wacka!"</t>
  </si>
  <si>
    <t>RlEryoNlZnAj6r-9GSwLPg</t>
  </si>
  <si>
    <t>0Ue8vqzs3pv-I11c_AJlPw</t>
  </si>
  <si>
    <t>3.5 is what I would really want to give this place, but I'll round up for the variety of things to do in the different rooms. I can't believe I am barely reviewing this place now--it was one of my favorite places to hang out on weekends, as long as you get there before 10pm because then you'll have to pay a cover, which, I would prefer not to do here. ;;The first floor usually has a live band with a couple booths available if you're lucky. The bar in this area is the second best place to get drinks. The atmosphere here is a little more romantic than the other rooms. On the other side is the more \sports-bar\" feel. This is a pretty chill place to hang out</t>
  </si>
  <si>
    <t xml:space="preserve"> with seats lined up and available bartenders. If you're coming in a big group and want to talk</t>
  </si>
  <si>
    <t xml:space="preserve"> this is the best place to be. The top floor is ridiculous in so many ways! I like to call this area the \"sweat room\" since it's where everyone is dancing and getting down</t>
  </si>
  <si>
    <t xml:space="preserve"> which adds to the terrible air circulation up there.--it literally feels like it's a sauna up there.  There's also a bar up here</t>
  </si>
  <si>
    <t xml:space="preserve"> but I find this the most inconvenient of them all. Overall</t>
  </si>
  <si>
    <t xml:space="preserve"> if this is a fun place to be."</t>
  </si>
  <si>
    <t>pkmzFPcVsM5I_fdKDQkufA</t>
  </si>
  <si>
    <t>DoLRW5VH2gciZL4eX8xRCA</t>
  </si>
  <si>
    <t>TIME offers a great atmosphere and friendly service- heck even the bouncer is nice. However; it is very crowded and there is little space to enjoy they absinthe drink. Also I am not a fan of the cover charge; as the drinks are pricey.</t>
  </si>
  <si>
    <t>wz-dFsyVR7xvLiEXZ8Z53A</t>
  </si>
  <si>
    <t>WiQ6bfwAhUtXGklnZirlSA</t>
  </si>
  <si>
    <t>Upon walking in there are two sides, a whiskey bar and a jazz bar. The whiskey bar is is very nice and rustic. Great selection of drinks and knowledgeable staff. The jazz bar is awesome too. A bit more classy and \lounge-y.\" I was there on a Friday night and there was an awesome New Orleans type band.;If you want a change of scenery you can go upstairs. There was a DJ playing music with a good sized dance floor area;Have been quite a few times and definitely will be back when in the area"</t>
  </si>
  <si>
    <t>jtoP50I-FEEh9IBrDpsdtA</t>
  </si>
  <si>
    <t>zpSCOLTZSHI4ElnyDVlFeg</t>
  </si>
  <si>
    <t>n7Uu8A45iUR_pJgQu9n3xQ</t>
  </si>
  <si>
    <t>ibIxQjTmeOzvcBlOP-7l-Q</t>
  </si>
  <si>
    <t>RFcus5hdo-SoaQOED-sw5Q</t>
  </si>
  <si>
    <t>Hwpa6zZKMYaixLZvGpFWRg</t>
  </si>
  <si>
    <t>Went with a friend who lives in Philly and goes here often.  The bartenders were awesome. So on top of it. The way a professional bartender should be. We had a delish absinthe drink with the entire spectacle- spoons; sugar; everything. And they band playing on the jazz side was unreal. This is a GREAT Philly hang out!</t>
  </si>
  <si>
    <t>hJlloAA9xKcioCpM05Ct3g</t>
  </si>
  <si>
    <t>Ou-_OQUNvBcaAoRU0XPtaQ</t>
  </si>
  <si>
    <t>Iberian, Wine Bars, Spanish, Nightlife, Latin American, Bars, Restaurants</t>
  </si>
  <si>
    <t>Jamonera</t>
  </si>
  <si>
    <t>T1DDqo9RTDYl9NbRbqal5g</t>
  </si>
  <si>
    <t>You don't have to be a meat eating machine to enjoy this place.  We indulged ourselves with the artisan cheese plate; a mix of green salad; octopus; and the fish fry.  I loved everything that we ordered.  Anytime i see octopus on the menu it's a definite must.  The fish fry was one of the best if not the best fish/chips I've ever had.  The cod tasted very fresh and the breading was light/airy but very flavorful.  Our waitress did warn us about over ordering.  I was looking at the seafood paella and she mentioned it might be too much food.  She was right; we had just enough indulgence without feeling overstuffed.  I loved the intimacy of this place.  It's small but not cramped.  Our waitress brought out a delicious strawberry ice cream with blackberry compote all made in house for a birthday treat.  This place will definitely not cramp your wallet.  Their prices are very reasonable and budget friendly compared to other places for tapas around town.  Looking forward to my next trip here already.</t>
  </si>
  <si>
    <t>k-1Q5mQnRyFfDZc6EfGBZg</t>
  </si>
  <si>
    <t>I can't even put into words how wonderful my experience was here, but I'll try!;;First, we were a part of 3 without a reservation (we tried getting one but they were booked and I went anyway hoping they had left room for walk-ins). We waited about 40 minutes before being seated but enjoyed an appetizer and drinks at the bar. The service was EXCELLENT from beginning to end. The host, Adam, was friendly and relaxed and did his best to get us a table in the crowded restaurant. The bar staff was also kind, and made great recommendations. Our sever, Madeline, was fantastic. She was chill and sweet, and we never had to ask for anything as she was always on top of it. The busser was there to clear away and re-mis the table asap. ;;Now.. for the good part.. the FOOD! This was easily the best meal I've had in a long time. We had the Chef's board (meat and cheese with accompaniments.. need I say more?) crispy eggplant fries (omg) figs and chorizo (incredible) the best brussel sprouts I've ever eaten in my life, a salad with fried goat cheese (yes, fried. goat. cheese.), Gambas (honestly didn't like them but everything else made me forget), scallops that I can's stop thinking about, the world's greatest bread pudding (and I didn't even think I liked bread pudding) and the most ridiculous, outrageous, perfectly delicious brownie sundae the world has to offer. Did I mention they also serve La Columbe coffee??! ;;I can't wait to go back.</t>
  </si>
  <si>
    <t>4JZDZ_ENOGWH1VK-UWtghw</t>
  </si>
  <si>
    <t>Came here on a Monday night. I have to say that this place really rocks. Great atmosphere and the waitress was extremely friendly and always made sure everything was okay. ;;We had a table of two and ordered 3 dishes:;;For the appetizer we had the eggplant fries. Hands down, these were the best fries I have had in my life. They had such a crisp outside and melted in your mouth on the inside. I really have to learn how to make this at home!;;We also ordered the Charcuteria, a cold cut platter, which was a refreshing intermission between the appetizer and entree.;;The both of us shared the Seafood Paella as our final dish. Portions were large enough to share among two people. The paella had a nice sticky consistency and was cooked and flavored perfectly. ;;I wish I had the chance to try some other tapas, but they don't have a tapas aside from the separate tapas sampling menu, so you have to ask about it or take a look on the specials written on the wall. I am glad I tried the eggplant fries though. Still makes my mouth water thinking about it!</t>
  </si>
  <si>
    <t>JyoMaOb9Ge_q9UjRfS5Uqg</t>
  </si>
  <si>
    <t>_VAFwOApWECIGKJ6O1TkHQ</t>
  </si>
  <si>
    <t>Came with some friends for a late-night happy hour. Between the white wine sangria and the red wine sangria; the red is the definite winner. We also ordered some late night happy hour food including a charcuterie board; some deviled eggs; some croquets; and a potato-based frittata. The food was alright; but nothing was amazing. I did not enjoy the frittata though and felt the texture was not there. It satisfied our late night munchies though.</t>
  </si>
  <si>
    <t>Slp2CsM93OBoTrbt6iPpvw</t>
  </si>
  <si>
    <t>LBFw0hthP_qhtFkbLgRe7A</t>
  </si>
  <si>
    <t>OMG - what can I say - this is truly one of the best Tapas restaurants I have been to &amp; I have been to many. It is one of my must go to places every time I am in Philly. The food is incredible, from the bacon wrapped dates to the mushroom flatbread, bronzino, scallops - everything just explodes with flavor. This time we even had dessert, spanish donuts with a dipping sauce - heavenly.;;Service is good, space is very tight inside so you have to be comfortable with that type of environment. Also, as others have said it is quite dark inside, but for me that makes for a great intimate place to have a romantic dinner. They do  have outdoor seating in the summer, but it is literally right on the sidewalk with no barrier/plants up so I'm not a huge fan especially in the very hot weather.;;I would strongly recommend a reservation as they have a small number of indoor tables &amp; have been very busy every time I have been here. Definitely check this place out if you are in Philly &amp; love tapas!</t>
  </si>
  <si>
    <t>Iq2TKrAVEm1qpeyaDgrd3Q</t>
  </si>
  <si>
    <t>LzwD2WGwci6q8dJZmYaBqA</t>
  </si>
  <si>
    <t>3jZAqPXqtIhU58MQ92FOiQ</t>
  </si>
  <si>
    <t>7tZ7WDZbC-N70RAQbLL_iQ</t>
  </si>
  <si>
    <t>Wonderful Tapas with great flavors; choices and service. The sangria is great and plenty of fine wines by the glass and bottle.</t>
  </si>
  <si>
    <t>cHxAp4Nbtq6zZDsduFHvZw</t>
  </si>
  <si>
    <t>YOZ3ztICVrv8vzdmxVj_Bw</t>
  </si>
  <si>
    <t>Cute place and have been here before because I liked the food BUT the service and staff need an overhaul. We ordered lots and had 2 bottles of cava and still our server was rude and inattentive.  The one host was nice and tried to help but it was too late by then; it ruined our experience.  The people next to use agreed as well. Our woman server clearly didn't want to be there. The vibe was just off.</t>
  </si>
  <si>
    <t>_oTvt1VGsovhqzwYVlo7NQ</t>
  </si>
  <si>
    <t>M2N_C6BUYn-uZ3swSJUB6Q</t>
  </si>
  <si>
    <t>Decent location; decent food; nothing special. Wouldn't exactly recommend people to come here; but it would also be incorrect to say it was a bad restaurant.</t>
  </si>
  <si>
    <t>NAR6TRZ8PMGSIJkZDbEfIg</t>
  </si>
  <si>
    <t>Hubby and I did 10 tapas and pitcher sangria deal at Jamonera. Papa Frita , charcuterie, duck sausage and quail egg on toast absolutely delicious. Bacon wrapped dates were ok, dates were really sweet and bacon was overcooked. Fried Crab manchego balls and melon, proscuitto salad also really good, sweetness of melon worked well with salty cheese in salad. Spanish tortilla flavor was mediocre, didn't care for the overly salted cream poured over it. Lastly, garlicky mussels and Bronzino, very good. Mussels were not gritty and bread soaked up juices perfectly. Fish was flaky, tender, cooked just right.;Enjoyed the Roja sangria, and server was very nice and attentive. He made a great suggestion for a craft beer that my husband enjoyed. All in all we had a good time tonight,,would def return soon. ;(Music volume was pretty loud but not unbearable, and it's rather dark, so bring your glasses to see menu lol.)</t>
  </si>
  <si>
    <t>LUNYOzST0BxpkatFjZb-OQ</t>
  </si>
  <si>
    <t>jEasa4Sbzy4NdLyzPPgQyg</t>
  </si>
  <si>
    <t>Breweries, Bars, Restaurants, Food, Nightlife, American (New), Pubs, Gastropubs</t>
  </si>
  <si>
    <t>2nd Story Brewing</t>
  </si>
  <si>
    <t>6YQD0aQ4qHKFV5ZR9vgZuA</t>
  </si>
  <si>
    <t>I thought that the overly battered fish and chips were the best ones I have had in a while.  The \hot damn\" wings were charred; mostly tasteless under the thick layer of sauce; and turned my fingers black. The beers were good and refreshing."</t>
  </si>
  <si>
    <t>yPT0ezRgXlk_rrID-GYLFw</t>
  </si>
  <si>
    <t>V3OxD_bbxi_a7KcwHs7AgQ</t>
  </si>
  <si>
    <t>The best part about this brewery is the prices. This is one of few places in center city you can get craft beer for less than five dollars. This place is mostly clean and well kept, and very nicely air conditioned on hot summer nights, something I was grateful;for the night I went.;;Along with their own beer they do serve wine and spirits as well, with a reasonable cocktail menu to match. I happened to just stick to beer, and from what I experienced their beer is generally quite typical.;;I'll start with the bad; Dark Money, their saison, is extremely forgettable. It is not too spicy or salty like a typical saison, and while it is tart it is not a great specimen. Their oatmeal stout, Belgrave Crescent, starts out well enough but ends on an extremely and uncharacteristic bitter note that left a lingering terrible taste in my mouth.;;There is good as well though. The Goldenrye has a nice flavor that is very crisp and has pleasant mouthfeel. Sticky Icky, their double IPA, was probably their best offering. It is slightly sweet but not cloying, and has the perfect amount of kick an IPA should have without being too bitter. ;;I would come back here. That being said, I'm not dying to come back here and probably wouldn't go out of my way for more of their brews. If you're in the area and like craft beer, then by all means check it out. There isn't anything extremely unique here, but you might find a decent brew or two on tap.</t>
  </si>
  <si>
    <t>wTdiviiVn8wgnpqMdp0Dvg</t>
  </si>
  <si>
    <t>This was my second time coming here.  First time was only for drinks after Dave Matthews concert in Camden.  I am in town this week for work so decided to come here with a co-worker.;;I had the Peel Jam IPA.  I loved this IPA.  Liked the grapefruit, orange peel flavor.  Just the right amount of fruit taste.  Would definitely order this beer again.;;For dinner I had the Fig and Pear salad.  Salad consisted of arugula, Asian pears, blue cheese, and an olive oil fig vinaigrette dressing.  The portion of the salad was perfect, it was exactly what I was looking for, for dinner.  It was light on the blue cheese, which is what I prefer and the dressing was amazing.  Really glad that I ordered this.;;This place has a cool laid back vibe.  Will definitely be back.</t>
  </si>
  <si>
    <t>1FEaApl49gIbHj4deBCpCA</t>
  </si>
  <si>
    <t>Mn7un8Bc7fAIOlh_OTivmA</t>
  </si>
  <si>
    <t>Asparagus flatbread; Briscuit poutine fries; pretzels ... oh and the beer! All fabulous.</t>
  </si>
  <si>
    <t>S_ruVLgCjNGWUt6leg9buQ</t>
  </si>
  <si>
    <t>dXcJrpvKqu8PvGJRPN9esw</t>
  </si>
  <si>
    <t>The place gets one star for the bartenders.  Very rude and won't get your beer until they finish their conversations amongst themselves. Actually; look annoyed to be bother by a customer the people they are actually suppose to be there to serve and pay their wages. I got one small beer and decided not to eat because how crappy the service was and how rude the bartenders are. I couldn't even get the check to get out of there. I will never go back. They have no knowledge of the beers and seem annoyed to be there.</t>
  </si>
  <si>
    <t>E8EMR586ODJuI4I2JuYdOw</t>
  </si>
  <si>
    <t>Horrible service.  Manager ran away when questioned about order.  When she finally checked on status; never returned for update.  Hot dogs should not take an hour.  Will never return and would not recommend.</t>
  </si>
  <si>
    <t>dsEYUoTWapPQhJQmJ8eCJw</t>
  </si>
  <si>
    <t>mud1Lr3vVR3kd9zBhRdguQ</t>
  </si>
  <si>
    <t>Let me first note that the food and the beers were very good! My issue was all about SERVICE. ;;This was our 1st time @ 2nd Story. Our hostess sat us down with menus.  Our waiter Kieran asked us if we were ready to order. Dude!! We just sat down! You got a great selection of beers, lemme soak it all in or maybe you could suggest one or two?  We asked for a few min to look it all over. 20 PLUS min later I grab the waiter as he's passing by us to place our order. We order beers, drinks, a couple apps and main courses. Apps come out, we dig in. 5 min later, main courses come out. Table is now jammed with everything at once. Waiter drops off bill. That was the last we saw him. Lol;;A dining experience shouldn't be hurry up and wait and BAM, here's ALL of your food. Work on the pace. Don't rush your diners as they just sat down. And don't forget to come back to take the order!!</t>
  </si>
  <si>
    <t>NZaamKGyGSvJLad4Ck5RYg</t>
  </si>
  <si>
    <t>XdatmqSrAVMSyJhjXhAkhA</t>
  </si>
  <si>
    <t>e1zdtVM0XNcuH-WTVlBaGA</t>
  </si>
  <si>
    <t>g58x1tTj0aMotQDr0shcGg</t>
  </si>
  <si>
    <t>A group of us wandered in after having a great time on the Big Red Bike Tour.  We sat in the back and ordered some beer and apps and had a great time joking around with each other.  Our server seemed ready for quitting time and not happy about having customers come in; even though the place was open for another few hours.  Everything was average at best (food; overpriced drinks; atmosphere) and nothing here stuck out as special. I'm somewhere between 2 and 3 stars; but because our server was such a party-pooper; I'm going with 2.</t>
  </si>
  <si>
    <t>AVMGbV6GR7W4Hxt52R3-tQ</t>
  </si>
  <si>
    <t>i694hpknWm8g3-eAQF7wCw</t>
  </si>
  <si>
    <t>Went on a double date here and had a great experience! The food and drinks were delicious and decently priced. Even though 2nd Story is known for their beer; I got some kind of fruity margarita and was pleasantly surprised. I ordered the fried chicken sandwich with french fries and that hit the spot as well. At the beginning of the meal; we found out it was our waitress' second day on the job; but she did fantastic! Definitely recommend trying this place out.</t>
  </si>
  <si>
    <t>WYel6hMEEPNwzVUlVBacbw</t>
  </si>
  <si>
    <t>Salad, Restaurants, Noodles, Juice Bars &amp; Smoothies, Vegetarian, Food, Fruits &amp; Veggies, Specialty Food, Vegan</t>
  </si>
  <si>
    <t>honeygrow</t>
  </si>
  <si>
    <t>yyZWimp0p80JSPa1u0YK-Q</t>
  </si>
  <si>
    <t>Using a touch screen to order? Genius! I'm a picky eater so being able to choose exactly what I wanted and not having to worry about anything unwanted in there was a plus. Also; for those who gets flustered when being asked too many questions at the cashier; you're okay! Everything seemed fresh and healthy; wasn't a heavy lunch overall. Great concept; good food. Finally glad I got to taste this place!</t>
  </si>
  <si>
    <t>G1nod_F9I9LjckFQlz6G3Q</t>
  </si>
  <si>
    <t>f3f6T09DNE2GTeRAmmCV3A</t>
  </si>
  <si>
    <t>Solid lunch spot for sure, they are always busy and there is reason why people keep going there. ;I prefer comfy, rustic ambiance over modern and fancy. And rather order my meal old fashion way over vending machine. Honey grow reminds me of cafeterias in Japan or HK. I get overwhelmed with all ordering through machine and it isn't so much fun for me.. Salad is delicious though but I like to put a lot of topping to make it yummier and m salad is usually around $12 and still doesn't fill me up!</t>
  </si>
  <si>
    <t>iT9t-tFetz0SNqbWDSpTSw</t>
  </si>
  <si>
    <t>Eh, I don't know how much I liked it here.  I read that it can get crowded.  No problem, I'll go in at 2:15PM, after the lunch rush is over.  That didn't work.  When I walked in, it looked like a mosh pit full of people.  There's really no clear direction on where to stand or if there are lines or what goes on here.  I had to ask the people standing around me to figure out what to do.  People were standing all over and right over the people sitting at the tables, which is annoying for those who are seated.  I guess it's pretty convenient to put in your order on a touch screen and pay right at the terminal with a credit card.  It makes it fast, but that is where fast stops.  ;;I was with one of my coworkers who had a strict 30 minute lunch, timed by a time clock.  Unfortunately she wasn't even able to order and get her food within this timeframe....at 2:15PM.  It's not like we walked in at 12:00 PM on the dot. ;;We both ordered stir fry and I ordered the honey bar.  Cute idea, but if you get both, it's going to cost you.  Almost $17.00 for \work lunch\" seems like a lot to me.  After my coworker had to leave</t>
  </si>
  <si>
    <t xml:space="preserve"> I stayed and waited for our food</t>
  </si>
  <si>
    <t xml:space="preserve"> which finally came out.  It would also help if they displayed the numbers as they came up</t>
  </si>
  <si>
    <t xml:space="preserve"> so you'd have some type of idea of your place in line.;;The honey bar was good but not filling.  The stir fry was pretty tasty!  I liked the sesame seeds and fresh jalapenos.;;Maybe if I call in my order ahead of time</t>
  </si>
  <si>
    <t xml:space="preserve"> I'll come back sometime."</t>
  </si>
  <si>
    <t>KFFIyUxC0TQjx__OYlmhnA</t>
  </si>
  <si>
    <t>pFO51ZukpJRz5tgQWxpJIQ</t>
  </si>
  <si>
    <t>O7RvVsDAUxiZOsL4CCgIng</t>
  </si>
  <si>
    <t>Z4BR5Tv62e-ZdeetsijDqw</t>
  </si>
  <si>
    <t>I've been here twice so far, and I just absolutely love it. I love the concept of \build-your-own-stir-fry\" and this place does it so fabulously.;;The ingredients always taste fresh</t>
  </si>
  <si>
    <t xml:space="preserve"> and I love all the options and the variety. The process is pretty quick too-- just select what you want through a monitor and your order will be ready in just a matter of minutes. My favorite part is all the sauces they offer. Everything sounds so good that I want to keep going back just so I can try all of the sauces. I also love that they have egg white noodles- so delicious! ;;The one thing I'll say is that it is kind of expensive. The portion sizes are not humongous</t>
  </si>
  <si>
    <t xml:space="preserve"> and you kind of end up spending more than you would have imagined because you pay for the base and then pay more for additional ingredients you want added. With an extensive list of amazing ingredients and toppings</t>
  </si>
  <si>
    <t xml:space="preserve"> it's hard to restrict yourself!;;Will definitely be coming back. In love!"</t>
  </si>
  <si>
    <t>3G2T5eUTD5ieCfmCWVMKZA</t>
  </si>
  <si>
    <t>tNJMBo-PixZPH8P4uxSzXQ</t>
  </si>
  <si>
    <t>Today I stopped in around 12ish for lunch and decided to get a salad. One of your employees; I believe her name was maya is a great asset to your restaurant. Her customer service skills and timing on making my salad was on point. If everyone works as fast as her I'll definitely be coming back :) btw salad was delicious!</t>
  </si>
  <si>
    <t>qAGxJeCBldDgtVEQ6wJupQ</t>
  </si>
  <si>
    <t>UnJkYixWX__SgljMzd5MCQ</t>
  </si>
  <si>
    <t>4liWhXrN5G544XvCCi0R7Q</t>
  </si>
  <si>
    <t>SM5qmMtgico_zbmkPGWdNw</t>
  </si>
  <si>
    <t>This concept rocks and so does this particular location when you're looking for an alternative to fast food or fast casual. The make-your-own salads are fantastic and full; love topping it w/falafal; and I have become a fan of the lemon tahini and green goddess dressings!</t>
  </si>
  <si>
    <t>8cj-aS8zidccAoUJQ06mRg</t>
  </si>
  <si>
    <t>My absolute favorite lunch spot--started going to Honeygrow in the spring and have eaten there at least once a week ever since. The line is frequently out the door to order at one of the kiosks but it goes quickly and the food is also prepared with a very short wait. I have to say I LOVE the kiosk style ordering, especially when doing a create your own salad or stir fry. It's easier and less pressure than yelling ingredients to someone and trying to see everything that's available. ;I've gotten salads and stir fry here and love both. I recommend the wheat or egg white noodles over the rice ones for stir fry and love the five spice soy sauce. Salads are equally enjoyable and there are tons of fresh and natural ingredients. ;One of the things i am most impressed by at honeygrow is the staff. For one thing, they make great quality food with care while being quick about it at the same time. Also, they all seem really proud of the food. Someone is stationed in the dining area who goes around making sure the customers are enjoying the food and helping people when they don't know where to go to pick up their meal.</t>
  </si>
  <si>
    <t>mh-FtXRIT8pBymSV7FlKfA</t>
  </si>
  <si>
    <t>Q43-Yoe9XjmVinyAAqqXFQ</t>
  </si>
  <si>
    <t>I miss my MSG! OK; make that salt. The touchscreens are a nice idea; though I can imagine the line they can form during rush hours. I ordered a stir-fry and a smoothie; and the thing that struck me wired; was that my smoothie was served at one end of the counter; and the stir-fry ended showing up at the other side of the counter.  Seriously now; why can't they just be served together; don't really care where on the counter- left side- right side or middle; but I found this a little bit confusing.</t>
  </si>
  <si>
    <t>Km9HLcOHhFK-z2_gACAZrw</t>
  </si>
  <si>
    <t>LO5yBY9uoowtq7FsaKPJXA</t>
  </si>
  <si>
    <t>Gastropubs, Restaurants</t>
  </si>
  <si>
    <t>Kraftwork</t>
  </si>
  <si>
    <t>NLfYfjVz4oSANkLg87Cnjg</t>
  </si>
  <si>
    <t>Sunday morning in Philly equals finding a good place for brunch, so we recently went to Kraftwork with friends. ;;The staff were very friendly and quick with water and menus.;;My girlfriend had an egg omelot with a side of sausage and I had the egg breakfast with side of hash and house made scrapple as well as a homemade biscuit.;;The scrambled eggs were quite good. The house made scrapple was something very different and tasty. Although, I still couldn't get my girlfriend to try it, it was quite better the usual scrapple on offer in diners. The side of hash was good, but deep fried. I may be old fashioned, but I prefer the potatoes fried on a griddle with onions. Finally, the biscuit was light, fluffy, and very delicious with the jam the restaurant had.;;My girlfriend seemed to enjoy her meal. Although at first the side of sausage was undercooked and had to be returned. ;;In the end, it was an interesting experience and I would like to go again in order to try their breakfast burrito.</t>
  </si>
  <si>
    <t>Wrpl-VvsWpQdZPpIHmPNjw</t>
  </si>
  <si>
    <t>MFlIZOYuFFjsAirhIY1PJA</t>
  </si>
  <si>
    <t>I wanted so bad to love this place. The idea of it seemed so great. But Kraftwork is the definition of hipster; seems really cool at first; then you realize it's trying soooo hard to try not to try so hard. The decor seems so cool; but then it becomes stark and uncomfortable; like sitting in the middle of an unfinished cafeteria. The menu is so unique; but the food is just not very good. Thought this would be a cool neighborhood spot...but cool neighborhood spots just are; without trying so hard to be.</t>
  </si>
  <si>
    <t>Jp1W6yJ_sW6L7Uer-HPm6A</t>
  </si>
  <si>
    <t>Love this place!! The menu is so plentiful and awesome, just what I needed after a night out. We went for lunch and I got the burger (added caramelized onions, provalone, and bacon) it was delish! A very hearty burger, it was more like a giant meatball and a little messy to eat, ok a lot messy to eat, but well worth it.  The fries were overcooked but I was so full after the burger I was thankful to not eat all of them. My fiance got the breakfast Cubano which was also very tasty! The pork belly was nicely cooked, topped with egg, I really liked it, I always welcome unique menu items.;;We also had plentiful bloody Mary's and their custom mix was a little different tasting but I welcome that in a bloody, rather than the same old. ;;Overall definitely a place to check out; nice cozy interior, friendly people, worth a stop.</t>
  </si>
  <si>
    <t>6xBon2l3jYcfw2H_NcBebA</t>
  </si>
  <si>
    <t>bOPohmXxrs1wmaqYMnka_Q</t>
  </si>
  <si>
    <t>Kraftwork comes from the same folks as Sidecar in G-Ho, which means excellent brunch, above-average gastropub fare, and one of the best curated tap lists in the city.;;Adam, the friendly owner, will best help you select a brew of your liking, but the rest of the staff are knowledgeable as well. I dig Kraftwork's more open, industrial, communal aesthetic with long tables, a big center bar, and metal accents everywhere. Brunch is on point (and with a sub five minute wait during peak Saturday hours); the fluffy, buttery biscuits and not-excessively-rich gravy hits the spot with a perfect portion and deft seasoning. The tofu scramble misses the mark with watery cubes of tofu but redeems itself with very tasty veggies and crispy potatoes.;;Dinner doesn't fare quite as well. My Kraftwork burger was cooked past my desired medium rare, though still had a decent amount of juice and a tasty, dry-aged beef funk. Long hots, though scantly portioned, are a delicious sweet and spicy topping. Fries are crispy, garlicky, and addictive with a dijon dipping sauce. The falafel's house made wrap and condiments taste great, but the dry, mealy fritters kill an otherwise enjoyable sandwich.;;For now, I think of Kraftwork as a brunch destination rather than a dinner option, but regardless its blend of great service, atmosphere, and kick-ass beers have won me over.</t>
  </si>
  <si>
    <t>Yft76ogF5YzCQ4mn6vSQ6Q</t>
  </si>
  <si>
    <t>SRFUaIYLFrpHsapx6nzIjQ</t>
  </si>
  <si>
    <t>I came here on Thursday 19th May 2016. It was a nice day and my friend was over visiting from Russia. After a walk around the neighborhood.  ;We settled on Kraftwork because we were close and they had tables outside, LLoyds didn't. ;I  had a burger with fried egg on top and my friend had the beer can chicken sandwich. Everything came out in a timely manner. My friend said his  beer can chick sandwich was good as was the salad. I had the blandest burger on earth, Fries were super seasoned and warm. ;We were finished( well my friend was i didn't eat mine) when the server came over at which point we had to be moving on so I never got the opportunity to get something else. ;So I did tell Jenna the server and she apologized Etc we did get half off one dinner because of an included coupon to all guests,although I was not there to save a few bucks. ;Still I thought the duty manager could have came over to see what was going on and how to prevent it happening in the future Etc ;I am a local and have eaten drank here several times before, mostly average to good quality. ;There is plenty to choose from in Fishtown and if if you can't get a burger right then people will go elsewhere (sketch make a great burger, up street from Kraftwork);I can't say I'll be rushing back,especially when I have friends in from out of town, there's just too much good stuff to choose from without having to settle for an average unseasoned burger. ;;I should have took a pic of the the freshly delivered burger egg and fries, it did look pretty good ....</t>
  </si>
  <si>
    <t>eXCbSNFmiQNrIQKZLjM5jg</t>
  </si>
  <si>
    <t>8tZmoVt3gW2ooEXqYd7uoQ</t>
  </si>
  <si>
    <t>Went here last night for a few beers with a friend. ;;First off, the staff is extremely friendly. They knew a lot about the beers and answered a few questions I had on some. The bartender (Mike?) was quick to offer me a sample of a couple of beers I was interested in trying. ;;Their tap list is amazing and constantly changing. Prices for the area are pretty damn good. ;;I'll be back for sure.</t>
  </si>
  <si>
    <t>6J9_G3HMr-0yf2I4NHXhfA</t>
  </si>
  <si>
    <t>rMEjVS5CIhRWaWlfCyQqgA</t>
  </si>
  <si>
    <t>Wow!  Can't belive I had such a bad experience here. My expensive 16oz craft beer was  maybe 12 ounces of liquid with a massive head that was mostly deflated by the time the beer was served. My Bahn mi sandwich came with a big piece of fat in it. By that I mean it was a piece of fat in a long roll. Disgusting. The waitress gave me the \I am more important than you\" answer when I asked her about it. My girl's fries were soggy and overcooked but her overpriced hamburger was fine. This is not the first time I have eaten here; but after a year we thought we would give it another try.  What a mistake!  Trust me when I say I we will never go back!  Go to any other place that's just within walking distance and you will be happier."</t>
  </si>
  <si>
    <t>eXrtnCjSx5pnvGDCfSbyhg</t>
  </si>
  <si>
    <t>U7vsD2C3MXLfNoIZC8rQ5A</t>
  </si>
  <si>
    <t>I fall more in love with this place every time I stop in!;;Whether it is a quiet weekday lunch, dinner with friends or a late night stop-in with my boyfriend, the food/drinks/service are always on par.;;My boyfriend and I tend to get the beer sampler every time we go since they are constantly rotating beers here. I have had their other drinks too and they are delicious as well.;;The food here hits all of the marks and the menu really caters to every palate. I've enjoyed the portabella melt as well as the pork tacos. The salads are creative and different which is a nice change from most bar offerings. The deviled eggs and the pretzels are out of this world.;;What really sets this place up for success is the service. Everyone is friendly and accommodating and works hard to make sure you are satisfied. Recently I stopped in on a Saturday and sat at the bar, and the bartender (Jon) was super sweet and friendly. He made great beer recommendations and was there to help us when needed him. ;;This is my new go-to spot in Fishtown area, and I am pretty sure it will stay that way for awhile :)</t>
  </si>
  <si>
    <t>cuwv0cwD0qwTHIcx-K7q2A</t>
  </si>
  <si>
    <t>jl7NIkpo9gfc2cL-_EDB9Q</t>
  </si>
  <si>
    <t>Good gastropub. Went here for brunch got biscuits and gravy with eggs. All tasted top notch. I also had a hot toddy. They garnished it with cloves stuck into a lemon wedge; really original. I've gotta try that myself. I went on a Saturday around 1pm and it was packed but there was no wait to get a table regardless. Good spot; cool atmosphere. Definitely worth hitting up next time you're in fishtown.</t>
  </si>
  <si>
    <t>ub58AMCJgpi3cYVZ0Xv2hA</t>
  </si>
  <si>
    <t>c2ZdboCnaa2dCaK9nHyZ8g</t>
  </si>
  <si>
    <t>3UnF_W5s1tjKUzSaTqR-1A</t>
  </si>
  <si>
    <t>QhgrhVKlXZtSY6gRThf8zA</t>
  </si>
  <si>
    <t>Cocktail Bars, Dim Sum, Nightlife, Restaurants, Chinese, Asian Fusion, Bars</t>
  </si>
  <si>
    <t>Bing Bing Dim Sum</t>
  </si>
  <si>
    <t>FUW16C6OUU7kMG9-AZuBIw</t>
  </si>
  <si>
    <t>Came here after reading about their specials in a Top Happy Hour in Philly list - the place was further away than Center City, but was definitely worth it! ;;We came here in a group of 4, and ordered every food item off their happy hour menu. The first item was a tofu salad that I would recommend skipping - even though it was really fresh tasting and well seasoned, it was completely overshadowed by the other dishes. I really liked the caterpillar pork bread - the roasted pork filling was amazing and the slight sweetness of the bread lends itself really well to the combination. ;;In terms of drinks, we ordered a family pitcher to share and it was a huge jug that would be more than enough for 4 people. The flavors were definitely unique and Asian-inspired. ;;Definitely would recommend for happy hour - and they conveniently have weekend afternoon happy hours to get your fix of dumplings!</t>
  </si>
  <si>
    <t>5zOxJs6aMyDGqnn1HmXgSg</t>
  </si>
  <si>
    <t>0a7mfZ1wOHq_9v3kXvMSNg</t>
  </si>
  <si>
    <t>Bung bung! ;;I'm hooked! ;;I recently came here with a few friends for Happy Hr. ;Fresh off a train ride, I was starving.  With little to no parameters, my good friend chose this spot. ;;From the great tunes to the awesome decor, Bing Bing excites the senses. ;;While here I had the Tiger Style Punch.  Very strong.  It's the sipping type of drink.  Any punch bourbon based is always the good kind of trouble.  From there I had, Pork Soup Dumplings ( by far my fave...so savory and deelish), Everything Paco Man Bun (basically their take on Bagel and Lox), Roasted Pork Bao (pastry was light and the pork was seasoned greatly), Crispy Cumin Lamb Rolls ( flavor punch in the mouth), and the Sweet &amp; Savory Brussel Sprouts ( I wanted another order).  In addition to all that, I took advantage of their 3 buck Miller Lite.   :) ;;I cannot wait to go back again!</t>
  </si>
  <si>
    <t>nxm_q_9l0Y4plJemyEBXbQ</t>
  </si>
  <si>
    <t>Chow fun; soup dumplings; pastrami bao were all quite awesome</t>
  </si>
  <si>
    <t>MWhzRWgo3ujn_SXaLa_gjg</t>
  </si>
  <si>
    <t>_UqBv8_tg6YWW3m2O1zSFA</t>
  </si>
  <si>
    <t>Got the caterpillar bread and pork bao bun. Pretty great stuff! Decent prices. Would def come here again! Small place but was able to sit at the bar no problem. Small beer selection but when you're serving Jai Alais; what more do you need? I'll be back!</t>
  </si>
  <si>
    <t>RfILazdFKrVLORCHLRtzuw</t>
  </si>
  <si>
    <t>FUn6pIjloIe-nQHk9CxYSw</t>
  </si>
  <si>
    <t>Everything my girlfriend and me had was great. We got the beef dumplings; soup dumplings and spicy cucumber salad. My favorites were the soup dumplings and spicy cucumber salad.</t>
  </si>
  <si>
    <t>qR3z6lBOjVvvyljghV2jkA</t>
  </si>
  <si>
    <t>lR-A4RIZnftAJTCWLN63iQ</t>
  </si>
  <si>
    <t>BNBP4GX3LGrItmQvBCo4tA</t>
  </si>
  <si>
    <t>This placed REALLY knocked my socks off! Not only was their food incredible (you MUST get the bao buns and cucumber salad) the staff was kind and attentive. I was visiting from out of town and our server even recommended some great places to get ice cream in walking distance. Such a great location; and excellent music created a great vibe. Perfect place for date night; dinner with friends or the place to go with your parents in town.</t>
  </si>
  <si>
    <t>WfmL5RA3N6A6DvwMhzhgeg</t>
  </si>
  <si>
    <t>251gprYi7FdPP8khI7QxRQ</t>
  </si>
  <si>
    <t>So; so very loud. We were literally shoutung at each other across our table. Food was okay but our dishes arrived weirdly; all my dates first then all mine later. Typical East Passyunk hipster staff. I don't know what expected from a dim sum place; but it wasn't this. I won't be back. Our waiter was a young kid; who apologized for how the food came out and seemed like he knew the dishes well.</t>
  </si>
  <si>
    <t>3lO0_SyXNZS1eoVNQk8wJA</t>
  </si>
  <si>
    <t>B4SlEGS4Lr8N16mZFmzL9Q</t>
  </si>
  <si>
    <t>What I love about Bing Bing is they have a good happy hour on the weekends. I got the chef's cocktail which was a lychee gin mixed drink that was very refreshing without being too sweet. While the dumplings we ordered were pretty good; what really stood out to me was the roasted pork bao; which was delicious! I think Bing Bing describes itself as Jewish Chinese fusion but I would say; at least with the food we ordered; it's Chinese South Philly fusion. The bao was basically a roasted pork sandwich in a bun. The atmosphere is great as well; it's loud and vibrant; but also intimate; probably because of the size of the restaurant. Overall it was a fun experience.</t>
  </si>
  <si>
    <t>uhtAM4kUlKSgdqvit-slFw</t>
  </si>
  <si>
    <t>xQ5T9WHzm3sNJonPpYb5VA</t>
  </si>
  <si>
    <t>I got a table last minute on a Friday night.  It was one of those spontaneous evenings when everything just happens to work out perfectly.  ;It only took twenty minutes to park the car right next to Bing Bing in a perfect spot (so lucky), upon arrival my friend was seated at our table:). ;;The staff is extremely friendly, attentive, and accommodating.  My friend felt sick, so they replaced his drink and gave me a second one to replace his.  My two cocktails were delicious.  I can't remember their names, but I remember one had jalapeÃ±o and one had some pear flavoring meshed with a bunch of others (the latter was my favorite).  ;;Foodwise, we had the beet dumplings first (little bites of heaven...could have eaten twenty, but stuck to ten:).  The pork soup dumplings were spot on.  My friend had the lamb dumplings of some sort?...(he loved them).  We also had some epic kimchi fried rice (so good).  My entree was the brisket noodle soup (more than enough for two, but I housed it solo).  Best meal I've had in a while.  Loved everything about Bing Bing.  Can't wait to come back and sit in one of the great looking booths.  Definitely, make a reservation.</t>
  </si>
  <si>
    <t>XJnTY0wG45x9GBrgfNpkCw</t>
  </si>
  <si>
    <t>Specialty Food, Breakfast &amp; Brunch, Nightlife, Mexican, Food, Bars, Dance Clubs, Pubs, Cocktail Bars, Restaurants</t>
  </si>
  <si>
    <t>Lucha Cartel</t>
  </si>
  <si>
    <t>wFOYobk9yYsT2AcQAF19yw</t>
  </si>
  <si>
    <t>I gotta give it 5 stars ! Even though they lost our order and they brought the food like an hour after we arrived ; they charged us only one of the burgers and let me tell you that chorizo burger was worth the wait! Amazing !</t>
  </si>
  <si>
    <t>5BNT-NilLDWGx3cW7FzaBg</t>
  </si>
  <si>
    <t>XA7lGC2kV2wpwMefmi_79w</t>
  </si>
  <si>
    <t>Good ambiance; prompt and attentive staff and brunch was fresh and delicious. A very nice spot; which probably gets hopping at night.</t>
  </si>
  <si>
    <t>6Z50NM1D7TDhNCGzMpuCpw</t>
  </si>
  <si>
    <t>i2ILs6IQ-dR_SCkGa02UeA</t>
  </si>
  <si>
    <t>Lucha Cartel gets a five-star rating for decor.  Part gothic; and part lucha fighting.  Very fun!  Daughter and I had the pico de galo and chips (just ok).  Daughter had the tacos; which she described as \as expected; just OK.\"  I had the shrimp on a bed of sweet plantains.  The shrimp with mango sauce were a little tough (overcooked?); but the plantains were divine...bringing me back to my time in central America.  The $5 happy hour margaritas are light on alcohol; but pretty good (5-7 PM).  I would probably try this restaurant again; as it's so amusing.  But I would try some other food options."</t>
  </si>
  <si>
    <t>dBtNPk8t2qwAT1UGNncgnw</t>
  </si>
  <si>
    <t>Came here for a casual dinner before a weeknight movie.  The decor is kind of artsy-funky with a hint of grunge.  We only got food; so can't comment on the drinks.  Our calamari appetizer was out of this world! Lightly grilled and very lemony; the texture was absolutely perfect.  Our entrÃ©es were pretty lackluster though.  The sweet potato tacos were tasty but small for the price.  The crispy fish salad was under-dressed and generally forgettable.  The service was good; maybe we'll be back for happy hour.</t>
  </si>
  <si>
    <t>YndIZoK5Z-2WwY6vpe86ZQ</t>
  </si>
  <si>
    <t>oFD8KLpTj2rgGTiHrY3ypQ</t>
  </si>
  <si>
    <t>A pleasant surprise!! On my birthday weekend a friend and I planned to go to National Mechanics for their delicious veggie burgers!! When we arrived we discovered it was closed until 9pm for a private party!! Although this was a bummer we had to think quickly, our stomachs were growling audibly! I remembered walking by Lucha Cartel and thinking I wanted to try it, luckily it was just down the block and around the corner from where we stood. ;The mixed drinks, chicken tacos, margaritas and giant salad we ordered were all delicious!! This place wasn't crowded for at Saturday at 7pm-- good or bad depending on how you look at it! The ambience, decor, light and music were excellent! Which leads me to believe the universe knew better than I did how I wanted to celebrate my birthday!! We found out this place has the same owner as National mechanics... Tricky tricky! Can't wait to go back!</t>
  </si>
  <si>
    <t>aR6rQMWqxMBVch13dGCnSg</t>
  </si>
  <si>
    <t>jaf1EtnWwOS3lK-_QoNrNg</t>
  </si>
  <si>
    <t>cApR-VuIXu5G-zcQPmPesg</t>
  </si>
  <si>
    <t>rr1B_otAaHyQZBoMtuVihQ</t>
  </si>
  <si>
    <t>Love this place; amazing happy hour from 4-7. The staff is friendly (Adan was my server and he's great); the food is good I love their pork tacos and queso fundido (both $5 happy hour) and their MARGARITAS are soooooo good. Check this place out.</t>
  </si>
  <si>
    <t>JaT9pTWJWLlM9WWZ06UPiQ</t>
  </si>
  <si>
    <t>IEYNk-_P2jngThocPag5gA</t>
  </si>
  <si>
    <t>Went here for dinner while visiting philly for a couple days. Coming from the Chicago area. The Pork Belly tacos have a lot of meat and pineapple flavor. If your looking for a protein infusion the tacos are the way to go. They do not come with rice or beans which are 3$ each extra :/. ;The chicken quesadilla has loads of cheese and TONS of chicken. ;;Decent prices, lots of meat. Would recommend it if you are into Mexican food.</t>
  </si>
  <si>
    <t>uPw1AjfKnRraApsnpKsBtw</t>
  </si>
  <si>
    <t>Awesome place. Awesome staff. Great place to go for food and drinks. It's even a cool bar to go to at night if you get a good crowd. ;;Margaritas are BOMB</t>
  </si>
  <si>
    <t>Em6oB27F0Ty80bIkPaNu8w</t>
  </si>
  <si>
    <t>q8ZZx02dZiNWj8DTGxhZ7g</t>
  </si>
  <si>
    <t>Love their Nachos!  Fun staff, good music, great drinks!!! Decor is awesome!  Check out the Mexican wrestler last supper painted across several skate boards!;Can't wait to visit this spot again!</t>
  </si>
  <si>
    <t>wsiBAJKu1CKJGZ8tq9e0aQ</t>
  </si>
  <si>
    <t>6x9hcZ1CJ4S9avBgPGS7-Q</t>
  </si>
  <si>
    <t>Seafood, Greek, Food, Music Venues, American (New), Sandwiches, Breakfast &amp; Brunch, Beer, Wine &amp; Spirits, Restaurants, Bars, Arts &amp; Entertainment, Nightlife, Burgers, Gastropubs</t>
  </si>
  <si>
    <t>Johnny Brenda's</t>
  </si>
  <si>
    <t>LJMxCM8N9AObiNFm4DPMwg</t>
  </si>
  <si>
    <t>Went here with the homie Shannon. Had the vegan cheesesteak. It was good but it was a lot of bun. Fries and beers were on point; I had a cider of some sort.  They had a nice big list of beers on special. They have the menu up on chalkboard and was told they change their menu often; so will be going back in the future. We sat at a booth that had cool lights in the table that changed color. Parking is kind of tight but usually something on Frankford. Divey.</t>
  </si>
  <si>
    <t>4aVuPaE1OWtde9tw-P2PeA</t>
  </si>
  <si>
    <t>0aPUtNsUkv2zFbHHYslFtw</t>
  </si>
  <si>
    <t>iBglhs8uXVfI6jegk8gq5w</t>
  </si>
  <si>
    <t>nsyq2pDhkjLVjtoyusUb1Q</t>
  </si>
  <si>
    <t>Poor quality food overall.  We had a chicken caesar salad and a lamb pasta special and neither was acceptable for a restaurant.  The lamb pasta dish was a little cold too, like it had been sitting in the kitchen for a couple hours.  ;;Despite poor food, the location on the corner was good and the tables right on the street were nice to sit at.  ;;I would return here for beer and music but I'll never, ever, eat here again at any price.</t>
  </si>
  <si>
    <t>P-PBPM42DkuUTaof30DE9A</t>
  </si>
  <si>
    <t>RDgv7mJKY34h7E6mAKd5-g</t>
  </si>
  <si>
    <t>Fa00Bcgu0hihpDGbdHaUeA</t>
  </si>
  <si>
    <t>nT90PANeSWVQBdTABcF-kQ</t>
  </si>
  <si>
    <t>I love this place. I have yet to come see a show here, but every time I come for drinks with a group of friends we have a great time. The atmosphere is cool and the drinks are good. ;Why the two stars? Unfortunately, every time, the experience with the service at the bar is very frustrating. ;I've obviously been to crowded bars, and I know it gets hectic and it can take a while to get the bartender's attention. At JB though, each time, I get the impression the girls behind the bar are purposely being rude. I've stood there trying to get their attention, while they reorganize the ketchup bottles behind the bar. ;From now on, my strategy is to send my boyfriend to the bar as it seems guys get the bartenders' attention more quickly. And I'll keep my tip until the attitude changes.</t>
  </si>
  <si>
    <t>wSDtmHji2Pi_LaDF0fTsuw</t>
  </si>
  <si>
    <t>HfnSaLCudsD9YoA_C0mpWw</t>
  </si>
  <si>
    <t>I must say, I've become quite smitten with Johnny Brenda's.  I think the only place where I'm more likely to be found is in my own house.  And, ok, maybe my boyfriend's apartment.  Maybe.;;I've mostly used Johnny Brenda's as a place to have a few beers while checking out a show.  The upstairs opened last fall and since then I've seen a good number of shows.  I haven't been disappointed by any of them.  The space is what I consider to be a perfect size for a show.  There isn't a place in front of the stage where you'd have a bad view, and it's a wonderfully intimate setting.;;The beer selection is pretty fabulous (as you would expect from the people who also own Standard Tap), and it's also reasonably priced.  Both things I greatly appreciate.;;The bar kind of has multiple personalities.  Downstairs has all the hallmarks of a local dive bar: the floors are linoleum, the tabletops are always sticky, and there are even a few neon lights.  I love it.;;Then you go upstairs where the floors are all hardwood, the bar is well designed with accent lights everywhere, and there's even a partial third floor balcony overlooking the stage.  I love upstairs even more.;;I also have to give my vote for Best Women's Bathroom to the 2nd floor of Johnny Brenda's.  There are more stalls than you could ever need, there are multiple mirrors (including a full length).  Also, the lighting, sinks, and fixtures are gorgeous.;;Now I just need to get in on some of that brunch.  Man, do I love brunch.</t>
  </si>
  <si>
    <t>gPZvHQgN9eRH6w_Op8tcQQ</t>
  </si>
  <si>
    <t>5PEL8PF18bMg2RVB7dIP_w</t>
  </si>
  <si>
    <t>This used to be my favorite bar. ;;Seriously... It was every-evening-after-work-sitting-at-the-bar-alone-with-a-book-and-eating-some -scrumdiddlyumptious-fried-shrimp-and-drinking-tasty-brew favorite. ;;The food is still really good (though not 5 star good anymore), the drinks are still reasonably priced, and the staff is still nice. But since they added the upstairs, expanded into the building next door and added a brunch, they've become too busy/popular/trendy for their own good. ;;It's still a really fun place to go, especially if you like crowded nightclubs filled to the brim with hipsters and indie-rocker wannabes. But I really miss the simple drunken joy of the old JB's.;;Oh yeah, the modified Budweiser sign over the juke box made to say \dive bar\"  no-longer applies.;;;EDIT (May 7</t>
  </si>
  <si>
    <t xml:space="preserve"> 2008):;;I just went there last night and found out that the Yard's Philly Pale Ale is now $4.50... that requires me to take away a star. If the rest of Philly starts charging more than $3 for a Yard's</t>
  </si>
  <si>
    <t xml:space="preserve"> then I will give them their 3 stars back.;;Maybe not. I doubt I'm going back (unless an awesome band plays a show there)."</t>
  </si>
  <si>
    <t>DtSha3kT9rudbRBqCbW1bQ</t>
  </si>
  <si>
    <t>I love this place! The food is so good from dinner to desert A+ the booths are cozy and with the windows open you can't ask for a better night. Service is right on; great selection of drinks.</t>
  </si>
  <si>
    <t>ICSbCLHRTJJF4o2t9O_BTA</t>
  </si>
  <si>
    <t>I have been here at least a hundred times for dinner and/or drinks over the past 5 years. I feel as though I have watched it fluctuate as far as it's food quality is concerned. It's a hit or miss, sometimes it's fantastic and other times, I'm let down. ;;Because of dietary restrictions I feel the menu is quite limiting, wish there were more veg/vegan options, not a place I can frequent as much as I'd like but it definitely hits the spot when my stomach growls and I'm not feeling cooking and washing dishes!</t>
  </si>
  <si>
    <t>VNwuJxSDCXLalcJNjlR03A</t>
  </si>
  <si>
    <t>ldr7iDtxFXX-q7tJuXqlGQ</t>
  </si>
  <si>
    <t>Pizza, Beer, Wine &amp; Spirits, Food, Nightlife, American (New), Italian, Restaurants, Breakfast &amp; Brunch, Bars, American (Traditional)</t>
  </si>
  <si>
    <t>Revolution House</t>
  </si>
  <si>
    <t>2C_1C4SdICDw5wPOandGiw</t>
  </si>
  <si>
    <t>Revolution is not my favorite place in the city, but it is a good option in a neighborhood that can be over crowded and overly intense. ;;The food isn't amazing (the sandwiches are HUGE and on cose-like flatbread, they are very generous with the cheese, so don't expect anything light) but they have a solid tap list and lots of outdoor seating (both sidewalk and roofdeck!). I enjoyed a salad and some nachos during a first friday and it was great people watching eating on the sidewalk table.</t>
  </si>
  <si>
    <t>6UQ8XNBgd1LOcfKPb8GZzQ</t>
  </si>
  <si>
    <t>0_NbnQy2AwOUDtDUr4uDTg</t>
  </si>
  <si>
    <t>lXr2n24PlQ6kaFjxa2Nrwg</t>
  </si>
  <si>
    <t>Amazing food. I mean top of the line in all areas; meat; veggies; pizza and even the fries are brag worthy! The atmosphere is fun to hang out at. The service is bad; I mean really bad. Inattentive the entire time I was here. You will go thirsty here.</t>
  </si>
  <si>
    <t>s-mIWiGOHxLkQ7I5G1Y5HA</t>
  </si>
  <si>
    <t>HuP_J4pIvHRUnirYlqoD4w</t>
  </si>
  <si>
    <t>Came here with five friends after checking out the art galleries at First Friday. It was a good place to just chill with friends.;;We each got a \small dish</t>
  </si>
  <si>
    <t>\" such as the baked Brie or Mac n cheese. The Mac and cheese was good but was nothing special. My friends said the baked Brie was amazing. ;;We all checked in on yelp to get a buy-one-get-one-free deal for beers. Most of the beers were $6. So $6 for two beers was great.;;Overall</t>
  </si>
  <si>
    <t xml:space="preserve"> I had a good experience here. But it was nothing extraordinary."</t>
  </si>
  <si>
    <t>v12_ycZ0eSjtkirSWuON5w</t>
  </si>
  <si>
    <t>mKguXN69hgfbYSk3w58A6Q</t>
  </si>
  <si>
    <t>We were attracted by the roof deck, but when we went it was too hot to sit outside.  So we sat at the upstairs bar.  The atmosphere was nice.  The bartender was friendly.;;But the drinks were extremely watered down, and the food was mediocre at best.  Pizza (ham and arugula) was excellent, but the artichoke was way over-cooked, the dumplings - eh, and the \yam-based\" tater tots had no trace of yam that I could see.;;We left to find a $10 drink that actually had booze in it."</t>
  </si>
  <si>
    <t>9Knxplqxffa43bMA8t3WgQ</t>
  </si>
  <si>
    <t>BNnT3Q5tDT2UAAPyhc6m9g</t>
  </si>
  <si>
    <t>My husband and I like to go to Old City for happy hour before we see a show at the Arden. Revolution House was our most recent spot. The timing was perfect as it was a gorgeous day and Revolution House has a roof deck and happy hour specials. ;;We ordered our first round of beers at the upstairs bar and took them to a table on the roof deck. There were about 8-10 beers on draft and the selection is pretty decent. For happy hour, all beers are half off. We were pretty happy campers with a Long Trail IPA and Dogfishhead Indian Brown Ale. We ordered our second round (same beers) and food from the table. The roof deck isn't the most spacious but it's a roof deck and they are a sparsity in Philly. ;;The happy hour food special was half off a Margherita  pizza. The pizza was okay...I guess no  real complaints for $6. The crust was light and flaky but the sauce and cheese were inconsistent. The sauce wasn't evenly spread and there were a few blobs of mozzarella scattered around the pie. It was topped with basil but the basil had been baked in and was a little dry/crispy. I prefer my basil fresh and added to the top of the pie at the end of the cooking process. The pie was a decent size and did the trick for a snack for two people. ;;The service wasn't bad. We had ordered our first drinks at the bar then seated ourselves potentially causing some confusion. It took a little bit of time for our server to come visit our table. It was smooth sailing for the rest of our visit and the rest of the service was prompt and attentive. ;;I wouldn't make a trip across town just to go to Revolution House but if I'm in that part of the city, I wouldn't hesitated to go back from happy hour.</t>
  </si>
  <si>
    <t>vx_7V_WfFJkVkwwMrCppFQ</t>
  </si>
  <si>
    <t>Very friendly staff; they brought ice water for my dog and refreshed it with new water later. The chicken sandwich is great; and the watermelon mint soup was very good and refreshing on this warm day.</t>
  </si>
  <si>
    <t>XSLuK7MbxPtcb4qoiQbSlg</t>
  </si>
  <si>
    <t>xG0TH7CILvu9FoCdWwh4bQ</t>
  </si>
  <si>
    <t>The food was good but the staff were rude. I was on a double date with good friends and we got there late evening 8:30 ish. We had food;drinks and spent about $180. The bartender closed us out and gave us last call before midnight; which seemed odd in Philadelphia; and by 12:15; she and her staff were visibly annoyed that we hadn't left. She was spiking her tip change into a collection box; one penny at a time; and we were constantly being stared down for not leaving. It was very rude and a sour note to end our expensive evening. Not worth a revisit.</t>
  </si>
  <si>
    <t>8jEMAyfxR7l_4kkmxJpZnw</t>
  </si>
  <si>
    <t>8soFZT5SJUl2aqkHj6mpVw</t>
  </si>
  <si>
    <t>I like rooftop decks, so Revolution House gets an automatic 5 stars.;;However, they start losing stars when they charge full price on drinks to sit on said deck.  It's a gorgeous summer evening at 5:30, the colleagues and I don't want to sit inside at the bar, so we swallow our cheapness and sit outside anyway.;;The menu sounds good, but is executed poorly and is borderline too expensive ($11 for a tiny little quinoa salad?).  The fancy brick oven pizza was decent, but no match for Zavino or Stella.  The homemade tater tots are actually delicious, compiled of a variety of potatoes.  My colleagues had the lasagna cupcakes and artichokes, which they said were really gross (especially the artichokes, normally made with butter, were floating in some oily concoction).  ;;We went back for my birthday happy hour last week and sat inside at the upstairs bar this time (heat wave!)... the bartender was super attentive and gets extra points for letting 15 of us take over a bunch of tables and most of the bar.;;Overall I like Revolution House for drinks, especially because they have prosecco by the glass, but they definitely need to improve their food and lower those prices!</t>
  </si>
  <si>
    <t>jB-e87UeavjQIVYKEeQqyQ</t>
  </si>
  <si>
    <t>jULIPydhMj18KOI5OHTwfA</t>
  </si>
  <si>
    <t>Tacos, Restaurants, Mexican</t>
  </si>
  <si>
    <t>Buena Onda</t>
  </si>
  <si>
    <t>F_qeQJ7BH1mmxoI_l1WuMA</t>
  </si>
  <si>
    <t>1M1HMZO1_TuTS5tQbHKIgg</t>
  </si>
  <si>
    <t>5Xe5Hi8E1Ky4_olm_1R3Ug</t>
  </si>
  <si>
    <t>I am obsessed with this place! They have great and quick service. Great place for a affordable; good quality and quick bite (carryout service available ). I always get the fish of the day and it never disappoints.  Today the perch was great but my favorite is Mahi mahi. Love this new addition to Callowhill businesses!</t>
  </si>
  <si>
    <t>LgofoMRWuxrPNWzQXwEKhg</t>
  </si>
  <si>
    <t>G2Hf-wHilq_-8hsnqo4IOw</t>
  </si>
  <si>
    <t>This is my second time at Buena Onda; and I'm ordering my favorite dish--the Mahi Mahi tacos. I live in California where there are plenty of Fresh Mex restaurants; but Buena Onda has the best tasting fish tacos hands down. The fish is lightly grilled; moist and seasoned just right wrapped in fresh tortillas; garnished with pickled relish and small thin slices of avocado. The tacos are served in a taco holder which makes it easier to pick up and relish every bite! The restaurant itself is bright and clean; quick service and friendly staff. There are other menu options besides fish and the prices are cheap--fish tacos are at $3.50 per order.</t>
  </si>
  <si>
    <t>V3-8OfMItP4_pCOesSgfow</t>
  </si>
  <si>
    <t>h3UX1NmKvI3e-s5wB9Cv2A</t>
  </si>
  <si>
    <t>Would be firm 4 star place, but the misses were plenty. ;;Let's just get it out of the way, the tacos are pretty legit. I eat at the taco trucks and the down and dirty corner stores and these are pretty good. The restaurant did right by not pricing themselves out of this market. It is a tad pricey, but i think it is worth it--$3.50 per. 3 = $10.50. Mexican places hover around 3 for $8-9, so the price point isn't too far off. ;;What separates and warrants the additional pricing is the finished product compared to traditional Mexican spots. Instead of just the meat being center attention, there are Buena Onda has additional garnishes that elevate a typical street food. ;;I ordered:;-fried mahi mahi;-carnita;-carne;;all were pretty good but the winner by a mile was the mahi mahi. I used the red hot sauce (in the jar, not bottle), so i can't review the green one. The red sauce was really nice, added more flavors to the already flavorful tacos.;;Here were the misses...;;1. my cousin and i ordered 4 tacos. Cashier rang up 3. ;2. we ordered 2 modelos. Cashier rang up 2 modelos AND 1 CORONA;3. we showed him the \rewards\" program to get discount. Cashier never gave discount. ;;When we paid</t>
  </si>
  <si>
    <t xml:space="preserve"> i was wondering why it was so high (expecting the discount) and why we got a Corona? Our order was not complex...we did not ask questions. Just put order and paid. I defended the cashier saying \"they just opened</t>
  </si>
  <si>
    <t xml:space="preserve"> must be oversight\". BUT</t>
  </si>
  <si>
    <t xml:space="preserve"> my cousin believes he was high while on the job. OH well. ;;ALso</t>
  </si>
  <si>
    <t xml:space="preserve"> i'm not sure how their system is setup because all 3 tacos came out on one tray. What if two people share 3 tacos like i did? I had to ask for another tray</t>
  </si>
  <si>
    <t xml:space="preserve"> which wasn't a problem</t>
  </si>
  <si>
    <t xml:space="preserve"> but inconvenient considering we ordered \"separately\" but paid all together."</t>
  </si>
  <si>
    <t>Wk_xohYcysEWnkhOp3sBSA</t>
  </si>
  <si>
    <t>lcFeUJAnxNeN1yXN7t5AuA</t>
  </si>
  <si>
    <t>This place is absolutely fantastic. Please know that I am Latina and Hispanic (from Argentina and lived in northern Mexico) and I am sufficiently impressed. I ordered their Atlantic Mahi mani tacos which were incredibly fresh and prepared with a variety of ingredients that made the flavors just pop in my mouth. The service is excellent and I also love the fact that they serve beverages that are non-alcoholic and traditionally Mexican (aqua de tamarindo and aqua de Jamaica) as well as red and white sangrias; and Tecate; Corona and Modelo Especial and they have a nice variety of Margaritas. So far I have only tried their classes; but look forward to enjoying the prickly pear one next time.</t>
  </si>
  <si>
    <t>4UAqdgiCe1jwI1IQl96MIA</t>
  </si>
  <si>
    <t>JyDA_khUGl1qMC2c3K8bjQ</t>
  </si>
  <si>
    <t>Great Tacos. Cozy atmosphere. They have happy hour and taco Thursdays. Staff are friendly. Affordable. I think;I'll be a frequent visitor.</t>
  </si>
  <si>
    <t>59FYUqwUc_ydRWmjrxW1MA</t>
  </si>
  <si>
    <t>jo_hwVIWE26-8zv6PoBlGw</t>
  </si>
  <si>
    <t>My profe introduced me to this place. You have to get the fried fish tacos. they are the best; first time was the best time. A Mexican Taco without cheese.</t>
  </si>
  <si>
    <t>f6JEr88SYdnpRbSbb27kaw</t>
  </si>
  <si>
    <t>We had the house specialty fish tacos made with Atlantic Mahi Mahi and a side of black beans. Since this was my first time eating fish tacos; I've nothing to compare them to. They were really good; but I think I liked the side of black beans better! The service was great. Clean establishment.</t>
  </si>
  <si>
    <t>wvMurm47Ix_0NAvk9L7mWQ</t>
  </si>
  <si>
    <t>w7U51tKdWhya_dTB-qDTYw</t>
  </si>
  <si>
    <t>Tried this out for lunch yesterday. Let me start by saying the food was good. I had three tacos--Mahi Mahi, pollo, and carnitas.  They were deliciously prepared and the (what I presume to be) homemade sauces provided great extra flavor. They also have Boylan's fountain soda which is really just to die for. ;;And now, the airing of grievances (Seinfeld style):;;1. The tacos are pretty small considering the price (about 4 a pop). I guess that might be so you can sample a selection of the offerings but no one wants to feel they're not getting any bang for their buck. ;;2. It doesn't seem like there's enough seating to accommodate a lunch crowd. The turnover was fast enough and it wasn't an issue for my crew of four but I could def see it being a problem. ;;3. There's at least one discrepancy on the menu (tecate is either $2 everyday or $4.50 depending on where you see it) that annoys me because I think pricing should be straightforward and clear. It just seems to me the error allows for a loophole of charging customers more if they're not looking closely. ;;4.  Lastly, the power situation. While we were there yesterday, there was a power outage. I'm in no way blaming that on Buena since it appeared to cover a few blocks in the surrounding area but, the way it was handled by the staff left a lot to be desired. Namely, they just said \sorry folks\" and watched as diners attempted to wait it out or customers who hadn't placed orders yet filed out. I would've expected some sort of customer retention effort. After about 10 min of no power (windows allowed plenty of daylight to see)</t>
  </si>
  <si>
    <t xml:space="preserve"> no updates</t>
  </si>
  <si>
    <t xml:space="preserve"> and increasing heat since the air conditioning was off</t>
  </si>
  <si>
    <t xml:space="preserve"> we left</t>
  </si>
  <si>
    <t xml:space="preserve"> too. ;;Take away:: a good option if you're looking for a bite in the area</t>
  </si>
  <si>
    <t xml:space="preserve"> are not committed to eating in their dining area</t>
  </si>
  <si>
    <t xml:space="preserve"> and bring your reading glasses."</t>
  </si>
  <si>
    <t>5Xuvk0gyaBDUPGgtcBv1ZA</t>
  </si>
  <si>
    <t>So, I've been craving tacos lately like crazy and it's super hard to find a taco place that caters to pescatarians in my area. After finding this place while doing a search for shrimp tacos, I decided to try it this evening with my family members. ;;The restaurant is fast casual style, so you go up to the register and place your order either dine in or to go and if you're eating in, they give you a placard with a number to place on your table. ;;I ordered the shrimp tacos, one tequila lime style and the other fried. My sister ordered a quesadilla, my brother the nachos and my boyfriend got the tequila like shrimp and fish taco. The food came out pretty quickly, we waited maybe 5 mins. ;;I was a little nervous because I was super in the mood for tacos and did not want to be disappointed, and I really wasn't. The food was absolutely amazing! It was fresh and the flavors weren't so overpowering, which allowed me to really enjoy the shrimp. My family really enjoyed their meals too. ;;Definitely coming back again when I'm craving a taco!</t>
  </si>
  <si>
    <t>DSG2QzgGD_0QgNGqYITraw</t>
  </si>
  <si>
    <t>4hv1n1VBzMvE-T4UtIcOcw</t>
  </si>
  <si>
    <t>Restaurants, Coffee &amp; Tea, Breakfast &amp; Brunch, American (New), Chocolatiers &amp; Shops, Meat Shops, Italian, Seafood Markets, Fruits &amp; Veggies, Sandwiches, Shopping, Grocery, Specialty Food, Desserts, Food, Cheese Shops</t>
  </si>
  <si>
    <t>Di Bruno Bros.</t>
  </si>
  <si>
    <t>2jDnIq-lTz33dRAGpsgZpw</t>
  </si>
  <si>
    <t>We had lunch catered by DiBruno Bros.; and the food is very solid.  The sandwich platter comes with the chicken pronto (mozzarella; pesto; greens; and chicken on a baguette); roast beef; turkey and brie; and caprese.  I loved the caprese; as it came with plenty of fresh mozzarella; a great pesto spread; and sliced tomatoes.  The garden salad was very standard but the creamy; oil-based roasted vegetable vinaigrette was fantastic.  The pasta primavera with white fusilli and vegetables tossed in a white wine vinaigrette was also very good and not overly tangy.  The dessert tray of brownies and cookies was also a hit and I was definitely a fan of the rich fudge brownies.  Overall; a great gourmet catering option for a small to medium group.</t>
  </si>
  <si>
    <t>ouODopBKF3AqfCkuQEnrDg</t>
  </si>
  <si>
    <t>NF8Vc_57elUkW5ZKK-oGFw</t>
  </si>
  <si>
    <t>This is my single favorite grocery store on earth.;Fantastic place where, years ago, I first discovered Truffle oil and then later: truffled honey.;;Once, (before my diet was Kosher,)  I bought  prosciutto to make prosciutto wrapped dates with blue cheese dressing. This prosciutto project (\Project\") was on like attempt number 3 at this point</t>
  </si>
  <si>
    <t xml:space="preserve"> I had tried bacon</t>
  </si>
  <si>
    <t xml:space="preserve"> figs</t>
  </si>
  <si>
    <t xml:space="preserve"> Gorgonzola- none of it was what I wanted (and no</t>
  </si>
  <si>
    <t xml:space="preserve"> I wasn't perfecting the dish for a dinner party</t>
  </si>
  <si>
    <t xml:space="preserve"> I was just trying to make myself the perfect snack.)  I had worked on the Project extensively one Saturday and that evening a boy and I went out for dinner and drinks.  When we got back to my place to play records and continue the sips</t>
  </si>
  <si>
    <t xml:space="preserve"> I told him that he could take the prosciutto home with him because it was simply too salty for the Project. As was the trend in those days</t>
  </si>
  <si>
    <t xml:space="preserve"> we became intoxicated.  In an effort to try to stay sober</t>
  </si>
  <si>
    <t xml:space="preserve"> he made multiple trips to the fridge</t>
  </si>
  <si>
    <t xml:space="preserve"> and ate all $53 worth of prosciutto that was in there. (Looking back I wonder what the heck kind of personal appetizer Project requires $53 dollars worth of anything?) And he also reported that </t>
  </si>
  <si>
    <t xml:space="preserve"> though delicious</t>
  </si>
  <si>
    <t xml:space="preserve"> prosciutto does not help sober anyone up; he might have been successful if it had been a potato based food.;;Di Bruno Brothers was the secret behind many many of my best dishes when I lived in Philadelphia- they ALWAYS have the right ingredient and more often than not they have a spectacular ingredient that inspires the creation of a new</t>
  </si>
  <si>
    <t xml:space="preserve"> unexpected dish."</t>
  </si>
  <si>
    <t>ULMkvrRqFeThn2PeFdU0pA</t>
  </si>
  <si>
    <t>3.5 stars for dibruno brothers. ;;they have great (always presentable) cheeses, desserts, pastries, and gourmet groceries. Also, on the side, there is a counter for fresh meats and fish. props for their consistency.;;For a gourmet grocery store, I expected the service to be a little more prompt. I waited at the bakery for about 5 minutes before anyone asked me if I wanted anything. I don't expect to get served ASAP, but if I am standing there, I generally think its good customer service to have someone ask me if I need any help. ;;I get two mini cakes at $6.50 a pop.  They were really not amazing tasting cakes. I got a mini chocolate cheesecake and fruit tart. I've had better fruit tarts at grocery stores. I think they fill the tart with a cream of sorts (perhaps whipped?) instead of custard, which is what they offer at other places. I live for fruit tarts, so I was pretty disappointed that I threw away $6.50 on a mediocre fruit tart. The fruits on it were beautifully glazed in sugar, but the taste was quite dismal.  ;;The chocolate cheesecake was better, but not by much. It was a layer of cheesecake wrapped between chocolate cake.  If you are looking for a birthday cake try Miel Patisserie.  For the price, I expected more from DiBrunos. ;;The pastries at the coffee counter are pretty good here.  They have a great cinnamon bun. It's a little too sweet, so definitely split with a friend.</t>
  </si>
  <si>
    <t>MzCCU1590_G8lrA0B_Hvow</t>
  </si>
  <si>
    <t>sbz1OfnseQrf6inbu5WHFw</t>
  </si>
  <si>
    <t>I really enjoy coming in here for random novelties. They have a decent selection of bottled water ranging from American artisan water (yes, artisan, not \artesian\") to tasty Italian brands. Sometimes I even find my favorite Italian cookies here (Abbracci by Barilla). Oh! They also have chicken pot pie to take away! I remember when I had a serious craving for some and I couldn't seem to find it anywhere! I came here and ended up leaving extremely happy. And yes</t>
  </si>
  <si>
    <t xml:space="preserve"> it tasted delicious!;;Overall</t>
  </si>
  <si>
    <t xml:space="preserve"> I don't come here for much</t>
  </si>
  <si>
    <t xml:space="preserve"> but when I do I'm pretty satisfied with my purchases! The staff is very courteous</t>
  </si>
  <si>
    <t xml:space="preserve"> especially the older man behind the counter next to the drinks (he always greets customers). I also needed a band aid once</t>
  </si>
  <si>
    <t xml:space="preserve"> and the security guard went and got one for me. I truly appreicate such assistance.;;My only warning is that if you want to get lunch here (particularly during lunch hours)</t>
  </si>
  <si>
    <t xml:space="preserve"> don't come if you only have 30 minutes. The line appears endless!!"</t>
  </si>
  <si>
    <t>TX5EQDFF6_BwKVvnAjZFJQ</t>
  </si>
  <si>
    <t>jef2njh0MId-ISb2mQFOZQ</t>
  </si>
  <si>
    <t>If heaven is a place on earth; then Dibruno's is it.  I love all of the sights; smells; and sounds of shopping here.  The cheese and bread are to do die for.  The homemade gourmet sausages are some of the best I've ever tasted in my life.   The only downside is that the prices will break your piggy bank.</t>
  </si>
  <si>
    <t>5MHQsEKmb3ZnC6KXPGTTug</t>
  </si>
  <si>
    <t>jq8kz31JaodQxCC7kWQiAg</t>
  </si>
  <si>
    <t>As much as I love dibruno bros, the price point has finally gotten out of control. Today I ordered a very conservative portion of vegetable lasagna. To my bewilderment when I got to the counter to pay the cashier said without hesitation \that will be $17 (SEVENTEEN) dollars\" I said but</t>
  </si>
  <si>
    <t xml:space="preserve"> but</t>
  </si>
  <si>
    <t xml:space="preserve"> it's just one piece of lasagna!!! ;;After setting up a payment plan for the 3\"x3\" piece of lasagna</t>
  </si>
  <si>
    <t xml:space="preserve"> I was in shock.;;;FAQs;1. Was it the best lasagna I've ever had? No.;2. Do I regret it? Everyday.;3. Was there a $10 bill actually in the lasagna? NO!;;After finishing off the costly dish</t>
  </si>
  <si>
    <t xml:space="preserve"> I thought about what else I could have spent $17 FREAKING DOLLARS on. A few things came to mind;1. 3 VHS copies of Home Alone 2;2. Two 10-packs of Hanes socks;3. Helped a small child in a third world country for just 69 cents a day for 24 days.;4. 3 twinkle tushes (look it up) with money to spare!!;;;Idk diBrunos</t>
  </si>
  <si>
    <t xml:space="preserve"> y'all got some tasty snacks but $17 for a piece of lasagna?"</t>
  </si>
  <si>
    <t>4K_kA9Q110MnQxwqjndWaw</t>
  </si>
  <si>
    <t>hmC_7Ek-gy6FAEm69EYLSQ</t>
  </si>
  <si>
    <t>We stopped in to see about healthy lunch options and were very impressed with this excellent deli/market in central Philly.;;Our biggest gripe is that the selection of organic foods is very limited...;;So... great market/deli and lots of really great food - but mostly not organic unfortunately... maybe that's something they can look at for the future as not everyone wants to eat GMO!</t>
  </si>
  <si>
    <t>RmMbDOMp_BFS_kllQbRNxg</t>
  </si>
  <si>
    <t>NInPSN_7BQT8vcGa90sAjg</t>
  </si>
  <si>
    <t>Great sandwiches for lunch and quality produce. Very; very friendly staff.</t>
  </si>
  <si>
    <t>oUZlWXPM2QD6Jhicio82Uw</t>
  </si>
  <si>
    <t>this is such a beautiful space full of beautiful food. definitely not a place to regularly grocery shop unless you pull at least 6 figures a year but a must-visit store to appreciate how pretty food can be.  i'm sure this place is spectacular around the holidays.;;bonus: many affordable gluten-free options (mineral water+small garden salad+pre-cut fruit = roughly 11 usd)</t>
  </si>
  <si>
    <t>GUMVStVaJfWmCIpQA4TtHg</t>
  </si>
  <si>
    <t>Restaurants, Japanese, Sushi Bars</t>
  </si>
  <si>
    <t>Crazy Sushi</t>
  </si>
  <si>
    <t>t4vzUBVfAPfg7i1EB9Y_6Q</t>
  </si>
  <si>
    <t>I deducted one star because the service was not great. Our waiter wasn't friendly at all. The first question was \soup or salad \". I wanted to order appetizer and lunch special; but he assumed we were having lunch. Seaweed salad was really good. Shiomay was small but good. The sashimi was fresh. Banzai roll was great and unique. Raw salmon and white fish with avocado and fish egg wrapped in cucumber with some sweet sauce. Perfect for those who is looking for no-rice roll. Salad dressing was more like carrot purÃ©e."</t>
  </si>
  <si>
    <t>vFd8aBLg1kFcd0kCkoi-xw</t>
  </si>
  <si>
    <t>3SKPP9EeTDtqSAkbes84SA</t>
  </si>
  <si>
    <t>Zero stars for the Chicken Teriyaki Lunch Bento Box.  I have literally never seen a bento box come without rice before.  ;;Disappoint.</t>
  </si>
  <si>
    <t>4yecY-NxOtnjABr5U5lstw</t>
  </si>
  <si>
    <t>t2aENGfOsTac8iYa4vwnlg</t>
  </si>
  <si>
    <t>XDb6LgqFwbfil-36NwIcIQ</t>
  </si>
  <si>
    <t>K8rYN3EY0wAPgvdenObCOA</t>
  </si>
  <si>
    <t>Surprised this place is rated so high. I love sushi. With a name like crazy sushi I was really hesitant. It's kinda like any place who has a weird name like that is a red flag but the reviews were so good I figured what the heck. The sashimi I had was a large portion; but the tuna was clearly dyed as it was so red it was nearly purple. I didn't touch the salmon. The bonsai tree roll that is wrapped in cucumber was soggy. The spicy tuna roll was stuffed with filling hardly any rice. The yellowtail roll was pure flakes and no fish. The miso was good though. Fresh and a good amount of miso. I asked for extra ginger; was on the receipt; and received none. So if you want miso check out if you know anything about sushi pass. Delivery was an hour; I was told 20 minutes. The guy on phone had me screaming my order it seemed really busy and he was super rushed. Pass on them.</t>
  </si>
  <si>
    <t>m6rMc7KfYuaHjcqfnTDSaQ</t>
  </si>
  <si>
    <t>UvzOIXhg_VQe2GZJzIIJxg</t>
  </si>
  <si>
    <t>FIduhSUcrujxxVJ6RXOlow</t>
  </si>
  <si>
    <t>gJm1JI0Mi4231R0TbTQeog</t>
  </si>
  <si>
    <t>This place has some of the best sushi I've had in the city, hands down. I've been on the hunt for the best sushi in philly and this one may be it. ;;The service is great. Super friendly staff, great lunch specials as well. My schedule is off a lot of days so my  lunches can start late but this restaurant stays open all day which I like. Many other spots close after lunch and don't open again until 5 or 530 for dinner. ;;Overall, great food, great staff, nice environment!Recommended</t>
  </si>
  <si>
    <t>3pdEpfdwA-ghzfIp4NJoqQ</t>
  </si>
  <si>
    <t>OwEDLd4gYtyLlMM563zO6Q</t>
  </si>
  <si>
    <t>Brought my friend here for her birthday because it is very hard to find a place that serves sushi on a boat! This place didn't have it but I know they decorated their plates nicely so that's not bad either!;;Our waitress was very nice and wished her a happy birthday once she saw the Happy Birthday balloon. She even came out with fried cheese cake with a candle and started singing happy birthday at the end!;;The birthday girl had the Bloomingdale Roll $13 which was spicy tuna, spicy salmon, spicy kani, spicy yellowtail and spicy shrimp avocado with longan on top. It was good but I'm not really a fan of the pink seaweed thing. I asked the waitress if they could write \Happy Birthday\" on her plate and they did. They even added a little tree and made it look like a little island!;;My other friend ordered the Cancer Roll $15 which was spicy tuna</t>
  </si>
  <si>
    <t xml:space="preserve"> seaweed</t>
  </si>
  <si>
    <t xml:space="preserve"> salad</t>
  </si>
  <si>
    <t xml:space="preserve"> eel</t>
  </si>
  <si>
    <t xml:space="preserve"> masago</t>
  </si>
  <si>
    <t xml:space="preserve"> soft shell crab. They drew a bird on her plate! It was so cute!;;I had the M16 Roll (sounds like a gun) $13 - eel tempura with spicy tuna rolled in black and red tobiko (fish eggs). It was yummy! And they decorated my plate too! I had a little tree as well.;;The service here was great</t>
  </si>
  <si>
    <t xml:space="preserve"> the sushi was pretty good</t>
  </si>
  <si>
    <t xml:space="preserve"> the environment was nice and I will be back!"</t>
  </si>
  <si>
    <t>4X4C16S-3OQCNe3gnqkXlw</t>
  </si>
  <si>
    <t>sACMZtQxeyV444CHNYaD9A</t>
  </si>
  <si>
    <t>Good food; though I felt like the portions were smaller than I was expecting for the price. I'm surprised that other Yelper's rated this two dollar signs. I also wish they'd had gluten free soy sauce. Other than that; there is really nothing to complain about and I still was able to enjoy my meal.</t>
  </si>
  <si>
    <t>thY4tADfgZPJwySQmRkG9g</t>
  </si>
  <si>
    <t>pFrc3z4Q1i5GvPuQwH307g</t>
  </si>
  <si>
    <t>We were visiting from LA and found Crazy Sushi on Yelp. Probably the best presentation of Sushi I have seen. We ordered sashimi; a peacock roll and unagi...delicious!</t>
  </si>
  <si>
    <t>F6MTfi0wPHKreKi8yimZWg</t>
  </si>
  <si>
    <t>Fqe5fnzOjkMhFGZ8PPGI4A</t>
  </si>
  <si>
    <t>This in my go to sushi place in center city. The food is always fresh and tastes good. My go to is the Kano crunch house special roll. It comes covered in spicy mayo and crunchy caviar on top. I recently discovered the ak-47 roll which comes with shrimp tempura; cream cheese; avocado; and a special soy paper on the outside. It's very good as well. For appetizer I love the rock shrimp which is covered in a sauce similar to spicy mayo and drizzled in soy sauce; it is crunchy and amazing. The California roll I would say is pretty standard compared to other places. They also offer a lunch special on weekdays!</t>
  </si>
  <si>
    <t>dxEU4v4fSX9aD3tH8dy7cw</t>
  </si>
  <si>
    <t>99e7bysta1myyrQogFEWUQ</t>
  </si>
  <si>
    <t>Beer, Wine &amp; Spirits, Restaurants, Breweries, Pizza, Local Flavor, American (New), Vegetarian, Food, Brewpubs</t>
  </si>
  <si>
    <t>Dock Street Brewery</t>
  </si>
  <si>
    <t>a3hPJSWR6RR0QJElo-xZTg</t>
  </si>
  <si>
    <t>Great pizza + great beer= Fantastic local Brewpub! ;;The salads are great, and the pizza is inspired and tasty.  They even have a vegan pizza (with pesto, veggies, and tofu) that my Vegan friends love, so we can all enjoy a dinner out.  That's saying something!</t>
  </si>
  <si>
    <t>oN9x7xa6aitLx1QBVW_laQ</t>
  </si>
  <si>
    <t>3Te63TnKH-ZXwdup0JpRNQ</t>
  </si>
  <si>
    <t>By far the best pizza I have had in Philly; and this is said after living/studying/working in Italy on multiple occasions over a number of years.  High quality ingredients consistently prepared to perfection.  I am also not a big beer drinking; but almost always take advantage of sharing a beer flight with a friend during the meal.  Perhaps my only complaint is that they are not located in CC; though that might be better for my waistline. Either way; looking forward to going back for sure.</t>
  </si>
  <si>
    <t>QfdOYc6UklvjfpiZBzIf8w</t>
  </si>
  <si>
    <t>NvQTibxxw3cU8J1EWPbBUg</t>
  </si>
  <si>
    <t>V4a99adMLEzOQwAauDhxTw</t>
  </si>
  <si>
    <t>Qxx4Upyd_ZYO1omUDaVKmQ</t>
  </si>
  <si>
    <t>bJnJPv15g5V6ZXJ23GV-vA</t>
  </si>
  <si>
    <t>_enDRyfXOWyOJVrDdLzgIw</t>
  </si>
  <si>
    <t>4OU8ecj_TqgvfNCz-gLb6g</t>
  </si>
  <si>
    <t>7IekUhMPPGI-kaFy2_YQoQ</t>
  </si>
  <si>
    <t>Dear Dock St: please please get some not-disgusting wine! I come often. Your pizza is yummy; your burgers are so tasty; and everyone says your beer is good; but I don't/can't drink it. I want to come more and I would; but no liquor and disgusting wine makes me sad.</t>
  </si>
  <si>
    <t>Gz-L5CfhCyl8K1ObqgITNg</t>
  </si>
  <si>
    <t>XGqyq34U9bZ_VIvzF3jTSQ</t>
  </si>
  <si>
    <t>Dock Street is probably my favorite place to get pizza and beer. I used to be there about once a week when I used to live in West Philly. Nowdays; Nomad Pizza is closer and is an acceptable alternative; but my wife and I still make it out to DS from time to time. Our favorites are the Fig Jam and Flammenwhatever pizzas. My one stickling point is the beer selection; but maybe that's because they used to spoil me. During the era of the first 2-3 brewers; their beer selection would have earned them 5 stars from me. It was creative; and rotated on a regular basis. Now they always seem to have the same core beer offering; with an occasional new beer rotated in and out. Don't get me wrong; the beers are good; but the lack of change removes some of the incentive to go back regularly.</t>
  </si>
  <si>
    <t>TY0VBMQoRQF9Pv3x3Ekqhw</t>
  </si>
  <si>
    <t>hok9em0iys4l7Sad8VGHDg</t>
  </si>
  <si>
    <t>Fresh brick oven pizza made to order and house brewed beer; what else could you ask for.  The prices are totally reasonable and I love the neighborhood feel too.  Dock street is that perfect place to go when the rest of the city becomes too boring or you get tired of the \usual haunts\"."</t>
  </si>
  <si>
    <t>ve8J3jometSzOV6qMltZ4A</t>
  </si>
  <si>
    <t>wHlpkaiMRTBlifLuZ1TtsQ</t>
  </si>
  <si>
    <t>__GHy1xxetn0SBqP4b_odA</t>
  </si>
  <si>
    <t>L4kfcADLCU4T33i7Z0CkuA</t>
  </si>
  <si>
    <t>Restaurants, Bars, Wine Bars, Mediterranean, Italian, Nightlife</t>
  </si>
  <si>
    <t>Bistro Romano</t>
  </si>
  <si>
    <t>iD20Bx11N9jAYU2nbpbIJQ</t>
  </si>
  <si>
    <t>Went here tonight with the family. Atmosphere was great. Love the way the place is set up. I'm dissappointed with the quality of the food. Service was great. The staff is very inviting. ;;We order the calamari. It was chewy and hard. The marinara sauce was good. We orders two chicken dishes. Chicken was a lil on the dried side and over cooked. Not tender and juicy at all. The lobster ravioli was watery inside. Which was tasteless. The last dish we order was the veal medallion like dish. It was just ok.</t>
  </si>
  <si>
    <t>QSmlNt90OYAtRwT9C5I7iQ</t>
  </si>
  <si>
    <t>kMrrpD_2vV1S7wJbKAPnPw</t>
  </si>
  <si>
    <t>This place blew me away; such a hidden gem!  Amazing food; wonderful service; and a very charming atmosphere.  I took my friend here for his birthday; I booked the table on OpenTable and mentioned it in a comment.  They not only took the time to read the comment but wished him a happy birthday when we sat down; such a nice personal touch!  Great wine list too!  I will definitely be back; again and again and again!!</t>
  </si>
  <si>
    <t>HBtO8yWYRhi0pUUAm10xUQ</t>
  </si>
  <si>
    <t>Boyfriend is an Italian food lover, so we had to choose an Italian restaurant for restaurant week. We ended up choosing Bistro Romano and man were we glad we did. ;;First, the atmosphere. The actual dining room is below the entrance in a brick lined room that looks and has the feel of a wine cellar. It sets a very cozy and romantic atmosphere, perfect for a date night. ;;The staff was magnificent. Service was perfect and our waitress was very friendly and helpful with her suggestions and recommendations. ;;AND THE FOOD. Oh the food. My boyfriend's absolute favorite food is gnocchi, so of course we had to try the white truffle gnocchi. Between the creaminess of the sauce, the saltiness of the prosciutto, and the texture of the gnocchi, this was the most well-balanced dish I have ever tasted. Boyfriend and I both agreed that this was the best gnocchi we have ever had (and he gets gnocchi A LOT).;;Everything else was also very tasty, just not as tasty as the gnocchi lol.</t>
  </si>
  <si>
    <t>q9DWGmgcotY1JubLTwaVkA</t>
  </si>
  <si>
    <t>sE31wGil-FTXXNwY_kAtgQ</t>
  </si>
  <si>
    <t>ww1hNDRJKf3DuydNOvx7_w</t>
  </si>
  <si>
    <t>oNEMZmVp37zF-tlHO-BD-Q</t>
  </si>
  <si>
    <t>Came bc of a groupon deal and we enjoyed our experience. ;;Service was good, and the place was cozy. It fits in the historical society hill atmosphere. Bread was fresh, but crackers were a little too salty. I ordered the seafood paste, mahi mahi, filet mignon, and salmon entrees. and it was a good pick. Food/sause was good in general, but I would expect more if I paid for regular price. It was an enjoyable dinner. ;;street parking will be hard to find.</t>
  </si>
  <si>
    <t>QRxttsIoK1jRidPs23FcbQ</t>
  </si>
  <si>
    <t>Ns7JZ_BvgI9S6-Rbck4EuQ</t>
  </si>
  <si>
    <t>soD6CpYeGuyrHErgciThXQ</t>
  </si>
  <si>
    <t>Came here while visiting the city. Enjoyed it very much. I got the veal; which was delicious and the Caesar salad. It tasted just like my homemade Caesar salad which I guess I a good thing; but they prepare it table side which is a nice old fashioned gesture. The ambience is very romantic and the service was great. The music is very cliche- Sinatra; dean Martin etc but adds to the mood.</t>
  </si>
  <si>
    <t>XSSd69RYIhZ1p3QryN1Ljw</t>
  </si>
  <si>
    <t>Uo0L2wbKYXR1iTxiUaVEpQ</t>
  </si>
  <si>
    <t>FqWAIHpQkej1zBjRnPsRYQ</t>
  </si>
  <si>
    <t>2tQT9gvoQZQGcVb3Sdxg4w</t>
  </si>
  <si>
    <t>I have been coming to this restaurant for years; so I figured it was high time to write a review.  I have never been dissatisfied with the service here.  The lobster special on Tuesdays has become one of my favorite special occasion bookings.  But as I'm sure other reviews can attest to; the atmosphere is unmatched.  Probably one of the most romantic restaurants in Philadelphia.  And I know it's popular; but it will always feel just a little secluded ... like its Philly's best kept secret.</t>
  </si>
  <si>
    <t>FviPHbWVNOWzRE-bCHN5zA</t>
  </si>
  <si>
    <t>g6Wh7fcloKqyRgVUjcv_Fg</t>
  </si>
  <si>
    <t>sI9_CIwSyr4-N8UU4dgj2g</t>
  </si>
  <si>
    <t>rVGxva6cx2eID4ghDLVHJg</t>
  </si>
  <si>
    <t>Japanese, Restaurants, Korean, Sushi Bars</t>
  </si>
  <si>
    <t>1225Raw Sushi and Sake Lounge</t>
  </si>
  <si>
    <t>g6d1sRfU9injJbKgLvfAQg</t>
  </si>
  <si>
    <t>Great sushi place! My boyfriend and I went for Valentine's day and had an excellent dinner. We're used to ordering several rolls, and we did not anticipate how large the rolls would be (they're pretty large). Everything was delicious. Neither of us tried sake before, and the waiter was very helpful with suggestions. I decided I am not a sake fan, but I was happy to give it a try. ;;Beyond the food, the restaurant has a fun atmosphere! I highly recommend this restaurant.</t>
  </si>
  <si>
    <t>Q0RuvOU4odzMqyi8fp_ZbA</t>
  </si>
  <si>
    <t>Jgpcbtwfc4yR9DH9K0yJwQ</t>
  </si>
  <si>
    <t>I expected better. Based on other reviews I was willing to go with higher prices in exchange for some really good sushi, but honestly it was disappointing. The money part is not even really a factor in my review since I was there on business expenses.;;The interior of the restaurant is very nice and the menu seemed interesting. I had no problems with the service, as others have reported. Immediately as I was seated I was asked if I wanted a drink and it was brought over immediately. After ordering, my sushi came about as quick as I would have expected anywhere else.;;I ordered three rolls (I'm a big eater) - the rainbow roll, soft shell crab roll and \dark horse\" roll</t>
  </si>
  <si>
    <t xml:space="preserve"> which was a eel based roll that was deep fried. Presentation on all the rolls was very nice. The dark horse roll was advertised as having a spicy sauce drizzled on it</t>
  </si>
  <si>
    <t xml:space="preserve"> but to be honest it was just flat and bland - not much flavor at all. In fact</t>
  </si>
  <si>
    <t xml:space="preserve"> none of the rolls had much flavor. Even the wasabi seemed bland - I dumped the entire dollop into the soy sauce. I started getting the feeling that maybe my taste buds died</t>
  </si>
  <si>
    <t xml:space="preserve"> but I verified that they were still in working order afterwards with some dessert elsewhere.;;I don't visit Philly that much</t>
  </si>
  <si>
    <t xml:space="preserve"> but I'm pretty sure if and when I do return I won't be in a big hurry to come back to this place."</t>
  </si>
  <si>
    <t>TERwlAuB_h81a7sO3jK3TA</t>
  </si>
  <si>
    <t>xeEoYLWQJg0aAUkYIaRw6A</t>
  </si>
  <si>
    <t>Went to a party in their hidden outdoor space. Hard to find outdoor spaces in Philly. You walk through a doorway between buildings; and the space opens up in the middle of the block. Great vibe. The sushi was pretty good; with interesting drink specials.</t>
  </si>
  <si>
    <t>xflt0qbyWb7qrFbLAV5XXg</t>
  </si>
  <si>
    <t>BL9_f5Wc-GP3AjgMvbxVHA</t>
  </si>
  <si>
    <t>I have been to raw twice; and both times I was only at the bar. The bartenders are great. They were helpful; and attentive. Their sushi was good; but a little overpriced for what it was. I had fun but I wouldn't come back for a meal.</t>
  </si>
  <si>
    <t>n1FOUKOJVPprXQcfdyBp5A</t>
  </si>
  <si>
    <t>The place has a great atmosphere and ambiance. It's a modern looking contemporary style restaurant.Perfect for dates.;;The food was very good. I had a green tea,  which tasted very good!;To eat we got some Makis. A Black Horse and a Salmon one. The black horse is pretty big and is made with eel! I loved the taste! ;;The price was fair for a japanese restaurant trendy like this. ;If you stay with the Makis you won't spend as much as some of the reviews say.  ;;Overall, the experience we had was very pleasant. The only side note is that the tables might be too close to each other and can break the privacy a bit.</t>
  </si>
  <si>
    <t>jkigvUsefQveMO3vqhvp7g</t>
  </si>
  <si>
    <t>MuVFyzWGX3hXFu6WiwYLqQ</t>
  </si>
  <si>
    <t>This is a review of their happy hour only. I've never eaten dinner there and the plates that were being passed around to some of the tables looked pretty decent, so maybe the food there is actually really good. ;;I went there with a friend right before going to see a show, and we ordered one of each of the four happy hour food specials to try. We got four of the tiniest California rolls I have ever seen for $3, which was not a deal by any means since you can normally get 8 pieces for $6....Same with the spicy tuna roll. The steamed shrimp shumai were each about the size of a Rollo candy and had no actual chunks of shrimp in them, and the pork gyoza tasted like deep fried versions of the Trader Joe's gyoza at $1 per bite. Pretty disappointing to say the least...;;My friend liked her Pink Bubbly, which tasted pretty refreshing, but we also couldn't taste any alcohol in it. Needless to say, we won't be back for happy hour ever again.</t>
  </si>
  <si>
    <t>a2Sgn4a0H9uiXBijRK0Khw</t>
  </si>
  <si>
    <t>Flfzrp74GDS6KpGvWOkl2A</t>
  </si>
  <si>
    <t>Really terrific sushi. Served fresh and with great presentation; Raw has a pretty decent sized menu; and the chefs are always accommodating when it comes to tweaking rolls. It is a bit on the expensive side; but that is expected of a trendy Center-City restaurant. My only real gripe is that the service can be lacking at times; usually during the weekends when the place is packed. But even that is easily forgiveable; given the top of the line eats.</t>
  </si>
  <si>
    <t>BDHnA1H396DvoHmJlMN2lw</t>
  </si>
  <si>
    <t>Visiting Philly for a friend's birthday &amp; she had plans of going to the Mexican restaurant down the street. We show up at 6:30 to the Mexican spot and it quickly becomes clear that there was a misunderstanding regarding reservations &amp; were now out a plan for my friend's 10 person birthday dinner. The entirety of the street is expectedly filled up with waits &amp; reservations. We're screwed..... we start walking towards a bigger street when we lose some of our group that accidentally went the wrong way. Thank god they did because soon my friend calls and says 1222Raw or whatever the name of this place is was able to accommodate us. We were nervous walking over but the second we step foot into the beautiful entryway everyone's stress went away. We waited for about 20 minutes and then got sat in the back room where we were able to share one long table and have lots of privacy-- turned out better than we could've expected! Alex was our server and he was friendly and patient with our hungry group; and went thru his favorite cocktails several times for those of us who were indecisive. Our group split the table so half of us split a bunch of small plates and the other half ordered for themselves. Alex was happy to create two separate checks which saved us a lot of time and effort when paying. Cocktails were yummy and strong; food was flavorful (pork gyoza &amp; pork belly buns were awesome apps and the fried rice ROCKED.) They even brought the birthday girl fried green tea ice cream at the end of our meal (one of my friends said that they had run out of candles and went to buy some just for this!!!) Honestly so grateful we stumbled across this place &amp; I would definitely recommend it for large groups. Thank you to the staff for making my friend's birthday dinner easy &amp; special!!!!</t>
  </si>
  <si>
    <t>2QQZnhNFI4fY-EZqZKFVGA</t>
  </si>
  <si>
    <t>LJDym3fLNWBsjvcFUt6A1g</t>
  </si>
  <si>
    <t>This was my second time at Raw and I have to say I will not be coming back. We ordered the Royal Sushi; which was a combo of sushi and sashimi. The rolls were decent; but overall the quality and freshness of the fish was not great. Maybe it was because we went on a Monday; but the fish was definitely not the freshest.  Although the service and ambience was nice; we will definitely be checking out other sushi places in the city.</t>
  </si>
  <si>
    <t>BR0xt93panP_kcXrU1FwrA</t>
  </si>
  <si>
    <t>x9fW77n_SalNSakKIXyWDQ</t>
  </si>
  <si>
    <t>I loved this place! The staff were friendly; the food was good. Great happy hour menu. What else can I say? This is a must stop by the next time I am in town. There were other places in town. I'm glad we chose here.</t>
  </si>
  <si>
    <t>rT9w-sa3s-qx0PXpjIruAg</t>
  </si>
  <si>
    <t>9c7MUiE6VI8NesjPdj5FkA</t>
  </si>
  <si>
    <t>Restaurants, Sushi Bars, Japanese, Bubble Tea, Taiwanese, Food</t>
  </si>
  <si>
    <t>Bubblefish</t>
  </si>
  <si>
    <t>SwIePZawM86bZW_-V262tg</t>
  </si>
  <si>
    <t>One star because of the experience (which I'll get into in a second, believe me you want to keep reading) TL;DR, this place BRUTALLY killed a MOUSE in front of my friends and me (using 3 different methods - fire, stomping, whacking with a broom);;Would have been a 2 stars regardless because of the food. ;#1 red flag was the fact that it was cash only bc the credit card machine was being 'shipped' from California, ok fine bc it had at atm machine there. ;#2 was when we asked about the Unagi vs fresh water eel don, the waiter said the menu is messed up but they're actually the same item (?) the Chinese translation definitely wasn't the same and they're very different types of fishes. ;#3 we asked for the ginger milk tea and was told we could get 30% sweet but then the waiter comes back and says they can't do it bc they use a ginger sugar (lol, ok) ;#4 they asked if we needed our tea pot to be refilled and we said yes but the waiter took it away and never came back with it until we asked multiple times.;ANYWAYS, with all of that said, the food just wasn't good, I had one piece of the eel and stopped eating and chucked it. The chirashi was just ok as well as the Taiwanese chicken. The calamari was too breaded and couldn't taste the squid inside, the rolls were too small and the waffle with green tea wasn't good. My friends and I really have NOTHING good to say about the place despite us going over the food/any redeeming factors over and over.;;Now to the finale, this is what happened:;1) Friend notices a mouse in little space between outside and inside door ;2) We get grossed out but took a picture of it and immediately notified the management ;3) Management came over to take a look and ignored it for a good ten mins;4) Some bald guy goes outside with an iPhone (for light) and a FLAME THROWER (the kind you use to melt the top of creme brulee and tries to burn the poor mouse (WHY COULDNT YOU JUST USE A BROOM TO SHOO IT OUT as the first solution instead of trying to light it up?!) ;5) Man lights up the mouse's tail but mouse is too scared to leave (duh);6) Man opens up the door and starts to use a broom and mouse runs back and forth and doesn't go outside bc it's hiding behind the ATM machine;7) Another guy comes out with a broom and tries to shoo it out and still it's not budging.;8) Finally mouse runs and the bald man traps it in the corner with his foot. Then he STOMPS ON IT 3x!!!!!! Instead of holding it with foot and just shoo it with the broom bc he was so pissed.;9) We record all of this and get super grossed out and sad that we thought they killed this little animal unnecessarily;;BUT THERE IS A TWIST AND IT GETS WORSE.;10) Other man tries to sweep mouse out to street and mouse starts trying to run bc it turns out that the mouse was only seriously injured and not dead;11) THE MOUSE IS LITERALLY ON THE STREETS ALREADY, the bald man chases after it and whacks it repeatedly AS HARD AS HE CAN until it's dead.;12) The mouse is dead with its guts on the street now and he sweeps it to the mounds of garbage bags. PURE Brutality? I'm not a mouse lover but this story sounds pretty shitty, right?;;HEY BUT GUESS WHAT THE STORY DOESNT END HERE.;;13) The second man comes into the restaurant and has the NERVE to come over to us and says VERBATIM 'hey, the mouse came from the outside, not the inside. I saw you recording, can you delete...';I CUT HIM OFF right away. I said also verbatim 'what's on our phones is our property and we will do what we wish with it, please give us the check';Ok #1 what makes you think you don't need to apologize for us witnessing all of that? #2 why do you think you can ask us to delete our videos and pictures?! Doesn't even make sense!!!;;THEN ON TOP OF ALL OF THIS, they gave us a measly 10% off our bill thinking it'd be ok. We aren't asking for a free meal nor did we ask for any of this but if you're gonna comp anything, 10% is nothing. Please. A measly small apology when we were still at the restaurant before we just left.;;I posted all the pics/videos as soon as we walked out  and have gotten an email from the owner. My friends and I have discussed at full length (like actually 1+ hour) on what to do and we decided that it was best to let the Yelp community what happened. It made us super sick, disgusted, and really upset after we left because of what we saw. Definitely one of the worse restaurant experiences we've all ever encountered. Not ok.</t>
  </si>
  <si>
    <t>PoVeK6WYt2r1e3y3y4FwqQ</t>
  </si>
  <si>
    <t>85i5J6hTQ20QK68PecCqEw</t>
  </si>
  <si>
    <t>They've absolutely improved in the last year.  They have an official website now!  The fish was super fresh; the chirashi bowl was delicious and well worth it (12-13 pieces of sashimi); tuna princess roll was delicious and well done!  I do agree with most people that their teas are sweeter than expected so I went with 50% sugar and it was perfect for me (side note: I don't like sweets too much; so it may depend on how much sugar you like).  Definitely our new place close by for sushi!</t>
  </si>
  <si>
    <t>WDW7cqr-qhqARM_MDXCcGg</t>
  </si>
  <si>
    <t>xWFpuvfd8ilHBl4enX3qXQ</t>
  </si>
  <si>
    <t>We were so excited when \A\" brought this little diamond in the [extreme] rough to our attention. Our mouths watered all day at pictures of Instagram-Worthy drinks and beautifully plated sushi. Alas</t>
  </si>
  <si>
    <t xml:space="preserve"> we couldn't control ourselves and set out to Bubblefish. ;;Unfortunately</t>
  </si>
  <si>
    <t xml:space="preserve"> it was not quite the experience that we anticipated. Bubble fish is either understaffed</t>
  </si>
  <si>
    <t xml:space="preserve"> under-experienced</t>
  </si>
  <si>
    <t xml:space="preserve"> or some combo of the two which left service to suffer. ;Judging by other reviews</t>
  </si>
  <si>
    <t xml:space="preserve"> we can assume that the service is much better when they're less busy. ;;Chinatown is becoming an increasingly popular area for weekend nightlife</t>
  </si>
  <si>
    <t xml:space="preserve"> so if they wish to compete with the Dim Sum Garden's and Banana Leaf's of the world</t>
  </si>
  <si>
    <t xml:space="preserve"> they're going to have to get it together when things get a little busy. Lucky for them</t>
  </si>
  <si>
    <t xml:space="preserve"> their drinks</t>
  </si>
  <si>
    <t xml:space="preserve"> and young</t>
  </si>
  <si>
    <t xml:space="preserve"> hip atmosphere give Bubblefish a fighting chance. ;;**note: CASH ONLY**;Overall Ratings (1-5);Service  1;Ambiance  3;Specialty Rolls  5;Drinks 4;Onigiri  3;Taiwanese Salted Chicken  1;Experience  3;;CONs;;1) We didn't get water until at least 30 minutes after being seated despite multiple attempts. ;A manager (such a sweetheart) hinted to a shortage of glasses so at least it wasn't a result of poor customer service. ;;2) Our 'Taiwanese Salted Chicken' was a tad suspect... It seemed a bit dark. We weren't sure if it was supposed to be dark or the result of old oil. However</t>
  </si>
  <si>
    <t xml:space="preserve"> more alarming than the color was the texture of the chicken. The internal temperature was about 10 lucky seconds past salmonella paranoia-- a bit gamey to say the least. It reminded us of $5 General Tsos from the local Panda Express</t>
  </si>
  <si>
    <t xml:space="preserve"> minus the Tso Sauce. ;;3) The staff seemed a bit disorganized and may want to consider investing in an electronic reservation system so that each server knows exactly what tables are theirs to focus on. Openable is absurdly expensive but management should totally check out SeatMe by Yelp!;;4) Our server (at least we think she was our server ... it wasn't very clear) came to our table TWICE within our brutally long</t>
  </si>
  <si>
    <t xml:space="preserve"> 2.5 hour dine-- once to take our orders and once to collect her tips. \"J\" was certainly not her biggest fan; although</t>
  </si>
  <si>
    <t xml:space="preserve"> to giver her the benefit of the doubt</t>
  </si>
  <si>
    <t xml:space="preserve"> she didn't seem all that experienced. Either that or she just sucked?;;5) They don't have enough seating for groups of 5 or more</t>
  </si>
  <si>
    <t xml:space="preserve"> so things were a bit cramped. Our 5 person party was placed at a table that was definitely made for 3-- 4 if you're lucky. ;;PROs;;1) The sushi was pretty darn good-- our favorite being the Bubblefish Roll. The price and the portions were perfect for 5 greedy</t>
  </si>
  <si>
    <t xml:space="preserve"> broke college students. There wasn't too much rice</t>
  </si>
  <si>
    <t xml:space="preserve"> and they really loaded on the fresh fish! ;;2) The drinks were sooo yummy!! They measure up to the pictures in every way. ;;3) Our subpar service was not overlooked by one employee in particular. We think she may have been a manager or the owner. She gave us a sincerely warm apology without us having to bring anything to the staff's attention."</t>
  </si>
  <si>
    <t>C2xlEjPfT-CsRkrKQWdN8w</t>
  </si>
  <si>
    <t>TjbyTZRXJ6uio5Y-Q2wDHw</t>
  </si>
  <si>
    <t>JCSdmB7BDe9Pg9T9Ni-xAw</t>
  </si>
  <si>
    <t>HzJIdXb3bLdlj9eWHz-9Kw</t>
  </si>
  <si>
    <t>Hs4NvRt81Zg3gaoDkO80vQ</t>
  </si>
  <si>
    <t>h2AMaywYE_U2eGB4K43Uew</t>
  </si>
  <si>
    <t>I strongly recommend this place to everyone! Very comfortable atmosphere, delicious food, and reasonable prices! ;It's a great place to hang out with friends/family. ;Upon request, they have a separate  room that can accommodate private parties!;I gave this restaurant five stars because not only is the food amazing, but you can tell that they are really putting in the effort to please the customers as I have found a lot of restaurants don't care nearly as much. ;I have been there several times since their grand opening just a few months ago. ;I highly recommend ordering the Taiwanese Beef Noodle Soup. It tastes amazing and it's not as salty as most can be.  ;Absolutely you should try their Bubble teas, the sweetened just perfect for me , not like other bubble tea stores that I have always to ask 50% less of sugar . especially sea salt froth green tea with Oreo Crumb on top that you must try.;I also love their sushi. It's very fresh and not many places can say the same!  Trust me on this review!  You will NOT be disappointed!</t>
  </si>
  <si>
    <t>VCckBTSJQS7Y0p7f1xipfw</t>
  </si>
  <si>
    <t>imY42mqGdyAD3qhLBKCKCw</t>
  </si>
  <si>
    <t>First time came here i fall in love; best restaurant at chinatown. Sushi was great; fish are fresh and always have special fish every weeks;such as fresh oyster and live uni. Have lot of choice of bubble tea. Compare all the bubble tea house at chinatown; have alot of option that cant make u boring everytime u come here.</t>
  </si>
  <si>
    <t>moCjYHQJyhOASmdfNYNN5Q</t>
  </si>
  <si>
    <t>KPsqlN_J91qyrGFml5UiqA</t>
  </si>
  <si>
    <t>I visit Chinatown frequently and try to look for new places to eat. Bubble fish has been open for a bit so my husband and I decided to try it this go around. We had a few questions on the menu since it was our first time. When we asked our waitress about some of the items she answered with one word without any details to help us make a decision.  ;;We ordered the Taiwanese crispy chicken which was ok. The seasoning was not mixed very well. You could see loads of seasoning on one piece of chicken but then none on the other. My husband had also ordered the honeydew milk tea since the restaurant is known for its teas. It was chalky and lukewarm, not iced, so it definitely didn't live up to its hype.  We ordered three sushi rolls and they were all mediocre. The rice was mushy which made the entire sushi piece mushy when eating it. ;;Our waitress also consistently reached over us to grab items like our menus, plates, etc and never asked us how we were doing. And because she never came to check to see how we were doing, we went to pay at the register. Unfortunately, the workers at the register were distracted by talking about other customers that it took a long time to get their attention so we could pay. ;;Overall, we were not impressed and disappointed that we weren't able to experience what gives this place its ratings.</t>
  </si>
  <si>
    <t>5wcEBXtgclY3g4RohtwP_w</t>
  </si>
  <si>
    <t>hyPw4FHf1U3E6OcbqvOhog</t>
  </si>
  <si>
    <t>Memorable place. Love it. I had lunch there with a lovely girl; I enjoyed the meal. The food were served in a sufficient amount. And food was lovely; too.</t>
  </si>
  <si>
    <t>5o-8o_SltnYE-VGUD8csFg</t>
  </si>
  <si>
    <t>Xl4Agv3cvhw36xtBtWEJqA</t>
  </si>
  <si>
    <t>One word - underrated. Sure, the spotlight outside might be trying to attract attention, but for me, it was a calling. Overall, this is a chic and casual japanese restaurant with comfortable seating, upbeat and sick music, an impressive menu, and late hours (open till midnight, 1 AM on weekends). ;;Let's start with the drinks. There are various \bubblefish specials\"</t>
  </si>
  <si>
    <t xml:space="preserve"> from which I tried the lavender oolong milk tea. It was delicious</t>
  </si>
  <si>
    <t xml:space="preserve"> substantial</t>
  </si>
  <si>
    <t xml:space="preserve"> and the boba was soft and chewy. They also use lactaid milk for their drinks (shout out to all the lactose-intolerant peeps). There are at least 3 pages of drink options to choose from</t>
  </si>
  <si>
    <t xml:space="preserve"> ranging from oolong teas</t>
  </si>
  <si>
    <t xml:space="preserve"> black teas</t>
  </si>
  <si>
    <t xml:space="preserve"> green teas</t>
  </si>
  <si>
    <t xml:space="preserve"> hot teas</t>
  </si>
  <si>
    <t xml:space="preserve"> juices</t>
  </si>
  <si>
    <t xml:space="preserve"> milk shakes</t>
  </si>
  <si>
    <t xml:space="preserve"> and smoothies. While it was just my first outing</t>
  </si>
  <si>
    <t xml:space="preserve"> looking at the other drinks from surrounding tables</t>
  </si>
  <si>
    <t xml:space="preserve"> I was tempted to order more...;;For food</t>
  </si>
  <si>
    <t xml:space="preserve"> I tried the tonkotsu don</t>
  </si>
  <si>
    <t xml:space="preserve"> taiwanese beef noodle soup</t>
  </si>
  <si>
    <t xml:space="preserve"> and a couple of specialty sushi rolls. The tonkotsu don is a helluva dish - you get a big pork cutlet katsu (perfectly crunchy on the outside with juicy meat) upon a bed of white rice sitting in a castiron. Great value meal at $12 and filling. The beef noodle soup was rich and had great flavor. However</t>
  </si>
  <si>
    <t xml:space="preserve"> they use thin beef slices (which were kind of tough) instead of the traditional beef chunk cubes. The signature sushi rolls have plenty of flavor</t>
  </si>
  <si>
    <t xml:space="preserve"> mainly because they often come with tempura</t>
  </si>
  <si>
    <t xml:space="preserve"> some avocado or fruit</t>
  </si>
  <si>
    <t xml:space="preserve"> and a miso or spicy mayo sauce. ;;Of note</t>
  </si>
  <si>
    <t xml:space="preserve"> they also have \"Bubblefish boxes\" (around $13-14)</t>
  </si>
  <si>
    <t xml:space="preserve"> which come with a protein teriyaki of your choice</t>
  </si>
  <si>
    <t xml:space="preserve"> with california roll</t>
  </si>
  <si>
    <t xml:space="preserve"> shrimp and vegetable tempura</t>
  </si>
  <si>
    <t xml:space="preserve"> vegetables</t>
  </si>
  <si>
    <t xml:space="preserve"> and rice. I saw a few tables that ordered these boxes</t>
  </si>
  <si>
    <t xml:space="preserve"> and they looked massive!;;I would definitely check this place out</t>
  </si>
  <si>
    <t xml:space="preserve"> there is bound to be something on the menu to make a great meal for anyone!"</t>
  </si>
  <si>
    <t>3oIt2taGHPYczKYm4lISTA</t>
  </si>
  <si>
    <t>arKiXax3ScSM_z3O-0CIyw</t>
  </si>
  <si>
    <t>Sports Bars, Restaurants, Bars, American (Traditional), Seafood, Nightlife, Italian, Beer Bar</t>
  </si>
  <si>
    <t>Spasso Italian Grill</t>
  </si>
  <si>
    <t>a6S2fpfdTbQ2vitkw0Hwyw</t>
  </si>
  <si>
    <t>It's tough review to write and if I ever go there again I will update it. We were in Philly for a concert in Tin Angel and were short on time with no preplanned reservations. The places we wanted to go were all booked so we stumbled in here. We were seated at the bar. The place is pretty big with a few rooms, a little ran down in my opinion &amp; could use some TLC. The atmosphere in the room with a bar was not cozy and it was pretty dark ( ambiance at the bar 2) The service 2 1/2 stars  - not refilling water, not picking up dirty plates etc but they were pretty busy and service was not slow. ;As far as food, in general it's pretty good and depends on what your expectations are. Menu consists predominantly of pasta and some veal dishes etc No lasagna though. They have specials every day of the week. I loved their free caponata to start. At the suggestions of the waitress I ordered grilled calamari as it is their popular dish, it was ok but nothing to write home about. Fried mozzarella was really good as well as veal porcini. Vegetables cooked just right with slight crunchiness. Gnocchi with asparagus sauce were melting in your mouth and if you are fan of gnocchi you'd love it. Obviously, don't expect it to be healthy, after all it's Italian and sauces are pretty greasy. Generally, I had mixed feelings about that place. I would not specifically chose this restaurant among all options in Philly these days but it worked for us at that moment and food was quite decent in taste. I would probably give them 3.5 but there is no option like that and 4 at that visit would be too high in my opinion.</t>
  </si>
  <si>
    <t>8yIYEQQZy7fCufRVDl5eJQ</t>
  </si>
  <si>
    <t>TRffqZWF0nOehMIKk2gFuA</t>
  </si>
  <si>
    <t>Great food and service.  If you park across the street; pay for a permit a the machine in front of the building.  They hand out tickets every few minutes.</t>
  </si>
  <si>
    <t>8XCZMZtCurF-i75GZylUlQ</t>
  </si>
  <si>
    <t>wt2ggA6xmoXdT_EmpS19Xg</t>
  </si>
  <si>
    <t>vbSjBP4oMy9rJv6d6bzkNA</t>
  </si>
  <si>
    <t>Arrived early for our 7pm reservation and was greeted warmly and seated swiftly. That combines with the two great drinks we had is the only reason this is getting two stars and not one. ;;We took advantage of the restaurant week menu. $35pp and you pick 1 app, entree, and dessert (anything) and get and pasta! Sounds pretty good, well it is if the food is good!;;We choose the grilled calamari and crab cake. The calamari had absolutely way too much \char\";taste to it. It absolutely overpowered any flavor the calamari could have had. It was like someone who learned to BBQ for the first time and went crazy with the fire! When the crab cake came it was next to a salad that was brown. TBH</t>
  </si>
  <si>
    <t xml:space="preserve"> it looked like the bag salad when it starts going bad and you throw it away. The crab cake itself was ok. Nice size and not too much filler. I think we enjoyed that see much because that ended up being the only dish we liked. So that's not saying much. ;;The penne pasta that came next was ok. Pasta of course was cooked al dente. I mean</t>
  </si>
  <si>
    <t xml:space="preserve"> if they couldn't at least cook the pasta right we would have probably left right there. ;;Entree time. The bass filet topped with crab. There is no way you can tell me that fish was fresh. I tasted frozen for days! Straight out of the freezer and not even the individually wrapped fish. The fish that's frozen and lumped together with freezer burn. Totally tasteless! All the veggies again....somebody was happy on that grill. The potatoes were the only thing ok to eat. ;;The ravioli with 4 cheeses</t>
  </si>
  <si>
    <t xml:space="preserve"> mushrooms and spinach. This dish was not was rich and flavorful as you would imagine a 4 cheese dish and a sauce obviously made with cream should be. 6 raviolis</t>
  </si>
  <si>
    <t xml:space="preserve"> I ate 1 to taste....2 to be sure I wasn't crazy. Left the rest. ;;Dessert~ I took the cheesecake. Sure you can't mess up a cheesecake too bad. The jello no bake cheesecakes are even edible.  BF took the mousse. There are levels to cheesecake delicious-ness. This cheesecake was edible. He did not eat his mousse. You ever had tho use Hersey pies. Well</t>
  </si>
  <si>
    <t xml:space="preserve"> nothing wrong with those pies</t>
  </si>
  <si>
    <t xml:space="preserve"> but he doesn't like them and if he knew that's exactly what it tastes like he would have chosen different."</t>
  </si>
  <si>
    <t>zD8v3KrrG_V0IeFU4HOo0A</t>
  </si>
  <si>
    <t>PNs0wx27ghGZupl9SatOnw</t>
  </si>
  <si>
    <t>I went to this restaurant with my parents on a Friday night.  We had a 7:30 reservation, arrived on time, and were seated and served promptly.;;We split up the grilled calimari as an appetizer.  It tasted delicious and was served with a thin buttery sauce on the side.  The portion size of this dish relative to its price was not good, however.  I know it was only an appetizer, but it really was not a lot of food, even for one person.  They do serve a complimentary basket of bread with a squash type spread with dinner, though, which was a nice touch.  By the time the entrees came we were definitely not in a bad spot.;;For dinner I had the chicken parm with a side of spaghetti, and I have to say that both were terrific.  The spaghetti was obviously prepared fresh, and the sauce was perfect.  The chicken was thin and crispy and was obviously a quality cut.  Delicious, really.  The portion size was pretty much perfect.  By the end of dinner we were quite content, but not too stuffed to turn down dessert.;;After dinner we split up a dessert sampler, which was absolutely perfect for 3 people.  It had smaller cut up pieces of VERY fresh cannoli with a chocolate sauce, tiramisu, cheese cake with a graham cracker crust and strawberry sauce, and a chocolate mousse cake.  Though all of our entrees were excellent, I think we all liked this part of the meal most.  With coffees, which were very smooth and not weak, this dessert put a nice exclamation point on the meal.;;The service was fantastic, by the way.  They seemed to always check in at the right times, kept our glasses full (with fresh ice/glasses without me even requesting it, which would have been a cardinal sin if they did not), and were very friendly and down to earth.  They made you feel right at home.;;The decor is slightly better than average.  For a place this solid, you'd have hoped for a little more, but it had a nice charm of its own.  On the whole, entrees range in the $20 range.  For three people, splitting up 3 entrees, an appetizer, 1 drink each, and desserts/coffees, the bill came to about $135 total, after tax and tip.  Of course this one was on dad anyway, but the place is very fairly priced if you aren't being treated.;;I'd be happy to go back here on my own dime, and very happy to go back here if it weren't.</t>
  </si>
  <si>
    <t>qnhTlJ6KRsQw9sBfkiLIcg</t>
  </si>
  <si>
    <t>UP0HXHwvMWND0HU1iSjFHw</t>
  </si>
  <si>
    <t>Amazing find. I am surprised this place is not rated higher on yelp. Huge portions and very tasty food. My wife and I split a portion each of Arancini and Gnocchi with Bolognese. Both were incredibly flavorful. The entree was a touch on the filling / heavy side; but hardly a reason to complain :-) in addition; we loved the caponata they serve with the bread. Will be back!</t>
  </si>
  <si>
    <t>OkDUhmdtAhbDfutBlOJzzg</t>
  </si>
  <si>
    <t>oLMiiWgmaC1ru_WC8HWH-w</t>
  </si>
  <si>
    <t>Another great group dinner at Spasso.  We visited Philly several times over the past few years over Memorial Day weekend and we always make a dinner reservation one night here.  Authentic Italian cuisine; delicious and with excellent service.  Their antipasto platter which includes grilled and fried calamari; prosciutto; insalata caprese; grilled veggies and more is wonderful.  The selection on their menu; in addition to their daily specials is extensive.  Their wait staff is very good at helping you navigate through it to help you make choices.  Their selection of wines is also extensive and reasonably priced.  I highly recommend Spasso; it's a can't miss.</t>
  </si>
  <si>
    <t>nXV4x9-NFJ8HynM8mGrEig</t>
  </si>
  <si>
    <t>yhwt840V49IcAXSJ5MpOWA</t>
  </si>
  <si>
    <t>Great atmosphere. A little older crowd. Pricier but worth it. Crunchy bread comes with sautÃ©d veggies and oil. The grilled calamari is fresh and cook perfectly with a delicious sauce. The Seabass comes cooked to perfection which the waiter can fillet for you upon request. The seafood risotto comes with a healthy portion of calamari; fish; and jumbo shrimp and just may be the best Italian dish I've ever had. The sauce was amazing!</t>
  </si>
  <si>
    <t>a_ici8swTnN31TBy_dHzmw</t>
  </si>
  <si>
    <t>My take on Italian is that most of the  time its-too heavy, thick..but I was surely impressed by this place, as it came highly recommended by good friend who is Italian. We went here Friday night, in wintry mix.. My friend knows the owner &amp; his fiance very well..He said that the veal, also this bean &amp; arugula dish was great, so he got side dish of it. Their homemade pasta was De-vine. I ended up with Veal , asparagus, &amp; artichokes, roasted veggies &amp; potatoes. The veal was auctious, light &amp; moist!! It didn't sit heavy at all.The interior was rustic, brick walls, had that Tuscany feel.The restaurant was huge, he was able to add on: extra room seating, bar, now an area they can catering (banquets)that was closed off..;Would I go back, I think so..found myself  Completely in shock how impressed I was with the food &amp; quality here .The service was very good as well.;;;Return Factor: A Definite!!;;See if the are consistent.</t>
  </si>
  <si>
    <t>0MJ5sKX5uq7Ma5hbl4l3BQ</t>
  </si>
  <si>
    <t>Duy0_2QIiudUaXRcdtCyJw</t>
  </si>
  <si>
    <t>fRk-mts_GjUfqHaxt4VG5g</t>
  </si>
  <si>
    <t>QGYzYUMsQe6k7__LD91E5w</t>
  </si>
  <si>
    <t>Vietnamese, Restaurants, Sandwiches, Specialty Food, Ethnic Food, Food</t>
  </si>
  <si>
    <t>QT Vietnamese Sandwich</t>
  </si>
  <si>
    <t>lwb5390lfwLjfMSEUXdDsw</t>
  </si>
  <si>
    <t>Probably the best tasting banh mi option in Chinatown.  While I've gotten others with more meat and/or vegetables inside; it's the flavor of the bread and the ingredients that will draw me back for more. It's a tad on the pricier side for these types of sandwiches; but the mother and daughter running it are sweet and there's decent room to eat inside the restaurant.</t>
  </si>
  <si>
    <t>7r2I8vEJcnHEnM8TbJEfbw</t>
  </si>
  <si>
    <t>kjIMEP0AZk2AemibrMWaqQ</t>
  </si>
  <si>
    <t>Hooooooly cow.  Never had such an awesome sub in my LIFE!  I live in New Jersey and happened upon Q.T. one afternoon while visiting some family.  I'm honestly depressed that they only have one location.  Hands down one of the best sandwich shops I've EVER visited.;;Oh and the people there are just amazing.  So warm and friendly!!</t>
  </si>
  <si>
    <t>uW0PpJexEFxtazF9S1FK_A</t>
  </si>
  <si>
    <t>AHV-mPa0Q-y4um7rPPBx1w</t>
  </si>
  <si>
    <t>g9lA1NIeM7nZ4ITx29KyCg</t>
  </si>
  <si>
    <t>7Ul4h8vf88GTWyh4NLserQ</t>
  </si>
  <si>
    <t>I have worked my way through the menu twice now, and I can comfortably say that this is my favorite Vietnamese Sandwich joint in Philly.  ;;Like all of the reviews say, the bread is fresh, the ingredients are delicious, and the ladies who run this place always take your order with a smile.  ;;I keep finding myself ordering the lemongrass tofu, but if you want something a little more adventurous, the special is unlike any other sandwich in the city.</t>
  </si>
  <si>
    <t>NsVcyVRPprDDrsxkYomkoA</t>
  </si>
  <si>
    <t>D6qnBEHzRMtKcslrWo_T_Q</t>
  </si>
  <si>
    <t>I wasn't overly impressed- seemed the price was a bit high and the meat a bit skimpy. I got the House #1 special and it was flavorful- but I'm used to a lot of meat on my sandwiches.;;The lady was super nice and service was fast. But I wasn't feeling the meat love.</t>
  </si>
  <si>
    <t>TksZ9cWij3TD1M4OKIUv6w</t>
  </si>
  <si>
    <t>vIS5F7lEF3KPayCLASoeTA</t>
  </si>
  <si>
    <t>bYRC4Cy9n1einjdPZNzGQQ</t>
  </si>
  <si>
    <t>One of the top Bahn Mi sandwiches in Philly. I had the BBQ Banh Mi sandwich - the BBQ pork; pickled carrots and the crispy French roll were so delicious. My son had the Bun Rieu which was spicy and true to style with crab broth and noodles. He sweated through every spicy spoonful; but he said it was so worth it. The owners are super friendly and many regulars stopped for lunch at this favorite spot in Chinatown.</t>
  </si>
  <si>
    <t>lcokJceXPRnOvbkcsTMtUw</t>
  </si>
  <si>
    <t>d5Km5auRr778wrWcYdHhvA</t>
  </si>
  <si>
    <t>jamJgI6_QAsoNlu9n3A4tg</t>
  </si>
  <si>
    <t>wRbvDqD_iaHUNKh_f_qTnA</t>
  </si>
  <si>
    <t>The house special was amazing. It's refreshing; tasty; not heavy; and I could eat like five.</t>
  </si>
  <si>
    <t>6dXIYX4UkSG10ztrY-TPWw</t>
  </si>
  <si>
    <t>_f89sqj-cghNTtHF1rpoTA</t>
  </si>
  <si>
    <t>Hands down the best Bahn Mi in the city!  I'm a regular (even though I almost always forget my punch card :-/. ). I've been to pretty much every Bahn Mi place in Chinatown and off of Washington Avenue in S.E. Philly; and while I've had some great rolls in a few of the other places; overall you can't beat this one.  The cherry on top is the family members who own and run this business proudly are genuinely genuine!  I'd recommend any one of their choices.  Enjoy.</t>
  </si>
  <si>
    <t>gM6tVMkCH5A7VmhrQN002w</t>
  </si>
  <si>
    <t>B9Z3i-n9y9FfMU3CQxtThA</t>
  </si>
  <si>
    <t>Restaurants, Burgers</t>
  </si>
  <si>
    <t>Sketch Burger</t>
  </si>
  <si>
    <t>RInL1p_puaE5Ut1WId6uWA</t>
  </si>
  <si>
    <t>LT7iKH1XDe2UoqKBWKKy2A</t>
  </si>
  <si>
    <t>v0ZU3_KMW2Cb9s9vdu4OdQ</t>
  </si>
  <si>
    <t>vWfeOBhb68cyEBQrA5oqLg</t>
  </si>
  <si>
    <t>It is 8:01on 12/17/2014, and I just got off the phone with the rudest woman EVER. I simply called to see if Grubhub's 1 hour and 45 min delivery estimate was right for my food.  She went into a tirade acting like I was the biggest inconvenience ever, about how they use a 3rd party delivery service and all they do is make the food so she can't tell me.  I say ok, thinking to myself why is this lady being so hostile? She offers to see if they made my order and I said that would be nice.  She confirms it went out and then says, \Bye</t>
  </si>
  <si>
    <t>\" hanging up on me while I'm trying to thank her.;;Honestly</t>
  </si>
  <si>
    <t xml:space="preserve"> if you don't want to deliver</t>
  </si>
  <si>
    <t xml:space="preserve"> than don't.  Or at least tell your employees that it's part of the business model</t>
  </si>
  <si>
    <t xml:space="preserve"> and they need to treat ALL customers the same - respectfully.  Because guess what</t>
  </si>
  <si>
    <t xml:space="preserve"> if I don't get delivery from you guys</t>
  </si>
  <si>
    <t xml:space="preserve"> you won't get my business because I never go in to the restaurant.  There are plenty of other places to get delicious burgers from in NoLibs now."</t>
  </si>
  <si>
    <t>t7oefFi5LM-UsK_jOKv1UA</t>
  </si>
  <si>
    <t>txngz8wlkVljrNrjPrQypg</t>
  </si>
  <si>
    <t>Soooo much food!! Really easy to accidentally over order... Get the Mac and cheese! It was fabulous. The vegan burger was really heavy but tasty especially with the horseradish cheese! Make sure you bring your a game to draw your most creative burger... As for mine; fail.</t>
  </si>
  <si>
    <t>70rK0m4ewQDH-iCsgeeN0g</t>
  </si>
  <si>
    <t>TAWRVY_1s78HBpHipOGMlQ</t>
  </si>
  <si>
    <t>Absolute joke of an establishment. I order a burger w/ fries, and when I get home and open up my food I see that neither the fries or top bun of my burger are there! Like seriously, how idiotic are you that you forget these things!?!? Plus the food itself was like $16 which is a complete ripoff. I guess when you're selling to delusional hipsters in Fishtown you can justify charging that but to us normal people that's absurd. ;;Bottom line: don't waste your money at this piece of s**t restaurant. ;;Make America Great Again.</t>
  </si>
  <si>
    <t>nr8R8WcbSYVo-3vnPqELtw</t>
  </si>
  <si>
    <t>eU8PAjKcbFKMgI5I2uqHVQ</t>
  </si>
  <si>
    <t>Absolutely the best burgers ever. We tried the Kobe burger with wasabi; the smashed onion burger and the truffle burger. The fries are amazing. Maybe the best we've ever eaten. The Macaroni and cheese is awesome. And the desserts . . . well you get the picture. The biggest problem was that we all ate too much.</t>
  </si>
  <si>
    <t>m_IhPz5AQUE0kpNHNZIr1g</t>
  </si>
  <si>
    <t>jsHrWtFm7_qrlDU5G2je9w</t>
  </si>
  <si>
    <t>Sketch is one of my favorite spots in Fishtown! I've been here with my partner 3 times and we've never been let down. The atmosphere is cool and low key, and the people are super friendly. The burgers are incredible!! I haven't explored most of the menu because i'm hooked on the burger. They are tasty and big. Most of the sauces are good too, and the bun is outstanding. My girlfriend gets the black bean burger, and loves it. I would definitely recommend this place for anyone interested in some local, non-pretensious eats.;;The chipotle and aioli sauces are our favorites.</t>
  </si>
  <si>
    <t>dI6frJsBJsuGa821LU_viw</t>
  </si>
  <si>
    <t>SWOetS0I85SrdqckHiATVg</t>
  </si>
  <si>
    <t>Woah, who knew the burgers would be so gigantic! Well I had a good idea, but seriously...;;I think next time I will split a burger because it was a challenge to eat it all. It was just too delicious to waste, so I forced myself to enjoy the whole thing. I had a regular burger with the horseradish cheddar, bacon, and sauteed onions. I was very pleased that I could actually taste the cheese, because sometimes cheese can get lost in the mix of flavors. The roll was fresh, and the burger was cooked just right. I also had a milkshake, which the girl at the counter made \extra thick\" so it would survive the 5 minute car ride home (how sweet is that?!). Oh and the fries were awesome! I think that their pricing is pretty good. Maybe the extra toppings are a little pricey</t>
  </si>
  <si>
    <t xml:space="preserve"> but the quality is there so we didn't mind too much.;;My boyfriend said that he heard some talk of an ostrich burger and an antelope burger while he was waiting for the food... Not really sure what is going on with that! Maybe there is a new special in the works."</t>
  </si>
  <si>
    <t>Ytpf1Wmp2BL_2DSUn5WRhg</t>
  </si>
  <si>
    <t>VT8ghJqE2C_AAN2DnkOLtw</t>
  </si>
  <si>
    <t>So glad my wife found this place.  We travel to philly regularly and this is now easily the best meal I've ever had there.  Far superior to the cheese steaks.  We had the Mac &amp; Cheese; fries; and I had a burger with grilled onions and mushrooms.  May have been the best burger I've ever had in my life. Chipotle mayo was fantastic.  The service is unbelievable.  You order at the counter but they visit your table more then a five star restaurant.</t>
  </si>
  <si>
    <t>qpGL3zrf5UGjrX_nUgNdbA</t>
  </si>
  <si>
    <t>RP0bJnuEQ-9a6dxXKlqXCQ</t>
  </si>
  <si>
    <t>Delicious food; comfortable atmosphere very chill spot I loved my Dr. Pepper pork sandwich; sides are extremely good definitely a good spot in Philly on a chill night.</t>
  </si>
  <si>
    <t>itv5mVA2lkp_ivhSdmKGgw</t>
  </si>
  <si>
    <t>Korean, Restaurants, Japanese</t>
  </si>
  <si>
    <t>Seorabol Korean Restaurant</t>
  </si>
  <si>
    <t>__lU9gnDKng06rCNqsMbiw</t>
  </si>
  <si>
    <t>went on a fri night and the food was good; but service was horrible. we weren't given menus and we had to track down a server to request menus; order; ask for refills; etc.</t>
  </si>
  <si>
    <t>GY-QHhjHndIOXx3TIL_l9Q</t>
  </si>
  <si>
    <t>RQgH0Jb_cAH7Hc-ZBkgfeg</t>
  </si>
  <si>
    <t>m8fMxSRTM40KA9rjuvPdDw</t>
  </si>
  <si>
    <t>JJvGze8UzkRlc-44UjT2MQ</t>
  </si>
  <si>
    <t>Best Korean food I have in U.S. . The BBQ is so so so GREAT! What's more important for me; I won't smell bad after the BBQ because of its good ventilator.</t>
  </si>
  <si>
    <t>LDCfBkotG66K9262uONerg</t>
  </si>
  <si>
    <t>ylN5ARJ9zxYiC16ijuXzjA</t>
  </si>
  <si>
    <t>I've always wanted Korean BBQ; and this place definitely did not disappoint! The food was so good; and I loved using the grill to cook everything. Also; our waiter Clyde was the man; he made sure we had everything we needed :)</t>
  </si>
  <si>
    <t>6EqowtgW9TvKnMVtL_U5mA</t>
  </si>
  <si>
    <t>Q0XNW4lH6cZ7qo6LiOTkfA</t>
  </si>
  <si>
    <t>AY5zfZJ1AS71xcbx94jWRA</t>
  </si>
  <si>
    <t>QK2EYCMjSG4_OZ8nb-cLag</t>
  </si>
  <si>
    <t>Surprised by the size of the restaurant. It was my first time getting Korean food in Philly so I honestly didn't know what to expect and may be biased with my rating. In one line, \The food was alright but I've tasted better - their service was mediocre\" ;;There was a kind gentleman who opened the door for us when we arrived at the restaurant. Super kind! Then the hostess greeted us and seated us (a group of 6) in the large dining area. It seemed to be a busy Friday night. We ordered 3 large dishes and they were all delicious with small wish for improvements. ;;1) Bossam was delicious - thinly sliced and comes with fresh oysters. The radish kimchi was well seasoned and the salted cabbage was really good too! Overall really fresh ingredients. BUT I could smell something really porky- I am fine with it but I know that some sensitive people won't be happy with the smell the dweji ;;2) kimchi dweji dooroochigi - This was really good too. The pork was well simmered and tender. The tofu in it was delicious too - firm in shape but tender tasting. One thing that would make it better would be if the kimchi had more texture. The kimchi just broke down - not a slight bit of crunch. But it was really well seasoned - loved the coarse cracked peppers. ;;3) Nakji jeongol - This was my least favorite dish. I think our waiter forgot about us and overcooked it. Nakji (Octopus) is best when it is cooked just the right amount. when overcooked</t>
  </si>
  <si>
    <t xml:space="preserve"> it becomes tough. And that's what happened to ours - It became tough. The broth was delicious but a little disappointing with the octopus itself. ;;I really don't know what to expect in Philly for good Korean food so I may be biased in my review. Delicious food regardless but i've had better. It was alright. A-Okay~"</t>
  </si>
  <si>
    <t>Tv0ebXGQgoqoRD3nRt4C_g</t>
  </si>
  <si>
    <t>5BOFdet_LF9_4uoykfpLbA</t>
  </si>
  <si>
    <t>Third time's the charm! Each time I eat here I hone what I like and how much food we should order (very easy to over order with the appetizer accompaniment).;;Absolutely love the mandu and kimchee pancake. Got an assortment of meats for the grill: bulgogi, spicy beef and pork.;;The wait ~7pm on a Saturday was about 30-45 minutes, but it was well worth the wait. And the palate-cleansing drink (cinnamon based) is quite delightful.;;The only cons: green tea served in plastic pitchers pick up the plastic taste.</t>
  </si>
  <si>
    <t>xC0EwX1RMsM99vVVisKLfQ</t>
  </si>
  <si>
    <t>xybrefOC-XSLIBz18twpMg</t>
  </si>
  <si>
    <t>Honestly the best Korean BBQ place in Philly; no other restaurant can compare!! I've tried a lot of restaurants trying to find authentic Korean food and Seorabol is hands down the best. I've been coming here for years ever since! Actually, I'm having dinner with my coworkers and friend Tiffany right now as I write this review haha. Definitely worth trying! Great food and great service! ;Not the type to usually write a review so credit goes to Clyde for convincing me to write this review</t>
  </si>
  <si>
    <t>LV67v-0jI9ug9ZFQJZ7uJg</t>
  </si>
  <si>
    <t>JmbUMMvxO8J3WF-c4wgGew</t>
  </si>
  <si>
    <t>mn953G0yuwIOlkgzOXkRGg</t>
  </si>
  <si>
    <t>lRbHFOIFuusN2WOR_ypQ_A</t>
  </si>
  <si>
    <t>Restaurants, Coffee &amp; Tea, Sandwiches, Desserts, Food, Breakfast &amp; Brunch</t>
  </si>
  <si>
    <t>Ants Pants CafÃ©</t>
  </si>
  <si>
    <t>OcN2KtJmyb3obc4x-42DgA</t>
  </si>
  <si>
    <t>Hands down best breakfast in Philly!  I've only been here for four months; but I have tried nearly every \Best of\" spot in town.  I'm a breakfast fanatic so I get little over critical.  However; this small cafe has managed to create incredible flavor while keeping their dishes fresh and simplistic.  While the actual space is \"cozy;\" this menu could easily keep a place as big as Parc overflowing with patrons."</t>
  </si>
  <si>
    <t>dokJpl8Ky-2x_DQ5ZZc1mg</t>
  </si>
  <si>
    <t>AURrbCIx0gpe1CMZJ2Bjog</t>
  </si>
  <si>
    <t>The atmosphere was nice and small. Very busy for brunch; expect at least a 30-45 minute wait. I recommend the spinach; caramelized onion and goat cheese omelet; but request a little less goat cheese. (this one was way too much; would have been better with 1/2 the amount).  Oh and the fruit was served perfectly ripe. Cash only.</t>
  </si>
  <si>
    <t>8fwqr_VHWmksLnqCXxEDiw</t>
  </si>
  <si>
    <t>igW8DqXXLShWuq6NPjKVUw</t>
  </si>
  <si>
    <t>You know when you go to place, have an ok meal and then you forget it exists? That is Ants Pants Cafe: forgetable. ;;I don't know why I forgot Ants Pants the first time. I think I enjoyed my food and the service was fine. I think it was that Ants Pants was merely unexceptional. ;;Today, a friend suggested Ants Pants. I thought, \Oh yeah. That place.\" We wandered over from my job and had a very late brunch. I had two eggs and my friend had a salad. Both plates were good</t>
  </si>
  <si>
    <t xml:space="preserve"> but nothing struck a chord. There should be something you tell your friends with relish or with venom. There should be something that sticks out about a place. The atmosphere at Ants Pants wreaks of BLAH. ;;I can say that whoever designed Ants Pants is a genius of spatial planning. For a place so small </t>
  </si>
  <si>
    <t xml:space="preserve"> they smanage to fit 24 seats well enough. But should seating charts spring to mind for where you go for brunch? ;;No. Very Blah."</t>
  </si>
  <si>
    <t>WRWPzjZ51lJ8pp32SYXq6g</t>
  </si>
  <si>
    <t>SUgLstliYBbrTrGCPZbzgA</t>
  </si>
  <si>
    <t>My favorite local go-to place for yummy grub.  Ants Pants has not disappointed me yet! Food is always delicious and price is good. Love; love their shoe string fries! Salads are fresh and sandwiches are fancy. I give it 4 stars because they do not accept credit cards; it is cash only and they do have an ATM machine.</t>
  </si>
  <si>
    <t>C_NhELLArGqZxK1UZs9rig</t>
  </si>
  <si>
    <t>vPqQmW4GcVXuZccmIwcyHg</t>
  </si>
  <si>
    <t>The food is quite good (and at a lower price than other; similar popular brunch spots in philly). The stuffed french toast; smoothies; and fries were all delicious. The wait is usually a bit long b/c seating is very limited.</t>
  </si>
  <si>
    <t>y7TK_OUJcgtvu5U2zNVE2Q</t>
  </si>
  <si>
    <t>JS_RfWHubf0299ptUMWKOg</t>
  </si>
  <si>
    <t>Went for brunch this past Sunday. The hostess was very nice and efficient; offering us coffee and letting us know how long the wait would be.  Unfortunately; the wait for a table is WAY TOO LONG; and then the wait for service is WORSE.  We got there a little after 10:30 am; and the waitress said the wait would be about a half hour.  So we waited outside.  She was very nice; giving us coffee and refills while we waited.  After about 30 minutes; she asked us to stand inside the restaurant; saying it would speed-up seating. We then waited another 15 minutes.  We finally sat down at a table; and ordered our food.  Our food did not arrive until noon!  I had the bacon stack; which was tasty.  Unfortunately; I need to agree with other reviewers--the food does not justify the wait.</t>
  </si>
  <si>
    <t>wFJWxokCa3c1AIDnjhhzQg</t>
  </si>
  <si>
    <t>B0FhL_oZB28zBcEQPJHd4Q</t>
  </si>
  <si>
    <t>Seriously Ants Pants?  It's time to step up your game.  I've loved you for a long time but recently the quality and consistency seems to have slid downhill.  Today's chicken/red pepper/avocado sammy was an embarrassment. Smearing a rotten avocado all over my baguette?  Did you think I wouldn't notice?  Wilted lettuce for the salad?  FOR 9$?  ;;Also,when I order a bagel sandwich to-go, if you could do more than throw the thing in a paper bag (wrap it in foil?)  that would be great.  ;;The details count.  Don't make me break up with you for good!</t>
  </si>
  <si>
    <t>hGAFPrfXSJRdVii0d6Eoyw</t>
  </si>
  <si>
    <t>qxkgQHR__tSFb7aqRbEM7g</t>
  </si>
  <si>
    <t>Brunch was solid. I got the Stack; friends got French Toast w/ Brie cheese. Coffee was good; wait time was minimal and service was great. Highly recommended.</t>
  </si>
  <si>
    <t>ow1Kh_m8t-Bn3l7l1McjVA</t>
  </si>
  <si>
    <t>HVowIqOUtw5ki844KoLKbQ</t>
  </si>
  <si>
    <t>We had the Italian sausage sweet potato hash; the beef sweet potato hash and the Brie stuffed French toast. It was amazing and I am now swimming in a glorious food coma. I will come back here over and over again. It's packed and a little loud in here; but I would expect that from an awesome brunch place. Just be prepared to wait 15-20 mins for your table on a Saturday/Sunday.</t>
  </si>
  <si>
    <t>jV994QtHdF1k5K1K6M4QEw</t>
  </si>
  <si>
    <t>bNjFKjxYm-4fJqmKWyKHlA</t>
  </si>
  <si>
    <t>had brunch with two friends one weekend day. one of the diners chose ant's pants. i've walked by this establishment on the way to work and didn't realize how cramped and small it is until i came for brunch. even though we arrived at like 9am (or some relatively early time), the place was packed - both in terms of seated and waiting diners. the layout of the place isn't the best; there's a long, narrow walkway to get to the seating area, in which those waiting for a seat are standing and those trying to pay a bill are waiting near the cashier. it can be hard to maneuver without accidentally bumping into someone. ;;the food was ok. i got an omelet with veggies and cheese with a side of fruit. it was pretty standard - nothing that blew my mind. the fruit was a little wimpy in terms of size and taste but it got the job done.  price was reasonable - i don't remember being shocked at my portion of the bill.;;nota bene: your party won't be seated until everyone arrives. this makes perfect sense because this restaurant is incredibly busy and needs to turn over tables quickly.</t>
  </si>
  <si>
    <t>pm1bStJuol5XmxE_atZhCQ</t>
  </si>
  <si>
    <t>Restaurants, Japanese, Ramen</t>
  </si>
  <si>
    <t>Nom Nom Ramen</t>
  </si>
  <si>
    <t>OO7yn9jn3ujBqKC5c70YQQ</t>
  </si>
  <si>
    <t>My partner and I love nom nom! They're inexpensive; quick; and attentive. Soup is consistantly delicious and always hot. The pork belly spicy miso is my favorite. Their decor is also really cool. Just be aware; cash only!</t>
  </si>
  <si>
    <t>aWlojpSpzEICTza3RgGJgg</t>
  </si>
  <si>
    <t>x7I9HH7bP0Y2vCUcOiT6Gg</t>
  </si>
  <si>
    <t>Yes!  Finally a ramen-centric place in Philly!  This place is pretty new and seems to have some growing pains, but I see a lot of potential.  They're short on staff, which may result in some overlooked order add-ons or a little bit of a wait, but don't let that distract you from a yummy and cheap bowl of noodles.;;While the ramen choices are limited (salt, miso, spicy, and soy sauce), they do come in small and large sizes.  This is great, since I would never be able to finish a large bowl by myself, so having a cheaper and smaller option is great.  You get one less piece of pork belly, but it costs about $1.5 less.  Both the spicy ramen I ordered and soy sauce that my man ordered were pretty good.  The noodles were cooked well and the pork belly was surprisingly tender for how lean it was (diet pork belly, yes!).  My major criticism (and this is a real issue) is that it was a little too shallow on the broth.  I didn't notice either to be too salty, but I like my food over-seasoned.  I also added an egg to my ramen.  The cooks forgot it initially, but brought it out after we alerted them.  The egg was cooked perfectly (medium-boiled), but it did cost about $1.5 extra, so I'm not sure if it's worth it (could order the large for the same total price).;;We also ordered the pork buns, and they seem to use the same pork as in the ramen.  It's lean for pork belly, but again, cooked nice and tender.  They give you two slabs of it per pork bun, so it literally splits the bun open.  It's a bit messy, but I'm not complaining, the more pork the better.  My only complaint is the addition of cucumber slices to the buns.  Maybe I'm biased toward the cucumber-less ways at other eateries, but I do feel that the cucumber gives an overpowering (and not particularly pleasant) taste and texture to the bun.  It interrupted the enjoyment of the pork and doesn't add any additional crunch - which the lettuce supplies.  I took the cucumber out of my last few bites and enjoyed the meaty sweet pork bun much more. ;;I think this place definitely deserves a try and it shouldn't be judged by NYC or West Coast standards. At least not in its inaugural season.  It fills a definite void in Philly and for now, it's my ramen lifeline.</t>
  </si>
  <si>
    <t>vmUoIbzawLbOwVbbDKzrKA</t>
  </si>
  <si>
    <t>I USED to adore this location.  I was happy to know they were recently remodeling and excited to head back to see the changes. Once entering the tiny locale I was surprised that they had moved to a table service type of spot.  Which is fine - but my whole meal seemed rushed; the staff stressed; and the ramen bland.  I left there extreme disappointed. I will not be returning.</t>
  </si>
  <si>
    <t>l5xhps4aJLUIFgcbqERKYQ</t>
  </si>
  <si>
    <t>Wn4ex-ib_6QB7JYAk1rSvg</t>
  </si>
  <si>
    <t>For the price and quality; I would rather make shin ramen at home.  I ordered the karai miso with a soft boiled egg.  The broth was lacking in flavor and depth and the bamboo shoots tasted rotten.  The only part of the ramen I enjoyed was the egg.  Ended up with a stomach ache afterwards.  Definitely not coming back to Nom Nom.</t>
  </si>
  <si>
    <t>RUksLpxNHFGthYHLTXAnKw</t>
  </si>
  <si>
    <t>RBHhCde1UMWJx6yr6rVX5w</t>
  </si>
  <si>
    <t>Luke warm ramen and could eggs won't come again;The service was nice the restaurant was also nice . The food tasted okay but again my eggs where cold and the soup broth diddnt even warm the eggs.</t>
  </si>
  <si>
    <t>sDKLy1_bdC-T6hdz2tiFcg</t>
  </si>
  <si>
    <t>H2nzmgGSmATnKFM7_d7Ayw</t>
  </si>
  <si>
    <t>Came in for lunch on a Friday and got a table immediately.  Our service was good, especially since we weren't very needy customers.  I ordered the Pork Belly Miso, which was served with a few different types of veggies, lots of noodles and soup, and 2 large pieces of pork belly.  Overall, the flavor was decent, but all I kept thinking was pho is so much better.  My co-worker had the Spicy Miso, which I did not try.  She enjoyed it, but could only finish half of the broth because it was too spicy for her, so buyer beware!  ;;I would probably go back because I love soup, but the prices were kind of high for soup, especially when you're looking at $10-$14, and pho costs $6-8 for much larger portions (btw, not complaining about the portion size at all, it's just that my favorite pho places usually give enough for two meals).</t>
  </si>
  <si>
    <t>yvX_cunOSBsi6luBpj8bnw</t>
  </si>
  <si>
    <t>Cash Only;No table service. ;Walk right up to the blackboard by the counter to read the menu and proceed to order at the counter. ;Find your own table (which could be a bit hard during lunch time);Boiled egg not included in Ramen. It's an add on.;Good location if you are in downtown/rittenhouse square area.;;So the day before I went to Terakawa and was still impressed. Still in the mood for more yummy ramen but I didn't want to make my way out to Chinatown on a rainy day. We stayed at the hotel in Rittenhouse square area and this Nom Nom Ramen is super close and walkable even in the rain so we gave it a try.;;We went around 1.30 pm and the restaurant still has some of the lunch crowds but we were able to grab small table for two right after ordering. ;I was a bit awkward at the order counter since I did not read the board thoroughly and felt a bit rush by the lady who took our order. When I asked some questions it wasn't a very pleasant conversation as if i'm bothersome. So service is definitely NOT a 4 stars here. But I'm here for food and willing to set that issue aside. ;The sad part of feeling rush was that I forgot to add on their \supposed to be\" awesome egg :( Well</t>
  </si>
  <si>
    <t xml:space="preserve"> I wouldn't know if it's awesome or not. ;;We had Miso and Spicy Ramen. ;I think all broth are Tonkotsu base</t>
  </si>
  <si>
    <t xml:space="preserve"> the broth are really good in my opinion. Right amount of thickness</t>
  </si>
  <si>
    <t xml:space="preserve"> great flavor. ;Both the miso and the spicy turned out pretty well. ;The ramen noodle is well cooked with good texture. ;The spicy is pretty well spiced for my taste. Maybe a bit much for some</t>
  </si>
  <si>
    <t xml:space="preserve"> the man sat next to our table had to stop to wipe his sweat quite a few times before continuing on his spicy journey. I think I even heard him whisper to himself</t>
  </si>
  <si>
    <t xml:space="preserve"> \"Ooh Spicaay!\" :D;;We also ordered pork bun. It's just ok. The one I tried at Terakawa the day before was much much better. This one</t>
  </si>
  <si>
    <t xml:space="preserve"> the meat was a bit on the dry side. ;;All in all</t>
  </si>
  <si>
    <t xml:space="preserve"> avoid lunch hours if you could. Don't bother about the service (maybe they are nicer when not busy hours) focus on the ramen and the broth and you will be fine. Food is good here. ;And... Try the egg for me</t>
  </si>
  <si>
    <t xml:space="preserve"> will you?"</t>
  </si>
  <si>
    <t>GVDgGNNyU46Lvccq2Z-0hQ</t>
  </si>
  <si>
    <t>h7cYX6y26tl6tylvHb7TzA</t>
  </si>
  <si>
    <t>I don't know why this place has such lousy reviews. I consider myself a ramen fiend and I've sampled ramen from Washington; D.C. to San Francisco; and I always love coming back to Nom Nom. This place was one of the first places I ever tried ramen and it will always be near and dear to my heart. They recently converted from ordering at the counter to table service; which I think is a pleasant change. Their pork buns are on point and more than once they've brought me an extra (free) portion because of how voraciously we devoured them. I generally order their pork ramen; but I've also had the miso and I think both are great options. The seasoned eggs that they prepare are so so good!! I also love their pork belly and often order extra. You can order a large portion for a few dollars extra- do it. It's great to bring some home for leftovers. I love how springy their noodles are and their bamboo doesn't taste canned like many ramen joints. Their prices are a little too high considering the ambiance is pretty low-key; but I will always come back here when I'm in the city.</t>
  </si>
  <si>
    <t>F2F23emjCb2d1jC0jpqvRg</t>
  </si>
  <si>
    <t>Z9GrYPVqrTgFWbqSoFZzdQ</t>
  </si>
  <si>
    <t>The pork belly buns are so tender and moist! And the service is great! Loved it all and will be frequenting it there a lot in the future! Also; not too crowded for lunch</t>
  </si>
  <si>
    <t>nU_88z77Aiccjkqc0cVL-A</t>
  </si>
  <si>
    <t>I can't get enough of the pork buns; so tasty and I feel like I could eat 6 of them but that wouldn't leave me any room for the yummy Shio Tonlotsu. I will return to have more buns and different ramen during my next trip to Philly.</t>
  </si>
  <si>
    <t>Hp3GIUfGwT0s4NCwpzfVRg</t>
  </si>
  <si>
    <t>Oun4NN-u5yiHIxDqtJnxgA</t>
  </si>
  <si>
    <t>Restaurants, Korean, American (Traditional), Breakfast &amp; Brunch, Donuts, Food, Coffee &amp; Tea</t>
  </si>
  <si>
    <t>pcXlNwB-MNugVS7I0vBp_A</t>
  </si>
  <si>
    <t>All of hype about Federal Donuts made me a little worried it wouldn't live up to it's reputation. But, it absolutely did. I'm a vegetarian so I can only personally comment on the donuts and coffee; however, my husband is obsessed with the chicken. His favorite is the buttermilk ranch.;;The donuts are pretty amazing. Paired with an iced coffee and it doesn't get any better. The staff couldn't be nicer- even when they're busy.</t>
  </si>
  <si>
    <t>KhhlZrnwPbJsgLN5tNrIFQ</t>
  </si>
  <si>
    <t>zIExkzx3TLnAKGprZY-VWg</t>
  </si>
  <si>
    <t>This downtown Philly donut joint was decent -- but far from spectacular.;;Tried a few different donuts and they were merely cake donuts with different toppings.  Too much of a cake donut taste (which I don't particularly care for).;;I can't possibly rate this spot any higher than 3 stars when the greatest donuts on the planet  (Beiler's Donuts) are merely a few blocks away in the Reading Terminal Market.</t>
  </si>
  <si>
    <t>fUnIZ6Z_hy68xjvWipXA7Q</t>
  </si>
  <si>
    <t>zj212mBMgYXhxS0srtlPew</t>
  </si>
  <si>
    <t>I'd heard the hype. Seen the NY Times article. Nevertheless I was skeptical. Mainly because most people have at best, two reference points for donuts, Dunkin Donuts or Krispy Kreme. Neither of which really makes truly great donuts.  So after waiting for the crowds to die down a little, I traveled over to see for myself last Saturday.;;It's a small shop that blends into the surrounding neighborhood. Inside there are a couple of seats at the counter and a wide window well that two people could sit in. I ordered my donuts. I went with the Indian Cinnamon, the caramel banana, the pina colada, and the halva pistachio. The ladies behind the counter worked as fast as they could given the decent sized collection of people waiting for orders and bopping in. My order was processed quickly, and I got my coffee right after I ordered it. The coffee was one of the only things that was a disappointment besides the lack of seating.;; Since there was no room to sit, much less stand I took my donuts and coffee out to a park just off of Federal between 3rd and 4th St.;The donuts were truly transcendant.  Each donut was a symphony of flavors on my tongue.;;The Indian Cinnamon-Very light on the cinnamon, coated with sugar. Hot, fresh, and so moist that it pinched in half when I started to eat it.;;The caramel banana-A delicious meld of flavors with something added to the banana chips that made them more tasty than I\d imagined.;;The pina colada-The donut I though I'd enjoy the least. However it tasted like the Rach 3 and Beethoven's 9th all rolled up. A complex mix of flavors that together was truly amazing. And unlike the current generations</t>
  </si>
  <si>
    <t xml:space="preserve"> I don't use that term lightly.;;The halva and pistachio-the final movement. More subtle flavors that nevertheless worked well. I'd never had halva before</t>
  </si>
  <si>
    <t xml:space="preserve"> but I liked it.;;Believe the hype. Believe the NY Times article. Federal Donuts makes some of the best donuts I've had."</t>
  </si>
  <si>
    <t>oSeE_p_gYxI82APPWJhJjg</t>
  </si>
  <si>
    <t>9O3jAxvSbslAyoAcMzIwMA</t>
  </si>
  <si>
    <t>I have to say that I was really impressed with this place. I had heard about it here on Yelp and decided I should try it. I ordered the ranch fried chicken and the indian cinnamon donut and both were very good. I also had what I would call their plain donut and it was delicious. The donuts were moist and warm and extremely tasty and were probably the best I have ever had. The chicken was tender and moist and also delicious.;The only downside to this place is the size. The restaurant is very small and there is very little seating. The seating is diner style, stools at a counter. This would be a great place for takeout, which they do.;;Overall I would definitely recommend going here. I would also recommend going early as they tend to sell out fairly quickly in the mornings.</t>
  </si>
  <si>
    <t>Hk4TKkUcIdp77Wilqbg7aA</t>
  </si>
  <si>
    <t>Nl7rl6pnKVOKbclrOOlZ_A</t>
  </si>
  <si>
    <t>The Indian cinnamon donuts are delicious!;;The rest are just OK, the fancy donuts were nothing to rave about and I had such high expectations for the fried chicken, but it was also pretty standard stuff.;;But definitely grab a dozen Indian cinnamons.</t>
  </si>
  <si>
    <t>st0BO3TE5ZlwcJngc2l3sA</t>
  </si>
  <si>
    <t>CQDpFb4Q48A38cBW4t9cIA</t>
  </si>
  <si>
    <t>Ok sometimes the hype  doesnt meet what is delivered, but I think Fed Donuts needs more hype.  Finally had  the chicken after several of their amazing donuts and all I can is wow. I had the buttermilk ranch it was amazing. Unlike any fried chicken that I have prior. I will make it a weekly spot from now on. ;;Get there early things tend to sell out before 2pm.</t>
  </si>
  <si>
    <t>zEVxWD2jQGhG4evS_WtcwQ</t>
  </si>
  <si>
    <t>R8S7EJWA-6BqHe62XA9J8A</t>
  </si>
  <si>
    <t>I stopped using Yelp because I became lazy and didn't feel like spending 10-15 after eating to write about a restaurant, but this place changed my way of thinking!;;Federal Donuts opened up in my neighborhood 5-6 years ago and I never stopped in to try it out. After hear one raving review after another, I said enough is enough and took a walk over...and I was not disappointed (except for one minor factor).;;Upon walking in the women behind the counter were so sweet and patient. I told them it was my first time and they were more than happy to work with me while I surveyed the entire menu. Eventually I ended up ordering for my dad and I two chicken sandwiches and two cinnamon sugar \fresh and hot\" donuts</t>
  </si>
  <si>
    <t xml:space="preserve"> and a cold brew coffee for myself. This is where the one bad part of my experience comes in: the price. These five items came to $21.60</t>
  </si>
  <si>
    <t xml:space="preserve"> which I believe is quite expensive.;;The cold brew coffee is soooo good. I feel like most places try to nail it down and can never get it right</t>
  </si>
  <si>
    <t xml:space="preserve"> but Federal Donuts sure did! It had a very robust coffee flavor.;;The chicken sandwich was absolutely delicious; the chicken was juicy with a crispy battered outside</t>
  </si>
  <si>
    <t xml:space="preserve"> the seasoning was nice and balanced</t>
  </si>
  <si>
    <t xml:space="preserve"> the touch of sauce was just right</t>
  </si>
  <si>
    <t xml:space="preserve"> and the potato bun was very fresh.;;The cinnamon sugar donut...just</t>
  </si>
  <si>
    <t xml:space="preserve"> wow. These people don't lie when they say it's \"hot and fresh.\" It was warm</t>
  </si>
  <si>
    <t xml:space="preserve"> soft</t>
  </si>
  <si>
    <t xml:space="preserve"> moist</t>
  </si>
  <si>
    <t xml:space="preserve"> and loaded with cinnamon sugar. I could easily eat 3-4 of those things in one sitting. At $1.50 a piece you are paying a premium for quality. ;;Despite the price being a little high</t>
  </si>
  <si>
    <t xml:space="preserve"> I will definitely be back to try their other varieties of donuts and chicken. 10/10 (or 5/5</t>
  </si>
  <si>
    <t xml:space="preserve"> according to Yelp)."</t>
  </si>
  <si>
    <t>TXm1oC_6pLG6uwkEYc_p1A</t>
  </si>
  <si>
    <t>6IYW2eSEOSMMXenAMzN3pQ</t>
  </si>
  <si>
    <t>The chicken is over rated. It's better from Acme. The donuts; even the fancy one's seem plain.</t>
  </si>
  <si>
    <t>BeOiwpYhY_IYRKOIfAnJ4g</t>
  </si>
  <si>
    <t>e3NC7rkqBXhv5OZjBfJNhw</t>
  </si>
  <si>
    <t>I like donuts. Hot;fresh;now at Krispy Kreme used to be my Mecca of donuts. Now that I have tried Federal's donuts; I have vowed that no other donut is worthy of the calories.  A plus is that the folks are nice and the location makes it feel \real.\""</t>
  </si>
  <si>
    <t>nJcxcHmIKW8u-W__mL7PPQ</t>
  </si>
  <si>
    <t>PN1ZrVRJE_oI7fKMQkjYOw</t>
  </si>
  <si>
    <t>2IhBXOOrK3RMck1YWXyiWA</t>
  </si>
  <si>
    <t>YqmClmk7oLcDzPWKHzgA-Q</t>
  </si>
  <si>
    <t>Breakfast &amp; Brunch, Bars, Nightlife, Restaurants, Gastropubs, Pubs</t>
  </si>
  <si>
    <t>South Philadelphia Tap Room</t>
  </si>
  <si>
    <t>pTB69nhhihzkWZbVXjuF3A</t>
  </si>
  <si>
    <t>I came to South Philadelphia Tap Room before a Phillies game and left full and satisfied. I had the Bacon and JalepeÃ±o Omelette, served alongside home fries and wheat toast. For just $13, I thought that the portion size was more than generous; everything on the plate was flavorful, and before you know it, my plate was licked clean!;;One item that I was not a big fan of, however, were the Mexican Chocolate Doughnuts. I found them rather dry and not worth the $6 price tag.   ;;The service was somewhat attentive, but I would have liked to have been checked up on at some point during our meal. ;;All in all, this is a great brunch spot in south Philadelphia. Great food, great prices, and the perfect spot to eat before a sporting event down at the AT&amp;T complex.</t>
  </si>
  <si>
    <t>PjK2uT0FSkV6iR8_22lsTg</t>
  </si>
  <si>
    <t>Rt7xxhyL_q1mRKxN28CWxw</t>
  </si>
  <si>
    <t>The service here was very good.   Waitstaff was attentive and willing to let me get a taste of some of the variety of craft beers.   The atmosphere is casual and relaxed, but the food is the sad part of this restaurant.   My wife and I like organic, grass-fed beef.  SPTR menu had advertised that they had hamburgers with organic beef.;Unfortunately, the chef knows only one spice...SALT.   If you like salty food, you'll LOVE this place.   The clams in broth were salty, my wife's pork sandwich was salty and my $11 Organic Grass-Fed burger was so salty, I could barely eat it.   ;I would go here again, only if I were in the neighborhood, but only for beer.</t>
  </si>
  <si>
    <t>2_mGhVsJfhUoReuQzbZCWA</t>
  </si>
  <si>
    <t>Gs1v8haDFzn7J7XQ4aXHjQ</t>
  </si>
  <si>
    <t>I went to meet some friends on a Friday night. It was surprisingly empty (might just have been an off time);;Decor is five stars, bottle list is 4 stars (although, they were out of the saison du pont. bummer);;but for a place called \tap room\" I felt their draft list was lacking terribly. Very typical beers (alot of Bells?) and no real rarities.;;All in all I got a nice vibe in there</t>
  </si>
  <si>
    <t xml:space="preserve"> but I don't think I would go out of my way to go back"</t>
  </si>
  <si>
    <t>OdZQppOpDpqL1ZyYrEneEw</t>
  </si>
  <si>
    <t>U4LgHsHhjCoutMypEsivvQ</t>
  </si>
  <si>
    <t>Just went here for the first time and it was spectacular, can't believe I am just now finding out about it.  First off, the bar has a great ambiance, very clean, great lighting, not too loud but still lively to just the right degree.  The bartenders were attentive and the service was solid.  More importantly, the beer selection was very good with a wide array of draft beers and an even bigger bottle selection (my favorite was the Stone Russian stout).  Foodwise, also awesome.  We had the grassfed burger with what seemed like homemade ketchup (it was awesome whatever it was) and this awesome mustard.  We also had the mac 'n cheese which was just amazing, it looked like something you would get for $30 at an expensive restaurant, it had this sweet mushrooms on top that really complimented the cheese very well.  I'm excited to go back and try their grilled cheese (supposed to be the best in the city) along with their wild boar tacos.  Additionally, the prices can't be beat for what you get.;;Overall, great spot to go for dinner, beers, happy hour, lunch, brunch, etc...  I doubt this place can do a bad meal.</t>
  </si>
  <si>
    <t>Dx7bDXoqMR0DIO4t3um56A</t>
  </si>
  <si>
    <t>p03_KIQYAmo4txiUzoeqgA</t>
  </si>
  <si>
    <t>The only reason I gave it three stars is because of the beer selection. I ordered the headcheese taco as a starter; which if I had know was \deconstructed\"; I would of skipped. Also save your money on the burger and go to the POPE instead. Very limited menu; but attentive service."</t>
  </si>
  <si>
    <t>TJbh5X6s9juS0bwUZCfvHw</t>
  </si>
  <si>
    <t>3BPgT6ka9dVxZUxC4t7nWw</t>
  </si>
  <si>
    <t>Been here couple times with friends. Always have a good time with good foods and beverages. But last night; i went there with my girlfriend who come visited me from out of country. We've planned to spent another good time in this place when the new waitress ( i've never seen her before) asked my girlfriend to show her id. As a tourist she didn't have any State ID on her so she gave her a copy of her passport ( she never bring a real one for safety purpose ) with clear picture; full name and Date of birth. But the waitress refused to even take a look at that. She just said that she has to be older than 21 to walked into the place. Well; my girlfriend is 26 and it clearly print on a passport's copy. We've tried to reasoned with her but she keep refused to hear us. We're so upset and decided to just leave. To make matter worse; me and my girlfriend been there for at least two times before. The other waitresses seems to recognized us but they're just keep quiet. It's a shame since we really love this place. But after this incident we will never step our foot on this place again. My girlfriend felt humilliated and embarrased. Thank you for the \great\" service!"</t>
  </si>
  <si>
    <t>CP2w-q8m9QJmFZxs327SAg</t>
  </si>
  <si>
    <t>bAZQz6lRnyipdMYuGj5W0w</t>
  </si>
  <si>
    <t>Stumbled upon this place when a friend moved into neighborhood; we were going to eat as well so I looked up the menu... poblano mole wings! Got to try them! Being a wing connoisseur I was excited about this. They were very god and lived up to expectation! Now I say \were\" because they removed them from the menu. I went there specifically for the wings! Not a beer drinker and not \"hip\" on vegetarian food not much else grabbed me; but the poblano mole wings were great! Last night went there with a large group (me just for the wings and wine of course) and they were gone. Replaced by a dry naked fried wing served sparingly with some fried jalapeno and onions. No flavor; no taste and very dry! I told the waitress if I didn't like them I wasn't coming back and that may be true because they were terrible! I gave a few a try with no sauce then needed some hot sauce or something... they gave me their homemade hot sauce which wasn't bad (kind of salsa verde not really hot sauce) but was a saver to the dry crippled wings (they NEED a sauce). Wish they would bring back the mole wings; just saying! Until then probably won't suggest SPTR again! Otherwise atmosphere is good... but why change a good thing!"</t>
  </si>
  <si>
    <t>ZgAJKoTX5pdmLoYxMwAlIQ</t>
  </si>
  <si>
    <t>m3OyTrvg4rbPJx57AVpdkA</t>
  </si>
  <si>
    <t>there is something comforting about simplicity.  one of the most warming sensations is sitting down at moms kitchen table and having her whip me up a grilled cheese with tomato soup.  ;now that i am grownup (whatever that means),  sitting down to grilled cheese sandwich with tomato soup means going to the sptr. it is so simple. 3 cheeses. texas-thick bread. tomato lager soup. fabulous! and...i can drink a beer with it! my favorite match is hitachino white ale. ;sptr is a great place if you are into beer. and, if you aren't, be curious. try something you have never had before. their selection is great and they always have a list of specials. you can always try something before you buy. ;service has always been great in my experiences. the servers know their shit. ;issues?;1. you can run into trouble finding a seat. they don't have any \method\" of seating.  it can be uncomfortable standing around</t>
  </si>
  <si>
    <t xml:space="preserve"> waiting for a table to open. i feel like i am stalking the other diners. also</t>
  </si>
  <si>
    <t xml:space="preserve"> i have been \"out seated\" by some hipsters before so</t>
  </si>
  <si>
    <t xml:space="preserve"> if it is busy</t>
  </si>
  <si>
    <t xml:space="preserve"> be aggressive or you will never get a table.  hipsters are sneaky...;2. i am veg and their are only 2 options on the menu. they are really good options but</t>
  </si>
  <si>
    <t xml:space="preserve"> i would love it if they had a veg special every now and again."</t>
  </si>
  <si>
    <t>rQm7zkXGtkO33jliKRjmbg</t>
  </si>
  <si>
    <t>BRXuTVJls_bZz-8RVs0TnQ</t>
  </si>
  <si>
    <t>My favorite bar in South Philly.  Their mac &amp; cheese and mole wings are amazing! Also, they always have a fantastic selection of beers on tap. My boyfriend is in love with the meatloaf as well. Can't say enough about this place.;;Edited down to reflect the menu changes--no spicy vegan hoagie, no mole wings, no more meat loaf. Still the best beers on draft, however.</t>
  </si>
  <si>
    <t>hXfR7O9M-vVoDSbcLXh9hA</t>
  </si>
  <si>
    <t>IuMU45Shcv0sfpxIIKJKwQ</t>
  </si>
  <si>
    <t>After hearing about this place for over a year, finally found an excuse to go: Founders Friday. There's nothing like drinking usually expensive Founders beers for almost 1/2 price.;;Walked in at 4:30 and the place was already full. Was imressed by the draft beer selection AND the bottle list. Server was attentive throughout the evening. As the evening sped along, the place got busier and busier. ;;Ordered the southern fried chicken wings and an order of mac and cheese. The wings were seriously great. They were crunchy and had enough of a hint of salt to make the flavor pop. The side order of collard greens were spicy and cooked quite well. The mac and cheese was delicious. ;;Definitely going back again. I shall never have to find an excuse to have to go, I will just get off my lazy ass and go.</t>
  </si>
  <si>
    <t>5i-nwtUBzji5An5fr4cpgA</t>
  </si>
  <si>
    <t>jXtaxB2b64nA4uy13i024A</t>
  </si>
  <si>
    <t>Seafood, Restaurants</t>
  </si>
  <si>
    <t>Little Fish</t>
  </si>
  <si>
    <t>7TIKhDHFfyWPG_gt0w_rwQ</t>
  </si>
  <si>
    <t>Had heard tons of excellent reviews about this place and was excited to go here. Ended up going for the Sunday tasting menu. I guess like anything that's been hyped up too much, we left disappointed and hungry. Sorry guys, will not be coming back. It's already incredibly difficult to find a table in this place because it is so small, which of course also adds to the hype.;;Perhaps a weekday experience where you can order is more satisfying? Sadly, I won't be risking an overpriced, overhyped experience.</t>
  </si>
  <si>
    <t>RrQQ4TfvnyfrHrQU_Ux2Ug</t>
  </si>
  <si>
    <t>hBpHXxycaK78EJIJTXWukQ</t>
  </si>
  <si>
    <t>I am not one to write a review about a dining experience because I am in the restaurant business myself and I feel that people do not give the right perspective of the restaurant just because of something they didn't like personally. That being said I MUST write a review praising Little Fish and their employees last night. My girlfriend and I are both in the business and understand the last minute right before closing two top can be a pain. But we heard great things and it was the only time we could make it. We were the last table in the restaurant and the kitchen staff and our waitress didn't make us feel rushed at all. I have to give a million thanks to the kitchen staff because the food and plating was incredible; just because we were the last table they did not take any less pride in their dishes than they were at the beginning of dinner service. My girlfriend and I have ate all over Philadelphia and hands down I can clearly say that Little Fish has been the best meal I have had in Philadelphia! I mean I never write reviews and I'm here the morning after praising. Keep up the great work over there from one professional to another. I will be back without a doubt to continue to see what new plates you have.</t>
  </si>
  <si>
    <t>we9uZApAHU0HApga6K2YBA</t>
  </si>
  <si>
    <t>7L_3fMYYwqSmDIeN4eU2YQ</t>
  </si>
  <si>
    <t>This intimate BYOB rocked the dishes they put out. All were simple; beautifully presented; and flavorsome. The downside is that space is quite small so it can get loud as the evening goes on and at times the service felt rushed.</t>
  </si>
  <si>
    <t>j2khr8T8G3sYYdQcNo8qCg</t>
  </si>
  <si>
    <t>Apr 27, 2012;  Went to diner last night with 3 other people. Portions very small  with a limited  &amp; pricy menu.  All entrees were warm, not hot when we were served.; ; We are frequent restaurant goers in the City.;; Service was fine.  The restaurant was cold, we asked several times can the heat be turned up.;  When it came time to pay the check we gave the waiter our  $ 100 Little Fish gift card which was rejected.;; The waitier &amp; the owner refused the card saying this is a new owner &amp;   they cannot honor the gift card. The owner said he did not get the money when the card was purchased  therefore the card could not be used by us.;.;  We talked &amp; argued with the owner but to no avail.;;  We were disappointed  in the entire evening  &amp; will not return to the restaurant.</t>
  </si>
  <si>
    <t>GxilKNyVlKNSS8Dy_7bm9g</t>
  </si>
  <si>
    <t>GLKECY05olznD3d82gWgFg</t>
  </si>
  <si>
    <t>Great little byob. It's a upscale kind of place, and they charge the price for it, but it's worth it! I had a very tasty amberjack in a miso reduction with a side of veggies I can't really recall. All of it very flavorful and well executed. ;;Will return</t>
  </si>
  <si>
    <t>qGcIcGl8TSe9G55BI4IFyg</t>
  </si>
  <si>
    <t>ET5LYmRE1l86-KZ7T6evdA</t>
  </si>
  <si>
    <t>We dined here for a friend's birthday who had been there before and said, \It was one of the best meals I've ever had.\" Based on that</t>
  </si>
  <si>
    <t xml:space="preserve"> my expectations were high.  Menu is on a chalkboard and hand written on a tiny piece of paper. I like that they offered some unheard of fish</t>
  </si>
  <si>
    <t xml:space="preserve"> such as Cobia--a whitefish from Florida. My husband ordered that</t>
  </si>
  <si>
    <t xml:space="preserve"> prepared jerk style with coconut rice. It was good. Not great though. Definitely not $30 great</t>
  </si>
  <si>
    <t xml:space="preserve"> but I'm willing to pay a premium on fish sustainably caught. Maybe I'm not used to jerk seasoning but I found it too salty. I ordered the ceviche</t>
  </si>
  <si>
    <t xml:space="preserve"> with lobster</t>
  </si>
  <si>
    <t xml:space="preserve"> fluke</t>
  </si>
  <si>
    <t xml:space="preserve"> and bass I think? And hearts of palm and citrus. For $13 it was a pretty generous portion but it couldve used more kick as I am accustomed to in a ceviche. I also ordered mixed greens (I think it was just bibb lettuce though) in a blood orange vinaigarette. There were blood oranges mixed in</t>
  </si>
  <si>
    <t xml:space="preserve"> which I love</t>
  </si>
  <si>
    <t xml:space="preserve"> but the dressing didn't taste citrusy at all. Plus there was absolutely nothing else in the salad</t>
  </si>
  <si>
    <t xml:space="preserve"> which I found boring and and somewhat lazy. Having to slice my lettuce was also a new experience which was distracting while dining. But at least it was all fresh. We had a small child with us whom they accommodated by halving the halibut meal. My friend had the halibut which looked good</t>
  </si>
  <si>
    <t xml:space="preserve"> but she didn't comment on. Then the dessert offerings were recited...one chocolate mousse-type selection</t>
  </si>
  <si>
    <t xml:space="preserve"> and a fruit tart</t>
  </si>
  <si>
    <t xml:space="preserve"> i believe? My friend opted for the chocolate for us all to split. I will say</t>
  </si>
  <si>
    <t xml:space="preserve"> it came in a cup that could fit in the palm of your hand</t>
  </si>
  <si>
    <t xml:space="preserve"> and had some nuts sprinkled on top</t>
  </si>
  <si>
    <t xml:space="preserve"> but it was more pudding than mousse. She took one bite and I ate the rest. It tasted just fine</t>
  </si>
  <si>
    <t xml:space="preserve"> but I was surprised that they didn't have something a little more impressive. It was just as good as the chocolate pudding at the Whole Foods salad bar.;All in all</t>
  </si>
  <si>
    <t xml:space="preserve"> it was a decent</t>
  </si>
  <si>
    <t xml:space="preserve"> allbeit</t>
  </si>
  <si>
    <t xml:space="preserve"> very expensive meal. I'm glad I tried it out</t>
  </si>
  <si>
    <t xml:space="preserve"> but they didn't hook me enough to justify a return visit."</t>
  </si>
  <si>
    <t>trv2a6m_O8_83ay2-CgoEQ</t>
  </si>
  <si>
    <t>lR4qtL3R6A90PRobFMeTxg</t>
  </si>
  <si>
    <t>This south philly joint is a huge favorite of philly yelp.  Had to give it a try.  Food was of good quality and made in interesting preparations.  I like the small menu; small sized dinning area; and; of course; the BYOB factor.  The one knock I have is the expensive pricing.  Entrees range from 23 - 28ish; but the food is more on the 17 - 22 level.  Nothing to take away; its still a great dinner.  Pricing could be a bit more appropriate.</t>
  </si>
  <si>
    <t>4F06Yk5nmKf7ymseKNVTOw</t>
  </si>
  <si>
    <t>rZueBhortGV3NAbzknowGA</t>
  </si>
  <si>
    <t>66CIyk7E9y0UcpiWpXdr9g</t>
  </si>
  <si>
    <t>I'm not sure if it's possible to have a bad meal here. The seafood is always fresh and cooked to perfection.;;The service is always spot-on. Definitely a nice place for a date.;;Do not skip out on dessert. You would think the chefs are also pastry/dessert chefs with how delectable and delicate the desserts are. I even ordered the same dessert twice because it was just that good. So save some room! I didn't, but it was so worth ordering it twice.</t>
  </si>
  <si>
    <t>x0vzQVZ4MYmSJcB5JgSvLQ</t>
  </si>
  <si>
    <t>tUzrzuhgkHItu9fDLtirwA</t>
  </si>
  <si>
    <t>I too am confused with the rave reviews of this place and expected to be wowed... I was not. In terms of seafood, I've definitely had better and fresher... it's possible their seafood is fresh, but the execution of it left more to be desired. Most of my dishes were overcooked and dry. ;;I also found it very annoying that all my plates including the  bread plate, was chipped. I am surprised that none of the good reviews mentioned this especially since they paid a decent amount for their dish. I really hope that since I last went there (3 weeks ago) everything has been replaced... ;;The waiter too was a little upsetting... he made it seem as though we were going to give him a hard time, before we even got seated and we had to wait longer than we should to be able to order, since the table next to us got there after us and was able to get their order in before we did.</t>
  </si>
  <si>
    <t>zfG2AV5gJWWlWZgnqyClHA</t>
  </si>
  <si>
    <t>PJjkH_VZeQwxEJvlQ-v7wA</t>
  </si>
  <si>
    <t>Restaurants, Asian Fusion, Vietnamese</t>
  </si>
  <si>
    <t>Pho 75</t>
  </si>
  <si>
    <t>GABsxk8wkjdJ_0RqVQ-kkg</t>
  </si>
  <si>
    <t>Probably the best pho in Philly....  Actually some of the best Pho I've ever had.;;couple of downsides... #1) pho is the only thing they serve, you can't even get a spring roll here...  #2) service is total crap...  #3) they only take cash...  But really, if we're talking the best pho in the city do you really care about these 3 minor issues?  I know I sure don't.</t>
  </si>
  <si>
    <t>TBlVWr4kG22TU3fSW3rpRg</t>
  </si>
  <si>
    <t>_4min3NtxQkXQn1n8HIf_w</t>
  </si>
  <si>
    <t>This is my favorite pho spot in Philly! ;;This place is simple, quick and delicious. I usually get a bowl of pho and an iced coffee with condensed milk. ;;The pho comes out SO fast. I'm talking about 5 minutes after you order. Amazing.;;The pho broth is very flavorful yet not overly salty, the veggies are fresh, they give a lot of basil for you to add, and they load up your bowl of pho with a lot of meat. ;;When you're done, you can just go up front to pay. Cash only.</t>
  </si>
  <si>
    <t>M7vdRZEmwGLXSWz7DeH3zg</t>
  </si>
  <si>
    <t>2REnaCMZ_qHpG7OsxHPBkg</t>
  </si>
  <si>
    <t>This is by far my favorite spot for PhÃ²!!! It is perfect every time! It's the kind of soup that heals the soul.;I always enjoy the eye round, well done brisket and skirt steak PhÃ².;This restaurant is strictly for PhÃ² only!! ;Cash only!</t>
  </si>
  <si>
    <t>HjMKmLryj5emWPXcpBvt6Q</t>
  </si>
  <si>
    <t>i6EVESBUtLlUolD6mDEg2Q</t>
  </si>
  <si>
    <t>zq7tsXq9qY0fdNiEONErnQ</t>
  </si>
  <si>
    <t>byT7PIT8tkjoomU_5cOGjw</t>
  </si>
  <si>
    <t>The broth was what carried the whole place. The soup was the perfect thing on a cold; rainy day. Highly recommended! The beef soup is where I went and where I go. It's so simple; but the broth is just hard to make at home. I'll be back.</t>
  </si>
  <si>
    <t>FUUEU3ZN5cL1nNNR2AYZuw</t>
  </si>
  <si>
    <t>nls8tSpK7SxR5N79izRmsg</t>
  </si>
  <si>
    <t>Clean; clean; clean! Pho is very good; iced coffee dreamy. Unlike other pho joints everything is clean; no greasy tea pots or grimy condiment containers. And they are very glad to see you!</t>
  </si>
  <si>
    <t>uzOyl6JyBgSBs0Xvup3EEQ</t>
  </si>
  <si>
    <t>I51GjQ60hXcoJF2RwNof9w</t>
  </si>
  <si>
    <t>Great Pho! ;Great value!;Awesome broth! ;Quick service! ;Only downside is that it is cash only so bring cash!;Oh and NO PARKING! ;But service it's GREAT and very very QUICK so if you are in a rush and don't have much time this is a great place to stop by for a quick munch!</t>
  </si>
  <si>
    <t>tAvGAbIJIMAUcXAzqi_3lg</t>
  </si>
  <si>
    <t>M6gykhvfmDuK1qNe27cNTg</t>
  </si>
  <si>
    <t>The staff knew my father in Vietnam and saw me in diapers and before I can even talk, so to come into Pho 75 and be patted on the head and given candy makes me hope that this small yet incredible restaurant will be around for when I have children of my own.;;I refuse to go anywhere else to eat ph, it's not the same. It's like cheating on a partner, really. The broth is heavily and comes quickly, never making you wait for more than twenty minutes. I remember this restaurant being crazy, having a long wait and now, it's a hit or miss which is fine by me, I'd happily wait for hours if it means only eating there.;;I always get the special or the vegetarian bowl which is massive and hearty, nothing beats inhaling a bowl on a cold day!;;It's been in the neighborhood since 1990 and hopefully will be there to stay.</t>
  </si>
  <si>
    <t>DP7ddvk4zqxdbYeHU2Qa0g</t>
  </si>
  <si>
    <t>f6FYO6Lg5g6vceL8sZW-ig</t>
  </si>
  <si>
    <t>1suvUqjKTYrsWiHvbCswlw</t>
  </si>
  <si>
    <t>dO8FmCwuaDYeAU-k_MnRZQ</t>
  </si>
  <si>
    <t>From reading up, I know pho is supposed to contain hints of many spices.  Pho 75's broth was the first in which I could actually detect many of them.  It was a pleasant surprise to taste that complexity rather than salt, beef, and salt!  ;;The meat is fresh and both meat and noodles are plentiful.  The small bowl here is the closest I've ever come to finishing an entire order of pho, so it's probably the most realistic size for those wishing to avoid food babyism.  ;;The parking lot is atrocious (narrow and full of craters) and the ambience of the restaurant leaves a lot to be desired.  I don't know what new age synthesizer music from 1986 they were playing, but I don't want to hear it ever again.  Fortunately for Pho 75, the pho is worth it.</t>
  </si>
  <si>
    <t>_f3JQU6IXpGmTLaSqGy79g</t>
  </si>
  <si>
    <t>German, Beer Bar, Food, Bars, Nightlife, Restaurants, Beer, Wine &amp; Spirits, Beer Gardens</t>
  </si>
  <si>
    <t>BRÃœ Craft &amp; Wurst</t>
  </si>
  <si>
    <t>jS29V9pa7bhKKv_Ri7E_ZQ</t>
  </si>
  <si>
    <t>Had a reservation tonight for a party of 18; however upon arrival we were told that our reservation was canceled due to a private party. We were never notified of the cancellation nor were we accommodated for our party. Very disappointed in how this situation was handled by the management tonight and will never recommend this bar/restaurant to our colleagues.</t>
  </si>
  <si>
    <t>A9pePQoBM8_Hh7SZZuUMiQ</t>
  </si>
  <si>
    <t>tYe6r21Oot4mjdPXempoEg</t>
  </si>
  <si>
    <t>aA9eSErZmw_q5JfLAjEdPg</t>
  </si>
  <si>
    <t>Ended up here on Sunday evening, and again a little later on Sunday night this past weekend (plans changed and it turned out being alright).  My boo and I stopped in for an early evening drink around 6ish and there were a decent amount of seats at the bar. I had the Clown Shoes Clementine Ale which I really liked a lot, and we had one of the pretzels to share. The cheese fondue sauce that comes with the pretzel is so good.. I could probably drink it. The pretzel was pretty good too, although overall I think I prefer Brauhaus' pretzel over Bru's.;;Fast forward about 3 hours, to meeting up with friends back at Bru, and the place is packed. I get what others are saying in reviews about this place being a bro bar, because it totally is. I remained faithful to the Clown Shoes Clementine throughout the night and wasn't disappointed. I don't think that the prices for the beer are too expensive at all, and there's also a decent selection for those who are adventurous and like to try a bunch of new things.  We didn't try the tap your own beer wall, although I'd be interested to see what it's all about next time we stop in.  Overall, this is a pretty cool place with a decent atmosphere, and I'd definitely go back to Bru to try some of their food options and try some other beers.</t>
  </si>
  <si>
    <t>1n_2YybSRsKz6jrBESaVGQ</t>
  </si>
  <si>
    <t>d_zq2GYVTc59cQR5tY7hsA</t>
  </si>
  <si>
    <t>Philly Beer week 2017.  Always an excellent selection of beer.  A pretzel and mustard l; and food selection that makes it an authentic German restaurant.  Ironically I drop in here on my way to Germany - bc it's just as good and my English is better than my German.  Great wait staff and good crowd of people.  Come early for the best service especially on weekends.  Go across the street for some live music after a few pints and some food.</t>
  </si>
  <si>
    <t>bKKt1CsWjYUxsrNuirdUow</t>
  </si>
  <si>
    <t>qo2O_RJh5KRMucg6Gvzoag</t>
  </si>
  <si>
    <t>h4waXcHuk-R_Hbp5jdQWdg</t>
  </si>
  <si>
    <t>nxlEpU1VLFX5i7ICFwYd4g</t>
  </si>
  <si>
    <t>BRÃœ-more like BOOO. I had high expectation for this place; just fell short. Very dark; very crowded; tight space &amp; even tighter seating. I am a fan of sour beers; many to choose from and our waitress had sick knowledge of all the beers; well that's the positive. Food was average to Blahhhh. Started with the BRÃœfries; looked like a cat threw up on them; but very good..Girlfriend started with the apple and potato pancakes; ahhh it was OK. Time for another beer to take my mind of the disappointment if the apps. Dinner; I had the Doner Kabob- (lamb shoulder; pickles; iceburg; yogurt sauce; flatbread) it was OK; and a side of  SpÃ¤tzel- fried; no taste; needed salt or even a gravy. Time for another beer to add some flavor to this food. Girlfriend got typical Wurst sammy; she said it was good; she didn't finish it....I guess we'll have more more beer before we roll out since the beers were on point.</t>
  </si>
  <si>
    <t>OrkHIX-BA2FVVG7v0VbeAg</t>
  </si>
  <si>
    <t>uz40W7lWuq7n9BPq1BcMWg</t>
  </si>
  <si>
    <t>A nice vibe inside. The food was decent; but the beer was expensive. $8 for a dunkel is a bit much. I do wonder if the male staff has to wear shorts with their butt cheeks hanging out and sexy tights. The uniform for the female servers isn't much different than a place like Hooters.</t>
  </si>
  <si>
    <t>09c6one4F16BdGesTMcSFg</t>
  </si>
  <si>
    <t>Z-QEw-XkFfBrZd8QXol0cA</t>
  </si>
  <si>
    <t>This place is excellent! I went in for a nice relaxing drink after a hard day's work and was immediately greeted by the friendly staff. I got a nice; quiet section all to myself and my server; Tiffany; was nothing but pleasant. I got two beers that were both delicious and neither I've seen at other bars in Philadelphia. Mind you; I've lived in Philadelphia for awhile. Tiffany seemed to really know what she was talking about while making suggestions to me about what to drink. The beer wall was nothing short of amazing! I've seen such a cool feature in a bar before! Needless to say; I'll be making multiple trips here and bringing friends! Thanks BrÃ¼!</t>
  </si>
  <si>
    <t>QZWrjPMVge5P6fOR6Ntm0A</t>
  </si>
  <si>
    <t>AoNeLCbNl2Qyaj1dbvSbfg</t>
  </si>
  <si>
    <t>Chill place. First came here with a gf and my cousin during HH-time on a weekday. Felt the other patrons were watching and completely judging us Asians pouring our beers trying to get minimal foam.....alright can't we all learn things for the first time without being stared out!? Let us beeee.;;Second time, I came with a few girlfriends on a Friday night after ice skating at Dilworth. It was chill to just have some beers and hang out. We got to chitchat and also play some checkers. Their pretzel appetizer is good too!;;Overall I like this place a lot! :)</t>
  </si>
  <si>
    <t>WemlxLqdv96cWWPJgcvNng</t>
  </si>
  <si>
    <t>0mjKLDmEDfPjmg8-jCGckA</t>
  </si>
  <si>
    <t>Being definitively older than the pub crawlers that were in the front of the house; I only stayed long enough to eat a wurst and get onto the next part of my night. Interesting if you want to people watch; but you'll have to contend with the crowds and layers of noise.</t>
  </si>
  <si>
    <t>838bEDzZSPveDkAGrhVWYQ</t>
  </si>
  <si>
    <t>Restaurants, Chinese, Dim Sum, Seafood</t>
  </si>
  <si>
    <t>Ocean Harbor</t>
  </si>
  <si>
    <t>EX4oLZ4gRzLkB7wPKPYPXQ</t>
  </si>
  <si>
    <t>It's a love hate relationship ;The food is hit and miss on any given day ;Service is rude on any given day, only the staff not pushing a cart are kind of friendly.;I guess that's apart of the dim sum culture, ;Sit, eat(if you're Lucky to get carts to you), and leave. I won't be back until  absolutely forced</t>
  </si>
  <si>
    <t>aEqhUqUJn3pZ7uDMMN-yDw</t>
  </si>
  <si>
    <t>ZPLLHHWPC4V2qTIwp8N6_Q</t>
  </si>
  <si>
    <t>Hands down the worst dim sum I've ever tried. Everything was either cold or overcooked and mushy. Nothing stands out, and I'm not really sure why the wait was so long. The noodles are cold/gluey, the dumpling skins are mushy and the siu mai is just overcooked. Hubby and I tried a number of dishes and were pretty unhappy with everything. To top it off, it was $40 - how/why/wth?!?;;No thanks. No matter how much I crave dim sum, I won't be back.</t>
  </si>
  <si>
    <t>PtTZf3VF_JwSKf-rkhuvRA</t>
  </si>
  <si>
    <t>ABSNpNnyhXxCWUp3jkiFMw</t>
  </si>
  <si>
    <t>Long wait but went with some Chinese friends for some delicious dim sum. Was there with like 15 people so pretty much pointed to everything on the carts as they came by. Prices seemed reasonable as it only came to $12 per person for lunch (despite our ridiculous over-ordering).;;Service isn't great, but it helps if you're with friends who speak the language :)</t>
  </si>
  <si>
    <t>hI54OAk1YEmi0FhdUftSMg</t>
  </si>
  <si>
    <t>Visiting Philly and had to get us some dim some! As we waited for a table holding onto the #9 slip of paper which we got from the guy with the purple shirt, we noticed the amazing dim sum carts. Sure there were the usual shrimp dumplings and chicken feet,  but there were so many different types of dim sum I've never seen in Chicago or San Fran or New York. ;;We finally got seated at a big round table and shared the table with another couple. Chicken feet were the best I've ever had and the shrimp dumplings were good but nothing to call mom over.  They had this strange fried fish thing. My friend says the direct translation is white rice fish but it was so good. I love anchovies and just fish in general so this ban yu or something  like that was really a treat. Escargot, fried turnip cakes, and 3 cups of tea later, we were pretty stuffed. The bill only came up to about 25 bucks and the two of us feasted. ;;The service.. Not so great but really at a dim sum place, it's the usual. If you don't have someone that is an adult(40+)who can speak Cantonese, then it's better not to expect great service. That's my take. Btw, when I turn 40+ the adult age I type in will be (50+) so please do not take offense. I just feel forever a kid.</t>
  </si>
  <si>
    <t>NTuR2rhdAqHzcnY-mRb1gA</t>
  </si>
  <si>
    <t>GQ7isXPunUwDuihnbCi_QA</t>
  </si>
  <si>
    <t>Good/decent Dim Sum in Chinatown. and you can get all your usual favorites: shumai; shrimp dumplings; steamed pork buns; chicken feat; yummy lotus chicken sticky rice; shrimp/beef crepes/rolls; etc.  All this was yummy. They of course have the special loud ladies rolling around the yummy carts with dim sum.  You can expect the usual loudness and rudeness that is customary in any busy asian dim sum restaurant.  part of the fun! who doesn't want to scream until you can get their attention?  The food was decent but I still have yet to try the other dim sum around the neighborhood.  This place came highly recommended and I was not disappointed.</t>
  </si>
  <si>
    <t>PDDm6tSnrlZJ3YFaDcv-dw</t>
  </si>
  <si>
    <t>Always a fun spot for Sunday dim sum.  There's lots of variety, some standard and some exotic.   Enjoy the standard dumplings and pork buns, but be adventurous with the seafood - squid, clams, shrimp.  Well worth it.;;Get there by 11:30 AM or you'll be waiting a while, and don't be afraid to offer to share a table - you'll be seated much faster.</t>
  </si>
  <si>
    <t>HsItxAa0Oaj7z7MVvUsO8w</t>
  </si>
  <si>
    <t>My friends and I went to the diner in the afternoon (about 1:30pm) and the waitress hushed us to be quick; since they are having lunch at 2:00pm. The service was not too nice; and the food is only considered decent comparing to the dim sums I've had in Chicago and New york.</t>
  </si>
  <si>
    <t>iuZ95JkYQ7KC93Nv8lmjtw</t>
  </si>
  <si>
    <t>This is the real deal dim sum. Our group got there early Saturday so there was no wait. The carts were full of tasty items that we could not refuse - sticky rice; bean curd; shrimp dumplings etc etc. The sesame balls were the icing on the cake. 5 of us ate like there was no tomorrow and the bill was less than $15 per. It was just about 2 hours from the time we left the house in Suburbia to the time we returned. Obviously; authentic dim sum in Chinatown is not meant for long leisurely meals. High quality food; efficiently served - that's what this place offers.</t>
  </si>
  <si>
    <t>FMzoAk8gxKc2f5WHjntjWg</t>
  </si>
  <si>
    <t>baFYPD3OCuOh4Bq4CNph_A</t>
  </si>
  <si>
    <t>This is just your typical Chinese restaurant with dim sum daily; but everything was only alright. Growing up; dim sum once a week was always a family tradition so my critique might be harsh. We ordered chicken feet; shrimp rice roll; shu mai; and har kow. The shrimp rice roll comes with 3 rolls; but only 2 of them had shrimp in it and one was just plain. Shu mai tasted like the frozen store bought ones that you can get from the Asian supermarket; and the chicken feet was ok. The best dish we got was probably the har kow as the skin was light and the shrimp tasted pretty good. I don't think I'd come back again as there are many other options in Chinatown that also serve dim sum.</t>
  </si>
  <si>
    <t>hVdCVwzzszVWl0HdgXnWCQ</t>
  </si>
  <si>
    <t>kOpxjzOiF4bLQF2Njph46Q</t>
  </si>
  <si>
    <t>Ok, I understand this might be the best tasting DIM SUM place in the Philly area but seriously, the service here is HORRIBLE. The manager always seems like to be having a bad day, at least every time when we are here I don't ever recall seeing him smile once! Anyway, that's not really the point.;;The point is they have bad service. We came here to try the food but often find it impossible since the cart never came around to us. I swear, the ladies that are pushing the cart seems like they have a system going on where they only serve the food to people they like (Cantonese people);;Overall, we find ourselves leaving this place hunger most of the time since we got tired of waiting for the food to come around. At time, waitress there even yelled at us for no apparent reason! We stop making this place as our regularly Sunday DIM SUM place.;;Unless they find u likable, I strongly encourage to try other place, but if you really want good food and tolerance the horrible service, then knock yourself out!!!</t>
  </si>
  <si>
    <t>U6NrwyuJ2iTmSR0Ra_Wa5g</t>
  </si>
  <si>
    <t>4_VDvhKpKSsj7jZYdocZYA</t>
  </si>
  <si>
    <t>La Viola</t>
  </si>
  <si>
    <t>slWoQn5KYckAbgKIKcN3-w</t>
  </si>
  <si>
    <t>Came here yesterday at around 4PM for a very late lunch...or should I say linner? Due to the strange timing, my boyfriend and I were the only people in the restaurant. Slightly awkward because I felt as though all of the staff could hear our conversation. Service was good, but keep in mind that this establishment is CASH ONLY (and checks-- luckily, I had my checkbook on me). In this day in age, I find it extremely inconvenient and inconsiderate when businesses do not accept credit card.;;Food wise, everything was quite yummy, but nothing mind blowing. We ordered the Grigliata Di Calamari as an appetizer. I usually love my calamari fried, but this was pretty good for grilled calamari. The calamari tasted fresh and was not overcooked, so it was very soft and easy to chew. The seasoning was just right, and we asked for a side of marinara sauce, which was really delicious with the calamari as well. ;;I had the Ravioli Alla Viola (lobster ravioli) for my main dish and enjoyed it. The pink cognac sauce (which is really orange) was delicious and sat well with my tastebuds. The ravioli was also perfectly cooked-- very soft and easy to consume. My boyfriend had the Pollo Gamberi Alla Marsala, which according to him, was very tasteful. This was a healthier dish, as it came with white chicken breast, mushrooms, and tomatoes. The only food item that I was disappointed by was the bread. It was over-baked and very hard. Just having had my wisdom teeth taken out not long ago, I was sadly unable to consume the bread. ;;This is overall a decent Italian restaurant with solid food. It is fairly priced among other Italian restaurants in Philly, so that is a plus. It is also BYOB-- another major plus. I went to the Ovest location across the street a few months back with a big party and remembered liking that experience better. Decor here seems a little outdated and could use some work to improve the ambiance. Would come back next time for the food, with bottle in hand :)</t>
  </si>
  <si>
    <t>jel2vPvSa3j9Z698xtbcZQ</t>
  </si>
  <si>
    <t>ffcs3CrbVD4wr7TkSKMcDw</t>
  </si>
  <si>
    <t>The food here is wonderful.;The restaurant itself is very small.;If you are planning to have a conversation over dinner, this is not your place. It can get very loud in there and the tabels are very close together.;The food is great though - so it's worth the experience.</t>
  </si>
  <si>
    <t>N0SqCo8ukFB3d3S5OdRQxA</t>
  </si>
  <si>
    <t>nWLb9WbXjimJZ86-Yvo17Q</t>
  </si>
  <si>
    <t>La Viola is an awesome place, but I think you need to know what you're expecting if you come in on a Friday or Saturday night- it's crowded, loud, and most people are really getting after it. The food is good, especially for the price, and the wait staff is generally nice and on top of it, but this is definitely not a date spot, and if you bring a big group, plan on shouting across the table. ;;One piece of advice: if the line is too long, go across to La Viola Ovest- same kitchen, same menu, but it's quieter and less busy.</t>
  </si>
  <si>
    <t>bP7S8IyNh_iBygB4KP7_2Q</t>
  </si>
  <si>
    <t>I had dinner there last night and all I can say is WOW. I had their pasta special for the night; which consisted of homemade linguini with sausage; shrimp; raddichio; and tomatoes - all in an exceptionally delicious sauce. Everything there is top-notch and the service is great - looking forward to going back and hoping they'll still offer the special!</t>
  </si>
  <si>
    <t>EYKs3IgOutttamp__UK5iA</t>
  </si>
  <si>
    <t>InLbPS-93qhBkzQSCMz9Uw</t>
  </si>
  <si>
    <t>LOVE THIS PLACE! ;I lived in Italy for a little bit and it feels pretty close to that mentality: Small plates, not too expensive, intimate environment, and friendly waiters. I was here on a Friday night and noticed the owners close attention to both restaurants. The food always tastes fresh, they never rush you- if anything, they urge you to take your time and enjoy your evening. It's a unique little place and will keep coming back for years to come!</t>
  </si>
  <si>
    <t>a47i9inZ5pC-TFWD-vt9yQ</t>
  </si>
  <si>
    <t>tSS-SZrAS84BxkesQpXpMA</t>
  </si>
  <si>
    <t>0_8MJIBkK3mYL3ash-7ijA</t>
  </si>
  <si>
    <t>4XwnmkZEBWNenHNLld8XxA</t>
  </si>
  <si>
    <t>Wonderful!  They seriously have their shit together [in both locations].  Personally I prefer the East restaurant; but either way it is certainly my favorite Italian BYOB in Philly.  It's really affordable; they have great specials; and it's just so cute!  I've dined in the East restaurant a few times with one other guest (it's too crammed for larger parties) and I've also been to the West restaurant for a couple birthday dinners and that's been great too.  The servers are warm; responsive; and extremely nice people.  They make me feel like I'm part of their family.  I rarely ever eat Italian food; but La Viola definitely gets it.</t>
  </si>
  <si>
    <t>J4HSWXSi657cWvGTIejlNA</t>
  </si>
  <si>
    <t>C5TKPgp_WXKRiBii07DYKQ</t>
  </si>
  <si>
    <t>This is one of my favorite spots in the city.  I've probably dined here about 15 times now; and only once did I think my food was anything less than delicious (and it wasn't bad that one time; just not as delicious as it usually is).  The room is a bit small and can sometimes get kind of loud; but the food is consistently well prepared and the price is incredibly reasonable (especially with BYOB factored in).</t>
  </si>
  <si>
    <t>tNGX9U8tzuLbkFA27ZLZcA</t>
  </si>
  <si>
    <t>sHUvqTJCL4ktgN69go8Tig</t>
  </si>
  <si>
    <t>Really good food and great service. It's a nice restaurant with classy but cosy atmosphere. I wouldn't recommend it for a date because it's kinda crowded and not necessarily super intimate; but it's great for dinners with larger parties. Definitely recommend the ravioli and the vitello. Better to make a reservation; be careful because they also have another location with the same name across the street so make sure to know which one you're going to :)</t>
  </si>
  <si>
    <t>hMkth-al8DZgSHfsGtPxGg</t>
  </si>
  <si>
    <t>NlMm8mkwlgNwKjYzzGdDGg</t>
  </si>
  <si>
    <t>Great food and amazing service. We went for restaurant week and the menu looked like their menu. Impressive from the start. We had arugula and goat cheese salad; antipasto; mushroom trio; pasta and veal sausage; veal medallion; cheese cake; canoli cake.....they don't rush you and work together as a team that creates an environment that is warm and inviting. The food was so good that we called the reservationist while eating dinner to book another reservation before the restaurant week ends. We will be back restaurant week or not.</t>
  </si>
  <si>
    <t>0xvuzikprntluzM6H6t7_Q</t>
  </si>
  <si>
    <t>T9C1od-JorSPXwXgzSqM9Q</t>
  </si>
  <si>
    <t>Seafood, Chicken Shop, Restaurants, Chinese</t>
  </si>
  <si>
    <t>David's Mai Lai Wah</t>
  </si>
  <si>
    <t>PBfjZZAiZAMh90Gvq8wuJw</t>
  </si>
  <si>
    <t>As a late night spot to grab some eats, this place is pretty darn good. It's an above average chinatown restaurant to begin with, so it stands up pretty well compared to other late night options.  I usually get a salty fish and chicken fried rice with some mapo tofu and salt and pepper pork.  Of course, anything that comes in a clay pot (or hot pot) is pretty mouth watering also. ;;I've never been there during normal hours and I'm usually pretty tipsy (or tired) when I get there so I guess there's a chance it's not as good as I think... but I doubt it.</t>
  </si>
  <si>
    <t>O2qOUtF7ctALyEhPnKjpqA</t>
  </si>
  <si>
    <t>5ffAAdMWdFR5FJHF0PONhw</t>
  </si>
  <si>
    <t>Go somewhere else if you want real fresh authentic Chinese. Went here late night for the first time in years when there were no options. I usually prefer Jade Harbor or Thai Lake for legit Cantonese food in Chinatown. This place seems to cater towards Non-Asians and also attracts undesirables late night. If you order something authentic like Crab Meat Fish Maw Soup or Seafood Pan Fried Noodles; it has no taste and seems like it is flash frozen and microwaved. They just push out their Salt and Pepper Wings; General Tso; and Lo Mein; the typical American Chinese food you can get at your local Chinese spot; which is probably fresher. Also; I would not recommend anyone ordering seafood here. Mai Lei Wa is disgusting; overcrowded; rude staff; and overpriced. Spend your money elsewhere.</t>
  </si>
  <si>
    <t>2GgK1Dn-6XF_SaE1iIq92A</t>
  </si>
  <si>
    <t>pB0b4aNaxlId4cGUj2ID-Q</t>
  </si>
  <si>
    <t>xpr0dtcdRht_f7MdPNzKhQ</t>
  </si>
  <si>
    <t>Based on the reviews; this place sounds like a hang out for the club kids after hours. But for day time dinning; there are much better food within a block in any direction. The wanton noodle soup was so so. The beef chow fun was okay but not something to write home about. The atmosphere is your typical American/Chinese place. When I was there some one next to us order an egg drop soup! Damn; I have not hear anyone order that for a long long time.</t>
  </si>
  <si>
    <t>OavGX8dN5NiCRPyrqiUiQA</t>
  </si>
  <si>
    <t>oULLQIjfXKdUGuAer8OJMw</t>
  </si>
  <si>
    <t>JrVVkg7ThLnqVLCpvx5PBw</t>
  </si>
  <si>
    <t>wd3X2Su87TsFecXdHHKnVg</t>
  </si>
  <si>
    <t>TWIFLX2mmiXooEDj6gmviA</t>
  </si>
  <si>
    <t>PLZ_onXL5aunHAUwg7Bq1A</t>
  </si>
  <si>
    <t>I've been coming to this place since I started living in Philly. No matter what day; hour; or holiday I go; David's is always serving up great food. I've taken friends and family here countless times and they always feel the same way. Their egg drop soup is FANTASTIC; definitely one of (if not the) best bowl in Chinatown.</t>
  </si>
  <si>
    <t>_g0Uhpejq43iaC6-q9AYpA</t>
  </si>
  <si>
    <t>rlBogog5CfWeyfml52dSPg</t>
  </si>
  <si>
    <t>So last night, we pour ourselves in a cab, and my companion directs the driver to David's Mai Lai Wah. Admittedly, it was difficult to focus on anything at that point, but three wise words from the driver wedged themselves into my exhausted, boozy brain: duck lo mein. ;;We arrived at David's and I excitedly scanned the menu - no duck lo mein in sight. Disheartened, I decided it wouldn't hurt to at least ask. The reaction from the waiter was the best reaction I have ever received upon ordering food, a combination of wonder and excitement and deep approval. Apparently, that cab driver is the only person who ever orders duck lo mein, and I am honored that he found my companion and I worthy recipients of his secret. So now, dear Yelpers, I pass on the secret to you - duck lo mein. It is exquisite, delicious, filling - juicy, succulent duck with slightly crispy skin, perfectly seasoned, and the noodles - oh, the noodles!;;The portions are large and the price is small, so you'll have lunch the next day. I'll say it one more time, in case you missed it: duck lo mein.</t>
  </si>
  <si>
    <t>h9x6C4vKVkkS7TVTWflB4g</t>
  </si>
  <si>
    <t>lrqLK3GwEXTq7h6inOeSuQ</t>
  </si>
  <si>
    <t>The worst service I've ever had in my entire life! We were waiting for awhile and the waiter totally ignored us and gave the table to the white people who were behind us.  The waiter was rude and told us to shut up when one of my co-workers was asking for the bill. You can totally see the difference in the service they gave toward white people vs. non-white. The food is okay but not worth waiting. Heed my advice, don't go here for Chinese food, there are much better places in Chinatown!;;BTW, if I could give no stars I would!!</t>
  </si>
  <si>
    <t>QPeGwXu5CRIsOWlFMO24Gw</t>
  </si>
  <si>
    <t>VtXTEL799Zfp4crzZ6m1yQ</t>
  </si>
  <si>
    <t>Definitely one of the BEST after hours restaurants to hit up after a long night in the city.  I haven't been here in a while, but from what I remember, food was pretty good - although everything is probably good at 3am after a few drinks.  And I have to give shout outs to the wait staff and David for putting up with my drunk friends this late in the evening.  And I definitely agree with Dave H - quick service, considering the time of night...;;I still have yet to try this place during the day...</t>
  </si>
  <si>
    <t>pxBmvgpiDMN161PwHDtsLw</t>
  </si>
  <si>
    <t>nR3VW9i2K8033QY0ZMTisw</t>
  </si>
  <si>
    <t>Sushi Bars, Restaurants, Japanese, Asian Fusion, Event Planning &amp; Services, Caterers</t>
  </si>
  <si>
    <t>Zento Contemporary Japanese Cuisine</t>
  </si>
  <si>
    <t>uHIGYgGhyqJLTc-rOVpuSw</t>
  </si>
  <si>
    <t>zento is my favorite sushi spot in Philadelphia.  i am a huge fan of their volcano roll; i make sure to get two every time!  it is a good place to have a birthday dinner! we had my birthday dinner there last night and the staff was very friendly and accommodating.  the decor and ambiance of the space is very nice.  i highly recommend zento.</t>
  </si>
  <si>
    <t>m9STj4JdCCItggd9PHkA4Q</t>
  </si>
  <si>
    <t>JZUrtKXscR-K1cCcwDWmtA</t>
  </si>
  <si>
    <t>ThHJVG58S2pqc8vJU4fDkA</t>
  </si>
  <si>
    <t>PWhw0ELFnpAFYT-9uzLzCg</t>
  </si>
  <si>
    <t>Best sushi I've had in a long time. My fav spot in the city used to be Raw; but I feel like you get more bang for your buck. I'm vegan and the vegetarian roll selection was awesome. Between my boyfriend and i; we ordered the Kanpyo Roll; cucumber roll;  asparagus roll; grilled mushroom roll; the Hang on salmon roll; green roll; the real California roll; and the green roll. We also got miso soup  and edamame. Excellent food. The service was a little confusing because we had two waitresses but they were both very friendly and got everything that we needed. Highly recommended.</t>
  </si>
  <si>
    <t>KJ045bzsGLlEdRVxJgqoaQ</t>
  </si>
  <si>
    <t>ObUcEG8of8FyfGzUO-blpA</t>
  </si>
  <si>
    <t>P9QiAlfC5762-BXHDGoLYw</t>
  </si>
  <si>
    <t>OsRgxy6sfNqrcB6uhMl_WQ</t>
  </si>
  <si>
    <t>The food was really pretty good. ;;But... this is a BYO that charges $10 corking fee. PER BOTTLE.  It wasn't really clearly communicated either, so the bill was a bit of a surprise.</t>
  </si>
  <si>
    <t>z-FJTolhyPMocYdfZsFlaQ</t>
  </si>
  <si>
    <t>FseBkyx-YKcqiq20yRQXnA</t>
  </si>
  <si>
    <t>meh, i really have experienced better. ;;i ordered take-out sushi one day while at work. i chose zento because i had never been, and i wanted to try a different sushi restaurant (i was tempted to stick with makiman...i should have listened to my gut.);;i ordered some type of tropical roll and a futomaki roll to change things up. both were not great. the tropical roll was *slightly* more palatable than the futomaki which was completely inedible. i don't know what they stuffed into the futomaki but there was something that didn't agree with my taste buds. the tropical roll sounded better on the menu than it did in real life. at over 20 usd for my order, i felt like the rolls could have been better quality.;;again, as i am wont to do in situations like this, i will return for a second visit just to make sure that i didn't hit this restaurant on a bad day, but i'm not going to go out of my way to return here since there are so many other sushi restaurants to try.</t>
  </si>
  <si>
    <t>o5Cw5RpRxHrFQ5bGWFB3tA</t>
  </si>
  <si>
    <t>I was so pleasantly surprised by my dinner here. I've been before and was non-plussed, so I wasn't expecting much. The appetizers were phenomenal and got me pretty excited to change my opinion. ;;The ceviche was delicious: peppery, citrusy and fresh . The tuna tartar was equally great and fresh, with crunchies on top and a (not overwhelming) drizzle of spicy sauce. Then: roast duck handrolls. Oh. Yea. I was basically beaming at this point. My rolls (salmon avocado and yellowtail scallion) were great, the chirashi was on point, even the teryaki dinners got great reviews and looked very hearty and well-presented. ;;The reverse happy hour has me looking forward to my next visit. The ambiance is also really nice, great for a date, girls night or dinner with parents.</t>
  </si>
  <si>
    <t>MITdw0XnPFXnvIQgWpTz8Q</t>
  </si>
  <si>
    <t>4 stars - just missing one due to service- a bit slow and our waitress was not too knowledgable in regards to questions! However- excellent; fresh sashimi and sushi and I love the atmosphere of this place. I've been here twice and both the upstairs and downstairs are super cute; intimate; and inviting :-) yum!</t>
  </si>
  <si>
    <t>rzzJW1KOovn9pKozHzmEzA</t>
  </si>
  <si>
    <t>V60a_Oit_oVzZN_Q3iXLvQ</t>
  </si>
  <si>
    <t>I love the ambiance of this place. There are (at least) two dining areas, one upstairs and one downstairs. We were seated downstairs. The room has a nice high ceiling and is generally pretty dimly lit, with alcoves in the stone walls for candles. They have a couple of flatscreens high up on the walls showing black and white films -- I caught bits of two of them while I was there. One was a gangster film and the other seemed to be a Jet Li martial arts thing. Personally, I would expect a bit more of a sword/martial/samurai theme given the name of the restaurant but I really can't complain! Maybe they should show old jidaigeki films on those flatscreens to get a bit more on theme. ;;My friend and I had a coupon from LivingSocial for a seven course tasting menu for two. The coupon described a meal including choices like \wagyu beef and zento's famous square sushi\"</t>
  </si>
  <si>
    <t xml:space="preserve"> but what we received was very different. The courses were as follows:;;;1. Miso soup with mussels - I am not a fan of miso soup; usually I find the fishy flavor of the dashi to be overpowering. However</t>
  </si>
  <si>
    <t xml:space="preserve"> this soup was exceptional. The flavors were really well balanced and the mussels were very tasty. ;;2. Calamari Salad - a few rings of deep fried calamari over greens. I liked it.;;3. Crab cakes - two small handmade fried crab cakes. These were pretty plain and could have used a bit more sauce. They tasted fine</t>
  </si>
  <si>
    <t xml:space="preserve"> but nothing exceptional about it.;;4. White fish carpaccio - three thin slices of white fish very well plated. Delicious and easy on the eyes!;;5. Chicken Teriyaki - a couple of pieces of chicken</t>
  </si>
  <si>
    <t xml:space="preserve"> sauce</t>
  </si>
  <si>
    <t xml:space="preserve"> and a small mound of spinach and mushrooms. This dish was by far the most disappointing of the night as it was both small and boring. The greens were more exciting than the chicken. It tasted fine but nothing stood out about it</t>
  </si>
  <si>
    <t xml:space="preserve"> especially given that this should be an entree course. This is where the advertised Wagyu beef or square sushi should have been.;;6. Sushi platter - Four nigiri sushi (salmon</t>
  </si>
  <si>
    <t xml:space="preserve"> tuna</t>
  </si>
  <si>
    <t xml:space="preserve"> white tuna</t>
  </si>
  <si>
    <t xml:space="preserve"> yellowtail) and half a roll. The sushi was incredible -- by far the best I've had in Philadelphia (for reference</t>
  </si>
  <si>
    <t xml:space="preserve"> I have had sushi at Pod</t>
  </si>
  <si>
    <t xml:space="preserve"> Mizu</t>
  </si>
  <si>
    <t xml:space="preserve"> Mixx</t>
  </si>
  <si>
    <t xml:space="preserve"> Aki</t>
  </si>
  <si>
    <t xml:space="preserve"> Green Garden</t>
  </si>
  <si>
    <t xml:space="preserve"> and the now defunct Genji). The roll had some sort of mayo based sauce in it (usually a no-no for me) but it was just perfectly balanced. ;;7. Dessert (shared) - Tofu cheesecake and red bean mochi ice cream. This was fine but unexciting. The cheesecake was better than expected but still pretty bland</t>
  </si>
  <si>
    <t xml:space="preserve"> and the ice cream was good. My girlfriend ordered some Tempura green tea icecream which I stole a bite of -- now THAT was a good dessert! ;;Additionally</t>
  </si>
  <si>
    <t xml:space="preserve"> the meal came with some non-alcoholic cocktails. I tried a green apple based drink and a white peach based drink</t>
  </si>
  <si>
    <t xml:space="preserve"> both of which were quite tasty. ;;;Overall it felt like a reasonable value but mainly because of the Livingsocial price. I could see spending $35 plus tax and tip for this meal as a very nice value</t>
  </si>
  <si>
    <t xml:space="preserve"> but at $70 it would be overpriced."</t>
  </si>
  <si>
    <t>CT2sKLMcL48W1n9M3uKkUA</t>
  </si>
  <si>
    <t>qeKt1m3QYOCDYMqTS6a2LA</t>
  </si>
  <si>
    <t>This place is great! Came here first time with an Amazon local deal, and loved it. Thanks to other Yelp reviews I found out it is a BYOB but you want sake they do have a lot of options for that too. I'm sure they have other drinks, but I'm not asking questions why they allow patrons to bring their own alcohol!;;Had the sashimi platter the first time and the tuna pizza. (good!) Bought two more deals to come back in the future. There always seems to be something on Groupon/Living Social for Zento deals- look for them!;;Also thanks to the website I found out the restaurant validates parking (completely free!) for the weekends (Starting Thursday) in the garage on 2nd in the block north of Chestnut St.</t>
  </si>
  <si>
    <t>E4jlvs9yLDX_cepZJ7a9Dg</t>
  </si>
  <si>
    <t>PmJx4zNYCyR7Hx9AmgUUJA</t>
  </si>
  <si>
    <t>Burgers, Chicken Wings, Cheesesteaks, Steakhouses, Food, Restaurants</t>
  </si>
  <si>
    <t>Steve's Prince of Steaks</t>
  </si>
  <si>
    <t>DSMPwXYEvmkOpRs9tc2fXA</t>
  </si>
  <si>
    <t>cn0LKwAm12VbXPe8_2WG1g</t>
  </si>
  <si>
    <t>GKEWcrdCqt8ctJ2v1tjzsQ</t>
  </si>
  <si>
    <t>MW9Ya5ZFi9vZdpQO8APwYQ</t>
  </si>
  <si>
    <t>Tucj1c_vewvgSr2LIf_m0g</t>
  </si>
  <si>
    <t>In a sentence, don't waste your time.;;We were advised of Steve's by the bellman at our hotel and were happy to walk just a few blocks to get there. That happiness was short lived. ;;The attitude of the gal taking our order was neither inviting or even cordiale. Bordering on rude. It summed up pretty much the entire vibe.;;The ordering \process\" was a mess as well. You order sandwiches at one window</t>
  </si>
  <si>
    <t xml:space="preserve"> pay get your receipt and go to the next line to order drinks and fries etc... Then you have to wait for them to call you twice. Not user friendly at all.;;The food was way overpriced and just blah. Compared to Sonny's where I ate the day before. Steak was like Steakums! Ugh! ;;So</t>
  </si>
  <si>
    <t xml:space="preserve"> talk a nice walk or drive to Sonny's....or any other place than this. You'll get better service</t>
  </si>
  <si>
    <t xml:space="preserve"> MUCH better food and save almost half of your money."</t>
  </si>
  <si>
    <t>xrBeGz9ZokmWCTIePlGHZA</t>
  </si>
  <si>
    <t>DlQ49kdgvZjn-LaQkAiPew</t>
  </si>
  <si>
    <t>This place is great! Down to the fact that they're open late and centrally located and they have something for everyone. Chicken Philly and original and fries!;If you don't know how to order they''ll help you too!;This was one of the highlights of the trip!!!</t>
  </si>
  <si>
    <t>YOnaSFYeq4piEPkbXm1eaQ</t>
  </si>
  <si>
    <t>5FMnADAhJalglcRKpSuIrw</t>
  </si>
  <si>
    <t>Avoid this place;  unless you have $100 to tip them!! This was my  first time in Philadelphia and really wanted to try the infamous Philly steak sandwich that I have heard about all these years. After asking the locals and yelping several places. I decided on this place. It was memorial day so I expected it   to be busy and it was.  There was a line out the door.  I was waiting patiently with my family and the line was moving rather slowly. I noticed this young guy walk in with his freind and first thing out of his mouth is \ is this the line your kidding me\" he then procedes to go the front of the line   and starts to talk one of the employees. He then asks his friend if he has $100 which I thought was odd. Then I noticed the guy was in standing in front of the chefs window motioning with hand signals what he wanted or did not want on his sandwiches. I thought that was odd</t>
  </si>
  <si>
    <t xml:space="preserve"> only to find out later. He had bribed the kitchen with his $100  to make his order first in front of all the other waiting customers. Naturally I was upset. So that's what this country has come to</t>
  </si>
  <si>
    <t xml:space="preserve"> if you have money you can cut in line to the front of normal hard working people. After waiting an hour I finally got my food. What a disappointment. I'm not sure what was worse</t>
  </si>
  <si>
    <t xml:space="preserve">  the food or the customer service. This is a Philly memorial day experience that I will never forget."</t>
  </si>
  <si>
    <t>5SRJ98C3jaQnKR6aJIBAGg</t>
  </si>
  <si>
    <t>rrB6KLWMlicS6NxQuL8d_g</t>
  </si>
  <si>
    <t>First time having a cheesesteak in Philly. ;;Spicy fries were crisp and tasty. 9/10;I had a cheese steak with fried onions and mozzarella. It was not bad. Bread was fresh. 7/10</t>
  </si>
  <si>
    <t>i9714FQ5qukUBuVzEjjfbA</t>
  </si>
  <si>
    <t>E8nJQ9WFcCEx1TLyYcNKDg</t>
  </si>
  <si>
    <t>Say what you will about the Philly cheesesteak debate; but Steve's is my favorite. The rolls are fresh; the meat is thinly sliced (which I prefer); the staff is pleasant and the prices are decent for the area. Best of all; there's little to no wait. They're quick and simple. A must visit for cheesesteak lovers and locals all around.</t>
  </si>
  <si>
    <t>JqvD7-42-1igtJ3gIu4DxQ</t>
  </si>
  <si>
    <t>ZfOPTBZ7gHyY5mVCz0tsjA</t>
  </si>
  <si>
    <t>Our first time in Philadelphia we were looking forward to trying a cheesesteak. Someone had recommended Steve's to us. It was a quick walk from the hotel so that was perfect.  The cheesesteak on the other hand was absolutely horrible...no flavor; chewy meat; and hardly any meat in sandwich.  If I could give it no stars I would.  The fries were good but you can't really mess those up.  Such a disappointment.  I never have posted a review before but this was so bad that I felt I had to.  Hope we can find a great cheesesteak while we are here!</t>
  </si>
  <si>
    <t>137YnKW3CXloThg8tccr4g</t>
  </si>
  <si>
    <t>RRx2aNILRfKQ2gXwAWP6bA</t>
  </si>
  <si>
    <t>Expensive for one.;Charges you extra for mushroom!!!! Mushroom and peppers are essentials of the cheese steak..;;However, chicken chese steak and the philly cheese steak are both under expectations and actually i had to throw out half of both cause they tasted very bad..</t>
  </si>
  <si>
    <t>j2_2t-bUg3gHiOZm6sG23w</t>
  </si>
  <si>
    <t>LoRdJdHNEPQw7eSRqEknmg</t>
  </si>
  <si>
    <t>The staff was rude. They were absent-minded.  Forgot our fries; and screamed at us in front of customers.  I was embarrassed and nervous to eat my steak; in fear that one of the waitstaff may have sabotaged my meal. I can not come here again. I guess this is my \welcome to Philly\" experience."</t>
  </si>
  <si>
    <t>jr1RPWvYUzSnt51gqB2PZQ</t>
  </si>
  <si>
    <t>v45E6gg6MrAziTepkiWByA</t>
  </si>
  <si>
    <t>Wine Bars, Bars, American (New), Nightlife, Tapas/Small Plates, Cocktail Bars, Restaurants, Beer Gardens, Salad</t>
  </si>
  <si>
    <t>Harper's Garden</t>
  </si>
  <si>
    <t>ljtEnULJ1m4ty6-V37VOBQ</t>
  </si>
  <si>
    <t>lJZxLllciQrz65WUHr2QLg</t>
  </si>
  <si>
    <t>N09IUlcqF2r_sQ3qyYMW3w</t>
  </si>
  <si>
    <t>7c_Izhc8UP--SPjKs81UVA</t>
  </si>
  <si>
    <t>Tx6kaMQl6pp7IPgye2jGFQ</t>
  </si>
  <si>
    <t>We enjoyed the outdoor seating.  Our menu choices were favorful. Heirloom toast; squash salad spring salad.</t>
  </si>
  <si>
    <t>RjR-hw62fUACP4ZZdLZrOw</t>
  </si>
  <si>
    <t>fVUCJbAEqCcTPiAyey6sCg</t>
  </si>
  <si>
    <t>WaBowgW_mWoxt04kC0Un7w</t>
  </si>
  <si>
    <t>8eMMtKNqy2hxhAih9YRfIA</t>
  </si>
  <si>
    <t>Great new spot, as you can tell because there's always a wait for a table. I've been to Harper's Garden twice, once for a light dinner and drinks (sitting inside) and once for lunch (sitting outside on huge patio). ;;1st visit: We sat INSIDE for light dinner. The service was fantastic, although at the very end he was kind of slow to bring the check, but overall great throughout the entire night. The cocktails were great, and the beer choices were OK, would like to see some better craft options considering the Philly and Tria reputation for great beer. Our small bites of food were great; I loved the pulled MOZZARELLA with fig, sooo delicious. The feta TOAST and SAUSAGE FLATBREAD were also delicious, although small portions for the price tag. The inside dining area got a tad loud for my liking, voices were echoing loud and it was hard to talk to my friends across the table from me. The 4 of us got 3 drinks each, and 1 small plate of food, and our bill was almost $300. ;;2nd visit: We sat OUTSIDE on the massive, gorgeous outdoor patio. There were 7 of us, on lunch break from the office. The patio is great for conversations with coworkers, because inside was too loud. But the patio got really hot toward the end of our meal, the sun shifted and there wasn't much shade, so we were roasting in our business clothes. Still, it was a beautiful setting for lunch. Their patio is so pretty and well decorated. This visit, the service was super slow. The food itself took nearly 45 minutes to reach our table from the time we ordered, and the server disappeared at the end of the meal when we needed the check. We were 30 minutes late to our office after lunch break. The food was very good (once we finally got it!), I had the SWORDFISH ($20), which I thought was worth the money and very tasty. The portion size was perfect, unlike some of their other plates which are pretty small. The CARROTS Appetizer was amazing! Must try that again, the sauce was delicious. The burger didn't look very big or juicy, but my coworkers ordered that so I don't know how it tasted. For all the food we ordered, I expected a huge bill, but it was only $160 for 7 people (no drinks). ;;Moral of the story: Come here for the best outdoor patio around. Great food, but relatively small plates, so don't come starving or you'll over-order and be broke. Also watch the drink prices, or stick to non-alcoholic, because drinks are not cheap. Best advice: Make a reservation! They are always busy.</t>
  </si>
  <si>
    <t>CjJhEzdWQNEKa7grwPRQyg</t>
  </si>
  <si>
    <t>JAfGxvnd0v7u6SZPHxbk1A</t>
  </si>
  <si>
    <t>Decided to stop by here after a long weekend retreat. In short, food and service was exceptional. We were promptly greeted and seated at our table. If was a beautiful day with a slight breeze and their outdoor area was well kept and relaxing. The pergola and plants were easy on the eyes and the bulb wire lighting looked beautiful as the night drew near.;;We ordered about it 6 or 7 plates to share between the 3 of us and we all were satisfied at the end. Presentation, taste and temperature were just right. Our server was attentive and kind and she took care of us well throughout the duration of our stay.</t>
  </si>
  <si>
    <t>M7p981pThqCjtrpuMqm4jA</t>
  </si>
  <si>
    <t>VEOb977iKYQPessxDuiKeQ</t>
  </si>
  <si>
    <t>I discovered this place while running some errands during my lunch break. The outside seating area is what caught my attention. A few weeks later, I was finally able to come here with some friends to try it out. The restaurant is immediately inviting. The light fixtures and plants in the outside seating create a garden patio feel, which is perfect for summer brunch! The inside decor is just as chic. We waited at the inside bar for about 5 minutes until we were seated at a table outside. After waiting inside though, I feel like you can't go wrong wherever you sit as the entire restaurant is gorgeous. Moving on to the food.;;I ordered from the brunch menu. I started out with a Strawberry Swing from the brunch cocktail section of the menu. It was a mixture of vodka, sparkling rosÃ©, lemon and strawberries. It was perfect for a hot summer's day. I ended up ordering a second round! For my entree, I ordered the Sunny-Side Eggs. It was topped with cheese and served with grilled bread that was toasted to perfection. ;;My overall experience was enjoyable. I would absolutely come back here. There's only a couple, very minor things I would note: 1)The entree serving size is smaller than expected 2) Our waitress had to check with the chef for any entree modifications. Even if it was a minor change such as excluding an ingredient from the dish. Other than that, I would say this place is a perfect addition to the Philly food scene.</t>
  </si>
  <si>
    <t>6SpwwK_x5wYbD1ruAM_D3w</t>
  </si>
  <si>
    <t>J6fvhAkDS6QvDkrmY4TGPg</t>
  </si>
  <si>
    <t>I'm a fan!  Decor and ambience at this place is great.  We lucked out with outdoor seating on a bearable summer night; but the indoor seating looked inviting too.  Food and drink menu are legit.  Not cheap; but not overly expensive.  It was guys night out and we ordered a ton of Old fashions.  They were not weak and totally got the job done.  From all the dishes we ordered; the burger was phenomenal.  The rest of the apps and entrees were delicious as well.  Service was fantastic and you could see the floor managers making their rounds to make sure things were in order.  It's new and trendy spot that didn't disappoint.  Rarely am I blown away by a first experience at a new restaurant; but this is an exception.  I'm game for another night at this amazing place!</t>
  </si>
  <si>
    <t>IOjwt-cRHwdenA63T_rt5w</t>
  </si>
  <si>
    <t>UC1IWrYqXlnXve05IBctwA</t>
  </si>
  <si>
    <t>Came here for lunch with some coworkers after we walked past the cute exterior and it did not disappoint! While we had to sit inside due to rain, I would recommend trying to sit outside if that's possible, the garden feel adds to the charm of the space. However make sure you make a reservation, this place fills up VERY quickly. ;;For lunch, I split the mushroom flatbread and the frisÃ©e salad with a coworker. The frisÃ©e salad was good, but I was not overly crazy about the olive vinaigrette. However, I can not stop thinking about the mushroom flatbread!! I genuinely think this was one of the best dishes I've had in a very long time - both of us who split the flatbread agreed! Another coworker enjoyed his burger so much he sent me the picture to include in the review.</t>
  </si>
  <si>
    <t>XqSTSH8atPq5zVdBZq6sbg</t>
  </si>
  <si>
    <t>s-ehKbUVevjFGRCr01dZWg</t>
  </si>
  <si>
    <t>Had a fantastic lunch here; sitting outside on a sunny; summer afternoon.  We shared a number of small plated - the jerk plantain; mozzarella with figs; ricotta toast; spring salad and smoked gnocchi.  All of the dishes were great; with subtle blends of flavors and use of fresh herbs.  The gnocchi is a definite recommendation.  For dessert we had the turmeric frozen custard; which was great - really imaginative and served with pieces of grilled mango and pineapple.</t>
  </si>
  <si>
    <t>MmUvhVk6gKzDEx91H5JYyg</t>
  </si>
  <si>
    <t>Gr6nYrQ_-3p4LcE4M84lTw</t>
  </si>
  <si>
    <t>Nightlife, Restaurants, Eatertainment, Bars, American (Traditional), Arts &amp; Entertainment, Sports Bars, Arcades</t>
  </si>
  <si>
    <t>Dave &amp; Buster's</t>
  </si>
  <si>
    <t>RgEKiWgeNlAYvRnIpWHcHg</t>
  </si>
  <si>
    <t>noiWub3dqHjlwAAfaL6ckA</t>
  </si>
  <si>
    <t>fzy0m-JwOg0FxmI7rkzquw</t>
  </si>
  <si>
    <t>SnuzHyLp59Ie3sMtpTHgYQ</t>
  </si>
  <si>
    <t>A5E8V_zFexOEOElytjtE5A</t>
  </si>
  <si>
    <t>Obviously there is a selection of games; billiards; and bars. However; these come at a price that isn't cheep. I usually enjoy the food here as well but it depends what you order. If you stick to the basics like burgers and chicken I think you'll be in good shape. I wish the credits on your D and B card lasted longer but they seem to drain fast and he grab machines are as hard as they get.</t>
  </si>
  <si>
    <t>meoQa35RD8aQ_e7XZ6xYKA</t>
  </si>
  <si>
    <t>h0oxZXoUwWV-yqGcPfxbcQ</t>
  </si>
  <si>
    <t>s3IJgtjN4KSY7zK9YIUrlQ</t>
  </si>
  <si>
    <t>I've updated my review after eating here and having horrible service.;Let my tale unfold.....;;I came here for one of my friends birthdays. We made this abundantly clear to the waiter who did immediatly take our drink orders. That was the only good part. It took a LONG time for our drinks to arrive, and not many of them were alcoholic. Our waiter had to be called over constantly, and I only got one drink the entire time, and that was the first one I ordered. Our waiter looked like he should have been a model and if he quit to do this then he's a moron, because he was HORRIBLE (his name was allen). ;;I can see why people do not like this place, and I will give it two starts because of the games, and the bartenders which I currently have not had any issues with...except the games are obviously over priced but comon, don't you expect that?;;Now for the rest of the review....;;I've been to both dave and busters Columbus blvd, and Dave and busters Franklin mills mall. This will (obviously) be about Columbus blvd because this is the establishment I am currently rating. ;;I have been here once that I can remember (a long time ago when I was a little kid but I can't remember that) and it was a good time. The Bouncer at the front was ok, I had to get money from the ATM so I could park and get my 5 dollars back and they let me without any issues (except the fat bouncer tried to ignore my question of where the ATM was. Luckily there was another guy there and he understood my situation and let me pass w/o my id so I could get money, go bak to the parking person, pay them and get my license back and 5 dollar off coupon). ;;People complain that the parking is 11 dollars. So did I considering that the Franklin mills mall location is free to park, but you do get 5 dollars back in a coupon so it really isn't so terrible. ;;After that we went to the game room to play games and it wasn't too bad. I did make sure my valuables were safe in my pockets because there were some sketchy people there but I did not let that stop me and my gf from having fun. We played games and won tickets and yea some of the games are def over priced, but just do the eat and play combo and you get a card, and sign up online and you get more game play and there's plenty of other ways to get extra game play too. ;;I did have a drink and yes it was over priced, but it was fri night and your in they city, what do you expect? They do have a late night happy hour from sun-thurs so I'm going to try and hit that up at some point. The drink did seem like it coulda been stronger but they actually measure out the shots for the drinks so that's why it might seem weak (customary practice at national establishments such as this, applebees does it too). ;;The place was roamed by many staff who definitely tried to keep the place clean by sweeping up or picking up glasses that people were done with. I'm sure the floor could have been cleaner but it's a huge arcade with food drink and many people running around, can't expect the taj mahal of cleanliness. ;;The bathrooms here are disgusting. I was appalled at how they were and did not even feel safe going to the rest room. ;;I've been here a few times now and this is what I have come up with. HORRIBLE waiter service, decent bartenders, and a not bad game room. Honestly, if you want to eat here just go to the bar and order your meals. You'll have better service and it'll be a LOT less of a wait to get a drink (any type!)</t>
  </si>
  <si>
    <t>rcxQVKzWrSuIp3ygUENB1w</t>
  </si>
  <si>
    <t>NCTcNlYdj0MhRsgEZ04dCA</t>
  </si>
  <si>
    <t>5pZjNimnaXPrh0gQohGjWg</t>
  </si>
  <si>
    <t>d0JqFf5rlW4Xf2-2gwqxKw</t>
  </si>
  <si>
    <t>t-LpFFKsOYuuBdVmGfJgGA</t>
  </si>
  <si>
    <t>HEtLGM0LB3DqO1DeCNwIGw</t>
  </si>
  <si>
    <t>I live in Florida but I'm originally from Philly; I took my family here non Easter; granted the place was packed. But wow what a disgust; when I went to order a drink the top was sticky from ppl spilling drinks; I had to ask the bartender to please wipe it down. So I put my name in for a table so we could eat. Omg; just walking to the table I was disgusted the floor was sticky there was food on the floor from previous ppl. I was so disgusted I wanted to turn around and leave. I didn't since we waited about 45 mins for the table. They got my sons order wrong. The whole thing was a nightmare.</t>
  </si>
  <si>
    <t>IaxTRlTIjcYTL2S1GY0ubw</t>
  </si>
  <si>
    <t>fP8sK5k9MzuXuVY3_d41Jw</t>
  </si>
  <si>
    <t>You have to pay for parking here. The games get crowded so dont expect to quickly play the good games. I feel the D&amp;B at Franklin Mills is much more spacious and has better games. It has free parking too. :);;The good thing is that they are much more strict here with the age requirement. You must be 21 or older or must be accompanied by someone 25 or older to get through the door. This helps remove all the young teens from the atmosphere but you still have kids around.</t>
  </si>
  <si>
    <t>ou6T6K7vDEveO7BXMl1N0w</t>
  </si>
  <si>
    <t>0fgT7TBMQywlV2vnljTURQ</t>
  </si>
  <si>
    <t>It sucks that you've got to pay for parking. I'm trying to go for the gold card since I always lose my cards whenever I go to one of these. If you're ever bored and have nothing better else to do in Philly; come and visit this place. It's located near the BF bridge and a few blocks from other cool restaurants and clubs.</t>
  </si>
  <si>
    <t>Gw4UiyZjER7GuyGbwSRIQw</t>
  </si>
  <si>
    <t>YN4Kk751tmdvoarGo8z7_A</t>
  </si>
  <si>
    <t>Buffets, Pakistani, Restaurants, Indian, Vegan, Vegetarian</t>
  </si>
  <si>
    <t>New Delhi Indian Restaurant</t>
  </si>
  <si>
    <t>Gfo1u8qWbdrmNdsJkZMWqw</t>
  </si>
  <si>
    <t>Okay; so just an update.  I have been to Indian Restaurants in Little India in Singapore; Bali; Indonesia; Rome; Paris; and Munich; London; and Dublin; and of course many in the states....  This is still my favorite! Glad it's local for me when I am 'home' in the states! :)</t>
  </si>
  <si>
    <t>2UGDC8B0CpcOAx-NpYN7AA</t>
  </si>
  <si>
    <t>hHhXwue_5jmU79B4OI7myA</t>
  </si>
  <si>
    <t>Plenty of food - fresh naan, rice, chicken/ lamb/ vegetarian curries, salads, etc. Not all of it is amazing in flavor (it's a buffet after all!) -- but you'll be sure to find something that you like. Desserts are great and a cup of tea or coffee is included with the dinner buffet (maybe the lunch one too). What's nice is that the place is generally full, even on weekdays. The restaurant is deocrated nicely but still has a bit of a cafeteria feel because of the buffet. The price is $11.95 for the dinner buffet and I think $8.95 for the lunch one. They serve beers and alcohol too.;;I'm not giving this place more stars only because I wasn't very impressed with the flavor of the curries. It's worth checking out once though!</t>
  </si>
  <si>
    <t>zoMNMY_FJmlBFggC9W2AOg</t>
  </si>
  <si>
    <t>nQq0NV8iM69CCHSCxvB_BA</t>
  </si>
  <si>
    <t>A solid buffet with all of the typical and usual favorites. It's a nice; casual place for a quick meal.</t>
  </si>
  <si>
    <t>t3osm8PDnKQPlcWRgPNpsw</t>
  </si>
  <si>
    <t>This is amongst the best Indian food I've had on the East Coast. The chicken has been perfectly tender on each of the dishes I have ordered and the dal makhani deserves SPECIAL praise!;Delivery folks don't come up to my apartment even when there is place to park; which is a bit of a downer - but for food alone, this is an easy 5/5 for me. Keep it up please!</t>
  </si>
  <si>
    <t>zBqZR7MM5-5NJUXdpuwUjA</t>
  </si>
  <si>
    <t>otiUSo7h8JmpSiNsyp9gbQ</t>
  </si>
  <si>
    <t>Having grown up with Indian food almost every night; I'm quite picky when it comes to Indian restaurants. I almost never go for the buffet option because there is never enough flavor; however; I had the dinner buffet at New Delhi and I was amazed at how flavorful and spicy it was for a buffet. I also loved that they had a plethora of vegetarian and non-vegetarian options and even had selections beyond your traditional Indian buffet. The pricing is also super reasonable for an all you can eat place. I will definitely be back!</t>
  </si>
  <si>
    <t>rgqK8fmA9KDGeBfYCeOVPg</t>
  </si>
  <si>
    <t>I've gone here a handful of times, maybe more, but definitely less than ten visits, and I've been disappointed every time.  I've ordered both the buffet on the weekends, which offers a richer variety than during the week, and I've also ordered a la carte items from the menu.  The buffet offers plentiful self-servings of rice pudding which I like.  The latter contains pine nuts in a creamy, smooth sauce and is quite tasty, though everything else served in the restaurant is lackluster.  ;;If you order off of the regular menu you can probably specify the spiciness, but the buffet items are more or less bland.  The naan is unacceptably soggy and has probably been sitting under the dimmed buffet lights for an extended period of time.  If you prefer to have freshly baked naan, order off of the a la carte menu.  The mango lassi is not tart as one would expect the classic Indian drink to be, but is instead a shake.  The restaurant does not claim that it is a \lassi\" per se but a \"mango shake.\"  It is simply a concoction of milk and mango ice cream</t>
  </si>
  <si>
    <t xml:space="preserve"> the latter being available as a complimentary dessert that accompanies the buffet.  Granted</t>
  </si>
  <si>
    <t xml:space="preserve"> there aren't too many tasty Indian restaurants in the vicinity</t>
  </si>
  <si>
    <t xml:space="preserve"> and this place offers delivery service.  I ordered delivery once because I suddenly had a craving for Indian food</t>
  </si>
  <si>
    <t xml:space="preserve"> and ordered chicken saag (and specified \"spicy\" which improved the flavors a bit) with naan.  The dish automatically came with rice.   ;;Though New Delhi is indeed a sit-down restaurant</t>
  </si>
  <si>
    <t xml:space="preserve"> I'd prefer to patronize Rice and Spice on 42nd and Chestnut</t>
  </si>
  <si>
    <t xml:space="preserve"> which</t>
  </si>
  <si>
    <t xml:space="preserve"> though regrettably lacks a welcoming ambiance</t>
  </si>
  <si>
    <t xml:space="preserve"> serves what I consider to be above-average Indian fare.  A problem with Rice and Spice is that you probably have to bring a friend or two if you want variety.  The mango lassi there is actually a tart lassi and has a fairly thick consistency.  I've heard good things about Rice and Spice's chicken biryani and the serving portions are generous.;;The waiters at New Delhi somewhat make you feel rushed because they clear the table very quickly for you when you order the buffet.  They are nice in offering to bring dessert (which comes with the buffet)</t>
  </si>
  <si>
    <t xml:space="preserve"> but sometimes you want to spend a bit more time finishing off your plate before moving on.  ;;Those were my two cents about New Delhi.  I wonder if it's necessary for me to continue with a review of Rice and Spice.  I think Indian food in general is something you have to have a specific craving for</t>
  </si>
  <si>
    <t xml:space="preserve"> and when you do have a proclivity for it</t>
  </si>
  <si>
    <t xml:space="preserve"> it lasts for only a short period of time and after multiple consecutive visits either to one particular restaurant or to several.;;Service: B+;Taste: B-"</t>
  </si>
  <si>
    <t>o9EFz-ISeCKQVkYD-iMvuw</t>
  </si>
  <si>
    <t>PhHlIHK7FZFVHj66fZNB3Q</t>
  </si>
  <si>
    <t>Service: Seated right away. Drinks right away. Removed our plates very eagerly. Reminded us that dessert was included on the buffet. ;;Food: Good variety. All tasted excellent. Everything tasted fresh. Constant turn around at buffet. Def worth the price.</t>
  </si>
  <si>
    <t>Ebpwn93vHMO6WZwqHdfAlQ</t>
  </si>
  <si>
    <t>Sp9g9U6yvBVHWdxdyPB-9A</t>
  </si>
  <si>
    <t>I've only had Indian food about twice prior to going to New Delhi. I've heard about this place from my friends and decided to take my boyfriend here. The price is good for college students like myself, and the food is good too. My boyfriend never had indian food before so we decided to go with the buffet style so that he could try whatever he likes. He really liked the chicken tikka marsala and naan, which is my perfect combination too. Then we asked for the dessert that came with the buffet. Our bill came out to be $30 including the tax&amp;tip (we didn't get drinks);;I'm thinking next time we come again, we'll just get the chicken tikka marsala and lots of naan!</t>
  </si>
  <si>
    <t>T2tZ1bsrz6cf530i_LIMjQ</t>
  </si>
  <si>
    <t>I like to sample as many dishes as I can at Indian restaurants; so I went for the lunch buffet. The palak paneer was amazing! Everything I tried was delicious. They had a good number of vegetarian friendly options. I've had better naan; but it was still good. The restaurant was very clean and the staff was friendly. They also have great drink prices.</t>
  </si>
  <si>
    <t>h6KGBTppenV5Mwgc5AUhdg</t>
  </si>
  <si>
    <t>cJUPIJyOBL_QSSef2efxWQ</t>
  </si>
  <si>
    <t>The dinner buffet had just enough dishes and the taste was great. The naan was soft. The only thing that could be better was the mango Lassi. Not enough mango taste. The food was very good,  the service fast and friendly. ;Will definitely eat there again.</t>
  </si>
  <si>
    <t>z3ePzFFbyyCo54-VtkeG7Q</t>
  </si>
  <si>
    <t>mlrzM-jUkKot28XJhScuuA</t>
  </si>
  <si>
    <t>Falafel, Middle Eastern, Mediterranean, Sandwiches, Vegan, Restaurants</t>
  </si>
  <si>
    <t>Goldie</t>
  </si>
  <si>
    <t>xiwSn1hX6rQSmn9DvYdr2Q</t>
  </si>
  <si>
    <t>I love their fries!! Been here twice and the falafel pita was better on first time. Second time it was a bit wet and cold; maybe too much sauce or something? However the taste was still good! Would go again and definitely recommend.</t>
  </si>
  <si>
    <t>VAVduWgqg1WvANGVeUmaLA</t>
  </si>
  <si>
    <t>1kBMmfpsjteYNUiqq72i8Q</t>
  </si>
  <si>
    <t>da_Pxct0ityawNe2SDRKVA</t>
  </si>
  <si>
    <t>T4UIa90aXONoEYEJcn0Wew</t>
  </si>
  <si>
    <t>Good falafel; but honestly not as amazing as one would expect given the hype. They serve a quality and consistent product but the flavor is by no means on another level. The fries are mediocre. The sauces are pretty good and the shakes are just pretty good as well. Gave them 5 stars cause they're still doing a good job on everything and the place is clean.</t>
  </si>
  <si>
    <t>bTMY0yZc2ZcM7u_9aR7q5A</t>
  </si>
  <si>
    <t>yqBluluhJaun2CuxKMSQ7g</t>
  </si>
  <si>
    <t>This place is pretty dope. We tried the falafel sandwich; shawarma spice fries; and Tehani shake - all amazing! The staff was super helpful too. Best in Philly!</t>
  </si>
  <si>
    <t>P4VuME5r57N79XExjQ16nQ</t>
  </si>
  <si>
    <t>5lb8OQsvGlSif2lt6xhOfQ</t>
  </si>
  <si>
    <t>a0CZcXGgNDCg9JW9pC6oCQ</t>
  </si>
  <si>
    <t>hoVRknh0EWe9P7f_K_-trA</t>
  </si>
  <si>
    <t>dk9O-Xc4kefGUBC73rk9Qw</t>
  </si>
  <si>
    <t>Qj9ZXHh7rtIlVdhOzoknVg</t>
  </si>
  <si>
    <t>A little taste of Israel on Sansom.. well there are a few tastes of Israel on Sansom but it's always welcome :) the coconut shake was by far the best flavor of all my friends and I have tried. The falafel is pretty great too. I do wish there was more seating; although I get that its meant to be a small; in and out place for lunch. But back to the coconut shake... I day dream about it. Let's just leave it at that.</t>
  </si>
  <si>
    <t>3Mnkf-LsgjxXx5XPtBKPTA</t>
  </si>
  <si>
    <t>1BCyMW-aWZxwDyWk_HWnWg</t>
  </si>
  <si>
    <t>kxYprLqBU8ku0ddmhUfr2A</t>
  </si>
  <si>
    <t>I think this was the worst meal I have ever had in philly. We got there at 6:00; no fries. The falafel was so cold; mushy and tasteless. Something on my sandwich was so salty that my eyes teared up; I told the guy behind the counter and he just stared at me with a dumb look on his face and said nothing. Just came home from a trip to Tel Aviv; even the rest stops have better falafel than this place. Never against; garbage meal.</t>
  </si>
  <si>
    <t>x8DUnuQLx-NcUjB0sajYFA</t>
  </si>
  <si>
    <t>lWedWkinrM5j13pyimbpbA</t>
  </si>
  <si>
    <t>Restaurants, Coffee &amp; Tea, Food, Breakfast &amp; Brunch, Event Planning &amp; Services, American (Traditional), Caterers</t>
  </si>
  <si>
    <t>Miles Table</t>
  </si>
  <si>
    <t>HP56YMj0MJimCRtfPBUu3Q</t>
  </si>
  <si>
    <t>Great place. You order at the counter and then get a seat; if one's available. You can't claim a seat before ordering. Got two specials: the divorced eggs and tres leches pancakes. The eggs were very good and the pancakes were great. Portions are generous. They take LevelUp.</t>
  </si>
  <si>
    <t>mXofPhXFnqvxaYJIo8XmyQ</t>
  </si>
  <si>
    <t>KBuHL8FVRfN5KZZMPdjOlw</t>
  </si>
  <si>
    <t>They had a \Caribbean pulled pork sandwich\" as a special</t>
  </si>
  <si>
    <t xml:space="preserve"> and my goodness</t>
  </si>
  <si>
    <t xml:space="preserve"> it was heavenly. I've been here four times now</t>
  </si>
  <si>
    <t xml:space="preserve"> and I haven't been disappointed once! It's always delicious</t>
  </si>
  <si>
    <t xml:space="preserve"> and the service is fantastic (at least while I've been here at 2pm or later).;;The pulled pork must've been a lunch special because they put out a different specials menu after 5pm. I asked about it (after seeing it on their Instagram)</t>
  </si>
  <si>
    <t xml:space="preserve"> and the cashier asked the chef if he could still make one (which he did). I can't think of many places that would do this. I'd usually be told it's not available. I always tip a little extra here despite there not technically being waiters.;;I've only had lunch and dinner here</t>
  </si>
  <si>
    <t xml:space="preserve"> and the portions are very generous for the price (and they have free water). I'll continue to return."</t>
  </si>
  <si>
    <t>38HElr-UidXnipxdHE1XvQ</t>
  </si>
  <si>
    <t>I found this place last minute because the place I wanted to go to was closed on Mondays. I mostly picked this place because they have alot of avocados on the menu. This is such a cute place, well decorated and made it feel like you were home. The service was excellent. The cashier and the waiter was super nice and friendly and was very attentive!;;So you walk in the door, and you walk to the counter, order your food and then they will give you a number. You get to pick your own seat and they will bring your food to you! There is a big board with the menu in the front for you to look at.;;I had the avocado blt with a side of fries. OMG the sandwich was HUGE! I paid 14$ and it was so worth it, I could only eat a small half. The bread was delicious! The bacon was cooked a little too much, so it was hard and it was hard to bite into the sandwich, but it could also be that I couldn't fit the whole thing in my mouth anyway. The avocado was really good, it was like not mushy like alot of places. ;;My friend had a hot chocolate and miles burger. She finished the whole thing. She liked it. She even said that it wasn't greasy than it looked. (Might just be how the bread looks). ;;I'd totally go back here. In fact, I'm bringing my boyfriend back. :)</t>
  </si>
  <si>
    <t>k6F3Ig1Sj1IqPfTgKhOkzw</t>
  </si>
  <si>
    <t>xgHMiQfqpuUr47CZ7gbdTg</t>
  </si>
  <si>
    <t>cQ2zMrrL__CklPJKG4fy6A</t>
  </si>
  <si>
    <t>3u4InKswIN2ZvN_rWe338g</t>
  </si>
  <si>
    <t>Zv3IArtu1QtUW_Bs5A7MIA</t>
  </si>
  <si>
    <t>Got the shrimp and grits - loved it! Really cool combination with the guac on the side. Cool place; reasonable prices. Can be quite noisy at times but all in all; good as a brunch place</t>
  </si>
  <si>
    <t>roVuOwFO6bktXp1-96Hc0Q</t>
  </si>
  <si>
    <t>A solid option for breakfast; sandwiches; or a light meal. They also have GF options; thank you! But the service always feels a bit short-staffed.</t>
  </si>
  <si>
    <t>hgH-A8Hu0ebJKnbPaxtTrQ</t>
  </si>
  <si>
    <t>One of my new favourite eateries!;;Miles is the perfect place to go anytime of the day.  Breakfast? Lunch? Dinner? Snack? Consistently delicious and fresh every time with a fantastic, health conscious menu.  The interior is cute, servings are huge, and the prices are great-- definitely a good place to have a casual meal with friends.  Bonus points for being a BYO and next door to MAGPIE.</t>
  </si>
  <si>
    <t>8BnpIQx_QVYsQaWf07ADqQ</t>
  </si>
  <si>
    <t>3PoDh2Py42IHxHgVpyu5Gw</t>
  </si>
  <si>
    <t>Came here for Sunday brunch and loved the ambience - it was a cute space with a nice interior. You grab a table and go up to order at the cashier. A lot of great options for lovers of both sweet and savory brunch. ;;Had the creme brÃ»lÃ©e French toast with fresh berries on top. It was delicious and not too sweet, topped w powdered sugar and a fresh whipped cream as well as a side of syrup. ;;Also tried the Mexican breakfast burrito which was jam packed with sausage, cheese, beans, peppers, and all sorts of yum. ;;Overall lovely atmosphere and great food!</t>
  </si>
  <si>
    <t>Ml3Iwr7N92sXy10sfhU0mw</t>
  </si>
  <si>
    <t>unJrkPgjbehF21Y2DTbEiw</t>
  </si>
  <si>
    <t>Now I've only been to Miles Table for brunch, but I have been twice! The great thing about Miles Table is the casual atmosphere and the delicious food. You order at the counter, they give you a number and then you are free to post up anywhere. Both times I've gotten lucky and I've been able to eat outside. They have three tables outside that are perfectly shaded by a tree. Perfect for brunch! *** ALSO NOTE IT IS BYOB***;;The first time I went I had the bagel and lox. I feel like this is a staple and it was good here. I enjoyed it though it didn't blow me away. Then again, I think it's pretty hard to take such a basic and really blow people away.... HOWEVER....;;The second time I had the huevos rancheros and WHOA. It blew me away. The meal looked like a masterpiece and the portion was huge. It was phenomenal! It was almost too pretty to eat! (Ah who am I kidding I was so enticed that I didn't even have time to snap a picture before my fork was in it). It did not disappoint and I would certainly suggest it to any friends who make the stop to Miles Table!</t>
  </si>
  <si>
    <t>cZrMeWO5S3cZmX5jqyH3pA</t>
  </si>
  <si>
    <t>1OfhM-ZKvcpxyxptCCzEwA</t>
  </si>
  <si>
    <t>Bars, Nightlife, American (New), Gastropubs, Food Trucks, Parks, Restaurants, Beer Gardens, Active Life, Barbeque, Food, Beer, Wine &amp; Spirits, American (Traditional)</t>
  </si>
  <si>
    <t>Independence Beer Garden</t>
  </si>
  <si>
    <t>lYQ5Cd9FTLJclwlCD8EBsQ</t>
  </si>
  <si>
    <t>I had high hopes for this place - I work right across the street and would pass by at lunch and look and the setting of the fire pits, ping pong table and shuffle board.  I thought - cool - fun place.  ;;Finally - I asked a friend to meet me after work.  First - too many young folks and tourists - so hence the ridiculous markup on drinks and below average food.  I know it's an outdoor setting, but the beer and water were warm - not a good start!!  ;;It went downhill from there with the food being just \ok\".  I wouldn't return</t>
  </si>
  <si>
    <t xml:space="preserve"> nor would I recommend until they improve the menu and offer more daily specials."</t>
  </si>
  <si>
    <t>K17847uudqPFPIjSPgxs2A</t>
  </si>
  <si>
    <t>HeNr7Fue8LwRSZRrhof5ug</t>
  </si>
  <si>
    <t>i really thought the beer garden was gonna be at the field of where the liberty bell is lol but nope it's set up in the empty space between 2 bulidings~  still works!;;seems like everybody was enjoying themselves.  we saw a lot of people going in and out... we also realized that it's VERY easy to just dine and dash haha .. i'm not encouraging this though lol ;;we ordered their specialty cocktails and some munchies~ the cheese curd really hit the spot!! my steak frites was also delicious!! for $14, it's hard to beat!  but i will comment on that even though it was well seasoned and grilled nicely, the quality of the steak was lacking... so don't expect prime rib quality or a porterhouse--- however, if you're hungry and just want something to munch on, it's definitely not a bad choice!  also, the fries that accompanied it were sooo tasty!  nothing less from Michael Schulson lol;;so if you haven't checked it out yet this summer~ definitely worth a shot!</t>
  </si>
  <si>
    <t>Dn9WngLhC-utqIS07IlP2A</t>
  </si>
  <si>
    <t>G2W7xEo3U1IeNBZ3ZitOQA</t>
  </si>
  <si>
    <t>I was disappointed with the service when I visited here on Saturday evening. I ordered a beer on nitro and it was served with 90 percent foam. I asked the bartender; and she responded indignantly that \it will settle.\" When the beer settled 20 minutes later it was warm; flat; and about 3/4 full. To top it off; the beer was listed as $6 (apparently pre-tax) on the menu but rang up as $7. With better beer gardens in town that can actually handle pouring what they have on tap; I would not recommend this place to anyone."</t>
  </si>
  <si>
    <t>fHiA0h7Vkh7oE5z8B9LN7w</t>
  </si>
  <si>
    <t>CqzSbOlb23aywiGUZKseAw</t>
  </si>
  <si>
    <t>IBG offers a good use of its old town space; and has a good selection of draft; bottled; and canned beer. it is not a bargain though. 2 drafts after work will set you back $14. that is not excessive; but for that fourteen bucks i'd sure like a glass; not a crummy plastic cup.</t>
  </si>
  <si>
    <t>RSlGrL9uds1Nup1XM8Q-Hw</t>
  </si>
  <si>
    <t>9U3u9aT9TbzObr-l9J5LJQ</t>
  </si>
  <si>
    <t>I would normally give this place five stars because the venue is fantastic. It's beautiful and has plenty of seating with great activities. Good beer selection. Bartenders are fairly good. So why only 3 stars? The food was abysmal for the price and there was a bathroom attendant in the womens' bathroom on Saturday night of Memorial Day Weekend. 1. This position is unnecessary esp. here but if it is to give an individual a job; fine. 2. She was incredibly adamant about no transgender or males in the women's bathroom. Technically; this venue is supposed to have unisex bathrooms according to city law but aside from that; the aggressiveness with which she was screening some women was downright absurd. Only steps away from a strong LGBT history and community; this is NOT how a business should be isolating themselves.</t>
  </si>
  <si>
    <t>3IFfnwuFB-Y_0vSOlqNpSQ</t>
  </si>
  <si>
    <t>Baurod8FX8JW3vet-hWMqA</t>
  </si>
  <si>
    <t>Oh another beer garden? I'm down. I actually really like this place. It's large and semi-covered and not filled with a million kids. I'm sorry - I love kids just as much as the next gal; but they're taking over these pop-ups. I have been to what I think are the main 4 (SSHP; PHS; Oval; and this one) - and I think they all have something different to offer. This place just seems like a nice place to grab a beer and play some cornhole (my favorite summer activity). I didn't eat; but the peach shandy is as delicious as they say- highly recommend. I also went during a light rain shower; so it wasn't busy - which people I know have mentioned.  I'm diggin' IBG.</t>
  </si>
  <si>
    <t>A5Id-zTSN_bh9bMjc_hr1A</t>
  </si>
  <si>
    <t>What are great outdoor space right across the street from the Library Bell.  It's an L shape space with plenty of sitting area.  There are games like checker, genga, connect four etc on every table. It's fun to have the games specially after a few drinks. ;The drinks were good, but not very strong. The staff was really friendly and attentive. I didn't have any of the food but the aroma was nice.</t>
  </si>
  <si>
    <t>YAOk4Gb6TJ-BdsSgd-T8JA</t>
  </si>
  <si>
    <t>HAgFaTC7H2JpFEOC75lc5w</t>
  </si>
  <si>
    <t>ZPAnqqAKLjg9uCN6Rk1lfg</t>
  </si>
  <si>
    <t>PQXHaRxRhT6FFXT6W1ejLw</t>
  </si>
  <si>
    <t>Great outdoor space with games, drinks, and food!;;The cocktails are decently priced and pretty strong, and the food, all of which is bar food, is pretty good as well. Mostly I just like coming because it's a great space for enjoying a sunny day with friends or significant others.</t>
  </si>
  <si>
    <t>CcqpZkc5ngs88akzQ0rFHg</t>
  </si>
  <si>
    <t>EWyOUHjZSk-Tf6dbdlkbLQ</t>
  </si>
  <si>
    <t>Great beer garden. Really cool location right across from the liberty bell. ;;Diverse selection of beers. I tried evil genius I love lamp. Great name and delicious beer.;;True beer garden set up. They have plenty of space and several bars. Corn hole ping pong and various other bar games. ;;Def worth a visit.</t>
  </si>
  <si>
    <t>aa4mixen6vunDF4X3GqV0Q</t>
  </si>
  <si>
    <t>woTZpX92uByUgliPrh39Mg</t>
  </si>
  <si>
    <t>Cocktail Bars, American (New), Bars, Restaurants, Steakhouses, Seafood, Nightlife</t>
  </si>
  <si>
    <t>Ocean Prime</t>
  </si>
  <si>
    <t>swJCzu8x7TBSURZP1sIsSg</t>
  </si>
  <si>
    <t>I haven't even gotten home yet and I'm writing this review. That's how good our experience was! We decided on Ocean Prime at the last minute and didn't have reservations for a Friday night. The hostess found us a table for five despite a packed house. Our server Jadyn was fantastic; super attentive and friendly. We were celebrating my dad's birthday and he said the wedge salad and carrot cake were the best he's had. He also raved about the pork dish. I had the blackened snapper and it was TO DIE FOR. White chocolate key lime tart was also really good. We will no doubt be back again.</t>
  </si>
  <si>
    <t>57FEDqSjrP5_Q4YLYubeGg</t>
  </si>
  <si>
    <t>AjB0etEXgFDLX-U3RgxG7Q</t>
  </si>
  <si>
    <t>The food is great here; however the host staff at the front (in particular a woman with dyed red hair and accentuated eyeliner) however;leaves much to be desired. Despite having a completely empty restaurant at 5:30pm they refused to sit me while my husband parked our car at our building. Very poor service and a nonsensical rule (especially when we were a party of two and nobody was in the dining room).</t>
  </si>
  <si>
    <t>ATYEiOZdbOQlZyAKG606Vg</t>
  </si>
  <si>
    <t>kUxq7SZ-Js7BQDAEN15H6Q</t>
  </si>
  <si>
    <t>zkphGFT-oGuIzpMxCQJ6PQ</t>
  </si>
  <si>
    <t>Had a wonderful dinner at Ocean Prime to celebrate my girlfriend's birthday this past weekend. We had chosen the location because we were seeing a show at the Academy of Music nearby. During our meal, every single member of the staff that we interacted with was extremely friendly. They knew it was a special occasion and made it feel as such. One member of the staff approached us for a photograph and a printed copy was given to us as a keepsake for the evening. We thought that was a very nice touch.;;As for the food and drinks, everything was exceptional. I was surprised by the number of reasonably-priced bottles of wine available. We started with the shrimp cocktail, which included 4 very large shrimp (a good-sized portion compared to some other fine-dining establishments in the area). The presentation on the shrimp cocktail was very unique as the shrimp were placed in a bowl of cocktail sauce that had dry ice underneath to give a very cool, smoky effect. Our entrees were fantastic as well. I had the scallops, which were cooked perfectly and were larger than expected. My girlfriend claimed that the salmon was \perhaps the best she's ever had\". We shared the chocolate cake to complete our meal. Again</t>
  </si>
  <si>
    <t xml:space="preserve"> the presentation was very nice as the kitchen wrote a nice little birthday message in chocolate on the plate.;;In conclusion</t>
  </si>
  <si>
    <t xml:space="preserve"> we had a fantastic meal from start to finish. We would absolutely come back again and have already recommended the restaurant to friends and family."</t>
  </si>
  <si>
    <t>r-Etzg3NXavEGee6BA1Dwg</t>
  </si>
  <si>
    <t>XPqTARjbRLTQD2-WcaWPqQ</t>
  </si>
  <si>
    <t>This is not my typical restaurant choice as a vegetarian that doesn't eat fish and seafood but I dined here for a family member's birthday. ;;The restaurant is very upscale with high ceilings and partial upper level.  The padded rounded booth provided extremely comfortable seating. The ambiance was very nice and while fancy, felt cozy.;;I had the house salad that was a very generous size and very good. My sides of Brussel sprouts and truffle mac and cheese were tasty as well.  Others chose the surf and turf special which is being offered on Sundays. They thought the filet was extremely good. Dessert choices included creme brÃ»lÃ©e and carrot cake.  The carrot cake was delicious!;;Service was excellent from the time we were seated to the time we paid.  Someone was always filling your water glass. Timing of food from the kitchen was excellent too.</t>
  </si>
  <si>
    <t>qEQob9pzNanp9BZbCiUUwQ</t>
  </si>
  <si>
    <t>0beXw4mn9iil0homGh0gqA</t>
  </si>
  <si>
    <t>Yes, it's a chain, but...;Apparently the corporate office allows a lot of leeway to the executive chefs and management.  It doesn't feel like a chain, only if you know exactly what to look for.;;Food is great, had oysters and a shellfish cobb salad, which I could probably eat twice a week for months on end.;Service was very good.  Friendly, fast, good attention to detail in busing/re-setting the table, very professional.  One suggestion (and this is not a criticism, just hoping to improve your fine establishment):  Better bar training of the waitstaff.  I'm particular about my Martinis.  I'd like to know the full selection of gins, our server wasn't familiar with them.  I was very specific in requesting it stirred (I asked twice) and to have our server come to the table and aggressively shake it before pouring it out was disappointing.  Younger people don't necessarily have a lot of familiarity with cocktails, I know, but this is important, and it's a relatively easy way to improve the dining experience.;;So, great atmosphere, solid menu, excellent execution, professional staff (hat tip to G.M. Frank Hamm, who stopped by every table, chatted with us about chains with great candor, greeted us on the way in and got our coats on the way out.  That's a hands on G.M.!)</t>
  </si>
  <si>
    <t>AkBW7dlEGJBMJ7TYtkTjlQ</t>
  </si>
  <si>
    <t>I went for restaurant week lunch last week with two friends; and we enjoyed wonderful service and a great meal. We made a reservation; and even though we were a little late; they sat us right away. Our server was so attentive and friendly and the bussing staff was on their game! As soon as we finished something; the plate was cleared or our water was refilled. For restaurant week; they obviously had a set three course menu; but our server told us we could look at the regular menu and make small substitutions if we wanted. I ended up ordering straight off the restaurant week menu and was not disappointed. I split the crab cake sandwich and the salmon with a friend. They were both delicious! The crab cake was so crabby (ha!) and the salmon glaze was to die for. The inside of the restaurant is so spacious and the decor is fitting for a seafood restaurant. I really enjoyed my whole experience!</t>
  </si>
  <si>
    <t>UaiN7VoMKT18W1kxdeO57g</t>
  </si>
  <si>
    <t>nGx98GBPyI8ioVQPO_beDg</t>
  </si>
  <si>
    <t>wiYEwrKsCuaGALlLq8yBsA</t>
  </si>
  <si>
    <t>After now reading the other reviews; maybe Karma was not on my side when I was there. The service was horrific. We waited 10 minutes at the table before our server came and that was after he asked for her. The food was mediocre; other than the shrimp cocktail which was superb. My lobster tail was undercooked and the salad was small. The price of the wine is outrageous! I understand doubling bottle prices; but there's are tripled. A glass of La Crema Russian River Vallet was $29.00 a glass at the bar.  Really?? Opus One maybe... Very disappointed.</t>
  </si>
  <si>
    <t>gDh9ts5UNCfXMrdfqgsGRQ</t>
  </si>
  <si>
    <t>fF6IuOQSVnixny2EWWgsVA</t>
  </si>
  <si>
    <t>ZhAaoXBBmKuQaKBXhZZTMQ</t>
  </si>
  <si>
    <t>434A83c2ig6QxsZjrjclpQ</t>
  </si>
  <si>
    <t>Restaurants, Mexican, Nightlife, Bars</t>
  </si>
  <si>
    <t>Las Margaritas</t>
  </si>
  <si>
    <t>This place is a good place to stop for a quick dinner that fulfills a specific craving for me.  I've had and loved authentic Mexican fare but I sometimes just crave the Americanized stuff I grew up with.  Las Margaritas delivers that at a fair price, with decent quality and accompanied by margaritas that are tasty and strong. The enchiladas are cheesy and the chips are crispy and fresh.  You definitely won't find anything worthy of a Michelin star here, but you will leave satisfied and, if you like margaritas, more than a little buzzed. ;;My only complaint is that the wait staff always assumes that my boyfriend is paying and thanks him, even when I have handed them the check presenter full of cash myself.  It's a small annoyance, but an annoyance nonetheless.</t>
  </si>
  <si>
    <t>1ASI0IUCt5jHjq4Caxq-1g</t>
  </si>
  <si>
    <t>hxgd4YhR1i3A_bSYdhzsyw</t>
  </si>
  <si>
    <t>RQZ8haI5tUn1YAUgPsZ45A</t>
  </si>
  <si>
    <t>HTdmahQtNqexymK4sb6X0A</t>
  </si>
  <si>
    <t>ZsjqXne4ng6pakvURGqhng</t>
  </si>
  <si>
    <t>sKb3IycxdNPQ_COqIW_F4g</t>
  </si>
  <si>
    <t>This place was good! Came here one day for some food that would really fill our bellies! We came around 4 on a Friday. It was busy but we walked in and got a table right away. The chips were crunchy and the salsa was chunky- Delicious!! We both got margaritas- my boyfriend had the coronarita and I had strawberry. Both were really good and pretty strong too! We got table-side guacamole- which was delicious! My only critique was the timing. We ordered our meals and received them before they came by to make the guacamole! So, needless to say our table was packed with food! WHOOPS! :) My fajitas were a really nice portion and my boyfriend got a combo that was scrumptious as well. ;;Overall, affordable Mexican with large portions. I wouldn't say it was the best I ever had but it was great for the price! I would come again!</t>
  </si>
  <si>
    <t>WQUdPr-LA_VvPCeHn4tbSw</t>
  </si>
  <si>
    <t>bxzaQB1v6DPw1iQRu82hwg</t>
  </si>
  <si>
    <t>its delicious!  the margarita's are bangin!  I usually get the chicken chimicangas and they are like CRACK!  only thing is...when its busy; prepare to wait and its crowded!  go early.</t>
  </si>
  <si>
    <t>PSi-Mn3uYTNRmTELp8X93w</t>
  </si>
  <si>
    <t>ZYxUaXu0YVk-YQHFRsZaFw</t>
  </si>
  <si>
    <t>FclNSnU2LnLvKsaoxW4uPg</t>
  </si>
  <si>
    <t>GDGljIvdK8Y3ffCa0LFZxw</t>
  </si>
  <si>
    <t>R6FhWOtx8a7RZcmThh1CnA</t>
  </si>
  <si>
    <t>peIzCUVRABjbwtNwSEFxGw</t>
  </si>
  <si>
    <t>If a place is called Las Margaritas; they'd better have phenomenal margaritas and this place lived up to it's name.  They serve big portions of food so you get your money's worth. If you come from Mexico; CA or TX; you'll have higher standards when it comes to authentic food so I recommend to order anything else other than the tacos because the carne asada lacks flavor and is dry. I have to rate a 4 out of 5 because it would be unfair to rate based on West Coast standards. For what I can find in Philly; this is the spot to get your fix. I love Las Margaritas' cheese enchiladas... mmm; sooo cheesy. I also like their camarones del diablo.</t>
  </si>
  <si>
    <t>cvjVtID-MkiWN2mS_4LE0Q</t>
  </si>
  <si>
    <t>aXEqpBc7mlSegvUTgFJOkA</t>
  </si>
  <si>
    <t>B9rT2vtLJRyEVKdqlPOEaw</t>
  </si>
  <si>
    <t>q90CygHkXWrla-yaryA1Lg</t>
  </si>
  <si>
    <t>7pAgxBMUjrVPH7xh3fn-gw</t>
  </si>
  <si>
    <t>Food, Restaurants, Cheesesteaks, Sandwiches, Desserts, Burgers</t>
  </si>
  <si>
    <t>Oh Brother Philly</t>
  </si>
  <si>
    <t>TGe1dPvdgHsFMRPGqgRPaw</t>
  </si>
  <si>
    <t>Hot and new? Not; more like hot and nasty ... I was not impressed ....I had the mac n cheese burger and wanted to vomit</t>
  </si>
  <si>
    <t>pljPJ6_BwWc3S_TBmR1bKQ</t>
  </si>
  <si>
    <t>6F3V6tO8ZyyuwUhAvH_gCA</t>
  </si>
  <si>
    <t>came to oh brother because a friend recommended it as \one of the best cheese steaks\" in philly. they were wrong.;;we got some cheese steaks</t>
  </si>
  <si>
    <t xml:space="preserve"> bacon cheese fries and onion rings</t>
  </si>
  <si>
    <t xml:space="preserve"> and a milk shake. the steaks were... less than phenomenal. the meat was tough</t>
  </si>
  <si>
    <t xml:space="preserve"> and the bread lacked the structural integrity that i expect out of a grade a cheesesteak.;;the appetizers and the shakes were good</t>
  </si>
  <si>
    <t xml:space="preserve"> but it's hard to imagine how those could be poorly made. it was a decent meal."</t>
  </si>
  <si>
    <t>yUJ3iif5wtqTBjJeWOa9Ng</t>
  </si>
  <si>
    <t>yZe2u9ax7yvSZH3RSPzDIQ</t>
  </si>
  <si>
    <t>The food is good.  Ordered a basic cheese burger and truffle fries.  The problem is pricing.  It's waaaay to expensive for basic food served in baskets and you are expected to clean your own tables.  Burger does not come with fries.. so a burger and truffle fries = $16.50 (no drink).   Obviously; it's due to the location.. but for this; I would go to shake shack every time.   I imagine this place will stay in business for \X\" amount of time because of tourists.  If you're local; you'll know better places for less."</t>
  </si>
  <si>
    <t>x0ovglGsewGfjuTsDPZurw</t>
  </si>
  <si>
    <t>AIjVptvjs8s8AqEqEmiXVQ</t>
  </si>
  <si>
    <t>We stopped in for lunch today and had a great experience! Tried the cheesesteak with wiz and fried onions; brisket sandwich; Nutella shake and fries. Everything was delicious! Service was good and fast. The fries were especially fluffy and crispy -- very good. Also; there is a discount for Police and Fire Dept!!</t>
  </si>
  <si>
    <t>Tar0LsuKchYd3i3SsJiIOg</t>
  </si>
  <si>
    <t>5RMiH73r_N_2tFb5B1VUXw</t>
  </si>
  <si>
    <t>ks29IPuYUxshiDZA1VRnJA</t>
  </si>
  <si>
    <t>wbWCZHatY0353hv1L73CCg</t>
  </si>
  <si>
    <t>PsIRTsXcZTC92UXGIoXMFQ</t>
  </si>
  <si>
    <t>kvPy-s2ls5laKqEWkKSbEw</t>
  </si>
  <si>
    <t>We live in the neighborhood and finally made it into Oh Brother. My husband had the brisket sandwich and loved it; the meat was very tender and flavorful. I had a cheeseburger and was quite surprised at how good it was. And the bacon cheese fries were delicious. As an added bonus they are open to 4am on weekends!</t>
  </si>
  <si>
    <t>qkAImpLNqpppUPWJYXzs2g</t>
  </si>
  <si>
    <t>cOsnCrMMWi3TVi93w3A2Pg</t>
  </si>
  <si>
    <t>dI63Pz29RfsDEz7yoFbnJA</t>
  </si>
  <si>
    <t>QkwkNqOxRbebaGO2Pl10Sw</t>
  </si>
  <si>
    <t>Best veggie burger and fries for me. My guests enjoyed their burgers; especially the one with mushroom. Great service. We enjoyed our quick dinner here!</t>
  </si>
  <si>
    <t>HODkDiOSVCyDCT1MruHnBQ</t>
  </si>
  <si>
    <t>9tOMfqUmCNnMaQ8ZXQYrjg</t>
  </si>
  <si>
    <t>GPQJLXVpwQHyPCbasiuSiw</t>
  </si>
  <si>
    <t>Restaurants, Greek, Mediterranean</t>
  </si>
  <si>
    <t>Zorba's Taverna</t>
  </si>
  <si>
    <t>RC8D-iY19aZFHXUHaS8xLg</t>
  </si>
  <si>
    <t>I got the gyro \platter\" for lunch; which was dry; uninspired; and nothing like a deconstructed gyro. Worst of all; it came with \"vegetables\" which looked more like poop. Tasted that way; too. There are better places in Fairmount for lunch; and they won't serve you poop; either."</t>
  </si>
  <si>
    <t>11xwVSDv1ytjcyvUiyBWaw</t>
  </si>
  <si>
    <t>iWcI1EsQYiJip4AUNmrOJA</t>
  </si>
  <si>
    <t>So I'm not a huge Greek food fan, but the souvlaki from Zorba's was quite amazing. The restaurant is a classic little Philly spot that doesn't look like much from the outside, but let's it's food so the talking. The people i was with, who do like Greek food, were gushing about the excellent hummus and Greek salad... ;;I will happily return to Zorba's again.</t>
  </si>
  <si>
    <t>LqL00C_K9Wq5DuaM43UXDA</t>
  </si>
  <si>
    <t>qyFL1nqtrICzHBgJ-kC69w</t>
  </si>
  <si>
    <t>Authentic Greek taverna in the heart of Philly Fairmount neighborhood.  This family owned restaurant features a fantastic selection of tasty Greek food. Whether for a salad; a Gyro or and entree you can't go wrong with this classic local favorite.</t>
  </si>
  <si>
    <t>mcq5cuPmCtxRcSRMypyIiQ</t>
  </si>
  <si>
    <t>0oR-pTGycp2dqk55OV5_Ig</t>
  </si>
  <si>
    <t>We just had dinner at this Greek restaurant that is A 10 minute walk from the art museum. We were seated in the back room that was really cute and the waitress was nice. I ordered the lamb shrank with vegetables and my husband roasted lamb with vegetables and potatoes. The lamb shank was very good; the roasted lamb was good. The mixed vegetables was a gray mash of peas cabbage and carrots cooked to death and they were just warm not hot. They tasted OK but look terrible. The waitress said that was how the vegetables were prepared. The food seem to be just dump together on a plate and didn't look very appetizing. We also split a Greek salad which for some strange reason didn't have any greens but the cucumbers and tomatoes and olives were tasty. I will try this place again and order something different.</t>
  </si>
  <si>
    <t>O8PVRA1m5Sq75QhATia9Gg</t>
  </si>
  <si>
    <t>-4vbgIt8cfBVMPmrNEcDvQ</t>
  </si>
  <si>
    <t>Best Greek food hands down. This is my Greek go-to restaurant. I love everything on the menu but the grilled octopus is a must try. Very generous portions and the Saganaki is also to die for too. Quaint little BYO. Wonderful, and very good looking staff ;);;Only problem I have is the gyro meat. Its the frozen kind. Please don't deny this Zorba. I've eaten plenty of gyro's in my day. The only reason I am adding this in my review is with the hope that the owner see's it and makes a change! This slight discrepancy however does not denote my star rating. I am so very pleased every time I eat here, they deserve 5 stars in my book.</t>
  </si>
  <si>
    <t>hmbIDcwfekXAzFjVipe1kA</t>
  </si>
  <si>
    <t>0pye6ykoqVMVqrrSCim1IQ</t>
  </si>
  <si>
    <t>Food was delish and tasty; but more importantly - service was superb! We asked if the restaurant served wine; and they told us it was BYOB. So a few minutes after sitting down; hubby and I got dressed to go out and get smthg in nearby bar - that's when owner told us he found a bottle of wine and gave it to us on the house! That was so nice; genuine and thoughtful! Excellent; cozy; yummy place for lunch; with warm hospitality -highly recommend!</t>
  </si>
  <si>
    <t>CjWNXIzcMXGnuiiT7DBubQ</t>
  </si>
  <si>
    <t>mNIm1xVzYf0X_l1Wvim2YA</t>
  </si>
  <si>
    <t>OSWm8WinvceKa3eVD_V1MQ</t>
  </si>
  <si>
    <t>gHkjaOJpmrn64aBBc2L8_g</t>
  </si>
  <si>
    <t>One of my favorite restaurants in the Fairmont area.;;Zorba's is a BYOB with traditional Greek dishes. The prices are reasonable as well. They have an appetizer sampler which is really good and filling in of itself. As a fan of lamb, I've tried several of the stewed dishes and never been let down.;;It's a quaint restaurant you should definitely try out.</t>
  </si>
  <si>
    <t>mW5MXovDSW27I3xt8J5nPg</t>
  </si>
  <si>
    <t>Q3Vc-rFALQawO148nvwEmw</t>
  </si>
  <si>
    <t>Zorba's is one of those Fairmount staples. I prefer to go there when I can get an outside table, or when I visit with a particular group of friends who also share in my sentiment of fondness. Now what the heck took me so long to experience Zorba's delivery?! Shame on me. It's the same delicious food, just in my pajamas in front of my TV. ;;Having experienced a day that could only be fixed by delivery, my husband handled all of the order details. I believe he placed directly with them, as we were able to pay in cash when the delivery guy arrived. The wait time was standard- I don't recall it arriving early nor do I recall being antsy about its whereabouts. ;;I'm no stranger to the Imam Baldi. I think every time I have this eggplant in red sauce soufflÃ©, I go on the record that this dish can turn me into a vegetarian. It came with the standard sides of rice, veggies and potatoes, all separated by little dividers as to not mingle. ;;We were first timers to the Skordalia. Think extra, extra whipped mashed potatoes with extra, extra garlic. Move over (already fabulous hummus), you may have just been replaced in our repertoire. Okay, I kid. We'll just get both and have leftovers.;;Speaking of leftovers, we totally were able to split our order into two meals. Score!  ;;Love that fresh bread they put on the table? Don't worry, you get that too. ;;I'll still visit their actual location, but it's really good to know that I can get my Zorba's fix in the comfort of my own home.</t>
  </si>
  <si>
    <t>09X0n06kRucZLpxLcLYnDA</t>
  </si>
  <si>
    <t>Yes; yes; yes!! So happy there is an authentic Greek restaurant in our new neighborhood. Looks like it's been here for ages. Best part - it's BYOB! The food is fantastic; we ordered melitzanosalta which is eggplant basically baba ganoush. Along with classic roasted leg lamb and octopus; both dishes were fantastic; very legit traditional. Can't wait to go back again - also very affordable for the portions.</t>
  </si>
  <si>
    <t>u7j66Rw79GhRb_ufTQdBfw</t>
  </si>
  <si>
    <t>MlXH9dWYDFEBbwuGStlfZg</t>
  </si>
  <si>
    <t>Food, Cafes, Restaurants, Coffee &amp; Tea, Breakfast &amp; Brunch</t>
  </si>
  <si>
    <t>m_JfYadXDdaolWZq6JY-tw</t>
  </si>
  <si>
    <t>ZCbJ-QFRIMfqJQv9XG4XcA</t>
  </si>
  <si>
    <t>hXFiQQzy6CQA2FHw0t0Aag</t>
  </si>
  <si>
    <t>AJsoP0vOX9phEeGwT711mQ</t>
  </si>
  <si>
    <t>qTdBZ9k2QIDm7nR807LSCA</t>
  </si>
  <si>
    <t>YM4W03xjYM-Vqs-RqFWylw</t>
  </si>
  <si>
    <t>1CoXj2YwoIIPsnbQ1vThBg</t>
  </si>
  <si>
    <t>pFU9W87PR-0jU1gm3ALlIQ</t>
  </si>
  <si>
    <t>2h0Hu_xeLleF_gl67biVxA</t>
  </si>
  <si>
    <t>Can you say overwhelmed?! ;;As a coffee fan I was a bit in awe of the size of this place. ;;It's a coffee shop but, on steroids. ;;From artisan buns and rolls to coffees and lattes, LA Colombe has a little something for everyone. ;;My only suggestion would be for anyone on their first visit, you should stroll up to the counter and take a menu prior to getting in line.  It explains their sizing and flavors so that you aren't looking stuck when it's time to order. ;;Drink up!</t>
  </si>
  <si>
    <t>mvEGITb5yxlAy03IqyTqMw</t>
  </si>
  <si>
    <t>I love the coffee here; but the food is also amazing. I never had anything that I did not like. The sandwiches are amazing- loved the grits with bacon and eggs. And while you're here; pick up a loaf of freshly baked baguette. It does get pretty crowded on weekend mornings; but by about 1 pm Saturday; you're golden.</t>
  </si>
  <si>
    <t>wDxjIizPXSMWBEH98aC6qQ</t>
  </si>
  <si>
    <t>Been making Lacolombe at home for about a year and finally took a ride to the Fishtown Cafe. So glad i did. Food was great and coffee was even better. Had a hand pour Yemen and it was perfect; highly recommended. Wife had a cappuccino with a perfect heart of cream on top. Worth the 45 minute ride from NJ!!!</t>
  </si>
  <si>
    <t>wcFF3vZgkYMURxN5emm2EA</t>
  </si>
  <si>
    <t>7ztcZk3MibYKoOPyJ-AzaQ</t>
  </si>
  <si>
    <t>Pros:;;Their savory menu is delicious.  The corsica coffee roast is by far my favorite.  ;;Mediocre:  ;;Their baked goods are OK.  Sometimes if you don't stand at the counter they forget about your drink order.  However, they are quick to offer a pastry at no charge.  ;;Con:   ;;No internet.  Overpriced.</t>
  </si>
  <si>
    <t>hqwg7OQ3bmF0Hxq8yja2kw</t>
  </si>
  <si>
    <t>NONehBP6O2mi8Qlt-vZNIg</t>
  </si>
  <si>
    <t>My friend and I ordered drinks and they said they would call our name. After 15 minutes; we walk up to the counter to ask for our drinks and the barista said they've been sitting here for a while.....they literally did not call our name or made no effort to look for us (the place is huge). Drinks were not anything special and over priced.</t>
  </si>
  <si>
    <t>IovvsNrQvs6LTIowffmHHw</t>
  </si>
  <si>
    <t>DyNt3nLbiDd006giiIjWiQ</t>
  </si>
  <si>
    <t>JS22BY0EFARtAj4CIxSZ4g</t>
  </si>
  <si>
    <t>YBak8o0xCiNN4sXr3izLbg</t>
  </si>
  <si>
    <t>Restaurants, Bars, Arcades, Tacos, Nightlife, Mexican, Arts &amp; Entertainment</t>
  </si>
  <si>
    <t>Barcade</t>
  </si>
  <si>
    <t>IQXl5d4uDnoQMt0uJ2G9lQ</t>
  </si>
  <si>
    <t>Located on a shady street off girard. There isn't much else in the block around this bar but it's still a great spot. They have old school arcade machines all over the place; great beer; and great snacks. The beef jerky is homemade; the grilled cheese and tomato soup is creamy; gooey; and delicious. The beer list is great. I'm not much of a craft beer drinker but my hubby and everyone else I know loves this bar for its beer list.</t>
  </si>
  <si>
    <t>QtYxR63cDEtLaeRydkbKwQ</t>
  </si>
  <si>
    <t>All right, I have a few bones to pick with you people, but first I'm going to tell you that Barcade is a fantastic concept and I LOVE that they brought this to Philadelphia. It's a great addition to the growing Fishtown neighborhood. For those of us in our late-twenties and thirties, this place should be our mecca. Beer that doesn't taste like piss, video games from our childhood and a decent bite to eat, if you choose. Failing to see what the problem is here. This place is wonderful and I plan on making weekly trips here. ;;So here are my bones to pick...;;1.) The beer... YOU'RE PAYING FOR QUALITY, NOT QUANTITY. Microbrews are also just that... MICRO. This beer is not mass-produced in multiple factories, it is hand-crafted by people who genuinely love beer. It takes time, effort, a lot of good equipment. You're goddamn right I'm going to pay $6 for a good beer. You can go right ahead and go down the street to pay $6 for piss water, if you'd like. That means more rare beer for me and less for your dumb ass. ;;2. Cut them some slack on their food. They're only been open a couple weeks! They need to figure out what is best and what YOU want. Give em some times, guys. They smoke their own meat! Just give em some credit and time. Damn.;;3. The machines are 20-30+ years old, of course they're going to have kinks. Go find a 30 year old TV and tell me how the picture is on it. Then try to find a repairman to fix it in a timely manner (ie: 3 minutes by your impatient standards.) If a machine eats your money, they will gladly refund your quarters at the bar (but don't be a lying slug about it to get shit for free.);;Also... This is the SAME company that owns Barcade in Brooklyn and Jersey City. Is Jersey City also trying to 'become' like Brooklyn/Williamsburg too? NO. The owners trying to bring some good beer and video games into Philly. So shut up about us Philadelphians trying to be wannabes and go the fuck back to your overpriced Brooklyn 'art studio'. We don't need you bitching about everything too.</t>
  </si>
  <si>
    <t>O1WitYxYgGqHdtn4Tnt20w</t>
  </si>
  <si>
    <t>gs34Ds7-Bsp01lR3QimEUQ</t>
  </si>
  <si>
    <t>GdmJInilh9WAqAISitNGRw</t>
  </si>
  <si>
    <t>TfKjmMLifopwCwOU0ZL4Ww</t>
  </si>
  <si>
    <t>This place frustrated me! Last night we hosted some friends and wanted to check this place out, big mistake. I guess going on a Saturday night wasn't the best idea. Anyway we got there around 730-800pm. It was a madhouse! I expected this place to be much larger. After some searching we finally found a small table in the front of the joint, enough room for the ladies to sit. Went and ordered 4 beers, $26.00, yes for 4 drafts. I know some will read and say must be good beer, it is, Neshaminy creek. Keep in my every other place has it for much less. Seems a bit much to me but it was overlooked as the atmosphere is pretty cool.;;We attempted to play some games, lucky enough to play maybe 2? In the hour we were there. It's just too small and too crowded. No games, very tight, games are so close together so you're bumping people playing their games. No place to put your beer. I don't know, I wanted to love this place, unfortunately we all left disappointed. The idea is cool but the execution is a failure..We will not be returning....</t>
  </si>
  <si>
    <t>gv0coNUFY-fibRwP8IKqPA</t>
  </si>
  <si>
    <t>R6UgwqenUDjhWYqCJ3QJMg</t>
  </si>
  <si>
    <t>Good selection of beers; old arcade games; and the sandwiches were decent.  The prices were reasonable and  parking was plentiful.  A good way to use up those quarters!</t>
  </si>
  <si>
    <t>R0wGlLTb57v5lkHx1JW8tw</t>
  </si>
  <si>
    <t>sUj3uSdgGgx0WFbMbXEefQ</t>
  </si>
  <si>
    <t>I won't be back.;The concept is great! The games are only 25 cents. The drink &amp; beer selection is awesome!;But....the staff (at least who I delt with) is rude. ;I went there Sunday night for my friends birthday. The bartender - named Neira according to my receipt - was the MOST miserable person I have ever met. She was rude &amp; just very unfriendly. It kind of ruined the vibe of the entire night. At first I thought maybe she was just having a bad night, but after reading through all the reviews before mine, this seems to be a common occurance. ;There are much nicer, friendlier places I'd be happy to spend my money at.;But hey, if you really want to play some onld school aracde games, you may like it.</t>
  </si>
  <si>
    <t>l8G_qPe2KlsM1OptedAGqw</t>
  </si>
  <si>
    <t>The bar has old arcade games; cant beat that.  It was a bit pricey; but they do offer a ton of craft beers.  Considering the type of beers; its comparable.  It was a Friday night when I was there.  It wasn't too crowded until about the peak hours of 10-12.  Crowd or not; I will return.</t>
  </si>
  <si>
    <t>XI6i7cRxsUZEqxp7CsY0-w</t>
  </si>
  <si>
    <t>8gbPKG96vOQ0WteHryiSrQ</t>
  </si>
  <si>
    <t>This is a food only review ( i already love the games and beer list).;I've been there a couple times already and LOVE it. I don't get the negative remarks they get foodwise, the sandwiches and food are AMAZING. I have yet to order bad food from this place. So far I've had (or tasted) the pulled pork sandwich (which is my favorite) the duck sandwich, roast beef sandwich, grilled cheese with bacon, and the sirichia deviled eggs. All sandwiches come on hearty, artisan style breads with amazing toppings and great dipping sauces. Their barley mustard is to die for. Sandwiches also come with these great artisan style hard pretzels and one of the best homemade pickles i've ever had.;;If you manage to get in there on a Friday or Sunday afternoon, grab the lunch special. It's a sandwich, chips and a beer for $10. You can't beat it with a stick. ;;Foodwise (or management wise) the place is losing a half a star for not having the lunch special on Saturdays (which makes no sense at all) and a half a star for having some of the douchiest bartenders in the history of man. I don't know if they're actually Brooklyn hipsters, but they act/look like the part. The female staff members are great and helpful, the male ones..not so much.</t>
  </si>
  <si>
    <t>09MwCJ0VS7cMcTR4RQkt6g</t>
  </si>
  <si>
    <t>HQ9sLDW8sfgxcAdIe9Kp6A</t>
  </si>
  <si>
    <t>This place is pretty cool. Very darkly lit, exposed brick walls. Very nice atmosphere. ;;The beer list is top notch. A little expensive, but still awesome beers on tap.;;.....Ok, I can't go on with this review anymore. I'm really upset. Do you know why? I met someone at The Barcade last night. Our encounter only lasted 5 minutes, but I fell in love. Her name was Mac &amp; Cheese Pulled Pork Sandwich w/ Arugula &amp; Pepper Jack. We had the best time ever. But, as quickly as we met, she departed. Her taste lingered in my mouth for hours. I walked home, kicking rocks thinking about her. She was the best I ever met. I hope to run into her again someday.;;She was cheap too ;-)</t>
  </si>
  <si>
    <t>EOvXljxgnTlxUmcSUez7mw</t>
  </si>
  <si>
    <t>Environment: Breaks my heart but this place can get out-of-control. Been here a few times and it's definitely not a place that sticks out to me as much. The games are classic. Everything from Pac-man to Teenage-Mutant Ninja Turtles (multi-player) is always a win for me. Tokens are really cheap, too. Despite the reminiscent vibes of being on these arcade games, there was a fight that broke out and unfortunately it got to the point it just wasn't okay. No one diffused it, staff was completely oblivious, wish it could've been a more enjoyable experience. Although, you can never complain when you watch someone get sucker-punched 2 feet from your own face...;;Drinks: Most drinks on draft are $5-7; wish they had a better selection of IPAs but I won't hold that against them.</t>
  </si>
  <si>
    <t>7T01Kj0bsnn2LjPGJU3FdA</t>
  </si>
  <si>
    <t>D5V0Fawd6ODVgqCY8xngsw</t>
  </si>
  <si>
    <t>Event Planning &amp; Services, Hotels &amp; Travel, Restaurants, Hotels, Seafood</t>
  </si>
  <si>
    <t>Loews Philadelphia Hotel</t>
  </si>
  <si>
    <t>gImS1dtA_TixEouDfp2o4g</t>
  </si>
  <si>
    <t>I have been to a number of dog friendly hotels...just not in the city and did not know what to expect. Usually they are motel like.  This one was in the heart of the city.;;I walked tentatively into the hotel lobby as i have a labrador/golden mix who is not easy to hide.;;We got to the front desk to register and i was still feeling uneasy although my  bf had assured me it was a dog friendly hotel. Reception was so nice immediately putting us at ease. As we checked in an attendant asked if Bentley could have treats which she fullly enjoyed. The Reception person also asked if we would like a welcome kit for Bentley. Holy moly. Of course. Dog dishes, a mat, treats, etc. I was blown away.  ;;Plus the guests at the hotel all stopped to compliment and pet \queen Bentley\". Our room was on the top floor. Awesome!;;Even when i went to walk her the car attendants greeted her by name. We were so impressed with the service we decided to come back an extra night. ;;Thank you Loews. I didnt realize a hotel could be so dog friendly especially to a big dog."</t>
  </si>
  <si>
    <t>xE7AXFF9wVaN6id6OCtH3Q</t>
  </si>
  <si>
    <t>k6gumFSqSexf_8pnrJ9JJQ</t>
  </si>
  <si>
    <t>gg1-g0_SMysNfkb-nx4x0A</t>
  </si>
  <si>
    <t>kwYi0epicJgcud4hyjXQTw</t>
  </si>
  <si>
    <t>Stayed one night.  Room was clean and comfortable.  Employees were consistently the best!  Valet; front desk; servers; room service; all were courteous and eager to please.  Good place to stay; would return.</t>
  </si>
  <si>
    <t>0Yki9k58vG7cRP_tBMUTlQ</t>
  </si>
  <si>
    <t>Absolutely fabulous stay at the Loews hotel Philadelphia! The service was fantastic! Room was clean; had a great view. It was my boyfriend and i's anniversary and the hotel gave us champagne and chocolate covered strawberries at no extra charge!  My boyfriend spoke with concierge Kimmy and she made everything so special! They even put rose petals on our bed while we were out at dinner! Would definitely recommend to a friend and we will definitely be coming back to stay again!</t>
  </si>
  <si>
    <t>IbkNGnWIxEtazLN8kL1k0w</t>
  </si>
  <si>
    <t>F_VKSnlBqk4145Hzrla7Jg</t>
  </si>
  <si>
    <t>Summary: great location, great service, incredibly comfortable clean rooms. First rate.;We stayed here for two nights when we were in town to work the election. Got a good deal through TripAdvisor using Booking.com . When we arrived, we were told that the hotel upgraded our room. Turns out to be a large room with huge king bed on the 18th floor with a corner view. Spectacular! Everything was clean, modern and lovely, and the sheets and comforters and pillows were incredibly comfortable. Room was very quiet we heard only the slightest noise from the binging of the elevator and the slamming of doors by our neighbors.;Parking was easy, if a bit pricey, but worth the convenience. Great service on check-in from valet parking to assistance with luggage to checkin to assistance with luggage to our room. Concierge was extremely helpful arranging for a dinner reservation at short notice. ;We did not use the bar which looked great, particularly if you are a Bourbon lover. ;Lobby area is stunning, with renovated marble and a safe from its former incarnation as a bank. ;Perfect location, a block from Reading Terminal Market and access to all the attractions of center city Philadelphia.</t>
  </si>
  <si>
    <t>ahYrXLBd0dHbpmk3P6W0Dw</t>
  </si>
  <si>
    <t>Stayed here two nights for a conference. The rooms were very clean; comfortable; and fairly modern looking. Convenient location; definitely safe. All staff was very friendly. Lobby is busy; but nice place to sit</t>
  </si>
  <si>
    <t>r5iIuyCPWWDNQIm18bCPTA</t>
  </si>
  <si>
    <t>IMVZIi7x3d3NIQH1T5MN-Q</t>
  </si>
  <si>
    <t>t-otFocm4v1vBw9AnR56DA</t>
  </si>
  <si>
    <t>The rooms are very updated with a great tv; work area and furniture.  The set up of the tv in relation to the bed was weird but I guess they couldn't put the TV in front of the windows. I was also excited how close Chinatown was located.</t>
  </si>
  <si>
    <t>EJnWm-ww9xnxYKQVU-B4nw</t>
  </si>
  <si>
    <t>EMi5CMadVVgteTx0yzkqKw</t>
  </si>
  <si>
    <t>Having an awesome stay. Had to be somewhere very early so I parked in the valet and brought my bags into the lobby hoping they could hold them for me until check in. Turns out; they had a room available; and I was able to get right in around 6am. Truly grateful as I woke up at 4:00 this morning so getting a 30 minute power nap on the comfy hotel bed before heading out was a real treat. The room is nice. I like the layout. Very open with lots of windows. Magnificent views of the city and you don't hear traffic at all from the upper levels. I ordered room service and the food was great. Later; I accidentally locked myself out of my room and security helped me get back in. They checked my ID to make sure it was actually my room; which is good practice. I was apologetic but the security guy was so nice. Everyone I've interacted with today has been a joy. I wish I remembered the valet's name this morning. He was wonderful. This is my first time at the Loews and I'll definitely be back! The staff is incredibly kind and accommodating. My room is clean; my bed is comfy; and I'm happy. Thanks Loews!</t>
  </si>
  <si>
    <t>eC_-0NNFRZPwCuaDeZWk6Q</t>
  </si>
  <si>
    <t>aeeeiEU6cTbRGvOvxPKT-Q</t>
  </si>
  <si>
    <t>GREAT place to stay! My husband and I spent our anniversary night here and the front desk (Jake) sent up a complimentary bottle of champagne and anniversary card. We stopped at the bar on our way out to dinner and the bartender gave us 2 drinks on the house as well. Great service didn't end at checkout... 2 weeks later my husband realized he left his eyeglasses at the hotel....we called and were transferred to Craig in Loss prevention who said that a pair of eyeglasses were reported found and that they would mail them out to us immediately free of charge. This by far is the best service we've experienced from our travels in the Northeast!! Clean; modern; and excellent service.</t>
  </si>
  <si>
    <t>FyfXTZpQPewhgI7zU5pVtA</t>
  </si>
  <si>
    <t>0S3TvsmbCeOZ9UitnpRd1A</t>
  </si>
  <si>
    <t>Shanghainese, Tapas Bars, Cantonese, Seafood, Dim Sum, Chinese, Asian Fusion, Restaurants, Tapas/Small Plates, Szechuan</t>
  </si>
  <si>
    <t>Dim Sum House</t>
  </si>
  <si>
    <t>9gIleCW0C0vQzyqjlLUXWQ</t>
  </si>
  <si>
    <t>inWsiRy0eir2UbFaWwIw1g</t>
  </si>
  <si>
    <t>rlo6D8CDJ7BZHUv-QfzXzw</t>
  </si>
  <si>
    <t>The food here for a takeout lunch was on time; fresh &amp; seriously delicious. Flounder/mustard greens soup plus the leek pancake: order the soup and prepare yourself for a clean; bright set of traditional flavors led by fresh ginger; scallions plus tender filets so fresh they were almost sweet. A cut waaay above average. It's pan-Asian that respects its roots</t>
  </si>
  <si>
    <t>4Yz7Lf43cr9V6vnZh7yq1g</t>
  </si>
  <si>
    <t>1Pvne2Kxqr5AjkR0Pyu1Zg</t>
  </si>
  <si>
    <t>I normally get the Garlic Sauce entree. I love it at level 2 heat with chicken. My last time there (three days ago), I ordered the House Special Noodles with chicken. It was simply ok. Nothing special. Way too many noodles with not enough protein or veggies. I added chilli oil to give it some kick and it tasted better, but still not as flavorful as I prefer. ;;Service was good and professional, as usual.</t>
  </si>
  <si>
    <t>skWOZRpid5cAV0E9G-2vNA</t>
  </si>
  <si>
    <t>dD2XMAR3J8keWIexfxy9HQ</t>
  </si>
  <si>
    <t>My first try at Schezuan food and I am a fan already. I tried the popcorn shrimp and the picked chilli fish. The popcorn shrimp is crunchy spicy just perfect. the portions of the entrees as I judged from the pickled chilli fish is good enough for 2 people. ;The place is pretty neat too.. It is while and red and I liked it =)</t>
  </si>
  <si>
    <t>tK1qMz79m4SI4yg84A4msA</t>
  </si>
  <si>
    <t>Jane G is currently my most frequented restaurant. My favorite dish is the Fire Pot with Flounder served heated with a sterno. At a level 3 it's covered in dried chilies and has whole peppercorns; chunks of garlic and ginger and more chilis floating on top of enokitaki mushrooms; tofu and cabbage...and more chilies. I also love the Boiled Hot Sauce with fish; the Kung Pao chicken; and of course; the Dan Dan noodles. I wish they would bring back the rabbit with peanuts appetizer. Jane G will you please put it back on the menu?</t>
  </si>
  <si>
    <t>23vAIOdtSUcodlMJze_hNA</t>
  </si>
  <si>
    <t>uhYeM4CuhiYB6MJQwRuvZg</t>
  </si>
  <si>
    <t>AMAZING! Being a huge fan of Asian cuisine I know what is good and bad Asian food; this is most certainly good. Starting off the mean with mouth watering scallion pancakes I knew this would be a memorable meal. I followed this amazing appetizer with the mango style Sichuan meal with chicken; I was amazed by the flavor and texture of both the mango and chicken. It is incomparable. If you're in the area and stop by; you're in for a treat</t>
  </si>
  <si>
    <t>ziIJlEfA_YvQplELfE107w</t>
  </si>
  <si>
    <t>m2XJ5PuuCh7F0W4a4EKfEg</t>
  </si>
  <si>
    <t>Absolutely loved Jane G's. Everything we ordered (brussel sprouts; cucumbers; Dan Dan noodles; cabbage and peppers and long hots and chicken) were incredible!! I wish we has gone with a group so we could have tried more. Food was fresh; staff attentive and atmosphere inviting. Definitely going back soon.</t>
  </si>
  <si>
    <t>Xa8kFFBBtn_UIINQ6-SumQ</t>
  </si>
  <si>
    <t>SlLp_7y-VKn2Qe0okhQFFg</t>
  </si>
  <si>
    <t>ztC-mhkE54z0aMimsr0vaw</t>
  </si>
  <si>
    <t>yo2exsO5NkzfjODGNw5tYQ</t>
  </si>
  <si>
    <t>I went to Jane G's yesterday. I ordered fish dry pot lunch special. It tastes very fresh and good. It comes with a soup; and a rice. The environment is very nice. Very clean and kind of fancy. The people work there are very helpful. I love that place. I will definitely try Dan Dan noodles next time. It looks so good.</t>
  </si>
  <si>
    <t>hYuR_pqTTn1fN-xP2ug-hw</t>
  </si>
  <si>
    <t>RTtep-CiGzQoZSP-rQBjIQ</t>
  </si>
  <si>
    <t>Food is awesome!  I just moved two blocks away and this is my new to go Chinese restaurant.  Its not typical take out; its fancy.  The dumplings are my favorite.  Its decorated real pretty and they usually have live music for happy hour on weekends.</t>
  </si>
  <si>
    <t>2V1JBcMMwA_wKcfpPHSQuw</t>
  </si>
  <si>
    <t>Pl_9HzOa8uy_YOUxgonzGw</t>
  </si>
  <si>
    <t>Mexican, Restaurants, Food</t>
  </si>
  <si>
    <t>Los Gallos Mexican Taqueria</t>
  </si>
  <si>
    <t>1ZeEOH-8SWoExyCYFOSEyA</t>
  </si>
  <si>
    <t>Los Gallos is one of my mainstays. It's consistently good, wether I eat in or take out and I frequently do both. In house the service is friendly and quick and the restaurant itself is clean and spacious. As for delivery, they're always faster than I expect. The food is fantastic, I have to stop myself from finishing every single chip and scoop of guac. Tacos and burritos are great and the mole is one of the best I've had. ;;I thought they might be closed today (it's Labor Day) and when they answered and put me on hold, I definitely high five-d my bf and we did a happy dance, it's that good.</t>
  </si>
  <si>
    <t>NNLC6uXMueLG4V1rtgQHwA</t>
  </si>
  <si>
    <t>iT_XJ0_6_vW63jcNsbOmwQ</t>
  </si>
  <si>
    <t>Pretty good Mexican food. Nice chille rellenos; great shrimp tacos. The guacamole is not fresh and neither is their salsa. Service is ok; not rude; but not friendly. All in all I expected better based on reviews; but I cannot give 5 stars to guacamole not made to order and from a jar.</t>
  </si>
  <si>
    <t>sebArByJHAoEE0TiRCjYyA</t>
  </si>
  <si>
    <t>NaqTQusuPHhdMqduyEE43Q</t>
  </si>
  <si>
    <t>Tacos were amazing!!! Our group shared el pastor, pollos rancheros, carnitas, and saudero. Each plate comes with three loaded tacos. The pineapple on el pastor was the perfect touch of freshness. We also had guacamole, which was so fresh, and tortilla soup. We were so happy with everything served.  The environment was also fun, with bright colors and decor, and very friendly service.;;We would definitely recommend this spot right in downtown Philly. BEWARE of the parking situation...it may take a few minutes and a few times around the block.</t>
  </si>
  <si>
    <t>NjIMtgQkXv7WZxQ3vwPbvQ</t>
  </si>
  <si>
    <t>AnAykF4eRey79oXlMueadw</t>
  </si>
  <si>
    <t>Tein0U8y8DfU8XHSZBO1Tw</t>
  </si>
  <si>
    <t>I decided to visit the restaurant because of the raving reviews. Well I would say that my food was not good at all. The beans were not seasoned; the sauce the enchiladas came in were salty and had a bitter taste. I actually decided to send my food back to the kitchen. The waitress wasn't pleasant but I wasn't surprised because they are working her hard -she's literally doing everything. I wouldn't recommend this place but my friend enjoyed his burrito. I tried his burrito also and didn't care for it.</t>
  </si>
  <si>
    <t>KENi-4sAUF7ScEKHmRe-BA</t>
  </si>
  <si>
    <t>2b1I5rWRkgUFFNbEvc1a1g</t>
  </si>
  <si>
    <t>9dq2zOzv-PkyOOJK9uHzmQ</t>
  </si>
  <si>
    <t>uH-Hiu4-pWE_wq15PzL5Tw</t>
  </si>
  <si>
    <t>Los Gallos is definitely off the beaten path, but it is a must. I asked a few Mexican friends where they go and Los Gallos was a consistent answer.;;Since Los Gallos is BYOB, my girlfriend and I now go on weekends. It is a great substitue for Cantina. It is cheaper, better, and you never have to wait. The only thing Cantina has over Los Gallos is outdoor seating.;;Contradictory to Yelp information, they do accept credits cards!</t>
  </si>
  <si>
    <t>_DF_EpxuV6YBq_JkTqXhAQ</t>
  </si>
  <si>
    <t>il3dAGoTMWpEJ5-1HBvQCQ</t>
  </si>
  <si>
    <t>Everyone in here is so nice. They make you feel welcomed as soon as you open their ridiculously heavy door. ;;When someone asks me where's a good place to eat, there's two places I think of. This is one of them. This is where you can get cheap, delicious food that tastes like your mom made. It's that good.;;I'm not sure what part of Mexico they are from but they're a legit Mexican place. None of that Americanized Tex-Mex crap. ;;;If you enjoy good food, give this place a try.</t>
  </si>
  <si>
    <t>42r06aoJVIwEYFtQARl7Dw</t>
  </si>
  <si>
    <t>eNrSnU9OWwQr1zuuZSvBzw</t>
  </si>
  <si>
    <t>Eaten here a few times before and it has been decent. Today i ordered pickup for two burritos: 1 chicken burrito no dairy, 1 veggie burrito no dairy. I know english isn't  the first language of the lady on the phone, so i tried to be really clear. failed anyways. ;;Got to the restaurant, and I am told that the chicken burrito has dairy and veggie burrito has no dairy. They were kind of unpleasant about the entire thing. Apparently she said \Chicken ALL\" which is suppose to mean that the chicken burrito will contain all of the listed ingredients. This is unfamiliar terminology to me</t>
  </si>
  <si>
    <t xml:space="preserve"> but if you're ordering make sure to listen closely. ;;Anyways</t>
  </si>
  <si>
    <t xml:space="preserve"> just decided to pay for the veggie burrito and go. Before leaving I asked about 3 times whether the veggie one had cheese. and she looks at me as if i am really stupid before answering \"no\" for the 3rd time. ;;Got to the car</t>
  </si>
  <si>
    <t xml:space="preserve"> found out the burrito had cheese. Went back to the restaurant</t>
  </si>
  <si>
    <t xml:space="preserve"> she blamed the cooks and while i was expecting the worst</t>
  </si>
  <si>
    <t xml:space="preserve"> she did refund me. ;;Bottom line: Good food. Learn Spanish."</t>
  </si>
  <si>
    <t>Zrwx0ibeHt8tbjV1mTQmQA</t>
  </si>
  <si>
    <t>LKAHF8_6pqQiAnwBc67cew</t>
  </si>
  <si>
    <t>Amazing food and very pleasant service started with the the free chips and two sauces. Be careful. I filled my stomach with them, they were so tasty. Then mistake #2, we ordered guacamole and chips. So tasty   What ever space was filled with that. Then got the white rice drink with cinnamon. Tasty as hell. ;Then the wife for the chorizo taco. Tasty , ;I got the #89. Pollo o Bistec con Dos Huevos. ;Chicken with two sunny side up eggs. ;Needed a wheel chair to carry me out. I ate like a pig.</t>
  </si>
  <si>
    <t>pP_jeWrWq-lvMitmkM2Gkw</t>
  </si>
  <si>
    <t>Burgers, Ice Cream &amp; Frozen Yogurt, Food, Hot Dogs, Restaurants, American (New), American (Traditional)</t>
  </si>
  <si>
    <t>BurgerFi</t>
  </si>
  <si>
    <t>E5JTEDXKF2G_V-HcA54BFg</t>
  </si>
  <si>
    <t>Buon Burger; abbiamo provato il cheesburger ed il veggie; entrambi buoni! Rimane sempre un fast food; ma ambiente carino; alla moda; personale gentile; al di sopra sicuramente della media. Si cena tranquillamente con 15$ a testa senza risparmiarsi alcuna delizia!</t>
  </si>
  <si>
    <t>3CDYTlM3FOqBpWjP2wkd9g</t>
  </si>
  <si>
    <t>J_iHAEOhqE7jXNJCsdFqmg</t>
  </si>
  <si>
    <t>This is another in the increasingly common number of gourmet burger places; with this one trying to be more hip/trendy than others...and pretty much succeeding; at least in comparison to the others that 've seen.  The interior is bright and clean with light-wood paneling on the walls; high ceilings; and large windows at the front.  The dÃ©cor has basically an industrial-rustic look; including several large communal tables made of highly polished thick slabs of wood that -- along with the wood paneling on the walls -- are countered with industrial steel fixtures.  There's plenty of seating at tables of different sizes and heights.  One side of the restaurant also has a large bar.  The custard milkshakes are very good -- thick and rich with flavor. The hot dogs are very good as well.  My one food 'complaint' is that the sauerkraut on the hot dogs was a bit odd to me -- it was much brighter (in color and flavor) and more crisp than I'm used to...and I whiningly had a taste for good old; regular sauerkraut that's more boiled and more sour than what I received here.</t>
  </si>
  <si>
    <t>oBhQMjrT0zdSLdlybWRA_w</t>
  </si>
  <si>
    <t>Ln8VJtofjI3VTz9YHzsgbA</t>
  </si>
  <si>
    <t>This is a good burger! Definitely recommend getting a double though; spoke with a guy who was quite disappointed with his single; too small a patty! Oh well; flavors; texture; looks; smells; all there like a good burger to me! Tried my buddy's onion rings! Killer! That's where it's at a must!</t>
  </si>
  <si>
    <t>Y6Zf0K4c05HatZC1Lsdxzw</t>
  </si>
  <si>
    <t>j0ikYosvJ7q7iry1J_HbKw</t>
  </si>
  <si>
    <t>We stopped by at 11pm on a Friday night and ordered the cry and fry and a custard. Once we had paid, we were told they were out of onion rings and asked if we just wanted fries. After saying yes, we weren't offered a refund for the $3 price difference. Then one of the employees complained about how crowded it was and how they just wanted to shut the lights off and tell everyone it was closed.;;When we went back the next day at 6pm for dinner, the front door was locked and one of the employees gleefully turned off the lights. It was supremely disappointing.</t>
  </si>
  <si>
    <t>avNSFQUkqIONMANgvtannA</t>
  </si>
  <si>
    <t>hCHLmRah8D3R2Z_YhBEWAg</t>
  </si>
  <si>
    <t>Great burger; chili cheese onion rings and need velvet concrete.  Would definately go back. Good service. Would like to have a larger water cup but enjoyed the entire experience.</t>
  </si>
  <si>
    <t>MCpFymMujz0brndjav5oPA</t>
  </si>
  <si>
    <t>For months I had been tracking Burger Fi like an Iroquois brave. I'd put my proverbial ear to the ground (aka read about it in The Insider / Foobooz) and my excitement would grow as signs of it's opening neared. Each day I would walk by on my way to work and glance in, and it seemed to be getting closer and closer but not opening, finally I couldn't take it and I shot them an email saying what's the deal, stop this nonsense and open already!! They told me to chill and it would be about a week. ;;Fast forward a few weeks and the day finally came for boo and I to spend our epic Sunday cheat meal at BF. We walked in and the place was jumping. NFL combine coverage on all the TVs, I felt like I could potentially be spending a fair amount of NFL Sundays here. There was not much of a line and boo and I each ordered the Brisket Burger bc why wouldn't you. 2 patties of ground brisket with Swiss and blue cheese? C'mon son. Then because I'm fat I got an order of parm fries and a Chicago style hot dog. Boo got a side of onion rings. Total cost plus a soda almost $40.00 a little on the high side for casual but whatev, if it lives up to its billing I'd gladly pay it every freakin' Sunday.;;After paying you shuffle down the line and wait for your buzzer to go off to get your food. I stood patiently in the corner while boo secured a seat. at the 15 minute mark the guy next to me became agitated and I was thinking it's only going to get worse from here. At 20 mins he went up and asked about it and the manager checked on it and told him it was up next. This whole time I would look back at boo and she would shoot me these dart looks like \say something! say something!\" I would look at her like \"I ain't got the energy girl\". Our food came at the 30 minute mark. Famished I handed in my buzzer and took the food to the table. ;;As crazy as this sounds both our burgers were really bland. Thinking back I can't remember if they put the blue cheese on or not bc its illegal for blue cheese to be bland. We ended up drowning them in ketchup. Very disappointing. The sides we got we fine but the star here is the burgers and it just wasn't up to snuff. Feeling dejected we walked out with our heads low. A week later I was walking by around 7:00 there were about 10 people in there so I decided I ain't going out like that</t>
  </si>
  <si>
    <t xml:space="preserve"> this place has to be good and we just came on the wrong day. I got the standard Burger Fi burger green style. It still took about 15 minutes to get. The lettuce wrap was awesome however the burger didn't taste like anything. Another ketchup drowning and I left again dejected. ;;I still am holding out hope that these are the early restaurant blues but I cherish my Sunday cheat meals and I can't take the gamble on Burger Fi again. Maybe a Tuesday lunch but not my Sunday."</t>
  </si>
  <si>
    <t>VlcBGeAXmDRsHq_a1rt23g</t>
  </si>
  <si>
    <t>Only giving this spot 3 out of 5 reasoning the burger meat was excellent. Very fresh, very clean tasting ;;I didn't like that the burgers pretty pricey I mean I got the twenty eight I think that's what it's called...my daughter a beef hot dog and my friend got a veggie burger and a drink 4 for items 28 dollars sooooo.....;;I wasn't to mad about spending almost 30 dollars for a burger, veggie burger, hotdog  and small drink....thinking everything came with fries I was excited to try this spot (always seen it going to the reading terminal)...;;Food comes out...no fries with the order that a be a extra 5 to 8 dollars....and the burger was TINY For 11 bucks at a fast food joint I want that Jawn to fill me where I can't walk...not the case at all I most likely won't be coming back</t>
  </si>
  <si>
    <t>uRLCq4XPj_kcO8RSDO3jEg</t>
  </si>
  <si>
    <t>er8hDlq9m3A_GgGeoM9kNw</t>
  </si>
  <si>
    <t>Modern atmosphere, friendly staff and a good burger! I got the 1/2 and 1/2 with a burger and quinoa patty. Delicious!!! ;;What sold us on the place was a good selection of beers, 6packs to go and bat tender that knows the town and how to show everyone a good time.</t>
  </si>
  <si>
    <t>K2WjZ4anJAtlmolffnV95w</t>
  </si>
  <si>
    <t>WFtiQZZz7HgrOWeQGWtoRA</t>
  </si>
  <si>
    <t>I ordered on UberEats because I've been wanting to try this place for a while now. I got a customizable cheese burger and added lettuce; pickles; and burgerfi sauce. They sent me that expect with tomato  I honestly hate tomatoes on my burgers so it kind of annoyed me cause when I went to take it off some burgerfi sauce came off with it. Definitely should be more cautious...what if I was deathly allergic. Also had to take the lettuce off after the first bite cause It just wasn't a good piece it looked too dark and just didn't taste right. After I took the tomato and lettuce off the burger it was quite tasty. I really enjoyed the burgerfi sauce and the burger was a really good size. Also got an order of cheese fries and was so disappointed with the cheese it honestly was so bland and just not cheesey enough. The fries itself were also not the bests a lot were burnt. Upside they give u a lot of fries.</t>
  </si>
  <si>
    <t>6M_6gWmMqYzGdbw9v5eV3A</t>
  </si>
  <si>
    <t>1N3B0Haw1l-H-fCtdOiF3g</t>
  </si>
  <si>
    <t>Best burgers in town! Hot and juicy and crispy french fries. Craft beer; wine and custard. Everything you would want for a casual lunch spot or fun family dinner or just a good place to grab a few brews and watch the game!</t>
  </si>
  <si>
    <t>CbzIgDWh5INPVLhwHcSV3Q</t>
  </si>
  <si>
    <t>KscVqYYG7ziAroZhfNb0Ng</t>
  </si>
  <si>
    <t>Arts &amp; Entertainment, Restaurants, Bars, Nightlife, Southern, Jazz &amp; Blues</t>
  </si>
  <si>
    <t>South</t>
  </si>
  <si>
    <t>BanMsKVqVVw8dN9f4f8_BQ</t>
  </si>
  <si>
    <t>This is the best place I've been to in a longggg time!! A grownup spot with no distractions...just focus on your dinner companion. The music is incredible with Live music and since I live down; I'll be back over and over...I'm in love</t>
  </si>
  <si>
    <t>j5gwNYItx2hziZaaUJKEeA</t>
  </si>
  <si>
    <t>h0MD20GWeGUyj5OsYTtzPg</t>
  </si>
  <si>
    <t>vq0RhJrEaAFOjyrLyKnvDQ</t>
  </si>
  <si>
    <t>rVoJdD_mplF2QmvfYbYvdw</t>
  </si>
  <si>
    <t>Came here for restaurant week. It was extremely crowded on the day that we went because there was a jazz performance. We knew about the performance ahead of time and how popular it was so we were not bombarded or uncomfortable, we expected it. The ambiance, the decor the atmosphere... it's all perfect. if I could frequent this place without having to eat or drink, I would just to enjoy the atmosphere. Our server was polite, knowledgeable and attentive. Our appetizers, entrees and desserts were phenomenal. ;;Two very enthusiastic thumbs up!</t>
  </si>
  <si>
    <t>izbKQPDgGjGhE0uFdI8l7g</t>
  </si>
  <si>
    <t>H29NJ_QbynACvaUZhRfE6w</t>
  </si>
  <si>
    <t>aQT0YqzGoUV5Ngvz19EJNQ</t>
  </si>
  <si>
    <t>nAfh5ibrq2q2BBWrg5fzxQ</t>
  </si>
  <si>
    <t>mt_9mweulumomYoJjguV-A</t>
  </si>
  <si>
    <t>I think South has the potential to be much better than what it is now. The atmosphere is inviting, live music is always a plus, but the food and service fall flat.  Our waitress was very inexperienced, describing menu items vaguely and haphazardly \ we focus on fresh and healthy food- like we have organic chicken and things like that\". When she finally brought our bread</t>
  </si>
  <si>
    <t xml:space="preserve"> she described it as \"like Gouda biscuits\".   My boyfriends gumbo was so bland and tasteless he had to ask for hotsauce to give it some flavor</t>
  </si>
  <si>
    <t xml:space="preserve"> and that didn't even begin to give it the depth and complexity of flavor that a good gumbo is known for.  My steak which I ordered medium rare was more medium</t>
  </si>
  <si>
    <t xml:space="preserve"> very thin</t>
  </si>
  <si>
    <t xml:space="preserve"> and seemed like it was from the local supermarket.  My biggest criticism was that the 2 heavily bearded cooks who were wearily working the open kitchen</t>
  </si>
  <si>
    <t xml:space="preserve"> weren't using any coverings for their big beards. Gross!!!  The only item we ordered worth eating was the berry and peach cobbler topped with ice cream. ;Do yourself a favor and buy a good steak</t>
  </si>
  <si>
    <t xml:space="preserve"> fresh veggies</t>
  </si>
  <si>
    <t xml:space="preserve"> and a bottle of wine and make yourself a better meal at home- without the beards and valley girl service."</t>
  </si>
  <si>
    <t>m_fRnyfkC8i1dp-WMvC01w</t>
  </si>
  <si>
    <t>3BVFvV7jhvYU2nGvlWCIZw</t>
  </si>
  <si>
    <t>Had high hopes and was not disappointed. Food and drinks were very good; especially liked the grits; cornbread; and fried green tomatoes. You can't visit this restaurant and not get the cornbread; it comes warm out of oven in a small cast iron skillet with butter on top. I ended up ordering the seafood gumbo after much debate; not too spicy and overall good but I discovered I'm just personally not a huge fan of gumbo. Can't forget to mention the great service too; very accommodating and pleasant.</t>
  </si>
  <si>
    <t>NQuSDlcdThtsnjG7br4a_Q</t>
  </si>
  <si>
    <t>3TKwbQ9SWNaTeW-DHsF1Ig</t>
  </si>
  <si>
    <t>South Restaurant ;Biscuits- same texture as red Lobster ;Appetizer Crab toast!! Awesome;Entree Short ribs with cream collard greens yummy, carrots and grits ( I don't eat grits but everyone else said they were good);Dessert- warm peach and blackberry cobbker w/vanilla ice cream (so good. I don't usually eat dessert). ;My drink- cucumber strawberry lemonade - yummy not to strong ;;Shawn had duck gumbo, salmon w/ cream corn and rice and same dessert. My my friends had the pecan pie w/ice cream.;;Cons The drinks were really expensive. And they charged a drink tax. So our bill was really high. ;;However I would eat hear again. The dÃ©cor is beautiful. Bathrooms very nice and clean. Service top notch. (Especially Lydia)We didn't hear the band. Our reservations were way before the band was due to play.</t>
  </si>
  <si>
    <t>_i55l0cXUwPCUF3dsJy2jA</t>
  </si>
  <si>
    <t>kIKDeDYvCXIbaexnP-nirQ</t>
  </si>
  <si>
    <t>I saw this place on line and when I visited my daughter in Philly; I couldn't wait to visit. So we went to see Cindy Bradley; a trumpeter( who is also a teacher). She was so entertaining with her various stories. But her playing transported me to the Bay Area of Cali. In the house band was no other than Gerald Veasley. The food was really tasty. I had the special of Mahi Mahi over yellow rice; with a mango and I believe corn sauce. I ate every last bit. These are the same people who own Relish; so it makes sense the food was delicious. My daughter had catfish ; which she loved. The drinks were good but my cosmo tasted like it had no liquor. My daughter loved her strawberry cucumber drink. And I have to mention; we had one fine brother as a waiter. I can't remember his name but his hair was pulled back in a ponytail. Very attentive! We will return!</t>
  </si>
  <si>
    <t>5u8op3jpkU-EzlyzNCPtUg</t>
  </si>
  <si>
    <t>KwSFylRfKbfQViWjOBfk8A</t>
  </si>
  <si>
    <t>Enjoying the south cuisine with the exuberant sounds of Jazz; a perfect start to a weekend.</t>
  </si>
  <si>
    <t>LT_VyLjodycjWfXfC_Y7nQ</t>
  </si>
  <si>
    <t>9w6o_eyKCSNKgMtAuv6KWg</t>
  </si>
  <si>
    <t>Restaurants, Patisserie/Cake Shop, Cafes, Breakfast &amp; Brunch, Coffee &amp; Tea, Food, American (Traditional)</t>
  </si>
  <si>
    <t>One Shot Coffee</t>
  </si>
  <si>
    <t>74-Yqp6yi1XjfuboI2zAkA</t>
  </si>
  <si>
    <t>I literally spent $40 on 3 breakfast sandwiches; a small coffee; and a small orange juice. All 3 of the sandwiches were supposed to be the same; and they instead gave me sausage and eggs. I'm not usually one to complain; but this price is unacceptable for the wrong food.</t>
  </si>
  <si>
    <t>fFEsZtX3HXjY4yVkaa34_A</t>
  </si>
  <si>
    <t>GIigd-YQ2vogFHYaz_vFyQ</t>
  </si>
  <si>
    <t>g5VBcRXq3yXDOlQ6RXCSpA</t>
  </si>
  <si>
    <t>H4jotTa1J54j977UQ9mbpQ</t>
  </si>
  <si>
    <t>The food is OK; and the decor is somewhat trendy.  But the prices are out of this world.  And on top of that; they don't have prices on anything; so you just pay up because really; who cancels orders after they've been given?  Downstairs seating is ridiculous as people are always falling over you.  But if you want to look really trendy; this is where you should sit I guess.  There are better places for coffee and a breakfast in the city.</t>
  </si>
  <si>
    <t>5Ws1wSIBmxxXY7WNNhc7Og</t>
  </si>
  <si>
    <t>e6qUP5O4kwSTogYcoP5SSw</t>
  </si>
  <si>
    <t>t4YV24d_SIiw_8d7SfSwgg</t>
  </si>
  <si>
    <t>wzXFYHq7TWL_3vOxn018HA</t>
  </si>
  <si>
    <t>I love their coffee; pastries; and they're super friendly.   All around; the perfect neighborhood coffee shop.</t>
  </si>
  <si>
    <t>O4GWQhK4ta31pzdwnA0scg</t>
  </si>
  <si>
    <t>hloR-IeJaZqT3i_ZwA8w9Q</t>
  </si>
  <si>
    <t>N2ZA9puJkPtw6uh80BZREQ</t>
  </si>
  <si>
    <t>One shot is a good summer coffee spot because there iced coffee and iced mocha are really good.  Their hot espresso drinks, however, are not.  I ordered one once and haven't since.  More recently, I tried a friend's; it reminded me to stick to my guns.  I haven't had their regular hot coffee, but one of these days I'll give it a try.;;What I am totally obsessed with is Will's Bagel.  Honey, cream cheese, and almonds.  Get it on a cinnamon raisin bagel.  So good!  I make these at home now on weekdays, but they're much better here.</t>
  </si>
  <si>
    <t>fiU7TnWwHFlhD259ur0bEw</t>
  </si>
  <si>
    <t>yEgwJm4l9ViD6a8zu4_8yg</t>
  </si>
  <si>
    <t>Sigh.. Here's another disappointing cafe experience in Philly.;;My boyfriend and I were excited to come here after reading so many positive Yelp reviews, only to discover that the food was below mediocre. Maybe they were just having a bad day, who knows.;;We ordered a simple mocha latte, the ultimate breakfast sandwich on a bagel, and a regular plate of breakfast food items (forgot the menu name). ;;First, the ultimate breakfast sandwich: besides the bagel tasting like rubber, the sandwich overall was overwhelmingly greasy. I recall the grease literally dripping down and forming a puddle on the plate while my boyfriend was struggling to eat it. He said it was almost nauseating to eat. I tried it too, and noticed that the fried ingredients in the sandwich, most noticeably the hash browns, were fried in OLD oil. Man, that scent was bad. ;;Same applied for the second item, the regular breakfast plate; the main part was a biscuit sandwich with eggs and bacon. The biscuit was, wait for it.. OVERWHELMINGLY MILKY and buttery, which was also nauseating to me, and of course, the hash browns.. No need to repeat myself. The few bites of side salad were good though, but you can't really go wrong with veggies. ;;The bad experience with the food basically ruined the mocha latte. I can't even remember if it tasted decent or not.;;I really wanted to like this place, but they need to tone it down with the grease and butter. :-( ;;Also, before I forget, everything we ordered came out to be around $30. Is it worth..?</t>
  </si>
  <si>
    <t>9jwzNytlG53G1OjYvE89eQ</t>
  </si>
  <si>
    <t>W_SgUUYugFskHQ59S9UUtg</t>
  </si>
  <si>
    <t>This place hits the spot.  I didn't try the coffee, but went with tea instead, so I can't comment on the coffee's goodness today.  What I can say is they place great tunes, there is plenty of space, the wifi doesn't poop out, and the decor &amp; vibe of the place is perfect for me (kinda country, chill).  The egg sammy I ordered is delish, hot and cheesy.;;I'm working here very productively, with a view of the horse stable out the window.  So I'll definitely be back here to work and chow down again.</t>
  </si>
  <si>
    <t>O_-4xX-JfhDm6S4guIPNdA</t>
  </si>
  <si>
    <t>cj_RZqAU908AZeqVPZ-uKw</t>
  </si>
  <si>
    <t>I've never eaten here; so I can't speak for the food. But the coffee is delicious; the staff is always cheerful and very helpful and eager to recommend their favorites. Very nice ambiance for sitting and relaxing with a cup of coffee and a book -- nice cozy atmosphere for a city coffee shop.</t>
  </si>
  <si>
    <t>nZ-TqTjtAjdL-BhYHlgglA</t>
  </si>
  <si>
    <t>h7n599RGtvFLmLycugT2MQ</t>
  </si>
  <si>
    <t>Soul Food, Breakfast &amp; Brunch, Southern, Restaurants, Salad</t>
  </si>
  <si>
    <t>Warmdaddy's</t>
  </si>
  <si>
    <t>DttuccsXES-EGrDJChwafQ</t>
  </si>
  <si>
    <t>Visited here last Sunday &amp; really enjoyed the food  and live music!;;The service was a little slow but the music def kept you distracted!;;I ordered the chicken livers &amp; gravy &amp; a salad very yummy! (Asked for extra gravy)</t>
  </si>
  <si>
    <t>lkErq-I0zXd-JYsDgMT16A</t>
  </si>
  <si>
    <t>_YQs5SAATFLytO29LaxUHQ</t>
  </si>
  <si>
    <t>OMG.  We went last night for the all you can eat Crabs; and they were absolutely awful.  In fact; all of the food was vile.  The crabs were so small and all of the meat stuck to the shell.  So NOT worth the money.  I could have made my own crab legs for half the price and they would have actually tasted good.  AWFUL AWFUL AWFUL</t>
  </si>
  <si>
    <t>6XiPZ6bORtstMu1P1qG-nA</t>
  </si>
  <si>
    <t>YQH8vAjRknPosAyWhMRsvg</t>
  </si>
  <si>
    <t>Ok Comedy on Monday Nights was soooo good. I had the appetizer sampler I posted a picture; more than enough food to share. We had no idea it was that big but it was delicious; especially the cat fish and corn bread. But get there early or make reservations for the shows because it gets packed and you end up paying to stand and watch a show. Great for the nice summer nights; and contrary to other peoples opinion; I like the new locations; more parking right by the movie theater; so you can get drinks before or after watching a movie and its right off the highway. I frequented this venue over the summer and have no complaints.</t>
  </si>
  <si>
    <t>HQNDf5BXkSerXSaExz8rJA</t>
  </si>
  <si>
    <t>vZgYWPSY6GyEBv0Dy7QQpg</t>
  </si>
  <si>
    <t>rMJKSiXqS0DDDop7LLbKJQ</t>
  </si>
  <si>
    <t>KZzCmFYl4XHK7mAobxjBmQ</t>
  </si>
  <si>
    <t>Warmdaddy's is the number one soulfood restaurant in Philly.  A bit pricey; but the service is always excellent and the food is amazing.  I make it a point to come here at least a few times a year.  The portions are very generous and the live music makes it a memorable dining experience.  Parking is ample as well.  There's also the option of having meals outdoors; either the patio or the rooftop (beautiful view of Philly) - no cover charge for outdoor dining.</t>
  </si>
  <si>
    <t>L4Smt0RLZpvapjLqNgLWyg</t>
  </si>
  <si>
    <t>GFkwFys96L5NYE6vLgJU0g</t>
  </si>
  <si>
    <t>The food is good.  But don't expect good service.  My husband and I went there for a Friday night dinner. We were seated outside due to the wait time. This suited us just fine since the music was too loud and over powering for me.  Once seated however the wait staff forgot about us.  I had to go and find our waitress just so she could come get our drink orders. At this point we knew what we wanted. Our order took so long that our appetizers and meals came out at the same time. Some sides never made it out. The wait for the check and even to pay was even more painful.  ;I might order take out but never dine in again.</t>
  </si>
  <si>
    <t>EO5G95Vaa4CNoeCJ3bCfog</t>
  </si>
  <si>
    <t>If for nothing else... I give them a five for the cornbread. I consider Warm Daddy's to be a Philadelphia treasure! Local talents are amazing; the cost atmosphere makes it feel like a speak easy or smoky jazz club. It's nice to feel like a part of a community.</t>
  </si>
  <si>
    <t>A3xKaW7IXNvNfyi9twnF5g</t>
  </si>
  <si>
    <t>9IbyKwioF_3JffSQzqrATw</t>
  </si>
  <si>
    <t>Awesome southern comfort food in the heart of Old City. The management here is great and they make you feel welcome. They have live blues music on the weekend and that helps make the atmosphere really chill. The food was excellent: chicken and waffles; gumbo; fried catfish; mashed potatoes; collard greens and candied yams. They also serve some strong mixed drinks; which are very; very good. The service was very attentive and accomodating; I highly recommend it for a fun night out.</t>
  </si>
  <si>
    <t>DSBb3HHJAjsaH2kxULqzqw</t>
  </si>
  <si>
    <t>IrL2T1-lI3eYFPI2lG2N8g</t>
  </si>
  <si>
    <t>K6YRwKUHgbry1ZsuA42uAQ</t>
  </si>
  <si>
    <t>MCYg4dmiD5DJljdrO1A2ag</t>
  </si>
  <si>
    <t>tYn8hGpZiRgJ8cP2FcI_YQ</t>
  </si>
  <si>
    <t>Food, Restaurants, Bars, Nightlife, American (New), Beer, Wine &amp; Spirits, Gastropubs</t>
  </si>
  <si>
    <t>8cn8lS0PvBgyYMWkV2BW1Q</t>
  </si>
  <si>
    <t>tt7GHppHyXteJaivg-S3GQ</t>
  </si>
  <si>
    <t>Yk6-_b26hOUGdw1VqBAgfA</t>
  </si>
  <si>
    <t>wc2H5kh7oPDlGFAkehdWkA</t>
  </si>
  <si>
    <t>nCL6os2upY3z54_ynweGug</t>
  </si>
  <si>
    <t>Great tap list and excellent service.  Our server was on the spot whenever we needed something (dropped fork; the next pint; etc).  Good burger too - the ability to add a fried egg was a nice plus.  Wish it was Wednesday so we could have had the Berkshire pork.</t>
  </si>
  <si>
    <t>AEAWnaFdTMCkpThPV__rDA</t>
  </si>
  <si>
    <t>VXmKTSD6ucuGWl27KA18CA</t>
  </si>
  <si>
    <t>JvoEPfEc0CiMen9LL381oQ</t>
  </si>
  <si>
    <t>This place is ideal if you want to stop in for quick drink and appetizer and watch sports. Inside there's a main dining room area and 2 bars on opposite ends. This place also has a very decent beer menu; as well and cocktails and wine. I recommend the wings; as the seasoning is sweet and has a kick to them!</t>
  </si>
  <si>
    <t>oOO-N2MYco1SRCPT2-rWSA</t>
  </si>
  <si>
    <t>OghQe3XjUTbb3jGGBqTjOg</t>
  </si>
  <si>
    <t>Nice beer selection; outdoor dog friendly seating and good food. The inside restaurant is beautiful and it seems like a great place to watch sports (large projector screen with TV above the bar).</t>
  </si>
  <si>
    <t>oBBsIcQsuodn_66emtcRig</t>
  </si>
  <si>
    <t>Y1TFcANAA-3xHAT3A3s92g</t>
  </si>
  <si>
    <t>I love love love the original location; so I was absolutely thrilled to hear City Tap would be coming to logan square (much easier to get to from the train!). They have good beer; good food; and an overall great atmosphere. While I am sad that this location doesn't have fire pits like the original; I hope to frequent this location in the future for happy hours and nights out.</t>
  </si>
  <si>
    <t>drOAY993sq4pGor-91Xtzg</t>
  </si>
  <si>
    <t>SwiaEodIpaGsN4rqgfU6zQ</t>
  </si>
  <si>
    <t>I went here late one night months ago with friends and have been meaning to write a positive review since! After putting it off; I'm finally making sure to do it. That's how much I liked this place. We arrived to a very warm welcome from the bartenders as if they new us as a regular customers forever and got some free welcome shots from a very friendly bartender who's name I can't remember. The staff was attentive and a lot of fun. Would definitely recommend you go here if you're in the area!</t>
  </si>
  <si>
    <t>DGAyRqiCKsER6akI5U7yQQ</t>
  </si>
  <si>
    <t>RNZzihaXayUbSWiAufzpcw</t>
  </si>
  <si>
    <t>QqymXNwuPb2uj_hf6EbzPQ</t>
  </si>
  <si>
    <t>6HfTQvqMtuWr5RncEfUcJQ</t>
  </si>
  <si>
    <t>This was my first time here since this became tap house and I must say I like it. I've been to the one in university city a couple times and while I do like this location I prefer the logan square one since it's in a ideal location which is near center city. ;;This place is very ideal for fans as there are TVs located pretty much everywhere one looks, including one huge flat screen which is mounted above the bar. The food is what one will typically Find in a bar ie wings and nachos. The main highlight on the food part was the pulled pork nachos as it had this nice cheese sauce that went well with every bite of the nacho. ;;All in all, it depends on what you are coming in for. If you are coming in for watching sports, having some good beer and decent food then this is the place for you. The atmosphere is inviting and the wait staff are friendly</t>
  </si>
  <si>
    <t>S-NlfSXE9BBWxJvOHh7YQQ</t>
  </si>
  <si>
    <t>O6hY9yenifuRXrpc4TfgsQ</t>
  </si>
  <si>
    <t>Restaurants, American (New), Burgers, Breakfast &amp; Brunch, Sandwiches</t>
  </si>
  <si>
    <t>The Blue Duck</t>
  </si>
  <si>
    <t>o_zP5tPURrGDCFR8c4W8PA</t>
  </si>
  <si>
    <t>Delicious. So happy I Yelped for a restaurant closer to home and stumbled upon this. It's small and pleasant inside with some decent hip hop setting the mood. The menu is small; but packed a punch. We ordered the Duck Fries; which were heaven. Fries smothered in smoked gouda;  shredded duck; and scallions. For 8 bucks came a pretty large bowl that I couldn't stop picking at. I ordered one of the specials; the scallop and foie gras  tacos...wow...so good (then I read the origin of foie gras and hated myself; but aside that...). The person I was with ordered the pork roll burger; which I tried of course. It was incredibly juicy and cooked perfect. I will definitely come back here. Definitely.</t>
  </si>
  <si>
    <t>pamPk2N-OrlMjrY_cFJN5Q</t>
  </si>
  <si>
    <t>Hqskl8xyZYYZf9RnbjoQ5g</t>
  </si>
  <si>
    <t>MN3aFR0E01dkTwIf8u_GdA</t>
  </si>
  <si>
    <t>SVz8ACN42S5qidwFoDXqiA</t>
  </si>
  <si>
    <t>Where do I start. I ordered food to go it was my first time here so I ordered the Blue Jawn  burger no lie  I vomited we had to hurry up and pull over. I ordered the general tso chicken tacos not good and the sauce was too sweet. They were using bare hands to prepare the food which was already a turn off. The place is small and tight everything is everywhere. My 3 year old daughter brung me spray bottles I guess they had in her sight. The Mac and cheese were like baby elbow and partially hard . Looks are very deceiving; everything looks good but I wasn't happy.My baby didn't even like her Mac and she love Mac and cheese and my son love General tso chicken but not this one. I will not be returning ever. The prices were very high too.The food was being prepared or put together after food was cooked at least when a pizza goes in the oven  and bake it kills the germs.You'll do everything bare hands before cook and after and I have the pic of that too I can post it. No sarcasm needed. Thank you Nick. No everything wasn't as quack up to be</t>
  </si>
  <si>
    <t>Iw2yGSfnlhuxOTSvF2zKpw</t>
  </si>
  <si>
    <t>SFyWiu5VIlSYHIKqGan4WQ</t>
  </si>
  <si>
    <t>If you were able to give it more than 6 stars, I would. The first exposure to the duck I had was at the beer and bacon festival where they had their tomato soup with garlic pulverized bacon. It was so good they ran out about half way through the festival. ;Last night was my first time at the actual restaurant. It was a large group so in total I tried the blue duck fries, general tso's wings, the pork roll burger, house blend burger, quack and cheese and classic Mac. If you have a large group make sure they want to share because you're going to want to try everything. It's all amazing and will make you want to come back the next day. Looking forward to trying the brunch menu.;;The managers also stopped by our table since it was my friends birthday. They made sure everything was perfect and I was really impressed with the staff.</t>
  </si>
  <si>
    <t>vR_X6yDHkXQYSR_1boKFkA</t>
  </si>
  <si>
    <t>iWF-EGmHFK9__DuSjbd8-A</t>
  </si>
  <si>
    <t>Love this place! I stopped in for brunch on Saturday and had a fantastic experience. Our server, Steph, was phenomenal. She went over specials of the day and ensured that we had a great meal. We started with the Blue Duck fries. They were PHENOMENAL! Definitely get them on every visit. I had the duck benedict and my friend had the chicken and waffles. Both were good. The chicken was nice and crispy but could have used more seasoning. The waffle was fluffy and delicious. The duck breast was tasty and went well with the cherry siracha sauce but I didn't like how the sauce tasted with the rest of the dish. It was taken off of our bill without me asking although they prepared it properly, it simply wasn't to my taste. Overall we had a great experience here. I def recommend it. ;(Oh and it's BYOB. Wish I had known to bring a bottle)</t>
  </si>
  <si>
    <t>8q5yP1VWPwGZwKagTf1vzQ</t>
  </si>
  <si>
    <t>XfdziJIca39mhU0DBaf5GQ</t>
  </si>
  <si>
    <t>(to the tune of \The Mack\" by Nevada feat Mark Morrison and Fetty Wap);;Yelpers tried to tell me so (yes they did);But I didn't wanna go;\"Gotta car?\" gotta say no.;But my mouth wanted to know.;Yeah</t>
  </si>
  <si>
    <t xml:space="preserve"> I felt it from the start.;From my tummy to my heart;When my sister was in town;We were headed to chow down.;;No lies to me ;(All those reviews weren't kidding);No lies to me;Oh my god baby...;Take a bite!;;Blue Duck</t>
  </si>
  <si>
    <t xml:space="preserve"> it's like Quack (once again);Blue Duck</t>
  </si>
  <si>
    <t xml:space="preserve"> it's like Quack (top of the charts);Blue Duck</t>
  </si>
  <si>
    <t xml:space="preserve"> it's like Quack (gotta go);You know that I'll be back....;Blue Duck</t>
  </si>
  <si>
    <t xml:space="preserve"> it's like Quack.;;Wow. Worth the trip is an understatement. While the schlep was a bit out of my usual trip for eats</t>
  </si>
  <si>
    <t xml:space="preserve"> my baby sister is all about that burger</t>
  </si>
  <si>
    <t xml:space="preserve"> and we'd heard only the best. We went later in the day</t>
  </si>
  <si>
    <t xml:space="preserve"> around 2pm</t>
  </si>
  <si>
    <t xml:space="preserve"> but service was still incredibly slow (frustrating because there weren't a ton of folks inside</t>
  </si>
  <si>
    <t xml:space="preserve"> but maybe they were recovering?) This resulted in us getting our duck fat cheese fries WAY before our burgers. We TRIED  to wait for the burgers</t>
  </si>
  <si>
    <t xml:space="preserve"> but our stomachs rumbling drowned out that idea. The mac and cheese</t>
  </si>
  <si>
    <t xml:space="preserve"> the cheese fries</t>
  </si>
  <si>
    <t xml:space="preserve"> the burger.... Every bite was perfect. I only wish that the food came out all at once like we asked. Oh well....;;The Beast of Northeast (Philly) [wild boar and beef patty</t>
  </si>
  <si>
    <t xml:space="preserve"> smoked gouda</t>
  </si>
  <si>
    <t xml:space="preserve"> sweet tomato jam</t>
  </si>
  <si>
    <t xml:space="preserve"> crispy sriracha onions</t>
  </si>
  <si>
    <t xml:space="preserve"> and bacon on brioche] was insane and</t>
  </si>
  <si>
    <t xml:space="preserve"> IMHO</t>
  </si>
  <si>
    <t xml:space="preserve"> tastier than her pork roll burger</t>
  </si>
  <si>
    <t xml:space="preserve"> but that pork roll was sizzled to perfection. ;;I'll be back for the Quack and Cheese</t>
  </si>
  <si>
    <t xml:space="preserve"> next time a buddy with a car is feeling adventurous. Hopefully they can speed up the service a bit</t>
  </si>
  <si>
    <t xml:space="preserve"> don't want all that gouda sauce getting cold!"</t>
  </si>
  <si>
    <t>ryisT19-tzvMyVVi0iLvwA</t>
  </si>
  <si>
    <t>9wHzG2mkCH4RN21xp5SYmA</t>
  </si>
  <si>
    <t>Ever since I started working in the area a little over a year ago I dropped in to The Blue Duck for lunch and it quickly became a favorite. ;;The quack and cheese, duck fries, and anything off the brunch menu on Sunday's are out of this world. Dinner entrees are exceptional all reasonably priced for the quality of food. ;;I've never had a bad experience here. Great service and great atmosphere. ;;I try to make it in for one meal a month and if you've got the time you should too.</t>
  </si>
  <si>
    <t>UsfzO5MPl0B7KASsNRIb6A</t>
  </si>
  <si>
    <t>3N7uPTg3N8BnDZdR8qU_yw</t>
  </si>
  <si>
    <t>The Blue Duck is located in this very small plaza filled with very bland store signs, but don't let the outside appearance fool you. Inside is very cozy, clean, and nicely decorated.;;The staff is always friendly and attentive, and the food is pretttty good. Their duck fries are amazzzzing and the portion is huge! I can never finish an order with my girlfriend and it sucks that it doesn't taste half as good when heated up later. The burger here is really big and unique, but I feel that the meat blend can be a bit better as it seems a bit tough. The brunch menu here is a lot cooler than the normally offered lunch menu (the duck fries are still offered!), and would much rather come for when they are offering brunch.</t>
  </si>
  <si>
    <t>vWy25zGsYKAg2XyOUIct0w</t>
  </si>
  <si>
    <t>QpA36uqKndaPrrwYI25fHg</t>
  </si>
  <si>
    <t>The food was yummilicious!   The fries could have had alittle more shredded duck,  but the overall flavor was spot on.  Duck Fat! ;The Tso  wings writer the wasabi blue cheese dipping sauce was wonderful... not too spicy which was  perfect for me. ;One complaint... . our waiter was packing our food and instead of using a utensil he used his fingers.... I was not happy about this... and will pack my own food moving forward. ;So that means I'm going back!</t>
  </si>
  <si>
    <t>srETv2HpH9fQ-7wCvCAQng</t>
  </si>
  <si>
    <t>JHDnFioCUGqC233JrDTSew</t>
  </si>
  <si>
    <t>It's nice to have a decent culinary option in NE, but I hear folks talking about this place like it is the second coming of Christ!;;The duck fries were some of best fries I've ever had.  Get them, won't disappoint. The duck sandwich and pork roll burger were both bland and barely mediocre. Salads were grossly overdressed.   ;;I'd try it again if I were in the NE.</t>
  </si>
  <si>
    <t>wYhzRrGfsmvVxTdBDbI2kg</t>
  </si>
  <si>
    <t>4tU9hlfzrCpcGWTIm-OKVA</t>
  </si>
  <si>
    <t>Breakfast &amp; Brunch, Lounges, Restaurants, Food, Burgers, American (Traditional), Asian Fusion, American (New), Tapas Bars, French, Bars, Beer, Wine &amp; Spirits, Nightlife</t>
  </si>
  <si>
    <t>Rouge</t>
  </si>
  <si>
    <t>9yDkOAEBVX7RIOMFJCqz8w</t>
  </si>
  <si>
    <t>Very good place. It was a bit noisy at first since the tables are right against the bar. The activity at the bar was intense and loud - some had already imbibed quite a bit by the time we arrived for dinner. The food was good; the service good; and over all this was a fun place to dine.</t>
  </si>
  <si>
    <t>PRuBcdaofuI6jplSrfwIDg</t>
  </si>
  <si>
    <t>Ran into this place on a rainy Philly night and had a nice; cozy meal. The service was very relaxed and friendly. Had a wonderful glass of wine and a few small plates to share. We really liked the food and decor of this place. It was pretty evident though that the charm of this place is the outdoor seating and generally for brunch. Next time.</t>
  </si>
  <si>
    <t>627ihUMdDCxyXw1mOj1MVA</t>
  </si>
  <si>
    <t>Zz_t9708Tn7MJeBHiXOCLg</t>
  </si>
  <si>
    <t>I came here by myself for dinner and sat at the bar. This was a good choice for solo dining; plenty of small tables and bar seats, and lots of options for wines by the glass.;;My food--lobster fra diavolo with housemade pasta--was delicious. I probably would have liked it just a touch spicier, but other than that it was pretty perfect; perfect portion size, plenty of lobster, and well-cooked pasta. The wines-by-the-glass list included choices starting at $10, and both of the ones I tried were tasty. The complimentary bread was a bit hard and could have benefited from a toss in the oven, but it was still tasty.;;My only complaint about Rouge is how cramped and crowded it is. It was not full to capacity when I went, but it was still uncomfortable sitting at the bar and having people constantly bump me trying to negotiate the small space. If they ever decide to do a big renovation, I bet they could make this place much more ergonomic.</t>
  </si>
  <si>
    <t>e8ctA42_X95wLlrf09YZQg</t>
  </si>
  <si>
    <t>23aNwsipt9wbZLuY1YGpvw</t>
  </si>
  <si>
    <t>I'm in Philadelphia for work and looking for a chill place to grab a drink or two and a bite. Found Rogue and have to say I was very impressed. I sat at the bar and the place was surprisingly busy for a weeknight. Katie behind the bar was the perfect bartender. Nice and attentive without being too familiar and made one of the best cosmos I ever had. I had the tilapia tacos which were the perfect size. Spicy but not hot. Well seasoned and just large enough. Good to split as a starter. I would definitely come back; at a minimum to have another of Katie's killer cosmos.</t>
  </si>
  <si>
    <t>dh21_sYz9upWIhe4lS4r3A</t>
  </si>
  <si>
    <t>RL5YkHmr1KGBmSp_nbuE3Q</t>
  </si>
  <si>
    <t>Went here with NYE with a rather large party of 7 (large for the space) and at no fault to Rouge, we weren't seated until 25 minutes after our reservation. The party before us was enjoying their dinner and taking their time. They did offer us a cocktail while we waited, which was lovely. ;;We ordered the 5 cheese platter which was lovely; great cheeses, although I have no idea what was what! ;;Next was the seafood apps- calamari, escargot, and mussels. I'm not as adventurous with calamari, but I liked it. The mussels were delicious and bread was plentiful for dipping in the sauce, but I have to say the escargot with goat cheese was hands down the BEST escargot I've ever had. EVER. I told my boyfriend I wanted to come if only for wine and escargot. ;;Main course was next! There were a good amount of NYE specials, but I opted for the salmon and kale. Kale was perfect, salmon was great. I also got to try one of the NYE specials of scallops and a truffle oil risotto. It. was. epic. I'm a huge fan of truffle oil and wish I could have had more. ;;Over all, top notch experience and I look forward to going back, and perhaps some alfresco dining in the spring and summer!</t>
  </si>
  <si>
    <t>ra__x8_cBmAViQjx-JLphw</t>
  </si>
  <si>
    <t>MXO9xVoFnPhbqnbU7Iuqyg</t>
  </si>
  <si>
    <t>Excellent service and food was wonderful. We did not have reservations for lunch and when we walked in they assisted us in getting a table by the open window; which was very kind considering it was a perfect day and perhaps would have been filled quickly. I would return in a heartbeat! Highly recommend.</t>
  </si>
  <si>
    <t>JoJ-xtaXfpCdlacYuiCeEg</t>
  </si>
  <si>
    <t>nDR-HQTV7qRfKIp2NRQcIQ</t>
  </si>
  <si>
    <t>I enjoy the ambiance, dÃ©cor, food, &amp; the cocktails. Rouge is right across the street from Rittenhouse Park. It is a good place to take a date or meet up with friends for some drinks &amp; dinner. You can always sit outside, or by the bar to get a good view.;;The dress code for this place is casual but, it's a more sophisticated casual. This isn't your let me throw on jeans &amp; a t-shirt type of place. It's a bit more dressy. I can appreciate that. This place seems to target people in there 30's &amp; 40's but, I also see people in there 20's as well. It is definetly, a more mature environment which is nice.;;During my most recent visit, I ordered the cheese plate that came with 5 different types of cheeses. I loved the french bread that came right along side of it. Everything was very fresh &amp; flavorful. Cheese plates are usually a hit or miss for me. I enjoyed mine here. It comes with jam, grapes, &amp; slices of apple. I really like the portion sizes here as well. Not to big but, not to small either.;;If you are looking for a posh, upscale yet laid back atmosphere then Rouge, is definetly the place to go.</t>
  </si>
  <si>
    <t>YDH8-780BGUMGWb7O3Xwgg</t>
  </si>
  <si>
    <t>D6iomd-hE5v8EGALTxOdgg</t>
  </si>
  <si>
    <t>Rouge Bar Score: 21;;Burger Quality: 5;Bun: 4;Fries: 4;Extras:  4;Value: 4;;2 Sentence Review: Great burger...you will taste the seasoning on the fries for days.  Atmosphere is similar to my Aunt Pats dining room.; ;------------------------------------------- ;How does Burger Einstein's rating system work? ;- Burgers are rated across 5 categories (see below) ;- Category scores can range from 0 to 5, with 5 being \Outstanding\".   ;- Total score (out of 25) is determined.  Scores above 20 earn 5 Stars (rare)</t>
  </si>
  <si>
    <t xml:space="preserve"> between 16 and 20 gets 4 stars and so on ; ;Burger Einstein Categories ;1. Burger Quality: Good meat or Bubba Burger? ;2. Bun: Does it compliment the burger or overwhelm it?   ;3. Fries: Do I accept the guilt or compare them to my Ex ;4. Extras: Wild card.  Could range from Cheese to bourbon to atmosphere ;5. Value: Burger cost relative to smiles (heavily influenced by how much bourbon I drink)"</t>
  </si>
  <si>
    <t>sHDBTtUjoD8Iez8SrpGqZw</t>
  </si>
  <si>
    <t>5_vkCVLHEEAxOifJv7XweQ</t>
  </si>
  <si>
    <t>c182BAbuTFFdtLKUBZJC8w</t>
  </si>
  <si>
    <t>1jvduRZmR9o5cDSplOGHaQ</t>
  </si>
  <si>
    <t>best burgers; hands down -- but don't give in to the pressures of pretense; go comfortably; yet; respectfully; and you'll have a great time!</t>
  </si>
  <si>
    <t>5vxI2z3FRyzz7kyeXa59EQ</t>
  </si>
  <si>
    <t>s2JiYzE7i68cXIV6YEcVTw</t>
  </si>
  <si>
    <t>Breakfast &amp; Brunch, Bars, American (New), Nightlife, Restaurants</t>
  </si>
  <si>
    <t>Local 44</t>
  </si>
  <si>
    <t>mqfL2-Q6adtHU9oWIYl1AQ</t>
  </si>
  <si>
    <t>Awesome happy hour and food specials. A bit out of the way for us; but we stop by occasionally because everything is so cheap but high quality during happy hour.</t>
  </si>
  <si>
    <t>vdn-JE0tLulA955JT5UZnw</t>
  </si>
  <si>
    <t>Certainly one of the highlights of my time in West Philly was the opening of Local 44. It has served as a great locale to grab a high quality beer from all the US (Great Lakes, Ommegang, Sierra Nevada) and eat some decent pub grub. Its a great place to go on a Saturday night to meet up with friends and start a night there.;;We have been coming here after our softball games and have found it to be a great locale to hang out with the team. It doesn't have quite the right seating set-up for out team, but we make it work.</t>
  </si>
  <si>
    <t>r0YQhP1Z8xiPNebQ20Hu-g</t>
  </si>
  <si>
    <t>_WVpC0Sd0bb0QYtoSLlbTw</t>
  </si>
  <si>
    <t>My roommate and I were visiting a friend in Philly and super excited that there were vegan options here. We called ahead of time because my roommate has a severe nut allergy that requires 0 cross contamination and complete confidence from the kitchen that her food will be safe. We asked the staff member about this and clearly stated these things and they assured us this would be a safe place for her to eat. When we arrived; our server communicated the exact opposite and said she couldn't make any promises that food would be safe for her. I got up to let her know that we wouldn't be able to stay seated and dine then and instead of listening; she backed up defensively and waved us away. I am incredibly frustrated that we were given inconsistent answers and treated disrespectfully when we tried to explain why we were leaving.</t>
  </si>
  <si>
    <t>RXjN3g9f0cgRh5-puRTAsA</t>
  </si>
  <si>
    <t>KWUWkOyv_fm9LIAY_phK0A</t>
  </si>
  <si>
    <t>wm9ovpRCyg7Pf_JzIo8hbQ</t>
  </si>
  <si>
    <t>I've loved this bar since it opened, we live a block away and it's always been nice to have a great late night stop nearby.  Last night we stopped by at 11:30pm to grab a quick bite.  I ordered their pumpkin mac &amp; cheese, which I've had before and loved.  When it came, though, it was dry... not more than noodles with chunks of pumpkin.. no cheese in the mac &amp; cheese.  When I pointed that out to our waitress, she first lectured me for using the word \cheese\" since the meal was vegan and the \"cheese\" is really a non-dairy sauce.  Then she offered to take it back and have the chef \"pour some more stuff on it?\"  We had ordered other food</t>
  </si>
  <si>
    <t xml:space="preserve"> so I said no and we ate our other dishes.;;When she came back to our table</t>
  </si>
  <si>
    <t xml:space="preserve"> she asked if she could wrap up the pumpkin mac &amp; cheese.  I said</t>
  </si>
  <si>
    <t xml:space="preserve"> I just wanted it taken off the bill since I didn't eat it.  She dropped the plate back on the table and told me nothing was wrong with the food so there was no way she could take it off the bill &amp; she could either go get sauce or I could take it home.  I was really shocked.  We come to this bar all the time &amp; I've never been treated with such contempt.;;The situation escalated</t>
  </si>
  <si>
    <t xml:space="preserve"> I paid for the whole meal</t>
  </si>
  <si>
    <t xml:space="preserve"> including the infamous mac &amp; cheese</t>
  </si>
  <si>
    <t xml:space="preserve"> tipped her well and we left.  But I will never go back.  As much as I like the food</t>
  </si>
  <si>
    <t xml:space="preserve"> I just don't need to pay to be treated like that. It's too bad that Local just lost a local."</t>
  </si>
  <si>
    <t>9ClvnwXWc5OtYcKP8mXbdQ</t>
  </si>
  <si>
    <t>0PIr71dF52IHW6oQR4rE4g</t>
  </si>
  <si>
    <t>Everytime i walk in this building i rub the palms of my hands on my jeans and link my teeth together... ;;The faces on the people frequenting here are mostly recognizable from the neighborhood... unfortunately though i'd rather them be strangers. ;;Strangers only last as long as you want them to last, neighborhood people...fuck, they last forever. ;;The beer menu here is suppose to be the beef ' in the stew, but.... its eh'.... it always seems to be eh'. ;;Most of the weekends here touch on intolerable. ;;Most of the food here touches hot oil... ;;The ceiling though is beautiful... under the paint, it is my envy .</t>
  </si>
  <si>
    <t>StlGWDIwOXfpmX-UvIe5bA</t>
  </si>
  <si>
    <t>o1_LU6RAWVzvwsE4fCJzjQ</t>
  </si>
  <si>
    <t>N4c3P1_isu__Wyp8kuwkTw</t>
  </si>
  <si>
    <t>I would give it 5 stars, but when I was there the bartender (who was very very very nice and attentive) smelled so horribly I could almost not function. I get it, I really do... deodorant is full of chemicals etc. I would URGE him to try the primal pit paste. It is all natural and organic. There is also a crystal salt stick deodorant thing.  ;The Happy Hour prices were great and we had the brussels sprouts (delicious), pickled eggs (very good) and beets (love them).</t>
  </si>
  <si>
    <t>YyELKh8lOZv7P5pagHuiqw</t>
  </si>
  <si>
    <t>UAlctPfzpGzFziUdjsrbBQ</t>
  </si>
  <si>
    <t>Brunch is great. They serve beer-mosas. As in mimosas, but with beer instead of champagne. They honestly get 4 stars just for that.;;I've been here otherwise for dinner, drinks... great beer list. It's often crowded, but we didn't have a problem getting a seat for brunch.</t>
  </si>
  <si>
    <t>d0xjrf1CL0ollZNK5xewWg</t>
  </si>
  <si>
    <t>IB4nBVTl5r_87-cvSczfSA</t>
  </si>
  <si>
    <t>The best wings ever!!! And delicious dark beer. Walking into this quiet bar; I would have never thought the food and beers would be so high quality. Im generally quite cheap; but had to tip 30%. Loved it</t>
  </si>
  <si>
    <t>SIBQFjURVZn2PS4phltzoQ</t>
  </si>
  <si>
    <t>rgSHLh2Le0Un82FDxbq0mg</t>
  </si>
  <si>
    <t>The Little Lion</t>
  </si>
  <si>
    <t>AUqfgcQwBZyAuAsUVmJ5pA</t>
  </si>
  <si>
    <t>My group and I had a great experience here at The Little Lion. We loved the atmosphere and friendly wait staff. Our wonderful waiter made some great beer suggestions. We all enjoyed our entrees; notably the fried chicken and especially my entree; a pan seared salmon over spinach risotto; absolutely amazing. I will definitely be coming back here.</t>
  </si>
  <si>
    <t>Pxr63QSKwB0m7D8_rtKb5A</t>
  </si>
  <si>
    <t>nncWU5of6tpyk5woZAw8aw</t>
  </si>
  <si>
    <t>gZzTtPoSGbWr2wiULBwScw</t>
  </si>
  <si>
    <t>Tedi_8eQ1ZGRK9jUF2Uf9w</t>
  </si>
  <si>
    <t>\Location</t>
  </si>
  <si>
    <t xml:space="preserve"> ambience</t>
  </si>
  <si>
    <t xml:space="preserve"> service and decor are highlights. Food is average and a little overpriced\";;If you want a big group of people to get together at a nicely decorated place</t>
  </si>
  <si>
    <t xml:space="preserve"> the Little Lion is a great spot! Service is excellent and everyone is friendly. Very well decorated and well kept.;;Unfortunately</t>
  </si>
  <si>
    <t xml:space="preserve"> food is definitely subpar. Almost everything my group ordered was either overlooked (protein) or undercooked (vegetables). Majority of the dishes were bland</t>
  </si>
  <si>
    <t xml:space="preserve"> as well.;;Menu seems to offers a lot of exciting options</t>
  </si>
  <si>
    <t xml:space="preserve"> but they are not executed in ways you would hope in your head reading the menu.;;If you can look over food for a great ambience and seating for groups</t>
  </si>
  <si>
    <t xml:space="preserve"> this will do!"</t>
  </si>
  <si>
    <t>JVrgGKsgx-hgaH1NI7a52Q</t>
  </si>
  <si>
    <t>I went here for brunch for the first time.  Great place!  The service was prompt, friendly and they didn't make you feel rushed.  We ordered the smoked salmon toast and it was DELICIOUS.  Very citrusy which I liked.  I ordered the crawfish benny and that was done perfectly.  We all enjoyed our meals in a cozy spot in the restaurant.  ;Here are the only things that were cons... I found it odd that they do not have salt and pepper on their tables.  I know that most white table cloth type of places do that.  But for this casual dining (and especially for brunch), I found it odd.  Second, although the service was good, the food took a bit longer than normal to get.  Thirdly, I came with a friend that was born and raised in Louisville.  She mentioned that the grits were not very good.;Regardless, I would go back.  Their variety of food and drinks are different and delicious!</t>
  </si>
  <si>
    <t>pauvV0h01w_dUHFmKT5FUg</t>
  </si>
  <si>
    <t>cZFJhpI9B-GZN9rC0kY8hg</t>
  </si>
  <si>
    <t>I was wondering when Yelp would let me down. Usually four stars and over 20 ratings makes me happy. This was not the case today. While the establishment is gorgeous and still smells of fresh paint they missed the mark on half of our dishes. Hopefully they are able to recover. The ham and pimento cheese was great. I was excited for the rest of our meal. The ginger snap cocktail was more of a lemon snap. I love ginger beer and the ginger liquor and ginger beer were over powered by lemon. The fried chicken was not properly breaded and bland. It tasted like it was battered in bisquick. The honey was likely to drizzle and I wanted to drown it to make it palatable but there wasn't enough. We were on the way to the airport and I hadn't eaten lunch so we discarded the breading and salvaged what we could and hit the road. The sweet potatoes fries saved that part of the meal. Basically we paid $60 for a few drinks; a ham sandwich; and sweet potato fries.</t>
  </si>
  <si>
    <t>u0LZKHvZNH9TS8uN-Dn5VQ</t>
  </si>
  <si>
    <t>Zb-z-Mq2Md3ani2zX_KoRg</t>
  </si>
  <si>
    <t>We had an amazing lunch experience here. The Apple Crisp was a great refreshing cocktail for a warm spring afternoon... delightful fruit flavors; yet the rye wasn't hidden. The Peddler Buzz likewise was a nice take on an Irish coffee. We split the Blackened Catfish Po'Boy; which was perfect... baguette just the right texture; sauce super-delicious but not overwhelming; fresh and tender fish. We up-sold to the amazing sweet potato fries. All in all; one helluva lunch in a great atmosphere for a great price.</t>
  </si>
  <si>
    <t>rbLOyh34Syq18GrbmfnNnQ</t>
  </si>
  <si>
    <t>BEjTjKij6NI0Vc5m37CZLg</t>
  </si>
  <si>
    <t>Super yummy oysters; Mac n cheese; Brussels sprouts; tomato soup. Cocktails were ok. Would love to come back for happy hour. Right across street from American revolution museum. Time that visit right &amp; stop in for happy hour.</t>
  </si>
  <si>
    <t>0GvTGArq8H4CYCsvAc7-8Q</t>
  </si>
  <si>
    <t>OsB6jcxPb44TdbeBq3mwZg</t>
  </si>
  <si>
    <t>This is my new favorite spot in the city. Besides the fact that I've been waiting forever for someone to occupy the space after Haru closed, The Little Lion brings such a cool vibe to the area and it feels like it belongs. The upstairs is my favorite spot, but with three different dining areas, this place is huge. I have a love/hate relationship with all the small byobs and narrow restaurants in the city... it's so nice to dine in a large open one like this.;;The cocktails are fun and tasty and the beer list is creative. I've been here twice and had a tough time deciding what to drink each visit because I wanted them all. The service and food are equally good. The farm cheese is such a yummy appetizer and the apple butter leaf salad was cleaned off my plate in record time. The presentation of the Lion burger was fantastic and it was delicious but next time I need to order an extra side of the sauce because I loved the flavor of whatever they put in it.;;My fiancÃ© and I loved the space so much that we have already booked our March 2015 wedding rehearsal dinner in the upstairs room. So excited!!!</t>
  </si>
  <si>
    <t>cxyaMe09EDUctTQx8Jxp2w</t>
  </si>
  <si>
    <t>bl-m-cno6O8R1Bj98Q7IoA</t>
  </si>
  <si>
    <t>We went for Philly Restaurant Week and we were first impressed by the amount of food offered for the promotion.  Everything was delicious!  We also ordered the grits; which weren't on the Restaurant Week menu; but were amazing. Our server was very attentive and was very accommodating to my dislike of 1 dish.  It was very easy to switch it out.  I definitely want to visit again.</t>
  </si>
  <si>
    <t>1E9uoRKrRjEPwoq-xPYhZw</t>
  </si>
  <si>
    <t>4pGYztca7yJCg-YNTATVyQ</t>
  </si>
  <si>
    <t>I've had some wonderful meals here and some just ok meals; but Little Lion is an institution in Old City and I hope everyone visits when it comes back - I know I will be there.</t>
  </si>
  <si>
    <t>mz47qaqn2RltkEtVt3Bskg</t>
  </si>
  <si>
    <t>RleiW2_QLyxgNjFfqDoZpw</t>
  </si>
  <si>
    <t>Italian, Gluten-Free, Food, Restaurants</t>
  </si>
  <si>
    <t>Modo Mio</t>
  </si>
  <si>
    <t>preLWfKb8-0rVluRWxChig</t>
  </si>
  <si>
    <t>This place was incredible from top to bottom. Service was spot on and the vibe of the restaurant was like being in a movie. Everyone was laughing and vibrant it was an experience. ;;We walked in at 5 without a reservation and the place was pretty full but luckily they were able to accommodate us with an out time. Everything we tried was delicious and the plating was amazing. I am dreaming about that tiramisu because it was so unique and delicious. ;;This is hands down one of the best restaurants I have ever been to in my life from top to bottom. ;;Cash only but there's an atm in the back. ;;As most PA restaurants BYOB.</t>
  </si>
  <si>
    <t>vZK-EkjyXXWnRhc75_Y09w</t>
  </si>
  <si>
    <t>VMtoTm368J0JPtKcnD8aOw</t>
  </si>
  <si>
    <t>Never have my taste buds and palate; something I'm still trying to refine; been treated to such delight.  On top of an exceptional New Year's Eve menu; we were treated to stellar service and a warm; lively atmosphere.  This was one of my best; if not the best; dining experiences I have had in Philadelphia.  Even for our fixed menu; we were allowed to custom order and went with 2 antipasti dishes instead of the pasta.  The eggplant and white bean puree topped with a crustini; pine nuts; and fennel was absolutely outstanding.  This combined with the chicken liver pate was the perfect way for me to start out a meal; sweet and savory.  For entrees; we went with the seafood stew and the Gorgonzola topped filet.  After devouring our surf and turf; I was amazed that my girl had eaten the majority of the filet.  She NEVER eats cheese like Gorgonzola; so you know it must have been prepared perfect.  I'm definitely excited to return and put the regular tasting menu to the test but after eating here and loving the sandwiches at Paesano's; I'm sure it will be another spectacular experience.</t>
  </si>
  <si>
    <t>7lvzAZV2qTnoj3q2oI0mqQ</t>
  </si>
  <si>
    <t>ZKgTQK_oOpjVXgoXj13LwA</t>
  </si>
  <si>
    <t>I love italian food and at this point, can't settle for something that isn't authentic. This place is so unique and extremely delicious with a great deal ($35 person, includes starter, pasta, entree and dessert - I think it's available everyday, we went on a Saturday). The keyword is \unique\"</t>
  </si>
  <si>
    <t xml:space="preserve"> so take that as you will... Changing classic dishes can deter people</t>
  </si>
  <si>
    <t xml:space="preserve"> but I welcome it if it is still amazing.;;Almost everything on the menu has a special factor to it. Also the portion sizes are small but you will DEFINITELY be full after all four courses. I guarantee it. My girlfriend and I had the scallops and calamari for starters. The scallops were extremely minimal (2? maybe 1 and half? again</t>
  </si>
  <si>
    <t xml:space="preserve"> size doesn't matter because you have 3 courses to go) but full of so much flavor. I would order this again. The calamari is not like the ordinary fried versions at most places</t>
  </si>
  <si>
    <t xml:space="preserve"> but grilled - I loved it. It was almost like a salad with the arugula. These were complimented with bread and olive oil &amp; ricotta cheese to dip the bread it... Every italians dream come true.;;For pasta</t>
  </si>
  <si>
    <t xml:space="preserve"> she had the ravioli (I never tend to order these out</t>
  </si>
  <si>
    <t xml:space="preserve"> but it was full of flavor - again very small portion size) and I had the gnocchi which had much more quantity than the ravioli. I'm used to gnocchi in a blush sauce but the pancetta definitely gave it a very savory taste. It wasn't my favorite gnocchi but still you have to appreciate those flavors and we all should be going out to eat to try new stuff anyway!;;I honestly forget what my girlfriend had because my entree was just ... too ... good. Bistecca Siciliana</t>
  </si>
  <si>
    <t xml:space="preserve"> I will have dreams about you. Again</t>
  </si>
  <si>
    <t xml:space="preserve"> I don't usually get steak at an italian place but i saw lemon caper butter and fried egg and couldn't resist. It was amazing and I was definitely full at this point. So delicious.;;The dessert. I'm not a dessert person - Give me real food and more of it</t>
  </si>
  <si>
    <t xml:space="preserve"> is what i say. But this chocolate tart (\"flourless\" as our waiter constantly said. I guess this is an endearing quality when homemade? Maybe it was the wine</t>
  </si>
  <si>
    <t xml:space="preserve"> but I thought it was funny how he pointed this out many times) was the BEST part. If you like chocolate</t>
  </si>
  <si>
    <t xml:space="preserve"> you have to order it. No questions. My God</t>
  </si>
  <si>
    <t xml:space="preserve"> it was the perfect ending to an amazingly unique meal and experience (great wait staff - he was so knowledgeable about everything and polite- and even though small place</t>
  </si>
  <si>
    <t xml:space="preserve"> great atmosphere).;;Did I mention BYOB? So you're paying a little over $35 per person (tax and tip) and that's it for an amazing night of food and memories. 4 stars because sometimes an authentic italian meal with huge portions just can't be beat. But do yourself a favor and go. Now."</t>
  </si>
  <si>
    <t>SOrYoJQXMqLJ_3hOoF2pbw</t>
  </si>
  <si>
    <t>Still one of the best. Table for five right by the window at the front is perfect!.We all had the Turista of course; just ridiculously good for the $35 price. I had the Sformato; Bucatini; and Bistecca and tasted all the non-repeats. Dessert was too much; so we nibbled and took them home. Some on Yelp complain of salt and butter; but uh; this is a treat; not a way of life. Treat yourself. (Also had brunch at Monsu earlier in the day; so maybe I should buy stock!)</t>
  </si>
  <si>
    <t>L83iJvvl8hdD9Vs_n03mJw</t>
  </si>
  <si>
    <t>Had an early dinner here a few days ago. It was the first time in. In all it was a nice dining experience and I'll definitely return to explore the menu further.;;We (two) opted for the \menu turista\" tasting which consisted of four small but more than adequate plates. At $33.00 per person</t>
  </si>
  <si>
    <t xml:space="preserve"> I thought it was a terrific value and offered us the opportunity to sample the menu with some depth. If we had ordered the same 4 courses Ã¡ la carte (with same-sized portions)</t>
  </si>
  <si>
    <t xml:space="preserve"> I'd have thought it a bit pricey</t>
  </si>
  <si>
    <t xml:space="preserve"> but I think they expect most to order the tasting menu.;;Our starters were balsamic grilled octopus with oven roasted tomato and house-made sausage with poached egg in a mustard cream. Both were very good</t>
  </si>
  <si>
    <t xml:space="preserve"> although the octopus arrived to the table room-temperature. For a pasta course we had a spicy lamb ragu maccheroni and lasagne bolognese. Both were very good</t>
  </si>
  <si>
    <t xml:space="preserve"> but again they needed to arrive piping hot from the kitchen</t>
  </si>
  <si>
    <t xml:space="preserve"> not barely warm. For entrees</t>
  </si>
  <si>
    <t xml:space="preserve"> we selected the beef cheek on polenta with salsa passito and the skate in apricot brown butter and lemon. The beef cheek was fantastic. Unfortunately the skate and its sauce were not quite up to par with the rest of the meal. We also ordered a side of  italian spaetzle (according to the menu with fennel</t>
  </si>
  <si>
    <t xml:space="preserve"> but came with arugula(?) instead). Although we were surprised by its crunchy consistency</t>
  </si>
  <si>
    <t xml:space="preserve"> the flavor was good. To finish we ordered a lemon crepe and an apple-walnut tart. The tart was superb</t>
  </si>
  <si>
    <t xml:space="preserve"> but the lemon crepe tasted a bit flat and heavy. In all it was a very good but not great meal. ;;The service was excellent</t>
  </si>
  <si>
    <t xml:space="preserve"> but at the time we dined</t>
  </si>
  <si>
    <t xml:space="preserve"> the restaurant was only a quarter full. The atmosphere is pleasant and the space fairly small. In sum we weren't wowed</t>
  </si>
  <si>
    <t xml:space="preserve"> but Modo Mio is a very solid 4 stars. CASH ONLY. BYOB. Resv. a must."</t>
  </si>
  <si>
    <t>L6eNrqIbkmLanPFubiX89w</t>
  </si>
  <si>
    <t>A girlfriend and I had a terrible service experience here last night.  We had a 7 o'clock reservation and had to wait outside, in the cold, until 7:25 when we were finally seated. What's the point of a reservation?;The service was so. incredibly. slow. Our waiter was perfectly fine, just seemingly overwhelmed. It took him about 15 minutes from the time we were seated to come around for our orders.  Food came out piece by piece, about 35 minutes between each course, and piping hot like it was just plated seconds ago. The portions aren't large enough to be served that far apart. Bread didn't come out until we asked for it during our second course.........;To top it off, within 10 minutes of receiving our check, and 2 minutes of settling our bill, a manager came over and asked us to hurry it along because a large party was waiting on the table.  We still had an entire glass of wine to finish! When I informed him that we waited 30 minutes past our reservation to be seated and would be finishing our wine, he sassed me. We were stunned. ;;The food: ;Antipasti was the rocket salad, which we loved;Pasta was the gnocchi and ricotta &amp; spinach stuffed lasagne, both unfortunately over salted ;Main was the rib eye, cooked perfectly but with an overdone \over easy\" egg on top</t>
  </si>
  <si>
    <t xml:space="preserve"> and the porchetta</t>
  </si>
  <si>
    <t xml:space="preserve"> which was decadent;The chef also sent out a side of roasted potatoes and Brussel sprouts for us.;;Ambience: it was freezing in there and SO LOUD. I have a sore throat this morning from trying to talk to my friend that was 4 ft across from me.;;3/10 would recommend and it is unlikely that I'll ever return.  I'm genuinely surprised people have good experiences here."</t>
  </si>
  <si>
    <t>MMTlHloRk7I8YIjB_ZRJyw</t>
  </si>
  <si>
    <t>HtsDm6Zu-xkjb4pUEVU3MQ</t>
  </si>
  <si>
    <t>It seemed like over 90% of the reviews gave 5-stars for Modo Mio so I was suuuper excited to try this place. However...one word summarizes my Modo Mio experience: a DISAPPOINTMENT. ;;The services, atmosphere and the food presentations were Excellent. ;On the other hand, SODIUM ruined everything. ;;For Antipasti, snails and bruschetta (worked very well in terms of flavor and texture), grilled octopus (i liked  the raisins, almonds and lemon-flavor), and crab and ricotta cake (which was our favorite). They were all very delicious but SALTY. ;For pasta, Lasagne was the best thing. However, shrimp gnocchi had like 4 tiny pieces of shrimp and had not much flavor, along with the specials - lamb gnocchi....which was VERYx10 salty (there was no balance amongst the ingredients). ;We were hoping that the last course would surprise us. Grilled swordfish with bunch of good stuff.... specials were Sea Bass as a Whole roasted fish and grilled pork with balsamic vinegrette and some stuff.... But oh man...dried grilled pork and sodium-marinated swordfish.... Salty food parade just had to end with exhaustion with the sodium overdose. ;We had to ask to box the desserts (Tiramisu, lemon cake with blueberries on top, canoli with sprinkles of stuff....) because we wanted to get out asap. ;;I guess I'm still on a mission to find the best or better Italian restaurant in Philly.</t>
  </si>
  <si>
    <t>tZLvr4GvHS_qj0RslWjJjw</t>
  </si>
  <si>
    <t>psuu6PM0s-l0TbRM1iPRKA</t>
  </si>
  <si>
    <t>Stopped by this place with my parents a while ago and was blown away by the food.  The tourista menu was perfect, left the place feeling very very full! We also enjoyed the complimentary shots of Sambuca.;;The portions were perfect, I didn't think I was going to be able to finish the many dishes.  Inside was noisy but that didn't matter, i'm sure my family and I were just as loud! I definetley recommend making a reservation as you most likely would not be able to get a table without.</t>
  </si>
  <si>
    <t>2mEZ2G9_zxkhbZWPzxsVDQ</t>
  </si>
  <si>
    <t>lPEUcqZalRltsFbSGvEjgg</t>
  </si>
  <si>
    <t>Great Italian restaurant. Loved the menu. Really interesting combinations. Decided on the tasting menu which was priced very reasonably considering the large portions. Thank you to Lilly our waitress and chef/owner Peter who couldn't have been nicer to us as he walked around the dining room meeting and talking with all his dinner guests. Also; the busboy and other 2 waitress all very professional. Low keyed atmosphere and BYOB. Definitely make a reservation. We arrived and the dining room just starting to fill up but by the time we left; maybe one table available. Only downside is that we thought the food was a bit oversalted. Definitely will go back again.</t>
  </si>
  <si>
    <t>DKaVBEhT3AlaxogQZV0Q6Q</t>
  </si>
  <si>
    <t>hWl2uqISaiXZfvn6yr_Vqg</t>
  </si>
  <si>
    <t>Modo Mio gets five stars.  I'll admit I was considering 4 because my entree wasn't exactly perfect, but I honestly think some of the other dishes were perfection.;;I started this review months ago and I finally want to post it.  Modo Mio stays at 5 stars because I definitely plan to go back.   It was a special occasion the first time so I'm holding off on it, but without a doubt I want to go again.;;I wish I could remember more of the specifics, but regardless so much of what we got was delicious!  It's a somewhat small space, but has a very comfortable atmosphere.  I consider the price range appropriate for a nice night out at a higher quality sit down restaurant.  ;;Plus we took advantage of their three (or maybe four) course meal deal which at the time was $35.   The food was more than worth that price and I cant wait for a chance to give this place another shot.   Even though the entree didn't blow me away the rest was amazing and there are plenty of other entrees I'm looking forward to trying.</t>
  </si>
  <si>
    <t>SG9gzOvhFXjTnmZD6IEV1w</t>
  </si>
  <si>
    <t>wUnLSg_GKfEIQ5CQQ770_g</t>
  </si>
  <si>
    <t>Italian, Cuban, Restaurants</t>
  </si>
  <si>
    <t>Vetri Cucina</t>
  </si>
  <si>
    <t>Eb1OSTtYfY-Et9Sa42g8QA</t>
  </si>
  <si>
    <t>I highly recommend this place! This was our first \Chef Tasting\"! It was exquisite!! We had 9 courses and all were truly delicious. Wine was amazing. If you are in Philly; I highly recommend Vetri."</t>
  </si>
  <si>
    <t>qz1XgXvvtRR8WKyWUXSJig</t>
  </si>
  <si>
    <t>Probably the best meal I have ever had.  We were overwhelmed with the quality of the food.  I had a smoked fish appetizer; spinach gnocchi and pasta with artichokes; a Mediterranean white fish fillet that just melted in the mouth.  Dessert I ordered was a strawberry rhubarb cobbler.  Now; we had WAY more food than what we ordered; as the chef sends out little surprises during the dinner courses.  Three hours after arriving; we left totally sated and feeling like we had just experienced something really special.  Of course; for the price; one would expect something special; but this was far beyond special--this was a meal to remember.</t>
  </si>
  <si>
    <t>Wxf7gUoAoD_2CxNOVxJfbQ</t>
  </si>
  <si>
    <t>zEwdl1Vje8xZmlyPHTzpiA</t>
  </si>
  <si>
    <t>l1m9VgTYe908iv2surPeUA</t>
  </si>
  <si>
    <t>No doubt this is one of the best restaurants in the city.;;Food:;I had the pleasure of trying the grand tasting menu and it was well worth every penny.  I tried Hallibut for the first time here and I was really impressed with the flavor and texture of the fish.  Get the foie gras you won't regret it.  Seriously the best food in the city.;;Service:;Our waitress looked like Anne Hathaway and she was really nice.  They strive to make sure you enjoy their food.  At one point she noticed that we didn't like the goat that was served as our 6th course - even though we said it was okay somehow she knew we didn't like it (I think they bugged our table).  They actually gave us an extra course of the Hallibut to make up for it - which was awesome.;;Ambience:;The restaurant is in a row home on Spruce street.  It's got an old feel to it and is prefect for a dinner date.  It's fancy.</t>
  </si>
  <si>
    <t>Iq4krY4BiWnY5rhZROCbCw</t>
  </si>
  <si>
    <t>By far one of the best meals/experiences I've ever had in the city. Our server Bill was fabulous; the chef came out frequently and visited our table. If you are looking for great service; food and overall experience- this place will exceed your expectations!</t>
  </si>
  <si>
    <t>UOMS3mJV69wYrbSR21tvdg</t>
  </si>
  <si>
    <t>I3YORztDKyBIJo1GdSMSiA</t>
  </si>
  <si>
    <t>Quite possibly THE BEST restaurant in philly. It's a very personal; small place which requires reservations well in advance for popular dining days/times. Northern Italian fine cuisine of the highest quality by James Beard Award winning chef Marc Vetri. A visit to Vetri Ristorante is a special occasion in itself.  $$$$</t>
  </si>
  <si>
    <t>VlXvV7iPFnfoAQFUVAklVQ</t>
  </si>
  <si>
    <t>J33PTe4_rGZF8xnY3jnJgA</t>
  </si>
  <si>
    <t>Slamming is the first word that comes to mind when wanting to describe this place! Vetri is very expensive, but I took my fiance here for her birthday as a treat. It was on her bucket list, we both love food, so I went for it. The house brined almond prosciutto was my most favorite thing we tried. I caught myself making faces like Andrew Zimmern makes when trying certain things that have such and incredible unique taste and did share with my server. It really was a treat! We did also get to see a short tour of the upstairs private kitchen and dining room which was beautiful as well. Everything tasted super fresh and each presentation was wonderfully created.;;I would give them 5 stars, BUT, we did find a bone in the snapper dish they brought out, which the chef would have gotten \chopped\" for and the desserts did not even come close to the amazingness of the actual meal. I feel like some places should skip the desserts and just stick everything else they do well. We will be back</t>
  </si>
  <si>
    <t xml:space="preserve"> just have to save up again!"</t>
  </si>
  <si>
    <t>r4rj70fqMD651DgXE4ZU7A</t>
  </si>
  <si>
    <t>eKPM-l5IFPQWgcn7yBoUGw</t>
  </si>
  <si>
    <t>This is by far my favorite place in the city.  I'm on the road a lot and have dined at some of the best restaurants in the U.S. and I would put Vetri at the top of the list.  For a special occasion this just can't be beat.  I went last year from our Anniversary; I'm a foody; my husband is not and they gave him a few extra pasta dishes...it made the night perfect!  I love having Verti right in Philadelphia.</t>
  </si>
  <si>
    <t>TsWPNV7_9K5-ZIlAcc_RXg</t>
  </si>
  <si>
    <t>P3VTVFmMM8l9PQ5KlQs7NA</t>
  </si>
  <si>
    <t>Anyone who says that this restaurant is \shockingly average\" does not know anything about fine dining.  I have eaten in famous restaurants all over the world</t>
  </si>
  <si>
    <t xml:space="preserve"> and this one is right up there with any of them.  I will admit that if you are looking for a \"scene\" or a \"trendy atmosphere\"</t>
  </si>
  <si>
    <t xml:space="preserve"> this restaurant is not for you.  However</t>
  </si>
  <si>
    <t xml:space="preserve"> having said that</t>
  </si>
  <si>
    <t xml:space="preserve"> I will say that there is no other restaurant in Philadelphia that produces food that is as interesting</t>
  </si>
  <si>
    <t xml:space="preserve"> fresh</t>
  </si>
  <si>
    <t xml:space="preserve"> and delicious as Marc Vetri's.  The service is impeccable</t>
  </si>
  <si>
    <t xml:space="preserve"> the menu ever-changing</t>
  </si>
  <si>
    <t xml:space="preserve"> and the preparations fascinatingly nuanced.;;I went there tonight for my tenth time.  I took a few friends out for a celebratory dinner.  We ate their famous charcuterie plate</t>
  </si>
  <si>
    <t xml:space="preserve"> a special preparation of nantucket bay scallops</t>
  </si>
  <si>
    <t xml:space="preserve"> pig's foot ravioli</t>
  </si>
  <si>
    <t xml:space="preserve"> pork belly papardelle</t>
  </si>
  <si>
    <t xml:space="preserve"> spinach gnocci</t>
  </si>
  <si>
    <t xml:space="preserve"> shoulder of baby goat</t>
  </si>
  <si>
    <t xml:space="preserve"> salt-cured branzino</t>
  </si>
  <si>
    <t xml:space="preserve"> a cheese plate</t>
  </si>
  <si>
    <t xml:space="preserve"> lavender gelato</t>
  </si>
  <si>
    <t xml:space="preserve"> and chocolate souffle.  We ordered \"family style\" and enjoyed every single bite.  In fact</t>
  </si>
  <si>
    <t xml:space="preserve"> we ordered \"seconds\" of the papardelle and scallops because they were so delicious.;;Some advice before dining at this restaurant.  First</t>
  </si>
  <si>
    <t xml:space="preserve"> eat family style.  It is the best way to taste as much as possible of the diverse menu.  Second</t>
  </si>
  <si>
    <t xml:space="preserve"> let them help you choose the wine.  The employees of this restaurant are well-versed in the nuances of their wine selections and will help you find a reasonably priced bottle that pairs well with your menu choices and preferences.  Third</t>
  </si>
  <si>
    <t xml:space="preserve"> when you eat here</t>
  </si>
  <si>
    <t xml:space="preserve"> \"go all out\".  That means</t>
  </si>
  <si>
    <t xml:space="preserve"> get ready to eat a lot</t>
  </si>
  <si>
    <t xml:space="preserve"> and prepare to enjoy yourself thoroughly.  This is a restaurant tailored for those who enjoy a cozy</t>
  </si>
  <si>
    <t xml:space="preserve"> comfortable atmosphere</t>
  </si>
  <si>
    <t xml:space="preserve"> nice people</t>
  </si>
  <si>
    <t xml:space="preserve"> and good food.  Again</t>
  </si>
  <si>
    <t xml:space="preserve"> if you are looking for a trendy restaurant</t>
  </si>
  <si>
    <t xml:space="preserve"> go to Morimoto.  The food won't be NEARLY as good</t>
  </si>
  <si>
    <t xml:space="preserve"> but you'll find all of the wannabe hipsters you can handle.;;I know this is a strong review</t>
  </si>
  <si>
    <t xml:space="preserve"> but I believe every word of it.  There are a lot of excellent restaurants in Philadelphia that may enjoy more \"street cred\" (think Le Bec Fin</t>
  </si>
  <si>
    <t xml:space="preserve"> Morimoto</t>
  </si>
  <si>
    <t xml:space="preserve"> Buddhakan</t>
  </si>
  <si>
    <t xml:space="preserve"> etc.)</t>
  </si>
  <si>
    <t xml:space="preserve"> but certainly do not deserve it.  This restaurant is absolutely terrific</t>
  </si>
  <si>
    <t xml:space="preserve"> and if you walk in with an open mind (and granted</t>
  </si>
  <si>
    <t xml:space="preserve"> an open wallet)</t>
  </si>
  <si>
    <t xml:space="preserve"> you will absolutely enjoy it as much as I do.;;Enjoy.  This will be one of your better dining experiences</t>
  </si>
  <si>
    <t xml:space="preserve"> anywhere.;;--WEM"</t>
  </si>
  <si>
    <t>vTt6IUY89lbrefga8fn8vg</t>
  </si>
  <si>
    <t>Having just read about Marc Vetri and his eponymous restaurant in Bon Appetit (Sept issue), and having a scheduled trip to Philly, we decided to visit this much lauded Italian restaurant. You might have missed this place walking by it. The restaurant has only 35 seats, a very cozy atmosphere as you would find in typical Italian restaurants. Buon Ricordo (good memory) ceramic plates on the wall remind you that this chef travels to Italy often to further immerse himself in food.;;The menu is updated weekly and changes with the season. They also offer 6 and 8 course tasting menus during the summer. We called just a day before our visit (they book 2 months ahead) we were very lucky to get in! The chef and staff were so welcoming and treated us like royalty! Here's what we ate:;;Antipasti - huge antipasto round with lots of yummy grilled, marinated vegetables, smoky cheeses, mixed greens with grana, and freshly sliced ethereal slices of prosciutto done a la minute and brought to our table. We also ordered the Crisp Suckling Pig with Roasted Corn antipasto that was so delicious! The chef also sent out the Foie Gras Pastrami with Cherry Mostarda (the foie gras is \cured\" like pastrami - this was such an amazing dish!).;;For pastas</t>
  </si>
  <si>
    <t xml:space="preserve"> we ordered the Mint Pappardelle with Lamb and Sweet Pea Ragu and the signature Spinach Gnocchi with Shaved Ricotta and Brown Butter. Lots of butter in the gnocchi sauce! The gnocchi were almost entirely made of spinach - and just so light and delicate. The chef also sent out a taste of the not-on-the-menu corn ravioli with shaved black summer truffles from italy. Divine!;;We decided to share the main course  - another signature: Roasted Capretto (baby goat) with Soft Polenta - it was out of this world! Chef Marc Vetri presented each dish to us</t>
  </si>
  <si>
    <t xml:space="preserve"> and this was especially incredible - they roast the goat outdoors for hours. It was so tender! ;;Such a great experience and we loved meeting Marc. He is an incredible chef and we will be back!"</t>
  </si>
  <si>
    <t>4Xi2i_i1RzKkoJ41_1JHig</t>
  </si>
  <si>
    <t>NUJrCPU51Cvip4ayZD1P5g</t>
  </si>
  <si>
    <t>Nightlife, Restaurants, Bars, Mexican, Tex-Mex</t>
  </si>
  <si>
    <t>Jose Pistola's</t>
  </si>
  <si>
    <t>HD_KhHHbO6DiujuIXAY2PA</t>
  </si>
  <si>
    <t>I admit I was pretty hard on Pistolas, but the service and food were horrible.;;I went to the UYE cupcake/December/Jan birthday extravaganza right before Christmas. They had a really tasty Francoise Lambic that I wish I could have gotten more, except the cask ran out. Grr. The other beers were also very good, albeit expensive. The nachos I got were pretty dang tasty, with tons of chorizo and toppings on it. I think just about everyone who shared the order with me loved them. The burger I had was kinda a hockey puck though and it had a slightly off taste to it.;;Casey our bartender was hilarious, entertaining, and quick with the tap. After he sang, I realized that he is infact the long lost 3rd member of Tenacious D. Seriously. ;;The jukebox provided good tunes. The people I was with provided good times. It was nice to see old friends and meet new ones, including the truly lovely Valissa.;;4 stars for beer and nachos;;2 stars for food.</t>
  </si>
  <si>
    <t>XMmtSffxctRBGv7ehpUbbA</t>
  </si>
  <si>
    <t>I had a great time at Jose Pistolas. Their beer selection is top notch, as they have a wide variety of IPA's and Craft Brews on tap. Along with that they have a large selection of bottled beers.;;The menu seemed limited to nachos and burrito's, but as a Mexican food lover it was right up my alley. I got the Sunrise Burrito and I have to say this was one of the best burrito's I have ever had. The burrito offered a lot of different tastes and tasted like the person who made it took time and effort rather then slapping something together.;;The guacamole app was delicious as well. They offered two types of salsa as well as a mountain of chips. Overall a great little place if you are in the mood for mexican</t>
  </si>
  <si>
    <t>8OC-R1uGrOdp2ESMYF4r-w</t>
  </si>
  <si>
    <t>Holy Guacamole! I mean that literally. Get the pistachio goat cheese guac, thank me later. I've been here twice now and am yet to be disappointed. The nachos (+chorizo) are amazing, but the chip to toppings ratio is a little off. We ended up ordering extra chips to get all the topping goodness. I've also had chicken tinga tacos, so flavorful! The queso and the tamarind chicken wings were just ok, stick with items above! ;;If you're looking for something sweet go for the churros, mostly for the chocolate dipping sauce honestly. V good, especially if you save some tortilla chips and dip in the chocolate, for some nice sweet and salty action!;;Don't forget a pitcher of margs for the table, or just yourself, no judgements.</t>
  </si>
  <si>
    <t>bxm90XH7RT4QhSZeiM1kaw</t>
  </si>
  <si>
    <t>cwRgsHOaxihZgMc46FD7DQ</t>
  </si>
  <si>
    <t>RIP BEST NACHOS IN THE WORLD.;;Did you ever love Jose's? Enjoy the chilled atmosphere and amazing food? Then STAY AWAY! Just returned after they changed up management/chef. Here is a brief list of things that ruined this favorite spot.;;;1)               THEY CHANGED THE NACHOS                       ;;........... and give you SMALLER plates that cost MORE MONEY. And by changed I mean the only thing still the same are the chips! NO MORE PICKLED ONIONS, refried beans instead of black beans, LESS salsa, Gross cheese instead of the delicious feta it used to be (feta still barely sprinkled on it, but it's doused in generic white cheese). No more half or full size orders, they are just half size orders. Instead of being $7, its now $9, and any meat add on is $4 instead of $2 to $3.5. I CANNOT EXPRESS MY SADNESS AT LOSING THESE NACHOS. they were the best nachos in the world and now they are just overpriced bleh.;;2) NO MORE TASTY VEGETARIAN OPTIONS! Jalepeno popper empanadas are a thing of the past! spicy vegan burrito? not spicy anymore, just a meh blend of soy chorizo with various grains. Best black bean burger at a restaurant, NOW GONE. what they do have a portobello anything because that is all vegetarians want to eat right?;;3) Atmosphere changed to bro-house rude yelling people. Came in and even though the night was pretty slow, the upstairs was super loud. There was some kind of retro SEGA game night going on that took up the whole bar section and 6 seats in the seating area. Despite the fact that no one was playing the SEGA at the table,  i saw them TURN AWAY CUSTOMERS BECAUSE A SEGA WAS SITTING AT THIS TABLE FOR 6. WHAT HAPPENED?!!!!!!! Jose's used to be so amicable and nice, now its some bro-club you can't sit in to eat? WTF? annnnddd our waitress left for such long periods of time we actually had to go hunt her down to order and get out of there, because the other staff was distracted by fucking video games. ;;4) Menu is now UBER EXPENSIVE! Guacamole OR salsa for $11-$14???!!! No wayy......  No cheap alternatives if you just want to chill with pals and snack. You will spend at least $12 if you want to eat anything with meat in it, $10 if you are an exclusively portobello eating vegetarian. Used to be able to split a meal between friends and save some $$$ but now the food is tiny, exotic named mediocre dishes.;;THIS WAS MY FAVORITE TEX MEX............I AM NEVER RETURNING.;;The new chef ruined all the charm and flavor in the menu, substituting it for over-priced fancy named generic items. ;;Never thought this day would come when I am so disappointed in Jose's I am actually writing this bitter review of one of my all time favorite places. If you ever loved it, just abandon it. Remember the good times, don't go back. You'll just get your heart broken. ;;;I hearby strip you of the title of Best Nachos, adios old friend.</t>
  </si>
  <si>
    <t>EWxENLvbF7VG6fm-bSCqAg</t>
  </si>
  <si>
    <t>n2npVs3Ncjb02tnJ_cvk4Q</t>
  </si>
  <si>
    <t>I DON'T EVER write reviews/yelps etc... especially being in the service industry because none of us want to hear it. BUT I will tonight.  I would've privately emailed but didn't find an address...;;;In short:   food and drinks and accommodating a group of 7 girls for hh was absolutely great!!! BUT your server  that took care of us is AWFUL!!! We ordered pitchers and apps, super easy, we didn't even ask for refills of water.  We're a bunch of servers having a girls hh and your server felt the need to braid her hair in the midst of not clearing the piles of dirty app plates on our table!! On top of us not drinking or eating anymore because of HER service we asked for the check.  And she felt the need to add the 20% grat herself.  I'm sorry I thought 18% grat is the norm and would've left her more if she didn't take it upon herself to leave a tip that wasn't deserving!! DO I FILL IN MY OWN TIPS ON CC SLIPS?? Oh yeah and throw the cc book on the table at your customer???</t>
  </si>
  <si>
    <t>H_fcNNJdyvCHqvD8Usq84w</t>
  </si>
  <si>
    <t>XsxLHOl6HS-72PVBnwnipQ</t>
  </si>
  <si>
    <t>After a long day at work I just wanted a good beer and some decent food. Unfortunately I went to Jose Pistolas. ;;I ordered the burrito platter, which came with rice and beans and a small side salad. I also got a La Fin Du Monde, which is an excellent Belgian style beer made in Canada. The beer was good. Sadly it was the high point of the night, aside from the smiles from the downstairs waitress and the beautiful ponytailed waitress from Montana(I hope your grandma gets better);;The rice and beans were not fully cooked. I hate crunchy rice bits and I had several. The beans were not fully cooked as well. Note to chef, soak the beans before you cook them. The salad wasn't bad, but it wasn't notable either. The burrito had nice chunks of pineapple and some nice cheese, but the meat was pretty flavorless and somehow they managed to get a lot more tortilla wrapped up in the burrito than filling. Also I didn't taste any jalapenos in it. The side verdes sauce was pretty bland and definitely not fresh. My guess is they made it up ahead of time from canned tomatillos and left it in the frig.;;Compounding my annoyance at the lackluster food, I ran out of beer. I sat around waiting for the waiter. Then I had to find the bathroom. As previously mentioned the bathroom is upstairs. What they didn't mention is that there are no signs directing you to the bathroom. So I hunted around like a jackass for bathrooms. Finally I gave up and asked the bartender. I then hiked up the back entrance into the bathroom. Problem solved. ;;Finally I got back to my table. No waiter. I sat around for another 3 minutes of the Lakers-Nuggets game, still no waiter. Finally I got up and took the bull by the horn. I ordered a Troegs from the bartender. He actually was very nice and apologized for the lack of service and comped me the beer. I went back to my table and started sipping some Troegs. It was then that I saw something dart around out of the corner of my eye. I looked over and saw a mouse skittering across the floor. I thought for sure my tired eyes were deceiving me. Sure enough though, about 2 minutes later I clearly saw it scamper across the floor again. I told the bartender, and he apologized, but that was about it. The waiter said something lame about sharing a wall with other establishments(ie. McGlincheys).;;At this point, I just wanted my check. Unfortunately I had to wait for the waiter. Usually, the waiter is supposed to wait on you. How annoying. The waiter did apologize when he rang me up. I can't tell whether the lack of service was due to inadequate staffing or he cared more about the big table on the main floor. The cynic in me thinks the latter. ;;No mas Pistolas. Or should I say, no mouse Pistolas.</t>
  </si>
  <si>
    <t>rrrD8Qho4DwF1qpoZCAAwg</t>
  </si>
  <si>
    <t>Terrible service. The server came to the table three times in the first two minutes while we were still getting settled. Then he never returned to take our order. When we asked for chips and salsa which we expect to be complimentary like every normal tex-mex place, we get a huge platter with guacamole, two salsas and chips that is a starter. When I explained that we just wanted the houses chips and salsa, he looked at me like I was crazy. ;;The server was basically watching the Phillies game at the bar the whole night and barely said two words to us. He never replaced our blown out candle. We had to ask for plates and napkins. He gave us an attitude when I asked to keep the chips on the table. Then he didn't take the plates from the table once we were done. We asked three times for a bag to take our leftovers, but the bag never came. ;;The bathroom was not very clean. One of the bathrooms had no light. The whole experience was ruined by the service which is a shame because I actually thought the carne burrito was quite good but I'm definitely never going back.</t>
  </si>
  <si>
    <t>Lkcy1YwwvDuWC8MOPbrGMQ</t>
  </si>
  <si>
    <t>kN3saQOHWuNkbYVgGDwP5g</t>
  </si>
  <si>
    <t>First time I've been here in a while!! Came in with co-workers for happy hour on a Thursday. When we first came in it wasn't crowded, we were seated quickly and our server got our drinks started. By the time we left it was PACKED. ;;Happy Hour menu is good for drinks. We got a pitcher of marga for $13!! And it was good!! Unfortunately there was no food HH special, so be prepared for full price food. ;;Bathrooms are on the second floor... not the nicest... so be prepared. ;;Overall, I'd come back for HH again. Not sure if I'd do a full meal though.</t>
  </si>
  <si>
    <t>k4W4BRYvZemxKJHEOFkCLQ</t>
  </si>
  <si>
    <t>OdVaLX-M_2zc9x85b07XIQ</t>
  </si>
  <si>
    <t>Stopped by on a weeknight.  A local Mexican place had too long of a wait time, so, Joe was a perfect alternative.  Great beer and super carnitas burrito!  Service was prompt as well.  Second bar upstairs. Friendly staff and good, though younger, crowd.  ;;I will never wait in line at the local competitor again when I can go to Joe's . 4 stars cause the ambiance is lacking a bit (think narrower/ two level City row.).  Overall, a great place for good Mexican food and drinks.</t>
  </si>
  <si>
    <t>fRbWFxxtCP-6Nhv7GiyePg</t>
  </si>
  <si>
    <t>KzHawGtO7tqoOj87StJaeQ</t>
  </si>
  <si>
    <t>I am a sucker for any place with a great beer list. I don't know if you could be disappointed; it is pretty diverse...  and awesome. I have had some good dishes here as well. The Bells BBQ wings were pretty tasty and large. Chicken tortilla soup is huge and was fresh and bountiful-not just broth. Definitely will be coming here more often.</t>
  </si>
  <si>
    <t>ALWSjow1qxW4SFFZ0ZNB6Q</t>
  </si>
  <si>
    <t>40O7uKX-uAG_JDrS-OM85w</t>
  </si>
  <si>
    <t>Japanese, Sushi Bars, Asian Fusion, Restaurants</t>
  </si>
  <si>
    <t>Umai Umai</t>
  </si>
  <si>
    <t>ZliJ9ksdP3cuVe1I0lJ4YQ</t>
  </si>
  <si>
    <t>No doubt about it; the quality and presentation of the sushi at this art museum byob is very good.  The decor inside is dark; the opposite of nearby Doma which is white; clean and contemporary.  I had the tuna and yellowtail sashimi which was fantastic; I also had a spicy tuna roll which was also very good; for a specialty roll I had the traffic light; which is tuna with red; yellow; and green roe on top.  The traffic light was good; but the roe tends to get messy.  The only downside about this place is the prices; it's not crazy expensive; but a spicy tuna roll is $8 as compared to other places like Doma and Sakura which are $5 or $6.  If I had to pick a sushi byob in the city I would have to choose Doma.</t>
  </si>
  <si>
    <t>bnHCAZTk-btf9H4aZH21fQ</t>
  </si>
  <si>
    <t>_nWoKcoBfp_YYMPPnZPuaQ</t>
  </si>
  <si>
    <t>Umai Umai is the best sushi restaurant I've been to in the area.  The place seems to be all about their special rolls (or at least it is for me), which can often be overpriced at other sushi restaurants.  They're not cheap at Umai Umai, but they're worth every penny.  I've never been a special roll fan, but Umai Umai changed my mind completely.  You actually get a lot for your money here, and the rolls are so good I was blown away the first time I ate them.  My favorite is the Pingu by far.  If you don't mind spending a little, Umai Umai is the place to go for sure.;;Update: On my most recent trip it appears they have reduced their portions and prices to go along.  I definitely preferred paying a little more and getting more, but it's still my favorite sushi place.</t>
  </si>
  <si>
    <t>kJswrO7y3JeasZelwm4nQA</t>
  </si>
  <si>
    <t>_kfn99yHgA-gzmxoK6fSQw</t>
  </si>
  <si>
    <t>Absolutely wonderful. This place is small-ish; so it's important to get a reservation so you're not waiting forever to get sushi. It is a bit far out if you dine a lot in the city; but I promise this place is worth it! I came here with a group of 6 and we literally got everything on the menu - and everything was so ridiculously delicious. If you're feeling adventurous or you're in the Art Museum area; definitely stop by this place!</t>
  </si>
  <si>
    <t>lxaBfy6snoCHWtN5KPrZtw</t>
  </si>
  <si>
    <t>Os4atZ_8EwOuhscKSB2-Gg</t>
  </si>
  <si>
    <t>5jKScvMqxW_rzd0D8xgX1A</t>
  </si>
  <si>
    <t>CERx3EFgqSW5Dfz1bfmKEw</t>
  </si>
  <si>
    <t>We had been anticipating trying this neighborhood sushi place. Positive points: it is byob, and the mixed maki rolls exceeded expectations. Note that there is no a la carte nigiri menu, so it was difficult to evaluate the fish quality. ;;The appetizers we ordered were an udon soup and an octopus salad. The former was uninspired and the latter overblown with smoke and vinegar. The octopus itself disappointed. The cleanliness and general condition indicates complacency. Door sticks when open, lightbulbs are out, paint chipping badly in places. ;;In short, we would try it again someday since it is near and byob, but would avoid appetizers.</t>
  </si>
  <si>
    <t>2dn-7ZEl6II_xpda5RnZkQ</t>
  </si>
  <si>
    <t>K9XD8miV2zZfJWE5U1DJ2Q</t>
  </si>
  <si>
    <t>BEST SUSHI I'VE EVER HAD! The atmosphere was great; the service was wonderful; and the Goyza was delicious! The sushi; I can't even begin to describe! Yummy and fresh! Loved it!</t>
  </si>
  <si>
    <t>321TEtge2sT0G_2DLXILow</t>
  </si>
  <si>
    <t>vRlT28dplMaMXnMC8khoiA</t>
  </si>
  <si>
    <t>Great spot! Love the atmosphere and I wanted to try everything. When I got the menu I said; \would you look at that!?\".  Unique signature rolls with fruit; nuts; and awesomeness. Appetizers and rolls were all amazing. Definitely a go to place for sushi and friendship. Highly recommended!"</t>
  </si>
  <si>
    <t>qPiPl-sxgPs93u4JpQAJ2g</t>
  </si>
  <si>
    <t>tdEHmwfg5CW_eXMseImKww</t>
  </si>
  <si>
    <t>V52Szy8N3uQI1RL1NtBppQ</t>
  </si>
  <si>
    <t>khqc3D4u3pwGYOPyL9eN6Q</t>
  </si>
  <si>
    <t>by far thee best sushi place; ever. hands down. I go out to eat A lot; and this is my special place that I don't tell anyone I know about because I never want it to be crowded. we order an insane amount of food and its BYOB; solid winning combo.</t>
  </si>
  <si>
    <t>GaMgnhv3HDYZM2cjis_P6A</t>
  </si>
  <si>
    <t>TsISiaqtVSavfJM_1mMvaQ</t>
  </si>
  <si>
    <t>etZyDBBKmg8UeexqJZ7Z-g</t>
  </si>
  <si>
    <t>gYYMQeg4X8FUcCxXI4c2Tw</t>
  </si>
  <si>
    <t>Restaurants, Sandwiches, Cheesesteaks, Steakhouses, American (Traditional)</t>
  </si>
  <si>
    <t>FAi_6XLj6LszZjX52i564g</t>
  </si>
  <si>
    <t>Welcome to Philadelphia!  This was the first stop on our 3 day stay in Philadelphia...I'm really glad we stopped!  It was freaking great!  I ordered a cheesesteak with whiz and onions and my buddy got one with provolone and hot peppers.  We shared some fries and got some sodas.  Good times!;;The bread they use is awesome.  Its like a long torpedo roll (non Amoroso)  and its a perfect vehicle to help stuff that steak, cheese and onions into your belly.  They also use slices of steak here instead of chopped up steak.  Every single bite had bread, pieces of steak, fried onions and hot molten cheese.  It was a winner!  A tad salty though and thats the only semi bad thing about it. (I got the dried out puffy lips type salt effects...ha!).  The steak was awesome though!  Fries were good and they serve Coke products which always gets bonus points in my book!  ;;This was a great first steak in Philadelphia!  I cant wait to eat many more!  Hopefully they will be as close to as great as this one was!</t>
  </si>
  <si>
    <t>6jz_Yr6_AP2WWLbj9gGDpA</t>
  </si>
  <si>
    <t>rSzWcHaUkN03-4wdWU8eow</t>
  </si>
  <si>
    <t>Hands down the best cheesesteak that I've ever had! Unlike most Philly cheesesteak restaurants that serve chopped steak in their sandwiches; Steve's serves sliced beef and it made all the difference! The staff was pleasant and I will definitely return!</t>
  </si>
  <si>
    <t>dThZ9eQR5LhYqIDqz_9FLA</t>
  </si>
  <si>
    <t>pVE-Hupq9kaVLEJMtGTz0A</t>
  </si>
  <si>
    <t>30aZleP9eGhkYTZlKgOaXg</t>
  </si>
  <si>
    <t>vL3rKidUYvJesJ3db6WV7g</t>
  </si>
  <si>
    <t>GBQYKkipb7dTEe7MBObbdQ</t>
  </si>
  <si>
    <t>This is my favorite place for a cheesesteak in the city!  What makes it stand out?   ;;Most importantly, the steak is thinly sliced (quality meat), not that chopped up unidentifiable stuff served at places like Pat's and Geno's.  The steak alone makes this place special.  Yes, it's still a dive like other cheesesteak places, but it makes one hell of a good cheesesteak!!!!;;Of course, they have the usual options for cheese (wiz, American, provolone), and with (wit) or without onions.  I get mine with provolone (just not a wiz kinda girl), wit onions, and then add extras like mushrooms, and hot peppers.  I like the ability to add hot peppers and mushrooms to the steak while it's cooking, but they also have a good \condiments bar</t>
  </si>
  <si>
    <t>\" which allows you to add extra hot peppers</t>
  </si>
  <si>
    <t xml:space="preserve"> sweet peppers</t>
  </si>
  <si>
    <t xml:space="preserve"> thinly sliced pickles</t>
  </si>
  <si>
    <t xml:space="preserve"> ketchup</t>
  </si>
  <si>
    <t xml:space="preserve"> and relishes to your sandwich on your own (if you want). That's is a nice touch. I like the thin sliced pickles on the side</t>
  </si>
  <si>
    <t xml:space="preserve"> and sometimes add extra peppers. Finally</t>
  </si>
  <si>
    <t xml:space="preserve"> they have good fries</t>
  </si>
  <si>
    <t xml:space="preserve"> cheesy smothered fries</t>
  </si>
  <si>
    <t xml:space="preserve"> and onion rings. ;;Hands down: The best Cheese Steak in Northeast Philly!"</t>
  </si>
  <si>
    <t>DMoTQJXZ9rxz4Iu5srWgrQ</t>
  </si>
  <si>
    <t>Growing up in Philadelphia, the cheesesteak capital of the world,  I always found it strange that I didn't love the cheesesteak as much as the next diehard Philadelphian. I mean it's just bread, meat, and cheese whiz and in my case some fried onions too. ;;The food was fresh and prepared quickly and the best part was that you didn't feel like you are being herded like cattle lining up at the slaughterhouse when you ordered *cough* pats &amp; genos *cough* ;;The sandwich was good and the meat slices were a nice change from the usual chopped meats cheesesteaks. But for 7.95 plus tax, the sandwich was a little smaller than I expected. I took one look at my cheesesteak and knew I had to order some fries at the window on the other end of the store.;;I decided to order the \spicy\" fries since I didn't try that before. The spicy fries weren't as good as I hoped. The fries were seriously salty</t>
  </si>
  <si>
    <t xml:space="preserve"> and the mix they poured over the fries tasted like instant ramen mix combined with a crapload of Morton's salt. ;;four star for the steak</t>
  </si>
  <si>
    <t xml:space="preserve"> two star for the fries so 3 stars."</t>
  </si>
  <si>
    <t>O6X5CjOE5Xj6osM33IPmiw</t>
  </si>
  <si>
    <t>cGD4Jl-ndaGgvAmSci-jaQ</t>
  </si>
  <si>
    <t>boC2VXdYY0bs4vOw_jD4bQ</t>
  </si>
  <si>
    <t>2hq-9hzT7zgltqYpXjNCtQ</t>
  </si>
  <si>
    <t>Best cheese steak hands down in all of Philly period. No equal in fresh soft tasty roll; original cheese whiz and a hearty portion of steak meat make this the lead favorite for so many loyal fans of this great fast fix for lunch or dinner. The staff moves at a break neck pace to serve customers quickly and efficiently.</t>
  </si>
  <si>
    <t>jAXEnp5lRalsHT5X6xiMUw</t>
  </si>
  <si>
    <t>prjDNZuXgnB5oFEpKRddng</t>
  </si>
  <si>
    <t>Bn8B1yDj--fc_ZXy7aFl6w</t>
  </si>
  <si>
    <t>OtQevesaj4H5wfKzcKGiiA</t>
  </si>
  <si>
    <t>Let the tourists go to Pat's and Geno's, both of whom have had their run and have ceased to serve anything good for probably longer than I've been alive. ;;Steve's is where it's at. For starters, they don't use that scrambled meat that the majority of cheesesteak places uses, rather they have thin strips of well marbled beef. Sometimes, you can see them bring it out of the fridge and slice it up prior to throwing on the grill. Secondly, Steve's doesn't just slap cheese slices or drizzle the Whiz out of the can onto your steak, they keep melted American cheese and the Whiz in metal pots that are kept warm. Trust me, this makes the cheese taste better. ;;Right in front of the grizzle they got acceptable condiments to put on cheesesteaks. I prefer the dry roasted chili peppers myself. If you ask for lettuce, tomatoes, mayonnaise, etc. you are basically spitting on Ben Franklin's grave, so don't do it. ;;Steaks are pretty pricey, and they've risen in price since I've been going there, but unless they are $100 a pop, they are still worth every penny. ;;As a bonus, if you order a flavored soda, such as Cherry Coke for example, they won't give you a Cherry Coca-Cola but a Coke flavored with real cherry syrup just like they used to do waaay back in the day. ;;No matter how busy this place gets, and believe me, it gets busy, service is always fast. They have ninjas on crack in front of that grill making steaks fast. ;;The only downside is it is located in the NE where there generally is nothing. ;;Come up and try it and you'll see. You'll probably drive all the way across town to get one of these. If you disagree, then you're a silly goose! OK, if you want something \official\"</t>
  </si>
  <si>
    <t xml:space="preserve"> Steve's has been Zagat rated several years in a row as superior.  ;;Growing up nearby and having frequented Steve's since I was a punk kid I am quite proud to know that the neighborhood cheesesteak joint has become so popular that people make the drive from VA</t>
  </si>
  <si>
    <t xml:space="preserve"> and NY to get one. I am proud to read that when people from the left coast have business in Philly</t>
  </si>
  <si>
    <t xml:space="preserve"> they make it a point to get a steak from Steve's. Thanks Yelp for making the stories available. Now you know how far Steve's kingdom stretches. ;;The time has long past for Steve's to rise from prince to the true KING of steaks. We</t>
  </si>
  <si>
    <t xml:space="preserve"> the loyal subjects of the true king of steaks kneel before your majesty!"</t>
  </si>
  <si>
    <t>QHQ0y71kVDMBKvrq4OGsQQ</t>
  </si>
  <si>
    <t>2fJ-WxJlUN6azp3bzrJ0zA</t>
  </si>
  <si>
    <t>Restaurants, Chinese, Vietnamese</t>
  </si>
  <si>
    <t>Pho Ha</t>
  </si>
  <si>
    <t>1J9PD9QOIcxjPqsyYbuMHw</t>
  </si>
  <si>
    <t>I got some of the worst food poisoning of my life in this place several years ago and just can't fathom going back when there are so many better alternatives.   Cafe Viet Huong at 11th &amp; Washington is just a few blocks away; has a more extensive menu and the food is way better.  Oh yeah - and it isn't filthy inside like Pho Ha.  I'll gladly pay just a little bit more to eat in a restaurant that seems to grasp the concept of hygiene.  Pho Ha is just a bit too \rustic\" inside for my tastes.  Blech."</t>
  </si>
  <si>
    <t>0o0w2bRG3q_usZLFCF4agA</t>
  </si>
  <si>
    <t>b2asSp9HiIGAU3D27P-uHg</t>
  </si>
  <si>
    <t>Usually it's the Cheese Steak that we get when we are in Philly, but this time it was Pho.;;Pho Ha is located on a Plaza and in an area full with Vietnamese restaurants. Pho Ha became our choice because of the many Yelp reviews, and it is the first Pho restaurant you see driving up to the Plaza.;;The Pho restaurants I know are storefronts, little whole in the walls, but Pho Ha is a serious big place. All though big in size, it still gives you that family restaurant atmosphere. Due to the grandkids walking around while the parents are obviously cooking our Pho and granddad keeps an eye on his descendants. ;;The bowls are big and filled with delicious broth, there are two sizes of big; small big and large big... These bowl are no joke, and sooooo tasty and for $6.50 per bowl you can't go wrong.;;Pho Ha is for sure a place you need to try out when you are in Philly, and if you like Pho or never had a Pho in your whole life!</t>
  </si>
  <si>
    <t>BECNL-8EhodrowG0dryyWw</t>
  </si>
  <si>
    <t>K-ApPa6R07WVlkth9jqseQ</t>
  </si>
  <si>
    <t>Best bang for your buck pho place. Their portions are HUGE. I'd say the large bowl is big enough to feed two people. I had the \everything\" pho; and it's good; very comparable to Nam Phuong; which has become the benchmark for Vietnamese food for me. The meat is thinner so it tends to get all over the place (a bit messy) compared to Nam Phuong. Good broth. Also the 6th street Vietnamese strip mall is less occupied than the 11th; so it's easier to find parking here."</t>
  </si>
  <si>
    <t>EyyceZj8emzmFO37eG6v-A</t>
  </si>
  <si>
    <t>I was pretty hyped about trying pho in Philly. We pass by this little Viet town every time we make our way towards Pat's. I asked a Josh V.,  fellow yelper and friend for some suggestions and this was one of them. ;;Pho Ha is the corner store in this shopping lot. There's a supermarket and other various Viet stores. There's a pretty decent size parking lot but boy, nobody knows how to drive or park. Parking lanes are a bit narrow, people with large SUVs have a tight squeeze and many folks just park slanted. But the parking lot remains an upside and the street parking didn't look all that bad either.;;My wife and I both ordered a large #13 on the menu. I had my pho with egg noodles, she had hers with rice noodles. We also ordered spring rolls (2), and a side order of pork chops for our son. The pho came to our table piping hot. The broth was delicious. Just thinking about it is making my mouth salvilate. The noodle portion in my opinion could be a little more especially for a large order. The amount of tendon and beef they gave was reasonably fair. It was a good bowl of pho all around. Better than any other pho I had in New York by far. My one issue with the pho came later. Our mouths became extremely dry by the time we checked into our hotel. Both of us were just so thirsty from all the msg they used.;;The spring rolls and that fish sauce is spot on. Very nice crispy texture and tender and juicy on the inside. The spring rolls here easily beat all of the Vietnamese spring rolls I've had in Jackson heights, Woodside, Elmhurst, and Flushing Queens. The sauce was well made too. I was kinda turned away that they didn't give some leafs of lettuce to roll the spring roll in. Maybe that's just a NY thing? I dunno.;;The pork chops were also delightful. Nice thin cut, gently seared on both sides and kept all the juices entact. I cut pieces of the pork chop and mixed it into a bowl of pho from our order and our son finished everything. However, again, he also became very thirsty when we got to our room. ;;Verdict - Despite the msg, we still enjoyed the heck out of it. We finally ate something other than cheesesteaks, roast pork sandwiches and crap from Reading Terminal. If they toned down the msg a few notches or remove it entirely, the broth and everything about their pho would rank #1 on my list. It's a very busy restaurant, our waiter was friendly during the lunch rush, it was a way better experience than any pho spot I ever had I'm NY.</t>
  </si>
  <si>
    <t>ci7Q6NvXQ8UZrBHusVX18g</t>
  </si>
  <si>
    <t>sNXQ_FXUOGnpLbBC-1jvkw</t>
  </si>
  <si>
    <t>Best pho in Philly. And best spring rolls. And best Soda Chahn. I guess best everything; really.</t>
  </si>
  <si>
    <t>mso_bcQSYVLa9Y0htgeIgw</t>
  </si>
  <si>
    <t>I ain't Vietnamese ok, but gurl, I am Foodnamese and this is some good food. The service is quick and the food is so good. ;I usually order the rice vermicelli w/ meat dishes.;It's cash only so watch out for that. There's an ATM inside the store if you need it.</t>
  </si>
  <si>
    <t>9GhzjdkXpmQOQ8diZm1hfg</t>
  </si>
  <si>
    <t>er1pDG7aIFVaXd5sTWHnoA</t>
  </si>
  <si>
    <t>oFLte6Pi6Wx3P8X3xwcmFA</t>
  </si>
  <si>
    <t>upC60UKTeAkHSRbIFyldlQ</t>
  </si>
  <si>
    <t>I really liked Pho Ha! I was very skeptical at first- the place looks super sketchy from outside, like it might be a fast food chain or something- but I am glad I let my friend from work talk me into going.;;Even when you walk inside it's really sketchy. The tables are plastic and the place has the definite feeling of an Asian Shoney's. But the waitstaff is very friendly and hospitable. The menu is massive and I probably would have had trouble with it if I hadn't been with someone who knew what she was doing. ;;I started with the summer rolls with shrimp. Very fresh and simple and healthy. It was a good start. ;;Next I moved onto the chicken vermicelli roll dish. I shared this with my friend at her suggestion, though I didn't think it would be enough food. Sure enough, there was so much food that she and I could not finish and my boyfriend had to help us out! The chicken was tender and flavorful, and the noodles were cooked perfectly. It came with the rice wrappers and a bowl of warm water to moisten them, which took some time and a few botched attempts before I got it right. It also came with a massive pile of mint, which was delicious, except...beware the \fishy mint\"!!!! I took a bite of a leaf</t>
  </si>
  <si>
    <t xml:space="preserve"> and was instantly nauseated and had to spit it out. When my waiter came over</t>
  </si>
  <si>
    <t xml:space="preserve"> I said \"what IS this</t>
  </si>
  <si>
    <t xml:space="preserve"> it's awful!?\" He looked at me with a smile and a wink and said \"Oh. You don't like the fishy-mint.\" And walked away. Quite an experience. I hope to go back soon! But will avoid any sort of seafood flavored leafy green.;;Also...you would be hard-pressed to spend more than $20 here on a couple of people</t>
  </si>
  <si>
    <t xml:space="preserve"> and to not bring home leftovers. Portions are huge and prices are crazy cheap."</t>
  </si>
  <si>
    <t>p25_o60c_jf6iAQeteXqNw</t>
  </si>
  <si>
    <t>n6iYXTZHckppQz1sJLsvDw</t>
  </si>
  <si>
    <t>What can I say? This is one of my favorite restaurants. ;;The pho is DELICIOUS. I always order a number 2, with steak and brisket. The pho comes with a plate of bean sprouts, thai basil, culantro(i think), sliced jalapenos, and lime. This allows you to doctor up your pho the way you like it. Add some sriracha...maybe a squirt of fish sauce...golden! ;;I think I am seriously addicted to the hoisin sauce as well. I love dipping my meat in it. *snickers*;;The meal would not be complete without the jasmine tea they give you while waiting for your order (it takes them like less than 5 minutes to deliver a steaming bowl to your table), as well as some vietnamese coffee...rich, robust...floating on a cloud of condensed milk, poured over ice or hot. Seriously, if you don't know about vietnamese coffee, and you're a coffee drinker? Well...you need to learn. If you're not a coffee fan, order the jackfruit smoothie. ;;I eat at Pho Ha at least once a week. I have also brought at least a dozen people there so that they could experience it for the first time. You will get a fulfilling meal that only costs about 6 bucks...perfection.</t>
  </si>
  <si>
    <t>0MP38Eo_X45oHNvcKTLkRA</t>
  </si>
  <si>
    <t>A5NReTrQJ9oJXSTZrEq03w</t>
  </si>
  <si>
    <t>Giving this place 2 stars; the food is good; fast and is very inexpensive.  But why am I leaving 2 stars you ask?  i'm giving them 2 stars for iver charging my credit card.  My meal with tax was ~43.  So I leave 6 in tip to bring it to a total of ~49.  On my CC; they charged me ~54 ( not a big deal but that's still wrong).  Looks like someone gave themselves extra tip.  Be careful and watch out!</t>
  </si>
  <si>
    <t>pl31Y9M0x9qdVotXEiL82g</t>
  </si>
  <si>
    <t>V6Om7YZhlRQRU7WfuxHq8Q</t>
  </si>
  <si>
    <t>Restaurants, Cajun/Creole</t>
  </si>
  <si>
    <t>Beck's Cajun Cafe</t>
  </si>
  <si>
    <t>g7MfpJGKQUGowCvIcrB91A</t>
  </si>
  <si>
    <t>A wee bit pricey for the portions they serve. I come to Beck's for their gator gumbo over jambalaya. The whole thing is just so savory and the spices are just right. It's not overly spicy and not too salty as well. It's a great meal. The gator is in a sausage form. All chopped up into the gumbo. During this visit, I had to order their pasta. Chicken alfredo, for my 2 year old son. It was alright. The whole pasta tasted a bit dry. It's something I wouldn't get twice.;;Verdict - Gator gumbo, end of story.</t>
  </si>
  <si>
    <t>2t8WQ-gVYkBIDVdm_J-Glw</t>
  </si>
  <si>
    <t>Atmosphere:  The craziness going on around you in Reading Terminal depends on the day and time of day that you go. It is really convenient that you can sit at the counter and get waited on there.;;Service:  The staff was upbeat and pleasant.  They were the ones who recommended we sit at the counter, which was a really nice experience.  We didn't feel rushed to get out of our seats.  It was really great that they offer you a sample of the food if you are unsure.;;Food:  Overall very good.  I was hoping for a bit more spice and strong flavors, but it seems like it is made marketable for the general population.  Which worked out fine with me because there were seasonings available on the counter to bump up the flavor profile.  I got the etouffee and bread pudding.  The etouffee was good, but the flavor got a little muddled after eating it for a while.  It didn't have the depth of flavor that I was hoping for.  The bread pudding was super delicious!  I would recommend it to anyone needing a sweet fix.  My friend enjoyed her jambalaya.;;Overall:  I would certainly come back.  The convenient location, good service, and yummy food are all definite pluses.  I am not sure that it is the best New Orleans place in Philly, but I am happy to partake of the menu again sometime soon.</t>
  </si>
  <si>
    <t>13tV33xgQ3oJDx6YXrR8CQ</t>
  </si>
  <si>
    <t>PtpWT4BPq0-iugMyLadGPQ</t>
  </si>
  <si>
    <t>We discovered Beck's cafe at the Reading Terminal Market last weekend. Boy am I glad we did. My wife's family is from Louisiana and Mississippi; and have a long history of cooking cajun cuisine. We had the muffaletta sandwich and shrimp/crawfish etouffee. The etouffee was amazing and as good as what my father-in-law makes. The chef was knowledgeable about the holy trinity (celery; bell pepper; onion) and gave us a good tip on where to buy gumbo file powder. The bread pudding with pears and raisins was the best I've had since visiting New Orleans. We will have to go back for there breakfast beignets. They also have alligator on a stick!</t>
  </si>
  <si>
    <t>NWFqEfs5Z9wUmCeVfTTDAA</t>
  </si>
  <si>
    <t>snJ8yrQVagQcN2gPVmc48w</t>
  </si>
  <si>
    <t>We ordered the fried oyster and the catfish platter and sincerely speaking it was terrible. Incredibly greasy and please don't tell me it is because it is Cajun food. Moreover; the service is really bad. We wanted to sit but the place was packed so we ordered food and ate while standing up. When there was finally a place the waitress was really rude and said we couldn't sit because we had already ordered food and we were already eating. Hello? Funny thing is that one of the people eating at the bar had the same exact plastic container for to go food that I had. Please; don't ask me for tips on the receipt if you are going to give me a plastic box and will not let me sit in your restaurant.</t>
  </si>
  <si>
    <t>XNCIIZuAySOpJHRR_4dLbA</t>
  </si>
  <si>
    <t>jqJWnYuFRSwMulnC5msHqQ</t>
  </si>
  <si>
    <t>I was fully surprise by Beck's Cajun Cafe, I never would've thought that a hole in a wall like this place that is tucked in Reading Terminal Market would be this amazing. ;;The staff behind the counter is a trio of mother and daughters working together. They are extremely nice and are willing to give you little samples of jambalaya or gumbo if you ask for it.;;I had the Gator Gumbo with Rice and Fried Mac and Cheese ball. I was hoping the mac and cheese was good but it lacked cheese. A lot of mac inside but not even cheese so it was definitely a bit bland. The best part was the Gator Gumbo, packed with cajun spices and a lot of gator sausage and meat. This was absolutely amazing and a must get at Beck's.;;A place worthy of a return when I visit Philly again.</t>
  </si>
  <si>
    <t>EN5J1HUVnuyw_92HGHRPdA</t>
  </si>
  <si>
    <t>For years, I have lamented about the lack of good cajun food in Philly. Thank you, Beck's, for filling this GAPING void. I think the first time I tried this place, it may have been in part because the line at Dinic's was unbearably long and the throngs of people waiting were spilling over into Beck's stall space (they are next to each other)... and boy am I glad my inner fatty couldn't wait another minute because I just don't know what I'd do without this jumbalaya! ;;I will note that the service here is a bit terrible. Don't get me wrong - everyone is very nice, but ... SLOW-moving. VERY slow moving. I have never seen a more inefficient operation in my life, but like I said, they are super pleasant and helpful so you forgive them for taking 10+ minutes to pack  your order and collect payment (note: I've been there at least 4x and it's been true every single time). ;;As an example of the employees' niceness/helpfulness, as an FYI, they do let you sample pretty much any of the entrees so you can make sure it's not too spicy or too peppery etc for you.;;Also, no credit card machine here so bring CASH.;;WHAT WE ATE;*Jumbalaya: perfect. perfect. AND it's surprisingly spicy! It's less saucy then some jumbalayas I have had, but still really flavorful and the rice is perfectly cooked. They also usually spoon on a bit of sauce on top and adds that extra flavor. IF you get the right cashier, she will upsell you the cornbread - GET IT - and eat it TOGETHER. They're not messing around when they say the cornbread + jumbalaya flavors complement each other like whoa.  ;;*Etouffee - the flavors of the bell peppers were a bit TOO strong for my personal liking, but I could appreciate the complexity of the flavors and the spiciness here as well. My friends really liked this dish, so I did want to mention. ;;*Oyster Po'Boy - I thought the fried oyster was great. The breading they use to coat the po boy sandwich meats (and oysters) are really tasty and not overwhelming. I wish there was more oyster in the sandwich itself, but that would be the only complaint. ;;*Beignets - warm and delightfully light fried dough and generous dusting of powdered sugar make this dessert just decadent enough. ;;*Praline cookies - these were decent, but not the best I've ever had. The color was a bit darker than I was used to (more coffee with a splash of milk rather than latte color) and it almost tasted like they had burned/overcooked the butter or brown sugar. ;;Beck's also has this authentic root beer from New Orleans available. I'm not a root beer fan so haven't tried, but I keep hearing awesome things about it.</t>
  </si>
  <si>
    <t>jwmMWvA_yTjXbzK0ErnEOA</t>
  </si>
  <si>
    <t>VecZ91A49EY1TzqhGNrxZA</t>
  </si>
  <si>
    <t>The shrimp po boy was completely off on proportions. The bread was super thick; hard and chewy and I threw away half of it because who can possibly eat that much bread in one meal. The shrimp was good but skimpy portions. The creole sauce is  good too. I would not get it again.</t>
  </si>
  <si>
    <t>eKnNbHQdK1c_QYGUuAYFdg</t>
  </si>
  <si>
    <t>xXqwPFEF6thqoWvMy0g3bw</t>
  </si>
  <si>
    <t>OzRPQwqXArv8xUpCMovNEw</t>
  </si>
  <si>
    <t>L9M9chrqCy2FMRC9Fm-vLA</t>
  </si>
  <si>
    <t>Everything about this place is great. Located in Historic Reading Terminal, quick service, flavorful dishes... :);;I don't know anywhere else in Philly that you can get amazing, authentic New Orleans food.;;I seriously salivate thinking about how amazing the bread pudding with the whiskey butter sauce is... MMMMMMmmmmmmm !!!!!;;The jambalaya, cajun chicken alfredo, and gumbo are also so yum. ;;The owner (I hear also a professional caterer on the side) loves New Orleans food. ;;Go here when you go to Reading Terminal, trust me.</t>
  </si>
  <si>
    <t>T0z8K66_0BBplUjgkj2w_w</t>
  </si>
  <si>
    <t>nZytyMCvq_HYHSQWT6V57Q</t>
  </si>
  <si>
    <t>I live in Hawaii and came to Philly for vacation. Came here before and the Gumbo is Great. My g/friend sat next to me with food from another vendor. (Plenty of Open Seats). Female waitress observed this; nothing said. So she opens the wrapping to eat and female (now) advised she couldn't eat other food at their area. (Even though I was still eating my Gumbo) I understand the concept however their were plenty of open seats. So I hurried eating my Gumbo so I could sit with my g/friend. No Aloha</t>
  </si>
  <si>
    <t>yFu0bqM6vb9YP7wJfQXv1w</t>
  </si>
  <si>
    <t>R0JUjyjGEzUlY3auVhY_tg</t>
  </si>
  <si>
    <t>Restaurants, Vegan, Venues &amp; Event Spaces, Active Life, American (Traditional), Sports Bars, Lounges, Bowling, Bars, Nightlife, Event Planning &amp; Services</t>
  </si>
  <si>
    <t>North Bowl</t>
  </si>
  <si>
    <t>FA8t4ejQRLeJz_vmW9QlYQ</t>
  </si>
  <si>
    <t>I had my boyfriend's 25 birthday party here with a few friends a few weeks ago. I had never been to North Bowl before, but my boyfriend had and liked it a lot. I had 2 lanes reserved for two hours, and a buffet set up to feel all of our friends. ;All of the food was delicious and there was a TON of it. When you book an event here, THEY FEED YOU WELL. I didn't order a bar package, but I found the drink prices to be pretty reasonable, especially for a venue like this. ;If I had to give some criticism, I'd just note that the cashier didn't really give my party any specific directions about when we'd know that our lanes were ready (a few of us had arrived early to get drinks before hand). Other than that, everyone had a great time! ;Oh, and we went there the night Whitney Houston died and the establishment was sensitive enough to pay tribute to the Queen of the Night herself by playing \I Wanna Dance With Somebody.\" So if you were there the night we lost Ms. Houston</t>
  </si>
  <si>
    <t xml:space="preserve"> yes</t>
  </si>
  <si>
    <t xml:space="preserve"> that was me dancing in honor of our sister in soul. God damn you</t>
  </si>
  <si>
    <t xml:space="preserve"> Bobby Brown. I will never forgive you."</t>
  </si>
  <si>
    <t>2jv_2BgGoGUNe9M88hMQaw</t>
  </si>
  <si>
    <t>m8fDn-1VmRECREWtM-aUZw</t>
  </si>
  <si>
    <t>I had a wonderful evening out at a friends birthday party last night. The bartender named Katelyn is the truth ! she made the best drinks I had tasted in a long while . she created some of the drinks on the awesome menu. They had so many delicious items on the menu; I tried a few and will be back for more. The  Rabbit flautas Special was  Absolutely  amazing .A  Salmon burger on an English muffin with  red cabbage slaw and a spiced mayo a keeper. Funnel cake French fries 2 orders  so much fun .I will be back very soon to try more of the well balance taste of the North bowl which give 5 star restaurants something to think about!!!! I didn't bowl  but my friends did and had a blast the games where fun and it was so much space to talk and have a great time with friends. highly recommend with reservations</t>
  </si>
  <si>
    <t>Iwcq3lYALzpzABIK70D0qA</t>
  </si>
  <si>
    <t>0ZW8zbrQBsnHswnyCWoEAQ</t>
  </si>
  <si>
    <t>Good thing I put a hold on the bowling wing in my mansion;lol. This place spoils me grand! LOVE the fact that there is a sweet bowling alley with pool tables; pinball; and NO DRESS CODE! (Eat that Lucky Strike!)... then there's more... tater tots!; photo booth;); table pac-man; 2 floors &amp; 2bars - I recommend trying to get the upstairs lanes; there's only two but if you have enough people to get both lanes its an instantly like having the bar and bowling in your living room! The staff is awesome and friendly as well as eye catching;) There's a special on bowling every Sunday &amp; Wednesday after 10pm... Have fond memories of bowling from my childhood and look forward to many more because of this place- keep it up!</t>
  </si>
  <si>
    <t>BztJCvAceyvYgW0jNWmZNA</t>
  </si>
  <si>
    <t>Nice spot for bowling in the city ; seems nice packed ; good music . Nice old school look spot. With upbeat tech. Outside is very clean and dog friendly</t>
  </si>
  <si>
    <t>4NIZnQaNlDEUM4MGdotzKw</t>
  </si>
  <si>
    <t>aQaUOyvH-NUxKz_aGnVEMg</t>
  </si>
  <si>
    <t>Ah; North Bowl. I give it more like 3 and a half stars. How did someone not yet mention their AMAZING black and white photo booth? Oh gaaaawd; that's the best part! I showed all of my friends the great shots we took and loved that. Okay; it loses a star because the server brought me actual mini corn dogs; not the veggie ones I ordered. But I didn't even ask for a change; because it was so busy and I was so hungry by the time they came.</t>
  </si>
  <si>
    <t>esaDbON8NXJC4PWt_CheUg</t>
  </si>
  <si>
    <t>b7V-KWHTHpIKkCZgLtebYw</t>
  </si>
  <si>
    <t>most important thing to know about north bowl:;;THEY HAVE THE MOST RIDICULOUSLY AMAZING AND REALISTIC VEGGIE WINGS I HAVE EVER EVER EVER TASTED. ;;after craving chicken wings for the past 3 years ive been veggie, i have finally been able to get something so close to the real thing that i no longer have to crave chicken wings. amazing. they are well known for their amazing tots (i like the buffalo kind), but they should be known for these wings, too.;;ok. wednesday's here - $2 tots and $2 bowling (after 10). there's always a  waitl ist though so you might wanna go early and put your name in. early as in before 9. there's a bar downstairs and upstairs while you wait.;;the decor is nice, sleek, and modern. there's a big lebowski screen shot on the wall. great seating at the actual alleys.;;and my second favorite thing after veggie wings: an oldschool photobooth for those cute date photos.</t>
  </si>
  <si>
    <t>RMrWegRjr3gn_g7fOLxHRA</t>
  </si>
  <si>
    <t>uypoM47WjkG9gfZf2Mw-Iw</t>
  </si>
  <si>
    <t>Once again, North Bowl provided the setting for a fun get together with our friends and family in the 215. Good as ever.;;One problem that cost a star: Lanes 7 &amp; 8 kept experiencing trouble -- odd lane resets (or no resets), trapped balls, etc. The mechanic is always fast to help, but it happened a lot this time. That said, it still isn't bad enough to kill the buzz. Thanks again, North Bowl.;;Note: Make sure you call ahead for reservations if you're playing on weekends. That makes all the difference.</t>
  </si>
  <si>
    <t>8MKygqfspKqG2-X9ycR-Ow</t>
  </si>
  <si>
    <t>TFxyDGOggYEuj3PA4ZSWQg</t>
  </si>
  <si>
    <t>If I could provide zero stars - I would.  North Bowl used to be a fun spot for bowling and beverages in nolibs...sadly, it has become riddled with less than desirable clientele, bartenders who tip themselves, counter staff who are beyond rude to everyone and a security guard wielding a gun. ;;I went to North Bowl with a group of 10 friends for a birthday party.  We expected that the wait would be long on a Saturday night but 4 hours is a bit ridiculous.  We arrived at 8pm and were told to stop back in 1 and a half hours to actually get our wait pager.  The group proceeded upstairs to order drinks and food while we waited.  The food was served cold...nothing like icy tater tots and skin on your melted cheese to start your night off right.  The bartenders also enjoyed keeping change from my friend's $20 instead of letting her decide how much she'd like to tip.  There was also a lovely display of class in the ladies' room with broken glass in each of the sinks...;;During our wait we noticed another group of patrons at the next lounge area who appeared to be having a good time until an altercation began between a man and a woman.  They began yelling in each other's face and then became violent with hair pulling, pushing and slapping.  The armed officer who had been patrolling the facility noticed the incident and broke up the fight.  He then told the man that he was to leave only to have another man in the group argue with the officer as well as other women in the group.  They gave the officer extreme attitude and even said \It was [their] right to be here\"...he then proceeded to throw the entire party out only to experience more refusal and pushback.  I'm sorry...it's your RIGHT to get violent and begin fighting at a bowling alley and then demand that you should stay??  Their behavior was extremely unacceptable but I was only further shocked when the manager and security guard allowed the group to remain!  ;;At about midnight</t>
  </si>
  <si>
    <t xml:space="preserve"> our pager finally buzzed and we went downstairs to bowl.  The $15 per person for 2 games is always a hard pill to swallow but I digress. After such a long wait</t>
  </si>
  <si>
    <t xml:space="preserve"> we were definitely ready to get our evening started.  As the birthday girl began her turn to bowl</t>
  </si>
  <si>
    <t xml:space="preserve"> we noticed that her ball didn't return.  She threw another and that also didn't come back.  After the second and third members of our group went and experienced the same issue we pushed the \"Help\" button.  After waiting 10 minutes</t>
  </si>
  <si>
    <t xml:space="preserve"> one of our friends had to walk over to the counter to request help in-person.  The guy walked to the back of the lanes and then came out front to address the issue.  After another 10 minutes we resumed bowling only to have the lane break again after 2 bowlers.  Our friend walked over again twice more to have various problems addressed by the staff.  The manager should have recognized that this was a major issue and offered some type of compensation - especially since we were approaching 1am and hadn't even completed 4 frames of our first game (I have to reiterate that we waited 4 hours to bowl and this was what we waited for?!).  ;;Finally</t>
  </si>
  <si>
    <t xml:space="preserve"> we had had enough.  When the birthday girl approached the counter with her receipt and asked for our money back</t>
  </si>
  <si>
    <t xml:space="preserve"> the woman behind the counter gave her extreme attitude.  For some reason</t>
  </si>
  <si>
    <t xml:space="preserve"> she couldn't understand how we'd be upset after waiting 4 hours</t>
  </si>
  <si>
    <t xml:space="preserve"> paying over $100 to bowl</t>
  </si>
  <si>
    <t xml:space="preserve"> not including the $200+ in food and drinks</t>
  </si>
  <si>
    <t xml:space="preserve"> and then experiencing 3 separate problems that caused stoppage in our game.  She was told only $12 per person could be refunded but not the $3 for shoe rental - I thought that was complete BS...give me my full amount.  The girl literally threw the money at my friend - literally.  They did allow us to finish our 1 and only game - at least until the lane broke again. ;;My friend called the following day and asked to speak to the general manager about the unpleasant experience.  She was told the GM would return her call - she's still waiting. ;;Overall</t>
  </si>
  <si>
    <t xml:space="preserve"> our experience was so disgusting that I don't plan to EVER return to North Bowl.  I hope their complete disrespect to paying</t>
  </si>
  <si>
    <t xml:space="preserve"> decent customers while catering to clientele who start fistfights serves them well.  I'd rather go to Lucky Strike or the burbs for bowling...it's definitely not a 4-hour drive."</t>
  </si>
  <si>
    <t>8DHSAY0yQeLVo_qhkNcM3g</t>
  </si>
  <si>
    <t>65Jij0XbCao0fNWvWu_G4g</t>
  </si>
  <si>
    <t>Out with a friend a few nights ago, we decided to go to North Bowl, since I utterly failed to get tickets for the Body Worlds II exhibit at the Franklin.  Yes, they're easy to get, and yes, I am an idiot, and yes, my procrastination got the better of me.    Note to self: Do not wait until the last minute to buy tickets for ANY exhibit, anywhere, at any time. It is rarely successful. ;;Remembering my Yelp friend Monica's review for North Bowl, I knew there were a few recommendations to remember when I got here. I think the first thing I noticed is that sadly, the vending machine did not have any of the 1950's era, three-dollar \How to Get Along With Girls\" booklets in stock</t>
  </si>
  <si>
    <t xml:space="preserve"> which I really really wanted</t>
  </si>
  <si>
    <t xml:space="preserve"> because it sounds hilarious. Maybe I can get one from Amazon. Another thing I missed out on is ordering the award-winning Tater Tots (next time for sure)!  I'm not joking - they really have won awards - you'll see!  And the lastly</t>
  </si>
  <si>
    <t xml:space="preserve"> there was no way I was going to \"let her win\"...because my friend Michelle is an avid bowler and is more than capable of winning without the slightest bit of my help!  (She won the second of two games).   In the end</t>
  </si>
  <si>
    <t xml:space="preserve"> it was a really good time. The beer selection is quite nice....not huge</t>
  </si>
  <si>
    <t xml:space="preserve"> but very good in what they do offer. I would also stick with the popular suggestion of going here during off-peak hours (weekdays/nights). It's not a very big bowling alley</t>
  </si>
  <si>
    <t xml:space="preserve"> and it's easy to see how it could be packed on a weekend night.  It's also a tad expensive</t>
  </si>
  <si>
    <t xml:space="preserve"> but who cares - it's not like you're going to bowl here THAT often. It's definitely something fun for a change."</t>
  </si>
  <si>
    <t>M39X81QGftjrb7nV38rV8g</t>
  </si>
  <si>
    <t>This place is fantastic when you can get a lane.;;My group waited for several hours one Saturday night and ended up getting too drunk to bowl anyway.  They give you a beeper that buzzes when your lane is free and ours never buzzed, sadly...;;Instead, we just played pool on the mezzanine level and chilled on the couches.  There are also some mini private lanes upstairs that can be rented out for private parties.;;Star off for the ridiculous waiting times.  Also, the area is a bit scary at night with my friend being robbed at gunpoint while walking home from the lanes (only two blocks).  But don't let that put you off.  If you wanna bowl, bowl!  Don't let a little gun crime stop you.</t>
  </si>
  <si>
    <t>KQgCflC8eqJU5kvJkByXzw</t>
  </si>
  <si>
    <t>Japanese, Bubble Tea, Shaved Ice, Food, Izakaya, Sushi Bars, Ramen, Restaurants, Bars, Cocktail Bars, Beer, Wine &amp; Spirits, Nightlife</t>
  </si>
  <si>
    <t>Yamitsuki Ramen</t>
  </si>
  <si>
    <t>bEayOHQe2euoXCU0rZVqyQ</t>
  </si>
  <si>
    <t>t-x9CFxCVrqnjoeor2aXgQ</t>
  </si>
  <si>
    <t>hm-xJHr9k31t9v6pqoMmjg</t>
  </si>
  <si>
    <t>PMUIWuUBuqZU718kuIE-KQ</t>
  </si>
  <si>
    <t>VqU0VwrPMOho5woWG08zuA</t>
  </si>
  <si>
    <t>FC3ynmCEaRoXhJ36ZNsbdg</t>
  </si>
  <si>
    <t>nZVbNbKQGbBzJqXxTelwww</t>
  </si>
  <si>
    <t>A nice bowl of hot ramen for dinner is always a good choice. I went to other ramen shops around Philly and always got the miso soup. With this place; I got a large and felt it was a standard size while the regular was pretty tiny. Prices were a bit higher than other shops. The plus is that there is lots of seating and the way they prepare their pork belly was great. Big slice cuts of pork has lots of flavors than thin slices. The broth was good as well as everything in the ramen.</t>
  </si>
  <si>
    <t>T_eVug07n3xOwCrQEpfVXg</t>
  </si>
  <si>
    <t>The ramen was alright and not as great as the ones in Manhattan, NY.  But food was at least 3 stars and environment was 4 stars.;Unfortunately I just noticed that what I tipped them on my credit card was not what was shown on my statement. They had the guts to add an additional $4 on my card while I have tipped them $5 on a $31 total meal. ;Be careful of your credit card. Therefore they gave themselves a 28% tips.;Am going to see if I can dispute it since it have been a few months.</t>
  </si>
  <si>
    <t>sBlCujpvmpC8XpPb3kvskQ</t>
  </si>
  <si>
    <t>FqUEhO2df90-h1MKUCrguw</t>
  </si>
  <si>
    <t>I just came in to try their snow ice; I was very happy with it. I got the matcha snow ice; which comes with azuki bean; condensed milk; grass jelly; strawberries; and fried rice cakes. This place looks very clean and customer service is awesome. I will definitely come back to try different things maybe in a month or two when their credit card machine becomes available.</t>
  </si>
  <si>
    <t>8lGNuCSRtrGPDMgr2xjCdQ</t>
  </si>
  <si>
    <t>AlJzniV2y7FBEFl802eu2A</t>
  </si>
  <si>
    <t>rN6HVmnjJL6-NbEmYGkwsg</t>
  </si>
  <si>
    <t>This is another favorite \value meal\" place in Center City for me. I've been slowly working my way through the army of restaurants in Chinatown and had my doubts about this new ramen place. I'm so glad  I tried it. The place is charming in an authentic Japanese ramen shop kind of way (I've been to Japan) and all the food presentation was first class. I had the shoyu ramen with chasu pork; it was both pretty to look at and tasty to eat. Our waiter was fantastic. As a bonus; water was served in little chem lab beakers and the check came slipped into a manga comic book. Enjoy a really great meal and service for what you'd spend at a fast food joint. Good job; Yamitsuki!"</t>
  </si>
  <si>
    <t>yLqPde-MvBWg80j0c4DqbQ</t>
  </si>
  <si>
    <t>TItr75a2hwTrq3ozI15hHg</t>
  </si>
  <si>
    <t>I walked in one day and was falsely accused of not paying a bill that was left by a group of people last week. Apparently; the waitress there mistake we were the group of people that \did not pay\" the bill. I was treated as a thief and that really piss me off. This place need a better surveillance system. They can not show proves nor they were sure if it was us. The waitress treated us with a very bad attitude. I will never come back here again. If you need a good ramen place; go to Terakawa. I went here because terakawa was packed. They overcharged and the only ramen that actually taste ok is the Karai. Yamitsuki owes me and apology!"</t>
  </si>
  <si>
    <t>ZFNWRNkinRkUxp5eCasgyA</t>
  </si>
  <si>
    <t>CZeYVGQ7QllH0Z3l_iCukQ</t>
  </si>
  <si>
    <t>I give three star because the service and shaved ice were really good but the ramen was just disappointing. The sliced pork was tough to eat; soup lack of flavor... I am glad we ordered Matcha shaved ice; it was good looking and delicious and it probably would be the only reason I'd come back to this place.</t>
  </si>
  <si>
    <t>pAMH4Z224QHcQfUM51xjLw</t>
  </si>
  <si>
    <t>7hpUoYdAVToZXwuPRgoqdA</t>
  </si>
  <si>
    <t>Chapterhouse CafÃ© &amp; Gallery</t>
  </si>
  <si>
    <t>LPP17IKxHZSA_97TO3giUA</t>
  </si>
  <si>
    <t>Being within walking distance to this spot is one of the main reasons why I miss living in Bella Vista/Hawthorne. Perfectly designed space; baristas that are the opposite of a lot of Philly douchebag baristas; excellent coffee; and a ton of charm.</t>
  </si>
  <si>
    <t>avFubpFHQDUN2hsK3Tajmw</t>
  </si>
  <si>
    <t>YQhkK0ciG0IAWpinjBPKCA</t>
  </si>
  <si>
    <t>No matter how crowded it may seem when I've walked through the door, I'm always greeted with a sense of calm.  It's the ease of the service, the mood of the music, the ever changing talents of artwork on the walls, and the soothing coffee drinks.  For serious, I've never been let down by their luscious concoctions.;;If you can grab a table or even a comfy chair in one of the middle rooms, you're sure to fall in love with it, too.  And I don't know who the hell controls the music selection in there, but oh my damn...they should be programming their own radio station at this point.  Amen.</t>
  </si>
  <si>
    <t>SRnCpcuVZlj6EAa8B51oLg</t>
  </si>
  <si>
    <t>h7URr62t5IGuKNtXMuwYxg</t>
  </si>
  <si>
    <t>I was in Philadelphia on a trip, and was looking for a cute coffee house. I must have come on an \art night\" (not sure how often a week this happens) because the place was packed. It was about 8pm</t>
  </si>
  <si>
    <t xml:space="preserve"> there was no place to sit</t>
  </si>
  <si>
    <t xml:space="preserve"> and barely enough room to move. This is fine</t>
  </si>
  <si>
    <t xml:space="preserve"> it's an event</t>
  </si>
  <si>
    <t xml:space="preserve"> you can't rate a place based on that. But... the barista</t>
  </si>
  <si>
    <t xml:space="preserve"> a twenty-something guy with long hair</t>
  </si>
  <si>
    <t xml:space="preserve"> was so unpleasant it ruined the whole experience for me. I asked about sandwiches</t>
  </si>
  <si>
    <t xml:space="preserve"> he said they were all out. Of ALL of them. Okay. I asked about a coffee. He said they didn't make that particular style. No biggie. So I order a plain iced coffee and day-old danish</t>
  </si>
  <si>
    <t xml:space="preserve"> and as he is ringing me up</t>
  </si>
  <si>
    <t xml:space="preserve"> I ask about what was going on and if it was always this busy</t>
  </si>
  <si>
    <t xml:space="preserve"> as this was my first time. He looks at me and shrugs</t>
  </si>
  <si>
    <t xml:space="preserve"> \"I don't know.\" Seriously? ;;He must have made my coffee and placed it on the counter without me knowing</t>
  </si>
  <si>
    <t xml:space="preserve"> because next thing I know he's making a smoothie. I'm watching him</t>
  </si>
  <si>
    <t xml:space="preserve"> confused</t>
  </si>
  <si>
    <t xml:space="preserve"> and we made eye contact several times. It wasn't until he served that smoothie to someone else</t>
  </si>
  <si>
    <t xml:space="preserve"> he lets me know my coffee is ready. ;;I can't rate the coffee shop since it was an off night</t>
  </si>
  <si>
    <t xml:space="preserve"> and the coffee was decent</t>
  </si>
  <si>
    <t xml:space="preserve"> but a talk with the staff about courtesy and customer service could go a long way."</t>
  </si>
  <si>
    <t>Ek4L_5GUMx_bWjrldirwAA</t>
  </si>
  <si>
    <t>g7Zs2IDg-_400vRJEoligQ</t>
  </si>
  <si>
    <t>P3mwJnWoZ0qOC2eAgKgFRw</t>
  </si>
  <si>
    <t>FdQjkoReIhIWqIWL8--GsQ</t>
  </si>
  <si>
    <t>Btj4Id-rwbVDlvtb6sfJWw</t>
  </si>
  <si>
    <t>UTlTZzCe16cD9I7iZ-GimQ</t>
  </si>
  <si>
    <t>Great coffee; good food. Wonderful light in all the rooms -- even the basement. My only critique is that it is so popular that it is often hard to find seating later in the day.</t>
  </si>
  <si>
    <t>h8Pl1vY_9QYCP-Sv4J6RGA</t>
  </si>
  <si>
    <t>Dear Chapterhouse,;;I dont feel loved or appreciated anymore.  You never smile when you see me.  You don't enjoy making me coffee in the morning like you used, you never put the cute lil java art on the cappucinos anymore... I have found another who smiles and likes to make me coffee, better coffee, with a smile....so long....;;Sincerely,;Brew Ultimo's new girl</t>
  </si>
  <si>
    <t>0bWIZ_NAkYfmTpy8hAt8mA</t>
  </si>
  <si>
    <t>Not a coffee shop for coffee lovers... Lots of flavored mochas lattes and whatnot built on over roasted espresso.  Urban modern hipster vibe inside with typical ambient music.  Interior design is nice. Lots of seating with wifi. If you're into the flavored \coffee\" drinks; sandwiches and whatnot (like my wife); this place will be great for you."</t>
  </si>
  <si>
    <t>NmeaC80-OCwN3yJZrYnvQA</t>
  </si>
  <si>
    <t>eP_9IU_gy_NqUC2XyKyEFg</t>
  </si>
  <si>
    <t>Excellent location; lovely vibes inside; pleasant happy staff.  Starbucks is fine if you're on the Jersey turnpike; but if you have the choice; go for something a little special and have a cup at the chapterhouse.</t>
  </si>
  <si>
    <t>NN94dmWYsJexMU_Kw-HXGQ</t>
  </si>
  <si>
    <t>3EuvsGhCKXd1Piqf8On-7g</t>
  </si>
  <si>
    <t>Great ambience. Adorable dog. Coffee is yummy as is Mexican hot chocolate. Service is great too. Can't think of a single thing I disliked. A longer; less telegraphic review when I'm at a computer stop</t>
  </si>
  <si>
    <t>91uXlJmJYiGDJ5TTS__hLQ</t>
  </si>
  <si>
    <t>KDplhtRYnHOCnuIjIGR8fA</t>
  </si>
  <si>
    <t>Nightlife, Comfort Food, American (New), Event Planning &amp; Services, Beer Bar, Venues &amp; Event Spaces, Restaurants, Bars, Cocktail Bars</t>
  </si>
  <si>
    <t>The Goat's Beard</t>
  </si>
  <si>
    <t>RhZDD0M2i7jwmn3WLZ0Aow</t>
  </si>
  <si>
    <t>First I'd like to say, I really like what they've done with the place. I remember when it was Thomas' and it looks like they've updated the decor, torn down the middle wall so it's nice and open, and the bathrooms (which were previously a DEE-SCUSTING) were quite cozy, clean and nicely decorated. 5 stars for ambiance.;;I came here with a couple of friends, one being gluten intolerant, this is the only place in Manayunk that offers an extensive gluten-free menu. The plates are small, but they did mention that they're meant for sharing. Well, they were kind of in between, so I think the Goat's Beard is not really sure if it's skimpy plates or tapas. And it's not what I'd think of as sharing kind of food, so they really need to hammer that out if you ask me. We all got our own plates anyway. The waitress was way overly enthusiastic about how good the food was. \The lady doth protests too much me thinks.\" I had the fish tacos</t>
  </si>
  <si>
    <t xml:space="preserve"> which were ok</t>
  </si>
  <si>
    <t xml:space="preserve"> but pretty soggy. My friend had the steak mac and cheese which the waitress RAVED about. That was ok too. I mean</t>
  </si>
  <si>
    <t xml:space="preserve"> it's kind of hard to mess up pasta</t>
  </si>
  <si>
    <t xml:space="preserve"> cheese and meat. The wings would have been good if they weren't so sugary. It wasn't bad. I think it was just really over-hyped. I don't think they've been open long</t>
  </si>
  <si>
    <t xml:space="preserve"> so hopefully there will be improvements. 3 stars for food. ;;We sat outside</t>
  </si>
  <si>
    <t xml:space="preserve"> which is a plus</t>
  </si>
  <si>
    <t xml:space="preserve"> but i have to say</t>
  </si>
  <si>
    <t xml:space="preserve"> those have to be some of the most uncomfortable chairs I've ever sat in. Everyone else agreed. My second time here</t>
  </si>
  <si>
    <t xml:space="preserve"> my boyfriend even noted that as well. Backs are too low and lean back too much. The wooden planks that make up the chair are a world full of hurt against your tooshie. You cannot get comfortable to save your life. 1 star for poor choice in seating."</t>
  </si>
  <si>
    <t>4XF-rv-tDWKh89B3o-hBZw</t>
  </si>
  <si>
    <t>1xJvmNPIj50fL4NtoeJaPg</t>
  </si>
  <si>
    <t>Lev9fZK-OU_R9XFQA-93ew</t>
  </si>
  <si>
    <t>DDDUxqj385wP6RNBdanyKg</t>
  </si>
  <si>
    <t>I ate brunch and dinner here several times and overall the service was great; drinks were good; and the food was delicious...the only dish I did not like was the shrimp and grits dish which the grits were made with a savory flavor which I felt just didn't compliment the grits or the shrimp. Other than that you should definitely check out the restaurant; loved the Mac and cheese gnocchi; the various types of fries; chicken wings (awesome); and the vegetable Napoleon (my fav).</t>
  </si>
  <si>
    <t>_FgGI9SLhOvpyJ1Spasx1Q</t>
  </si>
  <si>
    <t>wtq8RnhLtYIrVvn2RIP_eA</t>
  </si>
  <si>
    <t>Typically I'll write a review on various sites if the place I use comes up short. In other words I don't get motivated too often to compliment. The Goat (Goat's Beard) has changed that for me. First of all, the surroundings are super comfortable and I wish I lived a little closer so I could frequent this place more often. It is what I always pictured a bar with great food should look like. ;;For starters, the Goat's chicken wings are incredibly unique which during the first time I visited put me in a really good mood. Where else can you pick between scallops (scrumptious), duck (perfectly done) lamb (succulent), fish tacos (de-lish) and the unbelievable steak mac and cheese in a comfy bar setting that is conducive to camping out for the evening. I guess I sound a bit over the top but when I see a place that is unique in a world full of \sameness\" it pumps me up. ;;The menu is really geared to small plates. If your are starving and want to pig out on the cheap</t>
  </si>
  <si>
    <t xml:space="preserve"> this is not the place. The food is impeccable which I will take over generous portions any day. There is something for everybody on the menu. As I said the wings are great and I hardly ever order them. Wings are now  a staple for me here though. I have been to the Goat three times now</t>
  </si>
  <si>
    <t xml:space="preserve"> and everyone in my group was not disappointed and were pretty much over the top like me about the food.;;Service was very good especially for a place that has been open for a pretty short period. I think it was opened in March. The thing that stands out about the servers is their enthusiasm. One time they made a mistake on my order and the way they handled it was extraordinary. I hope this friendliness continues as word of the Goat spreads. ;;The bar is cool. Different drafts make for a great selection of beer. I enjoy the harder stuff so I can attest the drinks (both brown and white) were excellent. The truth is someone here knows what they are doing. I really think this is the kind of place that can replicate to other areas if they can create the same unique atmosphere and maintain the quality of the food and service. Folks</t>
  </si>
  <si>
    <t xml:space="preserve"> you will really like this joint!!!!"</t>
  </si>
  <si>
    <t>qSzjJHDoNqIAnm-0puke2w</t>
  </si>
  <si>
    <t>dBbouFq0Gxhx3tVqsaPnvQ</t>
  </si>
  <si>
    <t>I'm writing this a little late but I can't stop thinking about this cute little place. My boyfriend and I were visiting a friend this weekend and Goat's Beard was recommended. It was a beautiful  night so we grabbed a table outside, ordered a Kentucky mule and the BF got a Manhattan. Naturally I was starving and wanted something hardy so I went with the Steak Mac and Cheese. Perfectly seasoned meat and the gooey cheese sauce made it even better. My boyfriend had the fish tacos but wouldn't even let me try it, I guess they were good. We sat for a little longer while the BF tried different kinds of bourbon and enjoyed the night.;;Although I'm just a visitor, I bet this place is great with locals. It has a big bar area that is great for grabbing some wine and cheese on a weekday. Also nice that the staff is very friendly and really knows their liquor.</t>
  </si>
  <si>
    <t>Xv29reOc_tRt78YeskcQ0A</t>
  </si>
  <si>
    <t>LYsqFgWpp6jYJ8DNAtZ3Yg</t>
  </si>
  <si>
    <t>Very good food. Staff is genuinely friendly.  This is a great place for a first date; but call ahead. Your chance of getting a few seats at the bar are slim post Happy Hour. Late night music is excellent with fresh young talent playing oldies to new stuff.  I have even seen Philly legend Kenn Kweder play there.</t>
  </si>
  <si>
    <t>wIxC3ouhIxbaM--C4NMO-w</t>
  </si>
  <si>
    <t>Jw8aKy3XlliFJN0r26Kw_g</t>
  </si>
  <si>
    <t>Came here for an early dinner, just in time for the tail end of happy hour so appetizers and drinks were discounted.;;Buttermilk wings are a must try.  Wings were large, very well fried and had the perfect amount of sauce and tanginess.  My new favorite 'wings' in philly.  Previously my favorite wings would have been cafe soho's garlic soy flavor just to give you an idea of what kind of wing I'm putting it up against.;;Definitely not your average bar food as everything we tried was good. Steak mac and cheese using gnocchi, fish and chips with a unique tartar sauce, etc.  I look forward to trying more of their menu.</t>
  </si>
  <si>
    <t>6bUqcFS82quOJ62UbY_wnw</t>
  </si>
  <si>
    <t>ikcWbNYXDh-bAD2hKjV6HA</t>
  </si>
  <si>
    <t>Terribly overpriced for the selections offered. They're trying to recreate some kind of center city/Passyunk type of hip atmosphere; but it takes more than overpriced food and terrible service to make that happen. Save your money and go to any of the other great places on main st.</t>
  </si>
  <si>
    <t>6OHFkHfAEpog2xAat29fZg</t>
  </si>
  <si>
    <t>KXftzKN862MznlsIq2rM3Q</t>
  </si>
  <si>
    <t>Yum! Came here for happy hour snacks and man were they delicious. I love places that offer exotic flavored french fries and man did they deliver, and also the goat nuggets are little nuggets sent down from the Gods ;) The seasoning on both dishes was yummy and they were so big that it ended up being my dinner despite sharing it with people. ;;The atmosphere is romantic yet fun and the servers were all super knowledgable, friendly, and attentive.;;This will definitely be a go-to spot for me and I'll continue to update as I try more things here!</t>
  </si>
  <si>
    <t>TFvhSVpxUgZWks1cZqpakA</t>
  </si>
  <si>
    <t>JPfe9B-RLrE5Nz75kcKImQ</t>
  </si>
  <si>
    <t>Vegan, Cheesesteaks, Restaurants, Vegetarian, Sandwiches</t>
  </si>
  <si>
    <t>Govinda's Vegetarian</t>
  </si>
  <si>
    <t>Ee2SeMmWE2KrH7vvYfhAxg</t>
  </si>
  <si>
    <t>I am shocked this place is so well-regarded.  ;;1. They ran out of bread.  Who the hell runs out of bread?  I had to eat my lame pepper steak in a tortila.  Worse - the staff was annoyingly jovial about the issue and said \Oh</t>
  </si>
  <si>
    <t xml:space="preserve"> we always run out of bread.\"    Well</t>
  </si>
  <si>
    <t xml:space="preserve"> if you always run out of bread</t>
  </si>
  <si>
    <t xml:space="preserve"> DEMAND IS CLEARLY HIGHER THAN SUPPLY - ORDER MORE!    Now</t>
  </si>
  <si>
    <t xml:space="preserve"> I am no Wharton graduate</t>
  </si>
  <si>
    <t xml:space="preserve"> but this should be obvious.;;2. Beside the bread issue</t>
  </si>
  <si>
    <t xml:space="preserve"> my pepper steak was below average.  Just kinda 'bleh'.;;3. Also had the chance to try the 'chimichanga' which was flat out disgusting.  It tasted like all the ingredients (beans</t>
  </si>
  <si>
    <t xml:space="preserve"> rice</t>
  </si>
  <si>
    <t xml:space="preserve"> etc) were bathed in dirty dish water before being added to the wrap.  Horrible.;;I eat meat</t>
  </si>
  <si>
    <t xml:space="preserve"> but I also love creatively done vegan/vegetarian stuff.  I've been to Horizons</t>
  </si>
  <si>
    <t xml:space="preserve"> Red Bamboo</t>
  </si>
  <si>
    <t xml:space="preserve"> etc. . . and this place really doesn't hold a candle to anything like that."</t>
  </si>
  <si>
    <t>DuwLDuacQWtKSIgB-sbvDg</t>
  </si>
  <si>
    <t>LPmKRRiU4i82IAnc8sONtg</t>
  </si>
  <si>
    <t>There are two schools of vegetarian: those that embrace vegetables -- from beans to greens to grains -- and the 'meat substitute' kind.  Lately, restaurants have been trending toward the former, but Govinda's is squarely in the old camp.;;Perhaps faux-meet vegetarian can work, but it doesn't at Govinda's.  My \burger lover's\" wrap contained a soy-based \"meat\" with a pungent after taste.  It was so unappetizing that neither I nor my companion could finish it.  The other dinner</t>
  </si>
  <si>
    <t xml:space="preserve"> a \"meat\"ball sandwich</t>
  </si>
  <si>
    <t xml:space="preserve"> was at least palatable</t>
  </si>
  <si>
    <t xml:space="preserve"> but only barely so -- with generous camouflage courtesy the cheese and tomato sauce.;;The French fries we shared were greasy and soggy.;;(We did eat in the quick-serve area closer to the corner of Broad &amp; South; the dining room was closed for renovations</t>
  </si>
  <si>
    <t xml:space="preserve"> and perhaps that menu might be different).;;Can meat-substitute vegetarian restaurants work?  It has been done successfully -- the Horizons restaurant comes to mind.  But for me</t>
  </si>
  <si>
    <t xml:space="preserve"> this sort of place gives vegetarianism (and veganism) a bad name.  Implicit in eating here is a sort of compromise: the food tastes weird</t>
  </si>
  <si>
    <t xml:space="preserve"> and to the degree that it's editable</t>
  </si>
  <si>
    <t xml:space="preserve"> it's because it's been smothered in cheese</t>
  </si>
  <si>
    <t xml:space="preserve"> as in each of the items in our order.;;Rather</t>
  </si>
  <si>
    <t xml:space="preserve"> a better (and tastier) model for vegetarianism is to embrace all vegetables</t>
  </si>
  <si>
    <t xml:space="preserve"> and create delicious dishes</t>
  </si>
  <si>
    <t xml:space="preserve"> not poor meat substitutes.  Beans</t>
  </si>
  <si>
    <t xml:space="preserve"> cous-cous</t>
  </si>
  <si>
    <t xml:space="preserve"> hummus</t>
  </si>
  <si>
    <t xml:space="preserve"> yellow rice</t>
  </si>
  <si>
    <t xml:space="preserve"> bell peppers</t>
  </si>
  <si>
    <t xml:space="preserve"> asparagus</t>
  </si>
  <si>
    <t xml:space="preserve"> green beans -- all can be ingredients in delicious dishes.  ;;But Govinda's takes the other approach -- vegetables are just along for the ride.  Until restaurants like this one get the message</t>
  </si>
  <si>
    <t xml:space="preserve"> vegetarians/vegans are doomed to the stereotypes; we're going to have to keep answering the question \"how can you eat that stuff?\" and \"if all you can eat is salads</t>
  </si>
  <si>
    <t xml:space="preserve"> don't you get hungry?\";;So</t>
  </si>
  <si>
    <t xml:space="preserve"> in sum</t>
  </si>
  <si>
    <t xml:space="preserve"> the ingredients were reasonably fresh</t>
  </si>
  <si>
    <t xml:space="preserve"> but the faux meat was revolting.  Go elsewhere."</t>
  </si>
  <si>
    <t>2fWMTXLNI8me38FTjvLrdQ</t>
  </si>
  <si>
    <t>L6xCpIejRUFko5CnIoMfXA</t>
  </si>
  <si>
    <t>I wish I could give this place a better review, as the 'chicken' cheese steak is great. However, the service here is sooooo slow that it makes me reluctant to stop in. Even when I tried calling ahead, I still found myself waiting. ;;Be prepared to wait.</t>
  </si>
  <si>
    <t>CusztVroEA2SOhYdB1YwhQ</t>
  </si>
  <si>
    <t>Love this place; staff seems to change often so service can be hit or miss but food is great. Highly recommend you try vegan or not.</t>
  </si>
  <si>
    <t>OdMteO9i6dS4Up234vPryg</t>
  </si>
  <si>
    <t>1KBygJGnOjlFYO546kHP1A</t>
  </si>
  <si>
    <t>So I was really excited to eat here after reading the reviews and it didn't live up to the hype for me. It was pretty good food, not terrible but the atmosphere was just too crowded and dingy for me. We wanted to eat at the fine dining part but I wasn't really sure how to get into it so we just walked into the \to-go\" part. There really isn't much room to stand if there's a line and it's really tiny</t>
  </si>
  <si>
    <t xml:space="preserve"> there are as few seats on the other side but not that many. ;;I got the soy ham and egg salad wrap on a chili wrap</t>
  </si>
  <si>
    <t xml:space="preserve"> I'm not gonna lie</t>
  </si>
  <si>
    <t xml:space="preserve"> I thought it was real ham and when I took my first bite I thought it was amazing. After eating more and more</t>
  </si>
  <si>
    <t xml:space="preserve"> I started to not like it was much</t>
  </si>
  <si>
    <t xml:space="preserve"> I think the ham had a different after taste since it's not really ham. I think the idea of eating the ham again made me a little nausaus. I don't think it's because of the food but just me over thinking it. My boyfriend got the Golden Tofu wrap (I think) with a wheat wrap and I thought that was really good. The rice in it tasted really good. We had gotten the chicken nuggets as an appetizer but it came out half way through our meal so we weren't that hungry to eat it. It tasted and peeled like real chicken</t>
  </si>
  <si>
    <t xml:space="preserve"> crazy! I'm not a big fan of BBQ sauce</t>
  </si>
  <si>
    <t xml:space="preserve"> which is what they give</t>
  </si>
  <si>
    <t xml:space="preserve"> but overall those were pretty good. We got ice cream as dessert and it was good! I loveeeeee mint chip ice cream and they had just that.;;I know you're thinking so why 3 stars? It's more for overall appearance along with food. I guess I can't expect too much in Philly to be spotless but it is what it is. It was just a little too small and crowded for my liking."</t>
  </si>
  <si>
    <t>b0Yh1g8U3-aX-kzqxzlEwQ</t>
  </si>
  <si>
    <t>AFZt2Qqa7YuFgnyxM3lxnQ</t>
  </si>
  <si>
    <t>EpGhJfoQzFwmjVJOUKtVyg</t>
  </si>
  <si>
    <t>So I had hi hopes for Govinda's because the reviews are great and I love a good vegan-friendly place; being a vegan myself. Unfortunately the food did not live up to my expectations. I ordered the golden tofu wrap on the spinach tortilla; a brownie; and a samosa. The wrap was supposed to have peppers; tahini sauce; rice; and soy cheese along with the tofu. All that was in my wrap was rice; a creamy sauce and tofu. The brownie and samosa were fine; but since I came for dinner; I am pretty sure they had been sitting out all day. Also the cheesecakes are extremely over-priced and were just tossed into the freezer; many upside down. The food is priced pretty good for vegan food but it felt unorganized and messy.</t>
  </si>
  <si>
    <t>gkDAhsZZHQO_VfKB3En2RA</t>
  </si>
  <si>
    <t>poJ_VD7TBopLED_Fokg5SA</t>
  </si>
  <si>
    <t>3 and a half star average? Really? So it's between 'A-OK' and 'I'm a fan'? So, what does that make it? 'I'm OK'? How very humble of you, Philly.;;Well, I have to say that you're more than OK. I was overwhelmed by your warmth. I'm not talking about the summer heat, but the 22 responses within 12 hours to my 'Veggie Cheesesteaks?' talk thread a week ago. You guys are awesome.;;And why not when you have places like Govinda's to eat? This place is 'the dog's', as we say in England. I'll leave it to you to see what that means.;;I had the Chicken Cheese Steak and was blown away. I think I checked three times just to make sure I wasn't breaking my rules and actually eating meat. It was soooooo delicious. And at just $8 is great value. I loved the veganaise sauce and the vegan cheese... there really was nothing I didn't like about it.;;The best thing about this place for me is its self-awareness. I really got the feeling that they know what they are and they're fine with it. They don't pretend to be anything more, they aren't so pretentious to jack up the prices because they know they make awesome food, and they sell delicious extras like funky juices and massive cookies.;;I'll definitely be back when I'm next in town. And I'll be sure to go anywhere else Philly Yelpers recommend!!!</t>
  </si>
  <si>
    <t>5vD1hK-oG4tKgnLKZCGRhw</t>
  </si>
  <si>
    <t>pDdEFLlI7oJflh9eb_7s3g</t>
  </si>
  <si>
    <t>Ok so I'm from Connecticut but all of my family lives in Philly so when I visit I make it my mission to go to Govindas. This place is my first stop when I'm get there and the last when I'm going. I don't feel like I'm missing out on anything when I get the chicken cheesesteak and I always get a couple to go. Make sure to get it in a hard roll; the wrap is good but the roll is better. Also try a couple of their donuts; they're better than non vegan ones!</t>
  </si>
  <si>
    <t>4Xto8kALo4dqog2lb7UyeA</t>
  </si>
  <si>
    <t>LD-C3HpAf1WucpCFh8zzLg</t>
  </si>
  <si>
    <t>as a vegetarian living in center city, sandwich options are severely limited. philly just does not seem to be a sandwich town. instead, we have to make due with hoagies, subs, whatever you call them. ;;govinda's is the go-to place for vegetarian and vegan friendly fare. but i have to say, i've become a little disappointed over time. ;;i used to rave about this place, but recently i've noticed that portions have gotten smaller and prices have gone up. i realize that shadow inflation is happening all over the place and our corporate media is afraid to talk about it, but it hurts even more when prices go up while quality and quantity go down. ;;when i am in the mood for fake meat sandwiches, i get either the pepper steak sandwich or the chicken cheese steak. others have described the latter in detail, so i won't go into it. the former, however, is equally tasty in a completely different way. the gooey, saucey fakey meaty concoction lights up your taste buds and glazes your fingers into something even a veg might contemplate nibbling on. ;;sometimes i also get the chicken fingers, which are inappropriately named. i don't know what to call them because they're somewhere between a finger and a nugget. maybe chicken mini fillets? anyway, for fakey chicken they are tasty, but somewhat overpriced at $1/mini fillet. when i say mini, i mean it. ;;golden tofu is recommended by others i've eaten with, if your compelled to like that sort of thing. i am not. i suck at tofu. ;;desserts are of the vegan variety and even though i hear good things, i can't bring myself to eat $6 dairy-free desserts. damn wisconsin upbringing. ;;finally, get a tattoo in a visible location before eating here if you don't want to feel out of place. this advice is for the two of you that live in philadelphia without a visible tattoo.</t>
  </si>
  <si>
    <t>jCBMq2WfJUQxd7-5ksdolQ</t>
  </si>
  <si>
    <t>JDv3h1xRFIW8fXckqgTdRg</t>
  </si>
  <si>
    <t>Restaurants, Karaoke, Bars, Nightlife, Japanese, Sushi Bars</t>
  </si>
  <si>
    <t>Fuji Mountain</t>
  </si>
  <si>
    <t>glMjLb1xFdYavf9YEyNHDA</t>
  </si>
  <si>
    <t>Last weekend I rented one of Fuji Mountain's private karaoke rooms as a surprise party for my boyfriend and 20 of his friends. I stopped in a week prior to check out the place and spoke with John the manager. He was very pleasant and answered all of my many questions over the phone and by email. Our party was in a large 40 person karaoke room with its own bar! We each paid $35 to have an open bar for 3 hours which was amazing! Our bar tenders Sam; Tim; and Alice were a lot of fun and helped us out with anything we needed.  I did not have any food; but a couple of my guests did and said it was great! I would highly recommend this restaurant for any karaoke parties!</t>
  </si>
  <si>
    <t>tO-KH-teeDx2OFsEL3Q5zA</t>
  </si>
  <si>
    <t>0xGrUAPoBr-qtMAZuty4MQ</t>
  </si>
  <si>
    <t>Love; love love this place! Huge rolls compared to other places. Calamari with the avocado sauce is great. Washington roll and King Cali Crab roll are a must try. Prices are pretty decent considering the downtown; and service is always good. Just ok for karaoke; Yakitori has better karaoke rooms and better selection of music; and you can actually pay separate tabs. In Mt Fuji's karaoke room; there's only one bill per room; which can be a hassle at the end of the night when divvying up who bought what........</t>
  </si>
  <si>
    <t>xDkoXDdYzwW4IXXw_tDQig</t>
  </si>
  <si>
    <t>HbipFygcz3bmqeQQqBDP5A</t>
  </si>
  <si>
    <t>Food was awful! This place has really gone downhill. Horrible customer service. Host should have taken at least the main course off our bill; chicken teriyaki! It was undercooked! No way were we eating it. Sushi and Maki rolls used to be good now it's mushy and very fishy even if no fish in it. It's a shame. Used to be our go to spot in this part of Philly.</t>
  </si>
  <si>
    <t>RtpqYYIsq66IOyNgwGHsCw</t>
  </si>
  <si>
    <t>MyYn4pmA5gF-6UyYYXcDpg</t>
  </si>
  <si>
    <t>This happens to just be right next to our apartment so the bf and I have been frequenting here literally once a week. We usually get take out - my favorite is the volcano roll and the negitoro roll (pretty good for the price). My bf usually gets the katsu because it's a pretty good deal and fills him up - it comes with generous slabs of fried katsu, soup, salad, rice, and a slice of orange.;;I also tried the salmon platter and various other rolls previously but def. just recommend what I had mentioned above if you wanna save some money and satisfy your sushi craving.</t>
  </si>
  <si>
    <t>84CBmYCDyisfSMv3yANR8A</t>
  </si>
  <si>
    <t>so many great things to say about this place. open late and they continue to make great sushi. I've been coming here for 10+ years and the quality is always consistent. I highly recommend the mixed ceviche which is my favorite thing on the menu besides the wasabi tobiko -- also can't go wrong with the chirashi or sushi/sashimi combo meals. sashimi is always fresh; service is always exceptional; and have never had a bad experience.</t>
  </si>
  <si>
    <t>AM6b6vuMl0WbjAix4aptNQ</t>
  </si>
  <si>
    <t>DTzfZO1AAmyZ6WeeMrMzvA</t>
  </si>
  <si>
    <t>Overall a good place. It can be a little pricey for the size of the rolls and sushi; but everything is fresh! Also its great for late night sushi! The restaurant is a fun atmospher and they have private rooms for karaoke!</t>
  </si>
  <si>
    <t>7H3mBGPXsLZaJq0Mye_YMw</t>
  </si>
  <si>
    <t>While the sushi at Fuji Mountain is not the most imaginative or highest quality I've ever had, it's very consistent.  I've never had a bad experience there, but never had one that I write home about, so to speak.;;However, in my experience, the service can't be beat.  They are exceptionally kind (we're regulars, so maybe that helps).  Do try their specials board, but it's not a guarantee.;;Also, there's good meal options for all diets and budgets (using any sushi place as a baseline).</t>
  </si>
  <si>
    <t>HxfymazsMx6JvcKd1ERCsw</t>
  </si>
  <si>
    <t>jU-21ev2rMyhC9QwaAJSHw</t>
  </si>
  <si>
    <t>Great service - always prompt with seating when I have reservations, waiters are always pleasant and attentive.;Good food - the rolls are tasty, although they used to be a bit larger.;Decent beer list.;Great place for date night.  Quiet comfy atmosphere without all the crowding you see at other Center City sushi joints.;Go back? - All the time.</t>
  </si>
  <si>
    <t>CTl0VeGdRuYC-SQjL6dyFA</t>
  </si>
  <si>
    <t>YlQ-l_BWWQKclYWESa9jHw</t>
  </si>
  <si>
    <t>Was here for a karaoke night in the small bar upstairs.;;Sushi was good (I mostly had nigiri);Cocktails were good (white russian &amp; sake mojito);Service was good.</t>
  </si>
  <si>
    <t>QUWoiyEX2N93zzc_2tcqkw</t>
  </si>
  <si>
    <t>Came here and ordered the california roll, arizona roll (with yellowtail, scallion, masago, and spicy sauce) and spicy scallop roll.  We also shared the fried calamari and  \dynamite mussels\" (new zealand mussels stuffed with a spicy sauce).;;The fried calamari came out looking like onion rings</t>
  </si>
  <si>
    <t xml:space="preserve"> lightly fried</t>
  </si>
  <si>
    <t xml:space="preserve"> not too oily</t>
  </si>
  <si>
    <t xml:space="preserve"> pretty tasty.  The mussels were good</t>
  </si>
  <si>
    <t xml:space="preserve"> couldn't recognize the sauce.  The sushi rolls were all freshly made</t>
  </si>
  <si>
    <t xml:space="preserve"> with the rice soft</t>
  </si>
  <si>
    <t xml:space="preserve"> sticky</t>
  </si>
  <si>
    <t xml:space="preserve"> and warm.  The scallop roll actually came out as chunks of scallop</t>
  </si>
  <si>
    <t xml:space="preserve"> instead of ground (??) scallop I usually get.  All of the rolls were tasty!"</t>
  </si>
  <si>
    <t>4YBd6rzi_NNA1FADBIWiVw</t>
  </si>
  <si>
    <t>M1q0l_VuI6MqRYLWGVhCCw</t>
  </si>
  <si>
    <t>Breakfast &amp; Brunch, Bars, Pubs, Restaurants, Nightlife, Belgian</t>
  </si>
  <si>
    <t>The Belgian CafÃ©</t>
  </si>
  <si>
    <t>Ca5iUZ1fJ5YuKF8k8pFvvQ</t>
  </si>
  <si>
    <t>gc5x9jLteWORf8DMA838bA</t>
  </si>
  <si>
    <t>oD72Z7tVG-AW3QFD6DQ4Rg</t>
  </si>
  <si>
    <t>My first time here was great.  Beautiful outdoor seating (so dog friendly!) and great; attentive service.  Their beer list is great with great prices.  I LOVE their vegetarian friendly menu as well.  They're not your typical vegetarian selections but very unique (like a cauliflower crust pizza with mushrooms - delicious!).</t>
  </si>
  <si>
    <t>rEfij5hOeMVexa2r2xp9gQ</t>
  </si>
  <si>
    <t>A friend and I took a chance on this place after reading their menu one night.  I'm so happy we did!  The mussels are to die for and I LOVE BELGIAN BEER!  There's no shortage of beer here; the list is endless.  Our waiter Ken was patient and very helpful. I can't wait to go back and eat/drink more.</t>
  </si>
  <si>
    <t>EjpJOIWVt5urMP0C83d0ng</t>
  </si>
  <si>
    <t>hocEQaBwU2MY_HB1RkM8OQ</t>
  </si>
  <si>
    <t>Brunch at Belgian Cafe was very good today. I had the chefs omelet special; tomato &amp; Brie; Loretta loved the peppers &amp; scrambled eggs. Coffee is strong had 2 &amp; half cups each.  Very reasonably priced. Wil go there again and again.</t>
  </si>
  <si>
    <t>EL0kZOu4P__cqutsxuOogg</t>
  </si>
  <si>
    <t>0Zw_VdzxMu6otsOsKnuQLQ</t>
  </si>
  <si>
    <t>Very great meal and to add a compliment - our waitress Megan gave us a credit on one of our burgers because it was not the temperature we had asked for (was well done and we had asked for rare). We didn't even ask for the credit she just gave it to us; which made it even more meaningful. I am the general manager of a cafe in New Jersey and long story short I had just gotten into an argument with a vendor last week because they were {inexplicably} an entire day late with my shipment of perishables and they didn't even offer a discount or credit and I told them how crappy of a business practice that was. In my cafe if someone disliked his or her sandwich or anything else they would and DO get full refunds because I believe that is a good business practice. So in closing I really commend that waitress for sharing good business practice and values; that is the reason I have given this cafe five stars.</t>
  </si>
  <si>
    <t>j1uGBey6CkyntcjlkpOq8g</t>
  </si>
  <si>
    <t>h51my3xYlnkZVoyu34Hl1A</t>
  </si>
  <si>
    <t>If Yelp allowed half stars I'd probably rate Belgium a 3.5. Incredible beer selection; awesome mussels; and chill/cozy atmosphere make this a neighborhood favorite of mine. The service at the bar is sometimes hit or miss but overall I really love this place for dates or just grabbing a beer with friends. Looking forward to warmer weather to enjoy the outdoor seating again.</t>
  </si>
  <si>
    <t>44mSSnhBg60dvh7tu1f_Sw</t>
  </si>
  <si>
    <t>CZFAjCKpW_vuGJemVLdQTg</t>
  </si>
  <si>
    <t>We went here on a sunday around 2pm for a late lunch/brunch.;;Sat outside since it was a beautiful day and who doesn't love sitting on green street.;;I will not be going back here again however.;;I ordered a coke and a cheeseburger with lettuce, tomato, onion and swiss cheese. Cooked medium with a side of fries (since yelpers say the fries are good here);;waited 15 minutes for the Coca cola.;;waited another 15 minutes for the burger.  Burger was burnt. Teeny Tiny on a Roll that tasted like nothing. oh yeah and i asked for ketchup, something salvage this burger. waited 5 minutes for ketchup.;;I'm not sure why yelpers love their fries so much? they arent a crisp fry so if you dont like crispy fry then okay fine. But how do you warrant a french fries that are only 1 inch long? its not exactly appealing having to grab hold of fries with your finger tips, 6-7 fries at a time.;;Living so close to the Belgian cafe it is so disappointing that it wasnt a home run.  Guess ill be continuing on down the street back to st. stephens.</t>
  </si>
  <si>
    <t>qFWLqkfQ22X2ch38xEr3tw</t>
  </si>
  <si>
    <t>FXOCAholwocpRSFrEinqow</t>
  </si>
  <si>
    <t>Waitress (from the table next to us) dropped a glass of milk on the floor next to the table where my friend and I were eating.  It splashed all over use.  She was very apologetic, and brought a wet cloth so we could try to clean up a bit (cloth didn't help much).   Slow service. Food came.  Good fries.  Soup was just OK, room temperature, not hot.  Then the bill came.  Our waiter had quoted us a price that was much less then the item appeared on the bill.  I pointed this out to the waiter.  He just said \sorry.\"  The manager said the same.;;For the milk spill</t>
  </si>
  <si>
    <t xml:space="preserve"> they should have paid for part</t>
  </si>
  <si>
    <t xml:space="preserve"> if not all of the bill.  Also</t>
  </si>
  <si>
    <t xml:space="preserve"> they didn't reduce price of misquoted item.  No change to the bill at all.  Tacky."</t>
  </si>
  <si>
    <t>IRaRl3LrSWfSqqqIJZisWA</t>
  </si>
  <si>
    <t>HipnC8bAhxoeTUV-KpEydw</t>
  </si>
  <si>
    <t>Awesome beer list, both on draft and in the bottle. I had a chance to try Harviestoun's Ola Dubh, a collaboration between Harviestoun Brewery and Highland Park Distiller that ages Harviestoun's already delicious Old Engine Oil beer in malt whiskey casks. I'd have to place this beer in my top 5. ;;The food is great as well, loved the veggie burger topped with blue cheese and the fries are awesome. I was less impressed with the desserts so save yourself the calories and order another beer. Cheers!</t>
  </si>
  <si>
    <t>zwZ2x1Gz2TP9d71XynGztQ</t>
  </si>
  <si>
    <t>I've been trying different Philadelphia eateries for the past few days (visiting) and I've got to say this place is highly underrated on yelp.  My food was fantastic, I got a veggie burger with blue cheese and fries.  The beer list is huge and varied.  I love the neighborhood and the atmosphere too.;;A little pricey, but worth it overall.  Great vegan burger!!</t>
  </si>
  <si>
    <t>t84kVcuFcBLbW4L-26DOMg</t>
  </si>
  <si>
    <t>f2RHDdXezLHILvM7v1xOVA</t>
  </si>
  <si>
    <t>Mexican, Restaurants</t>
  </si>
  <si>
    <t>Taqueria La Veracruzana</t>
  </si>
  <si>
    <t>Authentic Mexican food this is one of my favorites; I've ordered many dishes been pleased every time; they also make a mean breakfast; great service</t>
  </si>
  <si>
    <t>1QSCl417sdAgG2HElSiYWw</t>
  </si>
  <si>
    <t>zs-UOZ687l8bgTUIJK9Rjg</t>
  </si>
  <si>
    <t>We ventured here during our week of all Mexican food. We didn't plan it as such, but we can't get enough of fresh ingredients and simple eating. ;;This place is a true gem. Meal started with some free chips and salsa. The salsa verde was tangy and packed some heat to it; so good. The original salsa was a bit on the \canned tomatoes\" taste though.;;We each got three tacos: grilled steak</t>
  </si>
  <si>
    <t xml:space="preserve"> al pastor</t>
  </si>
  <si>
    <t xml:space="preserve"> and chorizo. They were served on double corn tortillas (soft and delicate). The steak and al pastor were a bit on the dry side</t>
  </si>
  <si>
    <t xml:space="preserve"> but I will give them the benefit of the doubt that on another day it would be real moist. The chorizo was spot on. I didn't see tongue or any of the crazy parts on the menu</t>
  </si>
  <si>
    <t xml:space="preserve"> but I will try to ask them next time. Remember that these are served with just raw onions and cilantro. Nothing fancy</t>
  </si>
  <si>
    <t xml:space="preserve"> just tortilla</t>
  </si>
  <si>
    <t xml:space="preserve"> meat</t>
  </si>
  <si>
    <t xml:space="preserve"> and 2 toppings.;;I am not a fan of the horchata though! It just wasn't for me. Too chalky and spicy</t>
  </si>
  <si>
    <t xml:space="preserve"> in the sense of spices like cinnamon.;;Will be back</t>
  </si>
  <si>
    <t xml:space="preserve"> probably tomorrow :)"</t>
  </si>
  <si>
    <t>ktu-cQ5dsT9WPfpwQDDzTg</t>
  </si>
  <si>
    <t>0PQD9qZtHRCw2sKuOD0Clg</t>
  </si>
  <si>
    <t>_qq-DkEGwkfy0ovx-ufNGg</t>
  </si>
  <si>
    <t>my favorite byob spot at the moment! came here twice already and i am in love with their tacos! most recent visit, we got the chorizo, al pastor, tinga, and the cow tongue tacos and they were all very good! though, i have the say the chorizo and al pastor were probably my favorite.  All the food came at the speed of lightening and they're all very meaty! we also got the Alambre, which is the diced steak with peppers and onion with cheese on top! it is super flavorful and really hit the spot! it will definitely be a staple choice for when i come to veracruzana!  ;;PS. making a reservation beforehand is highly recommended!</t>
  </si>
  <si>
    <t>jYvaF1X-wsZE6MKw2G7aiQ</t>
  </si>
  <si>
    <t>Told them I had a food allergy, served me something that had wheat. They told me they didn't know, but that's their job. I got sick, and they wouldn't even comp what they gave me. Pretty inexcusable. Also, the food sucks.;;All that aside, our waitress felt so bad she comped me with her own money. She was a sweetheart, it was the cook and the manager's fault.</t>
  </si>
  <si>
    <t>hCjAOeHLf77I32UjJGbY_w</t>
  </si>
  <si>
    <t>RLgqS5TboprLxYGVjXoCLw</t>
  </si>
  <si>
    <t>55rGLCUo62yb-LwqL_CX9w</t>
  </si>
  <si>
    <t>KJZGsmFown-Qz1gjby_r7Q</t>
  </si>
  <si>
    <t>A variety of food was ordered for the office in honor of first Friday lunch. The absolute highlight; the whole reason I am writing this review; is to shine spotlight on the Cuban chicken sandwich. Just imagine a thin crispy breaded cutlet on Cuban bread topped with cheese; avocado; jalapeÃ±o; lettuce; tomato; onion and mayo pressed to perfection. Not at all what I was expecting from a Mexican themed lunch but beyond pleased that I snatched one of these up before they were gone. I will make a point to eat here again!</t>
  </si>
  <si>
    <t>BPctreQAlxlXTCNdRfdG-w</t>
  </si>
  <si>
    <t>ldDGsZPiDpx-Pz9GTYTazg</t>
  </si>
  <si>
    <t>Good and cheap eats; must try the red sauce enchiladas best I have had  in the city very traditional; clean and home made! Their flautas which are rolled fried little taquitos are like crack! Also the burritos delicious and huge!</t>
  </si>
  <si>
    <t>5dJQvTYaEocGc2Yebdux2Q</t>
  </si>
  <si>
    <t>dj_K5upKORQJ3cG8eaqVAA</t>
  </si>
  <si>
    <t>I love it here. It'd be hard to find a better place in the city. Three tacos for 6 bux. Mix and match if you wish.  Tacos al pastor (pineapple-y pork) are great. Steak, too. And try the stuffed (with cheese) jalepeno taco. Lots of meat on 2 corn tortillas. What a deal. ;;Take out or eat in.</t>
  </si>
  <si>
    <t>OsrkWzR5jU8i6_E5zBsGxA</t>
  </si>
  <si>
    <t>6eECMZcfJNwVsIsdTtllKg</t>
  </si>
  <si>
    <t>Great place for Mexican food! Authentic; cheap; and generous portions. I've had their burritos; fajitas; and tacos. The guacamole is incredible!</t>
  </si>
  <si>
    <t>GuTNry0VCUhR22UvG_Il4A</t>
  </si>
  <si>
    <t>oziGQYLaEWOpNmPKrZP86g</t>
  </si>
  <si>
    <t>Food, Restaurants, Desserts, Bakeries</t>
  </si>
  <si>
    <t>Isgro Pastries</t>
  </si>
  <si>
    <t>I7zsZGyKF5beNDLHWHrAgg</t>
  </si>
  <si>
    <t>Best. Cannolis. Ever.;;;;I love all of their cannolis but their marscapone is my favorite. Their Italian cookies are delicious. The apple walnut  tart was good. I absolutely love this bakery.</t>
  </si>
  <si>
    <t>tVMwKnashaK7V00XIRjtgw</t>
  </si>
  <si>
    <t>t2oFqmfy4iOeDqkkVEKN8w</t>
  </si>
  <si>
    <t>Isgro's is the best!  Their cannoli are so good and always freshly filled.  I've tried a number of cookies and other pastries from this bakery and every one is out of this world good!!  The cakes are fantastic as well, and they have so many unique flavors styles that you can always find something to please anyone!;;Any time you need to feed that sweet tooth Isgro's is the way to go!</t>
  </si>
  <si>
    <t>IGmx0dlJB2Tqscqb3Vyfmw</t>
  </si>
  <si>
    <t>agwevhi9idBgEPtoAgZCuw</t>
  </si>
  <si>
    <t>I usually love Isgros but I'm not sure what happened. I received my favorite cake; Italian cream pie; for my birthday cake. The taste just wasn't there. It was missing the chocolate layer and nuts. The cake was also like mush. As soon as you cut it; the whole thing crumbled. For $40; the cake should taste good. I'm so disappointed. I wait all year for this cake and now I'm not sure I'll be waiting again.</t>
  </si>
  <si>
    <t>r4q3-It2N5Gbg1xuxQRKgg</t>
  </si>
  <si>
    <t>Craving some Italian dessert. I need to eat some good cannoli and lobster tail. I walked all the way to Italian market and got in this small bakery. ;Need to warn you, the ladies who worked there, they must be super busy with non stop customers. They don't want to be bothered so do not ask any question...;;My cannoli... Ok.. Wasn't bad. But not as good as the one at Veniero's in NYC but definitely better than the Bruno's or petitio's. Lobster tail was ok. Pastries were well baked but their custard cream was just ok. I'm general their fillings were nothing special to me. I would never crave their filling though. ;;Unexpected jackpot was carrot cake. Not too sweet but their cream cheese icing was amazing. Now I am craving their carrot cake though. ;;If the ladies there were little nicer, at least answer your questions w/o being annoyed I would give them 4 star because of their carrot cake.</t>
  </si>
  <si>
    <t>Hi4cYpNRYqKAVXdzbasgHg</t>
  </si>
  <si>
    <t>My last two birthday cakes have been from Isgro's.  This year, tiramisu cake.  The year before, cannoli cake.  Seriously, how insanely genius is that.  Cannoli cake!  And I can't even tell you how good they tasted.  How much time I spend thinking of them all the rest of the year.. ;But in the mean time,  there are the actual cannoli.  Amazing, crispy, creamy, wonderful, with a sprinkling of powdered sugar goodness.  These will bring you back from the edge.  ;This is not even to mention all the cookies and pastries and miniature tarts and cakes- from the traditional Italian to the plain everyday works of art.   I've literally never had anything bad from here.  There were things I might have loved slightly less than others, but only slightly.  Indeed, I have loved them all.  Sfogliatella, Italian Rum Cake Squares, I could go on, but I won't, just this once.;This shop is adorable and clean.. such a cute little storefront.  The ladies are always nice and helpful.  Their website claims that their famous customers have included both Paul Newman AND Frank Sinatra.  There is no more win than that. I also want to say that they have a picture of a Pope on the wall, but I may be imagining that in my sugar-fiending frenzy.  ;It can get a little crowded and if you're a glutton like me, also a little pricey-  But these sweets are for special occasions and therefore worth every penny (And really, where else are you going to go?).  And remember, there is no shame in buying yourself cake.</t>
  </si>
  <si>
    <t>HKjF26ItBuyV3W3IVYOhow</t>
  </si>
  <si>
    <t>MOVES FAST?!?!? i would have liked to been in the line that moved fast. The ONLY thing i get here is the tirimisu; it's actually the only place i like it from. I stood in line for 2 hours on xmas eve; by no means did it move FAST. for every one person on the sidewalk there were 4 more crammed into the store. It was complete chaos and you couldn't even breath in there. Listen; do yourself a favor; go in the summer and even better yet; go a few blocks further and go to Potito's for your cannoli; you'll be better served and leave with some money in your pocket!</t>
  </si>
  <si>
    <t>7Ie0VmQtnGYUVq2YW4dTVw</t>
  </si>
  <si>
    <t>2Qw423iFezPcp-cMFol1rw</t>
  </si>
  <si>
    <t>For a place that's been around so long, they act like inept amateurs. Avoid them at all costs, unless you like taking risks. ;;Isgro's made what was apparently a delicious and beautiful cake for my wedding. Unfortunately, I only got one bite, and the cake topper that we froze got ruined. So a little over a year later, for my birthday, my wife and I decided to order a replica of the cake topper as my birthday cake. We order it on a Sunday to be picked up the following Saturday morning - the day we're moving out of South Philly. I show up exactly at 9, when I'd agreed to pick it up. Oops, they forgot. \Please come back tomorrow mid-day</t>
  </si>
  <si>
    <t>\" they say. ;;So I show up the next day</t>
  </si>
  <si>
    <t xml:space="preserve"> patiently taking a special trip back to the city on my birthday itself</t>
  </si>
  <si>
    <t xml:space="preserve"> in the middle of a hectic move. I stand in a 25-minute line and when they finally call my number</t>
  </si>
  <si>
    <t xml:space="preserve"> they tell me that they forgot again. I did NOT have time this weekend to head over there twice</t>
  </si>
  <si>
    <t xml:space="preserve"> and it really helped to ruin what was already a frustrating and tiring birthday weekend.  Just the icing on a really bad cake</t>
  </si>
  <si>
    <t xml:space="preserve"> so to speak.;;By all means</t>
  </si>
  <si>
    <t xml:space="preserve"> if you like taking risks with special orders</t>
  </si>
  <si>
    <t xml:space="preserve"> go to Isgro's. Roll the dice</t>
  </si>
  <si>
    <t xml:space="preserve"> see if they bother remembering you.  If they forget</t>
  </si>
  <si>
    <t xml:space="preserve"> you can roll the dice AGAIN and see if they forget you twice. Apparently</t>
  </si>
  <si>
    <t xml:space="preserve"> they have more important things to do than take your money and make cakes and pastries."</t>
  </si>
  <si>
    <t>QsJ314tmhW0xi8HIw1igkw</t>
  </si>
  <si>
    <t>AQUUy6m4LLGg7xYSmP7GrQ</t>
  </si>
  <si>
    <t>I had the misfortune of trying the cannoli here. ;;The cannolo was terrible!  It had an artifically flavoured filling with the texture of canned pudding instead of genuine ricotta, which is what good cannoli ought to be filled with. Pastry part was okay, with a crispy texture.;;The cannolo was also surprisingly expensive, direly overpriced for the quality. ;;If you like your cannoli tasting like they came out of a supermarket can of pudding, this is the place for you.</t>
  </si>
  <si>
    <t>1CMzACPXOKiRZ9xrPWUmfQ</t>
  </si>
  <si>
    <t>YzP1O77p_7tiSXQikUmZxA</t>
  </si>
  <si>
    <t>I just had the best zeppoli from here! Made with marscapone rather than ricotta.It was sinful! Their cannoli and butter cookies are better than any other South Philadelphia bakery.And all my birthday cakes come from here. The pound cake is a must!;My only complaint is that the lines are huge on weekends anymore. And forget about holidays.</t>
  </si>
  <si>
    <t>oGMwCmV1EQZgCdylAbK9ow</t>
  </si>
  <si>
    <t>Southern, Restaurants, Seafood, Salad, American (New)</t>
  </si>
  <si>
    <t>Rex at the Royal</t>
  </si>
  <si>
    <t>Tr4TrXeuzwLORtPTElutOw</t>
  </si>
  <si>
    <t>Absolutely loved this charming restaurant. The atmosphere was welcoming and the food was amazing. ;;We had fried green tomatoes, the burger with sweet potato fries and the milk and cookies dessert. All of which were amazing.</t>
  </si>
  <si>
    <t>d3rBb7fl16DbcU2ofFuZ0g</t>
  </si>
  <si>
    <t>_92vduPCmdOLI0BLMKfrBQ</t>
  </si>
  <si>
    <t>I've been twice and both times with other foodie folks. Burgers were great; drinks strong. The rest of the meals were average in prep and taste; but the outstanding service makes it a nice place to be.</t>
  </si>
  <si>
    <t>GCsdtrFN5047VfzceFSHyA</t>
  </si>
  <si>
    <t>If you're in the mood for southern comfort for brunch; please come here. The chicken and waffles &amp; shrimp and grits was perfection. The waffles were made just right and home fries is crispy on the outside and soft on the inside. Saltiness of the chicken is balanced out with the amount of syrup. The pouched egg just gives it extra texture. Shrimp and grits has the best combination of the jalapeÃ±o cheese sauce and spicy tomato sauce. The mash potato in the middle goes perfectly with the two sauces. Excellent meal :) Not to mention how friendly the staff were! Def coming back!</t>
  </si>
  <si>
    <t>AIOuqHoFgk09qic5oKGwew</t>
  </si>
  <si>
    <t>h09Yis2d8g4-wljMl8KzZA</t>
  </si>
  <si>
    <t>This place is awesome. Great ambiance; great food; excellent staff. I would definitely recommend. If you go for brunch; get the Shrimp &amp; Grits. You will not be sorry!</t>
  </si>
  <si>
    <t>3rBc0Y1AB3lmnbhxnTH88g</t>
  </si>
  <si>
    <t>Ntf8fYQi2LSN7dfu9PHsWw</t>
  </si>
  <si>
    <t>I like what Rex 1516 is trying to pull off, but after dining there twice I just didn't have a good experience.  The decor is nice, but the food was inconsistent and overpriced.  The experience is casual yet pretentious, making me feel like the restaurant doesn't know what it wants to be, with servers pretty much ignoring you for long stretches of time.  The food has to be way better for that.;;The $11 scallop appetizer nets you two, that's right TWO scallops on a giant plate with some okay looking greens.  Maybe I just don't understand scallops, but we didn't see/taste anything special there.  The vegetarian meatloaf felt like something you could get out of the frozen section of the supermarket, to be awfully blunt.  The chicken was good, but not what you'd expect for the price (again).  The friend I dined with wasn't raving about the pork loin either.  ;;The best part of our first visit was the crawfish pot pie, but when we returned a second time we got two and they were not as good and mine tasted somewhat sour.  Disappointing.;;Lower some of the prices and the pretentiousness level and you've got a good place to go, but as is, I won't be returning.</t>
  </si>
  <si>
    <t>F2qNCJUKuwze6bOV2eDFiA</t>
  </si>
  <si>
    <t>The mushroom bucatini is the best pasta dish I've had in philly! unbelievable taste!  probably not cooked by humans. Alien creation. Yummmmmm!!;Our server was very funny and friendly. His recommendations were great! Inexpensive  beer/ wine selection</t>
  </si>
  <si>
    <t>jLUPZUpNbRwATdmhVZX41Q</t>
  </si>
  <si>
    <t>mSkl2-2gmvD7d9FwcmsACA</t>
  </si>
  <si>
    <t>This is one of my favorite places in the entire city! We have a great time each and every time we go. Heather and Lou always make us feel welcomed! The food is outrageous; from the mac and cheese with pulled pork; to every single special they serve ( go with the specials!) brunch is fantastic; drinks are delicious. Truly no complaints! Tuesday night is a burger; shot; and beer for $15.00; really can't beat that and Rex won best burger this year. The cookies and milk are unlike anything I've ever had; also a must! Love Rex!</t>
  </si>
  <si>
    <t>bqKSSfZs2EGjmtj-zE0kFg</t>
  </si>
  <si>
    <t>Holy crap, this is hands down one of the greatest burgers I've ever eaten!!!!   I came here on a last minute whim in the mood for a burger and I am;literally speechless...I don't quite have the words to describe this meal other than PERFECTION!!!  Heaven in my mouth pretty much sums it up.  Please do yourself the favor and come try this place.  PS, this is my first Yelp review ever written!!!</t>
  </si>
  <si>
    <t>8AbJfvWdG_S9YcHiG9CvCQ</t>
  </si>
  <si>
    <t>d4mlXVWr8VwOw1CIPoMrRw</t>
  </si>
  <si>
    <t>Went here on a desolate weeknight and experienced:;1. poorly executed and overpriced food;;2. bad service and long wait for food;;3. freezing temperatures!;;Literally, there was no one else there and we waited 30 minutes for appetizers.  No update from waitress on why our food was taking so long; no inquiries as to how we were doing (hungry!).  We didn't even get any bread while we were waiting!;;The food was conceptually interesting but poorly executed.  I mean seriously - $7 for a rubbery Scotch egg?  The mussels were mediocre at best and served with 2 measly slivers of toasted bread; the menu says it is served with sweet potato fries but they were more like over-fried tiny slivers of garnish.  The beignet was too doughy and reminded me too much of Hot Pockets ... actually that's an insult to Hot Pockets, because I think they are crisper than Rex's beignets if you use the aluminum sleeve when you microwave them.  The crawfish pot pie had decent flavors but the pastry should have been flakier.  The fig bruschetta has balanced flavors, but I one of my poached figs was dry and chewy.;;Lastly, THERE WAS NO HEAT ON A CHILLY NOVEMBER NIGHT BECAUSE IT FELT LIKE IT WAS 50 DEGREES IN THERE!  I guess the servers didn't notice because they weren't really in the dining area at all.  Really, al fresco dining is not my thing at this time of the year and all I could think about was getting the bill so I could leave and get warm again.</t>
  </si>
  <si>
    <t>oGuOxiy9_3J-QZpwth3Brg</t>
  </si>
  <si>
    <t>v_kAcBkcV5eOv2Nua7gnAQ</t>
  </si>
  <si>
    <t>The only caveat I can give is that service was a bit slow. This place is sick.;;The decor is kind of extra, the combination of being a super narrow space with all the random excess makes it feel like a very cozy 1700s Spanish Imperial coatroom. I'm pretty sure leather covered tables is incredibly excessive, but whatever floats your boat. ;;Came in on a Sunday around 2pm, reasonable crowd inside but not terribly packed. We were seated promptly but it took a while for the waitstaff to get around to us. However, once they did, they were nothing less than fantastic. I asked for a beer recommendation and they brought out a small sample for me to try. ;;My friend and I both got the house burger. It's probably the 2nd best burger I've ever had in my life (behind Blacow in Tokyo if you ever get the chance) and goddamn it is amazing. It's thick and satisfying. The buns were warm and soft and slightly grilled (extra as fuck, I'm pretty sure that made no discernible difference in taste, but extra is fine when it comes to the food). The pimento cheese adds a serious kick to it and every time you bite into the egg, a warm, salty, drip of egg flavor just hits you. It's fucking fantastic. The lettuce is kind of overpowered by everything else that's going on, but that's not really a knock against it.;;It also came with an order of fries, which were pretty good I think, but honestly after that burger nothing really mattered. Would definitely come back.</t>
  </si>
  <si>
    <t>PeGiAHrjar80rgxuI41i5g</t>
  </si>
  <si>
    <t>I1H5s9cVCGh1nH-4bhsSDA</t>
  </si>
  <si>
    <t>Restaurants, Italian, Pizza, Breakfast &amp; Brunch</t>
  </si>
  <si>
    <t>Santucci's Original Square Pizza</t>
  </si>
  <si>
    <t>C7XAqNrhAWG3Nwm0ArMxow</t>
  </si>
  <si>
    <t>I've had plenty of good pizza; bad pizza; and overpriced pizza. Santucci's at 10th &amp; Christian makes good pizza. The prices are fair - nothing outrageous. The toppings I've had are great; but the base pie (tomato; mozz; or white mozz) is just as satisfying. They have a great location and should take advantage of that by continuing to produce a quality product (and correcting any service shortcomings that people here on Yelp have mentioned). While I applaud any business for improving a neighborhood; some South Philly pizzerias are just not in good neighborhoods and anyone from north of South Philly is not going to want to be there.</t>
  </si>
  <si>
    <t>H0gyMUq870w3GQRC8zdENw</t>
  </si>
  <si>
    <t>KEXV9ynhF3Avx1lQ52Qogg</t>
  </si>
  <si>
    <t>Despite poor service at last visit; I've been back again for take out several times because; frankly; their pizza is so good.  Take out was timely and delicious.  I've heard service has improved and I am working up the courage to return to dine in.  Stay tuned.</t>
  </si>
  <si>
    <t>WrssRnScQvB7CPYgCB1ldA</t>
  </si>
  <si>
    <t>evpNRKahiHKzRihA-kT5dQ</t>
  </si>
  <si>
    <t>It's pizza and movie night at our place every Saturday; and Santucci's has become a family favorite -- we love their pizza!  Coming from Chicago where we were big fans of Lou Manalti's; we really like the thicker crust Santucci's offers.  Great taste and the ingredients (sauce; cheese; bread) feel legitimate/authentic.  We get delivery; so I can't say anything about the restaurant dining experience.</t>
  </si>
  <si>
    <t>XALrRu1W_1hFJQLMOO95fg</t>
  </si>
  <si>
    <t>nDoXuZVHyc6_yIcN89SH0g</t>
  </si>
  <si>
    <t>Stopped in here on a sunny Saturday with my man for some lunch.  Obvi the line at Sabrina's was out the door.  We settled on a medium veggie lovers pizza and a garden salad.  I have to say, the prices here are amazeballs.  Lots of pizza for not a lot of dough.  The salad was also very large.  I should have got the dressing on the side, or light on the dressing, cause it was pretty doused.;;The pizza was just okay, unfortunately.  The spinach and broccoli rabe were fully loaded, which made the pizza a bit watery (think of all that water that comes out of spinach when you cook it...).  I thought the cheese was a bit flavorless, too.;;I'm bummed I didn't like the pizza here more.  But, of course, how you like your pie is so personal.</t>
  </si>
  <si>
    <t>MWtKgX7FeKfRB230Sa-NJg</t>
  </si>
  <si>
    <t>GAd2xoobuYXhq-RzwBqVYg</t>
  </si>
  <si>
    <t>Website says they deliver to all of Center City; however they won't go above Market Street.... not very honest</t>
  </si>
  <si>
    <t>k63GfUueWcKpdqBDKgYFAw</t>
  </si>
  <si>
    <t>STz7B5TEO44A88HtlYl3aQ</t>
  </si>
  <si>
    <t>AWFUL service; mediocre pizza - at best. We were so excited to finally have the Santuccis open; so we ordered pizza at 6PM on a Sunday night. Clearly stated chicken and spinach; and 30 minutes later got green pepper and spinach. Some of the green peppers still had the little pieces of the sticker from the store on them. EW. Called to get the right pizza and an hour and a half later we finally got the right pizza. It was cold. Can't figure that out since the lady on the phone said it was coming straight from the oven. The delivery guy; also apparently the Manager; even had the balls to ask for the original pizza back; and said he wouldn't charge us the difference in price for the chicken.... Um... wasn't it THEIR fault!?! Will never be ordering from here again.</t>
  </si>
  <si>
    <t>bG6riIEKATytyWBfu0MSuA</t>
  </si>
  <si>
    <t>xzXjeC0uezIjZrhGCtgWfA</t>
  </si>
  <si>
    <t>Best pizza ever!!! Its great that they deliver to all of South Philly. Blake; who answered the phone; was really helpful with my special requests. Kirby; our delivery driver was right on time; and helped me carry my pizza upstairs; because I had a big order. Its really outstanding employees like this; that make this place a south philly gem!</t>
  </si>
  <si>
    <t>mb4ZJSU71nQMniOX-RxpYA</t>
  </si>
  <si>
    <t>O8RvIZqC0iyki3hRPjt0NQ</t>
  </si>
  <si>
    <t>Santucci's serves one of my favorite pizzas in Philadelphia.  The crust is perfection and unlike any other crust in the city. I love the reverse topping style-- baking the cheese into the crust first is really tasty. Then the sauce is added and it is baked again. I loved it.;My husband finds the sauce to be a bit salty for his taste, but I've found that it varies and since the sauce is applied conservatively, the saltiness does not really bother me. ;Great job Santucci's and welcome to my neighborhood!</t>
  </si>
  <si>
    <t>PrCQFpORfS0UI_h2n-JQ4w</t>
  </si>
  <si>
    <t>gv7MxL97p0sQHu8pIXkCbQ</t>
  </si>
  <si>
    <t>z9n5KqWb9Gjt7sPnT6cIQA</t>
  </si>
  <si>
    <t>_Ezdch0r_4u0MDdiv56xkg</t>
  </si>
  <si>
    <t>I had a similar experience to Elise S. -- I called in an order, they told me 20 minutes.  I came 20 minutes later and then waited 30 more minutes for my order.  Sat awkwardly. ;;To boot, I had only ordered 2 sandwiches.  One was soggy, the other real just bland tasting.  Not worth a 50 minute wait.  Also no one apologized or even talked to me as I waited.  Just talked on their phones.;;Not going back.</t>
  </si>
  <si>
    <t>mVV95BIwhFOa7TNH9pVMGA</t>
  </si>
  <si>
    <t>Indian, Restaurants</t>
  </si>
  <si>
    <t>Philadelphia Chutney Company</t>
  </si>
  <si>
    <t>EdksRICf0lOcnw53U099xw</t>
  </si>
  <si>
    <t>Sure, if you don't know good Indian food and you automatically love any vegetarian/ gluten free spot you come across, then it makes sense that you'd give this place anything above 2 stars. ;;I've been here twice (once was enough, second time was against my will) and I've tried at least six or seven things off of the menu. Only one of them was any good, the rest was made really poorly and prepared strange overall-- just read the ingredients on the menu and you'll see what I mean.;;Once one of the wraps was just plain offensive and my friend couldn't get past two bites. I tried it too and thought it was pretty disgusting. Finally we sent it back because it was just plain awful and ice cold. Can't believe they would even serve it. I was surprised that they offered to serve something else in its place for free, but after having something so bad, we had pretty much lost our appetites and declined. ;;The service is pretty awful as far as I've seen. They always seem to be in a terrible mood as if they hate talking to you. They can't even fake smiles or happiness for some unknown reason. It puts a sour twist on the already bland and sub-par experience.;;The place itself seems super sterile and clean which is good but leaves the room smelling like soap and chemicals. They could either lighten up on the disinfectant or at least use air fresheners. The seating is fine for a shack-type spot, nothing impressive here either.;;Drinks are overpriced. ;;I hate going here and will avoid it at all costs. There's absolutely nothing that appeals to me about this place and I have never once actually enjoyed my meal here. There are other spots in the city to get Indian food although none of them are all that great and have similarly rude attitudes as far as I've seen. I don't like to make sweeping generalizations but you can try them for yourself and you'll see what I mean.;;Friends who try to suggest this place for dinner are now ex-friends.</t>
  </si>
  <si>
    <t>qb93lt68RXCsrmAc9AYJeQ</t>
  </si>
  <si>
    <t>pOz7Jvspd1wgn_w1H5D0vg</t>
  </si>
  <si>
    <t>Authentic North Indian food; great taste and made fresh compared to the other indian buffet places!</t>
  </si>
  <si>
    <t>smvMuNaEe3mJv06Y5cdEIg</t>
  </si>
  <si>
    <t>I got a mango lassi and a chicken dosa with goat cheese, spinach, and portabella mushrooms. Thankfully for me, it wasn't spicy (gastrointestinal issues make it difficult for me to consume a lot of Indian spices) and the chicken was pretty flavorful. Unfortunately the coconut chutney was missing something - maybe a chai-ish spice combination? It didn't have a lot of flavor.;;The mango lassi was a bit thicker than I was expecting, but I'm not super-well acquainted with Lassi. It was most definitely delicious - plenty of mango flavor!;;The staff were pretty friendly - I asked if they made stuff like gulab jamun or barfi/burfi and the latter is apparently too difficult to make there, but they have made gulab jamun in the past. The desserts are switched out on something like a bi-weekly basis.;;Also the dosa came with some kind of soup. It made a good dip for the dosa in the parts where there wasn't any filling (which was about two-thirds of it, for better or worse.</t>
  </si>
  <si>
    <t>Lu61Se490C1-rIFqczx8AA</t>
  </si>
  <si>
    <t>HKYcMiOLPKBsyah-TTy3VQ</t>
  </si>
  <si>
    <t>Some really nice food in downtown philly. Worth checking it out! We had the Mysore dosa and paneer kathi roll. Both of them flavorful; the roll was a little oily. The chutney was watery. Other than; the place has decent options and the service is quick.</t>
  </si>
  <si>
    <t>24MBJQ-_1a8lhfVr5m0y3g</t>
  </si>
  <si>
    <t>tWSoBt4R_d_Oe0kyngZvSQ</t>
  </si>
  <si>
    <t>I went back and I am sitting here in the afterglow of a bowl of sambar. It was 93 cents well spent.;;I ordered:; - Dosa with veggie chicken, spinach and roasted onion; - Idli ; - Sambar; - Curry Chutney; - Mango Chutney; - Masala Chai;;If you'll recall, a dosa is a rice-flour crepe, and an idli is a savory rice-flour cake. Sambar is a stew/gravy made from lentils, tomatoes, tamarind, hot pepper, and various spices and vegetables. An excellent accompaniment to any Indian meal, sambar can be poured on dosa, idli, rice, or just about anything.;;The spinach, onion, and veggie chicken did a really nice job of adding body to a dosa as a meal. I split an order of idli with my coworker. Both the dosa and idli dipped in mango chutney, curry chutney, or sambar were, savory, spicy, and quite tasty. The sambar is solid, especially at the price point of 93 cents. Its kick leaves you with a gentle spicy glow. ;;The masala chai was as expected. ;;So go grab a dosa, idli, or samosa and drop an extra buck on the sambar. You'll be glad you did.</t>
  </si>
  <si>
    <t>2lFni8ituUYceQJPxlUy_w</t>
  </si>
  <si>
    <t>JdWmp0X3lNVzBEdUigaj6g</t>
  </si>
  <si>
    <t>We stopped in here to take a food break from watching the 2017 mummers' parade. The place was fairly quiet and the staff was helpful and friendly. I love the dosas here - tasty; light; crisp. Both the chutney and sambar that their served with were delicious. I'm a big fan of the spicy potato filling; great on a crisp January day. This is one of my long time favorite go-to value restaurants in Center City; give it a try!</t>
  </si>
  <si>
    <t>lbystDlWBWJ6DZKzv8pALA</t>
  </si>
  <si>
    <t>First time trying  PCC and it was a good experience. I tried the Chicken Tika Masala which was really flavorful and not too spicy with good amounts  of chicken. The rice was very good with the sauce. I would have liked a little more salad. My Mango Lasi was good also;;My daughter got a Kati Roll which she liked. The fries were surprisingly good. ;;The inside was really pleasant and clean and hip. Sort of a fast food, good quality Indian restaurant. Not a bad choice for lunch or a quick meal plus Federal Doughnuts is right next door!</t>
  </si>
  <si>
    <t>PV0U0arT_AUfjVBtrKfPSA</t>
  </si>
  <si>
    <t>49CS_7BY_kLhiXx2zjE3oA</t>
  </si>
  <si>
    <t>Blah. The concept is great and dosas are naturally gluten free, so I was all for Philadelphia Chutney opening here. I've tried similarly named Hampton Chutney in NYC and was so happy to finally eat a \sandwich\" again.;;Unfortunately</t>
  </si>
  <si>
    <t xml:space="preserve"> Philadelphia Chutney did not measure up. First</t>
  </si>
  <si>
    <t xml:space="preserve"> the taste of the dosa was a little overwhelming. While Hampton Chutney's dosas are a lot lighter and very subtle</t>
  </si>
  <si>
    <t xml:space="preserve"> these dosas tasted very sour and were too thick to have a good crisp texture. My main problem</t>
  </si>
  <si>
    <t xml:space="preserve"> was with the fillings. When you're dealing with veggies</t>
  </si>
  <si>
    <t xml:space="preserve"> you gotta step up the flavor. There was certainly spice</t>
  </si>
  <si>
    <t xml:space="preserve"> but something (salt maybe?) was lacking to balance out the flavors. The masala potatoes sounded good</t>
  </si>
  <si>
    <t xml:space="preserve"> but it was basically yellow mush that had zero flavor. The roasted onions were lost in the mound of potatoes</t>
  </si>
  <si>
    <t xml:space="preserve"> as was the paneer I was looking forward to.;;The worst part was the cilantro chutney. It was HORRIBLE. It had this weird grainy texture and sort of gray in color- definitely not fresh. And a really bad coconut-like aftertaste.;;I would consider returning in the future</t>
  </si>
  <si>
    <t xml:space="preserve"> but for now I'll stick to my trips to NYC for dosas."</t>
  </si>
  <si>
    <t>EvklJD323DhqSL4uEZP5bg</t>
  </si>
  <si>
    <t>c7tUgdiSe1eBZOVvrJ7yfA</t>
  </si>
  <si>
    <t>Excellent fast food; Indian style. The dosa's were paper thin and wonderfully greaseless-quite a trick! The chutneys were also excellent and tasty. This place is about 100 feet from my hotel; so I suspect I'll end up eating here a lot.</t>
  </si>
  <si>
    <t>jwdxt7u7PgXRwbJZbxWOwg</t>
  </si>
  <si>
    <t>mu6_vH-sjyui_QJENQNw6g</t>
  </si>
  <si>
    <t>You've got to get a dose of.... Philadelphia Chutney Company's dosas!  ;;...And their sambar, idli, lassis, and chutneys!!!;;Having fallen in love with New York's \Hampton Chutney Company\" (though not with their prices or massive crowds)</t>
  </si>
  <si>
    <t xml:space="preserve"> I've been longing for a local place offering delicious and quick South Indian cuisine and my wish has come true!!;;Philadelphia Chutney Company is just what this area of center city needed--the food is fresh</t>
  </si>
  <si>
    <t xml:space="preserve"> tasty</t>
  </si>
  <si>
    <t xml:space="preserve"> and special and the venue is comfortable with no frills or attitude.  The prices are reasonable and the service is great!;;I highly recommend the mango</t>
  </si>
  <si>
    <t xml:space="preserve"> coconut and cilantro chutneys--and just about any dosa will be a good choice!  And make sure to get a lassi!;;For a tastebud adventure that will leave you feeling very satisfied</t>
  </si>
  <si>
    <t xml:space="preserve"> get thee to the Philadelphia Chutney Company!"</t>
  </si>
  <si>
    <t>XTWdXSOoUJnIMiVSA-1gDg</t>
  </si>
  <si>
    <t>6GXMHrB8u-3nq87zE1Av0w</t>
  </si>
  <si>
    <t>Restaurants, Soul Food, Barbeque, Sandwiches, Burgers, Caterers, Event Planning &amp; Services</t>
  </si>
  <si>
    <t>Baby Blues BBQ Philly</t>
  </si>
  <si>
    <t>jNgXiYIGGYbPEYUMQ2ej6A</t>
  </si>
  <si>
    <t>BabyBlues has never failed to please me! It is always so yummy and the service is great as everyone is super friendly and cool! The ribs are hard to beat; and the banana pudding is unreal. Definitely recommended!!</t>
  </si>
  <si>
    <t>YlLgrmVg33RdoqJ19H-7qw</t>
  </si>
  <si>
    <t>qvgUfpEVjVuSIRn6aT8AkA</t>
  </si>
  <si>
    <t>Baby Blues is not a bad place at all. It's pretty affordable and the food is decent. I really enjoy the catfish sandwich and the collard greens. I'm not a fan of the mac and cheese (they use bleu cheese which gives it a weird flavor; but some people like it.). There service is pretty good there too.</t>
  </si>
  <si>
    <t>k0PPW44N2KpCDAwOjXzV0Q</t>
  </si>
  <si>
    <t>So...I ordered food from Baby Blues while working an evening shift.  I was super excited to get my food since most of the reviews rave about how good it tastes.  Well...it never came.  I ordered at 6:43 and now it is 8:59.  I called the restaurant; I called GrubHub and still no food.  Can't comment on the food itself cuz I didn't get to enjoy it.</t>
  </si>
  <si>
    <t>5b9Tt7Y6viReK2CEyrXAww</t>
  </si>
  <si>
    <t>-9Jho8burHrpKblUAgG-uw</t>
  </si>
  <si>
    <t>Fantastic food at this place. This was our first time but well definitely be back!  Service was phenomenal, they're recommendations were spot on (we had the half bbq chicken with Mac and cheese and creamed spinach), it was clean, cool and fun. Outdoor seating looked perfect as well! ;;Can't wait to come back and try more from the menu!</t>
  </si>
  <si>
    <t>eIzammkzGJG2DALXLelZbg</t>
  </si>
  <si>
    <t>5Atcqf9XJj1lVJ55-B62Yg</t>
  </si>
  <si>
    <t>Great everything. I tend to do the greens and chicken. But everything from the ribs down is great. Even the corn bread is legit actual corn bread. In addition; there are a bunch of different hot sauce / BBQ sauces available. The xxx sauce is no joke. Messy and delicious.</t>
  </si>
  <si>
    <t>JtksLl6qFDjNVVTELYW4ew</t>
  </si>
  <si>
    <t>6NOKl6-rSDnRn2FC2UrNLA</t>
  </si>
  <si>
    <t>I was wavering between one and two stars; but settled on two because the pulled pork wasn't bad and I liked the pecan pie. I had dinner with 6 people. We were seated immediately and the waitress took our drink order right away. We got our drinks and she took our order. Then the waiting began....our food arrived about 40 minutes later. I ordered the three meat platter - pulled pork; brisket and blackened catfish. My sides were fried okra and mashed potatoes. Pulled pork was moist and flavorful. My brisket was beyond fatty and basically inedible. The catfish was flavorless. My sides were cold and nothing to write home about. My husband's mac-n-cheese (also cold) was underwhelming. Everything seemed to need salt (which we had to ask for as there was none on the table). The corn bread was funky and not in a good way. After we got our food our waitress all but disappeared. We had to flag someone down to get us water. The space is pretty tight in there and I ended up getting elbowed in the head by one of the waitstaff; who exclaimed \don't worry; it was just my elbow\" as he rushed past. It was just his elbow as opposed to what? A greasy; dirty plate? No idea. In sum; it's expensive and the food is mediocre. I was also unimpressed by the portions; not that I was dying to eat more of anything; mind you. We won't be back."</t>
  </si>
  <si>
    <t>YrVU3VxMveJeA5NT3JSfng</t>
  </si>
  <si>
    <t>kUMtzefD5oRl3j10phPEug</t>
  </si>
  <si>
    <t>ndFXWXApRz9w7w7fjQPHKw</t>
  </si>
  <si>
    <t>lk8K8vQ4usS62J2mcZBhMw</t>
  </si>
  <si>
    <t>Immediately when I walked in I enjoyed the scene, a vintage BBQ spot! The place looks way bigger inside than it does from the outside. At first I wasn't sure where to go to be seated, there are signs, but the final sign is a bit hard to find. I'm not sure if they do take out but I would NOT recommend coming here on your lunch break, once I ordered it took 40 minutes to get my food (you can determine if that's long or not) but once I got my food I enjoyed every part of it. I got the yard bird (white meat) and it was juicy which is hard to do. ;Also, if your looking to have lunch and read a book or catch up on some work, THIS IS NOT THE PLACE, though this can be great to catch up with a friend or have a meeting you don't mind being public because it's loud yet chill. The prices are also extremely reasonable! ;;I would definitely come back but not during my lunch again!</t>
  </si>
  <si>
    <t>jZ6PtX1oaY-BTPzHk7IgAQ</t>
  </si>
  <si>
    <t>Absolutely delicious! Had the pulled pork platter with Mac and cheese and the blues corn. My boyfriend had the brisket sandwich with pork and beans. ;;Excellent food and service. Great ambiance. Just a heads up, it gets busy during peak hours. Will definitely be back.</t>
  </si>
  <si>
    <t>lNc1nc95ejA8egPTq04UlQ</t>
  </si>
  <si>
    <t>uTa04Qsr4u1PT45gMbNX3g</t>
  </si>
  <si>
    <t>Very good BBQ- not the southern style more commonly known around the country; but it's own style of delicious food. The dry rub ribs and sweet potatoes fries are amazing as is the BBQ sauce. The sauce has a distinctly fruity flavor missing in other sauces I've tasted; making it quite distinctive and delicious. The collards are also unexpectedly good for a BBQ restaurant in the heart of Philly!</t>
  </si>
  <si>
    <t>6i02JnqkfwyCy45QDUHRTg</t>
  </si>
  <si>
    <t>qBwOLby0sOJd3QG1o76W2w</t>
  </si>
  <si>
    <t>Restaurants, Tapas/Small Plates, Bars, Nightlife, Cocktail Bars, Indian, Breakfast &amp; Brunch</t>
  </si>
  <si>
    <t>Veda - Modern Indian Bistro</t>
  </si>
  <si>
    <t>n2wYIZYaRUcVIKHns7qAMw</t>
  </si>
  <si>
    <t>Been here for happy hour twice. Great food and drinks both times. Bummed they took the spinach chaat off the happy hour menu. A must have for each visit. The ribs and mussels are good apps as well. The HH cocktails, old fashioned and some cucumber cocktail were good and refreshing. ;Definitely worth stopping by.</t>
  </si>
  <si>
    <t>cUXAhrSPHwpwUqrG69pA4g</t>
  </si>
  <si>
    <t>So excited to have a good Indian restaurant with nice ambiance. Service was great; cocktails were amazing and food is delicious.  The only drawback was the lighting (too bright) and the height off booth seating.  Inder is the GM and very attentive.  Loved that the waitstaff had perfect pronunciation of dish names.</t>
  </si>
  <si>
    <t>Pm8vJu2hgDPyM7kN87hfOQ</t>
  </si>
  <si>
    <t>5hy97tKIdKUf40BRG-eoIQ</t>
  </si>
  <si>
    <t>We picked this place because of the happy hour only to find out that if you're sitting at a table than it doesn't include you. Bummer!;We got vindaloo it was so exceedingly delicious. The meat just falls off the bone. The best I've ever had. ;-The saag paneer/ palaak panner was so very delicious. Lots of paneer. Yum.;- The Kashmiri naan was insanely delicious. We all loved out food. ;I wouldn't order the chai again. Not sure if it was a mix or if they used skim milk. No cardamom? Something off. ;-- Still the food was great. ;-My friends loved their gulab jamun.;;The decor is true desi modern art... it was extraordinary.  Really loved the colors and Hindi script and huge size. ;Great atmosphere. ;Lots of waiters at hand to serve you. We were very well looked after and glasses of water were topped off often.;Great great great service.;;I wish the music was more desi style but ... its your style. I can dig that,</t>
  </si>
  <si>
    <t>jG0FZPgfOGKHMgbPumN0Ag</t>
  </si>
  <si>
    <t>f-VsmRVsPQP8oLqBwvdLjQ</t>
  </si>
  <si>
    <t>Tried Veda with the family over the holidays; and were amazed.  Not super familiar with Indian food; so let the Manager make some suggestions.  Everything was delicious; and we struggled to pick a favorite.  Crispy spinach a must; and the Veda Mule is officially my new favorite cocktail.  Will definitely be back...</t>
  </si>
  <si>
    <t>8PVVfJhSNLhjVZD5i45c-g</t>
  </si>
  <si>
    <t>iUErYIhbp769FFsm1ku3Pg</t>
  </si>
  <si>
    <t>Great space! Great time! Walking into an Indian bistro is usually intimidating as a Caucasian male but Veda.. WOW; what an amazing experience! Awesome decor followed by an awesome atmosphere blended a traditional Indian restaurant with a progressive and upbeat downtown Philly eatery. I will be going back - insider tip: try the Tandoori chicken on the appetizer list. To die for.</t>
  </si>
  <si>
    <t>AuwpcQuCeJv7iksGGFeQEw</t>
  </si>
  <si>
    <t>T6YL8-BNU4yQ_krIfmoBgg</t>
  </si>
  <si>
    <t>Food is awesome but lighting sucks. They need to dim the lights;;Service was great as were the drinks</t>
  </si>
  <si>
    <t>WXI_53Yuu0IHGs8eDZM5-A</t>
  </si>
  <si>
    <t>J0vemQK-duLt6p0_1vEMBQ</t>
  </si>
  <si>
    <t>I have to say this is the best happy hour that I've been to in Philadelphia. The prices and food are phenomenal in every aspect.;;Let's start with the walk-in. It absolutely looks like you're in somebody's house with the bookshelves and the alcohol. The whole feel is very welcoming. If you look at the seating there's a surprisingly large amount of it. Go to the bar for happy hour and you'll see even the bar has lots of seating. Contrast this with a small place like Tinto. The whole atmosphere just comes together well. I personally appreciated the straws decorated in a black and white swirl. It looked very elegant. And of note the bartenders were very pleasant and attentive. They're definitely worth a nice tip.;;Now, on to the food. I think most items on the happy hour menu (which I've attached in a photo) are $5. I would definitely go for the Calcutta ribs because they're delicious and there's three of them and it's $5! The naan with goat cheese is also delicious with a nice serving and that is also pictured. And for dessert I would suggest the rice pudding like I always do at Indian restaurants because it was phenomenal.;;Go here and then come back for more. I definitely plan to!</t>
  </si>
  <si>
    <t>yZwgNBKJb6YFnS7_lo8pGg</t>
  </si>
  <si>
    <t>Vi8gYa2peflo1i6j4AULdQ</t>
  </si>
  <si>
    <t>Pfb9RPsnKDIOY2M7nHWTdw</t>
  </si>
  <si>
    <t>uQyIloO0yW5H2nI5pi1FFA</t>
  </si>
  <si>
    <t>SygoevzATFPRjPnAMerj5A</t>
  </si>
  <si>
    <t>VDuUy9mztt06uhDMlAImSA</t>
  </si>
  <si>
    <t>We came here for lunch. Excellent; fresh; a lot of food; service was very good and the presentation was perfect! Will definitely return.</t>
  </si>
  <si>
    <t>eWh5uuH3kMuU8DRHl588vQ</t>
  </si>
  <si>
    <t>ADe114o7Z4vb1O6HkM6YEA</t>
  </si>
  <si>
    <t>Greek, Fast Food, Restaurants, Breakfast &amp; Brunch, Mediterranean, Salad</t>
  </si>
  <si>
    <t>Greek Lady</t>
  </si>
  <si>
    <t>lmNsx4Y3EHLSCZe2GrvzYA</t>
  </si>
  <si>
    <t>rTSddBySli1IwsxiRLxHZA</t>
  </si>
  <si>
    <t>ImQeUL-QnFcqPdj01nFbeQ</t>
  </si>
  <si>
    <t>Oh Greek Lady. I've probably had it over 40 times, despite not enjoying it that much, purely due to Penn 'free food' events. Sigh. The only thing I've liked here has been the Greek salad in store. ;;The gyros are really nothing special here; they're not especially terrible but nearly all of them (despite different meats, flavor combinations, etc) taste the same. Isn't it a problem when multiple people cannot tell what they are eating by the taste and need to look at the label??! (Sadly, I've seen this happen at least 3 times). ;;Service in store is bad for take out but pretty reasonable if you are eating inside. Delivery is also very hit or miss-when I've ordered it with other people, sometimes you get more than you ordered (one time, we all got fries with gyros) and other times you don't get something you asked for (we ordered grape leaves and got none). Unless you are absolutely desperate (or it's free), I would avoid Greek Lady.</t>
  </si>
  <si>
    <t>D7w2udAqK4y56Y_KGk9WLQ</t>
  </si>
  <si>
    <t>KVPcP-BWOTwMiKyt1i1t_Q</t>
  </si>
  <si>
    <t>B0cZZCcet7p164iC24rByQ</t>
  </si>
  <si>
    <t>I had an hour before my next meeting at Upenn and walked by the Greek Lady. On a whim, I turned around and went in. Their menu has the usual beef and cheese steaks, wraps, gyros, souvlaki and Greek appetizers, however, because it was 21F and 21 mph, I opted for their homemade chicken and orzo soup with a side of homemade spanakopita. The soup is hands down the best I've ever had. Big strands of white meat chicken, carrots, onions and orzo, however the chicken broth is what made it spectacular. Seasoned perfectly with the right amount of chicken fat, it is heaven in a bowl. ;The spanakopita is absolutely delightful made from fresh homemade fillo dough and filled with wonderful spinach blend. It is so big, I got a to go box. ;I will be eating at the restaurant again and again it's so good.</t>
  </si>
  <si>
    <t>e0MCq4neKnYaZbqlE2py7A</t>
  </si>
  <si>
    <t>5wHnF8nu3dc0G7ZNyzMw5g</t>
  </si>
  <si>
    <t>Nothing too special about this place. Just your average greek food for an average price. Got the house gyro; which came out to $7.51. You can get a similar but smaller gyro at the halal cart for less than $5. You can see the spits that they carve the meat from though; which is either great or gross; depending on your perspective.</t>
  </si>
  <si>
    <t>WuiEYopWZOWOuWQD87fVSw</t>
  </si>
  <si>
    <t>eLGdosE3fcxgTgHm6CQBKw</t>
  </si>
  <si>
    <t>Stopped here for dinner with the brother and cousin--pretty decent, but nothing that blew me away.  Fries in the chicken gyro were a nice surprise--even though I'd read about it on Yelp.  Wish there were a neater way of eating the gyro--there's really no good way to eat that thing without making a mess.  Cousin got the chicken platter? looked like quite a bit of food.  ;;Will revisit next time i'm in philly :)</t>
  </si>
  <si>
    <t>whn7FV5XPHQg0K4KBTNsAA</t>
  </si>
  <si>
    <t>Y7xk4-8SZGqtzLO2Z6lkaQ</t>
  </si>
  <si>
    <t>Greek Lady! Wooo!;;The gyros are good. Love the tzatziki. The salads (~$10) are awesome and generally last me 2-3 meals. Fries and mozzarella sticks are always good, though the sticks are a tad on the expensive side. In fact, if everything on the menu were a dollar or two cheaper, this place would be perfect. This also used to be one of my favorite places to grab a cheesesteak in the city, though this may or may not still be true. Regardless, Greek Lady makes a really good cheesesteak. ;;The new renovations make the place nice and snazzy, and quite a bit bigger than it used to be.</t>
  </si>
  <si>
    <t>_nV9KXwlrzpsEILA8bOmAw</t>
  </si>
  <si>
    <t>oh greek lady. how i love thee; let me count the ways! you've made it all the way from a food truck to the relatively large storefront you have today! i think i could live off of greek lady salads and mashed potatoes. the grilled chicken is the BEST.</t>
  </si>
  <si>
    <t>Ywok1ET26628qFeFA9mnuw</t>
  </si>
  <si>
    <t>3hLWYNHINAltfPsg2exL1Q</t>
  </si>
  <si>
    <t>Greek lady is an awesome fast food option for gyros and some typical American fast food, but the service with pick up orders is very lacking.;;The food at Greek lady isn't out of this world but for the most part it is a great option for a cheeseburger, gyros, or their grilled chicken salad. In terms of bang for your buck, the grilled chicken salad is a pricey $8.50, but you get a significant about of food that can easily become two meals!! ;;The reason I'm giving Greek lady three stars however centers around the service I've received with pick up orders. On my last four orders, something has gone wrong ranging from getting the wrong order, to getting the wrong dressing, to placing the wrong order in the computer despite repeating the correct order back to me. It is a pretty small thing but now I always check my bag before I leave the store and I would recommend that to anyone else.</t>
  </si>
  <si>
    <t>F_yjAG4_dEZYmBHhXXG0uA</t>
  </si>
  <si>
    <t>YXPaV1hJk4DPzCsEaTM02w</t>
  </si>
  <si>
    <t>4f9197mbMMhBuOXc4niU_A</t>
  </si>
  <si>
    <t>7z16CBc74GhbyqalwZrJUQ</t>
  </si>
  <si>
    <t>Noodles, Asian Fusion, Restaurants, Chinese, Seafood</t>
  </si>
  <si>
    <t>Ting Wong Restaurant</t>
  </si>
  <si>
    <t>AThOBsl81gHDd7qLK0zcxQ</t>
  </si>
  <si>
    <t>If you haven't been here yet, there is some TING WONG with you. Ok, I promise that's the last cheap Asian joke I'll make in this review. Speaking of cheap - this place! 4 of us had dinner with leftovers for $14 each!;;When I'm sick I get super Asian and all I want is jook (aka congee)- a rice porridge. It's Asia's chicken noodle soup and Ting Wong does it well, with big flavorful chicken pieces. You can tell it's good because almost everyone (Asian) was eating this (and most people looked healthy). I'll have to come back for breakfast when they have the fried dough to dip in it (yep, Chinese people eat rice for breakfast).;;We also really enjoyed the roast duck and roast pork and spare ribs. Clearly they do meat well here (just look at all the delicious looking meat hanging in the window). They even have Peking duck! (They have the pillowy mini taco type, not the crepe kind).;;Service is not their strong suit, but the food comes out super fast and I appreciate our waitress talking us out of getting the wet chow fun and recommending the dry. What I don't appreciate is having to hunt our waiter down for water and having them offer us forks (what an insult!). They take credit card and are BYOB.';;Ting Wong, you'll be seeing me again, hopefully in full health next time, but definitely also when I'm sick again.</t>
  </si>
  <si>
    <t>VClMTiHXXYlLNjalD3N4XQ</t>
  </si>
  <si>
    <t>JEVp8QaphIK8hlVvsjUjjA</t>
  </si>
  <si>
    <t>sPnKVTzQq2ax3pr1RhGraQ</t>
  </si>
  <si>
    <t>Best and most reliable food in Chinatown. Perfect roast pork; great wonton soup and amazing ribs. My favorite meal here is breakfast. Can't wait to come back and try the lobster and duck buns.</t>
  </si>
  <si>
    <t>zbu4Qi4_VeQ953xdU0xJ7w</t>
  </si>
  <si>
    <t>4g2NM-W2eMZczA60sWn29Q</t>
  </si>
  <si>
    <t>jL9dGesMyrUm3tkIF9-y9w</t>
  </si>
  <si>
    <t>RG04u-egNf3vd03VYvQXdg</t>
  </si>
  <si>
    <t>Some friends and I went to Ting Wong for a quick bite to eat. I was a little hesitant at first, but now I'm glad we went. ;;I ordered beef with string beans, which is also served with white rice. For the price ($5), it was certainly a lot of food! The meat was flavorful and the string beans were crisp. The sauce was yummy. I'll be back to try more dishes!</t>
  </si>
  <si>
    <t>FOjWOTVEQyjChNghH-JoFQ</t>
  </si>
  <si>
    <t>b1MhJeCXTJmg71YSiy8T6Q</t>
  </si>
  <si>
    <t>CASH ONLY!!!!! I did pick up. The food was okay. It was all fairly bland; to be honest. It was so cheap though. The best things I had were the duck and roast pork. They actually had GREAT flavor; but the portion was tiny. The rest of the dishes were forgettable and I won't order them again (beef chow fun; lo mein noodles; and sesame chicken)</t>
  </si>
  <si>
    <t>tNnuSHFNWynZMJstYU_hnw</t>
  </si>
  <si>
    <t>1YsZML6zQdrmrUwub2VZqA</t>
  </si>
  <si>
    <t>This is my favorite Chinese restaurant in Chinatown; where I now live; but I have been coming there way before that... It is no frills; but the food is great; as are the prices! The duck and the soy chicken are my favorites (I order the appetizers without the rice). Their won tons are nice and thin and very good. Great fried rice too. They are also very efficient. Highly recommended.</t>
  </si>
  <si>
    <t>EAloBKMYm0hAFFw3i655zA</t>
  </si>
  <si>
    <t>XMqpCVjTsgTTJbkdR066_w</t>
  </si>
  <si>
    <t>Ting Wong is my go to place if I want something filling yet affordable. When I go here; I would usually order the duck and wonton noodle soup but I've had other items on the menu like the pork blood congee and the seafood pan fried noodle. If its your first time here; I would recommend one of the noodle soup. The broth is very light with a little hint of flavor but its recommended that you eat the noodles with a little piece of meat and broth. The saltiness from the meat will balance out the broth.</t>
  </si>
  <si>
    <t>TSg7QXEzlATI1yBEgpz8Zw</t>
  </si>
  <si>
    <t>TyaCt0bWTMK4Re1zoPf4gw</t>
  </si>
  <si>
    <t>3dTGQGp5CxnrOgbri_P5Sw</t>
  </si>
  <si>
    <t>ZcMzA4Rt8oW6OCsqt7XEnA</t>
  </si>
  <si>
    <t>Quick and simple place to grab a bite; the service there is straight to the point. The food is always good. I usually order the rice with meat options or one of their delicious soups.</t>
  </si>
  <si>
    <t>aTUlPiqByPtbVeoawgwKzQ</t>
  </si>
  <si>
    <t>GWv1-6HFvZf4cOy1J6_CKQ</t>
  </si>
  <si>
    <t>Taqueria Feliz</t>
  </si>
  <si>
    <t>iH7Xs1LnoUDDGzJXM__GZg</t>
  </si>
  <si>
    <t>Cg8ZUIC1Zs-QB0gX6sYeNQ</t>
  </si>
  <si>
    <t>1R48BmQ-4KCl3qvTsqeFSQ</t>
  </si>
  <si>
    <t>Love this place! It is my go-to date night spot.  I always get the same thing - chips and salsa trio; cauliflower tacos and the house margarita.   The vibe is lively and fun; the food is great and I've never had a bad time!</t>
  </si>
  <si>
    <t>xoIRXRID61pxZ3e6c3VpIQ</t>
  </si>
  <si>
    <t>oLRCNEKAieqiBWh-isXzTQ</t>
  </si>
  <si>
    <t>c2LH6JfmaNLG14o3TZ3ItQ</t>
  </si>
  <si>
    <t>cB926OxULqwBXYaL_FN21A</t>
  </si>
  <si>
    <t>Very poor female bar tender this is why places go out of business rude and obnoxious.  According to her when asked  \a restaurant can have poor quality drinks just cause she makes them \" wow and too top it all she says that to a customers face ;;;Guy bartender was good and made fresh margaritas unlike the female that poured stale pre mix from a bottle over a glass of ice.;;Food quality is very poor too this place is a disaster and is crowded only cause there are very few choices left.;;Don't waste your time and money in this place."</t>
  </si>
  <si>
    <t>Lc58RmfZeEZBzBLV5ija_g</t>
  </si>
  <si>
    <t>c2DXF80ob0jHg_qU76M6dA</t>
  </si>
  <si>
    <t>They've done it again. This time they put one of their irresistible Mexican restaurants right in my hood. I'm going to have to figure out how to get my paycheck directly deposited to Taqueria Feliz because surely that's where I'll be spending most of my money. ;;We went to Taqueria on opening weekend, twice. Everything I had was delicious. The vibe is cool, casual, dark and fun. The menu has many similar items to the ones you'll see at Calaca or Cantina, but they are definitely doing their own unique things as well. ;;I've had:;The nachos (with and without meat) -- bangin';Guac - you can't go wrong with guac;The tortilla soup -- a little spicy, a lot affordable;Beef tongue tacos - interesting texture, lots of flavor;Tacos al pastor - spicy and sweet, can I have some more please? ;Fish tacos - lightly fried fish, topped with crunchy radishes, a slice of avocado and some citrus.;The cubano - not your average cuban sandwich. So much more! ;Sweet plantains - the perfect sweet side to balance everything out;Three chili margarita - hands down my favorite margarita of all time.;;I look forward to trying the rest of the menu in the coming weeks!</t>
  </si>
  <si>
    <t>4eIcnyZaB_wGvMrwY5afMg</t>
  </si>
  <si>
    <t>Amazing! The carnitas tacos are incredible and my favorite but the brisket tacos take a close second. Nothing beats a good margarita; and Taqueria makes an excellent one. The only bummer is that as of my last visit; the frozen margaritas only came in fruit flavors; not original. All in all; one of my favorite places to eat in Manayunk.</t>
  </si>
  <si>
    <t>9jK_tnpX1BQJTZHqJuLhsA</t>
  </si>
  <si>
    <t>Not the most comfortable seats at the bar or at tables; but nachos are some of the best I've ever had.  Lots of cilantro and other fresh ingredients.  For drinks; the chili margarita and a tequila sampler are the way to go!</t>
  </si>
  <si>
    <t>1Uz3Mbs2lkuXRoqgfRQjzw</t>
  </si>
  <si>
    <t>All I can say is you have to come here ...they definitely have the best taco EEEEEVVVERRR...we jus came here out of the blue and I'm glad we did the lamb tacos chicken quesadillas; fish tacos; cheese tacos everything was delicious!!! The service was great also!!</t>
  </si>
  <si>
    <t>17xNbvG4d5fij0pQz8eK-A</t>
  </si>
  <si>
    <t>Went there last week for brunch. Food was good. Service was exceptional. Our waiter; can't remember his name but he had curly hair; had awesome menu knowledge. He understood how everything was made and prepared. Wasnt pushy or anything and he made great suggestions. Gonna go back just cause he was so great.</t>
  </si>
  <si>
    <t>sF0-CW-QEBUVQUk6xIXdRw</t>
  </si>
  <si>
    <t>5U8HUuugmtp_RUbzxB08ZQ</t>
  </si>
  <si>
    <t>Wife and I walked in and were seated. Waitress took our drink order and never came back. Another couple came in 10 mins after us and the SAME waitress took their drink order; brought their drinks; AND took their food order... Meanwhile we're still waiting for our drinks to come. This is on a Saturday afternoon; so it wasn't like she was very busy. Immediately left this place and will not be coming back. Very disrespectful service.</t>
  </si>
  <si>
    <t>9jWo-NzUVK8edybDFZ_m_g</t>
  </si>
  <si>
    <t>U30ggGzFpXvc2NZYwOW3qg</t>
  </si>
  <si>
    <t>Cafes, Pakistani, Juice Bars &amp; Smoothies, Restaurants, Ice Cream &amp; Frozen Yogurt, Halal, Indian, Coffee &amp; Tea, Food</t>
  </si>
  <si>
    <t>Mood Cafe</t>
  </si>
  <si>
    <t>gMhwE86Ef-mkYMtUxrDtlg</t>
  </si>
  <si>
    <t>I am not an indian food type of person but this place lives up to the hype. When you go; just let Hassan make something for you; don't try and overwhelm yourself with the different options. Make sure to get a chaat and a lassi as the two really complement one another.</t>
  </si>
  <si>
    <t>LcVPBNUeENzPlXNbZ2jTQw</t>
  </si>
  <si>
    <t>pLffaOqWKZ0nmkNQWz3-rQ</t>
  </si>
  <si>
    <t>Amazing place for lassi and chaat. The chaat is elegantly presented and tastes like traditional Karachi chaat. However; the chaat isn't as nearly as good as the lassi. It is soft and creamy and sweetened beautifully. Will be coming back for sure next time I'm in the area.</t>
  </si>
  <si>
    <t>2LFCUbzjMQJenKgzZclmpA</t>
  </si>
  <si>
    <t>dRhU4XWbasQFQ0oDSUdTKQ</t>
  </si>
  <si>
    <t>A must go-to place if you're in University City. This place's chaat and lassi are to die for. It tastes fresh and refreshing; and will fill you up. My recommendation for chaat: go for the mild; even if you like really spicy food. It's not because it's super spicy (it still has a kick though) but because the balance of flavors is better with the mild chaat. The spicy chaat; the spiciness overpowers the rest of the goodies and it gets a bit too saucy for me. As for lassis; I've had the mango; rose; and mint - all I would recommend.</t>
  </si>
  <si>
    <t>PoeT0PnpGguk63hLivSxfA</t>
  </si>
  <si>
    <t>First word! Amazing... The owner 'Hasan' is an artist. My husband had a bad cold but wanted to try cafe's lassi... Hasan made sure my husband not only enjoys the Lassi but also catered his sore throat with a medicinal combination. It tasted amazing.;I wanted a spicy Chaat... Its been ages I had such a perfect chaat... Spice, taste and innovation all came together. Must say, have never had such a chaat even in India. ;I wish we had one in Milwaukee. We will make more trips to Philli again to eat in ur cafe, Hasan Saab! :)</t>
  </si>
  <si>
    <t>eTtp_GqnAPay6y9jWjjMyw</t>
  </si>
  <si>
    <t>Aaxt93AlEHIOOCs2XojbMQ</t>
  </si>
  <si>
    <t>pGL4OJ-XgUuLUrIsSb0kRQ</t>
  </si>
  <si>
    <t>8hMegH7phA3kSwUv2Ah72Q</t>
  </si>
  <si>
    <t>I've been to Desi Chaat a lot and wanted to try another place, so I went down the street to Mood Cafe.  There is one guy behind the counter who spent a while asking me what sorts of food I liked and what spice I can handle.  I asked him to explain all of the ingredients and he went through them one by one.  It was very informative and interesting, and I appreciated his excitement and knowledge about the different flavors and combinations.;;We eventually decided on the crazy chaat, a blend of a lot of chaats.  I say \we\" decided because he took my feedback - and perhaps my mood - into account.  I would venture to say the chaat was life-changing</t>
  </si>
  <si>
    <t xml:space="preserve"> but I'm also a huge fan of Indian food and chaat so count that as my bias.  In any event</t>
  </si>
  <si>
    <t xml:space="preserve"> because of the good vibes of this place and the ridiculously delicious food</t>
  </si>
  <si>
    <t xml:space="preserve"> I will surely be back."</t>
  </si>
  <si>
    <t>5G99w_BoWXIpsFYrueZhow</t>
  </si>
  <si>
    <t>erSslhBOIrntiHA8gpWg3g</t>
  </si>
  <si>
    <t>I used to live right next to Desi Chaat House and pretty much went there just for the grab-and-go mango lassi. If you're in the area; Mood Cafe is definitely the better out of the two. Depending on how busy they are; they will walk you through what exactly each chaat is (and what chaat is if you've never had it); and will make recommendations for whether you are craving something spicy; savory; sweet; etc. I've stuck to the lamb and beef chaats; but all of them are pretty tasty. Customer service definitely prevails on this one.</t>
  </si>
  <si>
    <t>W-FNdZ0I_1GduJBkX_zL-w</t>
  </si>
  <si>
    <t>I stopped by this place for an after school snack and am going to make it a weekly installment.  The owner was extremely helpful and welcoming and could tell that I didn't have any chaat experience; so he gave me a crash course.  We decided he would make me what he deemed to be a good chaat for \beginners\" and he made me one of the best things I've ever eaten!  The flavors were so unique and balanced and went so well together!  The mango lassi was also delicious.  Definitely come here and try the chaat; even if you are new to it.  This place couldn't be friendlier!"</t>
  </si>
  <si>
    <t>RtlpPgo-fvTJsnmmkPzC5Q</t>
  </si>
  <si>
    <t>yHqG26FoadkzsOa9oGim4A</t>
  </si>
  <si>
    <t>Just so you know; I now eat a chicken chaat from Mood Cafe at least once a week. They are so amazing and unlike anything I have ever experienced before. I would attempt to describe a chaat as \Indian Nachos\". It is crispy chips; chick peas and potatoes topped with fruit; nuts; sauces; fresh herbs and chicken. The flavor is ADDICTING! :) The samosas and lassis are also fantastic. Thank you Mood Cafe for introducing me to my new favorite food!"</t>
  </si>
  <si>
    <t>qe9W9hoocHvABwuu78dD4A</t>
  </si>
  <si>
    <t>ZUEX1QI_NwLOPRF4QY4ZfA</t>
  </si>
  <si>
    <t>cdQ9w8GgPXv1gumwIDbFvA</t>
  </si>
  <si>
    <t>BnprLJ4Lr33--YjTmgk9Zg</t>
  </si>
  <si>
    <t>Restaurants, Korean, Japanese, Sushi Bars</t>
  </si>
  <si>
    <t>Doma</t>
  </si>
  <si>
    <t>YBExDaSs6qv3XMBIXJYhAw</t>
  </si>
  <si>
    <t>Doma would get 4 stars if not for my reservation hassle.  I called a couple of days prior and got voicemail.  I left a detailed message (name, party size, date, time, etc).  By the next day no one had called me back so I called again and this time was able to make a reservation for 7:30 pm the next day with the hostess.  Or so I thought.  She confirmed my info, explained that if you're late they hold the reservation for 10 minutes blah blah usual stuff.  The next night my friends and I showed up at 7:30pm starving, with wine bottles in hand....but there was no record of my reservation! Great.  The hostess took our name/number and said she'd call when a table opened up.  Good thing Kite &amp; Key is next door because we didn't get that call till almost 9pm.;;I was craving Dok Bok Ki and it did not disappoint.  The Korean tacos (with bulgogi) and the agetofu were also delicious. The rolls were solid: no complaints but nothing amazing - although I really liked the crispy sticky rice in the Naked Tuna roll.  It was different than any other roll I've had. For dessert we split the molten lava chocolate cake and the banana tempura thing.  Both were very good but the banana tempura was my favorite. ;;I'll give Doma another chance but would go mainly for the non-sushi dishes.</t>
  </si>
  <si>
    <t>_OpI8JDDFmtH0w0DAp71oA</t>
  </si>
  <si>
    <t>I'm so glad this place is right a round the corner.  It's so delicious.;The fish is fresh, the staff are friendly, and the prices are reasonable.  Did I mention that it's a BYOB?  It is.  The only cons, otherwise they would get a full 5 stars, are that it takes a little bit more time to get your food (not excessively long, but it's well worth the wait), also the place is very small.  So if you want space to have some privacy, this is not your place.  All in all, this is my new favorite spot for sushi.  Their fish is perfection!</t>
  </si>
  <si>
    <t>TzAhO0fQLDr5HHqQLV0GfQ</t>
  </si>
  <si>
    <t>Y3m_ytRO3yeCP5RdGSHo5w</t>
  </si>
  <si>
    <t>Just had their yellowtail belly and albacore sushi. Best sushi in Philly so far imo...pretty much on par; maybe even better; than Sagami in nj.</t>
  </si>
  <si>
    <t>ToefW3pCWuK-fe_n5DmpgQ</t>
  </si>
  <si>
    <t>XPyU75afaQx_zTf2srJYlQ</t>
  </si>
  <si>
    <t>eXN-b4GTIxhhx_EkSR_uKA</t>
  </si>
  <si>
    <t>7Y_IVlevKbggn_I6W0bIig</t>
  </si>
  <si>
    <t>No complaints about our recent visit to Doma. The sushi is very fresh; the ambiance is lovely; the service is top-notch; and the menu is really creative. We had several exciting rolls and hand rolls that we had never heard of before - very unique combinations that were all delicious and satisfying. We brought along a big jug of sake and they heated it up for us as much as we wanted. The prices are completely fair for the high quality of sushi here! It's great to have Doma in the neighborhood.</t>
  </si>
  <si>
    <t>gXO6Z7xvPJYr9RAE3kl4Rw</t>
  </si>
  <si>
    <t>A happy medium of Japanese and Korean.  I got my fix of both sushi and bibimbap.  We arrived 30 minutes earlier than reservations and got seated right away; mind you it was a Saturday night.  The place itself is small your most likely to bump into the next table.  The decor is very chic with the clear chopsticks and clear chairs.  Although ;the chopsticks are not useful once your order of bibimbap arrives.  No worries they provide disposable wooden ones.  I'm not sure if the air conditioning in this place is broken or just on low but it was so humid inside.  It made dining a bit uncomfortable.  We ordered the soft shell tempura.  I'm a fan of soft shell anything so this was a hit to me.  I could've ordered a couple more of this dish.  The husband got bulgogi bbq on a stick which he said had nice flavors but portion was small.  We also got the triple spicy tuna roll.  It had a very nice kick to it.  The bibimbap was a bit of a miss.  The flavors was lacking.  It could have used more gochujang sauce.  I'd like to stop by and try the other rolls that sounded amazing.</t>
  </si>
  <si>
    <t>zweQu3Y58WnuTbUfwG93PA</t>
  </si>
  <si>
    <t>6Aoc41NBmiCoXIV3cItzFQ</t>
  </si>
  <si>
    <t>ITPglSBaxNmZPKObO7xiew</t>
  </si>
  <si>
    <t>I'm certainly no sushi aficionado and really only enjoy sushi once in a long while but it was very good. Had the tuna club; bibimbap; and naked salmon rolls. Very unique display for each. Love the creativity. Overall; the sushi was not a home run but definitely intense heavy petting.</t>
  </si>
  <si>
    <t>fSu7S1isQdm0xgUHcwM__Q</t>
  </si>
  <si>
    <t>jLCG0hZ1GSi0ueDdidPQlg</t>
  </si>
  <si>
    <t>LKourAftOvJAxQbElUXBXA</t>
  </si>
  <si>
    <t>The staff is really friendly ; super accommodating and they food is really good and fresh every time . The triple spicy tuna roll is really good!</t>
  </si>
  <si>
    <t>n1V1h0L1vFysxhTk0vwtGQ</t>
  </si>
  <si>
    <t>KHQXmUFiAD0FHvrMSakJBA</t>
  </si>
  <si>
    <t>Nightlife, Vegetarian, Wine Bars, American (New), Restaurants, Bars, Seafood, Vegan</t>
  </si>
  <si>
    <t>Fare</t>
  </si>
  <si>
    <t>EMA7UqhMBOeHCP0eQsMmnw</t>
  </si>
  <si>
    <t>After visiting for brunch this past weekend, it's really challenging to give Fare any less than 5 stars.  Fare is an upscale restaurant in the Fairmount district of Philly, just across from the Eastern State Penitentiary (which is a museum from a former jail that was closed in the early 70s). After learning that Fare closed at 3pm for brunch, we rushed over to see if they would still seat us about 2:50pm - there was no one else in the restaurant at the time (they close from 3-4:30pm to switch and prepare the kitchen from brunch to dinner service).  ;;With smiles, they welcomed us as long as we agreed to order somewhat quickly. That was only the beginning.  ;;Our server, Danielle, truly exceeded our expectations.  She offered exceptional service, while not being overly attentive.  The appetizers and food we ordered were amazing (from the Pikilia of Spreads starter, to the Gyro Platter, the Eggs Benedict, and both the Mixed Greens and Greek Salads with Chicken (and mediterranean spices)). Even the cocktails were delicious and on point.  ;;When one of us couldn't finish our meal, the restaurant offered to hold on to our to-go bag so we could pick it up after we visited the Penitentiary across the street.  ;;Fare really has it together and I would definitely return anytime I'm in Philly.</t>
  </si>
  <si>
    <t>y0VePR4HKH8m4A2xIPpa5w</t>
  </si>
  <si>
    <t>I enjoyed lunch here with my parents. We decided to sit inside because it was a little too hot outside. The ambiance was nice and the restaurant is chic and comfortable inside. The service was just okay. Our waitress was very friendly but we found ourselves waiting too long for simple things such as having our water glasses filled. I ordered the burger and it was quite good. Really juicy and flavorful. My mom had the tuna melt with guacamole; my dad had the fish tacos. Both dishes were fresh and flavorful. I wasn't wowed by anything at Fare but I would return there for lunch. Overall a pleasant experience but not outstanding.</t>
  </si>
  <si>
    <t>mayzm-vGoDcsIZc5f9UbGA</t>
  </si>
  <si>
    <t>I have been here several times and mostly enjoy sitting outside when the weather is nice. I have been here for lunch; dinner; and late night bites. More recently; I have enjoyed the bucket of pumpkin beers for $16. Food-wise; I have had their mussels; truffle fries; tuna melt; ceviche (not a favorite); kale salad with fried egg (not a favorite) and fried calamari. They have a happy hour but you must sit in the bar. I seriously hate when restaurants do that. I found out recently; they deliver too; which is a pretty cool service.</t>
  </si>
  <si>
    <t>Y_2jMUKz6pvJ0JSWG3u10A</t>
  </si>
  <si>
    <t>dDop2H7t_rHgRUwW-yxcQA</t>
  </si>
  <si>
    <t>Five stars for the food and two stars for the service. We went here with a party of eight for a birthday.  Our server greeted us but neglected to take our drink order. When we finally did have an opportunity to order drinks they were slow to come out. Other notable service fails - -- we were not offered any bread - as a rule I think that restaurants that charge over twenty dollars for entrees should have some type of bread offering. After our server took our order he disappeared and did not check on us. We told him one of our friends was having a birthday and clearly identified who but a desert with a candle came out and was given to the wrong girl. Other notable fails - out of the Pumpkin Creme BrÃ»lÃ©e even though three people at our table wanted to order it. My friend's chair broke while she was sitting on it (the back fell off and she had to reattach it);;Now for the highlights - everything that came out of the kitchen was presented beautifully and tasted wonderful. We tried the salmon, the squash soup, the beet salad, and the fig creme brÃ»lÃ©e. Other friends had the strip steak the bison burger and a flatbread.  A plus for food - -- staff just needs a bit more training and or a bit more incentive to get the job done right.;;As a side bar a 20% gratuity was added to our bill.  I wouldn't have minded this if the service was good...but we already had that conversation.</t>
  </si>
  <si>
    <t>2IQSGA2F3Fq4fi6AGCL6bA</t>
  </si>
  <si>
    <t>kuZNoljsncil13bjaecWog</t>
  </si>
  <si>
    <t>hUQ-7bbshS5eHLnD8esXyA</t>
  </si>
  <si>
    <t>Food serviceable; service awful. I would expect a higher level of interest/engagement from a counterperson at Taco Bell.</t>
  </si>
  <si>
    <t>f-UInQqNywLcMOGJtNi9bQ</t>
  </si>
  <si>
    <t>This place is awesome! My wife and I just finished dinner here. The truffle fries are loaded with parmesan cheese and served with a chipolte mayo that is out of this world. The crab cakes are served with a sweet-and-spicey chili sauce that leaves you begging for more. The seafood pasta has more shellfish than the Chesapeake Bay.  If you're ever in the Fairmount area of Philadelphia; you have to check this place out.</t>
  </si>
  <si>
    <t>Huz20UDDMaNu-nH7NTK6Yw</t>
  </si>
  <si>
    <t>-c57rQ0GCMM7o5Ri8NKn4Q</t>
  </si>
  <si>
    <t>The food wasn't awful; but not worth the price and the ambiance/service did nothing to redeem it. The service was awful- our waitress was just the worst. She tried to embarrass my friend because he asked for bacon instead of ham on his eggs Benedict. Strange choice? Yes. What he wanted? Yes. That's all that should matter. I will say: the fries were bomb.</t>
  </si>
  <si>
    <t>sQaSW-8Yb8TNSHIZKERY3w</t>
  </si>
  <si>
    <t>Was in Philadelphia for the Army-Navy Game and the family decided to try Fare for dinner - yep based on YELP. Excellent choice.;;We had twelve people in our group. Our server Leyla took excellent care of the group. We came in early so when we left they were getting really busy.;;Food was good. We had the Crab cake entrÃ©e, flank steak (2) and chicken breast. ;;Bathrooms very clean.;;Only negative some of the food could have been a bit hotter (probably sat for a while waiting for the other foods). But I understand that - big party and hard to time 12 meals.;;They are located near the Eastern Penitentiary - very interesting neighborhood. This place is worth a try.</t>
  </si>
  <si>
    <t>HYG69csNcr9ely4qNqKztQ</t>
  </si>
  <si>
    <t>Os7R1Ofkgm8XSzwi0-CIOw</t>
  </si>
  <si>
    <t>I was so excited to visit Fair during my visit to Philadelphia; that I studied the menu tonight before and knew exactly what I was going to order the \apple ricotta pancakes\" they were calling me! Also perhaps a lovely cocktail to go with it. Yet when we stepped inside; instead of a friendly \"hello\" as you get in most establishments we were greeted with a nonchalant \"may I help you?\"  Ok; fine whatever; the hostess did say she was \"on break\" .  Then as we were hesitantly taken to our outside table where we were then ignored. A couple that came right after us were greeted warmly ; the server went to them first and took their order . Suffice to say we left and went across the street to another establishment.  I probably will never eat apple ricotta pancakes ever again; not cool!"</t>
  </si>
  <si>
    <t>UFynKoLjwztaHnn6atKmPw</t>
  </si>
  <si>
    <t>Y7EalRsCafsApK5DcL_mTg</t>
  </si>
  <si>
    <t>Nightlife, Bars, American (Traditional), Pubs, Breakfast &amp; Brunch, Restaurants, Beer Bar</t>
  </si>
  <si>
    <t>Devil's Den</t>
  </si>
  <si>
    <t>pZTdRZQaL2S9PKgSlcbbDA</t>
  </si>
  <si>
    <t>After a brief visit to the Mummers Parade, the guy and I stopped by Devils Den while walking down 11th Street. It was my first time there. We were immediately seated and walked by a nice, warm fireplace. Our table was by the bar and the stools were high. I don't mind this, it wasn't too crowded but fairly busy. There is another room with more tables. They had the Mummers on TV.;;Viewing the drinks menu, I was glad to see they had $10 flights and I chose the Import flight. They have a very diverse beer menu as a lot of the other reviews have mentioned. We chose mussels. He had the mussels over pasta and I ordered the mussels Diablo which was spicy but not overly so. It came with fries, bread and dipping sauce. The food was very good but I thought the fries were a little soft. ;;The service was great. Our waiter was friendly and joked around with us. Apologized for the wait on receiving our check. The wait for drinks and food wasn't long especially for being very busy. I didn't see the bathroom but I heard it was horrible. ;;Overall, I would like to visit again, especially for the flights and they look like they have a really great brunch.</t>
  </si>
  <si>
    <t>4kjVKQhMJKdlasEkn_Nkxw</t>
  </si>
  <si>
    <t>AkOx-AR30658NiH6xolwNg</t>
  </si>
  <si>
    <t>[8/28/08 update];Craig LaBan just gave the Den one Bell. Ouch. His criticisms were accurate though. While the beer selection, service, atmosphere etc are all great, they just can't figure out the food. We recently got a crabcake napolean, and my wife said it was amazing, and I'm sticking with the thai mussels, but I've given up on getting a good burger. It's too inconsistent, and always a bit of a letdown compared with a monk's or royal tavern burger. I REALLY want the Den to find some good dishes and do them right every time, it just hasn't happened yet.;;[4/2/08 update];The Devil's Den opened last night, so a bunch of neighbor/friends headed over to check it out. It's got the makings of something really good, but it has a ways to go. ;;The decor is pretty nice - not divey, but not too showy. Less rustic than the Royal or the POPE. I didn't see any Eagles decorations, but it's still early. The second floor, which is rumored to host 8 beers on tap in addition to the 16 on the first floor, is still under construction. I felt the beer list was a little gimmicky....lots of beers with demonic/satanic names - I would have liked to have seen a wider selection of domestic craft beers over the themed selection. The kitchen had a sprinkler complication so there was no food on opening night. We did get to meet the owners, Scott and Erin, who both seemed courteous and ready to bring their experience running Manayunk's Old Eagle tavern to the Devil's Den.;;The draft beer selection was pretty good and reasonably priced. I had several glasses of a strong ale at $5/glass, and there's enough variety of domestics and european beers on tap to keep me interested in returning again and again. One downside was that a friend ordered Heradura on the rocks and it rang up at $15/glass. That's kinda crazy...maybe they only have the most expensive type, but it was a shock when we got the bill. ;;It was a warm night, so there were several large windows and doors open, which gave the main seating room a nice al fresco feel (if you were close to these openings). The music was not too loud and at times was drowned out completely by the crowd, which is the way I prefer it. I do wonder how summertime noise levels will jibe with the neighbors, who are certainly not foreigners to noise, with the Nam Phuong/Pho 75 restaurant complex and Washington ave so close.;;I look forward to seeing how this place fills out, and hope to give it more stars once I try the food and they get their sea legs.</t>
  </si>
  <si>
    <t>OHrl1xyCGSFp5lGSP2-6kg</t>
  </si>
  <si>
    <t>HisAMjzZHx5FqNeF4-XnaA</t>
  </si>
  <si>
    <t>Went here last night for happy hour. The happy hour is amazing!!! Wonderful beer selection  and the bartender knew his stuff.  Service was great and I totally dug the atmosphere.;;They had a nice fire roaring, massive attack playing and it was just so damn cozy!!!;;I do believe I will be a frequent visitor here.</t>
  </si>
  <si>
    <t>yi8MUcO3O6ALXErrFuj2_A</t>
  </si>
  <si>
    <t>qMbgTTJC6Z5F8gQ_pEl6Ug</t>
  </si>
  <si>
    <t>Half price Happy Hours!!! Great Bear!! Good Food!;Half price Happy Hours!!;Half price Happy Hours!!!;Half price Happy Hours!!!;Half price Happy Hours!!!;Half price Happy Hours!!!;Half price Happy Hours!!!</t>
  </si>
  <si>
    <t>NSYOzxR8bseHJgG_B5k6YA</t>
  </si>
  <si>
    <t>_v4Ve_HUxMyiJvtm-cX6xg</t>
  </si>
  <si>
    <t>This place is great! Always a decent crowd I've never seen this place empty! Very good selection of wine and beers. Service is always good as well! ;;Now for the best part... The food! Sooo good. Must try the famous duck fries! Shredded duck confit over ipa cheese fries! ;So good! Also try the mussels they are fabulous! I love the aventinus cream &amp; leeks mussels or the Diablo spicy chipotle mussels and they're served with crusty bread to sop up the goodness and choice of fries or pasta! Flat breads are good as well! Don't pass this place up!</t>
  </si>
  <si>
    <t>3FiqebHQQWhGukhaFcOIEg</t>
  </si>
  <si>
    <t>odom2NgG0ltbRScJtkeuag</t>
  </si>
  <si>
    <t>I like beer; I drink a lot of different styles of beer; devil's den makes even a knowledgable beer geek feel like a beginner.  Their draft list is always lined with several beers I've never heard of which is awesome.  Their prices are good and their half-off all drafts is the best happy hour in Philly period.</t>
  </si>
  <si>
    <t>NfoAmvEZ3NVTAtOEshCvwQ</t>
  </si>
  <si>
    <t>w_Zemgn-PLduLDhrqvs3GQ</t>
  </si>
  <si>
    <t>Been here twice and my complaint is about service. Yes; they have good beer; and the food I had was tasty enough. I just don't know why it took 40 minutes to come out when we were the only people there. Bartender and server friendliness does not overwhelm; either. I return to the places where I feel welcomed; and the energy is positive and friendly. There's so many bars that out perform; I'd only go back if there was a planned meeting that was not under my control.</t>
  </si>
  <si>
    <t>LEo-M8i3DEZuXl5xF0HsEg</t>
  </si>
  <si>
    <t>Wow!!! What a great place.  Among other things we had the Aventinus mussels which were just outstanding!!  They were some of the best mussels I have ever had, and I have had mussels all over the place, including Belgium, Germany and France.  They were plump and super fresh  made in a leek, Aventinus beer, cream, garlic and bacon sauce.   Also had the burger with gorgonzola which was delicious.  The mussels though were amazing,  served with fries and delicious garlic bread, really tasty.  Pair it with a great beer selection and you have a perfect combo.;We have been twice and service was good both times.   Ambiance is nice, typical neighborhood bar, a bit on the noisy side, but that is to be expected.</t>
  </si>
  <si>
    <t>odo8gGgNl6_qGY1kT4-vYg</t>
  </si>
  <si>
    <t>I8r0-vQRxGGjUPC8uF6AGQ</t>
  </si>
  <si>
    <t>Based on beer, they get 5 stars. Based on food, 2 stars. Not that the food is bad, it is not. It is quite delicious. Its the lack of options. Most of the food is fancy, which, is what the owners want to portray, which is great. But, if you are feeling picky, it seems like the options force you in a certain direction, like it or not. ;;Haven't been there since the change in chef and the revamp of the menu. That changed last night. 5-7 is Happy Hour, which is 1/2 off drafts. THAT is a great deal. Nothing like drinking superb beers for half the price. Ordered mild wings. The meat literally picks clean from the bone. The sauce is not over powering and sloppy. Flyers game is on, place is busy. Not overly packed like it was Game 5 of the World Series two years ago. ;;Ordered Aventinus Mussels. Amazingly delicious. I could swim in the broth. Fiance ordered braised pork sandwich. She said it was delicious. Beer was great. Atmosphere was perfect. A definite pro-Flyers crowd that was not obnoxious. ;;I will go back, as the beer is alluring. I am hoping they can add a few more options to the menu to make it more rounded.</t>
  </si>
  <si>
    <t>Hd_fv5EoinY-5SjIxf_ilQ</t>
  </si>
  <si>
    <t>Fantastic happy hour; and a lovely location. Sitting outside when it's nice out is fantastic. Great beer selection! The happy hour appetizers are lackluster.  The bartenders are a little weird and grumpy though.  That being said; they did let me still have happy hour prices when I ordered at 6:58 and it ends at 7:00 pm</t>
  </si>
  <si>
    <t>43uSlkNhDrI8KLw80dDP7w</t>
  </si>
  <si>
    <t>xxL2_-oExRCwKs_Nyr0KiQ</t>
  </si>
  <si>
    <t>Pubs, Restaurants, Bars, Nightlife, Irish, Irish Pub</t>
  </si>
  <si>
    <t>FadÃ³ Irish Pub</t>
  </si>
  <si>
    <t>LOSXvpaopmf9LXZSgoTHiw</t>
  </si>
  <si>
    <t>Fado is a great environment. I've only been there for soccer matches, but have had excellent service in most scenarios. Sometimes it's so crowded that the waitress can't even get to your table, but those instances are few (El Classico, St. Patty's, World Cup).;;The breakfast food is very good and hearty. Irish coffees are a must first thing in the AM, immediately followed with a nicely poured Guinness.;;It's probably the best place to watch soccer in center city.</t>
  </si>
  <si>
    <t>j3Kzidd0mE8m4qMTyvOY7A</t>
  </si>
  <si>
    <t>y6GDKpJ2Ss_1dNJvjYYP8Q</t>
  </si>
  <si>
    <t>Ff-jFGJgFqSEBrVwTzwuOQ</t>
  </si>
  <si>
    <t>We went here last year after the Color run completely covered in colored corn starch. Despite that; they didn't mind us coming inside to sit at the bar. The bartender was incredibly friendly and even bought us a round for participating in the 5k. I'd reccommend this place for some strong drinks and great bartending.</t>
  </si>
  <si>
    <t>cu_vhx8g_vwduUPulRYFVw</t>
  </si>
  <si>
    <t>We went here before a concert at The Merriam Theater a few weeks back; and it was great.  We arrived later than we wanted because of traffic; and told the staff we were a bit rushed.  They couldn't have been more helpful; and did everything possible to get us in and out.  The beer and drinks were great; and so was our food.  Will definitely return.</t>
  </si>
  <si>
    <t>v2dB8G_9bH8N6j7bLb1jhQ</t>
  </si>
  <si>
    <t>NRxHvhwY8XtONrctFITVhw</t>
  </si>
  <si>
    <t>Visited last night with my 2 girls before seeing Wicked.  They had fish and chips and chicken and chips and loved it!  I had the black bean burger - not bad.  Would have been better with a chipotle mayo or something like that; but overall good.  My girls devoured a brownie sundae after dinner.  It must have been something - they ate it like it was a last meal.  LOL.  Good service.  Took a little while to get our check; but the place was pretty busy by then - that was the only slight negative; but all in all good food and service.  I would go back!</t>
  </si>
  <si>
    <t>UettuAsx9mBKaoBuIPWMRw</t>
  </si>
  <si>
    <t>BrT_9GPb3l1IGxydGR13KQ</t>
  </si>
  <si>
    <t>This place sucks. As a vegan; there were hardly an options for me and the staff were not very accommodating. Also; the atmosphere is really terrible. This place is full of douchey suburbanites. I'd recommend Good Dog down the street and stay far away from this joint.</t>
  </si>
  <si>
    <t>HH3pMgpI0FHD1fqrhSpx1w</t>
  </si>
  <si>
    <t>The review is strictly based on weekend; late night shenanigans. When looking for a spot to drink; dance; and have a sweaty grand old time; Fado is one of the first spots that come to mind. Based on the crowd on a Saturday night; I'm not alone! Definitely a regular spot for letting loose on the weekends.</t>
  </si>
  <si>
    <t>ahUUF_cdV_nI1n9QUDgL_A</t>
  </si>
  <si>
    <t>IM6C54ZgGYNUxcPVxdr_GA</t>
  </si>
  <si>
    <t>Went with the family before going to the orchestra. It was OK; server was relatively friendly (but didn't get her name). Food was nothing to get too excited about. I made the mistake of getting Corned Beef and cabbage; corned beef was OK; cabbage was under cooked. We also had the fish &amp; chips and the Irish breakfast. Sausages were fully cooked but too mushy in the middle. Fish &amp; chips was standard American version. I've been on a mission to find a good Irish Coffee. Atleast this one was made properly; with heavy cream sitting on top (as opposed to spray cream that most use). The downside was the strong cinammon mini swirls on the top - they were too overpowering. We got in and out in an hour early Friday evening; so can't complain about that.</t>
  </si>
  <si>
    <t>APihaHUj2ZyHHa2I7VSWjg</t>
  </si>
  <si>
    <t>sUfipy-pIX4Uea1RRixOBw</t>
  </si>
  <si>
    <t>b-rp5tmYr_1A9xDi8qJoQg</t>
  </si>
  <si>
    <t>RqqA-PJcdx4YakrChsmBvg</t>
  </si>
  <si>
    <t>Went here with my friend and her mother while we were going to see a show in Philly. I was skeptical of the place at first considering we could sit where we wanted and I wasn't sure if our waitress would ever get to us; the place was packed. Surprisingly; our service was friendly and pretty quick! Our dessert did take sometime to come out; but the manager came over to our table and apologized for that. The customer service was great and the food was delicious. The Shepherd's pie melts in your mouth; the rhubarb pie was sweet and crafted perfectly; and even the wrap I had was great! I had a awesome meal and will be back again (regardless of the mass overload by the bar. :D)</t>
  </si>
  <si>
    <t>JPhPZcdUXSSeplvPfW7Auw</t>
  </si>
  <si>
    <t>QXGnmsKYANxOyZBqM-zlJA</t>
  </si>
  <si>
    <t>Nightlife, Irish, Restaurants, Bars, Gastropubs, Pubs</t>
  </si>
  <si>
    <t>The Plough &amp; the Stars</t>
  </si>
  <si>
    <t>eCMbPa4F-Bpuh2yTsDOFDw</t>
  </si>
  <si>
    <t>This Irish Pub is located on 2nd Street between Market and Chestnut. It was once the Money Exchange building. Beautiful high ornate decorated ceilings ~ wood stairs leading up to the balcony tables. Prices weren't bad! Fish and Chips for 3 of us and the hubster ordered Shepard's Pie. His words: \Rate this pie a 5!\" ;;Although the pie was a 5 the Fish and Chips didn't stack up to that rating. Fries were great ~ while the fish seemed a bit greasy and the coating kept falling off."</t>
  </si>
  <si>
    <t>k-9Ublfj99COHTFzeuUWXA</t>
  </si>
  <si>
    <t>Came here for a vegan dinner and I was totally impressed! Everything from the fancy toast to the amazing dessert was absolutely delicious! ;;The vegan creme brÃ»lÃ©e was hands down the most delicious item! Haven't had that for 18 years - since I've been vegan! ;;What's crazy is that this is the type of place you wouldn't think had such TREMENDOUS and high quality vegan options! ;;This was truly five star dining at three star prices! ;;I can't wait to go back!!</t>
  </si>
  <si>
    <t>ojyWQJtQ_ESVDvqL-69tLA</t>
  </si>
  <si>
    <t>SNCpA1ZYfIdY7Rhaa63eoA</t>
  </si>
  <si>
    <t>My friends will be surprised  to see me eating here at an Irish pub. But when it's restaurant  week and they're  serving vegan food; I gotta get involved. This was amazing. We had an artichoke  appetizer that was rich in garlic and sauce that was excellent over the slice of toast. The salad of fruit and greens (did the chef read my diary?) Was sweet and spicy  but not too much of either. Seiten steaks that tasted more steak than well any steak with a lovely just perfect steak sauce. Best of all for this veggie lover was the grilled potatoes;  sweet potaoes; and green beans slathered  in rosemary.</t>
  </si>
  <si>
    <t>UuOs3bycl7Y8gOKp9EvilQ</t>
  </si>
  <si>
    <t>For God's sake; if I order an eggs benedict poached that means the yolk should be runny.  My biggest breakfast pet peeve is when the eggs on a benny are overcooked; and P &amp; S twisted that knife.  On another note; they make damn fine bloody marys (Cajun; Wasabi; and regular--oh yeah; that's how I roll).  Good atmosphere; and actually a good spot for late night drinks--lots of eye candy.</t>
  </si>
  <si>
    <t>3T6EK2gLTP96Og1s07t5-Q</t>
  </si>
  <si>
    <t>I've only been here once, but I was so overwhelmed that it was enough to last me a lifetime.  ;;I went with a group of friends on a Saturday night, and it took 5-10 minutes just to get in the door.  Clearly, I expect bars to be crowded, but this was out of control.  The place is so huge, you'd think that people would be spread out and have room to breathe, but that is a terribly wrong assumption.;;We managed to wriggle through the suffocating crowd, albeit very slowly, and headed upstairs hoping for a bit of a reprieve.  It didn't come.  ;;I had to practically wrestle my way to the bar, which was about 3 deep at the time.  When I finally got to the front of it, I had taken a few elbows to the head, and forgotten what half of my friends wanted to drink.  Then, the bartender proceeded to ignore me for, not exaggerating here, 15 minutes.  She just kept serving everyone around me, and just amazingly never managed to make eye contact with me.;;Finally, thinking that I had either passed out or gotten lost, a friend came to rescue me.  Not even 30 seconds after he got to the bar, the bartender (who by this point I thought could be blind or at least lacking peripheral vision) came right over to take his order.;;Now, I've heard once or twice about this phenomenon where females don't like other females, but come on!  How are you gonna just totally ignore a customer!?  Terrible!;;I guess she thinks she just needs to work \the goods\" for the guys</t>
  </si>
  <si>
    <t xml:space="preserve"> and fails to realize a chick here and there might need a drink."</t>
  </si>
  <si>
    <t>5w-D6REGy9hzVSgFTR1_jA</t>
  </si>
  <si>
    <t>ppKN0tUuzx8ZdrAVRsWkLg</t>
  </si>
  <si>
    <t>The Plough &amp; Stars is such an institution!  It's a place where locals go, visitors repeat visit, and friends are made!  It's a great place for happy hour, brunch/lunch/dinner, and live music!  Late night it turns into a really fun place to dance (but not clubby) and magically transforms by morning for brunch!  Great for everyone (literally).  They have outside seating for warm days and a wonderful fireplace for those cold nights! Definitely worth visiting and re-visiting!!  ;;Highlights of The Plough: Outdoor seating, Fireplace, cozy atmosphere, drink selections, affordable, parking nearby, ;John Joe (trust me, you'll get to know John Joe), the HoJ (delicious any time of day!), friendly staff, friendly patrons, local spot</t>
  </si>
  <si>
    <t>UX4eeWRx008m2Qzn0jtpqQ</t>
  </si>
  <si>
    <t>zp9Xh-YS-FVTJclj0AS6VA</t>
  </si>
  <si>
    <t>Sunday evening we  headed down to Spruce Street by the River. After about two minutes of crowds and kids knocking each other into people walking; these two old ladies were sorta done with it and decided we wanted something besides funnel cakes. I was really tempted to try Federal Donuts and Chicken; but it was so beautiful out we decided to walk over to Old City where we came upon TP&amp;TS.  The music from the little Irish quartet enticed us in too. We sat at the bar and had Hoegartden draft and a gin &amp; tonic. Cold fresh beer; good pour on gin and fresh tonic. Happy happy. So far. We were very hesitant about ordering food because no one was eating; and then I noticed Yelp didn't have many food reviews on the place - mostly just loving the beer and nice people that work there. But starving; we went easy and got buffalo chicken fingers; a burger and fries.  So my review is:  the food; even though it was just bar food; was outstanding. Probably the best chicken strips I've had. Crunchy; tender; good sauce. Burger was very good quality; and cooked just the way I like it - and asked for it - well done and dry. (I know. Sorry.)  Crispy fresh fries. Bartender was excellent; and the people in the bar were - even though slightly inebriated - a lot of fun. I'm still working on the name of the gentleman who picked up our tab - Donald...Donnell... charming Irishman (what else would you expect?) Great experience.  Struggled with giving this 4 stars instead of 5; because 5 stars is reserved for truly great places IMO. How about 4-1/2?</t>
  </si>
  <si>
    <t>O3c9NBYs7yWJTHXbGVSNDw</t>
  </si>
  <si>
    <t>hLDLaBLmmbi8_B5KaXL7ag</t>
  </si>
  <si>
    <t>I didn't know this place turned into a meat market after happy hour time or later in the night.  We went right after work and the crowd was a decent; a lot of working people in suits trying to get their drink on.  But I can see how it could get rowdy as the night goes on and that's my cue to move onto better pastures.  I don't mind noise but I don't have tolerance for obnoxious drunks which I have a feeling it's the kind of place it attracts.</t>
  </si>
  <si>
    <t>AfnlW5DDWVuQShIcXQ4Gtg</t>
  </si>
  <si>
    <t>Iud5Y5OmRpaGi_6COmVW5Q</t>
  </si>
  <si>
    <t>oyA87-Q_vqnmxVOn_auJQQ</t>
  </si>
  <si>
    <t>Restaurants, Chinese, Comfort Food</t>
  </si>
  <si>
    <t>Spice C</t>
  </si>
  <si>
    <t>jbeyXcFEdDNNTLo4jyHhPw</t>
  </si>
  <si>
    <t>TKaP-nyzfTI-k1YFSCp4Uw</t>
  </si>
  <si>
    <t>qOGnley-gCfsP30VDUT9PQ</t>
  </si>
  <si>
    <t>Service was excellent.  There were four of is and two had brought food from a different restaurant.  We asked if it was okay to eat all together.  She said no problem.  So cool!  We all ordered bubble tea which were delicious.  Mango was the table favorite. ;;Our server recommended that we get the Sihracha hand drawn noodle.  We were more than satisfied.  We even got to watch them make our noodles in the back! ;I ordered mild and it was spice-ayy. ;;My only thing was this was one of two highly rated noodle joints in Chinatown.  Food and service were great but the decor sucked.  Looked like a B rated Chinese takeout spot.</t>
  </si>
  <si>
    <t>zt8ZvdxkYS6qAWI_IOWKNg</t>
  </si>
  <si>
    <t>-3J7owIl0ZEaISdeeTz9Ag</t>
  </si>
  <si>
    <t>As you may have probably experienced there are quite a few good choices when it comes to good authentic Asian cuisine in china town Philly. So here I am on a Sunday afternoon searching through my fellow Yelper's opinions and after seeing 4 stars after 4 stars on most restaurants it comes down to the best reviews, so at last we decided on Spice C seeing that it was actually one of the places we haven't tried in the decades we've been eating in this part of town. ;;Gotta tell you we were pleasantly surprised. The service was very good and the food equally as good. We had calamari and jelly fish for appetizers and then followed it up one of their many Pho soups choices. Winner- winner all around good dinner. Small place that was pretty crowded and it appeared to have many locals as they were chatty with several of the tables in a very comfortable way. Next time I'll try something a little more authentic.</t>
  </si>
  <si>
    <t>LWuQdBn6vp0BFQiR2KEvbw</t>
  </si>
  <si>
    <t>l5oPobj4VAnv344yFV8kdg</t>
  </si>
  <si>
    <t>Eggplant in garlic sauce is the bomb. The noodles are definitely the highlight here; and the steamed or fried dumplings are fantastic as well.</t>
  </si>
  <si>
    <t>h7N7CLBdSVFmi5XdW4oi3A</t>
  </si>
  <si>
    <t>FkJmjHGuv5y-YrBSKREa6g</t>
  </si>
  <si>
    <t>Came in here after it being recommended by my uncle. Came back feeling disappointed. It's a plus that the noodles are hand drawn but that's the only thing thats making this restaurant special. ;; I got the fish noodle soup. The fish was nicely cut and tender. However that was it. The soup itself felt bland. The noodles also didn't feel or taste any different from other noodle places. I mean, if you're going to make hand drawn noodles your selling point, at least go through with it. ;;My dad had the lamp noodle soup and he said that the lamb was tough while the broth was bland too. I've tried both of our soup's broths and it tasted like they had the same broth. Surprising since the toppings were completely different. Kind of lazy if you ask me. ;;My brother had the spicy szechuan beef and whoa, the sauce completely takes over the dish. It was so strong. While it's nice to have a strong punch, after a few bites you just can't take it anymore.</t>
  </si>
  <si>
    <t>XjuGctJx7VwRXSx-Km0B3A</t>
  </si>
  <si>
    <t>uXO81KrP5G1pE4OhAGQxVg</t>
  </si>
  <si>
    <t>Delicious! I am very glad we came. Located in the heart of Chinatown; this store is a gem.  My SO and I stopped here for a snack. The hand-drawn noodles in szechuan sauce were delicious (opt for the slight price increase). The noodles were just ever-so-slightly overcooked but that did not detract from the great flavor of the broth. The meat was tender and very hearty and satisfying. My SO; who has spent many years in Shanghai; said they taste very authentic.</t>
  </si>
  <si>
    <t>DY0-8fNSiWfsAyZTYr_C1Q</t>
  </si>
  <si>
    <t>The name and logo looks awfully similar to a restaurant just down the street.... I'd give this place a 3.5;;Yup, it's another hand drawn noodle place NOT to be confused with Nan Zhou. We thought we'd give this a try and see how it compares with Nan Zhou. Prices look similar and so did the beef noodle soup that came out. I got the sliced beef one, which I also normally get at Nan Zhou. ;;The Noodles: you could definitely tell it was hand drawn since they were so different in size. It was strange how my noodles differed in diameter dramatically compared to my dinner dates'. I also found them to be extra tangled. I appreciate that it's homemade and good but I still think it should be more uniform. Also, they really do give you A LOT of noodles!;;The Soup: It was good but it just lacked the depth that Nan Zhou's soup has. I also found that it left a greasy film on the lips and I had to constantly wipe them with a napkin.  ;;The Meat: It was tasty and soft, I'd say better than Nan Zhou. My friend who got the beef brisket, felt like there was too much fat in his and the Nan Zhou one was better. ;;Overall, not bad. And if that was the only one around, I'd eat it again. However, since it is a copy cat, I'd still rather go to the original.</t>
  </si>
  <si>
    <t>YUFqbfAePA8tgT2zE2y4xQ</t>
  </si>
  <si>
    <t>9rg4iRWAe5uuPb51xoMicg</t>
  </si>
  <si>
    <t>GYnPjzxVtU8N4ru9hEhLcw</t>
  </si>
  <si>
    <t>NOGfZveU7gM3TMWbQivorA</t>
  </si>
  <si>
    <t>We ordered a house special noodle; a sezchuan noodle soup and and something in chinese... The waiter brought us 3 bowls of beef noodles. It was ok. Still steamed because of bad service; not letting us know what we ordered....</t>
  </si>
  <si>
    <t>UNPTMOrLjUJqcMkeB48k2A</t>
  </si>
  <si>
    <t>8ZMVmHtidVHIS_aeTbPjOQ</t>
  </si>
  <si>
    <t>Spice C is one of my go-to spots in Chinatown if I don't know what I want to eat. They have a big selection of noodles; rice; and soup dishes; so I always find something I like there. Their house special beef hand drawn noodle soup is definitely my favorite dish on the menu. Make sure you add the pickled mustard greens on top because it really makes a difference. The noodle soup is really flavorful; and the beef is super tender. Their handmade noodles are out of this world. You can tell that the noodles are made fresh. They know what they are doing when it comes to noodles.</t>
  </si>
  <si>
    <t>_3u2ZYedeEnKliV3sqw76Q</t>
  </si>
  <si>
    <t>TRwPE6wsoAL6_fRaFdB4FA</t>
  </si>
  <si>
    <t>Restaurants, Indian</t>
  </si>
  <si>
    <t>Karma Restaurant &amp; Bar</t>
  </si>
  <si>
    <t>qzH_eCDhg_5tHDCPrMIkcg</t>
  </si>
  <si>
    <t>Service was friendly and attentive, and the food was great!  ;;We had naan, the cauliflower appetizer, goat curry, lamb kabobs, and potatoes.  (I can't quite recall the Indian names for the entrees, and don't want to butcher them!).</t>
  </si>
  <si>
    <t>aRmnSR2EXa0WwEEey86_Wg</t>
  </si>
  <si>
    <t>S_8WDB_8xqA0aLhwsQDlUw</t>
  </si>
  <si>
    <t>We had been walking a long way in the sun and were very hungry, so we were probably the most grateful diners this restaurant has ever had!  Factor that in when reading our glowing review.;;We're from Tennessee and we love Indian food and eat it wherever we go (NY, DC, Atlanta...)  Still, this was the best vegetarian Indian food we have ever had. We ate off the buffet.  The Baingan Bharta (sp?) was amazing. The lentils were also delicious, better than usual.  The naan, the carrot dessert, the mango lassi, the chutneys...everything was absolutely delicious.  I hate to think that our Indian restaurants at home don't stack up, but the truth is that this was way better.  The food also seemed light.  Some American Indian restaurants throw in a lot of cream or use too much ghee (or some other oil) and it makes me feel weighted down and uncomfortable for hours after eating Indian food. This was not like that.;;It was lovely and cool and dark inside and the waiters were friendly. The only downside: it was on the expensive side.  Still we highly recommend Karma.</t>
  </si>
  <si>
    <t>FID0T19r2EotqL9_UIhepA</t>
  </si>
  <si>
    <t>L1dKYh5BflzYyNfbYlsxYA</t>
  </si>
  <si>
    <t>hY_qhFpcnLKk0wxjb1HOgA</t>
  </si>
  <si>
    <t>CFWH_kml5ipEgehxZQX6Tg</t>
  </si>
  <si>
    <t>Love love love this place!! Not only was the food incredibly delicious and beautiful; but the service was just perfect. The servers were so kind; helpful and thoughtful. Such a cute place; great dinner deal. Lots of food-naan was incredible. Everything. I'm just so sad I live out of town because id eat here all the time! So far; best food in Philly!</t>
  </si>
  <si>
    <t>Xi3Dqv2NDSBJOTiFFLwY7w</t>
  </si>
  <si>
    <t>pPiII1Pvn44yjPs8Nd-zpg</t>
  </si>
  <si>
    <t>I just had the most delicious Indian meal at Karma recently. The food brought back fond memories of food served in India. The decor is superb and the price for the entrees is pretty affordable considering the location of the restaurant.;;For appetizers we had tootak - chicken wings. They were delicious. I had ordered a Kingfisher beer which complemented the food suprisingly well. For the main course we ordered Malai Kofta, Chicken Mughlai and Chicken Madras. The Malai Kofta is the best I have ever tasted. The gravy is delicious. The Chicken Mughlai seemed to have a similar gravy and it was as tasty. The Chicken Madras was not something I was really excited about and could be avoided.;;The service was excellent and it was a really wonderful experience dining here. Highly recommended.</t>
  </si>
  <si>
    <t>N7gSystNaNjoH-qzIA3CgA</t>
  </si>
  <si>
    <t>WwHxzYsOv3tk6XSwMRKQbA</t>
  </si>
  <si>
    <t>Excellent food and excellent service. Mani was great at helping us make good food choices. All absolutely delicious. Happy we live around the corner. We will definitely be back. The $20 special makes this place a no brainer but don't forget to order some Naan with your meal (make sure it's the sweet one; can't remember what it's called.</t>
  </si>
  <si>
    <t>A3TLdhgsYkYbx3SsDdffzA</t>
  </si>
  <si>
    <t>oOQernln8LXC8H0VZbmOJg</t>
  </si>
  <si>
    <t>Here for lunch before matinee at Arden Theatre. Excellent vegetarian choices. We shared the Veg Thali and also a soup and salad; along with Veg Samosa. Wonderful variety and seasonings; with attentive and helpful service. If you're in or around Old  City; I suggest you check our Karma. We'll be back!</t>
  </si>
  <si>
    <t>Y8zWwNSVM8Kttup1c1sEpw</t>
  </si>
  <si>
    <t>JtUO0vhpZKHJag0J5asoLg</t>
  </si>
  <si>
    <t>My wife's first Indian food experience. Mani; the manager; was awesome. He took time and walked her through the different foods and flavors. She had tilapia and I had lamb. OMG it was awesome and what great service. Wish we were closer!</t>
  </si>
  <si>
    <t>wfkMPenvN7RH-TIQaOWFog</t>
  </si>
  <si>
    <t>sY_Sk8A37EVeabp96dqo3Q</t>
  </si>
  <si>
    <t>Karma was off to a good start. I found myself in a very cool street with a nice evening vibe and I immediately liked the bistro-style of the restaurant as I walked through the door. The welcome and service by the waiting staff was really good and very friendly.;;Unfortunately, it all fell apart when the food came, which I guess is the most important bit. The samosa appetizer just wasn't - a samosa, that is. The thick, doughy deep fried pastry was just wrong in every way and while samosas are meant to only be lightly spiced, the filling was almost devoid of any flavor except for the tang of not quite cooked potato left on the palate.;;To me, it's always a bad sign when they ask how hot you want a curry sauce. Particular dishes in Indian cooking are defined by specific flavors and spicing, there are no varieties of heat for any dish. I have never been asked this question in India.;;So, it didn't bode well for the butter chicken and, sadly, it lived down to my expectations. This dish is all about luxurious, smooth flavors and nothing to do with heat. This one was all about heat and was just wrong from its dark brown colour to muddy texture. On a positive note the rice was light and fluffy and the naan bread was fabulous but that's not enough to warrant a $35 bill for two dishes and a bottle of sparkling water. So very disappointing.</t>
  </si>
  <si>
    <t>Ph7YqjVrt9Xp6iDZwen1Fg</t>
  </si>
  <si>
    <t>0mlzXuhNGe02QoYtA94qkg</t>
  </si>
  <si>
    <t>Amazing food; excellent service and a wonderful atmosphere. We loved it here and will definitely come back! The staff were phenominal!</t>
  </si>
  <si>
    <t>t0QVn7WiegUCcIrSIUqutQ</t>
  </si>
  <si>
    <t>1UNorskttXSWuEcgzKzXcA</t>
  </si>
  <si>
    <t>Lounges, Restaurants, Asian Fusion, Mexican, Latin American, Nightlife, Bars</t>
  </si>
  <si>
    <t>Xochitl</t>
  </si>
  <si>
    <t>vs-LpxK9P5lzFgS5PjO9vA</t>
  </si>
  <si>
    <t>I gave it one star because it doesn't give me an option to give it zero. This place sucks. Where should I start?? Okay, arrived at 7 pm with reservations and was seated in the dungeon. Fine. We ordered queso fundido with chorizo and got a weird looking cheese skillet with tortillas NOT chips. Odd! So had to ask for chips. Should've asked for a trash can. So we asked for some salsa to dress it up a bit -- that took an hour and I'm not exaggerating! The salsa was a thick mushy mess. Could turn the bowl upside down and nothng would've come out. Our food took an hour and a half, too. By that time, we were full on chips -- which were the only good thing on the menu! Oh... My favorite part... I ordered a side of beans and rice to go with my carne asada tacos -- which were more like unseasoned beef tips -- and I got a bowl of hard WHITE rice with refried beans on top. WHITE rice??? Seriously?!;;Terrible! Dont waste your time. Taco Bell serves better food than this and that isn't saying much! Service was just as bad!!</t>
  </si>
  <si>
    <t>qkd0usJRrko8SdyGiXwhAA</t>
  </si>
  <si>
    <t>m3UKzqr7KUvqCGnD_qR6QA</t>
  </si>
  <si>
    <t>I thought this place was great. We stopped in for a few drinks and a plate to share and were happy with everything; especially the tacos and margaritas.</t>
  </si>
  <si>
    <t>B__mx7kewtcoUk4f_YKjHQ</t>
  </si>
  <si>
    <t>Hanging out in Society Hill rarely happens for me, due to the saturation of wonderful bars and restaurants in my own neighborhood, but the urging of multiple friends and a birthday party finally brought me over to \So-Cheet\" last night.;;We hung out in the cozy</t>
  </si>
  <si>
    <t xml:space="preserve"> dark basement lounge</t>
  </si>
  <si>
    <t xml:space="preserve"> which was pretty great.  From 10-12 on Saturdays (and maybe Thursdays and Fridays as well?) they have a late night happy hour.  The special was $5 house margaritas.  While that may not sound like the most amazing deal to happy hour cheapskates</t>
  </si>
  <si>
    <t xml:space="preserve"> trust me - it is.  Sauza blanco</t>
  </si>
  <si>
    <t xml:space="preserve"> hand-squeezed lime juice</t>
  </si>
  <si>
    <t xml:space="preserve"> and simple syrup made for a tasty drink.  I like when you can actually taste the tequila in a 'rita.;;While we weren't here for a full meal</t>
  </si>
  <si>
    <t xml:space="preserve"> we did try a few of the snacks:;;-queso fundido: Delicious melted chihuahua cheese</t>
  </si>
  <si>
    <t xml:space="preserve"> served with piping hot fresh tortillas</t>
  </si>
  <si>
    <t xml:space="preserve"> mushrooms</t>
  </si>
  <si>
    <t xml:space="preserve"> pickled red onions</t>
  </si>
  <si>
    <t xml:space="preserve"> and peppers. I really loved those red onions.  I could bring home a jar of those.;-the chicharrones: pork rinds served with a dangerously spicy salsa verde.  Again</t>
  </si>
  <si>
    <t xml:space="preserve"> amazing.;;Service was attentive and friendly</t>
  </si>
  <si>
    <t xml:space="preserve"> and a DJ was spinning hip hop and funk.  I had a really great time here</t>
  </si>
  <si>
    <t xml:space="preserve"> and have to come back for a full dinner."</t>
  </si>
  <si>
    <t>ET3TgSSQ3shm2mj5vZ8IVQ</t>
  </si>
  <si>
    <t>_IAnnAqXFQk-9O8HyzpvzA</t>
  </si>
  <si>
    <t>The best Mexican in the city, hands down. ;;A little pricey but great happy hour specials. ;;My favorite part is the guacamole, which you get to customize by selecting what you want added from a checklist. ;;The staff is friendly too and very knowledge of the lengthy tequila list.</t>
  </si>
  <si>
    <t>N4kWSkugaEIahD-Nm9OxUg</t>
  </si>
  <si>
    <t>Went here on a weekday evening when my brother and his girlfriend decided to make the trek to Philly for dinner with me and my fiancÃ©. They rarely visit so picking an awesome restaurant- a task assigned to me as the Philly resident- was very important. ;;Xochitl did not disappoint. The vibe is understated Old City- totes relaxing, trendy but traditional, doesn't take itself too seriously but your server knows everything about the menu and food and drink is masterfully executed. ;;The guacamole was fantastic (if it wasn't, I wouldn't even bother to post a review...) which is a basic requirement for Mexican restaurants. Check. ;;Since we were feeling poor that night, my fiancÃ© and I went with tacos rather than a full-on entree. Fish tacos-can you make them spicy? Um, yeah.  Melt in your mouth. Spicy brisket tacos- also very tasty. There were no leftovers. Our server and bartender colluded to prepare a dessert drink for us, a little shot of tiramisu liqueur goodness. And it was perfect. ;;I still can't say the name of this place correctly but I will definitely be back and I would recommend it to others. Mexican food done right is such a treat, and so nice to find in a fun place that has cool staff who can really deliver for a semi special occasion. ;;When I go back. I am looking forward to trying one of the ceviches...</t>
  </si>
  <si>
    <t>Yxnieg2l2KAN_5releRtCw</t>
  </si>
  <si>
    <t>fQoc6QejSaDTIiYoQfUm1w</t>
  </si>
  <si>
    <t>I was really hoping they would do something nice with this location, since it was my beloved old favorite spot to go to by myself. This is the old Filo's, I spent many nights there having a few drinks,  listening and dancing to great music by the Worship crew, then walking home. ;;We decided to check this place out one Friday night when a friend from out of town was visiting. It was the perfect atmosphere and food in the downstairs lounge area. The music the dj was playing was great and funky, yet not too loud, so that we could still hold a conversation. The food was spectacular, we had the Ceviche de Callos con Sandia (watermelon and scallop ceviche), I wasn't sure what to expect, it was not like the typical ceviche I have had before, but it was delicious. We also had the Queso Fundido, one with chorizo and the other with mushrooms. They were both devine!;;They also have a reverse happy hour special in the lounge: Thursday - Saturday, 10pm-12am. We had some tasty margaritas (although not the best I have had, but good enough for the price), and we were feeling really nice by the time we left there, not too full, it was the perfect amount of food, and we still had some $ in our pocket!;;I am definitely looking forward to going back to Xochitl.</t>
  </si>
  <si>
    <t>JhuBQjUEdLqm3OC4vinVtg</t>
  </si>
  <si>
    <t>2QLcXtfzQCBv0j7gbI_T7g</t>
  </si>
  <si>
    <t>Best margaritas around, freshly made (not concentrate or artificial tasting sour mixes) from real limes. Best of all, only $5 at late night or after-work happy hour.  Definitely my new favorite special.;;Guacamole is awesome and the spicy salsa they serve it with adds the perfect kick. I also had the squid hot-pot which was tasty, but I could probably eat dinners here of just the guac.</t>
  </si>
  <si>
    <t>tZASvnyUoAWTfQCtFz0YyQ</t>
  </si>
  <si>
    <t>nsVwHl3eMDAzucWMQK_pbw</t>
  </si>
  <si>
    <t>oh.  my.  god.  i went here for south street's \restaurant week\" (3 courses</t>
  </si>
  <si>
    <t xml:space="preserve"> 30$) last weekend and it was amazing.  And that should say a lot considering that a lot of restaurants use restaurant weeks to half-assedly  crank out dishes for the masses in an assembly-line manner.  ;;But not here.;;every dish was excellent</t>
  </si>
  <si>
    <t xml:space="preserve"> and even artistic!  I had the avocado ceviche</t>
  </si>
  <si>
    <t xml:space="preserve"> barbacoa (perfectly cooked)</t>
  </si>
  <si>
    <t xml:space="preserve"> and chocolate souffle cake with cajeta ice cream.  We also ordered the custom-made guacomole for the table; a server came out and made it for us right at the table. And just as swiftly as he had made it</t>
  </si>
  <si>
    <t xml:space="preserve"> the four of us devoured it.  SO good.  And the waitress was super-attentive and more than willing to offer recommendations.;;On top of everything</t>
  </si>
  <si>
    <t xml:space="preserve"> the place has a very cool atmosphere and is on a stretch of south street which is very pretty</t>
  </si>
  <si>
    <t xml:space="preserve"> especially on a temperate spring/summer night--perfect for a little post-dinner stroll or if you're en route to some bar hopping later.;;Try this place--you won't regret it."</t>
  </si>
  <si>
    <t>XRv5SpJPULVxWtOBEFe1-A</t>
  </si>
  <si>
    <t>8wecZLg_uaMxn2GkeI7mMg</t>
  </si>
  <si>
    <t>I wanted somewhere new for Cinco de Mayo and had never been here. ;;Overall, it was okay. I liked how you could customize the guacamole-adding crab, tomatoes, garlic, etc but I thought the guac was a little bland still. The chicken tacos were good but nothing special. The margaritas were also just okay-maybe I'm used to flavored ones.;;Would I come back here? Yes. Would it be my first choice for Mexican? No.</t>
  </si>
  <si>
    <t>_wRTBeEpjXvH6oSl2dMhLA</t>
  </si>
  <si>
    <t>ea0D2oIkO7ig4nufyp_eLw</t>
  </si>
  <si>
    <t>The food was exceptional; but, we our entire visit was 2 1/2 hours long.;;It was Monday, December 28th, 2015 and we had a reservation for 7 people at 6:45pm.;;The place was packed, which made us very excited to be there; it looked like people were really enjoying themselves! So, we were very optimistic.;;We were seated, immediately. But, we noticed something almost immediately; there was only 1-2 servers AND they had continuous drinks to refill and grab from the bar.;;The manager was running drinks and food, too.;;We ordered drinks with appetizers after about 20 minutes of waiting. We didn't receive out appetizers for an additional 25 minutes (so we are about 45 minutes, now).;;During our wait for the drinks and appetizers, we did manage to order our food.;;We finally received our dinner orders at 8:00 PM (almost 2 whole hours of being there). At this point, most of our party had 2-3 drinks in them from the bar.;;We all at very quickly because we waited so long and were hungry.;;But, we still had to wait for the final bill. This took another 30 minutes.;;;Again, exceptional food (seriously), but the service was a 1 out of 5.</t>
  </si>
  <si>
    <t>FRavyi-rbhEMxH9hdHPDmA</t>
  </si>
  <si>
    <t>Mt6XTQfwk2DUD3AK29YIBg</t>
  </si>
  <si>
    <t>Italian, Restaurants</t>
  </si>
  <si>
    <t>Melograno</t>
  </si>
  <si>
    <t>vYP1sjJ_m3z2Jdx6Uk-_jQ</t>
  </si>
  <si>
    <t>The customer service when I called for a reservation for a large party was so unprofessional and unhelpful that we never even made it to the restaurant this time around.  I had called and left a message and did not receive a call back.  When I called again; I was told there was no availability.  I know via urbanspoon that it would've been available if my phone call had been returned in a timely manner.  To top it off; I was faced with attitude.  They should consider who they elect to answer their phones.The quality of the food isn't high enough for me to put up with that.   There are plenty better BYOB's in this city.</t>
  </si>
  <si>
    <t>Rp1gm4dyHO8PkVrvl-HEtw</t>
  </si>
  <si>
    <t>lbagEzowidd-dSsRnlswRQ</t>
  </si>
  <si>
    <t>A bit pricey, but one of the highest quality Italian menus you'll find in Philly.;;The service is attentive and professional, and the food is always wonderful.  My favorite is the Mushroom Papardelle, wide ribbon pasta in a mushroom-based cream sauce.  Incredible, although I'm actually not sure if that was a standard menu item or a special that day.;;Like I said, the prices are on the high side, no doubt to help cover what must be some very high rent for that part of town (2 blocks off Rittenhouse Square).  And I think that there is a brightness and a \starkness\" to the decor that</t>
  </si>
  <si>
    <t xml:space="preserve"> if cured by someone with a good design eye via a few simple changes</t>
  </si>
  <si>
    <t xml:space="preserve"> could go a long way toward making this a true 5-star establishment."</t>
  </si>
  <si>
    <t>E4ptx5HC4y-XNdWxgJMZeQ</t>
  </si>
  <si>
    <t>b7Ewd0L5amxc7ygpyyG5XQ</t>
  </si>
  <si>
    <t>My wife and I didn't want our last dinner on our Philly visit to be too heavy (no Del Frisco's) nor too touristy (no cheesesteak).  I yelp'd Melograno and we decided to go.  Soooo glad we did!  Notes:;;1) needed to eat early as our 1.y.o. wouldn't last too late; we arrived at 6pm and did not wait.;2) by 6:45pm the line was out the door.;3) host was friendly over the phone, and equally gracious upon arrival.;4) BYO!;5) there's a liquor store 1.5 blocks away;6) ambiance excellent, rustic;7) baby high chairs, yes!;8) limited menu with EXCELLENT choices.;9) we ordered all the specials: gorgonzola meatball starter, filet for her, tuna for me. all cooked to perfection the first time out.;10) table bread quite good and served warm.;11) servers quick with water refills.;12) got a bit loud once it filled up, good buzz;13) ginger creme brule crisped well, yummy;14) host noticed our son had a skin condition on his chin - she mentioned a remedy (it worked!);15) prices very reasonable considering we got specials ;;16) last but not least, our server LUIS was one of the best servers we've ever had at any restaurant, and we eat out a lot and in some very nice places. LUIS was courteous, attentive, understanding, and knowledgable - he interacted with us as if we were family and wanted us to have the best experience possible. The food was a delight, but LUIS won us over.  ;;Will eat here whenever I'm in Philly.</t>
  </si>
  <si>
    <t>LdoMpFwGAEBsu63Hbkypeg</t>
  </si>
  <si>
    <t>CLrJogjC4aCXrFr_N50_yQ</t>
  </si>
  <si>
    <t>Had high expectations for Melograno, but I didn't leave super impressed. Nothing was out of the ordinary on the menu that we tried, but then again, it was Retaurant Week. The bread for the table wasn't warm - not a big deal, but fresh, warm bread can sometimes be a really pleasant surprise! We ordered the chicken liver crostini and the veal meatballs. Very simple and done well with a nice touch of fried sage leaves. I had the steak with a side of cannelini beans. The beans were literally just plain beans without any seasoning, sauce, or interesting texture. The steak was a bit chewy and underseasoned. A big portion and not terrible, but again, not worth four or five stars. ;;The desserts were probably the highlight of the meal: a warm chocolate cake and an apple cake with sea salt caramel ice cream. Proper portions, fresh, and delicious.;;Unfortunately, I probably won't be returning to Melograno, although I did like the overall ambience, and of course, the location!</t>
  </si>
  <si>
    <t>9jbQg2kZOk06vyZcuPRyTw</t>
  </si>
  <si>
    <t>The Melgrano experience was good enough.  The space is very open with few but interesting accents.  The seating is cozy; which is a good thing because on a busy and loud Friday night; you're practically screaming at your date/friend/or some combination of both in spite of the proximity.  The pasta we ordered (wild boar and bucatini with pancetta) were actually quite good.  However; the rest of the meal was nothing to write home or yelp about.  The pizza desperately needed some salt and the service desperately needed to be less frazzled and a bit quicker.</t>
  </si>
  <si>
    <t>QleicUERSrGL8fibf7Mp2A</t>
  </si>
  <si>
    <t>E5rlzFnN5QOJn4IuQr7Xgw</t>
  </si>
  <si>
    <t>Came here for my friends birthday with a party of seven. They were extremely attentive, bringing extra bread when we ran out, dousing our meals w fresh cracked pepper, etc. when the restaurant was completely packed. They recommended great meal;Choices and everything we got was delicious. Combined with the fact that this place is a BYOB, makes it a no brainer! The pappardelle and the gnocchi of the day blew our minds.</t>
  </si>
  <si>
    <t>sQuY9ltL2-KIN1erjLoMdg</t>
  </si>
  <si>
    <t>3.5 stars;;I'll be the 1st person to let you know that i'm not a fan of italian food. When my friend recommended we have dinner here, I didn't want to be a debbie downer so I agreed. She got some wild mushroom dish which was good. I forgot what I ordered but it had to pull pork/meat in it. It was def tasty. Not what I expected.;;It's BYOB so we got a small bottle to share nearby. The waiter was attentive (and cute) and he did recommend that I get the pulled pork/meat dish which I appreciated.;;I do want to go back and try the grill octopus app.</t>
  </si>
  <si>
    <t>XYYAruRdqxVRv_vwScB_2g</t>
  </si>
  <si>
    <t>Yum!  I was in Philly for the weekend with my sister and friend of hers and we were in the mood for Italian.  We tried to go to Porcini's but they were booked for the evening and so we decided on Melograno.  We didn't have reservations but we managed to get the last table and had the most fantastic time.  We ordered Insalata Melograno; the Antipasto Rustico and various pasta dishes for our entrees.  The food was so good; it makes my mouth water just thinking about it.  I ordered the Spaghetti all' Amatriciana and it was very good but my sister ordered the Pappardelle Tartufate- I had a taste and it was delish!  What really sealed the deal for me was the service- our server was so nice and friendly!  I love this place!</t>
  </si>
  <si>
    <t>_CCVbyyylVh4FBS0n6xCDg</t>
  </si>
  <si>
    <t>qfl5Kzd_ar0T-Xi6WDzIsg</t>
  </si>
  <si>
    <t>ZWdP2hX_5u4B9nMmYx159Q</t>
  </si>
  <si>
    <t>07TPcsX7FOubme2p5qumdw</t>
  </si>
  <si>
    <t>This place was recommended by a friend and boy was it a great recommendation!  Food was pretty darn good!  My absolute favorite is the mussels.  My two friends and I ate 3 servings of the complimentary bread - using the mussel sauce as a dipping sauce (I usually try to avoid the bread because I don't like to ruin my appetite; but it was absolutely IRRESISTIBLE).  Soo worth it!  Their pasta dishes are yummy.  I will definitely be back.  It is also BYOB spot; people!  My kind of place.</t>
  </si>
  <si>
    <t>XScjY1M4W3MI5Dxk8GRuyQ</t>
  </si>
  <si>
    <t>zU5PPd9j4bYC_MepNSEDcA</t>
  </si>
  <si>
    <t>Restaurants, Chinese, Nightlife, Dim Sum, Event Planning &amp; Services, Bars, Cantonese, Venues &amp; Event Spaces</t>
  </si>
  <si>
    <t>_Dr4lmxL5IXJHWIAJSDaYA</t>
  </si>
  <si>
    <t>This is probably one of the nicest and biggest Chinese restaurants in the area. When you walk in you see a large open space with multiple dining rooms and attention to decoration. But, some of that wears off when you sit down and your table is the stereotypical Chinatown dirty table with a paper menu. ;;Still, the food is authentic, even with English speaking servers! Soup dumplings have a thinner layer of skin than at dim sum garden or toms dim sum, making for a tastier experience! ;;Prices here are slightly above average Chinese food ($11 for string beans with no meat, anyone?) but service makes up for it (although they did give us the wrong item but it was easily switched out). ;;Btw, beef scallion pancakes is a must :)</t>
  </si>
  <si>
    <t>njxMBcTOtlk4v5Vlp70XkQ</t>
  </si>
  <si>
    <t>TzEpR2MQzNoFaRsDVcPJFw</t>
  </si>
  <si>
    <t>aRFShHIAmmpIk0JLTOYMeg</t>
  </si>
  <si>
    <t>It's out one of favorite spot for lunch with coworkers. Since it was open we went there more than 10 times. And every time we order same thing but we like that it stays consistent. My usual is wonton soup, which we actually can split between 2 people easy, and sticky rice in banana leaf. I love this sticky rice, I tried a lot of it in different places in Chinatown and I can tell this is one of my favorite. Soup dumplings are good, but I know better place in Chinatown, since it's in university city area, I would say they are the best. Actually I can say that Dim Sum House is the best Chinese restaurant in University City of Phila. I hope they will maintain being clean and solid. The service is always good, just remember that they serve as it's ready, so sometime everything can come at the same time, sometimes in odd way.;Overall I would recommend to try it!</t>
  </si>
  <si>
    <t>y2QgQlW1v95vexHb90nAjA</t>
  </si>
  <si>
    <t>T7sigl_sa3wWwAgepsjlZQ</t>
  </si>
  <si>
    <t>oe-CFCZFeGBpyhTxGin5ow</t>
  </si>
  <si>
    <t>3ayFQDSqRolIX0a7GsIClQ</t>
  </si>
  <si>
    <t>Came here last night with a couple of buddies and had a good time.  Were seated pretty quickly, service was generally attentive,food was tasty.  We had a selection of dim sum and main entrees: shrimp siu mai, spicy shrimp dumplings, veggie dumplings, authentic (meaning no soy sauce i guess?) fried rice, stir fried green beans, and stir fried potato.  We spent about 20 bucks per person, which was not bad for a Friday night dinner out with friends.  ;I will say this; if you are coming here for affordable/amazing/authentic dim sum, then this is probably not the best place for you.  The food is pretty authentic, but you will be paying a premium price for it (probably close to double the price you would pay if you went to dim sum in Chinatown).  In addition, the food quality (at least at the moment) will likely not blow your mind; it's standard decent dim sum.  That being said, if you're coming here for the atmosphere and for the chance to eat good dim sum for dinner, then it's probably worth it. ;Small kinks that I think will likely be worked out as time goes on: serving utensils were limited (we had one serving spoon for pretty much all of our dishes), and our plates, which were tiny, were not cleared out between our meals.  ;Definitely a nice and chill place to hang out with friends, I'd come back..I'm curious how things will change as the restaurant develops.</t>
  </si>
  <si>
    <t>C-uhHcfU7Iat9NEx726_fQ</t>
  </si>
  <si>
    <t>2tjwsa5fDKNmkmgftrEFlQ</t>
  </si>
  <si>
    <t>Went there 3 times in 4 days. Immaculate service, loved everything we ordered except for the west lake fish, but I always have problem with that dish, wherever I have it.;;I love the Jane G's over at Rittenhouse, and their university city location doesn't disappoint.</t>
  </si>
  <si>
    <t>oo5F02g0vdUtkiK2GAuXww</t>
  </si>
  <si>
    <t>vG52_1ZgWbDCQGu2wwCa2g</t>
  </si>
  <si>
    <t>Dim sum house's environment is calm and welcoming with their upbeat and  friendly servers. Their food is a nice modern take on traditional Chinese dishes. I highly recommend the beef scallion pancakes; soup dumplings and spicy tofu fish.</t>
  </si>
  <si>
    <t>TQXqvToE9xImyEX-Fabm2w</t>
  </si>
  <si>
    <t>gvjPw6gQ14FpixM4ixnBAw</t>
  </si>
  <si>
    <t>I ate here as part of a group of 5 on August 11.  The food was decent; the service not so.  Perhaps it was just our particular server; but she left a lot to be desired.  Food was charged that was not delivered; and everyone's appetizer course came out together but mine.  The waitress described this as \family style\" dining; but this concept was hard for me to understand since 4 of the 5 other people received their appetizers at the same time; and mine came out 2 minutes before my meal."</t>
  </si>
  <si>
    <t>YUqJTee3dXnTuPT_hZa5Pw</t>
  </si>
  <si>
    <t>79KU6jOYPLPewAH_OvXMAQ</t>
  </si>
  <si>
    <t>Really a 3.5 stars would be more accurate.;This place has a pretty decent happy hour, having a handful of their dim sum on happy hour for $4 or less. They were a little pricier than my other go-to dim sum place in Chinatown and I thought that their soup dumplings (pork and the pork and crab) lacked some spice (like salt and pepper) in comparison to other soup dumplings I've had. The crystal shrimp dumplings were good, as were the pork and leek dumplings and the pork bun bao. They were able to accommodate some of their dim sum for a vegan at our table (vegetable dumplings and sticky rice shumai). Overall, I thought this place was pretty decent and I would definitely visit again if I was in the area and seriously craving dim sum.</t>
  </si>
  <si>
    <t>Ge8p8GQbUfOuVX-f_fmRZw</t>
  </si>
  <si>
    <t>Biru7NC3F-T4zUSPSemZ2Q</t>
  </si>
  <si>
    <t>7cpj7hjDTX5fb-6pYcZiGQ</t>
  </si>
  <si>
    <t>Coffee &amp; Tea, Food, Comfort Food, American (New), Breakfast &amp; Brunch, Restaurants</t>
  </si>
  <si>
    <t>Hungry Pigeon</t>
  </si>
  <si>
    <t>Xr84WmjXGBvV-NnfGAb-1g</t>
  </si>
  <si>
    <t>I want to come back here for brunch every weekend!!! I had the breakfast salad which was amazing- whoever thought of putting hash browns and bacon bits in a salad is a genius, I'm just mad I didn't think of it myself!;On top of the food being delicious the decor was adorable- I can't resist a restaurant with great interior decor, bonus points for all the cute lil plants in the windows. The waitstaff were super nice and although I went for brunch on a Saturday there was no wait time. If you're a brunch hoe like me you've got to try this place!</t>
  </si>
  <si>
    <t>aox5yns38Qk0njQK1ez1Sw</t>
  </si>
  <si>
    <t>EsmkH3QBCotH5hGvY7Wccw</t>
  </si>
  <si>
    <t>Awesome ambiance. Slightly limited bar menu. Very delicious meal. Will come back and highly recommend.;;Unsure of need for reservations since the visit was on Saturday night of MDW.</t>
  </si>
  <si>
    <t>dBTkbILURRXXXf_hCJ1B5w</t>
  </si>
  <si>
    <t>NGSp5Tr9X3ehjzfUnNPCEg</t>
  </si>
  <si>
    <t>Very relaxed local spot. Menu changes depending on time of the day; so make sure you look online before you go there they're offering what you want. Enjoyed my experience including local beers on tap and wine on top. Would recommend to anyone.</t>
  </si>
  <si>
    <t>I6DSaMjQjWbVXXIvvtjl-A</t>
  </si>
  <si>
    <t>f_1-3RU6hc3Q_HxD7oxt8g</t>
  </si>
  <si>
    <t>SCg_vvZc7LdF_NPFVdfhAA</t>
  </si>
  <si>
    <t>Great space. Bright with lots of windows right in the heart of Queen Village. Clean. Excellent service. I had a delicious breakfast salad - mixed greens; lentils; scallions; pancetta (yum!); and a few more things I can't recall (all delicious) topped with two poached eggs. Unleash the yolk and the salad becomes even better. And the salad was accompanied by a think slice of toasted multigrain bread. Butter and apple butter were provided as spreads. Washed it down with an on tap Deschutes Cream Ale. The other three in my party all loved their food too. Thumbs up all around.</t>
  </si>
  <si>
    <t>HHjgsteAYvsFJDzVKw4TEg</t>
  </si>
  <si>
    <t>a6lRl4EUJcJVKv43_4HrXA</t>
  </si>
  <si>
    <t>Llimited brunch menu but what I had was pretty good.  I had an egg sandwich on a homemade english muffin with scrapple and a hash brown.  It was a little bland on the taste side; but I added hot sauce to add some flavor.  The place is small; but luckily I was there early enough so as not to have to wait for a table.  The service was fast and friendly; but I did get the sense our waitress was trying to rush us out.  We also had mimosas with grapefruit juice which were different and delicious.</t>
  </si>
  <si>
    <t>pd0LXtHOhi5DlbvLMeJd4Q</t>
  </si>
  <si>
    <t>ucPcLsvCgIoka3WlR6sMTQ</t>
  </si>
  <si>
    <t>We had been wanting to try Hungry Pigeon for a while and we finally got the chance on a rainy English-type afternoon this past weekend. It's a small space with large windows decorated with several plants -- a very inviting atmosphere! There are outlets by the tables and it struck me as a great spot to do some work on a laptop or read a book by the rain-splattered windows. ;;We had a lovely little lunch there. Their menu changes regularly, so I was excited to see what was in store for us! I got the olive oil poached tuna. It was a light, simple dish with marinated cucumbers and potatoes and banana peppers, cooked tuna, and all on olive bread, topped with a hard boiled egg. It was a freshing and tasty lunch time meal. We also sampled some of the Nebbiolo wine with our meal. ;;For dessert, there were many options to choose from that were right on display at the counter where you order -- just waiting to be picked. We each got a large slice of the cherry pie with vanilla ice cream on the side. The pie was divine. I am not usually a fan of cherry pies, but this one was exceptional. The crust, the ice cream and the cherries all contributed to a delectable bite. ;;I will definitely be coming back here for breakfast and dinner. I would also recommend this place for a coffee and a catch up or a good read by the window.</t>
  </si>
  <si>
    <t>ClO-jtwgs2R7eQ2qpbUiFg</t>
  </si>
  <si>
    <t>6w3eQQXY87A3uzAm-gYdzw</t>
  </si>
  <si>
    <t>Because of such high marks, great reviews and being in the Philadelphia Magazines top 50 I decided to try this restaurant. My dining experience was on a Thursday late in the evening. The staff was pleasant and the place had a great overall mood with a chill vibe. ;;As for dining I was simply, satisfied. Of the three food items I highly recommend the Cider turnips if you like root vegetables, the old garlic mushrooms were cooked to perfection and succulent however they lacked flavor of any kind including the three large bulbs of garlic in the bowl . The pork skin tacos were quite unusual but delicious. I was disappointed they didn't have draft beer and the Molson I ordered was room temperature.;;Many of the glowing reviews were about the breakfast items, maybe I'll come back and give them a try. This may be where they really shine. Otherwise the food was sufficient as well as the service I was just not overly impressed.</t>
  </si>
  <si>
    <t>WzhoLpHMXI59ETuQ2sRVeQ</t>
  </si>
  <si>
    <t>JegAd7yzxptvPgqzvI3oxw</t>
  </si>
  <si>
    <t>Went for dinner. The food was good, but nothing to rave about except the Chicken from the main courses. The sea food main course was not that good and underwhelming. ;We did not try starters, so cannot comment on that.;Ambience is so so, our waiter was not too friendly and no one even bothered to acknowledge us when we left. Kind of a downer all in all.;With so many great restaurants in Philly, not going back.</t>
  </si>
  <si>
    <t>2OSDLC5eHVvp_SBVwIJajA</t>
  </si>
  <si>
    <t>IZXdUqTnMsyIht9iI2WCgA</t>
  </si>
  <si>
    <t>The review is an average of a 3 and a 1.  I have had breakfast here 3 times on weekdays, twice in weekends, dinner once and Lunch once.  There are things I have had that are good.   The burger, the egg sandwich, the biscuits and gravy.  But there are just too many mistakes.  ;;The service is a little uneven which I can forgive in the beginning.   3 dollars for a single mug of coffee with no refills.  Regular restaurant prices for a \glass\" of wine served in a small juice cup.  Not sure if uts supposed to be homey but That's a little much.   But I had an entree with uneven roasted veggies that could've easily been diagnosed in the kitchen or at the pass.  I just had an oyster mushroom hash a week or two ago.  The hash was bit particularly rich on its own.  Which could have been fine if the eggs on top had not been so over cooked that the yolks were dried and flaking out.  A hash is premade and the only skill is an appropriately cooked egg.  I did not even eat half of it.  I was sat at the counter and didn't feel like complaining on my own and the server didn't even ask if everything was OK when I returned a plate full of good with eggs hardly touched.  ;;That is my issue with the service and the place.  The menu sounds good</t>
  </si>
  <si>
    <t xml:space="preserve"> the room is great</t>
  </si>
  <si>
    <t xml:space="preserve"> the baked items are great</t>
  </si>
  <si>
    <t xml:space="preserve"> the coffee is good if not pricey.   But the food</t>
  </si>
  <si>
    <t xml:space="preserve"> for its prices and wait</t>
  </si>
  <si>
    <t xml:space="preserve"> is just not being paid attention to.  You cannot send out seriously over or undercooked good at those prices.   ;;I live nearby.  I want to love it.  And I still go for a quiet weekday and u do now understand how to order.  But three bells</t>
  </si>
  <si>
    <t xml:space="preserve"> same as vedge or osteria etc</t>
  </si>
  <si>
    <t xml:space="preserve"> I just don't see it at all"</t>
  </si>
  <si>
    <t>6KGAeCfvLH7u78hydmkVPA</t>
  </si>
  <si>
    <t>BryQISFnkCdcJET-tpAx3w</t>
  </si>
  <si>
    <t>Restaurants, Middle Eastern, Breakfast &amp; Brunch, Turkish, Mediterranean, Halal</t>
  </si>
  <si>
    <t>Isot Mediterranean Cuisine</t>
  </si>
  <si>
    <t>6_jju5i_EmquY9PYi6D6iA</t>
  </si>
  <si>
    <t>Hike searching the area around a family function to get some lunch I stumbled upon Isot and was intrigued.   We arrived and were instantly greeted very warmly by the staff.   The decor is lovely and welcoming and we pursued the menu.  ;;The menu is varied - things we knew and things that were new.  We decided to shake it up a bit and try some items we were unfamiliar with.  Service was fast, the food was fresh and delicious - we were not disappointed!   The right amount of spice, warm and cool.   What a wonderful lunch!  And the Turkish coffee is heaven.   ;;I would highly recommend Isot for lunch or dinner - please move out of your comfort zone and try something new.   You will be glad you did and once here, Isot will become a favorite!</t>
  </si>
  <si>
    <t>6QVIhzZIcEaUUNM-znHUfA</t>
  </si>
  <si>
    <t>SEKOxKRMvj2vLdllWLqtBA</t>
  </si>
  <si>
    <t>TD0iTKiFV35XKd1t0ADzeQ</t>
  </si>
  <si>
    <t>4t28edvG71_EJcQ6lShDWA</t>
  </si>
  <si>
    <t>jPoVtWFzYMMYvn0FQHovrA</t>
  </si>
  <si>
    <t>tZyz-6yJoPKldkY2y8oJpg</t>
  </si>
  <si>
    <t>XdqQiCyRlzGYlP4fWWphuA</t>
  </si>
  <si>
    <t>SpIwuKLTBo2iTrZcXpa7Bg</t>
  </si>
  <si>
    <t>We had a group of 4 for dinner on Friday night at 6pm. The reservations were made online and when we arrived, we were seated immediately. The ambiance inside the restaurant was really nice, modern but rustic at the same time. We asked questions about the menu (our first time at a Turkish restaurant) and the staff were very happy to satisfy our inquiries. The restaurant is BYOB, so we brought wine and beer, and glasses were provided for us as we sat down.;;The food was absolutely fantastic. We had the Turkish dumplings (delightful!) as well as the appetizer sampler plate that came with eggplant, potatoes, yogurt, and hummus (all made in house). The pita that the sampler plate came with was nice and toasty (and we asked for more pita as we ate our meal and the staff were happy to bring us more). We also ordered the Isot special platter as our main entre ($75, serves 4 people). The meat was cooked to perfection, the lamb chops were juicy and done just right. There were sides of rice, veggies, salad, and sauce to go along with the platters as well. We had plenty of food left over, which I took home for the next day. Throughout our meal members of the staff as well as the chef himself came to speak to us and to ask us about how we were liking the food. The whole experience was very genuine, and we could not be happier with the food!;;For an amazing meal with a lot of delicious food (more than we could finish), each of us only spent $33 (which includes tax and tip!)! What great value for truly unique flavors and well-prepared meats! This place is also BYOB so you save on that. Would definitely recommend this restaurant, we will be coming back for sure!</t>
  </si>
  <si>
    <t>gij3HomhvpL-0hziv5Fqpg</t>
  </si>
  <si>
    <t>TtlaQRmHId8FaZ0fcPXgwA</t>
  </si>
  <si>
    <t>I have been in Philly for quite a bit of time 43 years to be exact i have seen them come and go. My family was greeted and seated properly under a loud speaker nothing wrong with the music but loud; so i ask if they had doner / gyro  \ no\" a lot of excuses; ask if they had Liver (arnaut ciger) a specialty \" No \" . So for starters we had a salad tasteless; icli kofte very small portions; oh we ordered Cig kofte oops forgot to put it in.for our main meal Kofte (Turkish grilled meatballs) for my daughter Lamb Kebab for my wife and a mix grill for myself. Well presentation was great for all of the above; lets see meatballs were over cooked on the well done side small sizes takes 2 min. to cook;Lamb kebab was over done for my taste right oh ye did not ask how we wanted it done. In between our meal; there were some noises came from kitchen got louder manager and the cook or chef were arguing; very obvious my daughter was making fun of it; very entertaining for all of us. Ok dinner is finished dessert time; rice pudding no rice; here's the best part no BAKLAVA !!! \" but we have Tiramisu\". The reason i am writing this is i called the manager about all this he did not want to here but give excuse. Sorry guys but i will not recommend this place."</t>
  </si>
  <si>
    <t>4HZBPF6y1GE0ZkVkVTWsMw</t>
  </si>
  <si>
    <t>VCMJzI22tSj9SxKIQ15MAg</t>
  </si>
  <si>
    <t>Honestly, I'm a bit surprised about all the 5 star reviews. The atmosphere was great, our server was a sweetheart who checked on us frequently, but the food... Meh. ;;We got a shrimp appetizer that was pretty good. The shrimp were cooked to perfection (thoroughly cooked, but still had that crunch) and the sauce was pretty tasty. No complaints about the dish, but it was like $12 for a little bowl of cooked shrimp in sauce. ;;Also got chicken, lamb and beef kabobs, along with some grilled veggies. I was really looking forward to some kabobs and these were a bummer. They were all very overcooked. I can see the chicken being cooked well, but grilling beef and lamb until it is black, hard and dry is definitely not what I'd expect from a restaurant. We ate it, but it certainly wasn't enjoyable. ;;Maybe I'm ordering the wrong thing here, I don't know. But kabobs are a Turkish staple and with a number of similar places close by that make it better and for less $$, I'm not in a rush to come back and try the rest of the menu. ;;Overall, if you want Mediterranean/Middle Eastern style food and care more about ambiance than food, then I guess you'll be fine. ;;Sorry, Isot. I really wanted to like you.</t>
  </si>
  <si>
    <t>xlLtecPKWm-B9SSU4sFltw</t>
  </si>
  <si>
    <t>I am a picky/spoiled eater. On top of that I eat Paleo. It is extremely difficult to find a restaurant that would deliver great quality food that is also healthy; even in a city as big as Philadelphia. I have decided to try Isot's food after reading many great reviews on various sites. Indeed - the food is exquisite; very fresh; very tasty; very well presented. The customer service is equally great; and the decor of the restaurant and its ambiance will transfer you to the Mediterranean in no time! This place is worth your time and money. I highly recommend it.</t>
  </si>
  <si>
    <t>zjnCy1kpUaKo2pwkS8vJdQ</t>
  </si>
  <si>
    <t>qzd9w-yqE_xgo5Qg2RcY8Q</t>
  </si>
  <si>
    <t>I wish I had a bigger belly! The meal was really awesome!! I ordered the Tender Calamari and Mixed Plate for two people. The calamari was slightly fried; it was cooked perfectly! The Mixed Plate was a highlight. It was full of flavor with every bite especially chicken; tender and juicy. The waitress was attentive and lovely. Can't wait to go back again!</t>
  </si>
  <si>
    <t>GXW4V38CUOgv6J-j8_voiw</t>
  </si>
  <si>
    <t>qoxw2PhwkBf5l2h0uzprAQ</t>
  </si>
  <si>
    <t>7-pm4mdLoLKPqKKl8Swa-Q</t>
  </si>
  <si>
    <t>5nqWNo7uVU1Zxm4tjnvkUw</t>
  </si>
  <si>
    <t>Japanese, Asian Fusion, Fast Food, Restaurants</t>
  </si>
  <si>
    <t>Hai Street Kitchen &amp; Co</t>
  </si>
  <si>
    <t>-4SkM1ljZsFEdJyMvM6FEg</t>
  </si>
  <si>
    <t>Sussshi Burrritoooos , is the excited sound that keeps playing in my head as in some japanese game show , whenever i am about to order at Hai street. ;;Don't be fooled by the ho hum production line setup , the ingredients and the idea are really fresh and exciting. Couple that with a staff that genuinely gives a damn about the customer's order, it is pretty hard to go wrong with this place. ;;The salmon and tuna was delicious and so were mushrooms, and having the choice to order it in a bowl can help channel one's inner Gojira as you devour through the meal. Equally good for lunch and dinner !</t>
  </si>
  <si>
    <t>E2RmKWGpVIk1u-cO-ajUGA</t>
  </si>
  <si>
    <t>gmWhhd-RYz6YmjmuypatZQ</t>
  </si>
  <si>
    <t>I laughed at first; but was dragged there by my teens who decidedly love the place. And you know what? For less than $10; it is a really great and yummy alternative to a sandwich or burger for lunch. Very fresh and incredibly quick service.</t>
  </si>
  <si>
    <t>WtsvmzK5GMYik8xUzUEwog</t>
  </si>
  <si>
    <t>Finally tried this place for the first time and had the Gochu-mango spicy tuna bowl. Listen; this isn't authentic Hawaiian poke; but I wouldn't expect that here. If the goal is to offer sushi burritos and poke bowls modified for American tastes and suitable for serving high volume; I think Hai Street meets that goal. There's more rice and mayo than I need and than you'd find in an authentic dish; but really enjoyed my lunch and service was fast. Tuna seems high quality and the toppings are pretty authentic. The essence of poke for me is freshness and contrasting flavors and textures and that was nailed. Spicy; sweet; and tangy and crunchy &amp; soft in one bowl wakes up the palate. Nice alternative to my other work lunch options in this are!</t>
  </si>
  <si>
    <t>_OuPPOEYe8mdhIYw68JP2A</t>
  </si>
  <si>
    <t>Got the flank steak wrap and it tasted really good but unfortunately the portion size is more like a snack than a meal.;I had to get a sandwich somewhere else afterwards.;So basically their $10 wrap is more like an appetizer.</t>
  </si>
  <si>
    <t>RZCMOqoaV7WkHMLIBF4-yw</t>
  </si>
  <si>
    <t>pvZtckrYBL3o6GD5O_P7fQ</t>
  </si>
  <si>
    <t>Interesting concept. It's actually quite delicious. I'm a huge fan of sushi, so I thought I would give this place a try on a friend's suggestion. I like that they have a \create your own\" in which you pick the protein</t>
  </si>
  <si>
    <t xml:space="preserve"> up to 4 toppings</t>
  </si>
  <si>
    <t xml:space="preserve"> and crunchy topping for the price of the protein. I had the katsu chicken wrap with spicy mayo</t>
  </si>
  <si>
    <t xml:space="preserve"> carrots</t>
  </si>
  <si>
    <t xml:space="preserve"> cucumber</t>
  </si>
  <si>
    <t xml:space="preserve"> pickled onions</t>
  </si>
  <si>
    <t xml:space="preserve"> and tempura flakes. It was delicious</t>
  </si>
  <si>
    <t xml:space="preserve"> and very filling. I didn't expect the katsu chicken to be cold</t>
  </si>
  <si>
    <t xml:space="preserve"> but it still was very tasty and had a crunch to it. I also tried their wasabi guacamole with chips. The guacamole was very good...just a hint of wasabi to give it that unique taste. The chips were amazing!!! Thick but light</t>
  </si>
  <si>
    <t xml:space="preserve"> salted to perfection</t>
  </si>
  <si>
    <t xml:space="preserve"> and not overly oily.  My only complaint is that for a \"sushi burrito place\" they didn't have a spicy tuna option....maybe my sushi tastes are way to Americanized</t>
  </si>
  <si>
    <t xml:space="preserve"> but whenever I have sushi that's a roll I always get. Overall</t>
  </si>
  <si>
    <t xml:space="preserve"> this is a great place</t>
  </si>
  <si>
    <t xml:space="preserve"> and I will definitely come back. The food is fresh and you feel good eating it. The staff are friendly.;;Just a heads up that It's more of a take out place since the place is kinda small...there are maybe 6 bar stools along the wall and you could probably eat here if it was 2-3 people</t>
  </si>
  <si>
    <t xml:space="preserve"> but it's not meant for groups."</t>
  </si>
  <si>
    <t>jr73-TmfSBidpYmTTog05w</t>
  </si>
  <si>
    <t>r8cXO46WQo9wTakM9Dtgbg</t>
  </si>
  <si>
    <t>O5FlFWHc20T_pBscWbd03A</t>
  </si>
  <si>
    <t>I walked by this place on the way to a meeting, and knew I'd be having lunch here later on. I love all things sushi, and DIY sushi Chipotle style was something I needed to try. ;;I built my own roll, with salmon, mango, and a few other ingredients. I found the mango to be way over powering, and all in all the roll was nothing special. ;;I had the experience, but don't need to go back. I'm just as happy with a 3 roll combo from a cheapy sushi place near by.</t>
  </si>
  <si>
    <t>mpsiT91hO2-HEFOHCoPw1A</t>
  </si>
  <si>
    <t>4kvE-npX1EkEgspAaPVpDg</t>
  </si>
  <si>
    <t>tXY4VO6yqVU7JYGR4yaXCg</t>
  </si>
  <si>
    <t>Mb7bUTOa-hoK4D9uutHoXA</t>
  </si>
  <si>
    <t>_SnxM7qfIVFIXzOVFVHdxw</t>
  </si>
  <si>
    <t>I had refrained from writing a review from this place to see if they improved but it seems it's not going to happen. The staff is SUPER rude at this location. I have tried coming here on different times; different days and it's always the same thing. The items displayed on the menu are not available half the time and the staff tells you as if you should expect this to happen in every restaurant. The food at Hai St is good but I will stop going to this location until they decide to hire decent people for the job.</t>
  </si>
  <si>
    <t>yU-kDxiItIbb0jBD3MBFeA</t>
  </si>
  <si>
    <t>KVFUBgmPEHGUaJNkpMGcLw</t>
  </si>
  <si>
    <t>Mediterranean, Greek, Restaurants, Tapas/Small Plates</t>
  </si>
  <si>
    <t>Opa</t>
  </si>
  <si>
    <t>pqoaLQ-PoKf9XKhAmHTIQg</t>
  </si>
  <si>
    <t>I ended up here to celebrate Laura S.'s birthday.  It was a great evening, but Opa itself left a bit to be desired.  ;;Walking in, I was impressed.  Opa does a nice job of balancing classy and hip - the ambiance is trendy without being over the top, and I loved the way the tables were positioned around the sides of the restaurant with the bar in the middle.;;Service was friendly enough, but a little behind the ball.  The drinks took a long time to come from the bar, and our servers never asked us about drink refills - we had to flag them down.  Another example: when a friend and I asked to share an entree, they brought it out on a single plate.  I know the establishment is under no obligation to split an entree into two plates, but when the kitchen or server takes the extra time to do it, it makes a big difference.;;The food ranged from mediocre to very good.  Appetizers beat entrees, hands down.  The octopus appetizer was tender and flavorful, and was my personal favorite of the evening.  The pita bread that came with our spread pikilia appetizer was also warm and delicious. Unfortunately, the quantity of pita isn't enough to balance out the amount of hummus, tzatziki, etc, and you're left spending another $4 for another order of pita (or eating your tzatziki with a spoon).  The spinach croquettes were enjoyable but not particularly memorable.  Same goes for the horiatiki.;;The entrees sealed the deal on the three-star rating.  The steak, ordered medium rare, was surprisingly large, but arrived at the table medium well and was tougher and fattier than we had hoped. The fish was flavorful but a little dry.  The burger wasn't particularly memorable either.  ;;All in all, it was a nice dinner, but we decided to head elsewhere for dessert.</t>
  </si>
  <si>
    <t>4YwesZEX8VPPJOKLfPD7lg</t>
  </si>
  <si>
    <t>2ilQg1CN7_nIF7oB3xq4fA</t>
  </si>
  <si>
    <t>McGillan's was closed so ended up here instead.   The food here is tapas style; small portions.  The food was excellent; but by my calculations; every bite of food cost about $1; so come here if you are looking to savor a few small portions of food; but not if you're really hungry.</t>
  </si>
  <si>
    <t>laxnVWSD85roALrfT1JgSw</t>
  </si>
  <si>
    <t>XaA5Px6z17aKI35YuyHvHQ</t>
  </si>
  <si>
    <t>Overall the food was very good. We had beef meatball; gyros; Chicken kebab; hanger steak and fingerling potatoes. Chicken kebab and hanger steak were delicious.</t>
  </si>
  <si>
    <t>o-Z9zzV-DjnpPraCQutubw</t>
  </si>
  <si>
    <t>This place is solid.  Great overall experience.  You can wear jeans!  You can wear a t-shirt!  It's summer.  You can also wear a pretty dress!;;Opa takes care of the fancy with their cute servers and well thought out dishes.  Not a lot of clutter on the menu; equal apps to main dishes. Smart wine. Modern Greek meets (larger portion) tapas experience.  I expect to get action if I brought a date here.</t>
  </si>
  <si>
    <t>Sg5iPFH9AotTKRMVSaSaLQ</t>
  </si>
  <si>
    <t>Rog-fn4vPwDtq-glsMluEw</t>
  </si>
  <si>
    <t>Nice little bar.  Great happy hour too; a few $3 drafts; $1 skewers; $2 sliders; $4 wine; and the most delicious french fries.</t>
  </si>
  <si>
    <t>Z0UxFvLTgGTxo2skO3hlNw</t>
  </si>
  <si>
    <t>The $15 lunch special is a great deal; to bad the beer garden isn't open for ourdoor seating on nice days; sitting out front in the alley with the garbage trucks and delivery vans is just not the same...</t>
  </si>
  <si>
    <t>41S71ht01Q1QsZG5HX1BYQ</t>
  </si>
  <si>
    <t>8mJ25FpCb6MM8zYADcc8eQ</t>
  </si>
  <si>
    <t>I went last week to celebrate my birthday with a friend. Everything was great: the service, the atmosphere, and the food! Richard our waiter was very nice and personable, which made the experience that much better. ;;My friend and I ordered the hummus and pita. We were surprised at the fresh-baked pita with asparagus on top. The saganaki was delectable; the fig on top was a nice touch. I had the village salad which far exceeded my expectations. ;;While we were eating, the chef came out and introduced himself. He was very nice, too. It was a very nice night.;;As a vegetarian, it's sometimes difficult to find choices without feeling limited. That wasn't the case at Opa and I can't wait to go back!</t>
  </si>
  <si>
    <t>0B4RWWiXU0oT5x3-tq99gQ</t>
  </si>
  <si>
    <t>8lKR6nJNO8l_OS9f3qUzBQ</t>
  </si>
  <si>
    <t>q3UNq6GGK90KHdDa620lPw</t>
  </si>
  <si>
    <t>Our initial plan was to try the pizza place next door but their wait was so long. So we found Opa by coincidence but really enjoyed their food and their atmosphere. There is a square bar area in the middle of the restaurant. and then there are more private tables at the back of the restaurant. The food was delicious - surprisingly. We ordered the cheese platter, greek salad, and a pasta (can't remember the name). Heads up, the portions are really small. I think the pricing is more on the high side considering their portions. ;From 10 p.m. they make it like a club setting - really loud music! - We couldn't talk / hear ourselves so we left. Would definitely visit again with a group of friends to share multiple dishes (like tapas style)</t>
  </si>
  <si>
    <t>ayn8PrpL_kW_hB5IQsRYLg</t>
  </si>
  <si>
    <t>Most recently visited Opa for lunch but have been to both the beer garden and restaurant multiple times.;;They have a great lunch special - $10 for 1/2 sandwich and salad/soup. The beet salad was delicious as well as the chicken gyro. Service was a bit slow, especially for lunch on a weekday when people are trying to get in and out.;;The beer garden is great. Very spacious with a good selection of beers. They have a limited and different food menu at the beer garden (think more bar food) but still tasty nonetheless.;;I'll be back, but will make sure if its for lunch I have plenty of time.</t>
  </si>
  <si>
    <t>UV41Cu3ZdhPaYCDa8uPL8g</t>
  </si>
  <si>
    <t>SIoCIxjn4jLt2O-4DajWJw</t>
  </si>
  <si>
    <t>Nightlife, Restaurants, American (New), Bars, Pubs</t>
  </si>
  <si>
    <t>Mac's Tavern</t>
  </si>
  <si>
    <t>DWbmJF84jRrGaJRmlSSnYQ</t>
  </si>
  <si>
    <t>My go-to spot on a Saturday night! I was real bummed that lucys closed, but was pleasantly surprised by this bar just across the street!;Their food is better than expected. I always get wings and fries. (be careful of the wtf sauce though) Sometimes it takes a real long time to get the bartenders attention, but the place is usually packed. And if you're lucky the always sunny crew will pop in!</t>
  </si>
  <si>
    <t>O-mQDmlUSDBURgiSTn75eg</t>
  </si>
  <si>
    <t>This place has a few good things going for it: ;;1. REALLY good gravy fries...seriously, if you haven't had them yet - you haven't lived;2. The staff here is friendly and entertaining! Don't let it alarm you if a waitress and a member of the kitchen staff randomly have a lover's quarrel...its all part of the character of the place! lol!;3. It is the perfect bar to watch ANY Philly sports team...but especially the Phillies. ;4. Pretty good beer selection, too!</t>
  </si>
  <si>
    <t>5Fk3pRHy5iqu3Bvo_zj5DA</t>
  </si>
  <si>
    <t>OZLKicbO1W51nW6pIU5ZyQ</t>
  </si>
  <si>
    <t>To sum it up; it's an average bar with ties to a very well-known TV show - but that fact doesn't make the food or much else better. When I went they had $4 White Rascal's and on top of that I had the normal gravy fries. $11 for fries; steep to say the least. They were steak fries; covered in gravy and mozzarella cheese and while pretty damn good; I would be hesitant to say that they're worth the price. Service was good; sometimes a little slow; but still friendly.</t>
  </si>
  <si>
    <t>TEBCkCvbBEqH9_LYr1coZA</t>
  </si>
  <si>
    <t>Good beer selection. Not the best. Chill atmosphere; partially owned by the cast of it's always sunny.</t>
  </si>
  <si>
    <t>xkElOnvJAbIpWS43YBCvHw</t>
  </si>
  <si>
    <t>UfyJ9fOHFBWhrCKNIzDXFQ</t>
  </si>
  <si>
    <t>I came on Saturday in the afternoon and enjoyed my time there. The staff was friendly and willing to chat with you. They have a decent draft and bottle list. I ordered the Dante Piccante burger and it was spicy; but delicious! I will come back for a bite and beer!</t>
  </si>
  <si>
    <t>7xWrRJ5kfgcQyQ3UL3fImQ</t>
  </si>
  <si>
    <t>hjG0Jy9jE0DgoHserXUPyA</t>
  </si>
  <si>
    <t>I finally made it to Mac's on a Wednesday night for Quizzo.  I'm a huge Always Sunny fan so this place was pretty much guaranteed two stars.  Some of my friends are regulars so they know the bartenders.  The servers were really helpful in setting up our oversized quizzo team table.  I only stayed though the first round; but the questions were decent.  Only problem is that its really hard to hear the questions in the back.  I definitely think this needs a spot in the UYE Cross-City Shuffle.</t>
  </si>
  <si>
    <t>eTEi7e7cHD2R2RlVd8VTKA</t>
  </si>
  <si>
    <t>Went there for my birthday this summer because I'm a huge Sunny fan.  I ordered Hummus so that I didn't get drunk too fast.  It was so good; I got some to go at 2am.  If you don't get the Hummus at Mac's then I just feel bad for you.  It's so good it's almost criminal.  Trust me; I'm chubby.  I know food  :P</t>
  </si>
  <si>
    <t>5q9CO72qVQRpOV5XiAvTnw</t>
  </si>
  <si>
    <t>Sn-TI8fOTFFFbM7spdtGnA</t>
  </si>
  <si>
    <t>Good beer menu and great food options.  The chicken fingers are killer; especially with the Mac's House gravy fries.  If you see the Sweet D's Sausage &amp; P's on the special's menu pounce on that.</t>
  </si>
  <si>
    <t>nLhOrQOV_DwO5K63pVoklw</t>
  </si>
  <si>
    <t>We went here because we found a Groupon and because of the owners; who star on It's Always Sunny. It was pretty loud and my food was lackluster. It tries to be upscale tavern food; but that type of food nearly always fails. They are strict about no substitutions which is annoying. They did have a good beer selection with some I've never heard of which is always good. I'm not sure I'd go here for the food; though the Groupon made it better. Also kind of slow service and kind of cramped since the bar crowd stated filling up the restaurant area. I would go for the beer selection.</t>
  </si>
  <si>
    <t>iuKs2s_4K_T5-4hUCcr1xw</t>
  </si>
  <si>
    <t>Hidden gem in olde city. Fun bar that has some really good sweet potato fries! The fries are on steroids and come with some honey horseradish sauce that are a dream come true. I devoured those bad boys like they were my last meal. Believe the hype!;;Our party sat by the jukebox right by the bathrooms, but the music was way too loud for a casual Sunday evening. I have to work tomorrow, and I need my voice! I don't need to shout over to a friend right across for me. If they can fix that, then I'll be a happy woman. I just won't share my fries.</t>
  </si>
  <si>
    <t>i84YDhPbxtq9F8ipmtR5vg</t>
  </si>
  <si>
    <t>qRgeV1CMZawRblc2qjHo_g</t>
  </si>
  <si>
    <t>El Jarocho</t>
  </si>
  <si>
    <t>jtaTFMYHl-_lTF5cMnXwOQ</t>
  </si>
  <si>
    <t>was a bit disappointed with their tacos al pastor.  had a lot of meat but were slightly bland and no pineapple.  the tacos al pastor at Los Taquitos de Puebla nearby are much better.  salsa's were a bit bland; too.  will not be returning.</t>
  </si>
  <si>
    <t>Pytj7cX-ToJCaRuyDqCLRA</t>
  </si>
  <si>
    <t>2jsexyf7nvnM2veAKBBsYQ</t>
  </si>
  <si>
    <t>w7nJwW8tfLX1Pk6cNNtzlA</t>
  </si>
  <si>
    <t>EB88ctfc7WgEEU9-oZhU0g</t>
  </si>
  <si>
    <t>Shrimp burrito is amazing; I dream about it every night. Always fast delivery. 2 thumbs way up.</t>
  </si>
  <si>
    <t>7JnpbwYTxhELyg1uyFiXoA</t>
  </si>
  <si>
    <t>vVFSsL6tVdJTo3jKj_MX0Q</t>
  </si>
  <si>
    <t>Man oh man this place is a sea of awesome foods and you will not know which one to get. Walking in you see a tiny little place that seems very homey and family owned. Looking at the menu you see fantastically delicious and overwhelming perfect dishes all smothered in cheese and sauce and awesomeness.;;I got the nachos cause nachos are the best. Friends of mine got the burrito, quesedillas, and enchiladas and all were as magical as riding on a rainbow during sunset.;;Food was good, service was mediocre. But honestly, the food was so good I didn't care.;;Go, it's brilliant.</t>
  </si>
  <si>
    <t>Y4ZmJCuAbIvnv45oIIuLHA</t>
  </si>
  <si>
    <t>-8_qkczg55bOUwuUfpmwKw</t>
  </si>
  <si>
    <t>I'm not a huge fan of Mexican food, but I do enjoy a good taco. In my admittedly limited opinion, El Jarocho has the best in the City. Their steak tacos are excellent, forcing me to make a weekly trek down there despite the fact that I live in University City. I've tried the Mexican Burrito once, and while it was ok, I just can't help ordering the steak tacos with a Mexican Coke and flan for desert every time. Aside from that, the chips with the pinkish/orange dip is a great combination. Another positive: the place is BYOB, so you can come in with a six pack of Modelo Especial or a bottle of Cuervo if you so desire. ;;On the downside, they have one waitress who doesn't speak English especially well and tends to mess up my order slightly (I always get my steak tacos without onions). Now that I know what a \cebolla\" is I don't think that will be a problem anymore."</t>
  </si>
  <si>
    <t>Afy85zPVPmPp_bx-3l0AdQ</t>
  </si>
  <si>
    <t>_qIx7VQE3NVzNWRGplBFqQ</t>
  </si>
  <si>
    <t>I'm glad I gave this place a chance, as I got nervous from the neon sign screaming \Tacos\" and shaped like a Taco Bell taco.  Try to understand where I am coming from - I have been traumatized by some terrible food here in the city and/or puzzled about things like putting cheddar and lettuce in a taco.;;Their tacos are actually very good and huge</t>
  </si>
  <si>
    <t xml:space="preserve"> so you get filled up.  The meat reminded me a lot of tacos in California</t>
  </si>
  <si>
    <t xml:space="preserve"> and that's a good thing.  And no damned  lettuce and cheddar cheese.  My boyfriend got a chicken burrito that was the size of an adult cat and he said it was delicious.  I want to try their burritos next</t>
  </si>
  <si>
    <t xml:space="preserve"> though it will be a tall order to beat out a San Francisco burrito.;;The service for take-out was a little slow</t>
  </si>
  <si>
    <t xml:space="preserve"> but I could see that there were a gazillion delivery orders they were getting ready before I came in.  The waitresses were nice and the interaction gave me the chance to use what little Spanish I have.;;Oh</t>
  </si>
  <si>
    <t xml:space="preserve"> and they have champurrado.  FTW!!!!!!!!!!!!!!!!!!!!!!!!!!!!!!!;;Other posters say this place is inexpensive</t>
  </si>
  <si>
    <t xml:space="preserve"> though I think that's relative.  I'm used to paying (when I lived in Cali) 1-1.50 for a taco and under 6 for a burrito</t>
  </si>
  <si>
    <t xml:space="preserve"> and under 10 for a non-seafood plate.  This place</t>
  </si>
  <si>
    <t xml:space="preserve"> and all others in Philly that I know of cost far more than that.  I guess Mexican is more of a treat here</t>
  </si>
  <si>
    <t xml:space="preserve"> rather than the staple it is in Cali</t>
  </si>
  <si>
    <t xml:space="preserve"> hence it's something you get when you have extra money</t>
  </si>
  <si>
    <t xml:space="preserve"> not something to go out and eat everyday.  But I digress..."</t>
  </si>
  <si>
    <t>i63OHeNcszXmNX9O92HlDg</t>
  </si>
  <si>
    <t>_q7P1AkpWe6Fjh5P3Sgtcw</t>
  </si>
  <si>
    <t>zzeRWIiPtuJNRBUcxe0Upw</t>
  </si>
  <si>
    <t>7GY3KbCErXXajc2_wJVYRA</t>
  </si>
  <si>
    <t>I'll keep this one short and sweet. I've been here 3 times now.  Good; authentic Mexican food! Have the Pasole; it's high quality! Only wish they offered a side of oregano and pepper flakes with it. Good tacos and even better Carne Asada. Guacamole is fresh and service is ok. I definitely recommend! I'll be back soon!</t>
  </si>
  <si>
    <t>wROzReY9_WVPQ627GL5WhQ</t>
  </si>
  <si>
    <t>sssshhhhhh go away....don't go here. ;;Let it remain pure. Let it remain simple. ;;Mexican simplicity done artfully in a low-key,but tasteful environment. ;Service was impeccable. Food was excellent. Prices were fair. Selection was awesome. ;;Get it now before something changes.</t>
  </si>
  <si>
    <t>sHozd2pcOKwHtPr8VlZJfg</t>
  </si>
  <si>
    <t>8prO5aIJcPMRnmXA8DgSUQ</t>
  </si>
  <si>
    <t>This place is a little hole in the wall place in Bella Vista right near the Italian Market. Their menu is extensive and very cheap; with portions being more than generous. The servers are always pleasant and ensuring you are enjoying everything and checking up on you. I tend to switch between the tacos and burritos; but I have also tried some of their entrees and have never been disappointed. They start the table off with free chips and salsa (as well as this creamy sauce). It is super filling and super tasty; I would definitely recommend this authentic mexican place to anyone who is looking for cheap; tasty; and filling eats!</t>
  </si>
  <si>
    <t>jziliEq8Zum-EynD5v-Hvg</t>
  </si>
  <si>
    <t>Peruvian, Chinese, Restaurants, Asian Fusion, Latin American</t>
  </si>
  <si>
    <t>Chifa</t>
  </si>
  <si>
    <t>PHP7IcEW7VT4xSA6Td9bqw</t>
  </si>
  <si>
    <t>Very dissapointed at the amount of food at the table. As a scholar of Latin dishes, Garces would expect to have some sort of understanding about the Peruvian culture. We eat in quantity. Granted, the scallion pancakes were good. The ceviche was good, up to par with other ceviches in NYC, but smaller.;;If you enjoy the decor of food, you will enjoy Chifa. I never understood people who likes this sort of artistic value. I rather eat my food than watch it gracefully. Quail eggs? Really? There are numerous authentic Peruvian restaurants in North Philly that are cheaper and carry a bigger selection. Don't be scared students, traveling north is not a death sentence.</t>
  </si>
  <si>
    <t>twfoe3N5VKl-C1OmzyGNBA</t>
  </si>
  <si>
    <t>wL7JoiScx-QIQESm1coRSA</t>
  </si>
  <si>
    <t>Went here for NYE, I was equally impressed by the friendly staff, AWESOME FOOD, and tasty drinks. Both ceviches we had were excellent, crab empanadas were AMAZING. Our desert was an outstanding chocolate mousse topped with tapioca pearls and coconut shavings. ;;The atmosphere is  warm, pleasant, and classy without being pretentious.;;I don't know why so many reviews give only four stars without mentioning anything that Chifa could improve on. I myself think this place is a great way to spend a classy evening.</t>
  </si>
  <si>
    <t>aqFru1IzmE24RdNAJUBivg</t>
  </si>
  <si>
    <t>jla2LBFf3yDiSh6irTrQLQ</t>
  </si>
  <si>
    <t>Garces does it again! I was disappointed by the absurdly small size of the Congee. When's the last time you had a rice dish that was lacking in the rice department? I like small dishes when they are brought out 2 or 3 at a time; but we had to wait after each of 5 dishes. To make matters worse we were constantly interrupted by the waiters and staff. The house pan; Pork belly buns; cod; and the lomo saltado were superb.</t>
  </si>
  <si>
    <t>pHbedHxsBsjmqnom_IBDiA</t>
  </si>
  <si>
    <t>wmUz7WbwGh8IbqANSfjuQg</t>
  </si>
  <si>
    <t>Went here for restaurant week, and it was probably one of the top five dinners I've ever had.;;The duck tacos were freaking unreal - I didn't know duck could taste this good! I don't know what price range this place is usually at, but for restaurant week, this was a steal.</t>
  </si>
  <si>
    <t>xsLryqq_GziTdcBPbqqNZg</t>
  </si>
  <si>
    <t>RVe-BJELMtlj08kot8TBxQ</t>
  </si>
  <si>
    <t>Great cuisine and a nice vibe going on  The Tapas dishes are all pretty unique  I have never had bread with this unique texture. The Scallops; Thai Sausage; Fries; Pork were all great . Each dish has a unique taste  The 5 stars are a little generous but it closer to a 5 than a 4.</t>
  </si>
  <si>
    <t>xo3saZIb8zkM3PEjYwNdsw</t>
  </si>
  <si>
    <t>snDkdR18EaKpaXg8BAmMPA</t>
  </si>
  <si>
    <t>4lBHH8vHtUuCkmT6lib-XQ</t>
  </si>
  <si>
    <t>CHIFA has a really interesting and well-executed fusion cuisine; and the food is delicious. The small plate style of dining allowed 4 people to taste a little of many dishes; and although I'm not a curry fan; the curry dish I tasted there was amazing. We all left very satisfied and full. This place is pricey...no getting around that fact. But we liked the food; service was attentive and friendly; and the chicken dish alone is worth returning for; just delicious.</t>
  </si>
  <si>
    <t>jHmY9WzjTgi6B5dF3CMXjg</t>
  </si>
  <si>
    <t>CoH9Bg__qYz7s2XUoHjyuQ</t>
  </si>
  <si>
    <t>I have been to Peru; Spain; Mexico &amp; Dominican Republic and have sampled the high-end cuisine in Lima (Astrid &amp; Gaston); Cuzco; Madrid &amp; Cozumel. Based on my experience with the authenticity of this food genre it was sub par. Still good; however; for those that cannot tell the difference. I am a huge fan of Garces &amp; his work but this restaurant just did not live up to the high expectations of Amada or Tinto quality. Restaurant week is a good time to visit because I could not imagine paying any more than we did during restaurant week.</t>
  </si>
  <si>
    <t>OM9et67-1WFs6OmuU9-k7A</t>
  </si>
  <si>
    <t>A beautiful; more flashy Garces restaurant that fuses very different cultures in Chinese and Latin flavors but Chifa works out nicely. The food is not mind blowing but it is presented artistically and the combinations are interesting. You have your pork buns and shrimp rolls that seem Asian but little Peruvian tweaks and influences make them their own. The coconut panna cotta for dessert is quite a nice way to end out the meal. Prices are on the higher end so it seems to be over priced for \Chinese food\" and \"Mexican food\" but I guess you should get some credit for putting both together in a rational fashion."</t>
  </si>
  <si>
    <t>tfg1Nhwx94Y4GdQHLVawbw</t>
  </si>
  <si>
    <t>fjXkEYAc9qkTrN-VbW6n7A</t>
  </si>
  <si>
    <t>A big disappoint from the moment we walked in. The hostess was not friendly and when we check on the status of our table, they were rude. Once we sat down, we were in the basement which reminded me of lots of post office boxes all around. The tables were very close together. You can hear your neighbors conversation, even if you didn't want to.;Once we order, the cold entree came quickly, than we waited a very long time for the hot ones to come. The Kobe beef and ceviche we very good, but the other dishes( red curry, octopus, lobster bowl) were just average.;I would recommend Amada, but not sure about this one!</t>
  </si>
  <si>
    <t>CHoyZmvMUCy1FhThtIZJ-g</t>
  </si>
  <si>
    <t>7NwFNLC0SwX1SwQYlfF5yw</t>
  </si>
  <si>
    <t>American (Traditional), Restaurants, Sandwiches, Caterers, Breakfast &amp; Brunch, Coffee &amp; Tea, Cafes, Event Planning &amp; Services, Burgers, American (New), Vegetarian, Food</t>
  </si>
  <si>
    <t>Luna CafÃ©</t>
  </si>
  <si>
    <t>OHB4b7QcAfXt6_3jFLN9SQ</t>
  </si>
  <si>
    <t>L9lfcCdkzN56G-D3IXFWSw</t>
  </si>
  <si>
    <t>LYBd-TRnk05GsXBpYO4RPQ</t>
  </si>
  <si>
    <t>Walked over here from our hotel and VERY happy that we did.  The four of us ordered different menu items and all were spectacular.  My breakfast sandwich was literally the best I've ever had.  The eggs were done to perfection and I can't get over how yummy the sausage was!  ;;Great server, very friendly and attentive.  Thank you Sarah.  ;;We loved it and would recommend to anyone!!;;The easiest 5 star review in quite a while.</t>
  </si>
  <si>
    <t>Zzr9-FIiuPU67aHwnUyigA</t>
  </si>
  <si>
    <t>7NOhGx9tlf7SrtTfuZTQuQ</t>
  </si>
  <si>
    <t>Fast to get seated; but after that; we were waiting a while for water and to order. My sister asked if one particular dish was vegan. The server replied; \The ingredients are listed. Wouldn't you know better than me?\" Perhaps. Perhaps not; if you cook your food in butter? Not vegan. After ordering;it was evident the place could have benefited from a food runner. Too few girls trying to do too much at once. People kept showing up; making everyone's wait time a little longer; since the two girls were doing it all. One customer came and asked about a large table outside. The server alerted her that the table outside was leaving and asked if she wouldn't mind taking them their bill. Excuse me?! Nonetheless; entertaining; if you have time to kill. Food was decent. Not a lot of flavor; but do-able after a long red eye flight."</t>
  </si>
  <si>
    <t>gC-iqoWGbqnlZSMKyhKW1w</t>
  </si>
  <si>
    <t>xU3P_YwA7CbTqmsNIKlpMg</t>
  </si>
  <si>
    <t>I have been to Luna Cafe many times for their quinoa bowls; however; today I found a NAIL inside my southwest quinoa bowl. It was IN my mouth! I walked back to show them the nail (I ordered it to go) All they said was \sorry\" and didn't offer to give me my money back until I asked for it. I will not be going back to Luna Cafe ever again. Be aware!"</t>
  </si>
  <si>
    <t>TyIBZeBD-TlE-mgVGZeDTQ</t>
  </si>
  <si>
    <t>QcrauYtKrvbkjh6rITHiew</t>
  </si>
  <si>
    <t>Very disappointing. Staff does not seem to want give even mediocre service, despite having a restaurant that is not busy. ;;Food was a little pricy, but considering that you will wait an hour for your food, at least you'll get a lot for your money. ;;Biscuits and gravy were very watery. Skip this place.</t>
  </si>
  <si>
    <t>2rCA5nsyux_ZbI065UWnsQ</t>
  </si>
  <si>
    <t>Ukz9wV3iqnZey0m8jRSbgg</t>
  </si>
  <si>
    <t>Staying with friends in old city; are here twice thus far. Service is top notch; smiles and politeness. Food was outstanding. Breakfast can be overdone; but they offer classics and modern takes on said classics that are danged tasty. Had the chicken and waffles the first time; and the biscuits and gravy with turkey bacon the next. Coffee both times was great. Food was great. People are wonderful!</t>
  </si>
  <si>
    <t>wEYQkxooiLR91Pnsb7b4HA</t>
  </si>
  <si>
    <t>o6unIOHhoNBtpuA61G62aw</t>
  </si>
  <si>
    <t>toGnqtZrLJ6eatimu2yVgw</t>
  </si>
  <si>
    <t>tZgDBQ60c_I55P4n3DhIkg</t>
  </si>
  <si>
    <t>As visitors in town for a few days; I went here with a couple of my friends for brunch. I ordered chocolate chip pancakes with bacon; one friend got The Lumberjack; and the other friend got a buffalo chicken wrap with sweet potato fries. (Only have pics of The Lumberjack because the rest of us were kinda underwhelmed and didn't think to take a pic.) Fries and pancakes for both orders were over cooked/burnt. Sausage for The Lumberjack was a little underdone. The food was just okay. CASH ONLY; which was kind of a drag; but there's an ATM inside (with a $2.75 surcharge for withdrawals; on top of whatever your bank charges for non-branch ATM transactions).</t>
  </si>
  <si>
    <t>7GvJNM-j1sKR0WONj0iHfQ</t>
  </si>
  <si>
    <t>dT4Ms2AMmEOmsS2MtXcWaw</t>
  </si>
  <si>
    <t>Very expensive for way below average food ($13 burger that tasted like McDonalds) tiny $4 mac and cheese absolutely disgusting; service not good either. We paid $40 for one ice coffee; one quesadilla and one burger with mac and cheese on the side. No refills on coffee either. Service didn't bring ketchup or sugar. AND on tope of that is cash only! Go somewhere else on Market St.</t>
  </si>
  <si>
    <t>_gXXf4W2rsj0T0pm9X3eSg</t>
  </si>
  <si>
    <t>lRwD7zV_qhCVKRpPcJs9Rg</t>
  </si>
  <si>
    <t>If you are in the market street area; this is a great place for a brunch... I have tried the omelette any style and coffee... Love it...</t>
  </si>
  <si>
    <t>9qXd3Frdpw2NFesclk7nPg</t>
  </si>
  <si>
    <t>American (New), Gastropubs, Bars, Nightlife, Food, Restaurants</t>
  </si>
  <si>
    <t>The Farmers' Cabinet</t>
  </si>
  <si>
    <t>ePJdJqurZCpfRaS9CUDUdw</t>
  </si>
  <si>
    <t>Great service and the atmosphere was amazing! Only went to the bar potion; but simply tell the bartender what liquor you want and he will concoct a delicious drink featuring that ingredient.</t>
  </si>
  <si>
    <t>R_6Bu6mAO3ptqbx8SRm6DA</t>
  </si>
  <si>
    <t>sSP1dIrmUM_x-db_nBsnPA</t>
  </si>
  <si>
    <t>Amazing bartenders; amazing drinks; hand chipped ice in your cocktail. It doesn't get much better than this for a night out for great seasonal crafted cocktails. Everything made from scratch. We will be regulars for sure!</t>
  </si>
  <si>
    <t>UL6W0gp8RWR5edRuRVXUIg</t>
  </si>
  <si>
    <t>kk3CooGJggemK-9V_cyQAg</t>
  </si>
  <si>
    <t>The Farmers' Cabinet is quite the hybrid. Its bar resembles a refined gastropub while its dining room verges upon fine dining. It may sound ambitious, but it works well here.;;To their credit, they don't overextend themselves with the menu. Each section has a handful of options which cover a nice variety of dishes. We had the lamb and the rib eye two ways, both were delicious and executed nicely.;;They have an amazing cheese selection too and that goes a long way with me. Our server was excellent as well - informative, prompt and accommodating. ;;The music and decor of the dining room is all very old-timey and elegant. At moments I felt as though I were in the Overlook Hotel...an extra element of cool for the evening.  ;;There is an abundance of great beer here, mostly European with a few house-made beers as well. It's a nice change from the typical beers to be found around town. If you're looking for something different, you would do well by coming here. If spirits are your game, they have a bunch of specialty cocktails that look intriguing too. ;;The case has been made regarding price vs. value. Entrees run in the upper tiers of pricing and as always, reactions to that will vary according to expectations, budget and taste. I was pleased with the quality of the food, drinks and service we received during this visit and felt what I spent was worth it. ;;All in all a wonderful experience. Next time I'm gonna belly up to the bar and give that a whirl. I just hope I'm not served by Lloyd the Bartender.</t>
  </si>
  <si>
    <t>wF-S7xTxP8WmBJUzyVFV6Q</t>
  </si>
  <si>
    <t>UXdrLu_y5HYAgyVSAjA7JQ</t>
  </si>
  <si>
    <t>ALjoo0YCfIyGmMF2w_B_8g</t>
  </si>
  <si>
    <t>V6GRrbSbzSm5aLeBGlFXVw</t>
  </si>
  <si>
    <t>Food and drinks were really good. Definitely a spot to visit in Philly. The only down side is that it got silly with the faux 1920s attitude. If they could just be a little more \normal\" in how they treated the customers; it would be perfect!"</t>
  </si>
  <si>
    <t>NwO1SZpHJpd2isyTVdDHGw</t>
  </si>
  <si>
    <t>t7L-eK9SqAVYA6y9OZRyqA</t>
  </si>
  <si>
    <t>We loved this place. I don't know if it's usually as busy as it was when we went; but it was restaurant week; and it was PACKED. The food was good. I don't really have anything negative to say about it; but I wasn't blown away. I had the butternut squash soup; which was extraordinary; the duck; and the bread pudding; while my boyfriend had the duck pate appetizer; hangar steak; and chocolate cake. The beer list and cocktails; however; were amazing! We tried a couple of import bets and a few of the specialty cocktails. Each were delicious and incredibly unique. The live band and the 1920s/Prohibition theme were so much fun. Service was a little slow; but extremely courteous. It expect that was only the case because of RW.</t>
  </si>
  <si>
    <t>ATbz57dAAYExMng-riPslA</t>
  </si>
  <si>
    <t>caFKpa2CvEoprVPROkYS7w</t>
  </si>
  <si>
    <t>Best New Year's Eve party ever! Drinks; music; atmosphere - perfection!</t>
  </si>
  <si>
    <t>hp-e9gBBxSndVfibtpkUuA</t>
  </si>
  <si>
    <t>IYFDX9YdVuLkxCqP9nydAA</t>
  </si>
  <si>
    <t>I went here with the bf for restaurant week dinner. I've been hearing about their amazing beer selection and was excited to try their food. ;;The ambiance was pretty sweet. Loved their beer wall with candles interspersed. The barrel bar tables add a nice touch. The long picnic benches are good in theory and looks. In practicallity. meeeeh. That may be the one down star. I was stuck on a bench with a guy who liked the bench scooted too far from the table. Maybe I'm too short... maybe I'm too nice. But, I do like my own chair.;;Now on to the food. Butternut squash soup with pistachios hit the spot on a cold winter night. Silky smooth texture with deep flavors. I had the duck for my entree. This is what really drew me here for restaurant week. It was the least tasting duck I've ever had. I dont know if that's a good or bad thing. But I actually enjoyed it. It tasted more like pork. My bf had the pork which was sweet, juicy and ham like. The desserts were ok. Nothing too crazy to rave about. ;;The draft beers are pretty legit. No scrimping on quality here. If anything.. that completely lived up to it's expectations. Cheers!</t>
  </si>
  <si>
    <t>9ZNwIkLBh-VRRQtX2elzQg</t>
  </si>
  <si>
    <t>The beer is 50:50.  Some is decent, some is lousy.  It's fairly expensive for what you get.;;And no, I dont typically drink \macro\" brews.  So</t>
  </si>
  <si>
    <t xml:space="preserve"> it's not my poor or inexperienced taste in beer that lead me to post this comment."</t>
  </si>
  <si>
    <t>znB3oNupNZpnx_nD20CAbQ</t>
  </si>
  <si>
    <t>_KtGiYI-RM7N8eZy0rUPFg</t>
  </si>
  <si>
    <t>haitOMl5iS-8TWIsFY8feA</t>
  </si>
  <si>
    <t>3FKIev7ZB_KE6XHL9sUJCg</t>
  </si>
  <si>
    <t>Nightlife, Event Planning &amp; Services, Local Flavor, Bars, American (Traditional), Restaurants, Unofficial Yelp Events</t>
  </si>
  <si>
    <t>Strangelove's</t>
  </si>
  <si>
    <t>1LSUUPieFJDX8ZgICJF8lg</t>
  </si>
  <si>
    <t>Maybe people come here for the beer....;Maybe people come here for the service...;I thought the duck gumbo was delicious...;But for the prices, I could have eaten a burger and gone to the circus....</t>
  </si>
  <si>
    <t>UWno3Mrt2OwS1OEPFNYdhQ</t>
  </si>
  <si>
    <t>O9K92QMU8cBXmFtJqKSI1w</t>
  </si>
  <si>
    <t>We had our wedding reception after-party here, and it was great. They accommodated us with a large area on the upper level.  The beer list is awesome and the appetizers our guests ordered were so delicious!;;When some shots came out, one had a strange white pill-like tablet in it. That was super sketchy. We told the waitress and she promptly brought us a new one.</t>
  </si>
  <si>
    <t>FMGO5L64t-jkE1P4YWIPkg</t>
  </si>
  <si>
    <t>H0KC4AFEq6JsrmAL0aSPrw</t>
  </si>
  <si>
    <t>They have a good selection; but the bartender had terrible pours. The beers were half foam; half beer; which is unacceptable when paying $9 for a beer.</t>
  </si>
  <si>
    <t>YmiLPAnSdmoSNyGsyKf2gg</t>
  </si>
  <si>
    <t>J98pc3ubssStV73Q83b4Fw</t>
  </si>
  <si>
    <t>Food, wine and service were all great!;;Try the gazpacho which is amazing!;;Had the Shrimp and grits ( only served on weekends) and it was AMAZING!!;PLEASE make this during the week, Strangelove!!;;Since I couldn't have shrimp and grits....had the gouda grits during the week...WOW they are sooooo good!</t>
  </si>
  <si>
    <t>GVHghzwGdmrmrk1IIgyzUA</t>
  </si>
  <si>
    <t>FWiYqDEfRBQBtOOtzikk0A</t>
  </si>
  <si>
    <t>z4nuaMME54vfENXXl6SdjA</t>
  </si>
  <si>
    <t>Great Happy Hour.  $4 drafts and wine, $5 basic mixed drinks.  $4 snacks included fantastic homemade chips.;;Good dinner items including great veggie burger and tofu/spinach saag and kale salad.  Pork and Joe burgers were good but cheffie had a heavy hand on the salt shaker.;;Very friendly servers!</t>
  </si>
  <si>
    <t>mJy3CP66tuKq1xKdCj1t7Q</t>
  </si>
  <si>
    <t>Amazing food and fun beer menu!  Had lunch with some friends and was incredibly impressed. The food was incredible (totally recommend the brussels sprouts and the Strangelove Burger). Our waiter/bartender; Payne; was very attentive and helpful in making our choices. While it's changed since it's Doc Watson's days; you can still see the \bones\" of the old place which makes old folks like me happy.  Great food; great service; lovely location. Win; win &amp; win.  Payne is awesome - give him a raise!"</t>
  </si>
  <si>
    <t>T_U8wyf1NaL4jrxdVHF_jA</t>
  </si>
  <si>
    <t>T0YzWEct5nXgof90U9ZI4g</t>
  </si>
  <si>
    <t>In addition to the amazing strangelove  burger I pretty much inhaled it was so good; the very helpful bartender offered to replace my half-drunken too sweet beer with a half pint of another recommendation. That is customer service 101. If I were a local these two things would make me a regular.</t>
  </si>
  <si>
    <t>EjZS1q9Ir3kfFSLlM0cPMg</t>
  </si>
  <si>
    <t>We stopped in during an impromptu mini bar tour; and Strangelove's definitely impressed. The bearded hipster-type bartender was friendly and attentive; and the venue is extremely clean with crisp decor. Since it was around 2-3pm; it was a lull between lunch and dinner; but a great place to sit and watch some of the Phillies' game. Also; they have some special beers as partnerships with some of the Philadelphia breweries; which is cool - I tried the Porch; and it was enjoyable.</t>
  </si>
  <si>
    <t>1ONt9t98BtNV0Rn1stzyUg</t>
  </si>
  <si>
    <t>Z5po0aTuzKKblek5y6Sp8Q</t>
  </si>
  <si>
    <t>Food, Burgers, Restaurants</t>
  </si>
  <si>
    <t>500 Degrees</t>
  </si>
  <si>
    <t>8w2nbjeJ1cKbBBMjDmgHpA</t>
  </si>
  <si>
    <t>I can't recall the day I went but it was a memorial resturant experience.  I was greeted by an incredibly nice cashier. After a hard decision I ordered a Devils delight and the girl giggled ( of course I was confused) She explained it was Dev's Delight and named after her because it was her idea for a burger and me calling it Devils delight was a bit funny because her friends call her Devil Dev ( hard to believe such a nice girl could aquire such a nickname but cute). After she took my thorough of a medium burger; and truffle fires i didn't have to wait very long. Even before I ate the burger the smell it self had my mouth watering.  The burger was cooked to perfection and what was on the burger was amazing!  This burger was a standard beef foundation with mozzarella cheese tomato basil and a portobello mushroom; what great idea for a burger! For a mushroom lover this with a side of the delicious truffle fries is perfect. Excellent quality and service;  a bit expensive but worth every penny. No question about it I will be a return customer!</t>
  </si>
  <si>
    <t>vnTFuHAXiEWW7Bq_iIpwBA</t>
  </si>
  <si>
    <t>IvWRvqzdhaa57iqvcrawvw</t>
  </si>
  <si>
    <t>Spot on!;;I got \the veg\" and the spicy fries.  \"The veg\" is a portabella burger</t>
  </si>
  <si>
    <t xml:space="preserve"> with grilled mozzarella</t>
  </si>
  <si>
    <t xml:space="preserve"> picked veg</t>
  </si>
  <si>
    <t xml:space="preserve"> arugula</t>
  </si>
  <si>
    <t xml:space="preserve"> and gauc.  Wholly non-cow is this thing spectacular for a bella burger!  The bella is on bottom</t>
  </si>
  <si>
    <t xml:space="preserve"> then the mozzarella is directly fused on top of that.  I actually thought the cheese was halloumi at first because it wasn't super melted (a good thing). The gauc and pickled veg are slightly citrusy and vinegary</t>
  </si>
  <si>
    <t xml:space="preserve"> but are contrasted by the bitterness of the arugula.  There's a nice bun to contents ratio</t>
  </si>
  <si>
    <t xml:space="preserve"> and for bonus points it's a potato bun.;;Wasn't sure what to expect with the spicy fries going in - are they hot sauce fries</t>
  </si>
  <si>
    <t xml:space="preserve"> etc?  Turns out they are of the crab-fries variety with some subtle other spices added in.  Nice portion - not too big.;;The atmosphere kind of reminds me of a dive bar - I think that's the best way to describe it.  It's pretty small</t>
  </si>
  <si>
    <t xml:space="preserve"> so I wouldn't choose to ever eat in most likely."</t>
  </si>
  <si>
    <t>dCehRsK_TxjZ3hHfwkVG2A</t>
  </si>
  <si>
    <t>NiuxBtn6Om9wOwZtjmT4Hg</t>
  </si>
  <si>
    <t>Despite being a spin-off at the burgers from Rouge, I actually think that the burgers here are, dare I say it, better then flagship restaurants.;Over the last year they keep expanding their burger and toppings options by editing the little placard next to the registers, instead of changing their giant menuboard every time  they decide to add a new cheese or vegetable you can put on the burger.;;I've been here a few times, trying the 500 (lettuce, bacon, cheddar, special sauce) delicious, and also making my own combos with their Kobe Beef burger (I think its worth the extra few bucks). I like it with truffle cheese and grilled onions. The brioche bun also really makes these burgers something special.;;Their fries are also extremely delicious. As a huge fan of truffle oil, I can never resist getting their truffle oil fries. When they come warm out of the fryer, coated in truffle oil, there is just no better taste known to man.;;Most important of all, they are open late on weekends.</t>
  </si>
  <si>
    <t>SsDKVQsHdBaMCbp9UqOGSA</t>
  </si>
  <si>
    <t>oQg3N9X9ltuG7mXJaN5g9Q</t>
  </si>
  <si>
    <t>A_nUEHFGDRiaZpXBAqdvyA</t>
  </si>
  <si>
    <t>SvLtq7-WmzUa-jHqeJ3AJg</t>
  </si>
  <si>
    <t>Found myself here after last call. It was super crowded; but the staff was great and the food hit the spot. My burger was a little rarer than medium rare; but I was into it. Fries were good. Crowd was annoying; drunk and rude but the cook was CUTE; so no complaints!</t>
  </si>
  <si>
    <t>Qzn5Z3k6TWiWjQppbe3wWQ</t>
  </si>
  <si>
    <t>oSlNGhc_sIaqElUrD7QiHQ</t>
  </si>
  <si>
    <t>I almost always get Combo 5, with the juicy delicious 500 burger, truffle fries, and refreshing birch beer.;Love the truffle fries.  ;I used to get food here at least once every two weeks, but the prices have gone up, especially for the fries. It's amazing how a $2 increase can change my eating pattern.;It's still one of the better burger places in Center City with a relatively reasonable price. If you haven't tried 500 Degrees yet, you should... before the price goes up again.</t>
  </si>
  <si>
    <t>IM7_737cWSkVvYHExZbUzA</t>
  </si>
  <si>
    <t>QAfQ4gcWMs6BC9QFHMcJEQ</t>
  </si>
  <si>
    <t>Ordered a Kobe burger with wild boar bacon and cheddar. The burger was good but not cooked correctly. I ordered the burger rare but it was raw. It could have used another 3 minutes on the grill. ;The truffle fries were very well flavored with truffle oil but were a little soggy/under cooked. ;The place was very busy and they got the food out quickly but I would have waited another 5 minutes to correct the problems above. ;Also, the floor was wet and very slippery. Walk with caution. Since it was the end of the night the place was a little dirty. The tables and floor could have been wiped down.</t>
  </si>
  <si>
    <t>mWt7MXG7yKNQBeKt_kc4sg</t>
  </si>
  <si>
    <t>TT9QhlKfGolIiInhJ--g1A</t>
  </si>
  <si>
    <t>gF_qCpPDszE9WS4D_CpCbA</t>
  </si>
  <si>
    <t>For a casual burger place, 500 degrees delivers on taste, quality, service and speed. You can get a 5 star burger in a 3 star amount of time. It's so impressive.;;Their selection is truly outstanding. You have your choice of patties, cheeses, toppings and condiments to build whatever burger your heart desires. I believe there are some suggestions as well if you're not feeling particularly creative that day. ;;The last time we were there, my boyfriend got the Kobe beef burger, thick cut applewood smoked bacon, a fried egg and Vermont cheddar cheese. He was knocked to the floor, and has been telling everyone about it ever since. I got a simple beef patty with cheese and BBQ sauce. Maybe I need to be a bit more adventurous next time! Nonetheless, I still loved my burger.;;Another great thing about 500 Degrees is the option to get your fries with truffle oil. It's just a little extra flavor added to already spectacular crispy French fries. ;;I've always had stellar service here. I loved joking around with the woman who served us last time about coming through hell and high water for an as yet undetermined burger since we had come in out of a torrential downpour and it took me 10 minutes to decide what I wanted off of the menu. I blame it on the rain brain.;;My only gripe about 500 Degrees is that it can get a little pricey. For burgers, fries and drinks for 2, we paid about $28. That included one Kobe beef patty, but even without it, you're going to pay a sit-down price for what is really a take-out burger. The quality justifies this in many ways, so we'll definitely be back. Save your pennies and splurge!</t>
  </si>
  <si>
    <t>s-xVBnGjW1U4iqbTJRSu7Q</t>
  </si>
  <si>
    <t>JBQiDZaEanm19y2eToNE9w</t>
  </si>
  <si>
    <t>4PrL2gDppOrdoBtg635fgw</t>
  </si>
  <si>
    <t>3eJMsl41qwhcYlvoTF1ElQ</t>
  </si>
  <si>
    <t>Food, Breakfast &amp; Brunch, Modern European, Restaurants, Beer, Wine &amp; Spirits, American (New)</t>
  </si>
  <si>
    <t>a.kitchen</t>
  </si>
  <si>
    <t>S_h6AVnIYNrhbJA2-ppyjw</t>
  </si>
  <si>
    <t>The following are considered when I rate a more expensive restaurant. $60+/Person.  The first listed is the most important and weighted more than the line item following.;;Flavor/Quality of Ingredients and Plating ;Service (Initial Welcome to the last thank you);Ambiance/DÃ©cor/Environment;Price;Value of TOTAL Experience;;You have read all the puffery of other YELP reviews, So, I'll try not to bore you.;;Joined by Lips, looking fantastic with this years, Gucci shoes, matching Gems, and even down to the socks. With us were a hot new couple. Looking like a real match made in heaven. Class all around.;;Now down to the food experience. 2 Stars for a restaurant which obviously uses great ingredients, creative dishes along with some ok service.;;We started with an interesting service fowl up only to be handled poorly. The Server brought over what we thought was a complimentary start of our meal. Wasabi String Beans and then server brought over some sort of dull looking mush. At this point one of or party attendees called over the server (by the way we noshed on the beans) in which we inquired about the starters. At that point he stated it must be a mistake, he whisked the now not so complimentary dishes off the table and that was that. No apology, no nothing. We think a better way to handle this is to explain the error and ask us if we wish to continue noshing on the dishes,;;Its a \sharing menu\" not for everyone. But ok...;;The other couple ordered Smoked Scallops as well as we did</t>
  </si>
  <si>
    <t xml:space="preserve"> they were very good.;They also ordered another small plate in which was enjoyed.;Lips and I ordered the Smoked Mussels</t>
  </si>
  <si>
    <t xml:space="preserve"> good smokey flavor</t>
  </si>
  <si>
    <t xml:space="preserve"> they're were about 5 in the dish. Expensive for 5 morsels. The Cucumber Gazpacho with Crab tasted great</t>
  </si>
  <si>
    <t xml:space="preserve"> again over the top expensive for the portion. ;Steam Clams</t>
  </si>
  <si>
    <t xml:space="preserve"> clams so small  it seemed silly. Plus the broth was just like any other Steamed Clam dish. Expensive considering the presented product.;;Shared Entrees by the other Couple was a whole Black Sea Bass. Small but was reported to be very good. And the Wagu Steak. Again value vs portion very small portion but again strictly taste to be good.;;We shared the Porterhouse Steak (97 dollars</t>
  </si>
  <si>
    <t xml:space="preserve"> holy sh^t are you kiddng me) Steak was Good</t>
  </si>
  <si>
    <t xml:space="preserve"> but again nothing extraordinary. Rosemary potatoes no big deal</t>
  </si>
  <si>
    <t xml:space="preserve"> they were potatoes. Grilled Cesear Salad</t>
  </si>
  <si>
    <t xml:space="preserve"> good but why was it served with the entree? ;;For this outrageously priced dish you would have thought it would be amazing. It wasn't</t>
  </si>
  <si>
    <t xml:space="preserve"> all it was was a Porter House cooked as expected. Meh meh and more meh. The correct pricing should have been 34.95 and just enough for one person. But 97 bucks to be shared? At time the food and its presentation seemed to be more ego than anything else.;;Desserts were the Chocolate Mouse</t>
  </si>
  <si>
    <t xml:space="preserve"> excellent</t>
  </si>
  <si>
    <t xml:space="preserve"> the other side of the table they ordered some sort of Custard which was horrible tasting</t>
  </si>
  <si>
    <t xml:space="preserve"> almost like sour water texture</t>
  </si>
  <si>
    <t xml:space="preserve"> tasted like a Goat Milk. That was sent back and a Pound Cake Appeared to be a better ending.;;All in all the Food tasted quite good. The service was ok but again nothing which would dictate the price points. Weird beginning. The atmosphere was sparse</t>
  </si>
  <si>
    <t xml:space="preserve"> nothing which would wow anyone.;;Ok... PRICE? For the amount of food we ordered</t>
  </si>
  <si>
    <t xml:space="preserve"> we should have come away more than satisfied. We didn't. The portions are ridiculously small considering the prices are outrageously high. The value just wasn't there. Not even close.;;Lets say for arguments sake the portions were better</t>
  </si>
  <si>
    <t xml:space="preserve"> the expense would still be way too high</t>
  </si>
  <si>
    <t xml:space="preserve"> but the review would be at a 3 star. (taste</t>
  </si>
  <si>
    <t xml:space="preserve"> quality)The atmosphere yawn</t>
  </si>
  <si>
    <t xml:space="preserve">  nothing</t>
  </si>
  <si>
    <t xml:space="preserve"> the service was ok</t>
  </si>
  <si>
    <t xml:space="preserve"> again at the level of a 100+ per people expect and deserve more</t>
  </si>
  <si>
    <t xml:space="preserve"> better and be satiated.;;So a hard 2 stars for this disappointment. The herd mentality is alive and well on YELP. ;;FATTY SAYS SWING AND A MISS!!! Skip it and the Hype?"</t>
  </si>
  <si>
    <t>7IGJBFup9tseum6orRJ-1g</t>
  </si>
  <si>
    <t>9sVssF5pyfTLW0lspRPfWA</t>
  </si>
  <si>
    <t>Wanted to love . . . only kind of liked.  The food is all fine - not excellent; but pleasant enough . . . .just not pleasant enough for the price tag.  Go with light eaters; if you don't; there won't be much for you to eat!</t>
  </si>
  <si>
    <t>Y1baWj4g7M9Z0clyQ2E4Kw</t>
  </si>
  <si>
    <t>Came here with a few other couples for NYE. The ambiance was fantastic! Balloons on the ceiling, dimly lit, music not too loud, not noisy, very cozy and sexy. ;Service here was spot on! Props to the manager that night-when I told him one of our couples had recently gotten engaged he gave us a round of champagne to celebrate.;Food was phenomenal- wild boar chops, aged venison, lamb bolognese, a carnivore's dream! The squid was almost better than the squid I've had at Little Fish, the beet salad was very interesting with some broccoli rabe mixed in there as well.;Drinks were strong and delicious- blood and sand, as well as the gimlet, stick out in my mind.;Desserts at first looked odd (who wants a butternut squash dessert?) but sooo tasty! Only thing they need is some kind of super-chocolatey dessert and I'd give this place 5 stars.;Very professional place, great service, unique food.</t>
  </si>
  <si>
    <t>J2nRpw7vBReo2pBKCEpUVw</t>
  </si>
  <si>
    <t>IOvZPcjSMaP5wjwu3SUICg</t>
  </si>
  <si>
    <t>The food here is very good but unfortunately I probably wouldn't come back. Here's the \skinny:\";;What did I order: 3 Oysters</t>
  </si>
  <si>
    <t xml:space="preserve"> soft shell crab sandwich. Comes with homemade potato chips. Two beers.;;The good: Oysters were delectable - fresh - excellent. Nice beer selection - I had a beer I never heard of - Birra</t>
  </si>
  <si>
    <t xml:space="preserve"> and Italian lager. Sandwich was good - crab was fresh. A nice combination of flavors including a little spice</t>
  </si>
  <si>
    <t xml:space="preserve"> but not too overpowering. ;;;The bad: The portion size! And the price for that portion size. I'm embarrassed to admit that after spending $43.00 on my meal. I stopped in a fast food restaraunt on my way home and had fries. I was still very hungry. ;;Overall: Go for a beer and an app. Wouldn't recommend for a substantial meal."</t>
  </si>
  <si>
    <t>bJNZfaG3lztgmY1E_Qw1yA</t>
  </si>
  <si>
    <t>DuBGRwUMLQuGUOWhSXhJUg</t>
  </si>
  <si>
    <t>I was really excited to try a.kitchen. With the attractive location on Rittenhouse and the small; chic interior; it looked like an excellent eatery. I can't say that was the case based on my experience. I actually wanted to email a manager directly; but their website does not offer a means to contact them. We made a reservation for restaurant week and arrived to the waitress telling us they aren't serving the restaurant week menu for Saturday lunch (see photo attached). This was not indicated in any way on their page on the CCD site. We ate anyway. The coffee I ordered was very bitter; hair on one of the plates; and just overall underwhelming. Service was fine; food was fine; but for the prices and the other confusion; I likely won't be back.</t>
  </si>
  <si>
    <t>IliRkEd0W4W32egVNn200g</t>
  </si>
  <si>
    <t>0ZBoRaW4pWxa7G5KglEDPg</t>
  </si>
  <si>
    <t>Cute little restaurant in an excellent location adjacent to Riten House Square with a nice ambience. The menu was very good with a lot of different options for brunch. The service was very attentive and quick. That being said; I ordered the burger medium and it came out extremely well done. The burger was topped with one slice of cheese of one piece of lettuce - $18. We also ordered the salmon on rye which came out on very dry bread. Unfortunately the quality of the food was not justified by the price. Great service; options and location.</t>
  </si>
  <si>
    <t>A3MPhhM6G_ruJLEGw8383A</t>
  </si>
  <si>
    <t>eCjBotv3-nUl3VlI_GnDJw</t>
  </si>
  <si>
    <t>Good place to eat tapas style as they have several small plates and salads. But they also have entrees if you prefer. But beware of salt! Lots of dishes are over salted! Don't go near the chicken on the brunch menu if you don't like really salty food! ;Food is all a bit pricey and nothing is amazing enough that you'll think about it after you leave.;;Fresh oysters are great but pricey, 6 for $18.;Hamachi crudo great, two pieces, $13. Hit &amp; miss...;Smoked beets $14, are served cold;Beef tartare $16, not great ;A few salads, Burrata $16 and Radicchio $15;Pretty good. Probably the favorite so far was the burger. Perfectly cooked and not too big. $17;;;Not sure why but it takes FOREVER to get a drink but a nice wine list. Martini's were either too weak or not cold. Seems like they need more... and more skilled bartenders. ;;Servicer's are very good and knowledgeable. ;Eddi (?) was our favorite. She was very, very patient with my fussy dinner mate.;;This place can get very loud when it's crowded.;Stayed at hotel for a month so had many meals. Wouldn't return as often if not for the convenience on snowy days and work picking up the tab. Better food is in walking distance...</t>
  </si>
  <si>
    <t>8x1473JHSfGM9_IgNgTVNA</t>
  </si>
  <si>
    <t>Review is of the cheddar and bacon burger on house made English muffin, and was take out.;;GREAT burger! The quality of the meat was good and the sauce that they use was great. It came extra rare, which I LOVED!;;This inst really a big or hearty burger like Whiskey Village or Rouge but damn if it wasn't tasty. I'll be having more of these. Probably my favorite burger in Rittenhouse.</t>
  </si>
  <si>
    <t>7x7SqqLaCASbpWeJZmQDUQ</t>
  </si>
  <si>
    <t>6Znh4w1J8Lu21cMYS1B5CQ</t>
  </si>
  <si>
    <t>A. Kitchen is an utter disappointment. Went for brunch and service was very good and polished. I believe what they were shooting for were \thrice cooked\" chips; a spotted pig fave. What we got were potato rocks with slightly sour taste. Kobe beef was chewy. High street and Fork are delicious but this needs work. You could do better in philly on a Sunday than this place for sure. Bread is awesome!"</t>
  </si>
  <si>
    <t>uQ0Qin7dTV8q3gnYQzC7Tg</t>
  </si>
  <si>
    <t>aFtIzxQEt8EJHvhhI9OVfA</t>
  </si>
  <si>
    <t>I definitely see why a.kitchen has been named one of America's Best Wine restaurants. It was such a perfect evening with the temp at 78, leaving us in the mood for some outdoor seating and a nice glass of sparkling wine. Upon spying Cremant de Limoux, Domaine Collin, we knew that we were in for a really nice evening at this super chic restaurant. After the sparkling wine, we moved on to a glass of white, specifically the Chasselas Blend 'Alliance', Marc Tempe, 2014.;After wetting our palettes, it was down to a few shared plates. We started with fried pickles, hamachi crudo, and the spiced cauliflower. The pickles were good, but the hamachi and cauliflower were amazing! As I am sitting here and writing this review, I wish that I had ordered another side of the spiced cauliflower to go! For our main course, we decided on the seared walleye...fantastic! To end our meal, we wanted to keep dessert light, so we went with the rhubarb cream. Just a perfect way to end a fabulous meal.</t>
  </si>
  <si>
    <t>riqVnqzfWKfE37DV0LJ-gA</t>
  </si>
  <si>
    <t>Lw1gzZZGI2GFQc6BI5zyJw</t>
  </si>
  <si>
    <t>American (Traditional), Restaurants</t>
  </si>
  <si>
    <t>Kite &amp; Key</t>
  </si>
  <si>
    <t>e_Nwr-YakH2pMwx6yOU2lA</t>
  </si>
  <si>
    <t>I've been here for lunch, dinner, and also for a Saturday afternoon snack. I like how laidback and low key this place is. They also have a pretty good beer selection which is always a plus. For both lunch and dinner, I've ordered the mixed green salad with grilled chicken. It was a good size (same sized portions both meals) and had apples and goat cheese. I love the mix of greens and fruit. Between the apples and goat cheese, you can do without dressing. I always get it on the side and occasionally dip my chicken in it. ;;I've also had the Thai chili mussels and Cajun fries. The mussels were cooked well and I was a big fan of the sauce. It was perfect for dipping the bread that comes on the side. The Cajun fries are served with Cajun mayo.. they had a nice kick to them and were just spicy enough for me to handle. ;;Since this is in my neighborhood, I'll definitely be back to try more of their beer and mussels. I also can't wait for spring/summer so I can sit outside at one of their sidewalk tables.</t>
  </si>
  <si>
    <t>ozUHEpWDfRn7IKqluK503A</t>
  </si>
  <si>
    <t>X5Vh5AdGZ_SAZqt4g3KiJg</t>
  </si>
  <si>
    <t>I didn't love it here.;;The food seems decent, maybe a little expensive (almost 9 bucks for eight chicken wings) and I'd like to see a little more variety.  The website advertised daily/nightly specials but the 'specials' we were told about are what is already on the webiste menu.  Lame.;;I'm not sure if EVERYONE (except us) in the restaurant ordered fish last night, or if this place always smells fishy, but it was bad.  Like low tide out on the wharf.</t>
  </si>
  <si>
    <t>mwRBFkkoJwJ6EyPSXL8LtQ</t>
  </si>
  <si>
    <t>NPIJiYhuarchb9EIgJax7w</t>
  </si>
  <si>
    <t>I love dining here for their outdoor seating and their amazing mussels. The service is consistent, the beer/drink list is plentiful, and the red diablo mussels keep me coming back. ;;I've tried their margarita flatbread, buffalo chicken flatbread, kite and key burger, sweet garlic chili wings -- all very tasty but nothing spectacular. The calamari is delicious, but the mussels are their shining star. The red diablo mussels come submerged in this amazingly flavorful spicy tomato sauce broth, yummmmmmm.;;The outdoor tables are (rightfully) a hot commodity but I have never waited more than 10 minutes for outdoor seating during dinner time. ;;I bring my dog and the servers always bring a bowl of water for him without even asking - great, attentive service!</t>
  </si>
  <si>
    <t>jB_45g_z4a0lwLaGyrK9-A</t>
  </si>
  <si>
    <t>My girlfriend and I stumbled upon the K&amp;K while searching for new apartments in the Art Museum section.  The K&amp;K really made us excited to move into the neighborhood. We live in Baltimore now. Our waiter was a friendly artsy type who had great recommendations for food; beer; and tourist attractions that we could take in before our day in Philly came to an end.  This will be a weekly spot for my girlfriend and I.  For being open only a few short  weeks; I expect this place to get better and better.</t>
  </si>
  <si>
    <t>ctzkV1Qc5IyiMoYphzep1A</t>
  </si>
  <si>
    <t>eY2wfyzmHIrZ-npXb4vtAQ</t>
  </si>
  <si>
    <t>Beer selection is top notch. Rotating draft list brings us back.;;Good decor, good ambiance, friendly ppl. Outdoor seating is perfect on a nice day.;;Didn't eat, so we'll be back! It's next to Doma &amp; Sabrina's. Stop in for a yummy beer!</t>
  </si>
  <si>
    <t>5ReW7v_SeaiL8WuZGmOk0Q</t>
  </si>
  <si>
    <t>Great beer and vibe; and the bar food is not bad either.  I had the veggie burger which was surprisingly good. This is the kind of place that the girls will love to come with their boyfriend on a \laid back\" date night to enjoy the open air; or to hang out with a bunch of friends and pound a few drinks."</t>
  </si>
  <si>
    <t>GjJXr35De4iw4pYmgF9qwQ</t>
  </si>
  <si>
    <t>n19zQYT7QTNpPkm_ZwSNzw</t>
  </si>
  <si>
    <t>It's not great; but it's fine. I work nearby so my colleagues and I find myself here a ton; and I've probably tried just about everything on the menu. The food's okay; with some exceptions. The fries? Amazing. Everything they say is true. The veggie burger is by far my favorite thing on the menu; and I'm a die-hard carnivore. This place can be super noisy; which is great if you feel like being rowdy. But not so great if you want to have a conversation. When the weather's nice; sitting outside will fix that. Overall; a decent hangout spot.</t>
  </si>
  <si>
    <t>Ud5cHEqr6NqOWx99bJ0gqA</t>
  </si>
  <si>
    <t>On a Monday night; I came in feeling good and wanted to dance ; so I asked the bartender; who was playing sad/emotional music;to change the song to something more upbeat. He declined so I said I will go to the juke box and play what I think is more appropriate. The next day he informed my friend that I was annoying and I should never ever go back to that bad and that I wasn't welcomed. And that if my friend wasn't there he would have kicked me out. What kind of service is that?</t>
  </si>
  <si>
    <t>Y9GGz4zKnusovWRI8EDJNQ</t>
  </si>
  <si>
    <t>5tv3o_Ga-xwRfxQ7wGWsrg</t>
  </si>
  <si>
    <t>0YyF7OrD2VEUVUiYmKZ8MA</t>
  </si>
  <si>
    <t>idJSMf9MbTuRHRZYIXcjDA</t>
  </si>
  <si>
    <t>GKBN0jG6f9XhvWmAEOgYPw</t>
  </si>
  <si>
    <t>Apartments, Restaurants, Breakfast &amp; Brunch, Tapas Bars, Nightlife, Spanish, Real Estate, Home Services, Bars</t>
  </si>
  <si>
    <t>Bar Ferdinand</t>
  </si>
  <si>
    <t>nDn7AyP4vwxbN0ufg6Ch5g</t>
  </si>
  <si>
    <t>Wen't here on a date last night; the atmosphere was nice; we really liked the look of the bar area. We had a reservation and had hoped to sit outside; but when we got there we were told no outside seating was available even though I requested it. The food was good; but nothing spectacular; worth a visit if you are in the area but not a special trip.</t>
  </si>
  <si>
    <t>OkkpHk_mBi7qm0F1CcIrYQ</t>
  </si>
  <si>
    <t>I like the atmosphere on this place. It's busy during the weekend. Gotta reserve ahead of time.;;The bar tender made me something special and I really liked it. I'm a whiskey lover so I asked for something simple like whiskey w/ muddled fruits. It was very tasty!;;The good is server tapas style. You can find meats, fish and options for Vegetarians and Vegans.</t>
  </si>
  <si>
    <t>SQinyR2zvyQChsqI-b52KQ</t>
  </si>
  <si>
    <t>I3YsW8Kfp5700vjpbPkSGg</t>
  </si>
  <si>
    <t>Wonderful to eat here after visiting Spain and learning a little bit about \real\" tapas and raciones. the choices here are varied and extremely well prepared with many interesting ingredients(lobster roe!). One caveat- some of the raciones were just tapa sized; the higher price reflecting the ingredient; duck; for example. Great space with interesting tile mosaics; service was impeccable."</t>
  </si>
  <si>
    <t>R5TSR3N6ZvrL6K9QCeKboA</t>
  </si>
  <si>
    <t>YM5wbFSRoEr_1nrXG7ZwPg</t>
  </si>
  <si>
    <t>I love this place. The red sangria is just perfection; and the baked goat cheese is delicious. We always have great service as well; an amazing place for dinner and drinks.</t>
  </si>
  <si>
    <t>sN05M7gmBxoBDI7PwLc8mg</t>
  </si>
  <si>
    <t>NH1NEh8Afu5rICUqJRtANw</t>
  </si>
  <si>
    <t>I really like this place.  They have a terrific wine selection; really good food and an interesting/cool decor.  My only drawbacks are that it can be noisy; but I am eating in public so big whoop; and it can be pricey for what you get.  Still; I don't mind paying it; because the food is really good; I just don't go there as often as I'd like.</t>
  </si>
  <si>
    <t>KNnHVB8B5UBe3QZNZthdDg</t>
  </si>
  <si>
    <t>NqabCXidLIK5vq8Mxeni8A</t>
  </si>
  <si>
    <t>Five New Yorkers rolled down to Philly to visit a friend for the weekend and had a truly terrific gastronomic weekend.  The dinner at Bar Ferdinand was especially notable... not only because we ordered nearly everything on the menu; and duplicates of a handful of them.  No; our sideshow worthy prowess at putting food away aside; the food was FANTASTIC.  Having tasted nearly everything on the menu (seriously); the six of us agreed that the DÃTILES CON TOCINO empanadas (dates; bacon; cream cheese; honey; almonds) were our favorite.  Our second favorite was the CARNE A LA PARILLA (grilled skirt steak; lightly fried organic egg; truffle) which was also fantastic. But honestly; there wasn't a dish we DIDN'T like.  Really great meal.  Well done; Philly. Well done.</t>
  </si>
  <si>
    <t>VBM59fVH5KiJslWUh04NoA</t>
  </si>
  <si>
    <t>at9HKIcD6gJtdJo4lMc3BQ</t>
  </si>
  <si>
    <t>I love this place.  It's my favorite spot to go out with one friend as you can just share a bunch of tapas (It may be a bit cramped for large parties to really partake in the tapas sharing experience.)  I've had just about everything on the menu and it's all good, but I try to stay away from anything that doesnt have cheese or some kind of animal in it because it can come out tasting a bit bland or just like olive oil.  My favorite dishes are the skewers with machengo cheese, apple foam, and walnut butter, the salad with grilled octopus (which was not the least bit rubbery), and the empanadas with dates, cream cheesse, and honey which I usually save for dessert.  ;;If you are looking for a full stick to your ribs meal, you may want to go elseware as that's not really what the fare here is meant for.  It's meant to taste a variety of flavors.  Usually when I plan on going to Bar Ferdinand I will cook a simple dinner at home and then hit this place up for tapas (read - drunk snacks) and sangria, and finish up with a sherry.  Service has been impersonal, but attentive.  REservations (made online) have always been kept.</t>
  </si>
  <si>
    <t>nqWcQ2u3bwmf3HE0BgPiTQ</t>
  </si>
  <si>
    <t>acyNzjnK1dUoOokH2UUCbA</t>
  </si>
  <si>
    <t>Stopped on a Sunday brunch and had the egg omelet with asparagus and crab; excellent. The $3 bloodiest and mimosa's are a nice plus. Server was attentive and was what we were looking for. A+</t>
  </si>
  <si>
    <t>C3qe0OeOozMhXLZk5tb7cA</t>
  </si>
  <si>
    <t>Had the Tosta de Yema, and the Cana de Cabre = $18. The Tosta de Yema was an overpriced slice of grilled cheese, but the cana de cabre was pretty good. It was goat cheese with honey on top. Since this is a tapas place, they get a license to rip you off and you will leave hungry unless you spend $50. The service was good except for when the waiter threw a tantrum when we asked for separate checks (which we asked for before ordering).;;;Food Quality/Taste =  4 Star;Portion Size Given Price = 1 Star;Price = 1 Stars;Service = 4 Stars;Experience with Staff = 3 Stars;Decor = 4 Stars</t>
  </si>
  <si>
    <t>5UDVAuh_gJcjWw5M4-xsbw</t>
  </si>
  <si>
    <t>Y3wTGbhs-HTf_gHlaNe_lQ</t>
  </si>
  <si>
    <t>Great Saturday Brunch!  My mom; two girlfriends and I came across a fairly empty restaurant at 3 pm on the Saturday of the nearby Art for the Cash Poor show at the Crane Building.  They were still serving Brunch and it was absolutely delightful.  We all enjoyed the pastries - goat cheese and fig was a winner as we're the churros.  My mother loved her poached egg over and unusual hash.  My husband who is terribly picky loved the Spanish version of French toast I brought home just for him.  We can't wait to go back; and I cannot understand why the restaurant was so quiet when we arrived.</t>
  </si>
  <si>
    <t>3rJkYHaET9GuqN6dH2d_5A</t>
  </si>
  <si>
    <t>Wtr51cNrv1pYyIRg_IawYQ</t>
  </si>
  <si>
    <t>Restaurants, Bars, Performing Arts, Gluten-Free, Wine Bars, Nightlife, Italian, Arts &amp; Entertainment</t>
  </si>
  <si>
    <t>The Victor Cafe</t>
  </si>
  <si>
    <t>aqBGUmZG03A3ExO9uJDi_g</t>
  </si>
  <si>
    <t>My name is Victor...so of course we had to go here!!  We were visiting Philly for Spring Break and little did I know that this is where Sylvester Stallone did the restaurant scenes for his role as Rocky in the Creed movie.  The store front is very traditional and the building was unique with an upstairs bar to wait and relax...when you show up without a reservation...like we did the first time :)!!  The manager and hostess were gracious and made us feel very welcome...this is a popular place!;We were unaware that this is the home of \the Operatic singing wait staff\"!! Lucy was our server the first time we went (yes</t>
  </si>
  <si>
    <t xml:space="preserve"> we went back a second) she was very gracious and had a wonderful voice!  Turns out she is from Argentina!  All the singers that evening had a wonderful voice and a huge shout out to the young couple from out of state that were given the opportunity to sing for the crowd!  They were Seniors in HS and had beautiful voices.  Definitely one of the highlights of our trip!"</t>
  </si>
  <si>
    <t>7oLc9-HoNxvF-gmZfUwT5Q</t>
  </si>
  <si>
    <t>frDgG4KW0Brq7s8zl5UiVQ</t>
  </si>
  <si>
    <t>l4fDbzF8NfiyYetDEEow6g</t>
  </si>
  <si>
    <t>G6Flzo_FPC-MOrOI7PHdiA</t>
  </si>
  <si>
    <t>Food: 3.5;Decor: 4.5;Ambiance: 4.5;Service: 5;Value: 4;;This place is special. While you are in an historic Italian restaurant in South Philly, it isn't necessarily the food that you are here for. It is the experience of the place. That being said, the food is certainly serviceable. This place would be even higher in terms of experience if the 2 person booths weren't so unbelievably small and uncomfortable.</t>
  </si>
  <si>
    <t>PR7XS6OA-6ylu8sLGObUsQ</t>
  </si>
  <si>
    <t>wmMiDSZEgMRMUlbUshurIQ</t>
  </si>
  <si>
    <t>We walked in and the smile became wider and wider and folks I must tell you it made me have nostalgia as if I had seen this place before like my last life more than 90 years ago.  ;;I don't have to talk about food which is a 5/5. The Burratta is as fresh as one could get direct from the farm. The pesto with bread is breathtaking it was simply delicious. We closed our eyes and savoured every lil bit of morsel.  We had Tortellini the Ravioli and Prince Egor with caviar.  All is all a 6/5 with the service the opera performance. ;;;WE LOVE THIS PLACE</t>
  </si>
  <si>
    <t>dIRTUvNn9HSG7SlCB1CdKw</t>
  </si>
  <si>
    <t>RXwztfcA2S7kdCtSwLkAbQ</t>
  </si>
  <si>
    <t>A hidden gem in South Philly! Stopped in after a Phillies game and was impressed. I was never to sure about these rowhouse style restaurants, but I am sold. I ordered the Spicy Lamb Bolognese and my wife had the Homemade Crab Ravioli in a cream sauce. The food was so good I used the bread and wiped up every last drop of sauce. The atmosphere was authentic old world italian. Our server and the service was excellent. The best part was when all the servers (all trained opera singers mind you) take turns and sing an opera aria. I'm not an opera person, but this put an exclamation point on the meal and wrapped a bow around the entire evening. I didn't want to leave! I topped it off with Tiramisu and a Chocolate Martini. ECCEZIONALE!!;Did the Phillies win? No. Who cares! I will be back soon!!</t>
  </si>
  <si>
    <t>Ml_7pJiFS4tDQf0Wvy2RoQ</t>
  </si>
  <si>
    <t>dLCUMZwITxsyDR5z7T23zA</t>
  </si>
  <si>
    <t>Victor Cafe is a real gem...make sure when you go you have a drink upstairs in the lounge because it is quite the experience...when we got there we were greeted by Rick; the owner and he was very genuine and humble and took good care of us...the calamari was some of the best I've ever had...the food was very good too...the experience was PHENOMENAL!...every 15-20 min or so one of the staff gets up and sings operatic numbers...and they are ALL incredible...a must see stop in Philly!!!...</t>
  </si>
  <si>
    <t>dlfkDr29YDwbQojH9MXXeQ</t>
  </si>
  <si>
    <t>NcXOCfTrmIdpUrqO-i5nfw</t>
  </si>
  <si>
    <t>Opera + great food + excellent service + post-prohibition history = 5 stars!!;This restaurant is something unique. Let's start with opera. Most servers will perform at least once during your time there, so you get a great variety of performances - women, men, duos, French, Italian, etc. Our waiter, David, performed an exceptionally emotional duo performance. He was also a great waiter and seemingly great guy. He managed our girls night silliness with fun, poise and professionalism.;Food was DELICIOUS! We all got pasta and we were all very happy. I got the ravioli - you can't go wrong with that. I also tasted the tortellini. Salads are big and shareable. Dessert was tasty - both were great the chocolate cake and tiramisu.;Noise level was great. Other tables seemed very friendly - a nice crowd overall.;This restaurant is unique and gives Philly some creative flair. Go and keep John DiStefano's post-Prohibition 1933 dream of food and music alive!</t>
  </si>
  <si>
    <t>M2y9VLFkW4MmF4uTnDeLpQ</t>
  </si>
  <si>
    <t>zXiHWPfw8wuYUOTVOwmlXA</t>
  </si>
  <si>
    <t>I love this place and have been here too many times! The singing is excellent and the restaurant is perfect to celebrate a special occasion.;;The food is excellent and the restaurant is pretty economical, given the service, ambiance and the opera singing :)</t>
  </si>
  <si>
    <t>H95t5yK3GUGgLzKqBrlXDw</t>
  </si>
  <si>
    <t>QtXHbtl6oToskA0z_gjqUA</t>
  </si>
  <si>
    <t>Wow! This is such a great spot. The dining experience from start to finish was so much fun and very memorable. I felt like I was on a vacation and forgot I was in Philadelphia! We started our night with drinks upstairs. I highly recommend arriving early to get a cocktail up stairs in the lounge. After drinks we were seated at a great table and immediately experienced the opera singing! These employees are so amazing and talented. We really enjoyed the occasional performances throughout the night. ;;On top of all the fun entertainment, the food was incredible. We loved the pesto the serve with the bread. Both the burrata and calamari were great starters to share. All six of us got different entrees and everyone raved about there own dish. I ordered the Fra Diavolo with shrimp and it was perfectly spicy and very good. I tried some of my husbands Veal Picatta and the lemon butter sauce was light and flavorful. ;;We ended our night with the staff singing happy birthday to my mom, and shared a yummy cannoli. It was a great spot to celebrate my mom's birthday. Victor CafÃ© is the full package and I can't wait to go back!</t>
  </si>
  <si>
    <t>6rLcSCokJDCpwSjdiZty3g</t>
  </si>
  <si>
    <t>jOmNQ-TkMI6orLUJep7Dnw</t>
  </si>
  <si>
    <t>So one of my buds wanted to see this place due to movies being filmed here (see their website) and so we decided to walk from Reading Terminal to here. I have to say it was worth it. This review is mostly for the upstairs bar but we did not expect such a nice upscale setup.  I would definitely spend more time here watching more football games with the comfy setup. Drinks were well made according to my friends (I had a beer).;;But the best part was I had so much to drink throughout the day that I left my credit card here and they mailed it back to me!!!! They are awesome and the 5 stars I have chosen to give is well deserved. Thanks guys!</t>
  </si>
  <si>
    <t>TQrp6il-GelKXLnCNPDIxg</t>
  </si>
  <si>
    <t>phsLOuBeiYI43hglvWK96Q</t>
  </si>
  <si>
    <t>Food, Vegetarian, Coffee &amp; Tea, Bakeries, Juice Bars &amp; Smoothies, Food Delivery Services, Gluten-Free, Cafes, Restaurants, Breakfast &amp; Brunch, Vegan</t>
  </si>
  <si>
    <t>P S &amp; Co</t>
  </si>
  <si>
    <t>MGu_yxJbWf6gNckp0nIlYQ</t>
  </si>
  <si>
    <t>Food was good. Very fresh; which is great. Space is great too. Really good decor/ambiance. Super clean. Staff is really nice. Ridiculously overpriced. $60 for 2 salads; 2 juices and an appetizer is outrageous. I get that it's fresh and healthy and organic and all that; and I love that; but waaaaaayyyyy too overpriced. It wasn't a lot of food either. If I spent $60; I want to feel like I'm eating $60! :) Yelp won't let me do 2.5 stars; so I'm doing 3.</t>
  </si>
  <si>
    <t>EPlSDh4Cgls4Tm4zPy6xgQ</t>
  </si>
  <si>
    <t>tIB1Bh_Lcf2vigDKbTA1DA</t>
  </si>
  <si>
    <t>This place is adorable!!! The food looks; smells and tastes amazing (get the chocolate tart!); the owner Andrea is lovely and welcoming; and I can't wait to come here for dinner. Plus; it's vegan; gluten free; AND kosher! The only problem is; it's a block from my apartment and offers delivery... Too tempting!!!</t>
  </si>
  <si>
    <t>8qnAWYYeu7byf46HPYKB8g</t>
  </si>
  <si>
    <t>Zvjwc8_mI7iLBdT5tOAD9A</t>
  </si>
  <si>
    <t>Although the desserts were amazing; no one in my party enjoyed their meal. Everything was so salty; I couldn't even finish mine. I had the sweet potato biscuit and gravy. I stopped halfway through after my third glass of water; just couldn't get through all the salt. The coffee was good; but the service was incredibly slow. I would go back to eat the dessert but that would be it.</t>
  </si>
  <si>
    <t>6gEt_NFPdkJ6DaiCKsI2Kg</t>
  </si>
  <si>
    <t>cRxIgnb6X6HSHuqzMRJmVg</t>
  </si>
  <si>
    <t>Everything looks delicious! The location is great- close to a beautiful park and lots of shopping. I had the turmeric ginger tea with their homemade Brazil milk (highly recommend) and the Burmese Chickpea salad. Adorable ambiance for events; too!</t>
  </si>
  <si>
    <t>u247f0fpK1hOHfnOcQYWfA</t>
  </si>
  <si>
    <t>KZAb7ymZ0tUEoD3Xklh_sg</t>
  </si>
  <si>
    <t>This place is awesome! Especially for those with dietary restrictions or who chose to live a paleo/vegan/etc lifestyle. Be prepared to pay more than your average cafe but consider how much the grocery bill at an organic grocer would be if you bought all of these ingredients on your own.....pretty sure there's a whole pineapple that goes into one cold pressed juice. Those aren't cheap- I think the prices are fair and you get a high quality, conveniently prepared, delicious item for the price. Pad Thai and beet salad are my favorite lunch items and the baked goods are pretty darn perfect. ;;P.S. &amp; Co is a gem and I wish them great success so more locations start popping up in other neighborhoods!</t>
  </si>
  <si>
    <t>_1GY1Tycs20T2F2AnvsZiQ</t>
  </si>
  <si>
    <t>mVTKitPENES8GW_06DCqLg</t>
  </si>
  <si>
    <t>Fresh; inventive but highly overpriced. We stopped in for some vegan friendly items but left feeling disappointed. The fresh juice was bitter; the fresh homemade sweetners and milk did not balance out the coffee even with a heavy serving and the cookies were blah. I was super excited at the idea but it needs a bit more balance of flavor and sweetness when you are selling the idea of health sweets.</t>
  </si>
  <si>
    <t>kNWXBbwggM3E5zFrxD4D8g</t>
  </si>
  <si>
    <t>pnhbZ8WwbTjoR3r5Zs5vCw</t>
  </si>
  <si>
    <t>I made my way to PS&amp;Co last night to the utmost urging of my friend's visiting friend. As a vegetarian, I am very pleasantly surprised by the roster of veggie places in this place (philly), they just keep crawling out of the woodwork. ;;After crushing a margarita pitcher and hummus with chips at Wrap Shack, we made our way through the frigid air to P S &amp; Co. What does that shit even mean anyway? ;;This place wasn't exactly lit on a Thursday evening at around 7pm, with about one or two other tables occupied. We were given plenty of attention. It's a cute and casual sit down place. ;;As per usual, I was down for ordering anything and everything. By everything, I literally mean every-single-thing. Thankfully I was accompanied by real adults who ordered a reasonable quantity of food. Despite our eyeing of the nachos (and everything else actually), we settled on the cheese board, ramen bowl, tempeh \bacon\" burger</t>
  </si>
  <si>
    <t xml:space="preserve"> and the salt baked cauliflower &amp; meatball pizza.;;Let's start with the cheese plate. I can finally relate to how it must feel when normal people eat vegetarian-ized meat. I was not clear whether this place was actually vegan vs vegetarian and for some reason was under the assumption this was actual cheese. The plate itself is gorgeous and generously loaded with 4 types of cheese</t>
  </si>
  <si>
    <t xml:space="preserve"> crispy kale</t>
  </si>
  <si>
    <t xml:space="preserve"> honey mustard</t>
  </si>
  <si>
    <t xml:space="preserve"> spicy mustard</t>
  </si>
  <si>
    <t xml:space="preserve"> and pesto dipping sauces</t>
  </si>
  <si>
    <t xml:space="preserve"> apple slices</t>
  </si>
  <si>
    <t xml:space="preserve"> a hard bread type-thing and carrot sticks. Now onto the shit you're actually interested in: the cheese. I was not expecting the waitress to say \"walnut cheese\"</t>
  </si>
  <si>
    <t xml:space="preserve"> (and then I forget the other kinds of cheese actually but all vegan). One soft with peppers and other spicy shit and 3 harder ones. They were alright but definitely not as good as actual cheese. The sauces were delicious</t>
  </si>
  <si>
    <t xml:space="preserve"> especially that pesto shit. Needless to say we ate the shit out of it anyway.;;Second to arrive was the pizza. Crust was interesting</t>
  </si>
  <si>
    <t xml:space="preserve"> definitely not the type of crust I'm used to. This was one of the better offerings of the meal. The meatballs were tasty and I enjoyed the combo of flavors. Definitely not as good as regular pizza with a regular crust. Not unlike the rest of my life</t>
  </si>
  <si>
    <t xml:space="preserve"> perhaps my expectations are too high.;;Shortly after the pizza</t>
  </si>
  <si>
    <t xml:space="preserve"> the tempeh burger made its way to our table. This was the ticket. Bun was soft. Tempeh was deliciously seasoned. Boyguh was escorted with crisp and thin sweet potato fries that could have been seasoned better and could have been more of themselves. I kept eyeing that last quarter on the plate and then kept counting the people at our table repeatedly disappointed that the math just didn't add up for me to have another wedge. ;;Finally the ramen decided to show up. Tons of broth with some brown noodles swimming with a large hunk of bok choy. Unfortunately (because it was relatively closer to me than some of the other things and therefore easier to access) this was just not good. Pretty flavorless but the flavors that were present weren't particularly tasty. This was a waste of space both on our table</t>
  </si>
  <si>
    <t xml:space="preserve"> on the bill</t>
  </si>
  <si>
    <t xml:space="preserve"> and most importantly</t>
  </si>
  <si>
    <t xml:space="preserve"> in my fucking stomach. ;;This place was good and seemed fresh and healthy. The service was great. I</t>
  </si>
  <si>
    <t xml:space="preserve"> however</t>
  </si>
  <si>
    <t xml:space="preserve"> feel there are better vegetarian places to try in Philly."</t>
  </si>
  <si>
    <t>NGt9ea-oRzK-JOnpSrC0RA</t>
  </si>
  <si>
    <t>gfARQBemwGUHECnDaIaZWA</t>
  </si>
  <si>
    <t>Le7i1ByDGvhIsXeF1IjJJQ</t>
  </si>
  <si>
    <t>My must stop every time I'm in the city!  I can't resist almost everything on the brunch menu.  My favorite item is the breakfast nachos with tofu scramble.  I'm always sure to leave with a bag full of baked goodies that even the non vegans love!!;I tried the bikini burger today and it was so unique and delicious!  ;The customer service has always been consistently excellent.  The owner is usually there.  She's very personable and friendly.  Always a pleasure!  ;I'll be back soon!</t>
  </si>
  <si>
    <t>0BFuS70QBAe_d84nbGv3Zw</t>
  </si>
  <si>
    <t>6khE8etA_uwukZoaiezmsA</t>
  </si>
  <si>
    <t>Why does this place not have 5 stars? Yes its pricey. Get over it. You get far more than what you actually pay for. With a relatively large location in Rittenhouse Square you can tell that P.S &amp; Co. is really trying to charge you as little as they possibly can while still trying to pay the rent. In doing so, they are providing Philadelphia residents with outstanding product and I didnt even mention the service yet. ;;Upon my walking in I was greeted by 2 super friendly pleasent positive counter staff I really wish i could remember their names because I must say I have never been to a place with a friendlier waitstaff..and I've been to loads of places around the world in my time here on this planet. If you appreciate great quality, warm welcoming vibes, wonderfully sourced and executed food this is your place. I wish there were more places in the USA like P.S &amp; Co. I no longer live in Philly but if I did I would make a special trip to come here. ;;I had the ramen noodles and super green tea. Excellence from point of entry to point of departure.  Keep up the good work.</t>
  </si>
  <si>
    <t>HVOHaRm-6jvNp9OmjaSsrQ</t>
  </si>
  <si>
    <t>EzjysPg2-lVX1E0ibStUXw</t>
  </si>
  <si>
    <t>Restaurants, Pakistani, Indian</t>
  </si>
  <si>
    <t>Ekta Indian Cuisine</t>
  </si>
  <si>
    <t>_fDWoWFQDbKMxkQucZaiSA</t>
  </si>
  <si>
    <t>Stellar. ;;Equals or surpasses any Indian/Pakistani/Balti food I've ever had in London/Britain.;;For half the price of Tiffin.</t>
  </si>
  <si>
    <t>u-RE8ZBZunx2yIP8Tv_-OQ</t>
  </si>
  <si>
    <t>Chicken Tikka Masala.;;I've never had such irresistible cravings for anything as I have for their chicken tikka masala.  If you haven't had it yet, you don't even know. ;;Also...  I live at 21st &amp; Fitzwater (Graduate Hospital neighborhood).  They're in Fishtown on east girard.. and they DELIVER TO ME! yes yes yes!</t>
  </si>
  <si>
    <t>LZkEU9n-0XDagWrPkPzIwA</t>
  </si>
  <si>
    <t>XbBSXH2XDqP-bmFvvBqXaw</t>
  </si>
  <si>
    <t>t4Ml22Nrgv3SijXznpieVA</t>
  </si>
  <si>
    <t>BqdBwSL49HfIXOsLfzbUyg</t>
  </si>
  <si>
    <t>A friend surprised me with this visit.  Small but the food was very good.  A slow Thursday night and it was BYOB.  I definitely would eat here again.  I emjoyed the chicken vindaloo; spicy yes!</t>
  </si>
  <si>
    <t>ahdQ8RWsr76SISCEPtQrbg</t>
  </si>
  <si>
    <t>6L84GgddMdI54UCYPmTesg</t>
  </si>
  <si>
    <t>great place...especially if you find tiffin just a bit too expensive.  ekta is almost identical in quality, but it will save you some money.  the only real difference is that the sauces are slightly less thick than tiffin's and the paneer is smaller and a bit less firm.  other than that, you can't tell the difference.;;i always order takeout, and they are quick and nice, and always throw in a sample of something new to try.  tip them well.  they deserve it!</t>
  </si>
  <si>
    <t>jsul-YnzSSzVaVK1gbx3YQ</t>
  </si>
  <si>
    <t>Cl7CZPETJ_rRdjXMiMAe6Q</t>
  </si>
  <si>
    <t>I hadn't been to Ekta since it first opened a few years ago, and went this evening for an Indian food craving. ;;The food was, for the most part, excellent. My boyfriend and I both really enjoyed our entrees - I got chicken tikka masala and he got a lamb dish (which I can't recall how to spell). My chicken was delicious and the sauce was spiced beautifully. It had much more depth to it than lots of other tikka masala that I've had. The naan was warm and fresh. Minus one star for the vegetable samosas that we ordered as an appetizer - burning hot on the outside and freezing cold in the middle. The texture of samosa filling when it is cold is not appealing at all. ;;Service was friendly and efficient. Very solid option for Indian food in the area.</t>
  </si>
  <si>
    <t>42D8UPKrq8oDOPwGysuEMw</t>
  </si>
  <si>
    <t>6lzasUps--wh30PuSBZXbQ</t>
  </si>
  <si>
    <t>I can't even comment on Ekta's food. Why? Because it still hasn't been delivered, nearly two hours after I ordered it. I've never had, or even heard of, such terrible service. I've called the restaurant to check on the progress (if you can call it that) and have been told each time that it will be another fifteen minutes. I'm so angry I didn't even cancel the order because I want to see how long it takes at this point. ;;Never again.</t>
  </si>
  <si>
    <t>PA_DkGanqmvOqMOKB6YcFg</t>
  </si>
  <si>
    <t>vUbvC_dMDmaofMgzBCuEtQ</t>
  </si>
  <si>
    <t>Oh but seriously, Ekta is bomb.;;You know how Philly can't really handle snow...or rain...or any weather pattern not consistent with Scottsdale, Arizona? ;;Well mega props to Ekta for having solid delivery of hot food in less than an hour on the quintessential dark and stormy night....When the rain smacks against your window like a cudgel wrapping against prison walls, there's nothing more comforting than a large hot bowl of spicy, freshly cut bindi masala. ;;The spice warms your insides, while the okra, tender, yet firm, swoops over your tongue. The garlic naan oddly cools your fire, calms your gastric juices, and appeases your tongue with its soft, fluffy elegance.</t>
  </si>
  <si>
    <t>DP1KCMEraEHEWR-k-dtuDw</t>
  </si>
  <si>
    <t>Woah! Can't believe I haven't written a review of Ekta yet. I've been a regular for pretty much as long as they've been open. Great take out, and they have a small dining room now too. Great place for a simple date that doesn't feel like a big to-do. I have yet to find any other Indian food in the city that compares. Karma in Old City is a close 2nd.;;My favorite way to order is while sitting in traffic on 95-S and then picking up after taking the Girard exit to avoid the rest of the traffic on 95. If traffic starts flowing and I have some time to wait in the take out area, I love watching them place the naan into the tandoori or pulling it out with the irons.</t>
  </si>
  <si>
    <t>6goQm14lgTleJyAv0-pd_w</t>
  </si>
  <si>
    <t>FG2pmpcyGMB8iu0V-0BhHw</t>
  </si>
  <si>
    <t>cant keep me away from the malia kofta!!! heaven in my mouth.;worlds apart from tiffin.</t>
  </si>
  <si>
    <t>A_j1bRWlg6OX7bVxjXsEQw</t>
  </si>
  <si>
    <t>_34KJPR-T0HP9USJw1nCfw</t>
  </si>
  <si>
    <t>Soul Food, Fast Food, Restaurants, Vegetarian, Noodles, Ramen, Japanese, Vegan, Comfort Food</t>
  </si>
  <si>
    <t>Hiro Ramen House</t>
  </si>
  <si>
    <t>xviNCAsh-DGytlBTOH3qCA</t>
  </si>
  <si>
    <t>I went to Hiro for lunch and got the special: $13 for ramen with salad and an appetizer. Great deal for the amount of food you get and how delicious it all is! I got the Vegetable Ramen and my brother got the Chicken Soy Ramen. We were the first people in just as the restaurant opened so we were served quickly and attentively. Unfortunately; we didn't know it was cash only but; no big deal; there's a bank right across the street! Overall; the food was great (one of the best ramen in Philly); our server was super friendly; and the ambiance of the place seems perfect for a ramen house.</t>
  </si>
  <si>
    <t>qHBE2hUMirPAUJ-4dIjS3g</t>
  </si>
  <si>
    <t>NxDatbtx4Xc6vLi356AuLQ</t>
  </si>
  <si>
    <t>Just ate the Inch of Heaven in about 3 minutes!!!!! Friegen' Unbelievable!!!;Get here and eat!!!;;Stopped in today for my second visit.;Tried the Gates of Hell and it is just as amazing as the Inch of Heaven.;The waitress here is very pleasant.;Can't wait to go back.</t>
  </si>
  <si>
    <t>aLfIY6FOC1xn4QLuOleZGw</t>
  </si>
  <si>
    <t>RVwxtuyNvAQiK50JvosAYQ</t>
  </si>
  <si>
    <t>9MPsREU4wmdhoytfAXOEYQ</t>
  </si>
  <si>
    <t>8zgaGG0E5SmcHlzpRgm9Eg</t>
  </si>
  <si>
    <t>Just had my first ramen here and I have zero complaints. I had the $13 lunch special which included salad; an appetizer and ramen. I asked the waitress who was very friendly for recommendations and she recommended the Hiro's inch of Heaven!! Great choice for a newbie like me. The broth was very flavorful and the noodles were perfect!  The lunch salad was good and for the appetizer I got the Karaage (fried chicken) and it was delicious. I was stuffed by the time I left but I will be back again!! Great service during the lunch rush hour</t>
  </si>
  <si>
    <t>qBTNxb_R9qstclpte6_6UQ</t>
  </si>
  <si>
    <t>3qNtE0PWM0-bXKb7_xdeiQ</t>
  </si>
  <si>
    <t>Don't know what the big fuss is about, my first time here, and many more to come.;;I ordered the vegetable ramen. It was delicious. The right amount of salt, oil, vegetables and other seasonings. The ramen it self was of traditional ramen noodles. Also the ramen was well plated or should I say well bowled? Lol. ;;The hostess and waitress are a pair of very attractive Asian ladies. The were very kind and stayed in eyesight if anything was needed. However, they are latently hungry for a tip. Typical for any hostess or waitress in a new restaurant.;;5 stars and well earned!</t>
  </si>
  <si>
    <t>wV_WuhgnknAKo5tbW99SuQ</t>
  </si>
  <si>
    <t>We've tried out quite a few ramen places in Philly (Nomnom, Terakawa, etc.), but this is by far our favorite.  My fave is the black pig (burnt garlic oil, mmmMmmMm) with an extra egg, and my husband's is the gates of hell (spicy!).  Both are deeeeeelicious, the broth is incredibly deep and flavorful, the pork just melts in your mouth, egg is perfectly soft-cooked.  We're also a fan of the fried chicken--big pieces that are fried to perfection, yummmm.  Also, Dan, the server, is so incredibly friendly and nice--he's just adorable.;;To top it all off, lunch special = $12 for a small salad, small appetizer, and a bowl of ramen--I'm sold!</t>
  </si>
  <si>
    <t>6PJ2joZ-dGI-lHrm3IVhbQ</t>
  </si>
  <si>
    <t>Ramen is solid and location is extra convenient for me (extra star for that). It's tucked away behind Milkboy so it's hard to notice. Very easy to get seating later in evening; which is when I went today. Amazingly good fried karaage chicken which you must get; piping hot and super flavorful with dipping sauce. I've tried almost all the ramen varieties here; usually in take-out form unfortunately; and the Hiro Heaven and Black Pig are my favorites. A bit on the saltier side overall; not a bad thing; just remember to hydrate well :)</t>
  </si>
  <si>
    <t>ab1cjNDIu0zPMPoZapuV-w</t>
  </si>
  <si>
    <t>P3z7qNQQLsaBPSMmK2IhJA</t>
  </si>
  <si>
    <t>Great price for the quantity and quality! Looked and tasted really authentic! However I felt like they were a little heavy handed on the soy sauce (maybe because I don't consume salt as much) but other than the food tasted great! I got the lunch combo for $12 and got a good 3 course meal! The salad was delicious and the chicken ramen which unfortunately and to my suprise had more pork than chicken in it but also had lots of different veggies inside (exciting right?!); the gyoza ( pork dumplings) on the other hand was drenched in soy! Would recommend if you like to discover new food! Also service was fast and our waitress was pretty nice!</t>
  </si>
  <si>
    <t>qS_7wH0GXDEHqiD-XmsWIw</t>
  </si>
  <si>
    <t>DEieQKfzyv6kldMzFFiZVQ</t>
  </si>
  <si>
    <t>Some restaurants just need to meet a minimum standard of food quality to survive due to their geography.  Hiro Ramen House is one of those restaurants, located near the heart of Philadelphia next to several major academic institutions and hospitals.  Their food is in the $9-$12 range for a bowl of ramen which honestly had some redeeming parts but overarchingly came out to be about average.  I got a \Gates of Hell</t>
  </si>
  <si>
    <t>\" which had all the heat and bite of a whimpering pup.  The noodle was miserable and in all likelihood from the corner asian supermarket.  Except for the egg which was very well made</t>
  </si>
  <si>
    <t xml:space="preserve"> the toppings were similarly lackluster and consisted of bamboo shoots</t>
  </si>
  <si>
    <t xml:space="preserve"> and a sprinkle of green onion.  It truly seemed like they were present just for the sake of diversity in the bowl of ramen.  The broth was barely edging over acceptable and didn't have the deep rich flavor that all the top tier places have from simmering pork bones for literally half a day or longer.  The one redeeming factor for this ramen shop was the chasu</t>
  </si>
  <si>
    <t xml:space="preserve"> which was tender</t>
  </si>
  <si>
    <t xml:space="preserve"> lightly fatty</t>
  </si>
  <si>
    <t xml:space="preserve"> and had a strong</t>
  </si>
  <si>
    <t xml:space="preserve"> satisfying pork flavor.  ;;Hiro Ramen House is a place you go to after a tiring day of work</t>
  </si>
  <si>
    <t xml:space="preserve"> when the idea of waiting in line for 2 hours at a restaurant makes you seriously consider just going to sleep hungry.  It gives you food that has the components of ramen</t>
  </si>
  <si>
    <t xml:space="preserve"> as much as McDonalds gives you food that has the components of burgers.  But heck it feels much better to sit in a place with actual decent decor rather than a fast food restaurant after a long day of work."</t>
  </si>
  <si>
    <t>EKrPoL4hcvLNOrYSu2AWDQ</t>
  </si>
  <si>
    <t>The king is dead. Long live the king. ;;This place used to be my go-to ramen. Now after the newest menu changes, I don't think I can come in good conscience anymore. ;;No more happy hour. Except for the boys who came in after me. What what? Server playing favorites??;;Major unbundling of ramen contents. If you like egg on your noodles, it's now an add on to ALL ramen. Kind of sad. Spicy is also another add on. It's a touch ridiculous. ;;No more employee discount. I can live with that. ;;But this place had a special point. A good-great ramen for about $10. Now it's hard to get away with a bill less than 15. The increase is enough to send me to Terakawa Ramen until something changes...</t>
  </si>
  <si>
    <t>KRMdNlDTMI3nUUxNji4Ztg</t>
  </si>
  <si>
    <t>e3Y3hDpwHc9RmQlJtIgHuw</t>
  </si>
  <si>
    <t>Restaurants, Breakfast &amp; Brunch, Brazilian, American (New), French, Asian Fusion</t>
  </si>
  <si>
    <t>Lacroix Restaurant at The Rittenhouse</t>
  </si>
  <si>
    <t>AwZ8Gl70n1tFTS2VgDc_oQ</t>
  </si>
  <si>
    <t>eRwo1yuxmejnS4_edQ68cg</t>
  </si>
  <si>
    <t>bJ6RMnp3blAMo9AuYrqw_A</t>
  </si>
  <si>
    <t>It's fine dining; yes; but for this casual diner I preferred the brunch to dinner handsdown! No contest. Being in the industry; it was double the fun having parts of the meal served in the kitchen! And the service? En pointe and friendly. What an exquisite way to spend a snowy afternoon!!</t>
  </si>
  <si>
    <t>Al-ag4fSQpqwm9VANblo-w</t>
  </si>
  <si>
    <t>Expensive. Uneven. Best when clarity eg poached lobster with uni foam.More often unbalanced or over zealous combinations led to obfuscation or sludge: deconstructed guinea fowl~ pulled pork or amusee bouch - unrecognizable .;No warniing that bird breast was smoked.Good wine list.Wooden service.;No Michelin star here.</t>
  </si>
  <si>
    <t>DSZEYH2NABzSvFflOC85zA</t>
  </si>
  <si>
    <t>NZ0EOCtwEV-uJQa7OwgnCw</t>
  </si>
  <si>
    <t>I4hf2x_Iq4gC_AirrTO1fA</t>
  </si>
  <si>
    <t>baW7sS3lGySS475xVpBVLA</t>
  </si>
  <si>
    <t>Had high expectations and although it was good; I was not wowed. For the price of brunch; I expected so much more. There was not a dish that I wanted to go back for seconds. However; the service was great. Everyone was very attentive!</t>
  </si>
  <si>
    <t>I7pJ4Q8th-lNJYx4VKLQTw</t>
  </si>
  <si>
    <t>psTdt5jvtM9NVpOApoR1Ig</t>
  </si>
  <si>
    <t>When one thinks of buffet, one thinks of Golden Corral or cheap Chinese food. Both hold places in the hearts and stomachs of wary travelers or persons needing large amounts of greasy food. This is not the buffet for them. This is the spread for people who have planned on eating here, not to be full beyond breathing, but to taste the most variety of delightful delicacies.;;We went here after a week of planned eating to accommodate the large array of brunch edibles. After 2.5 hours of amazing food and service, we left filling full, not stuffed and happy to spend the money at this elevated \buffet.\" ;;My recommendations</t>
  </si>
  <si>
    <t xml:space="preserve"> do not eat bread or any carbs. Find the food you would not normally eat or purchase at the store and go back for seconds or thirds. Juice is included</t>
  </si>
  <si>
    <t xml:space="preserve"> so ask for the server for each kind of juice in order to get the full experience."</t>
  </si>
  <si>
    <t>mDbJamFxd0nDtGZi8oHxGg</t>
  </si>
  <si>
    <t>J5lvrf4VFOrHv4PaLWCwRA</t>
  </si>
  <si>
    <t>I came in for restaurant week with a coworker and the service was amazing, the food was ... alright.;;First we came in and were seated in the small offset room that had some sort of tacky decor, but a great view of the park. Michael was our server and he was attentive and took time to explain each dish as it came out. The menu wasn't that descriptive at all, so his explanations were great in letting us know what was on each of our plates.;;The meal started with delicious delicious bread and 2 types of butter. A goat butter w/ sashimi seasoning and then another one with some type of fancy salt. ;;After we weret reated to a chef's gift of 3 small mouth bites of different tasting h'orderves. One was some type of fish on a thin delicious blue corn chip, a foie gras macaroon, and a beef tartare thingie... The beef was the best, the foie gras threw me off, and i really enjoyed the thin blue corn chip.;;My starter was the cold peach soup. It was cold, had hints of peach, but not quite what I was expecting. I think the texture was a lot more guspacho than I had anticipated, which was more a sweeter thinner expectation. It came with buttermilk (?) jelly which was interesting and some dried pepper that I did not really enjoy.;;The main course was pork loin wrapped with bacon and baby carrots in some sort of reduction. This was good, there were 2 small servings of pork and bacon though, so I'm glad I filled up on the bread.;;For dessert I went with the corn choice and I felt it was too much going on. There was a corn/apricot sorbet on corn polenta (similar to corn bread), with pop corn and nitrogen frozen olive oil &amp; thyme to be eaten with the pop corn, and some preserved apricot? It wasn't horrible, but I wasn't sure if I enjoyed it. Go with the Pear dessert instead. This comes with a 3 later cake of molasses jelly, chocolate and something else, much richer and delicious. The chef's take on a root beer float w/ pear... that was not that great.</t>
  </si>
  <si>
    <t>KXYRjdlgg-Gw7mwF22ZAJg</t>
  </si>
  <si>
    <t>SpPeVvOCNMDI04b8q-M08Q</t>
  </si>
  <si>
    <t>I went on a Sunday to celebrate my wife's birthday.  The food is wonderful.  There are many choices for appetizers and mains.  The seafood section is very generous with full size shrimp; a wide array of sushi and oysters.  There are full carving  stations of been and pork.  The eating area is a bit cramped.  The service is wonderfully attentive.  For me  a little too much; but for the type of restaurant it is; one should expect your napkin being folded immediately when you you get up.  In summary it is a great place to celebrate a special occasion.</t>
  </si>
  <si>
    <t>EuaktnaYM-X8CZqtwsyOqA</t>
  </si>
  <si>
    <t>9pKz-0lGuGrR8ANXE07s0A</t>
  </si>
  <si>
    <t>Pure excellence. Went for a birthday dinner in January, and finally getting around to writing a review. It's a little tricky finding the entrance the first time, due to it being a part of Rittenhouse Hotel. But the concierge was friendly (he must deal with wandering patrons all the time) and pointed us in the right direction. ;;Lacroix had everything that is desired and necessary for a great dining experience. Everything from the greeting, decor, views, and most importantly, the food. ;;Service was great, funky and elegant plates with yummy food inside of it. We were lucky enough to also sit at the Chef's table for dessert, after already a decadently delicious majority of the meal, which was a real treat. ;;foie gras was excellent, and wine list/sommelier was helpful. ;The meal was a while ago, but I just remember this blur of delicious food, fantastic service, excellent decor, and memorable experience. ;;I've also heard that their brunch is amazing, so planning on returning for that! magnifique!</t>
  </si>
  <si>
    <t>bSHrxLU_eluZYreDmFH5Qw</t>
  </si>
  <si>
    <t>Yup, the brunch is to die for.... and at $56 per person it is an incredible deal. Ritz brunch buffets are typically $75pp (at least in Cali), and they don't compare. Lacroix's setup (half the buffet is in the kitchen!) is very fun and unique, and selection is incomparable. The cold app table was like a buffet of amuse bouches - assortments of very complex and meticulously prepared bites - I've never seen anything like them at a buffet. My favorites were definitely the caviar and gnocchi. I'll be stuffed and happy for a long time. ;;Why not 5 stars? The service was weirdly lacking. Had to beg to place drink orders and to have champagne poured. There was a sweet woman often nearby gathering plates, but for some reason she wasn't allowed to pour champagne- a little frustrating though nothing another mound of caviar cant fix. :)</t>
  </si>
  <si>
    <t>T-DQ7tHFxb8oSYcP6iBGpQ</t>
  </si>
  <si>
    <t>zpKTPWoW56wF6d9qNnxM3Q</t>
  </si>
  <si>
    <t>Food, Sandwiches, Restaurants, Breakfast &amp; Brunch, Coffee &amp; Tea</t>
  </si>
  <si>
    <t>Rybread</t>
  </si>
  <si>
    <t>3X5GDmqYfnObT43KFGVeBA</t>
  </si>
  <si>
    <t>Adding the San Diego and Savannah (sans mayo) to my list of favorites from here! They've become my go-to sandwiches. I did notice that a few sandwiches have come off the menu, so hoping these two are here to stay! ;;Tip: Ask for the Savannah grilled so the brie is nice and melted!</t>
  </si>
  <si>
    <t>s-lprYRFoKc4pSQeIzEm9A</t>
  </si>
  <si>
    <t>Love this spot and so happy the moved further down fairmount Ave so it's closer to me!! ;;Great mix of classic sandwiches, as well as unique but equally as delicious options. Super nice staff as well. Recently I couldn't decide between the buffalo chicken panini and the jerk chicken panini, but decided to go with the jerk chicken since had an interesting addition of pineapple which was the perfect amount of sweet to the spiciness of the delicious sauce.;;Great selection of salads, too, with a monthly chef's special! Bakery display looked amazing with cookies, cupcakes, etc. Definitely want to go back for one of the huge cupcakes I saw. ;;SUPER friendly staff, I asked for a bunch of suggestions and they were super willing to chat. Not a lot of seating but some options for both inside and outside seating!</t>
  </si>
  <si>
    <t>5IDOHpkKaD5JqhoPCa1Csw</t>
  </si>
  <si>
    <t>aevDQiVKPBBL14j8U5Wbfw</t>
  </si>
  <si>
    <t>The bagal Here was plain but with large volume; you could choose which content you want. But basically; not so surprising.</t>
  </si>
  <si>
    <t>7XLkxL_13khJXWiqfI8LOQ</t>
  </si>
  <si>
    <t>Jzh-2mz0zwmR_VdTOgNTyA</t>
  </si>
  <si>
    <t>OVoM0VzWh_Mneq-69_GzeQ</t>
  </si>
  <si>
    <t>oancU08iLKR3YvpFcXczfQ</t>
  </si>
  <si>
    <t>My mom and I went looking for lunch were directed to walk along Fairmount as there are a number of cafes there. We ended up stopping at Rybread, and we were certainly glad. The food here is amazing! I normally don't like to buy sandwiches when I'm out because honestly, it's not that hard to put stuff on bread, you can do it at home. But these sandwiches are WORTH IT. Amazing variety, super fresh ingredients, stuffed full of lots of tasty things. I only wish I actually lived closer so I could go more often!;;We sat outside at the patio in the back which is small, but super homey. If you're in the mood for a great and easy lunch, definitely stop here.</t>
  </si>
  <si>
    <t>d5Zy3eg_8Wj8KAseCPXI7w</t>
  </si>
  <si>
    <t>8ABs3J1GERXdE-0gEkIHqw</t>
  </si>
  <si>
    <t>Jb0OU383a0-cMVMZWc8bgw</t>
  </si>
  <si>
    <t>Azi7AZ-pV8YEaz-D2GWzaQ</t>
  </si>
  <si>
    <t>VEagdc3U9XqcCe2nZ-GNDw</t>
  </si>
  <si>
    <t>E2AyIXC7kpysNLPQPHvOYw</t>
  </si>
  <si>
    <t>Whoa!!! Ryebread Cafe is so great!! I almost hope more people don't find out about it since the wait times are very reasonable and although they are busy there are always free seats. Big fan!;;They have a really cool geographically-themed sandwich/panini menu which accounts for most of the food options. There are 3 vegetarian sandwiches and I have tried the Sante Fe (grilled portobello, squash, eggplant, caramelized onion, pesto) and the Hollywood (hummus, cucumber, red onion, shaved carrot). Both were delicious! ;;The inside has a great feel and there is outdoor seating out front and in a rear patio. Very friendly staff. Since I am quite sick of the crowds and long waits at Mugshots this is a really great alternative for a quick weekend breakfast!</t>
  </si>
  <si>
    <t>vJvIXMIViUDuMZGqYchuog</t>
  </si>
  <si>
    <t>YVzP5TDHnagF55pdd7R9-A</t>
  </si>
  <si>
    <t>Just dropped in for a little late Sunday lunch after reading all the positive Yelp reviews and once again Yelp did not let me down.  Even though like many a good places... you could walk right by Rybread and never even notice it, this place serves up a mean sandwich.  Highly recommend the untoasted Napa sandwich!!! I went sans prosciutto to keep it a little lighter but I think next time I will give it a try wit'.;Enjoy!</t>
  </si>
  <si>
    <t>yOBu8XGLj5-RaEBdCZpa0w</t>
  </si>
  <si>
    <t>7PuHGvBDnbuzpsRWPU3Urg</t>
  </si>
  <si>
    <t>Good; safe; reliable; local place. Not special but is totally satisfactory. Coffee is drip; and just passable.</t>
  </si>
  <si>
    <t>wo632pzj23-Di2RakSugjQ</t>
  </si>
  <si>
    <t>QWZuvqTYTMncVdhulUU73A</t>
  </si>
  <si>
    <t>Desserts, Chocolatiers &amp; Shops, Food, Restaurants, Bakeries, Specialty Food, Coffee &amp; Tea</t>
  </si>
  <si>
    <t>Miel Patisserie</t>
  </si>
  <si>
    <t>FPHIdws08ogRT-B4kAa0iQ</t>
  </si>
  <si>
    <t>I really felt like I stepped back into a cafe in Paris. I met a friend for breakfast just as they opened and enjoyed a delicious and authentic pain au chocolat and an espresso.  Counter service was easy and quick.  We were left to our own devices to gab and catch up.  It was wonderful.  I will be back.  Now that I know the pain au chocolat is great; I can't wait to go back and see how the macarons measure up!</t>
  </si>
  <si>
    <t>YlfjO1c6vsoouhqocUVDgw</t>
  </si>
  <si>
    <t>hz4gZDOp4wFMoVHManCQ4Q</t>
  </si>
  <si>
    <t>swuVJN2Ur_na52bKwJhCRQ</t>
  </si>
  <si>
    <t>WZWUqdri-Sh6anUEdHrBZw</t>
  </si>
  <si>
    <t>I used to be anti-macaron. No more.;;After pretty much every macaron experience in my life turning out horridly, some friends recommended this place to me. Unfortunately, every time I visited they seemed to be out. Your best bet is to visit early on a weekday, when I finally caught them they had guava &amp; coffee. Instantly fell in love, will definitely be back for more.</t>
  </si>
  <si>
    <t>et5NbaFE66UZN0bjc9-3yw</t>
  </si>
  <si>
    <t>a34k03lT74ecTOoa7wUg9Q</t>
  </si>
  <si>
    <t>Different qualities on different days. On a very good day like the past experience I just had the macarons wrre fresh and my favorite flavor from here every time would be chocolate! Chocolate never failed on me but their coffee can sometimes taste really good but sometimes when its not fresh the shell does get cracky and the inside is def not soft. During different seasons they have special flavors such as egg nog or pepperiment and recently a new flavor they seem to have is the Jasmine Green Tea and as a green tea fan that was not a disappointment. Even though I have bad experiences at Miels I still come back over and over again because not every pastry is a dissappointment. ;Miel also served a mini fruit tart and mini dark chocolate tart even though they are $1.95  a piece and kind of pricey a little tart they are tempting and does get me to get one during my visits every time. ;Mocha would def not be a recommendation to get as a drink because it is not sweet and simply taste like plain coffee.</t>
  </si>
  <si>
    <t>QZWR2jyoPo088-4rkmBoaw</t>
  </si>
  <si>
    <t>UkhDPmf5crJ_8uhE6V5LzQ</t>
  </si>
  <si>
    <t>Miel is one of the go-to bakeries for tiramisu cakes and fruit tarts for my office. Not only are they quite lovely, but delicious as well. The macarons are alright, and it's nice that Miel has a large selection of flavors. ;;My husband and I came to get pastries and coffee for breakfast one Saturday morning, but I guess we were too late at 10:30am since their pastry case was pretty empty. ;;Plenty of seating inside and serves La Colombe.</t>
  </si>
  <si>
    <t>04hS_dGfUZd_5iJYRdPHLw</t>
  </si>
  <si>
    <t>l59DDRtOx34sCpSHCiQ2qw</t>
  </si>
  <si>
    <t>The service is terrible. Consistently. I go in there because I love the peach nectar iced tea and the macaroons; but; seriously; the service is awful. They are either consistently understaffed; clueless; or rude. There have been times when I've been in there and the service has been so bad that I've had to prevent myself from telling the employees what they should be doing. And there is no sense of urgency and zero organization. I would come here so much more if I knew that when I did; I wouldn't want to tear my hair out.</t>
  </si>
  <si>
    <t>B_ZKCuLcaKU9hniJ6ELnug</t>
  </si>
  <si>
    <t>PN_3eAbTzxGYu2p4isAg-Q</t>
  </si>
  <si>
    <t>ZVJvlDWkmxtIsxISJgNuvQ</t>
  </si>
  <si>
    <t>s8Kj5gzZ5ttNNq8UswjrGg</t>
  </si>
  <si>
    <t>I discovered a lovely french pastry shop in the Rittenhouse area. What a shame that I didn't find it sooner. Walking through the doors my eyes quickly turned to the pastry counter, rows of french desserts including my favorite macarons. Having skipped lunch I decided to treat myself to dessert not one but two. I opted for a latte with a lemon tart and rose water macarons.;;The latte was perfect washing down the bites of the lemon tart.;;The rose macaron tasted like many Persian desserts which use rose water. It was also a perfect macaron: chewy inside with a slight crispy exterior. As I sat there indulging myself, many came in to buy their daily bread and dessert. Seems like I am the only one in town that didn't know about this place.</t>
  </si>
  <si>
    <t>5OaFQ_RSid2hmnCVCvvCAw</t>
  </si>
  <si>
    <t>XiQ7zat7qUUmptT9Nny_hg</t>
  </si>
  <si>
    <t>Bought 4 macaroons: salted caramel and pistachio for me,  rose and some combination of chocolate and passion fruit for a friend. Also had a cup of the house tea - Jasmine, green tea, and something else. $7.25 for the whole shebang.;There were two guys working the store - One manning the register and delivering drinks to the tables, the other explaining their offerings to customers. He gave me the full run through of their macarons and seemed quite knowledgeable about the pastries in general. The register dude was a little less extroverted, but polite.;Overall, I had a pleasant experience.</t>
  </si>
  <si>
    <t>rqocgqXH8fw9_uUI2ozEQg</t>
  </si>
  <si>
    <t>h6iEvDi1nyeIZOV_x38Y2Q</t>
  </si>
  <si>
    <t>We just moved in around the corner from Miel, and when my boyfriend's mom--who was helping us move in and is a sucker for all things that are touted as special--caught a glimpse of Miel, she was sold.  Every time she walked by, she had to stop by and buy something.  Or ten somethings.  And then leave it for us.  I, protesting her ridiculousness, refused to touch the pastries.  We're only two of us.  We don't even have any groceries yet.  I'm trying to lose weight (as always).  And you're bringing us a bag full of pastries?!  So I ate a yogurt instead and glared disdainfully at the pretty packages, while she recounted the stories the owners had told her about them.;;But after my boyfriend's mom left, I couldn't help myself.  I took a bite out of the multicolored cake, thinking it must look way prettier than it tastes.  But it was amazing.  My left hand had to force the fork out of my right so I would stop digging in.  The next day I tried a couple bites from the muffins.  They were tasty, but it's hard to do anything really special with muffins.  That night I tried two of her most recent purchases, one of which was supposed to be some recipe saved from someone's grandmother who died in the Holocaust.  And it's a good thing it was saved, because that cake, and the one that accompanied it, were some of the most delicious confections I've had.  Even the tiny berries that came on top of some of the pastries were delicious (unlike the ones I bought at the farmer's market last weekend).;;I haven't actually stepped into the store or paid for any of their goods, and I don't know what any of the cakes I tried are called.  I didn't have the macarons, but I don't like macarons anyway.  I just suggest you go and indulge.  That way I won't be the only fatty on the block.</t>
  </si>
  <si>
    <t>Xjqjybz5YqjJClje_s2ULw</t>
  </si>
  <si>
    <t>bIGFd99r3iUNB0xshlZ5Sw</t>
  </si>
  <si>
    <t>Pumpkin</t>
  </si>
  <si>
    <t>yVPslXqR_pYzlbL00v_WNg</t>
  </si>
  <si>
    <t>Came here on a Friday evening. The restaurant was fairly packed and we were lucky to get a reservation.;;Started the meal off with the escargot and seared scallops. Both were excellent dishes and set our expectations even higher. I was quite disappointed they did't have the seared foei gras that night.;;The main course is where it all fell apart. I ordered the duck confit, and it was just bad. The duck was overly salty. The duck was also overly fatty, and the side dishes did no saving grace. Totally not worth the price. ;;To top it all off, considering the prices, why is this place cash only? Do you expect me to walk around with $100 bills in my wallet?</t>
  </si>
  <si>
    <t>Dsw7DimH2CEtXwKHrykgCA</t>
  </si>
  <si>
    <t>The food here is among the best I've had in Philly.  My gf and I each ordered the $65 tasting menu (which was not on the regular menu)...I had only heard about it from reading reviews on Yelp.  Despite being expensive; it was phenomenal; and the portions were massive for a tasting menu.  The service was pretty good; as was the atmosphere.  As a very small restaurant with seating capacity of about 30 or so people; I wouldn't recommend for large groups.  However; if you're going on a date; and food is of top priority; this should be near the top of your list.</t>
  </si>
  <si>
    <t>mrvpzjUz-cuej4ziVlSaPQ</t>
  </si>
  <si>
    <t>0CI9YrUu4ys2MJuViJEUbQ</t>
  </si>
  <si>
    <t>gvpeGQJ7FpmS-cZafZHuMQ</t>
  </si>
  <si>
    <t>This is a unique restaurant in that their menu is a 5 course prix fixe menu that changes on a weekly basis. It's $45 per person. The dishes are small and dainty; but it does fill you up after 5 courses. The only thing I didn't like was that there is only one option (as in you don't have a say) with some of the courses. But for other courses; they'll let you choose between 2 different options. I had a chocolate mousse dessert here that was probably the best dessert I've ever had in my life. If your mouth can have an orgasm- this dessert gave me one. I also loved the cozy and intimate atmosphere- the entire restaurant only seats 26 people. Great place to come with a date; but not so much with a group of friends.</t>
  </si>
  <si>
    <t>yXnEnkRdQLEb6iPxoS1ZTw</t>
  </si>
  <si>
    <t>xiifNuiC8aAVf5lNTthePQ</t>
  </si>
  <si>
    <t>After careful research, my party of 6 choose Pumpkin for our NYE dinner. I have been here multiple times before and always been impressed with the fresh flavors and execution of the dishes. The $50 tasting menu for this event was well thought out although some courses shined more than others. Here is the breakdown:;;As per usual, Pumpkin nailed the opening soup. This particular sweet potato was a perfect combination of flavors and reminded me of the creamy winter vegetable soup I dream of. There was ground up pumpernickel to add some texture to this rich bowl of goodness. The next course was an individual seared scallop which was somewhat of a letdown. Mine was not seared as nicely as others at the table and although truffles were a component, there were very few if any. For an additional $10 I added a sweetbreads course which drew mixed reviews from my party. I have only had sweetbreads once before, but these were less tender and more chewy. The main course brought me back to where I usually am at Pumpkin with a perfectly cooked duck breast. See my picture, it was perfect and complemented nicely with the crunchy grilled endive. I finished with cheesecake which was better than average but not that memorable (or maybe the gratuitous amount of BYOBing had set in at this point).;;The service was 5 stars as per usual. Someone broke a glass and it was no big deal. I understand that restaurants make their money on these gimmick event nights but overall for my $60 plus tip I had hoped for a little more at a BYOB (a single scallop as a course in particular was a let down). Nonetheless I highly recommend this little neighborhood graduate hospital South Street joint and make sure you do not miss whatever soup they are offering!</t>
  </si>
  <si>
    <t>QVCzvDxB_tWwBvdlFvIkaA</t>
  </si>
  <si>
    <t>My sweetheart had a pork chop that was overcooked.  I had fish; which was a mighty small portion for a lot of $$.  Service was good and the ambiance is sweet.  Glad we checked it out; as I've walked by a zillion times.  But we won't be back.  Too many great restaurants in Philly where you can get a great meal; and a bigger bang for our buck.</t>
  </si>
  <si>
    <t>XnQgjXgVen0VcccsT_dDVQ</t>
  </si>
  <si>
    <t>This small, almost nook of a restaurant pride themselves on preparing full gourmet meals - emphasizing local fresh meats and produce.  And the tiny interior has been very carefully designed as a marriage of homey intimacy with upscale dining.  The decor signals romantic casual dining, but draws a dress-for-dinner crowd (there is no jacket requirement).  If only the food were as piquant as the setting.;;The menu is undoubtedly gourmet. It changes on a daily basis to reflect the chef's recent shopping.  Bravo.  But what does not change is the penchant of the chef to destroy his preparations with salt.  I had the saltiest rissotto in memory here.  And therein lies the fundamental problem with this romantic BYOB;  the basic ideas are truly of-the-moment, but the finish lacks, well, finish.  ;;A creative chef has no room to mask technical deficiencies, and seasoning is what is unmasked at Pumpkin.  The ingredients and the recipes promise far more than what is being delivered.  Not all dishes are deserving of this somewhat harsh criticism, but gourmet fare cannot afford to be hit or miss, especially at prices rivaling even stalwart local gourmet cuisine. ;;The waitstaff is entirely average at best, giving a somewhat affected performance that actually interferes with rather than embellishes the dining experience.  Being aloof about the food is unjustified, and spilling water on me and my food is simply unacceptable.;;The menu is priced aggressively high, with a seating running easily into the $40-$50 range (including and depending on the wine(s) you bring).  But then, that also increases the odds that your dinner companions at other tables, who will be sitting on your elbows, if not in your ear, share your values for a dining experience.;;I would not discourage spending an evening at Pumpkin - it is a bright spot in what seems to be a neighborhood renaissance.  And the basic ideas that are being nurtured in this fresh genuinely gourmet restaurant may yet blossom. But for now, this is a night of adventure, rather than a regular visit.</t>
  </si>
  <si>
    <t>Dj3u4fkm7tzB_Gs621x1dg</t>
  </si>
  <si>
    <t>JHfbBSBZGp-_fxlssRCAOA</t>
  </si>
  <si>
    <t>Overpriced- food was okay. The waitress was wayyyy over the top and loud in the small; quiet restaurant. Will not be back.</t>
  </si>
  <si>
    <t>EP7iLy3GUUm9mqbrST2T4Q</t>
  </si>
  <si>
    <t>6-3_k4xbLXC906zmcYwiYw</t>
  </si>
  <si>
    <t>Place was very cramped. We went for our anniversary and sat inches from another table. Service was exceptional; but we felt like we were being rushed through our meal. Food was pretty good. Not exceptional; but good.</t>
  </si>
  <si>
    <t>nEBeIr0ZKvBENDJJEl-YOw</t>
  </si>
  <si>
    <t>Dv84-4_BNFUNKUv6z1DHuA</t>
  </si>
  <si>
    <t>My fav restaurant in Philly! I went for my birthday dinner and was very impressed... Great food; great service... And my hubs and I were the last ones in the place and not once did we feel rushed. I will be back again!</t>
  </si>
  <si>
    <t>V0IKhVc8WzCriuCBBzf-Mg</t>
  </si>
  <si>
    <t>LgAuYz5cQe3zTxuteJ4VyQ</t>
  </si>
  <si>
    <t>Sandwiches, Restaurants, Cafes, Vegetarian</t>
  </si>
  <si>
    <t>Fuel Center City</t>
  </si>
  <si>
    <t>O-Z5_d9IFXhMdDuG84Y9Sw</t>
  </si>
  <si>
    <t>only giving 3 stars because the products taste good - if you ever get them. I stopped in Saturday around 3; it was slow. maybe three / four tables and no one waiting at the counter. I asked for the avocado smoothie with 2 energy shots (which was $2 up charge. that's fine) order a panini as well go go and sat waiting about 20 minutes before even getting the \smoothie\". I get handed my drink .. which is a Luke warm drink; 100% liquid. not a smoothie at all. it had chunks of avocado in it still and about 8 ice cubes. a girl next to me was handed the same thing; because they we're blended together. I did not receive the 2 energy shots I paid for .. or my money back. and by the time I got my sandwich I almost walked out because I was late for work. sandwich was good but I was annoyed by the time I got it."</t>
  </si>
  <si>
    <t>f4v6QDA88r8RZAEpCsVsTQ</t>
  </si>
  <si>
    <t>JRSPQZc9xSSkCZA2cL9wFg</t>
  </si>
  <si>
    <t>There's a reason they have the worst fuel rating of all locations. They mess orders up; they are not accommodating; and it takes over 2 hrs to get food delivered 4 blocks away. Also; the presentation of the food is always awful.</t>
  </si>
  <si>
    <t>n63Fr8cQP5766ZVExQcK-w</t>
  </si>
  <si>
    <t>nnw-iXq3D3_qmsQ6ujzKFw</t>
  </si>
  <si>
    <t>I want to like Fuel. I've been a bunch of times because it's close to work and healthy. I love that they display the calorie count on all of their food items.;;However the decor is cheesy, the curtains look like they came from a prop shop from a high school and the ambiance is comparable to an 80s discotheque.;;The service is fair. There have been times when I've been attended to and other times where I've waited at the counter for five minutes because the cashier was just hanging out with the dudes at the grill.;;There are healthier and more efficient places in the area to go to.</t>
  </si>
  <si>
    <t>ZjhXfa1ONQ1jtHq0piwZ9A</t>
  </si>
  <si>
    <t>1xK1uvwPxWk78dPwSIGYEQ</t>
  </si>
  <si>
    <t>8tRcoJhFCcj_V19NIxPFew</t>
  </si>
  <si>
    <t>6qb2QmHWVz6zWuKw2fsTAA</t>
  </si>
  <si>
    <t>Fuel has a great concept. ;;I've gotten take out here a few times and I've been satisfied both times.  Its a great option on more of the healthy side.  ;;People should really read the menu before they go ordering crazy thinking everything is crazy good for you.  Keep in mind wraps and such are not added to the caloric count on the menu (gotta read the fine print!);;The music and the videos on the television are kinda strange but I'm here for the food so I don't pay much mind to that. ;;Overall I really like it here for a quick, reasonable healthy option.  I'm excited for the Arch street location to finally open.  Does anyone know when that is going to be?;;Plus - Fuel is right by 12th street gym so good meal option afterwards.;;Minus - Fuel is not open at their other center city location (on Arch) (near my work/apt)</t>
  </si>
  <si>
    <t>0Ear9GEUEvSceG6uDsmyfg</t>
  </si>
  <si>
    <t>JWylai0Ui7vHWwlOgeK7vg</t>
  </si>
  <si>
    <t>I have eaten here several times; and everytime I have got great tasting fresh food! The paninis are excellent and they can veganise anything on their menu; without compromising the taste. Service is very prompt as well. Very consistent and great tasting food!</t>
  </si>
  <si>
    <t>06P7PYOjY5OYK3KuyKqlWg</t>
  </si>
  <si>
    <t>OMnzu9Shw__bc3akc3BdJw</t>
  </si>
  <si>
    <t>c_UjcbZUlKS5HKIzt8GTcw</t>
  </si>
  <si>
    <t>mSuyard8Q9O9voI4y-hFNw</t>
  </si>
  <si>
    <t>I have yet to find a smoothie I didn't enjoy. Do yourself a favor and order a Green Tea Matcha. For the gym rats out there, the options with added protein taste quite good.;;I can't comment on the food offerings because I have not tried them yet but I will say the service is great and the workers at the register always have a smile on their faces. Some of that may be attributed to the enjoyably eclectic playlist blasting music throughout the shop.</t>
  </si>
  <si>
    <t>wEjRY-DKQgVdBknG5-I0kw</t>
  </si>
  <si>
    <t>K0AvMdp7yojy9ojpCW5RWw</t>
  </si>
  <si>
    <t>I wanted to get take-out from the area and was feeling something healthy and light. My first experience at Fuel when I got a sandwich was pretty good so I thought why not give it another try!?!;I got two orders -it was a busy day for me so I wanted to save the 2nd order for dinner :) I got the Shrimp and Avocado Salad for lunch. I was not a fan of this. I would give 2 stars for this. The lemon vinaigrette dressing had no flavor. It tasted like an \appetizer dressing\" rather than a \"lunch dressing\" if you get what I mean.... The salad overall was lacking in flavor as well. I added craisins</t>
  </si>
  <si>
    <t xml:space="preserve"> sunflower seed</t>
  </si>
  <si>
    <t xml:space="preserve"> and feta chesse at home when I was halfway done. The avocadaos were not fresh either. I was so disappointed in this salad and will never get it again. ;However</t>
  </si>
  <si>
    <t xml:space="preserve"> the Grilled chicken in a wheat wrap was decent. I think the balsamic reduction gave the wrap a nice end to the taste. The chicken was tender</t>
  </si>
  <si>
    <t xml:space="preserve"> artichokes were slightly salty but came in an abundant amount</t>
  </si>
  <si>
    <t xml:space="preserve"> I could not taste the tomato spread that  much..but the wrap was nicely wrapped and my dinner did not end up messy. ;So the overall vibe I get from Fuel everytime I come here for food or drinks...it's very unique. I like it b/c I don't feel like I swallowed a hamburger and feel gross. You'll def feel light and healthy after a full meal</t>
  </si>
  <si>
    <t xml:space="preserve"> but I am never fully satisfied b/c there's no good grasp to the taste. Will I ever go back again? Yes most likely-but I will keep on ordering something different until I find that GOOD meal !"</t>
  </si>
  <si>
    <t>_qlzG5OgZYZ4toRoiBGMNw</t>
  </si>
  <si>
    <t>EIS0G3IUkSPcm0Yge4ZJug</t>
  </si>
  <si>
    <t>Oh my gosh; this place conned me into believing they sold Acai bowls for cheap. What they gave me was not a real acai bowl. The acai base was icy and tasted like high fructose corn syrup. There wasn't any trace of real acai in the bowl. It was like a slurpee but with fruit on it. Gross! Don't lie to your customers! You should go to a place that sells real acai bowls and taste the difference!</t>
  </si>
  <si>
    <t>PbBhTumEwXlPVzvXmhDlRA</t>
  </si>
  <si>
    <t>OAWa1WML2V1ZLJGD6V3nBQ</t>
  </si>
  <si>
    <t>Coffee &amp; Tea, Sandwiches, Delis, Diners, Food, Restaurants, Salad, Breakfast &amp; Brunch</t>
  </si>
  <si>
    <t>Middle Child</t>
  </si>
  <si>
    <t>uPGU4waKHesdLEW40RtLhQ</t>
  </si>
  <si>
    <t>Super authentic hole-in-the-wall breakfast place with a Latin vibe. The music is literally just a Sonos speaker plugged into the wall.. very casual and everyone is very friendly. As for the food, the eggs are probably the best I've had. They prepare them secretly that you have to find out for yourself by visiting. ;Chill vibe, good company, and reasonable pricing. Over all a great place to visit for Sunday brunch.</t>
  </si>
  <si>
    <t>hLGDh3E9mNnVFGPDeVksFA</t>
  </si>
  <si>
    <t>XWZ-Fkhq8qEl29aEhVblrw</t>
  </si>
  <si>
    <t>WY7B-CBeLbjjDBr73l4k-A</t>
  </si>
  <si>
    <t>ARRqkFgEjsT819-_2fIctg</t>
  </si>
  <si>
    <t>m88DFIgI7bKUzmgl3auLNA</t>
  </si>
  <si>
    <t>VnBXJ4aIydk-AwGLUCeV2A</t>
  </si>
  <si>
    <t>Slowly and delightfully making my through their whole menu. As a self-proclaimed \sandwich guy\" there are a few baseline requirements to win my full support: excellent bread (yes); sound construction (definitely; these guys hand craft with LOVE); and excellent/unexpected condiment enhancements (hoison? miso? masala jam? yup.).;;This is a great spot to grab breakfast or lunch- would highly recommend the So Long Sal</t>
  </si>
  <si>
    <t xml:space="preserve"> which tastes exactly like an italian sub should but has some fun twists; the Surfer; and the Pho-gie. They're also really quick with a helpful suggestion if the options are just too much to handle."</t>
  </si>
  <si>
    <t>tXOLCpChoSi_6YBQgqqCUQ</t>
  </si>
  <si>
    <t>Middle Child has a cozy; authentic feel with quality food at a great price. Definitely recommend.</t>
  </si>
  <si>
    <t>Yr3nLh9_Txt4TpqKqoSvDA</t>
  </si>
  <si>
    <t>Gxf2xJ9daT6m_uXBUCeqBw</t>
  </si>
  <si>
    <t>Food is really well done; obviously they care about quality. There's enough new Orleans stuff in here to warrant something a little southern. My pitch: a beignets with cream cheese icing instead of powdered sugar. You call it the Beign Franklin.  So happy this place is doing well. Will be back.</t>
  </si>
  <si>
    <t>XzUcbXq8xV1AAdZo_1mRvw</t>
  </si>
  <si>
    <t>JY_vTc0YgDwFFpAO8iEt0w</t>
  </si>
  <si>
    <t>kaoAKWS3345Htn_BzqYt0g</t>
  </si>
  <si>
    <t>DI-v6W996WQtJE3LQWclYg</t>
  </si>
  <si>
    <t>U7q5K_NJ1Zhp8E0VD4O6kw</t>
  </si>
  <si>
    <t>Great spot; it really is; and I say this as a middle child. I was freezing and wanted something warm and boom; there I was with an excellent Reuben with special \sawce.\" As that brand new grill gets broken in; these will only get better..."</t>
  </si>
  <si>
    <t>jFa0AJhrOYS4D6vedbIVrA</t>
  </si>
  <si>
    <t>P_RKQasWUol4kVZbon0YkQ</t>
  </si>
  <si>
    <t>i_R-gImazFtdSoz0UEXSoQ</t>
  </si>
  <si>
    <t>BgQOm2TuoF1UmD4e7BOUjA</t>
  </si>
  <si>
    <t>American (New), Bars, Sandwiches, Restaurants, American (Traditional), Nightlife, Cocktail Bars</t>
  </si>
  <si>
    <t>Jerry's Bar</t>
  </si>
  <si>
    <t>TULc95PhZ3uHGHZdnS9XRA</t>
  </si>
  <si>
    <t>I've been wanting to go to Jerry's since my birthday in early January.  Due to all the snow; was unable to get there until today.  Love the atmosphere; service is very so-so.  And  the food; for the most was the biggest disappointment.  I ordered the Eggs Jerry; to receive two potato pancakes the size of a half dollar with over cooked poached eggs that were cold and not runny.  The server never checked on us once or even when she cleared the plates did she ask if we enjoyed ourselves.  The smoked trout salad was yummy!  My father ordered buttermilk pancakes; they were okay; I was still starving from my prison sized portion; so I ate a pancake.  Sabrina's pancakes are better!</t>
  </si>
  <si>
    <t>kA16WmCbqMsU4nwzYpJBWg</t>
  </si>
  <si>
    <t>YGXzM5JYR1zCKTrP-UMNgw</t>
  </si>
  <si>
    <t>It was a quintessential snapshot of summer's end.;The quiet, impending death of another warm season in Philadelphia was so vivid you could almost hear it.;;Tuesdee night.;9:30PM. ;74 Degrees Fahrenheit. ;Every window and door in the place was wide open.;;And there I sat; my wife and two of my dearest man friends sitting together at a table, smiling like dopes and watching scores of dried up leaves inch along the sidewalk.;;We had already eaten a fantastic meal that night prior to leaf-watching - ;at Han Dynasty, to be specific.;We were perfectly full and content.;We had no room for beer. ;No room for food.;;But I couldn't justify going home without stopping for dessert.;;Jerry's dessert menu had imprinted itself on my brain, heart and stomach again - just like it did the last time I ate there - and I felt it proper to let my friends and loved ones experience the enchantment, too.;;We whispered three words into the ether: The. Blueberry. Cobbler.;;I dare say it's my favorite dessert in the entire city right now (and I live directly above a small-batch, highly reputable ice cream shop, mind you).;;Being swept up by dialed-in charm of the place, we felt it necessary to order the rest of the dessert menu while we were at it. Plus a few cocktails. And a bowl of soup.;;All food and drink items were devoured with little-to-no conversation, save for a few well-placed laughs. From the shit-eating grins on our faces, owner Bill Proud seemed delighted to walk up to our table, shake our hands, and share with us that he, too, was heading home - with a paperbag full of blueberry cobbler in his hands, no less.;;The night. The food. The drinks. The city.;;In that moment, they were unanimously agreed upon as 'fucking perfect'.</t>
  </si>
  <si>
    <t>RfMoBHB2-pdEw2pjpoMgTA</t>
  </si>
  <si>
    <t>Md5c3Ii-hO9p4VmC04sfEA</t>
  </si>
  <si>
    <t>I think if you live in the neighborhood it's pretty adequate. But don't travel here. Bad service; food is okay. Great interior; but you can't eat that; can you.</t>
  </si>
  <si>
    <t>lTxPGJx5PNTSVgQnFqe5dg</t>
  </si>
  <si>
    <t>mlUysuHLvNpxm9kCIrHiJQ</t>
  </si>
  <si>
    <t>Bar tender was too busy talking with the obnoxious girls flirting with him to serve the rest of the bar.;;Was fed up after a single drink and gladly walked my company elsewhere.</t>
  </si>
  <si>
    <t>0V1i-0f_Vysjts6KLWRDZg</t>
  </si>
  <si>
    <t>ArC2eMuzzuqrTP0YlarlVw</t>
  </si>
  <si>
    <t>What a wonderful addition to the neighborhood!  Jerry's was absolutely delicious and very cozy.;;The cozy dark-wood joint is set just far enough off the beaten path that it can remain a neighborhood spot, which is great in a part of town that's full of destinations that attract tons of visitors from other parts of the city.;;The food was delicious:;;- House-made meatballs were served in a cast iron skillet soaking in a bath of delicious tomato sauce.  They were fall-apart tender and melt-in-your-mouth delicious.  Just be sure to save some bread to scoop up that sauce.;;- Moules Frites came out in a huge heaping portion with a mound of shoestring fries piled on top, with a pool of beer broth below.  The mussels themselves were tender, plump and perfect (which is not all that common, unfortunately).  The fries were killer, and the broth was absolutely delicious.  My only complaint, and it's a small one: the bread to dip in the broth was decidedly lifeless; any kind of crisp on the outside would have made a big difference.;;- The Deluxe Burger was fantastic.  The beef was perfectly cooked, the cheese was a crumbled mound of salty, sharp cheddar that really lit up the burger.  Topped with a thick slab of amazing tomato on a buttery brioche, with a side of those shoestring fries.  Extremely satisfying.;;I will 100% be back for that escargot with jumbo lump crab... and those pickle-brined wings... and the chicken and bowties in truffle broth... and the french dip...</t>
  </si>
  <si>
    <t>ML2Q8uY40Wl0GbGwaKJGUg</t>
  </si>
  <si>
    <t>Bce_ajy4dsI69b8VStn87Q</t>
  </si>
  <si>
    <t>Excellent brunch spot.  Very hipster scene here, both service and food were on point.;;Def worth checking out.  Didn't have one, but place is def known for their Bloody Mary's.;;Portions were on the smaller side, &amp; bit on pricier side but comes with trendy place like this.;;Def a top notch spot for this up and coming neighborhood.</t>
  </si>
  <si>
    <t>Fi33QnyVClPmg7GoOsR0tw</t>
  </si>
  <si>
    <t>fuI-I9LnzFb9bDKnI2Mstg</t>
  </si>
  <si>
    <t>So disappointed. Long wait, didn't have turkey sausage &amp; decided not to tell me until my French toast came out. And the french toast was soggy. ;;Just don't waste your time.</t>
  </si>
  <si>
    <t>99ss1d3Ru0ajuwEKP9eYfQ</t>
  </si>
  <si>
    <t>M-E-1IyYKa87-DOdD8tNVg</t>
  </si>
  <si>
    <t>U7JinPjZhXocl8FL_5cJ0A</t>
  </si>
  <si>
    <t>wDi-qPpuZi7HAww8MAjmtg</t>
  </si>
  <si>
    <t>3 years later and I am still going to give Jerry's a solid 5-stars in my book. Not only for having my favorite Bramble in the city, but because of their tremendous service over the last few years. This update comes years after having been for two back-to-back brunches when they first reopened (a new take on the old Jerry's Bar) back in 2013. Since then I have been back for countless brunches and happy hours as this is staple in our rotation of trusty neighborhood spots. I could go on about food and cocktails, but this review is solely based on service. ;;Back in 2014 we hosted my boyfriends sisters' 21st birthday dinner at Jerry's after having been vigorously consuming beers at nearby Barcade. In planning the party, Jerry's never pushed the idea of having a more limited menu than their daily offerings and did not ask for any contracts signed in advance of having 20+ people in their loft dining area. We showed up in a slightly drunken manner - there was chaos surrounding who wanted to sit next to whom - everyone wanted to buy shots for the birthday girl and yet despite the loudness of the McCormick clan, our servers handled everything flawlessly. Dishes all arrived at the same time, cocktails were perfectly made in large batches, and the checks were split with ease (annoying to do with a party that size, we know). They truly helped make the birthday plans special.;;Earlier this year, I was at Jerry's for a typical Sunday jazz brunch and ordered the Eggs Jerry. What arrived at the table was not eggs benedict and from the confused look on my face our server clearly knew that there was a mixup. She quickly returned with eggs benedict and apologized for the mistake, no biggie. The problem however was when I cut into the eggs and realized that they were completely hard set (a heartbreaking moment for any eggs benedict lover). I'm not normally one to send a dish back, but did so only asking for the eggs to be recooked - not only did she bring back delicious and properly cooked poached eggs, she took the entire dish off of our check. It was a nice gesture for the delayed brunch.;;This past weekend however, was the caketopper in service. After having dropped my business card in a fishbowl to win a private happy hour about a month and a half ago, I was contacted by Jerry's just a few weeks later informing me that I had won! I immediately reached out to the bar to let them know that I would absolutely take them up on the offer and asked if there was a way that they would allow the generosity of a private room for happy hour to be extended into a fundraiser for my upcoming participation in the Susan G. Komen 3-Day walk. From there, Jerry's (but mainly their event planner) went to town helping us to throw an amazing charity fundraiser in their gorgeously appointed courtyard that mixed our love for great cocktails with a chance to see friends at the close of Labor Day weekend all while raising money for the 3-Day. The entire staff on the day of the event was exceptionally helpful - Jerry's absolutely went above and beyond my expectations of throwing a little end of summer happy hour and everyone had a blast. Dan made terrific cocktails, the kitchen provided us with delicious dips and grilled veggies, Liz was hustling with all of the drink orders rolling through - and all was handled effortlessly.;;Whether you are throwing a birthday dinner, having a fancy jazzy brunch, meeting friends for happy hour, or hosting a charity event - Jerry's can handle it all with style and grace. I know, because I've experienced them all and that's what keeps us coming back.</t>
  </si>
  <si>
    <t>lgUKLRsqvhu4DbM9syzq_Q</t>
  </si>
  <si>
    <t>eRsW0fQy0gjAPc-4fmczUQ</t>
  </si>
  <si>
    <t>I really want this place to be \great</t>
  </si>
  <si>
    <t>\" but after two visits I have to say it is just ok. The atmosphere is nice and the interior design work is tops</t>
  </si>
  <si>
    <t xml:space="preserve"> but those are about the best attributes Jerry's is offering in my opinion. The prices are very high for what they are offering for both food and drink. Ordered the mussels and they came out refrigerator cold. Sent back for a fresh hot batch and we are certain they tossed in the microwave to quick heat. They were bad. My French dip had zero flavor. Need a new au jus. The service was average at best. Our server did not have much to offer and seemed more interested in pushing us through our meal. ;;I hope they read the review and work on improvements.  As I mentioned</t>
  </si>
  <si>
    <t xml:space="preserve"> I'd love to make this a regular spot."</t>
  </si>
  <si>
    <t>QiZehfQa0ThpoBDtmWPpoQ</t>
  </si>
  <si>
    <t>gCcJTKC40CL0XtYYGfcXDw</t>
  </si>
  <si>
    <t>Juice Bars &amp; Smoothies, Food, Mediterranean, Greek, Restaurants, Sandwiches</t>
  </si>
  <si>
    <t>Smiley's Cafe</t>
  </si>
  <si>
    <t>GHyyQunPh8YubLtk6FlftQ</t>
  </si>
  <si>
    <t>My partner and I split the vegetarian platter and left stuffed! Delicious food; very kind and attentive staff.  Will help you make decisions on ordering and certainly won't take advantage of you. Will definitely be back.</t>
  </si>
  <si>
    <t>FbHTJfPbg5I_YPBQYooACQ</t>
  </si>
  <si>
    <t>g2GDpnMMXO9s0-JVIJnfzQ</t>
  </si>
  <si>
    <t>ZsN-i-fbnCCDHNRjITCCCA</t>
  </si>
  <si>
    <t>Seriously one of the most pleasant dining experiences I have had in a while. Smiley himself is a true gem and the food was DELICIOUS. Had so much that I am eating it for lunch again today - and I can't wait! Please recommend to everyone you know in Manayunk; don't want to lose this place!</t>
  </si>
  <si>
    <t>ZOTO_NYeLXgkzAlI4UaTGA</t>
  </si>
  <si>
    <t>Y6syiuDXfhfTbEpKoOr-bA</t>
  </si>
  <si>
    <t>Couldn't say it better than the below poster. Excellent food, service and prices.;;Located where Mugshots used to be (RIP), one of my coworkers had been raving about this place, in particular the falafel and of course the very kind owner.;;Went with my pre-wife and we shared beef gyro (carved) pita, falafel pita and hummus plate. Everything was extremely fresh (I concur on the crisp lettuce) well seasoned and just plain delicious.  A lot of food as well and complimentary baklava. We took our leftovers home (I wrapped the two remaining bites of my gyro - it's that good);;I highly recommend this place and you'll definitely walk out with a smile. I think this spot is still relatively unknown and I very rarely post reviews. This is a unique spot to Manayunk and I will be referring all of my friends as I really want the restaurant to succeed - because the owner deserves it and of course for my selfish appetite!</t>
  </si>
  <si>
    <t>CJWpbRx64B1sbfExm9W6Rg</t>
  </si>
  <si>
    <t>9W5C0_r3m8HDleWqeZFJbQ</t>
  </si>
  <si>
    <t>Came to Smiley's after reading other Yelp reviews; and I was not disappointed! I ordered the beef gyro platter to go; and the portion was well worth the money. Myself and another person split the meal; and there was still some left over. The gyro meat is cut off of a huge slab right in front of you. Don't let its appearance put you off: it's delicious. The rice is delicious and doesn't feel heavy or greasy like some that I've had from other establishments in the past. With the platter you also get a huge helping of hummus and a bag full of delicious pita; and a little salad on the side. I'll definitely be back here to try some of the other menu items. I definitely need to try the baklava.</t>
  </si>
  <si>
    <t>Lbya7CziNPkqmNI6ZuLlnA</t>
  </si>
  <si>
    <t>Ht2KneFcFzgeDBRa0JBu8g</t>
  </si>
  <si>
    <t>This place really isn't that good. The atmosphere is sweet; but the food is mediocre at best. I'm always disappointed when I type in middle eastern and this pops up as the best available; it's definitely not.</t>
  </si>
  <si>
    <t>XScySahs0B3KrZC_S3rKAw</t>
  </si>
  <si>
    <t>9RqtDf2NDwZB7pu4vjQ79A</t>
  </si>
  <si>
    <t>Do yourself a favor and order up a beef gyro platter. It comes with so much food you could probably feed two; but you're going to want to hoard it all for yourself. Plus you get enough hummus and pita to bath in -- win win.</t>
  </si>
  <si>
    <t>_w6QVJv16fFPovPdqBvadA</t>
  </si>
  <si>
    <t>A hidden Jem right off Main Street!  It's a no frills place but the food is fresh; healthy and reasonably priced. The smoothie my boyfriend got was so good he took another one for the road. I had the falafel platter and  it was awesome. I will definitely be coming back!</t>
  </si>
  <si>
    <t>lOYqHw6NmiFYW_crbK1cXQ</t>
  </si>
  <si>
    <t>PBhEbndq6MWXAy_Kl47Jfg</t>
  </si>
  <si>
    <t>I would start listing my favorite things about Smiley's, but the list would be impossibly long. New York has incredible middle eastern food, but this is, bar none, the best I've ever had in my life. Best chicken schwarma, best seasoned falafel, best (and most massive) vegetarian platters. The portions are huge, and did I mention delicious? Two very hungry people could make a great meal out of one serving.;I've had the garlic chicken- shredded white meat with many optional sauces, making each bite a different taste experience, as well as the vegetarian platter, which was so gigantic that my very hungry friend and I still had two containers to take home. Everything tasted fresh and delicious.;The service is also five stars. Smiley and Mrs. Smiley go out of their way to make sure you are charmed and satisfied, whether that's sending over free baklava or extra smoothies so that everyone can have a try. ;I'm happy to say I'm a Smiley's regular, and will sing their praises to whoever will listen.</t>
  </si>
  <si>
    <t>eEIN50o_RTcFlJ0nF1g2gQ</t>
  </si>
  <si>
    <t>3nKEF-D-FzbZcES_WD45qQ</t>
  </si>
  <si>
    <t>Affordable; amazing service; and a great location. I loved grabbing dinner here with my husband for a quick date out. I would have tried everything on the menu if I could have; but make sure you at least try the baklava. :) will definitely be coming back.</t>
  </si>
  <si>
    <t>qYVRTOOpEC7H3mm5L3c00A</t>
  </si>
  <si>
    <t>6F-6mFFNw2YXN7lD_Gukcg</t>
  </si>
  <si>
    <t>f3aiHNoEM7PIPcqTSC1bxQ</t>
  </si>
  <si>
    <t>My initial thoughts of a seemingly lonely Friday night sans plans were brightened by an invite to Lolita.  I had heard good things about this Mexican BYO(T) and always wanted to check it out, so I brought the tequila and my friend brought the gift certificate.;;My friend was told they don't do reservations on a Fri night so I was a little worried about getting a table at 8 pm, but luckily I only had to wait about 5 min. As I looked around the busy restaurant at the other tables, I felt like a cheap asshole since there were bottles of Patron on almost every table, but hey, times are tough, and the truth is I've never felt justified in spending 50 bucks on a bottle of liquor. Anyways, our friendly server promptly turned our bottle of Cuervo 1800 into a pitcher of margaritas-- not the best I've ever had, but still pretty good. ;;I had a difficult time deciding what to order because I am an avid lover of Latin food in general and every item on the menu sounded extremely appealing. But I had been craving steak, so I went with the carne asada; My friend went with the vaca which was the braised shortrib dish and for an appetizer we got the chips and guac. The guac was good, though again not the best I've had, but I did appreciate the textural variation that the jicama added. However, our entrees were OUTSTANDING. I was very impressed. Everything about my dish was delicious and full of flavor. My steak was perfectly cooked also.  My friend's shortrib was equally as flavorful. I wanted him to try my dish so badly but due to his allergy to bananas, that yummy, creamy plantain sauce could have turned into an ER visit.;;Overall service was great- our server was very friendly and attentive, prices to portion sizes were reasonable, atmosphere with exposed brick walls and closely spaced tables was mediocre, and food was excellent. I can't wait to come back and try more things on the menu.</t>
  </si>
  <si>
    <t>HigkMf3t7YE_X0D49Vd7jQ</t>
  </si>
  <si>
    <t>HbFw9NstENQUi_1MFhEKxQ</t>
  </si>
  <si>
    <t>pR0ZWKOhDMGyu1mNPSlY_A</t>
  </si>
  <si>
    <t>lI2gzIyRDPQnd805XSNdbQ</t>
  </si>
  <si>
    <t>Mmmmm, Lolita.  Light of my life, fire of my loins...;;Okay, maybe that was an exaggeration, but I firmly believe the first paragraph of Lolita is one of the most magical things ever written and just wanted to share that.  Anyway, on with the review!;;I went to Lolita for the second time last weekend with my boyfriend to meet his parents.  This is the sort of event that normally sends me into a nervous fit, but I kept my cool most of the day because I was so freaking excited to eat here!  Whether you want to call it Mexican or neo Mexican or Mexican influenced American, I don't care.  The food is seriously yummy.  We split some guacamole and fundido for an appetizer.  I would have eaten the guac with a spoon, but I was trying to make a good impression.  They all loved the fundido.  We also got a pitcher of blood orange margarita.  Boyfriend had the waitress bring me a glass with sugar and poured me some before adding tequila.  He said it would go really well with my meal.  At first I though a virgin margarita was kind of silly, but he was right.  Delicious.  It was such a good compliment to the spiciness of my salmon.  Everybody loved their meals.  The bittersweet chocolate pecan bread pudding I had for dessert was astoundingly good.  The flourless chocolate cake Boyfriend got was irrationally dry (seriously, there's no flour, how is it dry?). ;;I would eat hear all the time if I could afford it, but I can't afford it.  At all.  Minus a star for price, Lolita.  My sin, my soul...</t>
  </si>
  <si>
    <t>9r6KOo9NMiVc_PuGT1BNlw</t>
  </si>
  <si>
    <t>BYOT, ftw. ;;A friend's parent took us all out for dinner to Lolita, and we had an absolute blast. The margaritas weren't too strong when they made them for us, but we just added some more tequila after the pitcher was brought back to our table!;;It's this tiny restaurant, where you sit, enjoy the food, and enjoy the company that you are with. Size doesn't seem an issue when the smells, atmosphere, and food offered at Lolita are at your leisure. My dish was so well-flavored, I couldn't stop eating it the whole time that we were there. I can safely say that the whole group had a great time; highly recommended for a fun and delicious night on the town.</t>
  </si>
  <si>
    <t>nnKH57AYdLZBlGVxWq70bw</t>
  </si>
  <si>
    <t>Wonderful from start to finish! This was my only dinner in Philly but it was handpicked by a very special someone so I know it must be good compared to a lot of other restaurants in the area.;;We had the pera margaritas - delish, but hard to distinguish all the flavors.;;To start, we had the traditional guac and 4-hour pork carnitas. The guac was solid, the carnitas were amazing. ;;He had the carne asada, I had the tamarind short ribs. The carne asada was more like a thick steak than your traditional thinly sliced carne asada. The sauce was bright in both color and flavor, and the presentation was beautiful.;;The short ribs were fantastic. So tender. You could literally just pull it apart with a fork. And again, beautiful presentation.;;We didn't have room for dessert so I can't speak to that.;;Service was great - no complaints there.;;The only awful thing is that it's cash only - which makes no sense to me given their prices - but I'm sure they have their reasons.</t>
  </si>
  <si>
    <t>vHZ2pSCa1_Ftrv901XMZYg</t>
  </si>
  <si>
    <t>KwKVR2ATSWeUhIEvqGHNMQ</t>
  </si>
  <si>
    <t>Food was pretty good and service was excellent.  Was very loud inside but we had an outdoor table which was much quieter and better for people watching. ;;Had the blood orange margarita which was just OK. Too sweet for our taste. Maybe should have stuck with the traditional lime</t>
  </si>
  <si>
    <t>QUYg-igiM4Wgrk3o027HhQ</t>
  </si>
  <si>
    <t>6PBzM9RBJXrFtlWWqD3t9w</t>
  </si>
  <si>
    <t>Very tender Carne Asada!  Well executed!  All the ingredients blended well without overpowering the flavor of the excellent tenderloin.;;On a trip by myself so I didn't bring any tequila, but all the margarita mixes look great.;;BYO and CASH only!</t>
  </si>
  <si>
    <t>_WKtm0_H4OMYlJ4_-PjZRQ</t>
  </si>
  <si>
    <t>dhzaR5QuNyUBm80cuImSKQ</t>
  </si>
  <si>
    <t>oh, lolita... i just visited you for the first time on friday nite, and, much like the nabokov nymphet for which you are presumably named, i find myself smitten and longing to see you again. soon....i hope!;;the guac? delish. the BYOT factor? love it. but what really sparked my love affair was how wonderfully vegetarian friendly lolita is. a glance at the menu will have anyone exclaiming \say what?!\" but it's the little asterik @ the bottom declaring that 4 dishes can be made with a substitution of pan seared three chile tofu or grilled portobella. i opted for the tofu (duh) prepared a la duck - so it was served atop sweet &amp; warm plantains in a sour cherry salsita (chock full of dried cherries) with a garnish of jicama orange slaw. \"yum\" would be an understatement. ;;the thing is</t>
  </si>
  <si>
    <t xml:space="preserve"> it's not just about how tasty my particular entree was</t>
  </si>
  <si>
    <t xml:space="preserve"> it is the fact that i actually have more than 1 veg meal option combined with the fact that it's not just taking out the meat from a dish and charging me the same price or offering some mediocre pasta/risotto/beans+rice option. dining at lolita</t>
  </si>
  <si>
    <t xml:space="preserve"> i can actually order a protein-laden dish straight off the menu</t>
  </si>
  <si>
    <t xml:space="preserve"> with the same sauces and sides as my meat-eating companions!! you have no idea how appreciative i am of this....or if you are a veg</t>
  </si>
  <si>
    <t xml:space="preserve"> perhaps you do?;;thank you</t>
  </si>
  <si>
    <t xml:space="preserve"> lolita. MWAH!"</t>
  </si>
  <si>
    <t>XQk-XZKwNim2fsc8_LHksA</t>
  </si>
  <si>
    <t>xIeHDn-IAYe0oZZLyBy3lw</t>
  </si>
  <si>
    <t>This place was great! And EVERYTHING on the menu is gluten free! ;;The boyfriend and I were walking around the city after a Phillies game looking for some late night food and drinks and happened to come across Lolita.  We were seated outside on the sidewalk, it was a little weird to be sitting about a foot away from someones car parked on the street but it didn't affect the experience.  ;;We ordered the Tradicional guacamole and salsa and the Carnitas y Panzo tacos, both of which were amazing! Rounded out the meal with 2 great margaritas, house and blood orange. ;;We will definitely be returning!</t>
  </si>
  <si>
    <t>4Ln38VKTbX8wxfOvIwHiAw</t>
  </si>
  <si>
    <t>3Qka_vy1sw7GhwDolOjGcQ</t>
  </si>
  <si>
    <t>THE most amazing food! The service was great; the atmosphere was a romantics dream.  I sort of liked the BYOT; makes the whole event a little more personal. Cant wait to return... Ohh and the Mahi Mahi is Unbelievable!!</t>
  </si>
  <si>
    <t>mZGFN7HzsyMnucjfgcJ-pw</t>
  </si>
  <si>
    <t>zRjUMHQJ5gAmFhcXZtLacA</t>
  </si>
  <si>
    <t>Vietnamese, Restaurants</t>
  </si>
  <si>
    <t>Vietnam Restaurant</t>
  </si>
  <si>
    <t>v9owu9lQsnT1HKEb9x6xLw</t>
  </si>
  <si>
    <t>I've been coming here for years since I was a little girl. I love this place. I have tried several other Vietnamese restaurant but this place is the best. We usually get the clay pot cat fish; spring rolls; grilled beef wrapped in grape leaves; sweet and sour seafood soup; pork chop over broken rice; salt baked chicken and grilled shrimp. I wish they didn't keep raising the prices though.</t>
  </si>
  <si>
    <t>wcSxQDMZwrV02Ntzh49gxA</t>
  </si>
  <si>
    <t>YZ--yrHxPeagKfkSWpUMCA</t>
  </si>
  <si>
    <t>dDKqqH_SpS0MOgX47vy37g</t>
  </si>
  <si>
    <t>ELmN8mpYE2Vgb485b9OzWw</t>
  </si>
  <si>
    <t>You must order the spring rolls.  They are unparalleled. It has gotten a little pricier over the years; but it has an upscale modern atmosphere.  Also the corn rice pudding is worth a try.</t>
  </si>
  <si>
    <t>Z_wbKUG2GCn2C4iDYyP_RA</t>
  </si>
  <si>
    <t>cRp3Rk2QLQeKQZ_91U73Hw</t>
  </si>
  <si>
    <t>their BBQ Platter is a MUST TRY. they keep increasing the price but its definitely worth getting especially as a shared appetizer dish. their pho is small in portion but tasty. Also; their pork chop and broken rice dish is surprisingly good--not oily and fatty but juicy and clean.</t>
  </si>
  <si>
    <t>py4sSTKn0snxTGPt91vr8Q</t>
  </si>
  <si>
    <t>ikde3aNNBUDjntBDhBDM5w</t>
  </si>
  <si>
    <t>While the menu isn't overly creative; and there are certainly cheaper options of similar food in the immediate area; this place has a nice intimate atmosphere over which to enjoy a meal and conversation.</t>
  </si>
  <si>
    <t>MlGo2NXFJhMQf3FNHLpDMg</t>
  </si>
  <si>
    <t>Best spot in town for quality of food, location, consistency and overall service.;;Pho is top notch along with the egg rolls.  I miss this place so much after moving away, that I make it a point to stop by here on long layovers now.;;You could argue there's better spots in the \Philly Area\" but this is by far the best spot down town</t>
  </si>
  <si>
    <t xml:space="preserve"> and it's rare to get both good service and good food in the Vietnamese game."</t>
  </si>
  <si>
    <t>X4Yy31UjzfZDhU8NgFw2EQ</t>
  </si>
  <si>
    <t>Dv25-rOAiZW_paG5p0-MbA</t>
  </si>
  <si>
    <t>w8_RJOH6VwXK9SHoZZ-SrQ</t>
  </si>
  <si>
    <t>6QLnGuwaFf3kpG92k8qPww</t>
  </si>
  <si>
    <t>LDXhvULvAqTtOKPtK3nY8A</t>
  </si>
  <si>
    <t>WBXb04Cawl37Wf0vz585Ew</t>
  </si>
  <si>
    <t>OYqBPKYFDXG9-_HtSyqw1g</t>
  </si>
  <si>
    <t>Y15SKkuubPZUYHy_0nN88w</t>
  </si>
  <si>
    <t>This is a favorite restaurant of my husband's as well as some close friends of ours who are on a first name basis with Benny (the owner).  We always enjoy going and ordering all sorts of different things that we can pass around and share.  I love all the variety, and try to have something new every time.  ;;Enjoy the Vietnamese beer (Okay so that I've tried the same of more than once!), we always share the BBQ Platter and our eyes are always bigger than our stomachs as we share a Pho soup and both still order a main course each!  Makes for good leftovers!  : );;Be prepared to be there for awhile, but that is part of what I really enjoy about it.  It's quality time with friends rather than a rushed meal.  Everything always tastes extremely fresh, and I'd recommend trying it out if you've never been before.</t>
  </si>
  <si>
    <t>RNksdtDik0uCEK6NpGMIDQ</t>
  </si>
  <si>
    <t>Vnagnur1os0ZduOpvDH27A</t>
  </si>
  <si>
    <t>Villa Di Roma</t>
  </si>
  <si>
    <t>mCq1e9DlyURnPw-yXHxsAQ</t>
  </si>
  <si>
    <t>I live a block away from Villa Di Roma.  I've been there probably a dozen times.  I don't understand the hype. The food is solid. The food is good.  ;    Maybe I think it's on the expensive side for Italian food.  $15 for Veal Parm?  $11 for spaghetti with olive oil?  ;    I'm totally unimpressed by the garlic bread and I thought the breaded asparagus was far too soaked in butter. ;     The thing is - I'm totally not a food snob at all.   Maybe I need to be a food snob to appreciate this place? ;     Someone local help me out and explain what I'm missing compared to the 15 other Italian places within two blocks?</t>
  </si>
  <si>
    <t>khDfwbNBvJ44CzvWJUiWTw</t>
  </si>
  <si>
    <t>ISzS60D62R8NSUALiQ5O_A</t>
  </si>
  <si>
    <t>Amazing food and service! My family had the meatballs; chicken parm; manicotti; and baked ziti which wasn't baked but tossed and served on plate. Delish none the less! Will definitely visit them again. And again!</t>
  </si>
  <si>
    <t>k_iEAPd15aNargQELSj8-Q</t>
  </si>
  <si>
    <t>hEAC55I408pZ88eWKkyMhA</t>
  </si>
  <si>
    <t>Didn't have high expectations for this place, so that's probably why I was so pleasantly surprised. The place definitely had a very authentic Italian feel to it. There was a large group of Italian ladies dining nearby--gave the restaurant a boisterous, Italian feel. So A+ for awesome vibes. ;;The food was excellent--my sister and I ordered the Meatball and Eggplant parmigiana sandwiches for lunch. They were standard hoagie-style sandwiches, but the eggplant, I gotta say, was amazing. ;;The service was alright--the waitress seemed a little rushed, but really no complaints. ;;I loved this place and will definitely be going again. Prices were very affordable as well.</t>
  </si>
  <si>
    <t>mLRo5prczpmRs0Lks1spxg</t>
  </si>
  <si>
    <t>7lgTHAeePKGslejUyeriNg</t>
  </si>
  <si>
    <t>Food is fair at best;The service is just awful awful and awful better to go to Olive Garden</t>
  </si>
  <si>
    <t>8_d0E5vMWumPDP86ErwVow</t>
  </si>
  <si>
    <t>c5sKfxrKXR8ZXBQa6fpq9w</t>
  </si>
  <si>
    <t>I am in heaven when I go to the Villa Di Roma! I eat at the bar and I feel like family. Mary is such a wonderful person. No frills; outstanding food; and a family atmosphere. God bless these folks. A South Philly treasurer!</t>
  </si>
  <si>
    <t>VYb8U8cpaGL67VQSL1OG0Q</t>
  </si>
  <si>
    <t>evivQeVSrs0pUIt7wA9yaQ</t>
  </si>
  <si>
    <t>The wife loves this S. Philly dive, but it's typical S. Philly  Italian fare. Expect to wait. The mussles are good and ask for plenty of bread. You can't let that broth go to waste.;;Plan to be scolded by a S. Philly mother if you don't finish your plate and don't want the rest wrapped. ;)</t>
  </si>
  <si>
    <t>PO-U11FmTDiqCEqtilFjVQ</t>
  </si>
  <si>
    <t>HnS_rJN8DZdf3ywlmZsy_A</t>
  </si>
  <si>
    <t>2nd stop on our grand tour of Philly Italian establishments: Villa Di Roma.;;Cash only and no reservations. Knowing this, dining partner and I arrived around 6:45 on a Friday to try and beat the dinner date crowd. We were seated after a short wait in the bar area. Appetizers: we split the Villa Salad which was good (but only if you like your salad drenched in Russian or Thousand Island-type dressing) and I ate all of the fried asparagus. I ordered the gnocchi as my entree and dining partner ordered the Chicken Marsala. The gnocchi was served with a garlicy red-ish sauce with plenty of leftovers to take home and the Chicken Marsala sauce was excellent. Our waitress Jeanie was outgoing, very helpful with recommending dishes, and was attentive in filling our drinks and bread basket. We managed to save room for dessert, unfortunately the cannolis were gone so we settled on cheesecake, which was a great way to end the dinner.</t>
  </si>
  <si>
    <t>E_x1oJI_Q6Fcfzd1CJ11ow</t>
  </si>
  <si>
    <t>If NYC was just a bitttt closer, I would drive to Villa Di Roma just for dinner. Coming from a girl who was born and raised in The Bronx and knows real Italian food cooked by Italian Mothers and grandmothers...this place is so legit.;;The feeling of the restaurant itself is super authentic. No frills. Even the wait staff is authentic. ;;Now the best part is the food, of course. The pasta is so fresh and the sauce is to die for. We had the ravioli and meatballs as well as the seafood white sauce spaghetti. I wish I was with more people so that I could have tried more variety of menu options. Guess that just gives me a reason to come back!</t>
  </si>
  <si>
    <t>12lIee8SFYOyEso0yc192g</t>
  </si>
  <si>
    <t>KJLTpx68etMMOaZbWVkpnw</t>
  </si>
  <si>
    <t>Came here for a celebration dinner with my little sister.  She had the lasagna and I had the quattrocini Alfredo and we split an appetizer of mussels in white sauce. The base for the mussels were very good and there were definitely enough mussels for two people to share. Then our main courses came out promptly we both agreed our food was very good. I would have gave this place four stars but our service was terrible. Our waitress never came to check on us ... I had to go to other waitresses for things such as more water or another drink and our check; it was ridiculous. It made me not even wanting to tip! The crazy thing was the place wasn't even that busy! I will not be going back.</t>
  </si>
  <si>
    <t>G46oXgURGTgbxU6NJemLJQ</t>
  </si>
  <si>
    <t>2SBVlb8Ln0Mtu6oOk17glg</t>
  </si>
  <si>
    <t>I would probably lean more towards giving this place a three, but the husband loved it. It's a pretty unassuming place, probably would never have stopped in if I hadn't read such great reviews. The interior looks like it hasn't been updated since well...ever. You sit on some rickety chairs at small tables with dingy white tablecloths thrown abstractly over the table. Let's just say you don't come here for the aesthetics. We ordered the chicken marsala, veal eggplant parm and a couple meatballs to share. As a non-Italian I am probably not the best the review the \gravy\" but my husband said it transported him right back into his grandmother's kitchen. The meatballs were moist and yummy</t>
  </si>
  <si>
    <t xml:space="preserve"> but we could have used some better bread to soak up all that deliciousness. Same goes with my marsala</t>
  </si>
  <si>
    <t xml:space="preserve"> it wasn't served with pasta</t>
  </si>
  <si>
    <t xml:space="preserve"> so once you ate up all the delicious chicken there was a plate full of sauce that I literally wanted to eat with a spoon. Really Really Good... The veal eggplant parm was equally as delicious</t>
  </si>
  <si>
    <t xml:space="preserve"> the plate was literally licked clean. ;;Bottom Line: Go for some authentic Italian American cuisine while enjoying the Italian market</t>
  </si>
  <si>
    <t xml:space="preserve"> just don't forget cash only---the dishes were a little pricier than I expected so bring an ample amount just in case."</t>
  </si>
  <si>
    <t>75RntWgoKzw9hOnAG61lUw</t>
  </si>
  <si>
    <t>SDL247FlOnScJfuNjZESxg</t>
  </si>
  <si>
    <t>Restaurants, American (New), Desserts, Middle Eastern, Asian Fusion, Cocktail Bars, Bars, Nightlife, Food</t>
  </si>
  <si>
    <t>Twenty Manning</t>
  </si>
  <si>
    <t>RBkvjuZ7Y1Fun_vLUj16LQ</t>
  </si>
  <si>
    <t>LOVE this place! fabulous service; delicious food; and sinful dessert choices. Perfect for any occasion.</t>
  </si>
  <si>
    <t>n74XsYYpqRYJ-eyu8JpCIw</t>
  </si>
  <si>
    <t>L5rrnXaRed7Ovk7G80dq1w</t>
  </si>
  <si>
    <t>This is a neighborhood go-to for drinks! The atmosphere is lively and polished. The staff; special shout out to Joe; are very friendly and attentive. And when the weather is nice and tables line the exterior; it is the perfect spot to have a late afternoon glass of wine with friends!</t>
  </si>
  <si>
    <t>9V0VaDagfDshYoz9xf5OGQ</t>
  </si>
  <si>
    <t>This review is based off of my last visit which occurred during restaurant week. The service was good but the food itself was just; meh. I started with the calamari salad which was over fried and not that tasty. For my main course I got the butternut squash raviolis which were just three large raviolis on a plate; nothing else (sans sauce). They were plain and really lacking taste and flavor. My fiancee got the fish tacos which he enjoyed but was not blown away.</t>
  </si>
  <si>
    <t>UogMDeh6q4hhIWceZFCJKg</t>
  </si>
  <si>
    <t>E_A3JiiNtJ8vwK8sfY8AUw</t>
  </si>
  <si>
    <t>I live around the corner from this place and have stopped in for food in the past -- at times, I have thought that their food was a \bit\" overpriced</t>
  </si>
  <si>
    <t xml:space="preserve"> but today really took the cake...;;After a long day of meetings and classes</t>
  </si>
  <si>
    <t xml:space="preserve"> I was starving and ordered a Turkey Burger (from the \"Daily Show\" portion of the menu). Originally $15</t>
  </si>
  <si>
    <t xml:space="preserve"> but I asked to substitute the fries for brussels sprouts (more on this later). ;;Since I live nearby</t>
  </si>
  <si>
    <t xml:space="preserve"> was starving</t>
  </si>
  <si>
    <t xml:space="preserve"> and had a bunch of finals to study for</t>
  </si>
  <si>
    <t xml:space="preserve"> I was thrilled that my order was ready in 20 minutes. I picked up my food and walked home</t>
  </si>
  <si>
    <t xml:space="preserve"> excited for a healthy(ish) burger with all the toppings</t>
  </si>
  <si>
    <t xml:space="preserve"> and instead...I got a turkey patty + cheese on a bun. Where was the lettuce</t>
  </si>
  <si>
    <t xml:space="preserve"> tomato</t>
  </si>
  <si>
    <t xml:space="preserve"> onion</t>
  </si>
  <si>
    <t xml:space="preserve"> pickle? All of the other burgers on the menu came with these items (even the Veggied Burger</t>
  </si>
  <si>
    <t xml:space="preserve"> which only costs $11)! Ok</t>
  </si>
  <si>
    <t xml:space="preserve"> maybe it was in the other box...nope</t>
  </si>
  <si>
    <t xml:space="preserve"> just the brussels sprouts. Imagine my complete and utter disappointment when I bit into the burger and it was also DRY.;;When I called back to ask about it</t>
  </si>
  <si>
    <t xml:space="preserve"> the guy said that he had mistakenly told me that it came with the toppings</t>
  </si>
  <si>
    <t xml:space="preserve"> even though it shouldn't have. He offered to fix it</t>
  </si>
  <si>
    <t xml:space="preserve"> but at that point</t>
  </si>
  <si>
    <t xml:space="preserve"> with a final project and half a dozen papers looming over my head</t>
  </si>
  <si>
    <t xml:space="preserve"> did I really have the time to make *yet another* round-trip to the restaurant?;;Oh</t>
  </si>
  <si>
    <t xml:space="preserve"> and to add insult to injury? I got charged $2 for replacing the fries with brussels sprouts...can someone tell me how this makes any sense at all</t>
  </si>
  <si>
    <t xml:space="preserve"> when the two items differ by only $1 on the menu when ordered as sides?;;I normally give restaurants the benefit of the doubt</t>
  </si>
  <si>
    <t xml:space="preserve"> but I feel like it's a complete ripoff to charge someone $17 for essentially a turkey patty on bread.;;This was</t>
  </si>
  <si>
    <t xml:space="preserve"> sadly</t>
  </si>
  <si>
    <t xml:space="preserve"> one of the most disappointing dining experience I've had anywhere :("</t>
  </si>
  <si>
    <t>NalIzN5J8qA979cndUOvNQ</t>
  </si>
  <si>
    <t>FZpKxfJtOgbh4z8XixTTQA</t>
  </si>
  <si>
    <t>QUdKrOA3Iv1laFNRgq8W-g</t>
  </si>
  <si>
    <t>vUmoO9_iNjHVi0YO59NqjQ</t>
  </si>
  <si>
    <t>Service was really slow; it was on a Tuesday night! Food was cold and didn't have much flavor. The tables that came after my party were served before us. Felt very neglected and ignored by our waiter. Will not be returning or recommending this restaurant to anyone. The only reason why I didn't give a one star was because the wines and cocktails were good.</t>
  </si>
  <si>
    <t>mbCG_bZmms9bc8T1ch_cpA</t>
  </si>
  <si>
    <t>wPIkTqOYdfyzAmLZJT-1JQ</t>
  </si>
  <si>
    <t>I returned to Twenty Manning for the second time with high hopes. We scored a last minute reservation for 5 at 7:30 on a Saturday. When we entered the place was PACKED! The bar area full of twenty-somethings and most of the tables occupied. We were seated upon our arrival and we started off with two apps: the charcuterie board and oysters on the half shell. Both were really good. I opted for the chop chop salad and crispy phylo shrimp as my entree. I thoroughly enjoyed the phylo shrimp. The chop chop salad was fine, but was overshadowed by the shrimp. Two of my dining companions had the charbroiled beef sirloin noodle bowl and another had the tuna burger. Three of us enjoyed the half baked Tollhouse cookie with ice cream for dessert. I had lusted after this dessert after seeing it online. It was good, but more mine was more cake-y than cookie. Service was attentive and the ambiance was dark and romantic. In my opinion Twenty Manning is much better than it's sister restaurant, Audrey Claire, across the street in both menu and ambiance.;;An aside: My first visit to Twenty Manning was for Restaurant Week Jan 2014. I was satisfied with my Bison Burger and huge pile of shoestring fires. Later when I did the math and figured out the three course meal I had would have been less than the $35 Restaurant Week price. That revelation made me suffer from meal-regret. Stay away from Twenty Manning during restaurant week.</t>
  </si>
  <si>
    <t>poj0-lYs3w1QJHVbhQ6Q2w</t>
  </si>
  <si>
    <t>Why are you eating here.;;Seriously, why.  Did \friends\" invite you out?  Then you need better friends.  Were you threatened by the previous Asian-influenced menu and decided to overcompensate by loving Food For White People?  Is the decor of Pub and Kitchen perhaps too much to take and you needed a place that is the interior decorating version of a warm bath?  In short: do you love the Barefoot Contessa?;;Look</t>
  </si>
  <si>
    <t xml:space="preserve"> people: the burger was decidedly mediocre</t>
  </si>
  <si>
    <t xml:space="preserve"> the beer selection kind of appalling especially with Food and Friends right next door</t>
  </si>
  <si>
    <t xml:space="preserve"> and our friends got frozen vegetables.  That's not great dining</t>
  </si>
  <si>
    <t xml:space="preserve"> especially when there are so many options present nearby.  You can do better</t>
  </si>
  <si>
    <t xml:space="preserve"> Philadelphia.  I have faith in you."</t>
  </si>
  <si>
    <t>gWP4g1XnKguuR49JA6mDJA</t>
  </si>
  <si>
    <t>8drU23dAWoLQxUYDstT4Eg</t>
  </si>
  <si>
    <t>Perhaps it's because we felt a bit like those Emma Lazarus describes in her famous sonnet, but this place was an oasis from the cold and a welcome find. The chef and management clearly pay attention since there was a broad assortment of hot drinks and soup available on a sub-freezing night. Service was prompt and attentive, the hot drinks were served quickly and the rest of the meal was tasty. I opted for the smoked, double cut pork chop and ranks in the top 3 I've ever had. Southerners take note, these Yankees know how to cook a chop properly. :);;Once again, trust your fellow Yelpers, this place worked hard to earn my money.</t>
  </si>
  <si>
    <t>VllshpEAU55i0hOk7PybNQ</t>
  </si>
  <si>
    <t>Ap4H3P2jkLQyGyVhQrpMqA</t>
  </si>
  <si>
    <t>Very fun place; great drinks - dinner menu was a little \earthy\" for my liking but the appetizers were out of this world.  The atmosphere was fantastic; would definitely have a drink at the bar and maybe a snack then go out for the night somewhere else; loved the decor."</t>
  </si>
  <si>
    <t>6s9FRJJVwf9C9oNdhqHEuA</t>
  </si>
  <si>
    <t>rQW9iupvhk6ScPn2VPNLVQ</t>
  </si>
  <si>
    <t>Food Trucks, Falafel, Food Stands, Food, Mediterranean, Restaurants, Middle Eastern</t>
  </si>
  <si>
    <t>Octopus Falafel Truck</t>
  </si>
  <si>
    <t>wR6Bl-Vywqd56UaogCcWNg</t>
  </si>
  <si>
    <t>After trying twice unsuccessfully to get there early enough to get a meal within 20 minutes, I finally was able to break away from work and was 5th in line. I had heard of the \food truck nazi\" and that it was the best in town and found Gus</t>
  </si>
  <si>
    <t xml:space="preserve"> the falafel nazi</t>
  </si>
  <si>
    <t xml:space="preserve"> as he called himself</t>
  </si>
  <si>
    <t xml:space="preserve"> lived up to his reputation and more. ;As my turn came up</t>
  </si>
  <si>
    <t xml:space="preserve"> I approached the cart tenuously</t>
  </si>
  <si>
    <t xml:space="preserve"> for I did not want to blow it by asking too many questions. He immediately recognized me as a new customer and told me all about the fresh ingredients he uses.;Chicken is cooked over coal and was tender on the inside and perfectly cooked on the outside. Falafel was delicious</t>
  </si>
  <si>
    <t xml:space="preserve"> as were the grapes and his homemade pasta that went along with it.;There was enough food for 2 people.;Well worth the wait!"</t>
  </si>
  <si>
    <t>_mLEJyBITb35hF-av1Q09Q</t>
  </si>
  <si>
    <t>MytUuUiecRwL_jMJlVoUrA</t>
  </si>
  <si>
    <t>I am a groupie. He is amazing. I am sad that I got to have his dish only once. Now all construction on market I can't find him!!;;His chicken is the most tender and smoky I've ever had. Side dishes are creative and awesome too. ;I hope he is back soon.</t>
  </si>
  <si>
    <t>Hf-p1iY7jo1zUR6HtI6ZDg</t>
  </si>
  <si>
    <t>Chicken was awesome! Loved the char and the garlic marinade. I can't say the same for the rest of the meal! Rice was cold but flavorful and probably would have tasted better if it was warm and dryer. The hummus was average and the falafel was just awful. I'm Arab so I know my fair share of felafel. This was not even acceptable in my standards for America! Everything was fresh though which is why I gave it a 3 + epic chicken. Not worth the wait and the possible risk of being yelled at. Too much hype for just the experience.;;PS: if you want real falafel and epic hummus, walk down the street to Mama's.</t>
  </si>
  <si>
    <t>W_-iW8-ojwQ2nffnEQ_1pg</t>
  </si>
  <si>
    <t>The hype is worth the wait. I had never tried falafels prior to my visit to the the Falafel Nazi/ Falafel King (I know this is not PC, and no offense is intended), but it is an appropriate title to give him. It doesn't just communicate how great the food is, but the experience you'll have. ;;The standard Center City lunch crowd knows this unmarked cart on 20th, and it usually has a long line in front of it. Prepare for passerby's to make comments on how you're waiting in line, inquiring as to what it is for, and pretty much just staring at you. *Tip* show up just before 12:00pm to limit the waiting. We got there at 11:45 and still had to wait 40 minutes. ;;There is no menu. Get used not to making choices. The cart is run by one man, and he is eccentric, but entertaining. He clearly has a passion for his food. You'll receive what he serves, but expect hummus, falafel, and chicken. He changes it up based on his shopping that week, and I had had a mix of watercress, apples, melons with mine. The sauce was spicy and divine. ;;It's worth the wait.;;*Remember: Cash only!</t>
  </si>
  <si>
    <t>ox0-KSQUxZX395kcj7MVeg</t>
  </si>
  <si>
    <t>KpKGvSafiH4SqK0Xzx7kWw</t>
  </si>
  <si>
    <t>went here for the first time today - drawn by the amazing smell of the charcoal grill.  looked around for a menu - couldnt find one..then a regular in the line said - \theres only one thing on the menu any given day\"...line was slow...had to wait almost 15 minutes with just 5 people in front..;;The food was incredible...the hummus was fantastic...the falafel fantastic...the greens were easily separated (and tossed..)..the chicken was tender and amazingly tasty...and the rice-lentil mix (no idea what it really is) was terrific...there was also a giant piece of bread...whole bunch of food for $10...;;definitely worth the wait...definitely worth going back again"</t>
  </si>
  <si>
    <t>Rj8LjmTlkE5tIBaFUaJp8g</t>
  </si>
  <si>
    <t>Be patient; the owner/chef/cook whatever you want to call him; he's unqiue; talks a lot and can be difficult to understand but you can see he simply loves to cook. He doesn't skimp nor cheat you. He asks whatever you can pay for and gives you more. The food is great but its his love of customers &amp; food that drives this business.</t>
  </si>
  <si>
    <t>dyvW6EqlYlrwQCjX0CduBQ</t>
  </si>
  <si>
    <t>iibhnXxP7zqP5C3z6-820Q</t>
  </si>
  <si>
    <t>Gus is the best!  His commitment to quality ingredients and preparation details are inspiring.  Unfortunately, I got my platter today and had NO FALAFEL....from a falafel truck!  So, after browsing Yelp, I learned that his fryer broke and the cost is too high to fix.  I started a gofundme to see if we can raise the 3k to bring back falafel!!!  It's under falafel fryer for Gus.;;https://www.gofundme.com/falafel-fryer-for-gus</t>
  </si>
  <si>
    <t>Ey65NgDnQcNxYv6noYvJdQ</t>
  </si>
  <si>
    <t>VY5yAKAp3KyFmsZE2V80Pw</t>
  </si>
  <si>
    <t>My office building is right off of 20th and Market so this is the perfect lunch spot for me.;;Like others before me have stated, the wait can be long, but I usually get around that by opting for a later lunch on days that I choose to eat from the Falafel truck. 1:00 is usually perfect. ;;Some people are offended by Konstadinos' rules, but really, I appreciate them. The fact that there isn't a menu is exciting! I like not knowing exactly what I'm going to get... but maybe I'm more adventurous than some people. Really, though, it's not even like he switches things up that much... He just tweaks the details a bit. The chicken is always on the platter, there is always falafel, and there is always hummus. The dessert salad and the chickpea salad/rice/whatever is all that really changes.;;And I also appreciate that he doesn't let you hold a spot for someone or order more than one platter. He realizes that most of his clientele are working folks that are on tight schedules. ;;If you're lucky, you might catch him on a good day and he'll throw in a free drink. It's only happened to me once or twice, but still, a nice little perk. And if it happens to be cold out/rainy out, he sometimes offers soup while you wait! ;;As far as comparing him to Mama's, I do enjoy Mama's, but the Falafel truck takes the cake in my opinion.;;It's $10 well spent, especially since I usually get two meals out of it. Just be prepared for some serious lingering garlic breath!</t>
  </si>
  <si>
    <t>vOCJOLzVVDusRrU4j3LSHQ</t>
  </si>
  <si>
    <t>XSUgBV9qrDE9Z6OKD6kXpg</t>
  </si>
  <si>
    <t>Wow, just wow!  The food was unbelievable.  No photo since I scarfed it down before I thought to snap a picture.;;We got there just before noon and there were 3-4 people in line.  All-in-all we were there a good 15 min.  Not bad.;;Everything everyone said is absolutely true.  So fresh, so yummy.  I was a little surprised that the rice/chick pea dish was cold (everything except the chicken and fallafel were), but it was delish none-the-less.;;For $10, my platter included the most amazing smelling (and tasting) grilled chicken, a rice and chick pea mixture, hummus, a small scoop of the best fruit salad I've ever eaten, some sort of greens, and a nice hunk of crusty bread (I got the nose).;;I'll definitely go back again!</t>
  </si>
  <si>
    <t>FV_z3DlAzOh0eCAgRDVhMg</t>
  </si>
  <si>
    <t>KPFkOU6_F5XeIkpBg0n9rw</t>
  </si>
  <si>
    <t>PROBABLY ONE OF THE BEST MIDDLE EASTERN / MEDITERRANEAN FOODS!;HE JUST PILES IT ON AND IT'S JUST AMAZING! THE MAN KNOWS HOW TO WORK A CART!;;TIP:;+ You do not get to choose what you get. Only one item on the menu and it's always a little different from the last time.;+ Long wait so get there early or later during lunch time.;+ Used to be $5 now it's $10 i believe.;+ One order per person.;+ Cash only;+ He's a warm friendly guy so have a conversation with him while he prepares your order.;+ You will smell like the food you ate for the next day or two but it's worth it!;+ You will have food coma if you attempt to eat it all in one sitting.;+ He's got piles of garlic and flowers on his cart which is cool.;+ You can smell his food cart from a block away.</t>
  </si>
  <si>
    <t>W27Tu_ydNG9IAg-OtJBc3w</t>
  </si>
  <si>
    <t>IjMs1n7UelI7ev_5IDl5kA</t>
  </si>
  <si>
    <t>Coffee &amp; Tea, Beauty &amp; Spas, Cosmetics &amp; Beauty Supply, Shopping, Arts &amp; Crafts, Costumes, Restaurants, Vietnamese, Food</t>
  </si>
  <si>
    <t>Pho Saigon</t>
  </si>
  <si>
    <t>FXCH2fJ2UF5CAmq5o2wDiw</t>
  </si>
  <si>
    <t>wait was long but it was new years day. the pho GA was good, the beef could have been better... a primary dish that should speak for the restaurant, did not perform. Service was horrible... asked for ice coffee 3 times from three different employees and still never got our ice coffee. we somehow managed to get two cokes for the price of one. ! ;;ADVICE: Know what you want before you order cause you will not get a second chance to order anything else! ;;Pgo GA broth was delish though....</t>
  </si>
  <si>
    <t>jsylcUTCyvg8h2afEnbJUA</t>
  </si>
  <si>
    <t>Am8B0zgA3mM7Xw1nYEgjxw</t>
  </si>
  <si>
    <t>Best pho around. Pho 75 wishes their broth had this much depth. If you have an ironic mustache and like to pretend you knew everything first; eat at 75. If you're a normal; functioning member of society that has the ability to make up your own mind; head to Saigon. All steak phos and the bun bo hue are awesome. This is one of the best yelp reviews ever.</t>
  </si>
  <si>
    <t>h4Qu4F9JLT-v8pR0TDh7zw</t>
  </si>
  <si>
    <t>Id-BEOrLaRYaedKrNigULg</t>
  </si>
  <si>
    <t>The place usually fills up by noon time with a long wait. So get there early if you don't want to wait. Service is spotty, somehow they seem to forget you after they gave you the menu and tea. Twice now we have to get their attention before someone stop by to take our orders. ;;But if you let the service put you off, then you miss out on some good pho. The chicken pho is very good. I always have the dark meat with skin on which is much more flavorful than the white meat. The ben bo hue is excellent, not too spicy but enough to make you sweat a little. Big chunk of pigs feet! The mix beef pho was also very good with lots of meat and flavorful broth. ;;After a bowl of that yummy pho, you can go shopping at the mall or better yet go home and take a nap. ;;Lots of parking, so that is a plus.</t>
  </si>
  <si>
    <t>Fg7HEfJBKNleW6geUV4H6Q</t>
  </si>
  <si>
    <t>This is one of the spots in philly I enjoy on a regular basis because the food is great; big menu; and the service is fast as lightning. Yeah its a little bit out of the way but if I were to go anywhere else in the city Id have to take an uber/lyft or pay for parking; but seeing as how it is  not in center city FREE PARKING. The pho is great. I really cant knock it. I had their flan and I didnt know it was a coffee flavored flan so that knocked socks off me in a good way. Overall this is a great spot for pho if youre willing to drive to it.</t>
  </si>
  <si>
    <t>eJ-8DfAKzciTNDYxTpPi9Q</t>
  </si>
  <si>
    <t>emeGdwWggzjJrksOGUKjug</t>
  </si>
  <si>
    <t>Fabulous.  ;;I'm a long-time adherent to Pho Hoa, but the soup here is just a little bit better: the beef broth is a tad more toothsome, the bean sprouts are slightly snappier; and the noodles are just more slurpable.  If only it wasn't tucked in a strip mall on Columbus and within walking distance of my house!</t>
  </si>
  <si>
    <t>wr41__xoioBmhoNcucmm6Q</t>
  </si>
  <si>
    <t>U6LEQDCI6Z4rkPZBj0YhwQ</t>
  </si>
  <si>
    <t>Pho Saigon is the closest Pho Joint to my house and I have adopted it with open arms.  They do a really nice job; the restaurant itself is clean and contemporary; the service is efficient and to the point (as with most pho joints... These folks don't mess around....) And I always go with number 70; and the broth is tasty and makes me sufficiently sleepy when I get home.  My boyfriend likes it spicy and goes with #44 and always leaves a sweaty mess.  They have more parking that all the chaos on Washington Ave or in China town.  Spring rolls are great too! The TV's always have the games on too.  Can't go wrong with Pho Saigon!</t>
  </si>
  <si>
    <t>nn7aw-T8v1R4lNp3noRhnw</t>
  </si>
  <si>
    <t>6vTD1niQe7i7m1IAyvN1SA</t>
  </si>
  <si>
    <t>Overall, Pho Saigon is a an affordable Vietnemese restaurant with all the traditional things you will love. It does not really step outside of the realms of the run of the mill vietnemese restaurants; however, you will get quick service with high quality food at an affordable price. ;;The FAPS Breakdown:;;Food Quality - The food was pretty spectacular for the price. I ordered the Com Tam Thit Nuong Dac Biet (Broken Rice Combo: Charbroiled Pork, Shredded Pork, Egg Quiche &amp; Omele) and my buddy got the same thing but the pork chop. Both were excellent. The pork was well seasoned and grilled and had a lot of flavor. The egg quiche had some vermicelli noodles in the inside which gave it a weird look, but it was pretty bomb. The \omelet\" is just a fried egg over the rice</t>
  </si>
  <si>
    <t xml:space="preserve"> great side but dont expect a mom and pops ole fashioned omelet at this vietnemese restaurant.... you should probably go to a diner for that. ;;Ambiance - Big open space great for casual lunch/dinner with a small or big group. The restaurant is a little out of the way from the main hussle and bussle of philadelphia. Its located at a strip mall by the water front so you will have easy parking. There are usually a decent amount of people here although I wouldnt expect a line. ;;Price - $-$$ seemed appropriate for this restaurant. Had some solid entrees at a good price and we were pleasantly surprised by the great price for the food. ;;Service - Classic Vietnamese restaurant</t>
  </si>
  <si>
    <t xml:space="preserve"> they wont spend any time for idle chit chat</t>
  </si>
  <si>
    <t xml:space="preserve"> youre here to eat and they are there to help you accomplish that goal. Food arrived quickly after ordering and the waiters were very attentive."</t>
  </si>
  <si>
    <t>a3hXSoacJlU279XF0vtDWg</t>
  </si>
  <si>
    <t>kFFPbz9SrYSf52Wbwc4Cag</t>
  </si>
  <si>
    <t>Fresh ;Delicious;Phos good;Better than pho 75;;If it matters. I'm part Viet and have traveled to Vietnam just to taste their pho so I can return to tell you how close pho Saigon comes to Vietnam's pho but falls just short. This restaurant deserves no less than four stars. F the service. F the location. F whatever. I'm here for food damn it and its good here. ;;This is the word on the street. ;;By;Viet Boy</t>
  </si>
  <si>
    <t>tOSXnsCy3FR2Q3reEpJyNQ</t>
  </si>
  <si>
    <t>One of my favorite Pho spots to go to.  The place is clean; parking is convenient; and the food is pretty good too.  I especially love their beef stew pho.  The stewed beef just melts in your mouth; it is so tender and yummy.</t>
  </si>
  <si>
    <t>IHkZ7kk8auUGLMXnupgYAw</t>
  </si>
  <si>
    <t>bQ5FBQ7xyYnhf5YD4D5akg</t>
  </si>
  <si>
    <t>This was our go to Pho place for two years until we moved.  Service is quick; food is great and it's priced right.  The summer roles are awesome too.  I could drink the peanut sauce alone.</t>
  </si>
  <si>
    <t>mWZ6TPkkGJ8Px8zMLzUrQQ</t>
  </si>
  <si>
    <t>khH0QtNyUjcExh9i2CwGfg</t>
  </si>
  <si>
    <t>Restaurants, American (New)</t>
  </si>
  <si>
    <t>Serpico</t>
  </si>
  <si>
    <t>ZO-fG0Ey7QVbVI9Gx3cnxA</t>
  </si>
  <si>
    <t>I thought long and hard about giving this either four or five stars for the meal we had last night. It's official - it's a five. Immediately we were greeted by super friendly hosts, seated in great chef's counter spots, and introduced to a knowledgable and kind waiter. We were able to watch the food get expedited, and the process ran so smoothly. Honestly, this is what Philly dining is all about to me. Great food, done really well on a consistent basis, and I'm so lucky to be surrounded by so many restaurants of such high quality.;;The menu seemed to have a very Japanese/Korean flair to it. The highlights of our evening were the brussel sprout tartine, the corn ravioli, and the duck breast entree. The duck was cooked perfectly, but it was paired with cold and slightly hard potatoes...not sure if that was on purpose?;;We also tried one of the Ramen dishes, the one with pork belly in it, and although it was extremely savory and smoky, it was also very filling and left us way too stuffed to try anything else. We ended up taking some food home with us. I would love to come back here because I got to see almost every dish while sitting at the counter, and it all looked flawless and exciting. Serpico just has a really great dining experience - the end.</t>
  </si>
  <si>
    <t>LOsLAzQXkrzhQdyrESUV8A</t>
  </si>
  <si>
    <t>Tonight my wife and I had the tasting menu at Serpico. It had ten off-menu courses for $85 a person.;;This meal was completely worth every penny. The dishes were intricate and unique, but completely approachable. I found myself surprised more than once by how much I enjoyed an ingredient that I had previously thought of as intimidating.;;We sat at the chef counter, a choice that made the evening. Watching the staff work together in such a cooperative and composed manner was such a unique experience. It made the complex nature of the dishes even more impressive.;;This was truly one of the best dinners that I have ever had. I would recommend this meal to anyone.</t>
  </si>
  <si>
    <t>rUng9sMZkmFMlyJNQn6j2g</t>
  </si>
  <si>
    <t>mIgPgqRKatSHFrkq_I3M4g</t>
  </si>
  <si>
    <t>We had a reservation for Opening Night at Serpico and we were very impressed with the space, the food, and the service.  We were able to score 2 seats at the Chef's Counter which is always a plus.  I really like that the kitchen is visible because it just gives you something else to talk about and watch.  You can definitely tell that there are Momofuku inspirations here and that is to be expected.  We started off with drinks, I got the South Street Sour which was wonderfully made and I ended up having more than 1.  We ended up ordering a total of 8 dishes including dessert and we were really full by the end of the meal.  We just wanted to make sure that we tried as much as possible.  2 plates at a time were served to us and we were given enough time between the courses to just talk with each other and enjoy ourselves.  We started off with the Market Ceviche and the Fluke Crudo which were both very good, but the crudo was definitely stellar with the jalapeno infused olive oil.  Next we got the Deep Fried Duck Leg Sandwich and the Hand Torn Pasta.  This is tough because both were unbelievably tasty but the duck leg sandwich was just out of this world.  Next we got the Waygu flap that was deep fried and the Caper Brined Trout.  Again both of these were very very tasty but if I had to pick a winner it was the trout.  The trout was cooked absolutely perfectly and came with a potato risotto which was a perfect pairing for the dish.  We ended the meal with the Toasted Apple Cake and the Rocky Road dessert.  Both were spectacular and had some really cool texture plays (freeze dried apples) and I liked them equally so it's hard to pick a winner.  For being rated $$$$ on Open Table and on Yelp, we didn't think that the prices were all that bad for what you got.  You will need to order 2-3 dishes though so just be prepared for that.  We will definitely be back soon once Serpico gets a little bit more mature and I can't wait for them to start offering specials and also this fall when they switch up the menu a bit.  ;;This is a must-go now in Philly.</t>
  </si>
  <si>
    <t>89aoy6WORObOOdU5yPQxoQ</t>
  </si>
  <si>
    <t>1dz6flVVh1vqReptIYB33g</t>
  </si>
  <si>
    <t>An update has been overdue for a while, considering how often I stop by. I admit, I have spent far more money than I likely should have, but every time I stop by I never, ever, seem to regret the decision. It's really been something how they have slowly changed over the past nine or so months. They are constantly tweaking and experimenting, and there is often a special or two that is so good that it gets worked on the the menu.;;I will repeat something I said in my last review: Peter Serpico is a shining example of a Modernist Chef. There are no dishes that will poke your eye out, no insane liquid nitrogen going off. The application of technology and complexity is subtler. The components on the plate aren't there to look pretty (though the presentations are beautiful), they are there because they should all be eaten at the same time because all of those flavors have been carefully selected to go together.;;In approximately 8-10 visits I have yet to have a bad dish, though some are certainly better than others. The raw fluke, cobia and yellowfin tartare, duck liver mousse, dashi soup, fried duck leg and (the recently removed) hand torn pasta are all repeat favorites, and I tend to get one as a standby while I try something new. Portions are small, and you need to be willing to lay down some cash when you get here, but I enjoy being able to try many things and not walk away feeling bloated.;;I love the atmosphere. It's proof that you can be high quality without being pretentious and stuffy, and the decorations are free of buillshit. The place looks clean and ordered without ornate wall art, or glittering china. Plates are simple but umblemished ceramic. Menus are written on the board in chalk, as are notes for the kitchen. The tables and chef's counter are dark wood, and while immaculately clean with sharp edges, it feels like a place where you can loosen a tie and put your elbows up on a counter and get about the serious task of enjoying, really enjoying food.;;The staff recognizes regulars (at least I am when showing up every 6-8 weeks) and they are rewarded with insightful advice on specials, underappreciated menu items and . The bartenders respond well to the challenge of \Make me something different\" and they have a small</t>
  </si>
  <si>
    <t xml:space="preserve"> but tasty</t>
  </si>
  <si>
    <t xml:space="preserve"> selection of excellent signature cocktails that run you about the cost a standard cocktail in center city. ;;I'm happy with what I have seen</t>
  </si>
  <si>
    <t xml:space="preserve"> and I look forward to seeing more."</t>
  </si>
  <si>
    <t>qeC7UzX6wj-5L5GTVgcl5w</t>
  </si>
  <si>
    <t>QDuyR7P39643vt0z5XkpMQ</t>
  </si>
  <si>
    <t>Well I've been to the promised land...and it was good.  Attention from staff; which is a Starr detail...was excellent as it is in all his places...decor was interesting...urban hip I suppose.  We sat at the counter that surrounds the kitchen on a lark.  My diver scallops were excellent...never had raw scallops before and was a bit leery...but they were worth it...tasty little bites with an excellent light white sauce.  My wife's tomato and beans salad was nice and crispy with just a bit of a bite to it.  Next for me was the wagyu chuck cooked perfectly...the mustard sauce was a surprisingly good touch and the fried potatoes; while verging on tater totism were good nonetheless...my wife's  corn ravioli and sauce were excellent also...dessert for me was the toasted applecake covered with carmalized brown suger and a dollop of ice cream...wife had the goat cheese sorbet...the score...appertizer and dessert me...entree was tied...holding back on the 5th star till the next time we go...bravo chef serpico; bravo!</t>
  </si>
  <si>
    <t>qs9_yIgen2NUxQCS-LiR_Q</t>
  </si>
  <si>
    <t>ZKLRC8i4KYW4s75cG6quyw</t>
  </si>
  <si>
    <t>This was a really delightful meal all around.  Out of the the 18 dishes on the menu, we tried 14 between the 3 of us (a bit ridiculous it may sound but we were celebrating!).  Of those 14, 4 of them I am still dreaming out, even more of those, I would order again and only 1 that was mediocre at best.;;Dream-worthy:;Raw divers scallops - it was almost a take on ranch dressing and hamachi but fancier;Pig head - served with this burnt onion tapenade which I could literally put on anything;Liver mousse - great texture and just the right portion;egg custard and cavier - probably my favorite dish; rich but light and the cavier and crisp potatoes added a dynamic texture;;Repeat offenders:;Duck leg - loved the authenticity of serving it on a potato roll; takes some balls to do this;corn ravioli - this felt like Mexican street food and i loved how rustic it was;seasonal vegetables - could have eaten piles of it and just thought it was well dressed and fresh;;The plating was beautiful and the service was great.  I loved how the sous chefs and line cooks were tasked with dropping plates at the table.  Seeing them float throughout the dining room during a busy service spoke to their style and how they operate in the kitchen.  ;;The duck breast was our last entree, served alongside the wagyu chuck flap.  The duck was just okay.  The carrots were mush and it was the only plate that went back with food on it.  The chuck was tasty but didn't blow me away.;;Overall, I would go back and perhaps try the tasting menu and some of the other courses.  Oh and the dessert was BANGIN.  Loved the apple cake; talk about an ethereal twist on an American classic.  The fois gras was inventive and texture-wise, really different but ultimately it tasted like a PB&amp;J sandwich.  Was that Serpico's intention?  Just might have been...</t>
  </si>
  <si>
    <t>GqFrMhfeXHrIeI1qv9FJrQ</t>
  </si>
  <si>
    <t>3BMsn4QNtUkDCHXyr_azCg</t>
  </si>
  <si>
    <t>This probably makes my top 10 meals in Philly list.  My husband and I shared 5 plates; which was the perfect amount of food; and everything was delicious.  The waitstaff were helpful with choosing our dishes; and I liked that they explained what was in each one again as they came out to the table.</t>
  </si>
  <si>
    <t>jiFw4u0VrQm21CsR3Zw8fg</t>
  </si>
  <si>
    <t>JyBbwi3VxmjJQwImPuRVUQ</t>
  </si>
  <si>
    <t>Had a truly spectacular meal at Serpico last night. First we were seated at the kitchen counter right in front of the spot where they finish every dish and put them out for servers. We could not have had a better vantage point and it was fun to watch Peter Serpico right in front of us cooking and running the kitchen the whole time we were there. ;;We decided to splurge and get the tasting menu. It was awesome. Ten courses nicely spaced over about 2 1/2 - 2 3/4 hours. The food was all great, but I would have to say that the stand outs for me were:;;- The raw scallops - I don't think I have ever tasted anything quite like this. It was truly awesome. ;- The lamb ribs were great. ;- The trout was really good, but perhaps the best part about it was that it was such an unusual dish. Trout on a bed of shaved apples in a smoked potato broth (that was perfectly clear) topped with fresh shaved horseradish. ;- The rocky road dessert was amazing. ;;Just because I had read so much about the Cope's Corn Ravioli on yelp, we actually added that on as well. Given the volume of food that may have been a mistake, but the dish was great and was quite an explosion of flavor. ;;I am definitely looking forward to going back.</t>
  </si>
  <si>
    <t>UtGspuN_2N-1TjZ0a4AvgA</t>
  </si>
  <si>
    <t>LiytvHA3omQ4nmSMtGYkjw</t>
  </si>
  <si>
    <t>If each of my dishes got into a taste fight (Is that a real thing?  If not it should be.), the winner of the evening would have been the deep fried duck leg. AHHHHMAZING!  Just a hunch, but I think it was Peter Serpico's shout out/tribute to the Momofuku pork bun.  If it was, it was on par with it.;;However, in this taste fight, the duck leg would have definitely gone into overtime with the applecake.  My sweet tooth was such a happy girl after finishing my meal with this decadent plate of tastiness.;;Everything else we ordered - dashi soup, seasonal vegetables, hand torn pasta and raw fluke all washed down with a Uinta IPA - was also very good, but the above two dishes rose to the top.;;If I had to offer one small piece of advice/constructive criticism, it would be that they didn't really acknowledge our anniversary.  We were celebrating 7 years and for the occasion we ordered 7 menu items (super cute, right?).  I mentioned this to the waitress and I think also put it in my OpenTable reso.  While I didn't expect a ridiculous TGIFriday jingle, some sort of note on our receipt or well wish from Peter Serpico when he delivered our entrees would have been over the top amazing for us.  Maybe I'm expecting too much?  But as someone who has a mag subscription to Lucky Peach, eats something from the Momofuku family of restaurants nearly every time I'm in New York and read about the planning, opening and first few months of this restaurant eagerly awaiting a special enough occasion to taste the food of Dave Chang's former right-hand man, I was a little sad.  ; ;But other than that, the service was great and everyone was very friendly and helpful.</t>
  </si>
  <si>
    <t>leDIDqF88UxUU5DPY90PSg</t>
  </si>
  <si>
    <t>0FhoBFuxI30EMEttEOHWfA</t>
  </si>
  <si>
    <t>We absolutely loved our experience here and would definitely recommend dining here!;The server was well versed in the menu and was able to discuss what dishes went well together and were not to be missed. He was very attentive throughout the entire meal. ;;Tataki: This is normally waygu but that day they were serving a different cut of aged beef. Still amazing. The meat was very fresh and was wonderfully complimented with pickled and spicy horseradish notes.;;Raw Scallops: My favorite dish! The raw scallops were so delightfully sweet and tender uniquely complimented by chive oil and buttermilk which reminded me of scallion cream cheese but didn't overpower the scallop. ;;Egg with Caviar: My favorite mushroom! (cauliflower mushroom) in a rich broth with the lightest egg custard covered in crunchy bits and caviar. Very unique dish that I would definitely recommend.;;Mac &amp; Cheese: My partners favorite dish! Homemade hand torn noodles which were the perfect texture covered by one of the creamiest and rich cheese sauces with a touch of paprika to add some mild spice.;;Black truffle ramen: Another wonderfully textured noodle with a rich broth and smothered in black truffles.</t>
  </si>
  <si>
    <t>Qeb836FEX2AKW4-yeaCi7A</t>
  </si>
  <si>
    <t>P2Lm1g_RztvIaH4daQsXoQ</t>
  </si>
  <si>
    <t>Breakfast &amp; Brunch, Cafes, American (New), Pubs, Restaurants, Bars, Nightlife</t>
  </si>
  <si>
    <t>Three Monkeys Cafe</t>
  </si>
  <si>
    <t>u1nvY7nqnENaZVcdXTbn8w</t>
  </si>
  <si>
    <t>So glad I found this place.;Their chicken quesadilla is my favorite thing on the menu. It's always fresh. It's perfect for lunch because it doesn't leave you feeling overly full.;It has a strong sports bar type of feel whenever a home team is playing, so if you're not into that, just skip it on nights when there's games playing.</t>
  </si>
  <si>
    <t>qzgmguhpYr4iNp7Gns0ARA</t>
  </si>
  <si>
    <t>This place is funky and fun! Awesome Northeast Philly gem :) Love the food. Very accommodating for large parties! They also offer Sunday brunch that I would highly recommend; they have a lot of those things on the menu you would see on Food Network and wonder...where can I get fried chicken wrapped in pancakes? Three Monkeys Cafe!</t>
  </si>
  <si>
    <t>zAXXJl9rbctHrdX6-LxOFg</t>
  </si>
  <si>
    <t>aoZH6i6yU_ziset48FdJvQ</t>
  </si>
  <si>
    <t>I absolutely love the themed decor; the drinks; coconut margarita to be exact and the customer service. Honestly; I've had better food. Perhaps it was just the dish I tried but I'm willing to return and explore different options. Overall enjoyable experience.</t>
  </si>
  <si>
    <t>f8Ht9qzyxW0knjr63AgARw</t>
  </si>
  <si>
    <t>i8YEQduV59EK9yyQIL8ijQ</t>
  </si>
  <si>
    <t>I went to Three Monkeys with my family for a quick dinner. I was not disappointed. We all went simple with burgers. I got the Sunny in Philly and was very happy with it. Drinks could have been a bit stronger; but were still good. Only thing I didn't care for was the noise. We were seated in the dining area; but it still seemed that we had to yell to be heard over the crowd.</t>
  </si>
  <si>
    <t>UMSZbzTtLYHkPpGmHSm0Lw</t>
  </si>
  <si>
    <t>Jy3miGWvmu8c8bG79dsAIw</t>
  </si>
  <si>
    <t>What can I say.... if you have not been here I am sorry for you. Wonderful burgers and outside seating. The staff is very friendly and will help with menu choices. There is an up charge for salad instead of their homemade chips; with burgers but that is fine. They make a steak sandwich with crab that is awesome. If not on the menu just ask for it. My husband hates eating out but always says yes to coming here.</t>
  </si>
  <si>
    <t>d8NutNI8ScRUKTV8aCQ2zQ</t>
  </si>
  <si>
    <t>X8IT2rM4qS0piuuGdgQmSg</t>
  </si>
  <si>
    <t>r0qxzPa3dnX4vPC-OW9l5A</t>
  </si>
  <si>
    <t>cmgXjMidcvX-RR50wbXNHQ</t>
  </si>
  <si>
    <t>Their fries are excellent as they do not peel them and they are perfectly seasoned. I also ordered their calamari; which was too sweet for my taste. They have an excellent selection of beer such as the watermelon one and the father's rooter; but I found their cocktails to be too sweet for me. It was still an excellent experience all around as the ambience at Three Monkey's Cafe is very nice; the staff is friendly and professional and I also love the fact that they are such interesting art all over the place; including Salvador Dali prints.</t>
  </si>
  <si>
    <t>M-OTBzgDildhhGqNr_B9IA</t>
  </si>
  <si>
    <t>NnfjRPxFlVSO7usppnpdgg</t>
  </si>
  <si>
    <t>The two stars are for the environment;food  lacked some serious seasoning; our waitress Claudia (which I had to ask someone because she didn't introduce herself) was miserable; either I got my beer with a glass or just an orange shoved in it or just a bottle of beer; the bartender was super sweet though!!!!</t>
  </si>
  <si>
    <t>IAfdeDoaeY_oHlJWMWTQdg</t>
  </si>
  <si>
    <t>0PnSpLqQkK4it5yR9n03ww</t>
  </si>
  <si>
    <t>Good outdoor place; but extremely crowded on weekend nights. Good food and service....just the hostesses could be more courteous.</t>
  </si>
  <si>
    <t>OAHZYOzplbMcEwMQRMAx3Q</t>
  </si>
  <si>
    <t>_PvljXZHQlUmL8SuOXF8ug</t>
  </si>
  <si>
    <t>Irish, Gastropubs, Pubs, American (Traditional), Nightlife, Bars, Restaurants</t>
  </si>
  <si>
    <t>New Deck Tavern</t>
  </si>
  <si>
    <t>nxldjQcNDZjbb5OfJ8EkrA</t>
  </si>
  <si>
    <t>MKZyTFFm6V2ZQfPS40kHyA</t>
  </si>
  <si>
    <t>I'm not impressed. Although New Deck oozes pub warmth on a cold winter day, I'd pop in for a drink, not lunch. ;;While my food was OK - I had the french onion soup and split the portabello sandwich - I've had the same dishes much tastier in other locations. Including my own kitchen. The soup was warm but underwhelming, the portabello seemed to have been left out of the marinating process and only dresses with a dash of balsamic, the fries had been obviously friend in old oil. ;;Add to the blah food the fact that my dining companion and I both found hairs in our food (to be fair, I have a lot of hair, and the particularly long one could have been mine) and there were little unappetizing gnats buzzing around the table. ;;Our waitress also rushed the crap out of us. She tried to take our drink order before we even had our jackets off, and tried to make me order while my partner was still in the restroom blowing his wind-battered nose. Bad waitress! She did, however, bring two dill pickles, as requested. ;;The only thing saving the New Deck from a one-star review is beer, and the fact that I know they have a pretty rowdly, rambunctious, and often grad-school-difficult quizzo night, which is pretty fun if you get there early enough to grab an upstairs table. ;;In summary, just because you're a college bar doesn't been you can coast by with insulting service and ho-hum food. Step it up!</t>
  </si>
  <si>
    <t>76A7Rmm3uNpHudsXjSDjxw</t>
  </si>
  <si>
    <t>When Mad Mex is packed, New Deck is a reliable default.  A table will always be open for you and your crew.  You have your choice of long tables in a quieter downstairs, or small- and medium-sized tables in the busier upstairs.  Hit up the bar if you want to make new friends.;;Pros are the variety of creative vodka drinks, scrumptiously fatty fries and location on Samsom Street.;;Cons are the slow service, greasy menus, greasy food (i know, I just praised the fries, but the healthy options are lacking).</t>
  </si>
  <si>
    <t>Bok4NoUX0nRQP-OePPivdA</t>
  </si>
  <si>
    <t>HnqLuiWN-W0HMh_2xLZPeA</t>
  </si>
  <si>
    <t>First off, the Awesome Fries are awesome and deserve 4.5 stars. However, the rest of the meal was average, so I could not see myself rating a place solely on one appetizer. ;;But, if you like fries, the Awesome Fries is a huge platter that can easily serve a group of 4-5 who want to munch on this goodness. The fries are amazingly crispy, loaded with cheese and bacon bits.;;It's your typical bar atmosphere, slightly on the noisy side and dimly lit. Our server was very nice, and extremely patient with us.;;I ordered the Buffalo Chicken sandwich. It was decent. Nothing spectacular though. My wife got the Swiss Chicken, also decent but nothing spectacular.;;I think back in my collage days I would have loved hitting this place up in the late night for some beer and appetizers.;;For dinner, it's okay and does the trick, if you want something fast and moderately priced. But don't expect nothing more than your standard bar food, with the exception of their Awesome Fries.</t>
  </si>
  <si>
    <t>9_TBIj3qXQOYqUkQyiXQRQ</t>
  </si>
  <si>
    <t>The burgers are delicious! The staff is pretty friendly but can be a little slow sometimes. Overall; it's a great place to eat whether you're grabbing food to go or want to sit down for dinner.</t>
  </si>
  <si>
    <t>BWj9ruftslm0fLncfZ-fMg</t>
  </si>
  <si>
    <t>6QLMgHkb3yNKK6Mo5BhK4A</t>
  </si>
  <si>
    <t>jGVJv8gSW7i1c05t2Up9LA</t>
  </si>
  <si>
    <t>Great food; and its half off after 11 i think?  Good place to drink too; but it gets a minus 1 star because of certain packed nights with bad karaoke performances that makes me want to spontaniously combust.</t>
  </si>
  <si>
    <t>BlLJmseYoL6iRKTfty5sTw</t>
  </si>
  <si>
    <t>PTmS2XhiNCDIST2cpiywUQ</t>
  </si>
  <si>
    <t>Hh1CZTmpq01NNtXy6AzRiw</t>
  </si>
  <si>
    <t>B86Ibce3mL0HY5gkuXrf2g</t>
  </si>
  <si>
    <t>A typical college pub - food is good; beer selection not bad; service; while perhaps not as ideally attentive as I'd like; was acceptable. For the late-night; after-concert need for sustenance; particularly involving some fermented grains - this is your place in this neighborhood.</t>
  </si>
  <si>
    <t>Ttn1RtATzZBtWsx6MoPGqQ</t>
  </si>
  <si>
    <t>irVX9c8j0Jkk9dVV4XgD1A</t>
  </si>
  <si>
    <t>I've been to New Deck many times with friends and have always had a good experiences here with regards to their food and beer selection.  They have a nice variety of appetizers that always come out pretty fast and their burgers are always really good; which i recommend and gravitate to when i can't decide what to eat.  happy hours bring us here often as you can't beat their 1$ off select draft beers and $5 appetizers.  Even though their awesome cheese fries are pretty awesome and not part of their HH appetizer list; i would recommend getting them.  so why the 2 star?  they recently added new items to their restaurant which i didn't particularly enjoy.  as usual; my friends and I were seated downstairs because of our larger party size.  My friend kept looking behind my shoulder; which i found odd because i was sitting with my back to the corner.  I then found out he had spotted a COCKROACH behind me walking around.  yikes!  my friend reached over and killed it.  ok....carry on.  few mins later; he was looking over my shoulder again and told me not to move.  there was another COCKROACH peeking over the ledge.  If i had leaned back another inch or two; it would've probably crawled on me.  again; my friend reached over and killed it and then brought it to the attention of one of the staff.  They apologized and assured us they would do something about it.  As we finished our meal; we found three more COCKROACHES by the window sill; a total of 5 during our 2 hours there.  As much as I love their food and HH's; i'm hesitant to come back until they remove this recent addition to their restaurant.  4 stars for food and happy hour; service is hit or miss and brings it down to a 3 stars; 2 stars because of the COCKROACHES.  not a one star; because their food is still good.....</t>
  </si>
  <si>
    <t>B3wkelZcsk_QmIg17QSKMQ</t>
  </si>
  <si>
    <t>L0c6-mnkcV9fXLk0--dkWQ</t>
  </si>
  <si>
    <t>American (Traditional), Bars, Sports Bars, Restaurants, Nightlife, Buffets, Burgers</t>
  </si>
  <si>
    <t>Fox and Hound</t>
  </si>
  <si>
    <t>eNHsOXMFw03uK306U3DVPQ</t>
  </si>
  <si>
    <t>Went for the first time yesterday for the psu/temple game. Got there around one and it was crowded but not too crazy. We got lucky and got a table as someone got up. Our waitress was very nice. Good selection of beers and drinks; great food menu. I ordered the French dip sandwich with sweet potato fries. The rest of my party got wings which looked amazing !! Unfortunately my sandwich took awhile but the manager comped one of my drinks for me. The sandwich was very good however the roll was a bit dry and blahhhhhhhh. Could've been better. The only drink special was 5 for $30 buckets which wasn't even a good deal but we had a great time and will def be back</t>
  </si>
  <si>
    <t>1wgYYWKWoDl4WFA8shpzKg</t>
  </si>
  <si>
    <t>96xflQUH1SfHZUUylYSvAA</t>
  </si>
  <si>
    <t>IzYSZ1i2QL3hbJofsEKuDg</t>
  </si>
  <si>
    <t>120316;First time here. Usually while visiting in KOP we go to the Tilted Kilt. Today we tried the FOX &amp; Hound. Nice clean quiet environment. We were seated promptly. Not crowded at all. ;Our server Danielle was quick to greet us and was friendly. Service was very efficient and through. She promptly took our drink order. And after she brought our drinks back, she kept checking with us till we were ready to order food.;I ordered the Double Sided Burger with the loaded Tater-Tots (get them loaded) and my wife had the Philadelphia Cheesesteak with Parmesan Fries. During the order wait, Danielle kept checking in on us. ;We got our food in a timely manner. And I'll tell you what, look up cause Jesus is ah comin'. That Double Sided Burger was probably one of the best burgers I've had in my life. And my wife really enjoyed her cheesesteak. Now the ONLY downside we had was the booth we were sitting in. I think every spring was sprung in it. Very broken in. Other than that, FANTASTIC!;Thanks Danielle. And to the Chef who cooked our sandwiches. Minstrels will be singing your praise. Thank you.</t>
  </si>
  <si>
    <t>SWaebY0eoiP1kf2gNLjYTA</t>
  </si>
  <si>
    <t>x993wm39ghvyANuuhLntgQ</t>
  </si>
  <si>
    <t>Came with a larger group to celebrate an event. Our waitress was attentive; but the food was pretty awful. Pretty pricey and no dinner specials on the weekend if fine; but the chicken tenders came out small and burnt up with no flavor; and extra salt couldn't fix it. Other people said the burgers were bad as well; with crumbly buns and lack of flavor too. Fries were alright; but overall; this place isn't for food. Drinks were sweetened up a lot; but I had a few that were okay. In general; maybe not the best idea to eat; and even drinking gets expensive really quick. Won't be back for food.</t>
  </si>
  <si>
    <t>lWa__S7x3XfIFCRZYI3Cvw</t>
  </si>
  <si>
    <t>It is a good place to watch sports. It is not a place to go to have  a fancy dinner. Just watched the Flyers game and it was full in the big screen area and crowded in the big space area. Service was surprisingly excellent (maybe got lucky with the server). The food was good 4*. They have burgers; fried stuff and pizza. Maybe salad.</t>
  </si>
  <si>
    <t>kYm8hepdQQkXvFx5ipb2dg</t>
  </si>
  <si>
    <t>0f9HVLlBJTrvFGGANwzWyw</t>
  </si>
  <si>
    <t>I have always had a great time at Fox and Hound.  During both this year and last year's Phillies post season; i have enjoyed watching games here.  2.75 pints of everything they have on tap ( my fave; Stella) before 7 is a good deal.  The location in Center City is great; the staff is competent and overall it is a fun place to gather with your fellow sports fans.</t>
  </si>
  <si>
    <t>TvOXyw4cLa7u26ZaVRqmbQ</t>
  </si>
  <si>
    <t>yx0EVZP-Hm33JoZ36CC4TQ</t>
  </si>
  <si>
    <t>I rarely go to Fox and Hound because I prefer locally owned bars with good beer selections; but for a chain; F&amp;H isn't bad. They have a decent beer selection (for a chain) and on Tuesdays; all beers are/used to be $2 each. I've only eaten here a few times because the food is very average chain food - way too salty for my taste. If you're looking for a place to watch a sporting event; if it's on TV; it's probably on at F&amp;H. Decent place to watch UFC. Bottom line: I'd probably only go to F&amp;H to watch a sporting event; not to chill out with friends over some good beers and bar snacks.</t>
  </si>
  <si>
    <t>NnkGIUaAloqImSXfXYUQ3w</t>
  </si>
  <si>
    <t>NPgM5fM4GDdOW8v-Ba9mOA</t>
  </si>
  <si>
    <t>Big spacious sports bar, and for some reason I've never seen it get too packed. There are many TV screens here but none too big, particularly if you're sitting far from the bar. Still, its a good place to watch a game especially if you don't like being cramped with sweaty, rowdy sports fans.;;And Monday Wings Nights are the bomb! $3.50 for 10 wings!! But it seems like the wings have gotten smaller, but nonetheless still a great deal.;;Happy Hours (5-7 pm) are limited to beers only...boo.....</t>
  </si>
  <si>
    <t>F052e8-JNm0jwm6gjG365Q</t>
  </si>
  <si>
    <t>cigahVbcrJbd4Dm1U1Ma4g</t>
  </si>
  <si>
    <t>VBcn99AvlUwSkCuPqUvkhg</t>
  </si>
  <si>
    <t>rNcD0pIvnhQoY9Xr5pgX0A</t>
  </si>
  <si>
    <t>Fox &amp; Hound has a few big pros going for it. Are you an out-of-town sports fan? This is one of the few big sports bars in Philly. There are lots of TVs and NFL Sunday Ticket. Are you a Steelers fan? Then you are in the right place (though you have sacrificed some not insubstantial part of your soul to be a fan of that godforsaken travesty, but whatever, that's a different review). If you're an Eagles fan, you're better off going some other place where you can see the game without tons of obnoxious yellow &amp; black jerseys and sad Bill Cowhler mustaches creeping you out.;;The food is passable but I suspect it's shipped over from the Applebee's kitchen up the street. The burger I had pales in comparison to the many, many better varieties just blocks away (Good Dog, Misconduct, etc.) The spinach dip was covered in a thin layer of grease. Yuck.;;On the plus side, they have a pretty good beer selection, and pint night is great.</t>
  </si>
  <si>
    <t>6AOFiDKP5r6jM2dCrfw0kQ</t>
  </si>
  <si>
    <t>PVVFos1LDfD7iETY0w4vaA</t>
  </si>
  <si>
    <t>Kosher, Chinese, Restaurants, Vegetarian, Vegan</t>
  </si>
  <si>
    <t>Su Xing House</t>
  </si>
  <si>
    <t>oKq1RMPZBhO85JiTZGuv1g</t>
  </si>
  <si>
    <t>hIpXo2cSZ2jAjSYadNxwSg</t>
  </si>
  <si>
    <t>JtVc89QR6rnAgQi2VHiy_Q</t>
  </si>
  <si>
    <t>I am obsessed with this place. My favorite vegetarian Chinese place in Chinatown, Singapore, closed down, so I gave this place a try. The first time I ordered the steak for dinner and it was delicious. ;;I went for lunch the other day and the special was $6.75 and came with rice (no extra $ for brown), a side (spring rolls, salad, fruit), AND a soup (miso, hot &amp; sour). All of that amazing food for $6.75! I got the kung pao tofu with peanuts and it was delicious. My friend got the \as-you-wish\" which was like tofu sushi looking things? They looked amazing. ;;Service is quick and friendly. I would order pick up about 30min ahead to stay on safe side because it's all freshly made I'm pretty sure. ;;The interior is standard Chinese restaurant</t>
  </si>
  <si>
    <t xml:space="preserve"> spacious with booths. Nothing glamorous."</t>
  </si>
  <si>
    <t>IZHDE_ZROqjEw2f9mcVGuA</t>
  </si>
  <si>
    <t>RACIST. Just like Penangs. They treat Black people like crap. Every time I go; they remind me that it is vegetarian over and over again. My father has been a vegetarian for over 40 years. I know what  is vegetarian. The other day me and a friend went (my last time EVER) and the lady gave us burnt tofu. I have been eating tofu all my life. She claimed that we just wanted more food; when we all just tasted on piece each (only 3)  and agreed that it tasted burnt.  The waitor showed no respect; the manager showed no respect; and I have no respect for the establishment. If you are a person who belives in equality for all people regardless of race; you should really think twice about supporting this establishment.</t>
  </si>
  <si>
    <t>s8k-A4fcDiIHdQiEUNEfBw</t>
  </si>
  <si>
    <t>Holy hell this is by far and away the best vegetarian restaurant I've had the pleasure of patronizing. Take it from a lover of all things meats that Su Xing is delicious and does Chinese cuisine right. Had the three mushroom soup; eggplant tofu in garlic sauce; and chow mei fun singapore style noodles. Granted I hardly touched the tofu due to over ordering; but my lord those veggies; sauces; broth; and noodles were on point. Great hole in the wall that has me stuffed and smiling on the cheap!</t>
  </si>
  <si>
    <t>dM3GaoJ77qMmAgYVCSLzCA</t>
  </si>
  <si>
    <t>I had dinner here and I made the mistake of ordering an appetizer AND an entree. BY the time I was done with the scallion pancakes; I was pretty much full. I ordered the Taro potato knishes as an entree. For vegetarian food; it was really cheap and they gave me a huge portion I couldn't finish. BY the time I was done; I felt like a starchy knish myself. The flavor was ok. It was like any other fast food Chinese place - laden with orange sauce. I didn't really taste any taro since everything was deeply fried. The scallion pancakes were a bit stale and hard and the sauce was boring.  I would go here again if I was craving vegetarian Chinese food; but Philly has so many kinds of food I want to try; that it might take me a while to come back to Su Xing.</t>
  </si>
  <si>
    <t>Ndl-9Adf8SBSnUhMt2MfoA</t>
  </si>
  <si>
    <t>RL2mrSKzmhEdAsEr88l4mQ</t>
  </si>
  <si>
    <t>I worked around the corner and could walk in and have the lunch special, eat it, and walk out in under an hour. They definitely move quickly to serve the business people that come in for meals. The lunch special is soup or salad, an entree, a bowl of rice, and a side, all for under 8 bucks or so. ;If you're gluten free or have allergies, probably not a great place: the wait staff aren't super knowledgeable, and the menu can be vague as to what the fake meat is made of. You can however ask for any of the items without the sauce, which is basically steamed veggies... really good steamed veggies. And the miso is really good, if you can risk the possible barley.;You can walk right past it unless you're looking for it, though... this place is a definite hole in the wall.</t>
  </si>
  <si>
    <t>BjO1QVX_cqRzT4qRUytTIQ</t>
  </si>
  <si>
    <t>Tasty and inexpensive. I often go here from lunch even though I am not a vegetarian - because the food is good, the service is very good and responsive, and you never have to wait for a table. ;;I particularly like the lunch special version of General Tso's tofu.</t>
  </si>
  <si>
    <t>ixrrgmN0-oKQIOyJNf4xqA</t>
  </si>
  <si>
    <t>Lh9lx3r_om6KqjJ4sxA95Q</t>
  </si>
  <si>
    <t>Never disappoints! The lunch specials make it hard for me to stay away. I love to grab a small bite for a late lunch; and pick up dinner since I'm there. Genius idea right?</t>
  </si>
  <si>
    <t>vM51SRqifPQBwF2KQsRX2g</t>
  </si>
  <si>
    <t>2u0lZBd6I5ZJWMMPXPWxHw</t>
  </si>
  <si>
    <t>We came here for lunch today and it was great. The three treasure vegetables was comprised of broccoli; cauliflower; carrots; shiitake; and celery in a savory and light garlic sauce. The cold sesame noodles had a delish peanut and sesame based sauce and my friend loved the mushroom delight lunch special. FYI - they have lunch specials on Saturday; which come with a soup and side - all for under $7. Service was pleasant and our window booth was very comfortable. I have a feeling that this will become my go-to healthy Chinese place come fall.</t>
  </si>
  <si>
    <t>sOrIgwYDSAO1t_WAqRhs-Q</t>
  </si>
  <si>
    <t>We got delivery from here and were disappointed. Everything was very average, but based on these Yelp reviews, we thought we were going to get something exceptional. First of all, the delivery was not at all fast. We got our food an hour after we ordered. Secondly, the food was fine, but they forgot part of our order and as this was a delivery, we couldn't get that back. It was only a large side of rice, oh well. The portions are gigantic, so you do get a lot of food for the money that you put in. ;;Fried bananas: mushy and overripe bananas.;Shakes: More watery than milky (could be due to delivery on a cold night);Creamy corn soup: It's like egg drop soup with corn -- delicious.;Tofu Eggplant in garlic sauce: Generous portion, the tofu tasted good. Large strips of tofu that were fried and marinated in the garlic sauce along with the eggplants. I recommend this dish.;;Maybe the dining experience is better when you dine-in?</t>
  </si>
  <si>
    <t>fuuhCaOp4qoh8lNjWD_BvA</t>
  </si>
  <si>
    <t>bffLbfi1IEAff5C2IHJvFA</t>
  </si>
  <si>
    <t>Chinese, Restaurants</t>
  </si>
  <si>
    <t>xH9dF4ZxqT82gKBM8MNxvQ</t>
  </si>
  <si>
    <t>I love this place so much! The food is so fresh and delicious- and cheap! The portion sizes are generous enough to be shared by several people...but when my husband and I go, we always each order a dish so that we have plenty of left overs.;;The service there is also very fast and friendly. We have always had great, efficient service.;;Also, it's BYOB, which never hurts!</t>
  </si>
  <si>
    <t>qdi-_kLdZsr6yj8QjD-KuQ</t>
  </si>
  <si>
    <t>yoMJadCkcdjIwZf6SSbYuA</t>
  </si>
  <si>
    <t>The food is fantastic, the service isn't.;I go there once every 2 weeks since they opened. The dam dam noodles are to die for. Basically, I have never had Chinese food as good as here.;The service is slow, rude and inattentive. The fact that the place is becoming more and more popular is not helping. The young lady behind the counter has a bad attitude and the older woman s just too slow and sloppy.;Go there for the food but don't expect efficiency.</t>
  </si>
  <si>
    <t>3lPkfk3me4lFSxQ5iGfV2A</t>
  </si>
  <si>
    <t>b-6StogkrE_NSvTyDaNfjg</t>
  </si>
  <si>
    <t>3.5 stars! Service is friendly here! (better than the old city site).;Dan dan noodles kick butt! Delicious, spicy, and can't get enough.;Spicy Cucumbers are amazing. SO crunchy and spicy;Dry pots are good, but didn't wow me.;Dry pepper style chicken is awesome! Crunchy moist chicken :);Salt N Pepper shirmp was delicious!;;Nice place in manayunk. Great good. BYO:)</t>
  </si>
  <si>
    <t>NpPfo07D8iGgImFfiRiUlQ</t>
  </si>
  <si>
    <t>My opinion...food and service was horrible. I'm very surprised this place has such a high rating??;;Service is one of the worst restaurants I have been to, staff barely acknowledges you when entering, when they do greet you its insincere, took another tables order before mine even though I had been sitting 5 min before they entered. ;;Ok, so service I can get over if the food is good enough, well man was I let down, dumpling were soooo sorry I wish I would have taken a picture...there was next to NO filling and all dough (they should be embarrassed to serve that to anyone), the rest of the food Chili Sauce Chicken was OILY and OVERSEASONED, I can cook chicken in oil and put chili flakes overtop and call it Chili Sauce Chicken...WoW just sad! ;;Only good thing about this place was BYOB...good thing I had Coronas to wash out the taste from my mouth...this place need to go on Restaurant Impossible.  ;;Side note...I was told the Old city location is better</t>
  </si>
  <si>
    <t>0u1hUugGxvzM_gEg8NT8Tg</t>
  </si>
  <si>
    <t>aD2B4LRMzOu8fjlkNsIeFA</t>
  </si>
  <si>
    <t>CNN approved? should've been a warning sign.  slow service; disorganized; short-staffed; can't even talk about the food b/c we never got our order!</t>
  </si>
  <si>
    <t>GH2tJrld5jRnU_wOHvGyoA</t>
  </si>
  <si>
    <t>sA1LVlVin5aSfA2NUJcoUA</t>
  </si>
  <si>
    <t>I tried this place out again, when our other plans fell through. I must applaud them for fitting us in on a busy night (New Years Eve) and we didn't have a reservation but that's all I will applaud them for.;;I tried the mung bean noodles this time, thinking that maybe it was what I had before. While the dish was good, albeit salty, it's the after effects that make me never want to go back.;;When I got dressed that evening, my dress was a bit big on me. I'm a small person. It was loose, which isn't abnormal. I can wear kids clothes. ;;When I got to the bar we were going to after, my entire body had swelled to the point of no return for that night. My dress was tight and I felt disgusting. I couldn't move. Did I eat too much? No. I didn't eat my entire meal either. I never eat it all in one sitting. I actually ended up going home early and my New Year's Eve was ruined. The only plus was that my entire meal cost me just $10.;;I bet the meal would taste just as good with half the salt. Ease up in the kitchen back there. No need to cause hypertension!</t>
  </si>
  <si>
    <t>KCrlAYUmPpF920yXdMTmRA</t>
  </si>
  <si>
    <t>6bm83H9IWLwmX48BU_i4kA</t>
  </si>
  <si>
    <t>The dan dan noodles are ridiculous. The spicy crispy cucumbers are also amazing - I need to figure out how to make cucumbers taste this good. I've tried a bunch of their main dishes and I always end up picking around the meat because it grosses me out for some reason. Also; the service is not always the best. When you walk in sometimes it's awkward because no one greets you and you are kind of just standing there in the middle of the dining room. But the dan dan noodles literally make up for anything negative I could say about this place.</t>
  </si>
  <si>
    <t>6pCiXqaNpGD7jVt9Ef4lLg</t>
  </si>
  <si>
    <t>Loved the food!  ;Needs a better bathroom. Fix it up. ;Service a bit lax at lunch. ;Crispy rice shrimp. Gonna come back.</t>
  </si>
  <si>
    <t>CQ5DfMSN37gsjkk0nqbQEQ</t>
  </si>
  <si>
    <t>TmCVwT_EYmVzL4RbGezH6Q</t>
  </si>
  <si>
    <t>Went here last night and it was a great experience. They were packed but were able to get us a table for four within 5 minutes. It was a little awkward setup; but worked out fine and we were happy to not have to wait long. We ordered a lot and loved all of the food. Dan Dan noodles; pork belly; won ton soup; chicken garlic sauce; Kung pao...etc. all good. It's great for a family style meal with friends too...order a bunch and try it all. Also; they are great about food allergies and made my orders gluten free. Love that is a byob! Would def recommend and will go back.</t>
  </si>
  <si>
    <t>o5UFAB7RvtfFGWno0YSlLQ</t>
  </si>
  <si>
    <t>nGEp0Tdl5GyoZ1e06JolgQ</t>
  </si>
  <si>
    <t>o-G2yAhca5Kqso7CYZupHg</t>
  </si>
  <si>
    <t>MzFhaFNbE03zF84BPkN7yQ</t>
  </si>
  <si>
    <t>Restaurants, Ethnic Food, Noodles, Food, Dim Sum, Specialty Food, Chinese</t>
  </si>
  <si>
    <t>Sang Kee Noodle House</t>
  </si>
  <si>
    <t>1TUJrN5Yzrr7cf8IDEu4QA</t>
  </si>
  <si>
    <t>I really want to like Sang Kee (Chestnut location) having readirave reviews for the one in Chinatown and was going to go there but our hotel was at the Sheraton on Chestnut  and we noticed that there was a Sang Kee in the hotel (Bonus!)  I asked the host who confirmed that it's the same resto as the one in Chinatown but added that it's a bit \geared\" towards this area which I wasn't sure what he meant at first.  This should have been a red flag for me but I was dying to try their peking duck</t>
  </si>
  <si>
    <t xml:space="preserve"> lobster</t>
  </si>
  <si>
    <t xml:space="preserve"> crab</t>
  </si>
  <si>
    <t xml:space="preserve"> etc and didn't want to trek back to Chinatown and find parking</t>
  </si>
  <si>
    <t xml:space="preserve"> etc....We got in at 6pm Sun for dinner (no waiting) and it was half full at that time.    The waiter brought ice water and menus (I was expecting some hot tea) but looked around and saw that almost all the tables had water so I opted out for asking since tea will probably be $$.   It's funny that they have huge billboards of their menus outside showcasing lobsters</t>
  </si>
  <si>
    <t xml:space="preserve"> fried fish</t>
  </si>
  <si>
    <t xml:space="preserve"> and I was so hoping to order these but the sit down menus had all these items crossed out with sharpies so I think that it was meant for the Chinatown chain only.    I asked about the 1/2 peking duck ($19) and the waiter said it comes with 4 pancakes (4?!?!  r u kidding? flag #2).  I asked what they do with the bones since the places I go they use to bones either to make soup or sautÃ© it with garlic and he said you don't get the bones (flag # 3).;;We decided not to order the duck and ordered 4 dishes.  Crispy tofu with XO sauce (tofu was not crispy (it was fried) and then they slather it with the XO/soy sauce so it was soft and salty.  It was cooked with some fried green beans (which links to the 2nd dish).  Next was the green beans with pork and garlic which looked and tasted like the first dish we ordered.  Having been a part-time waiter in my previous life</t>
  </si>
  <si>
    <t xml:space="preserve"> if someone were ordering something with same ingredients I would have suggested that they order something else since it would taste the same (the client would really appreciate this and that translates to extra tips $$).    General Tao's chicken  was next and it was ok amid not seeing any red peppers or chili peppers but 4-5 pcs of bok choy in it's place.   It wasn't too doughy and the kids enjoyed it.  Lastly we had the clams with black bean sauce.  Lots of missing clams in the shells</t>
  </si>
  <si>
    <t xml:space="preserve"> broken shells</t>
  </si>
  <si>
    <t xml:space="preserve"> and it was a bit sandy.  Oh did I mentioned that they used red onions and green peppers?  Why red onions?   My observations and experiences in many authentic Chinese resto's  uses  red peppers</t>
  </si>
  <si>
    <t xml:space="preserve"> green onions and chili peppers in this dish.     Fresh white rice was complimentary with the meal which was good.   Service was prompt</t>
  </si>
  <si>
    <t xml:space="preserve"> there were lots of waiters but my glass was never refilled (lost a star).    Total for 4 dishes came to $54 with tax.  I think they use alot of msg as my mouth was dry and thirsty 30 mins after dinner.  As I looked across the room it was clear to me what the host meant by catering to this area.  It was mostly university students.   Shame on you Sank Kee for thinking that their palates are bad or do you think you have a  monopoly so you can cook however you want to?  I'm a bit hesitant to try the Sang Kee in Chinatown but my curiosity will kill me so I will go on my next trip down to Philly and if it's the same then shame on me!"</t>
  </si>
  <si>
    <t>gIGdonekINnT2n_8lw-pAw</t>
  </si>
  <si>
    <t>8A7AifXT6VGtRiGkA0edTg</t>
  </si>
  <si>
    <t>I love sangkee. The women (and men) at the cash register are some of my favorite people because they recognize me, ask how I am and we've exchanged names and small conversation. This is not a given for a hotel restaurant that sees tons of college/grad students walking in all day. Whenever I need to get dinner or lunch close to campus, this is where I go (over Chattime/Ochatto) because I know they are friendly. ;;Their food is not the best in the entire universe, but it is quite good (although this probably depends on what you get). There are even several dishes for which my Chinese friends have given their stamp of approval (the chestnut chicken, the boiled flounder in szechuan sauce). I go here too many times, but I am always happy with their service and the food. ;;My favorites, besides the chicken and flounder mentioned above, are the braised beef rice bowl, the Taiwanese pork belly rice bowl, the seafood pan fried noodles and the singaporean noodles. I also like to get their house special fried rice, but it gets a little oily.</t>
  </si>
  <si>
    <t>M6lFiVR0HV907HYmB8tlOw</t>
  </si>
  <si>
    <t>Nice place...had my favorite sauce garlic black bean...with clams...sauce was tasty; clams big and plentiful...brown rice was cooked well...also had the shrimp corn chowder...which is probably basically some type of egg drop soup that they put corn...not a chowder but good nonetheless...will stop in again</t>
  </si>
  <si>
    <t>c1jLiV28g0S5-spitShDRA</t>
  </si>
  <si>
    <t>I ordered the shanghai dumpling and regret it so much afterwards. It was hard! Extra chewy, it's like they microwave it and put it in a steamer plate. It taste the same as the frozen ones I bought from the frozen aisle in Asian supermarket. 8 pieces here cost $6.50 and for half that price you can get the same thing from an Asian market.;;Don't come here for Chinese food, you can do better with your time and money.</t>
  </si>
  <si>
    <t>C-KIVX1oMIBskMrzHPeC1w</t>
  </si>
  <si>
    <t>QE9V8JvJZ7x7x0MKdJAw7w</t>
  </si>
  <si>
    <t>Tasty noodle house located in the Sheraton University City Hotel.  Full evenings with lots of people dining in.  Food was fresh; large portions and hot.  Noodle bowl variety is plentiful and varied.    Lots of delicious choices.  Pan fried noodles are decadent and melt in your mouth.  Desserts are basic- could be improved.  Daily specials are noteworthy and seasonal.  My be hard to find a seat during happy hour/ dinner hours but you'll get a seat quickly.  Give it a try.  Nice menu; lots of choices for any taste and a solid dining experience.</t>
  </si>
  <si>
    <t>iQZivwoNbXojwetKVb8ZfQ</t>
  </si>
  <si>
    <t>tJt1ZpY4FNQEeCmtHZk0Uw</t>
  </si>
  <si>
    <t>I ordered the stewed vegetables and tofu in coconut curry broth, and it was good. The portions were large, and this dish was super spicy (enjoyed it nonetheless). The sesame chicken is well breaded and not drowning in sauce (definitely a plus), and the congee is, well, plain congee (don't get it).;;It was packed when I came at 9PM on a Wednesday night, but the servers are friendly and quick!</t>
  </si>
  <si>
    <t>qL96M4f8zBingnTe2_iC-g</t>
  </si>
  <si>
    <t>_GlZLdqN85IBeJoJObcqHQ</t>
  </si>
  <si>
    <t>KCDZfQG6fqlgixEKB1lZtg</t>
  </si>
  <si>
    <t>B_bNPJ_tgsJbh0zelEFfQg</t>
  </si>
  <si>
    <t>Sangkee has solid Chinese food. I ordered a special - the braised chicken in a clay pot - and it was decent. Chicken was succulent, not drowning in sauce, and the various vegetables (water cress, leek, mushrooms, etc.) were nice and tender. This dish was a bit bland, so the server politely provided sriracha sauce upon request.;;With regards to karaoke, Sangkee doesn't charge too much per hour! (I think it's 40ish an hour for a room?) Come with decent sized group, order drinks before coming, and the price is well worth it! Plus, they have a good selection of English songs, which is always a plus, haha.</t>
  </si>
  <si>
    <t>lYNWlbQ07yiCvM7DVpENzA</t>
  </si>
  <si>
    <t>Came here for a quick dinner on a Friday night, and wasn't expecting much. Glad I had low expectations! Ordered the steamed chicken dumplings and the lemon grass chicken rice bowl. The dumplings were not exciting, and I thought the sauce was a bit sour. The rice bowl redeemed the dumplings a bit, but it wasn't as awesome as I wanted it to be. Service was really slow and nonexistent, but the whole restaurant was pretty busy and crowded. The place is large with most of the crowd being college students and probably hotel guests. Parking was not an issue, which was nice!;;Personally, I like the ambiance and service at the Wynnewood location!</t>
  </si>
  <si>
    <t>_mj2lmroluY8rxeWo4nV2A</t>
  </si>
  <si>
    <t>Summary: Run-of-the-mill Americanized Chinese Food;;Sang Kee is one of the few 'classy' looking Chinese joints in UC Philadelphia, along with the newly opened Han Dynasty University City. Unfortunately, Sang Kee seems to have gone the route of 'Americanizing' their food and deviating from traditional fare.;;The vegetable spring rolls are good, albeit overpriced at 1$ per roll (for a very small one). That being said, I do give them credit for the fact that it does taste good, and I personally liked it. ;;On the other hand, the vegetable fried rice was absolutely not worth the money. It tasted like some veggies and rice had been steamed in a microwave and served on a plate, and after reading other reviews and hearing about Sang Kee's tendencies to employ microwaves, I wouldn't be surprised if that was indeed the case. ;;All that being said, Sang Kee does get credit for their Oriental Eggplant in Garlic Sauce and their Vegetable Pad Thai. Both tasted fantastic, and while they weren't authentic, per se, they still had done a wonderful adaptation to the American palate.;;Service was hit or miss. Some times you get great servers, and yet other times you get nasty servers who are downright rude. Luck of the draw, I guess. Regardless, depending on what you order, the meal can still be worth it.;;If you're really looking for traditional far-eastern food, check out Han Dynasty or Banana Leaf, both of which are wonderful restaurants as well. Han Dynasty is just a few blocks away, and Banana Leaf is down in Center City.</t>
  </si>
  <si>
    <t>erz6oUEJdx787WyOlxMARw</t>
  </si>
  <si>
    <t>Dante &amp; Luigi's</t>
  </si>
  <si>
    <t>ezXK2QQTbvfC6aV-xyUGIQ</t>
  </si>
  <si>
    <t>I am giving Dante &amp; Luigi's top honors for many reasons. My boyfriend &amp; I were in Philly for our 2 year anniversary &amp; this place caught my eye from the looks of it alone. Classy &amp; super clean. Hostess &amp; waiter were extremely nice &amp; even the bus boy came over a few times to see how we enjoyed the food etc. Now to the food; I had Ravioli's &amp; he had Chicken Francese &amp; they were both out of this world! I was actually upset we didn't live closer so I could have it again! This is the place to go for delicious &amp; reasonably priced Italian food. So romantic; perfect for our special day!</t>
  </si>
  <si>
    <t>tQxHfym6pmNhigyyDnUllQ</t>
  </si>
  <si>
    <t>3lNXcBCg26OhAvbWQ9kfkQ</t>
  </si>
  <si>
    <t>Took out of town relatives back to this Bella Vista stalwart.  You really can't go wrong for good; solid Italian food.  Huge veal cutlets.  Excellent sea food marinara.  Good old fashioned; reliable Italian food; in unpretentious setting; without a bunch of obnoxious people.  Great for a Sunday night; in particular.</t>
  </si>
  <si>
    <t>HLpGzuvFazLNJFz5M09o0w</t>
  </si>
  <si>
    <t>T8taPNLhEJm-c61Vp2svtg</t>
  </si>
  <si>
    <t>The ambience is nice and romantic; but the food is only \ok\". I've had my fair share of Italian cuisine domestically and internationally and I have to the say the food here falls short. There's a ton of charm and history with the place but the food was overly salty. The soup; pasta; the meats were all very salty. I assume some people would consider that flavorful; I felt different. I think it's back to Radicchio."</t>
  </si>
  <si>
    <t>VYHfMRHlWD60gEV7SyvC0Q</t>
  </si>
  <si>
    <t>ZK6pGpXup9i1oiXAh_DLCw</t>
  </si>
  <si>
    <t>Was my first time here last night. I enjoyed it but was not wowed by the food.  It's not that it wasn't very good, just that I was not amazed.  But it was very good food and I would definitely recommend it to anyone for a date.  I ordered the clams in the white sauce for the appetizer and was not amazed by it.  I would recommend the mussels instead.  My main appetizer was the risotto with jumbo shrimp a and clams.  Was good but I have had better risotto from the frozen section at trader joe's to be honest.  My dessert was the tira misu.   Was very good.;;As for the decor, the place is nicely decorated.  The main dining room is a bit small and the noise is on the louder side.  It's better for conversation at this noise level as you can talk without whispering. It would have been better if there was more spacing between the tables. ;I'll be coming back at some point. ;;;FYI. This is the oldest Italian restaurant in Philly.  Founded in 1899</t>
  </si>
  <si>
    <t>3Pk7Uxna2poOb0ilqrobqA</t>
  </si>
  <si>
    <t>Awesome italian food.  The waiter was very attentive; and considerate to our needs.  I would recommend it; and I will be going back.</t>
  </si>
  <si>
    <t>u_InsIIzL4Z1eP-616c-hQ</t>
  </si>
  <si>
    <t>thfsy-kA--Arom_68bWCsQ</t>
  </si>
  <si>
    <t>My wife &amp; I went here for Valentine's dinner..........WOW!! Service was impeccable, food was absolutely 1st rate. We shared a crabmeat &amp; portabella mushroom appetizer(which was delicious) , my wife had veal medallions rollatini which she enjoyed immensely &amp; I had the bronzino(Mediterranean sea bass) stuffed w/ lobster rizzoto, which was also amazing. We also shared a cannoli for desert, which was the best cannoli I've ever had, it literally melted in my mouth. I'm thinking this will be our Valentine's spot imperpetuem.;;Just make sure you make a reservation(some poor schlub actually walked in off the street ON VALENTINE'S WEEKEND &amp; expected to get a table!! I burst out laughing!!)) &amp; bring plenty of cash; dinner for 2 was around $140 w/ drinks before tip; they do take credit cards, but tack on 3%!! ;;NOTE: I don't know how but this review wound up on Ristorante Panorma's page. I've never been there. I removed that review. Dante &amp; Luigi's is where we went, &amp; very glad of it.;;EDIT:;My wife, son, &amp; I went here for a surprise Father's Day dinner on 6/15/13, &amp; the same thing I'm now going to bring up happened the 1st time: the valet parking leaves a little to be desired. 1st off, my wife was driving both times, &amp; both times we had to search out the valet, who WAS STANDING ON THE CURB RIGHT IN FONT OF D &amp; L'S. A good valet will open a door for a customer, especially a woman. The \Tip-O-Meter\" was running</t>
  </si>
  <si>
    <t xml:space="preserve"> dude!! Secondly</t>
  </si>
  <si>
    <t xml:space="preserve"> when your parking a block away</t>
  </si>
  <si>
    <t xml:space="preserve"> why oh why does it take so damn long to get my car?? I mean 20 minutes. Really? And they charge $18</t>
  </si>
  <si>
    <t xml:space="preserve"> a wee bit steep</t>
  </si>
  <si>
    <t xml:space="preserve"> especially early in the day......not taking anything away from D &amp; L's food or service wise</t>
  </si>
  <si>
    <t xml:space="preserve"> it's impeccable</t>
  </si>
  <si>
    <t xml:space="preserve"> but they may want to re-think the whole valet parking deal w/ whomever they are dealing w/ now &amp; get somebody else in the near future.;;NOTE: D&amp;L's have since changed the valet they use.....MUCH improved.;;EDIT: Went back here for Valentine's dinner on Sunday</t>
  </si>
  <si>
    <t xml:space="preserve"> 2/13....everything great as usual</t>
  </si>
  <si>
    <t xml:space="preserve"> but the one complaint I do have is that this is supposed to be fine dining....why do they allow schlubs dressed in jogging suits/sweats/yoga pants? If I'm paying top dollar for a meal</t>
  </si>
  <si>
    <t xml:space="preserve"> I don't need to see some bozo &amp; his family looking like they just rolled into McDonald's. Whatever happened to \"Proper Attire Required\"? You don't want to get dressed up to go to dinner</t>
  </si>
  <si>
    <t xml:space="preserve"> fine....go to Wendy's or The Melrose Diner....but in the end</t>
  </si>
  <si>
    <t xml:space="preserve"> I do blame the management for this....They really should enforce a dress code. If you're paying $200 for dinner</t>
  </si>
  <si>
    <t xml:space="preserve"> then Joe Schmo should be turned away for looking like an unmade bed."</t>
  </si>
  <si>
    <t>CVjT1MYClk0pWGcPjFUY0g</t>
  </si>
  <si>
    <t>3GuGOPcq-iRPo6Ir1B7u8A</t>
  </si>
  <si>
    <t>I have heard and read great reviews from many people about Dante &amp; Luigi's; I was not disappointed. Every entree we had was delicious; the apps. and desserts were just as good. I've had better meals; but not by much; and never at this price point.</t>
  </si>
  <si>
    <t>pY14pb59PNCvaSWPFjYTqA</t>
  </si>
  <si>
    <t>cQyMyrYrxyAwpDo3fcsNvw</t>
  </si>
  <si>
    <t>SvSCqdW1KEXxPlY0uDoFXg</t>
  </si>
  <si>
    <t>F5BJoRkgGJmIGu3D8gGCZQ</t>
  </si>
  <si>
    <t>Don't try to bring a young child here; because they don't have highchairs or booster seats for little kids. So much for families being welcome... as long as your kids are old enough to sit in regular chairs I guess. Was pretty irritating to be turned away after braving a pretty nasty rainstorm specifically to go here on our last night in Philadelphia.</t>
  </si>
  <si>
    <t>ljYVBQcgnXniNUxzur5qzA</t>
  </si>
  <si>
    <t>92sHih70sB5vuUoUnDCIdA</t>
  </si>
  <si>
    <t>I'm a spoiled New Yorker, what can I say?;;When I heard this was the oldest Italian restaurant in Philly, I had high expectations. When I saw the prices, I had higher expectations. Expectations not met.;;I had the spaghetti with bolognese sauce which was good but I have had so much better. I think the sauce was the most disappointing part of the meal.;;The bread served in the beginning is fresh and I did appreciate the sweetness of the vinegar to accompany the olive oil. The sautÃ©ed spinach was too bitter, but the Italian sweet sausages I tried were good. ;;This is a descent place but I mean descent and I had expected 5 stars.</t>
  </si>
  <si>
    <t>YAkNDXeHUlAJVS_lEelmZg</t>
  </si>
  <si>
    <t>VP8HMhVt-pKmqGNmDW4-TQ</t>
  </si>
  <si>
    <t>Desserts, Bars, Food, Coffee &amp; Tea, Nightlife, Dim Sum, Restaurants, Cocktail Bars, Cantonese, Chinese</t>
  </si>
  <si>
    <t>Nom Wah Philadelphia</t>
  </si>
  <si>
    <t>l43Gc59Nr6UYSo68FT8Kvw</t>
  </si>
  <si>
    <t>(Let it be known this review is the prelude to a pickup order that's going to be placed immediately after submitting it. );;After a 2.5 month wait, I had the pleasure of having some fantastic food here. I really enjoyed this place and although I need to try it a few more times, it's likely this could supplant DSG as my go-to spot. It's also two blocks closer to mi casa y workplace. We need more food closer to Broad Street that's not of the  Golden Arches and sub-par pizza variety. This is one step closer to achieving this dream. ;;Oh yes, the food:;_________________________________;Original Egg Roll: The truth. ;;House Pork Buns: Could eat this thrice daily no problem. So good.;;Salt &amp; Pepper Shrimp: Tasty. They have eyes. They are watching you. Judging you. ;;Shrimp Shumai: The best I've had in the city, maybe ever (no really maybe).;;Scallion Pancakes: Very tasty and not super-greasy.;;Minced Beef Dumpling Soup: Not bad, only ordered it because 1/3 of our triumvirate that day keeps kosher.;;Chinese Broccoli: Always order Chinese Broccoli. Always. They will test your skills with a chopstick a la Mr Miyagi.;;Welcome Nom Wah. It's a pleasure to have you.;_________________________________;Eat here now, eat here often.;;- ÃŸ</t>
  </si>
  <si>
    <t>O3TrbLjcPNfdS2zCsr4haQ</t>
  </si>
  <si>
    <t>First timer; excellent food; lovely staff and atmosphere.  Can't wait to go again and try more flavors</t>
  </si>
  <si>
    <t>MTMXFVwK0lpRvwDvPasa-A</t>
  </si>
  <si>
    <t>kjDMJnqJNcPwX2npinq05A</t>
  </si>
  <si>
    <t>A good place to get Dim Sum (not the cart kind) when you are craving Chinese food! The sticky rice in lotus leaf and steamed pork buns were delicious. Not my favorite soup dumplings I've had; however. Atmosphere was nice and all the food tasted very fresh.</t>
  </si>
  <si>
    <t>HygI83y9uY5nXuyrkyJl2g</t>
  </si>
  <si>
    <t>P_8GtelTW7aotwMYWlB2RA</t>
  </si>
  <si>
    <t>3A1utEv78CzziaxxtbbUng</t>
  </si>
  <si>
    <t>Good food but unbelievably the chef and manager started screaming at each other in the middle of the restaurant in chinese; only to end the yelling with the chef yelling WTF in English. There were young kids in the restaurant for crying out loud. The manager then goes back into the kitchen and yells some more. Up until that point it was a nice atmosphere and decent dim sum but that was just plain indecent. Like out of a movie or something. Settle your differences in private; not the middle of the restaurant while your patrons are eating.</t>
  </si>
  <si>
    <t>K3TP6aw_bxo5AdbswvqRtw</t>
  </si>
  <si>
    <t>Gz5ri4JBQM4bqrVHbJN83A</t>
  </si>
  <si>
    <t>SNvzFg-ENhargB71lR0xLw</t>
  </si>
  <si>
    <t>5lSM55lHzmyoTu-EL9M_jA</t>
  </si>
  <si>
    <t>I've frequent Nom Wah in NYC so when in Philly; I needed to stop by this establishment. I went on a rainy Tuesday afternoon and it was a bit quiet. The decor was age old but new aged if that makes any sense. We got the dumpling sample; roast pork bun; spring rolls; shrimp rice rolls and pork sui mai. All were cooked/steamed to order which meant the food was piping hot. They also have a good selection of beers and a full bar. Dimsum and drinks??? I wouldn't decline that invite any time.</t>
  </si>
  <si>
    <t>PeGPfrj3ifkVR-ZXEhJShA</t>
  </si>
  <si>
    <t>uNnguqwb9VfylA6pLEAwKQ</t>
  </si>
  <si>
    <t>The dim sums were delicious; favorite was the shrimp shumai and the Shanghainese soup dumplings. The friend noodle was a bit too oily for me but the house special fried rice was delicious. We made a reservation through opentable and put table wasn't ready when we got there so waitress about 20 mins. All in all a good experience. Also saw that it was BYOB</t>
  </si>
  <si>
    <t>4bCwArBWh4XjZ4IjGoTCyQ</t>
  </si>
  <si>
    <t>Undoubtedly the best traditional dim sum place in Ctown Philly. The dim sum is made to order; you pick from a wide selection of traditional dim sum menu. Everything we ordered was solid/above average (fried noodles in soy sauce, turnip cake in xo sauce,  spare ribs, fried shrimp balls, and shrimp rice rolls).;;Price is above average but you get what you pay for. We ended up dropping $50 between 2 adults and a toddler but left mighty full (we prob over ordered). The interior is classy and more importantly, clean. Chinese lanterns hang overhead with comfortable seating and a full bar to boot.;;Nom Wah caters to everyone, young and old. Those yearning for traditional dim sum appetizers yet dislike the old way of doing things (there are no old ladies wheeling carts of overcooked food here, and that's a good thing, folks).;;Located on the outskirts of Ctown, which is another plus for those wanting to avoid driving through the hustle &amp; bustle of Ctown.</t>
  </si>
  <si>
    <t>_1ggt0eJWb-578kicoR6jQ</t>
  </si>
  <si>
    <t>QwOwhJD7DngP8vwzI0y9-w</t>
  </si>
  <si>
    <t>vsdUePI3xCl8NA_a6teuDQ</t>
  </si>
  <si>
    <t>ZDdNEwBENLXBT3jjQD5STQ</t>
  </si>
  <si>
    <t>Korean, Restaurants, Asian Fusion, Soup</t>
  </si>
  <si>
    <t>Giwa Korean Kitchen</t>
  </si>
  <si>
    <t>AG5FlKZn093ukkL2cVuXrA</t>
  </si>
  <si>
    <t>Mmmm. Just had a really great lunch here. It's a perfect mix between a sit-down lunch and a food truck lunch. Quick, and seriously delicious, but you can also sit. Not cheap, though...but worth it. ;;I had a spicy pork taco (2 minimum, so I shared) and seriously? I could have eaten 4 of them. The tortilla, which is clearly not exactly a tortilla, is almost sweet and it plays so well with the flavors of the spicy korean pork. And the sauce...that sauce is talk with your mouth full \dis is soo good\" type of sauce. Going to get a bottle for home...;;I also had the Dak Bulgogi (spicy chicken bulgogi) and it was also really good - but I did a lot of sauce dipping</t>
  </si>
  <si>
    <t xml:space="preserve"> making it even better. My rice was a little on the sticky side</t>
  </si>
  <si>
    <t xml:space="preserve"> but it was still a really solid lunch. My bf got the spciy pork rice dish in a stone bowl (lunch special 3) and it was also tasty. ;;Service was fast</t>
  </si>
  <si>
    <t xml:space="preserve"> and good. I'm a fan."</t>
  </si>
  <si>
    <t>uHre3qnjjQX0fYSYxDkj6g</t>
  </si>
  <si>
    <t>66R1Qhp6YX1yK3FGWuqlhg</t>
  </si>
  <si>
    <t>This place is very quick service and the owner and people working there are very accommodating. We ordered the vegetable steamed dumplings and they were good. It came with some edamame and some carrots which was a little strange. We also ordered the dol sot bibimbap; the soon duboo and the bulgogi. The food was pretty good; the meat could have been a little more flavored. I also wish they had spinach instead of romaine lettuce in the bibimbap. Overall; I'd go back. Not mind blowing; but does the job if you want some quick Korean.</t>
  </si>
  <si>
    <t>_b1SG07YNhtRXB_ud0v6Pw</t>
  </si>
  <si>
    <t>ECKk4PuPNKtFnC7lu_30vw</t>
  </si>
  <si>
    <t>Pretty good dol sot bibimbap: piping hot (seriously steaming!); but the flavor was lacking something. Great kim chi and loved the pickled radish and cucumber. Overall; a little pricey for what you get; but good for a Korean-food craving!</t>
  </si>
  <si>
    <t>srWM5qdv4O7WsG__FGj5sA</t>
  </si>
  <si>
    <t>Kimchi Pancakes - good flavors,  a little soggy.;Beef Bibimbop in Sizzling Bowl - fresh ingredients yum!;;Thanks Zagat!</t>
  </si>
  <si>
    <t>06tjeFnwA3XklnQQ2vEWLQ</t>
  </si>
  <si>
    <t>o844Tdjk1xwCrZWdJfv1rw</t>
  </si>
  <si>
    <t>THIS PLACE SERVES OVERPRICED; BLAND; LESS-THAN-MEDIOCRE FOOD. UUUUUUUUUUUUUGGGGGGGGGGGGGGGGHHHHHHHHHHHHHHH. Don't waste your money here.</t>
  </si>
  <si>
    <t>yKuGRvoHxS4OLtof9f7Efw</t>
  </si>
  <si>
    <t>kt3KzXVDlTCsZGcuxxffgw</t>
  </si>
  <si>
    <t>Giwa Taco. That's all that needs to be said.  Amazing.  Not very well air conditioned and simple small venue; but the price is extremely nice.  And the food is very good.</t>
  </si>
  <si>
    <t>lPlxvl8DB1ETPRXG7T3sIg</t>
  </si>
  <si>
    <t>EIlFPAQZYDTVecUPsHviRA</t>
  </si>
  <si>
    <t>Mmmbibimbop! Such simple food; but delicious. Lunch time drop by at this tiny place; got the bibimbop with tofu; friend got it without. A delight for lunch; not too slow (not too quick either; though). You may have a problem finding a seat; and your pocketbook will be a bit lighter (but your stomach will be heavier so it all balances out); but a good treat to forget about work for a while. It is definitely overpriced for what you get; so I won't be getting here too often; but I will return. If it was more reasonably priced; I'd give it 4 stars.</t>
  </si>
  <si>
    <t>6R1EcQvREY_Qs6Vf2dy5sg</t>
  </si>
  <si>
    <t>N6ZwU2Jr9cv_lq8R4b9Azw</t>
  </si>
  <si>
    <t>I love this place! I think I must come here every week, maybe even twice a week sometimes.  The food is always fresh and flavorful; the staff is really nice; and the food is served quick.  ;;I like their Dak Bulgogi (spicy marinated chicken) and their buckwheat noodles (only available during the summer). Their new dish, Giwa Taco, is threatening to be a new fav!  ;;Most dishes are served with a little kimchee and pickled vegetables on the side.  Yum!</t>
  </si>
  <si>
    <t>5DoBZjraTaueIOZpgYvdjg</t>
  </si>
  <si>
    <t>7F8HlCbKUIB-q3sYfZhoUg</t>
  </si>
  <si>
    <t>Atjy0_lnVaxAoE1vAuGbqg</t>
  </si>
  <si>
    <t>I wanted to like this place, I really did. Since moving to Philly, I've missed good ol' Korean food.;;This place reminded me of a restaurant near our dorms when I studied abroad in Seoul, so I had high hopes.;;Unfortunately, the food kinda fell flat. Service was good and quick, but my dol sot bibimbap was pretty flavorless, even with the pepper sauce. I was expecting bulgogi for the meat, but it tasted like flavorless beef. My fiance's bulgogi was definitely better. I'll try that next time, if we return.</t>
  </si>
  <si>
    <t>Asx28DdgUx6vYWSxl0oOAQ</t>
  </si>
  <si>
    <t>IcLm9Z1zphLnzUvrFK6aiA</t>
  </si>
  <si>
    <t>Thai, Restaurants</t>
  </si>
  <si>
    <t>Erawan Thai Cuisine</t>
  </si>
  <si>
    <t>IMPo6nZf9q8TYfaGosZZUg</t>
  </si>
  <si>
    <t>I feel the need to update this review based on an experience had here last evening.  The service was non-existent.  It took 15 minutes for water and someone to open our wine, 20 minutes to order, 20 more minutes for the soup, and then half of our group of foud were given their entrees and the other two waited 15 minutes for theirs.  Also, one of the late entrees was completely the wrong dish.  When this was brought to their attention they didn't even apologize.  It is one thing to be short staffed and acknowledge that the service is suffering and while I don't expect a fine dining experience at these establishments-- they did not apologize or even recognize that there was a problem with the timing/service.  Also-- portions were incredibly inconsistent.  One of our party got drunken noodles, which are ordered often and are always great but there was 1/3 of the usual size dish.  ;;I will not be back.</t>
  </si>
  <si>
    <t>eomvLUNO5SoTlx_HzJE4tQ</t>
  </si>
  <si>
    <t>AHrUm5GQ-er3arAlqDsZdA</t>
  </si>
  <si>
    <t>Not the most decorated place; but great food; great hospitality...its BYOB so ensure you get your \stuff\"...Thai sausage with the ginger julian is one of my favorite...decent menu..."</t>
  </si>
  <si>
    <t>S4UGXe1Y8c6WrVXFlGQP8w</t>
  </si>
  <si>
    <t>AKhny9ZjfQuBPBh0q6B9dw</t>
  </si>
  <si>
    <t>dZ5Kz_3VvsKQ52Vc6GVcqw</t>
  </si>
  <si>
    <t>KNDlbZjMofWwJ0aSAO0QDw</t>
  </si>
  <si>
    <t>YWBDAME6jNhHTfnAAq294g</t>
  </si>
  <si>
    <t>HGmx-NiPlb4QLKeE5ohAxw</t>
  </si>
  <si>
    <t>3 years ago; I couldn't stop coming to Erawan.  Now; I can hardly finish my dish because it's doused in sugar.  They also don't seem to want to listen when I ask for extra spicy.  Unfortunately; even a bunch of hot chillies may not be able to mask how sugary every single dish they serve has become; from the pad thai to their curries to their duck entree.</t>
  </si>
  <si>
    <t>3Zl3RokY8eyRJQbbQmuOuA</t>
  </si>
  <si>
    <t>KCo5npyV3cLl9fKbhII1yw</t>
  </si>
  <si>
    <t>After being at the chinatown location, I was skeptical when my friend picked this spot for her bday dinner, but it turned out a lot better than their other location. I'm confused why it was such an upgrade, as it's the same restaurant as the other location, but the food here was a lot more flavorful. ;;We came with a huge group of 20 something people and they were pretty nice in dealing with our rowdy group of deliquents. I know it's very difficult for a kitchen to get 20 plates out at once but this place would get more like 3.5 stars if possible because some dishes came out 45 minutes before others and they were in the same \hot noodle dish\" category. They had a full house and other large parties so its understandable</t>
  </si>
  <si>
    <t xml:space="preserve"> but 45 mins between similar dishes is pretty rough stuff.;;The atmosphere was average and service were pretty nice</t>
  </si>
  <si>
    <t xml:space="preserve"> and it seemed clean enough. Nothing spectacular but I'd come back. Our food was pretty delicious so I have to hand it to them on stepping up their game there. I got pad see ew which definitely rocked and all my friends had nice looking plates. I was bitter with the other location's pad thai that only had half the normal ingredients</t>
  </si>
  <si>
    <t xml:space="preserve"> but this location included the usual tasty works. nice job guys. give the chinatown location some pointers.;;Also</t>
  </si>
  <si>
    <t xml:space="preserve"> thanks for being byob and opening countless bottles of wine for us</t>
  </si>
  <si>
    <t xml:space="preserve"> as we waved bottles at random workers in far from sober states."</t>
  </si>
  <si>
    <t>0HjeAwCrfdbJgOAlP6b9Tw</t>
  </si>
  <si>
    <t>q8Jhv-TP6JTdFC-PKRUeIA</t>
  </si>
  <si>
    <t>Food here is good; but rude service and understaffed. The couple times I have taken out from Erawan I have been left standing by the front desk for at least 10 minutes without even being acknowledged (apparently the phone calls coming in were more important than a paying customer trying to pick up his food).</t>
  </si>
  <si>
    <t>m8KVRIglYcXEGZG5CAYY9Q</t>
  </si>
  <si>
    <t>zqVSwe3_-ZBGqZSTffaSbQ</t>
  </si>
  <si>
    <t>Erawan Thai is delicious, affordable, and probably one of my favorite lunch destinations. ;;Erawan is actually the first place I've tasted Thai cuisine. I've compared it to a handful of other restaurants in the neighborhood and still prefer it. Its kind of a monthly voyage to grab lunch here during work for me. I'd gladly walk across the walnut street bridge in the freezing cold to warm up with their three course lunch special. I prefer to eat in rather than bring it back to work with me, although its the same great taste without the relaxing atmosphere.;;Erawan is a good choice  for grabbing a quick Thai lunch. I recommend the drunken noodles, they're totally my favorite.</t>
  </si>
  <si>
    <t>rEeTmqQ_ETdItJs_evSwZQ</t>
  </si>
  <si>
    <t>SYnO2xvO9WE6gqLKSHC8AA</t>
  </si>
  <si>
    <t>I have mixed feeling about Erawan.   I like the food here very much.  I think the service has a good heart.;;The problem on my last two visits (both Friday nights) is that there was only one waitress for the entire restaurant.  Our dinner took about 2 hours from start to finish.;;Just hire more service and this could be a 4-5 star place.</t>
  </si>
  <si>
    <t>wVZMFgBWx9_NtOeTVncmZA</t>
  </si>
  <si>
    <t>vzGVKE_nySlYiQwZKHamtg</t>
  </si>
  <si>
    <t>kIrRGSbyI4tNhs8UmVPYqQ</t>
  </si>
  <si>
    <t>GWqPmrWu0kXB_-gB1H-j6A</t>
  </si>
  <si>
    <t>Restaurants, Chicken Shop, Chicken Wings, Sandwiches, Comfort Food, American (Traditional), Soul Food</t>
  </si>
  <si>
    <t>Love &amp; Honey Fried Chicken</t>
  </si>
  <si>
    <t>Q0nQceQcATxYhCtAVarpnw</t>
  </si>
  <si>
    <t>I decided to check out Love &amp; Honey after hearing that Questlove endorsed them. I grabbed my friend Myron who was visiting from out of town and we set off for Front Street. As a black woman whose family hails from the South; I'm genetically engineered to be skeptical of any fried chicken not prepared by someone's black grandmother or Aunt Johnnie Mae. I took a deep breath; crossed the threshold walked to the counter and placed my order. The chicken isn't prepared until you place your order so there's a bit of a wait. Fast forward to me digging into my box of chicken - this is actually good! The chicken was juicy and seasoned well. The skin was nice and crisp! The piece de resistance; however; was the cornbread with honey butter. It was damn good! Not slap yo mama good but when I see my mother this weekend we will have words. The only reason I'm giving 4 stars instead of 5 is because you can't choose all white or all dark meat. I detest chicken breast with every fiber of my being so this was almost a deal breaker for me. Luckily; Myron isn't picky about his chicken so he graciously traded his thigh for my breast. If you get the chance; do stop by; you'll be glad you did.</t>
  </si>
  <si>
    <t>MWGGNGVFS1k_pG13-urDGQ</t>
  </si>
  <si>
    <t>KAh3SGBVwiW6AZQ6hmPv2g</t>
  </si>
  <si>
    <t>-5gX7MP3Hoo-yLFFKB1xCw</t>
  </si>
  <si>
    <t>hqIjw-QW533APPOgJOHR5Q</t>
  </si>
  <si>
    <t>bribqyM9De4_4e58Tf2eMA</t>
  </si>
  <si>
    <t>F0WH4kO4frivqwBF6UAW8Q</t>
  </si>
  <si>
    <t>Chicken is done right - super crispy and delicious batter. Rivals the fried chicken at Lukoil (anyone who doesn't know; their chicken is out of sight; don't judge a book by its cover) Very friendly staff even though it was their hectic grand opening. A few cons - Mac and cheese was surprisingly lackluster. Go with pimento cheese spread instead. Also they ran out of cornbread which I'm chalking up to being a crazy grand opening.</t>
  </si>
  <si>
    <t>EbvFi-oS5VG9yXFBV50Wqw</t>
  </si>
  <si>
    <t>Gcl4O6ZJE7qIfTlrm-CVmA</t>
  </si>
  <si>
    <t>I found the food very good here!  Yes, the chicken was fantastic, as was cornbread, shells and cheese and collard greens.  I also had the banana pudding, which was rich and creamy.  I also tried the sweet potato pie, which was also very good.  Both desserts had fresh whipped cream.;Everything was homemade, fresh and tasty.  I hope they can maintain this high quality of food.</t>
  </si>
  <si>
    <t>FNuS2P-nQLP7yTtQK2PCpQ</t>
  </si>
  <si>
    <t>NgWsPFPrfHPQGdxnbqwxyA</t>
  </si>
  <si>
    <t>First time coming here! I got a 6-piece chicken with every side they offer (except the coleslaw). The food was absolutely amazing. I could not have asked for a more authentic dining experience. I ordered using Caviar with a $10 off voucher, but would have paid full price if I knew how amazing the food was. I recommend this if you are looking for homemade comfort food! ;;I've been using Caviar to get delivery from my favorite restaurants. Sign up with this link to get $10 off each of your next two orders in Philadelphia.: https://bnc.lt/W9Qc/c3aKuVuGyI</t>
  </si>
  <si>
    <t>P43TqgIG1Erawr7nFOZYBg</t>
  </si>
  <si>
    <t>ZoMiBWOBHF3BX7CLsur_qw</t>
  </si>
  <si>
    <t>This food is life-changing. My wife works nearby and if I'm especially nice to her she'll grab me a 3 piece and cornbread. Also; the butter is more than likely fortified with narcotics because I'm most definitely addicted!</t>
  </si>
  <si>
    <t>ci_Lf_pAjfC40REPEaAZWQ</t>
  </si>
  <si>
    <t>6atmuteu911rrQzg2DVkhg</t>
  </si>
  <si>
    <t>The fried chicken was amazing! Fried chicken is hard to get right (not too greasy; not over cooked; consistent crunchiness of the coating)... well; they nailed it. The mac and cheese was also delicious. The banana pudding was a huge surprise (figured - how good could it be?) - Uh-mazing. This came as a recommendation / so I glad I took it. The restaurant has a cute layout - geared a little more to take out; but there are seats available. No beer/wine; but that may be a blessing given you won't have any room left!</t>
  </si>
  <si>
    <t>0fahomicbRA-rAs3Rd81uQ</t>
  </si>
  <si>
    <t>xLywkouFYX8ul73AM-CDVw</t>
  </si>
  <si>
    <t>I don't know where it all went wrong; maybe it was a bad batch but this chicken is not good. There's was no flakiness; and it was poorly seasoned. All I taste is the overwhelming flavor of celery seed and white pepper. Couldn't even eat the skin...very disappointed...drove all the way from Jersey</t>
  </si>
  <si>
    <t>oh0P9_zRrIBPXFXKSnzobw</t>
  </si>
  <si>
    <t>_8CAI3xCPIAvPL56ZyQS7g</t>
  </si>
  <si>
    <t>mrRT8LXWM1Vw5yqrV2Mdzw</t>
  </si>
  <si>
    <t>8P8HIysyyGbG8_94cG1Jyg</t>
  </si>
  <si>
    <t>American (New), Bars, Wine Bars, Italian, Restaurants, Comfort Food, Seafood, Nightlife</t>
  </si>
  <si>
    <t>Entree BYOB</t>
  </si>
  <si>
    <t>DfJqHeOtvnDmwV6R00BOcg</t>
  </si>
  <si>
    <t>Just went there tonight with my wife for a nice dinner. The food was incredible! I had the NY STRIP and she had the lamb; and both were absolutely delicious and cooked perfectly. The service was also great; the waiter messed up a tiny bit our order so he got us 2 free dessert :) super nice! And if you have room for dessert; don't even think twice and order the fried oreos!</t>
  </si>
  <si>
    <t>nJeAf0wPBHNwh5y3LfHCCA</t>
  </si>
  <si>
    <t>T-JxMfk3h3TkrCBdokhDhg</t>
  </si>
  <si>
    <t>jIT_-n_A-d0OTYQZf_JZ1A</t>
  </si>
  <si>
    <t>XngifYaLZ4uHwrn4y_6TwA</t>
  </si>
  <si>
    <t>Yum, yum yummmmmmmmmmm. My man candy and I went to entree for restaurant week and both have a lovely evening.;;For appe-tits (hehe) we got the balsamic calamari which was fresh and tart and fantastic. Came with a bunch of different sriracha sauces too which of course complemented the calamari perfectly. We also got the prosciutto wrapped dates stuffed with gorgonzola. Really rich and meaty in texture, and tasted amazing when you dipped it in their balsamic dipping sauce that came with the bread (oh yea, they give free bread and olive oil :) I found this to be a little on the rich side on it's own, but dip it in the sweet balsamic and it really changes things.;;For dinner, I had the duck with a sun dried tomato and cherry sauce which came with purple potatoes and mushrooms. Mmm mmm, mmmm under the sun, I was a happy camper. The duck was crispy, tender, and perfectly cool while the sauce really complimented it perfectly. The potatoes were tender and soaked up the sauce really nicely.;;Handsome pants had the chicken which is apparently the signature dish at entree. I don't know what it was spiced it but it had a morroccan flavor to it. Came with delicious mashed potatoes too. ;;For dessert we got the white chocolate creme brulee and the limencello cake. The limencello cake was lemon cake with cheese cake layering and the creme brulee was just delicious. Both were really great, but seriously could use a cup of coffee. Veryyyy decadent desserts after a heavy meal. ;;Our waitress was also really great! She recognized our needs and put up with our indecisiveness, but was not over bearing. Our table unfortunately was right in front of the door so we were a bit cold, but that did not affect my dining experience.;;Definitely would go here again!</t>
  </si>
  <si>
    <t>o17TgpJq1Z3nMvT2_7FuIg</t>
  </si>
  <si>
    <t>We stumbled upon Entree BYOB by accident when the BYOB we had planned to go to was closed due to a family emergency. Lucky for us, they were able to accommodate our party of 4 at 8pm with no reservation--on a Saturday night no less! ;We absolutely couldn't have asked for a better experience--we were there to celebrate our good friends' recent engagement and the menu had plenty of options to get us each excited.;We opted for the $40 tasting menu which turned out to be a fabulous deal (especially since we had our own wine!). To start, we sampled each of the starters: The Wedge Salad (with a gorgonzola dressing and crispy bacon), The Arugula Salad (with grapefruit, peaches, and nuts), and the Fried Calamari. Both of the salads were tasty and were dressed perfectly. My husband had the calamari and said it was the absolute best he has had in Philadelphia. Considering he rarely exaggerates, I would call that a Wow dish!;For our entrees we enjoyed the Duck Breast, NY Strip with Mashed Potatoes and Asparagus, and the happy couple both had the Halibut. My steak was prepared perfectly, albeit a bit fatty for my taste but still quite delicious. The mashed potatoes and asparagus were perfectly seasoned and prepared. Yum!;Husband had the duck and said it was great! The real show stopper though was the Halibut. Although I am not a seafood eater personally, I was almost tempted to try it just because they raved so highly about it (although I am not sure they would have wanted to share! haha!) On our walk back home I think they brought it up twice--they really were impressed!;Finally, dessert. It was a nice touch that dessert was included as part of the tasting menu. Hubby and I had the fried oreos and our friends shared the nutella cannoli and limencello cake. The oreos were pretty good (I think I don't want to have liked them as much as I did) and the nutella cannolli was described as \good but rich!\" Overall an A+ experience and we would absolutely return to enjoy their seasonal menu on another occasion. Highly recommend!"</t>
  </si>
  <si>
    <t>znT2byl-lRX_jAydbdqaaQ</t>
  </si>
  <si>
    <t>Had a wonderful dinner last Entree last night.  Great new BYOB to the Philadelphia area.   Service was outstanding and the staff made ever effort to make the evening wonderful.;;We had the duck spring rolls, strip steak (one of the best steaks I've had in a while), and the chicken dish.  Loved that several dishes on the menu had goat cheese - my favorite cheese.   Get the duck confit spring rolls!  Dessert was also great too.  Lastly chef was accommodating and switched out a side dish that came with our steak.;;Very affordable for city dining.   Can't wait to go back!</t>
  </si>
  <si>
    <t>op-rU2oXGOlmPqbUZSB0CA</t>
  </si>
  <si>
    <t>WAi7fc5uxcJRswk_8gXNYw</t>
  </si>
  <si>
    <t>Went there last night after reading all the excellent reviews.  The food was delicious (had the calamari and duck breast).  However; the small space did pose a problem- we had a reservation but ended up waiting 15+ minutes to sit because another table was late for their reservation.  The wait staff were friendly about it but it did put a bit of a damper on the beginning of our meal.  However; a good neighborhood byo if its not too crowded.</t>
  </si>
  <si>
    <t>oZplDJn0oasRQjlgix9UkQ</t>
  </si>
  <si>
    <t>_0bNw_pWVXDJFaM2EqpmWw</t>
  </si>
  <si>
    <t>I had the pleasure of eating at EntrÃ©e BYOB Saturday 6/11/2016. ;;It was simply amazing!;;From my appetizer the wedge salad to my meal of NY Strip Steak w/ Asparagus and Mashed potatoes topped off with crÃ¨me brÃ»lÃ©e as my desert. It was seasoned to perfection. ;;Now, while great food is expected at any restaurant worth their salt. What took the experience over the top was the attentive and friendly staff. Everyone was anxious to serve and nothing was \too much\" for them. ;;To the chef/owner Kevin</t>
  </si>
  <si>
    <t xml:space="preserve"> I cannot wait to bring my wife back to experience this previously unknown gem.;;To the staff that was so gracious and caring</t>
  </si>
  <si>
    <t xml:space="preserve"> continue to put the customers first</t>
  </si>
  <si>
    <t xml:space="preserve"> continuing enjoying what you do and each other because the camaraderie amongst you is what makes this establishment unique. ;;Sean \"DJ Shizz\" Lee"</t>
  </si>
  <si>
    <t>Nzvsd-kU2NUYc93TFai-Jw</t>
  </si>
  <si>
    <t>YJPwhd6b_a1yZ6vC9B0R6g</t>
  </si>
  <si>
    <t>nokXgw-jFIUTuUQ6OtbESA</t>
  </si>
  <si>
    <t>qD90e-jXnuKMoYVj1mO3Fw</t>
  </si>
  <si>
    <t>xR4pAPNzWvvzo8QEoNVOSQ</t>
  </si>
  <si>
    <t>AScOGemBZEOuaMUZiZsrDQ</t>
  </si>
  <si>
    <t>My wife and I went there for restaurant week and had a great meal with outstanding service.  We arrived on time for our reservation and were promptly seated.  Our server Kim explained the restaurant week menu to us and we ordered different meals.  My wife had the arugula salad; the scallops entree; and a dessert with lady fingers; espresso and vanilla ice cream.  I had the shrimp with habanero and sweet sauce; the Bronzino and the Creme BrÃ»lÃ©e.  The meal was one of the best we have had in recent years and we eat out all of the time.  The only thing better than the food was the outstanding service by our server Kim and the team at entree.  Kim could not have been nicer.  Her service was courteous; efficient and unobtrusive.  Great spot with a hip young vibe that us older folks really enjoyed; this is now high up on our list and we will now come here often.</t>
  </si>
  <si>
    <t>wC-b-97Y2rkoMJnQaIAshQ</t>
  </si>
  <si>
    <t>2qHkwqao9GyxnDXHzCv4JA</t>
  </si>
  <si>
    <t>Specialty Food, Salad, American (New), Sandwiches, Food, Desserts, Breakfast &amp; Brunch, Restaurants, Cheese Shops</t>
  </si>
  <si>
    <t>Wedge + Fig</t>
  </si>
  <si>
    <t>J7UOwb7rzuXU123acUO9dA</t>
  </si>
  <si>
    <t>There is nothing you can do wrong at this place; I've gotten almost everything on the menu and they are all fantastic.  My favorites - coronation chicken (salad or sandwich); Mac and cheese; Shackamaxon. The only downside is that you'll usually run into a wait; but it's definitely worth it. If the weather is nice; ask to sit in the back patio.</t>
  </si>
  <si>
    <t>u5lh-3MyFP51rynHvNTm2w</t>
  </si>
  <si>
    <t>SGcpydF19qP9_jB9YWqPRw</t>
  </si>
  <si>
    <t>Maybe prioritizing your to-go business while leaving your dine-in guests high and dry isn't the best approach to brunch. Not only does it make the experience incredibly obnoxious, but it hurts your waitstaff. No one wants to tip when they sit for 45 minutes+ for a couple eggs, especially when they get no updates of effort to alleviate the situation. By the way, \it'll be up as soon as possible\" doesn't help.;;This experience was a little weird</t>
  </si>
  <si>
    <t xml:space="preserve"> in that shortly after writing my initial thoughts</t>
  </si>
  <si>
    <t xml:space="preserve"> the owner came out and apologized for the wait and let us know our food would be out shortly and it would be free.;;Now</t>
  </si>
  <si>
    <t xml:space="preserve"> the food was dynamite. Really lovely. And yes</t>
  </si>
  <si>
    <t xml:space="preserve"> the wait was brutal and the lack of info for so long of it was unfortunate. But I actually feel like taking care of our entire check was a bit of an overreaction. People will wait for good food. You just have to make the wait enjoyable. Offer a free cupcake or coffee or other treat. Costs less and keeps everyone happy to be there.;;The food will bring us back and I'll update the stars (assuming the experience improves). Till then!"</t>
  </si>
  <si>
    <t>kA528bHw7c2dwAmqvk63oA</t>
  </si>
  <si>
    <t>68FPdmaOBXkp_dsf2sF8Qw</t>
  </si>
  <si>
    <t>w5WiCtl3NSA_aFs-xQZ0Hg</t>
  </si>
  <si>
    <t>One of the best places for lunch in the city. The quality of the food is superb and creative. Salads; sandwiches; grilled cheese: all good here.</t>
  </si>
  <si>
    <t>NaeJTAubvKG572UHPo04Yw</t>
  </si>
  <si>
    <t>_Oiu9FTAgVQPS_Wryl4eZQ</t>
  </si>
  <si>
    <t>Rudeness.  Pure rudeness from the owner.  I wish I could give negatives stars.;My friend and I had just bought a lemon bar (the quality was okay; nothing to die for; it was like Jell-O Brand lemon pudding with thick crust).  We were sitting out front at the one table with two chairs.  I had bought something across the street but was not eating it.;Long story short: the owner came out and confronted us for sitting there.;  ;\MAY I HELP YOU?\" ;\"No</t>
  </si>
  <si>
    <t xml:space="preserve"> thank you</t>
  </si>
  <si>
    <t xml:space="preserve"> we're just sitting here.\"  ;\"THIS IS FOR CUSTOMERS ONLY!\" ;\"Yes</t>
  </si>
  <si>
    <t xml:space="preserve"> we just bought something from here and ate it.\" ;[Pointing] \"THAT BAG'S NOT FROM HERE!\"  ;\"No</t>
  </si>
  <si>
    <t xml:space="preserve"> it's not</t>
  </si>
  <si>
    <t xml:space="preserve"> but we were just in the shop and bought something.\" ;\"THIS TABLE IS FOR CUSTOMERS!\" ;\"Yes</t>
  </si>
  <si>
    <t xml:space="preserve"> we just bought a lemon bar here.\";;And then he looked angry and confused.  So we left.;Customer service is important to me.  I would think it would be</t>
  </si>
  <si>
    <t xml:space="preserve"> too</t>
  </si>
  <si>
    <t xml:space="preserve"> to a business owner.  I don't care how good someone's food is</t>
  </si>
  <si>
    <t xml:space="preserve"> I'm not patronizing a shop whose owner is without manners.  And the slice of cake for $6.50 looked dry anyway."</t>
  </si>
  <si>
    <t>mRyFuAKSLQKdVvfN850_bQ</t>
  </si>
  <si>
    <t>dEMJVMt70lk88zdgIR_NLg</t>
  </si>
  <si>
    <t>I went there with my girlfriend last week for brunch.  The food was amazing and within 15 minutes the place was packed and there was a line out the door.   Clearly this is a local favorite.  We got some hand made deserts in a to go bag for an evening meal that were amazing.   I'm a bit of coffee snob; so their french press was an especially nice compliment to our omelet and french toast.   If you are a tourist; this is a perfect place to stop for a meal after a visit to Elfreth's Alley.</t>
  </si>
  <si>
    <t>cJ_agjtRpBTLRul5nZrwaw</t>
  </si>
  <si>
    <t>YMXV5wElz4ZUN1QDNYm_XA</t>
  </si>
  <si>
    <t>LOVE LOVE LOVE! Delicious for any meal of the day; or just cheese!! Gourmet grilled cheese to die for! Eat out back in the courtyard; sooooo cute; like a little European oasis!! Yum!</t>
  </si>
  <si>
    <t>zmLUS4Tqn-qzkg3ec6U9eg</t>
  </si>
  <si>
    <t>1EfuLN1xPiIe9UbjWgfHLA</t>
  </si>
  <si>
    <t>B8yjhaCnP2rAX8El0RwP2A</t>
  </si>
  <si>
    <t>m-zZ0gv2tCWMZ9ZRImegoA</t>
  </si>
  <si>
    <t>First time here the other day and on a review written by a classmate of mine I decided to check Wedge &amp; Fig out.  The restaurant was quaint and tidy. After looking around we noticed there weren't any tables available except for one that had a reserved sign. We were greeted promptly and were surprised when the hostess made available the reserved table for us. ;;On to the meal...;;Brunch is one of my favorite meals and I definitely wasn't left disappointed. My friend and I split a large French press coffee and it started the meal off right. We both ended up getting the same thing, which was the Eggs NOLA. Now of course when I hear cornbread in a meal I'm always skeptical of how good it'll be (I'm from GA and have had my fair share of good cornbread and biscuits lol). As for this dish, everything worked well together. The side salad with vinaigrette was just the right amount of acidity to add to the rich hollandaise sauce on this take of eggs Benedict. Overall my only complaint would be that the side potatoes looked and tasted crispy but weren't hot when the plate came out. ;Looking at the total meal and ambience I couldn't give this place less than *****. ;;Cheers Wedge &amp; Fig</t>
  </si>
  <si>
    <t>BeV7f-3nhben18dYf2q_Nw</t>
  </si>
  <si>
    <t>jrSfylUxT7sMRTFrrNk-jg</t>
  </si>
  <si>
    <t>1TVFpuoMj2Xed9k9Q7VrUA</t>
  </si>
  <si>
    <t>s9ceDy-cVHe0uzvZpWq87Q</t>
  </si>
  <si>
    <t>Szechuan, Chinese, Restaurants, Noodles, Soup</t>
  </si>
  <si>
    <t>E Mei Restaurant</t>
  </si>
  <si>
    <t>xKw1upiIiP9Jvr4t5PU8dA</t>
  </si>
  <si>
    <t>Yummy and from what I've heard; pretty authentic. Def a great place for dim sum and spicy food</t>
  </si>
  <si>
    <t>SB03QJpXcTGUL270PJ_Zog</t>
  </si>
  <si>
    <t>Spicier than Han Dynasty! But... still not spicy enough :P But I love their fried meats, and it's pretty cheap! It feels much more like the Chinese restaurants I'm used to, so it's really comfy, no pretenses. They seem to have a karaoke room as well, although I've never checked it out.;;I know there's a huge debate over whether E Mei or Han Dynasty is better, and they both have loyal followings. However, it really depends on what you're looking for, they have different specialties (and you'll find that even among the different Han branches). So give them all a shot and figure out what you like best from each, so you know the best place to got to to deal with your next craving!</t>
  </si>
  <si>
    <t>9cZ14RP_Bj3u38D-5yQojA</t>
  </si>
  <si>
    <t>Hot sour mung bean noodle was great;Ma Po tofu was great;Dumplings were average;Generals Tsos wasn't very good. Idk why I can't find great general tsos anywere in Chinatown ;The hot and sour soup had good flavor but only a tiny bit of meant and one little piece of tofu</t>
  </si>
  <si>
    <t>j6ohktF342Oo9lTPz01E6A</t>
  </si>
  <si>
    <t>K1IsRFZ-H96FstnFUHs6HA</t>
  </si>
  <si>
    <t>I was here a few years ago and was disappointed with the not so good food.   I have to say that this restaurant has completely turned around.  The food is authentic and amazing.  This food in my opinion is even better than Queens. Of course; you have to be able to eat spicy food and like the Sichuan flavor.</t>
  </si>
  <si>
    <t>Uk3l_HbYXl2ogOHdd02VWA</t>
  </si>
  <si>
    <t>jCTohFUc6W-WbAekhkYd0w</t>
  </si>
  <si>
    <t>I love this place. Typically order beef with long hot pepper. Plenty of spice for meal and I find myself craving it from time to time. Staff here is nice and attentive. I want to come back and try the hot pot one time; but have no idea how it works.</t>
  </si>
  <si>
    <t>Vkgi9pIFiBEOahY1j9SUkQ</t>
  </si>
  <si>
    <t>NB4LnBL_n8EdFjiQslkHww</t>
  </si>
  <si>
    <t>Pretty sure E Mei is my fave szechuan restaurant in Phl. I've been here for hotpot, dinner, lunch, take outs - so so good. In fact, I'm writing this review because I suddenly remembered their ants-climbing-a-tree dish at 1am (glass noodles and ground pork and that all spicy yumminess) and needed to remind myself to return for that! ;;-Hotpot is great, stock is authentic, better than the other generic hotpot places. The portions are huge too. if you're the type of person that doesn't seriously gorge himself/herself, this will probably come out cheaper than AYCE places, and tastier from the fresher ingredients ;-So many of their dishes are solid: ma yi shang shu, west lake beef soup, chongqing fried chicken, ma po tofu, twice-cooked pork belly, even the salted vegetable and duck soup, when I was craving some of those communal light soups for the table. one of the things i haven't tried is the wantons in chili oil, which IMO is one of the best indicators of a szechuan restaurant. I'm looking forward to trying it next time! ;;Service is good, attentive. Food is probably pricier than other Chinatown joints, but you're paying for the superior quality + service + cleanliness &amp; spaciousness of the restaurant. Great for longer meals and conversations.</t>
  </si>
  <si>
    <t>hNbFHDSAJEPA8uDaETI8-A</t>
  </si>
  <si>
    <t>The more menu items we try, the more I fall in love with this place. I am devastated that we're moving to Delaware County and won't be able to get take-out from here anymore.;;The veggie lo mein and pork with hot green peppers have both been added to my usual order of Chongqing chicken. I'm also a HUGE fan of the pork dumplings with spicy chili oil. The chili oil comes with a ton of garlic and ginger in it, and it's just to die for.;;As you can probably tell, we have leftovers for days when we eat here. We just can't resist ordering all of the delicious dishes so we end up having a lot of leftovers.;;I will miss you, E Mei. I will miss you :(</t>
  </si>
  <si>
    <t>L2P6CZ12HgdV4aRPdcJ1Aw</t>
  </si>
  <si>
    <t>chinese chicken nuggets. braised pork belly. everything here is great. you really cant go wrong; unless you start ordering all the american chinese food like beef n broc or sesame chicken. but then again that stuff is probably delicious as well.</t>
  </si>
  <si>
    <t>ap1Vh6qN7t8th2wOBMFOtA</t>
  </si>
  <si>
    <t>LVmxZfE7hndCPEWT1aELCA</t>
  </si>
  <si>
    <t>I never had szechuan style cuisine in the US before and I am so glad that E Mei was my first! The food there is extremely authentic and spicy! The owner and waiters treated us like we were the only customer there when there was almost a full house! ;;At first I was very nervous due to the spiciness and oily of traditional szechuan style food, but I was glad the owner helped us order and give us a great balance of flavor! ;;We had a spicy fish dish that was BANGING! And a smoked duck dish! Holy cow was it amazing! ;;Definitely highly recommend checking out the place even it's in the dead part of Chinatown!</t>
  </si>
  <si>
    <t>fddYwIkLW9hzhEIoTS4J7w</t>
  </si>
  <si>
    <t>5o6bjUqlqb2Ud7W19RLqdA</t>
  </si>
  <si>
    <t>I came here on a Monday; didn't make reservations but got seated quickly. I got the beef tendon. It was around 20 (including tip and tax). I also got a sprite. The dish itself was around 16. It was a decent sized plate; enough to feed two but I decided I could finish it myself. Super Spicy!!!!! Flavor was really good. I'd recommend coming here if you love spicy food like extra spicy!</t>
  </si>
  <si>
    <t>2pLIQ0RHSmUbF0eIRT0LYg</t>
  </si>
  <si>
    <t>Wine Bars, Bars, Nightlife, French, Restaurants</t>
  </si>
  <si>
    <t>Vintage Wine Bar</t>
  </si>
  <si>
    <t>wyBHUyAdINmzjZcY-sWKmA</t>
  </si>
  <si>
    <t>I like Vintage. I really do, but in a city that hosts a number of other wonderful wine bars this one has a lot of competition.;;Service is solid. The bartenders are courteous and attentive. The wine list is good and the happy hour includes a decent selection PLUS $5 bubbly so you can be a baller on a budget.  Food however, is just okay. It's reliable but nothing that has me yearning to go back. ;;Overal this place is consistent and you've gotta like that.</t>
  </si>
  <si>
    <t>VYuuNzTWju8D0rr8SvaZjA</t>
  </si>
  <si>
    <t>fNzAWVj-f3-yZfb7oJFt0Q</t>
  </si>
  <si>
    <t>Great place for low key wine and dinner. We came during happy hour which is 4-6pm (a little early for most people) and the wine options for $4 were great. They are normally $8-12. The fig and Gorgonzola; only 3 pieces; was delicious as was the stuffed crepes with mushroom duxelle on the specials menu. Great for small groups or a date.</t>
  </si>
  <si>
    <t>LTcLmevJiozaHT0ZUO9mgA</t>
  </si>
  <si>
    <t>The host tried to make us sit at the bar cos we were only here for drinks when they had quite a few vacant tables! But us four girls can't possibly have a good conversation at the bar! So we just plopped ourselves onto their cushy seats at the front. And we ordered food;;The appetizers are very decently prized and go well with our wines. The Gorgonzola and Fig Bruschetta and the Provencial Bruschetta are very good. Bread goes so well with wine, IMO. I wouldn't try the escargots (uggghhh) but according to my friend who did (gross), they weren't cooked well (even grosser!). And I love how the foods are sometimes served in tiered trays. That somehow always seems to push it up a notch in the class level for me. Yes,even eating fries can be classy, if they are served on tiered trays- and funny enough thats exactly what happens here!;;They serve a wide variety of wines and some beers and champagne. There's also the Flights ($15), which is a wine sampler consisting of 3 wines pre-picked.;;What I like about Vintage is the creativity of their interior designs. The still-expanding wine-crate-panelled wall is such a brilliant idea. very beautiful and tasteful. the wine bottle chandelier is also very interesting.;;Its dim and intimate and not at all intimidating. Allows for good conversation. Great date spot. Not sure if this is typical here but a particular gentleman bought us a bottle of wine and left - without giving us a chance to thank him. Lovely.</t>
  </si>
  <si>
    <t>0PAgmYijzlqoHoE6D-0M2A</t>
  </si>
  <si>
    <t>Was in Philly with the fam visiting the Convention center and decided to stay for dinner.  Stupid me didn't reserve (Sat) as didn't think we'd stay this late.   We dropped in a few restos via Yelp but all said they were booked or over 1 hr waiting.   Past by VWB and seeing it look nice and semi full, took a chance and asked the nice host if he can take us and we're just gonna eat and go.  He was so nice and said no problem and sat us in the back.  Our waitress Stephanie was very nice and prompt and explained the different flights they had and the specials were on the board.  DW had a Spanish flight and I opt for the bold red.  The wines were very nice 3 oz pours.  Ordered the following apps: charcutiÃ¨re plate and fries based on the Yelp reviews.  The plate came on a wooden board of 2 types of cold cuts with bread, homemade chicken patÃ© and pickles.  Fries were the matchstick fries.  Both were yummy.  Next we ordered from the board specials:  Grilled quails (me), DW (grilled fish), also gnocchi plate, and burger and to share a grilled octopus (yes we were hungry and have been walking in the cold!).  Dishes were not huge but were perfect sized so we can have dessert afterwards.  There was about 2 whole quails mixed in a sweetish sauce and was very good.  I think the fish was the best dish overall.  Grilled perfectly and was accompanied with pineapple sauce and red cabbage salad.   The gnocchi (lightly pan fried) was tied for 2nd with the quails.  I didn't have a chance to try the huge burger since my son gobbled it up and said it was delish.  Dessert of the day was Creme bruleÃ©, pecan pie, and french toast with banana foster/w marshmallows.  We ordered all of them and we cleaned it all up : )  ;I was surprised that my 3 wine flight was only $13 and my DW's 2 wine flights were $11 which is not bad considered just a glass will run you $10.  Overall, I really enjoyed this place and will go again next time a la date night if I'm heading to Philly.</t>
  </si>
  <si>
    <t>OiqNH0AvReZdYURvL7IpLw</t>
  </si>
  <si>
    <t>While vacationing in Philly with my family for the Army/Navy game; we decided to take a walk around and stumbled upon Vintage. We walked passed it and decided to double back and stop in. We enjoyed the appetizers and wine selection. It was a nice \chill\" bar where you didn't have to scream and shout to have a conversation. My mom and aunts enjoyed themselves but it wasn't necessarily a general \"older\" crowd. We went on a Thursday night and had a blast. If I lived in Philly; I'm sure I would visit again. However; when on vacation I never like to visit the same place twice. :)"</t>
  </si>
  <si>
    <t>WPPJPnX8KUghZqMdvNwPSw</t>
  </si>
  <si>
    <t>qP5WdvtWqdLCqptRykpReQ</t>
  </si>
  <si>
    <t>v8toUiXrmjjMb5MJiHoENQ</t>
  </si>
  <si>
    <t>VZ4nfwnz_--EdM88YNND9A</t>
  </si>
  <si>
    <t>Wonderful little wine bar in Philly. We stopped in for a couple of glasses of wine when several other places around had waits; or were closed. Vintage did not disappoint. Really great wine selection; nice and friendly staff (knowledgeable; too); and an all-around fun atmosphere. The food looked great; but we were on our way to dinner; so we didn't indulge. Next time.</t>
  </si>
  <si>
    <t>_3m7p29nUdGnSHOX7M8E6w</t>
  </si>
  <si>
    <t>FfEXEt8MwmPEA19nWI3suw</t>
  </si>
  <si>
    <t>KqmuTX7kLo-oGG2eLeO_OQ</t>
  </si>
  <si>
    <t>E8ROpU7EVqEN4_SrtWOQAw</t>
  </si>
  <si>
    <t>This is a very nice place!! Went here for St. Patty's Day; and sat outside. The atmosphere around the restaurant was great and the wine was amazing. We had multiple glasses of Reisling and Prosecco... they were wonderful. We had the cheese and charcuterie board... they were both delightful. The best thing about this spot was the excellent service. Though; we were sitting outside; they constantly checked on us and made us feel so welcomed. I will definitely be back!!!</t>
  </si>
  <si>
    <t>v8svU5JLgN-Ega0nRbRS1A</t>
  </si>
  <si>
    <t>OF06EyK4mq_gszjmXvK9jA</t>
  </si>
  <si>
    <t>I must admit that I am not the wine and cheese sort of guy more of a beer and chips dude but this place was a nice change of pace.  We had some kind of French wine that I damn near licked out of the glass that it was so good. My wife and I sat in front of some open windows and sipped wine for what seems like all afternoon. We also had a platter of cheese and some meats that was finger licking good. ;If I lived in Philly I could easily see me taking my wife here on a regular basis to just sip a little wine and enjoy our life.</t>
  </si>
  <si>
    <t>xIpaEMvh0k7Xucs3lPZBHw</t>
  </si>
  <si>
    <t>hcxea89M_U__LADtu3C0kA</t>
  </si>
  <si>
    <t>American (New), French, Restaurants, American (Traditional)</t>
  </si>
  <si>
    <t>Supper</t>
  </si>
  <si>
    <t>WocY-gdXvVarMkHamWYq_Q</t>
  </si>
  <si>
    <t>We felt very sick after brunch. I ordered the pancakes, and my friend ordered the mushroom toast. When the pancakes first came out, they were very mushy (almost runny) in the middle. The pancakes were supposed to be a little different (blue corn?), so I asked our server if they were supposed to be like that. He said they weren't, and he took them away. ;;Meanwhile, the mushroom toast had arrived. We were totally unprepared. Instead of toast, someone had baked some sort of sweet brioche, cut it into a cube a little bigger than my fist, soaked it in butter, and then deep fried it. Oh, and there were some mushrooms on top. The fried butter cube came in a small cast iron skillet, which was also filled with mushroom-flavored butter. The first bite was good because butter is delicious... but we had to force the later bites. I say \we\" because my pancakes didn't come back until we had finished the mushroom toast-- even though there were only six other people in there.;;When the pancakes came back</t>
  </si>
  <si>
    <t xml:space="preserve"> they looked exactly the same. Still runny</t>
  </si>
  <si>
    <t xml:space="preserve"> but maybe a little burnt on the outside. We were pretty over Supper at this point</t>
  </si>
  <si>
    <t xml:space="preserve"> so I just ate half of them and we left.;;Unfortunately</t>
  </si>
  <si>
    <t xml:space="preserve"> we felt SO SICK afterwards that neither of us could eat for the rest of the day. (And we hadn't eaten before brunch</t>
  </si>
  <si>
    <t xml:space="preserve"> so it was pretty clear what was making us sick.) That evening</t>
  </si>
  <si>
    <t xml:space="preserve"> I sent a nice (truly!) email to the manager explaining that brunch had made us severely nauseous</t>
  </si>
  <si>
    <t xml:space="preserve"> and describing what we ate-- I even took care to write it before dinner so they could check their ingredients and make sure nothing had gone bad. That was about two weeks ago</t>
  </si>
  <si>
    <t xml:space="preserve"> and we never even got a response!;;The ambiance is wonderful</t>
  </si>
  <si>
    <t xml:space="preserve"> and some other people looked like they had nice food on their plates. We paid fifty bucks for 2 stomachaches and 1 ignored email."</t>
  </si>
  <si>
    <t>XruuTrsNtjCp6Ht4nPYRRg</t>
  </si>
  <si>
    <t>fmUyphlUT7RAnZIhwOjTJA</t>
  </si>
  <si>
    <t>I heard about this restaurant on an episode of Andrew Zimmern's show.  It's located right across the street from Whole Foods on hipster South Street.  I really liked the restaurant's decor which included a noteworthy light fixture.;;I had to try the assorted deviled egg appetizer of the day which was almost two pretty to eat!  It featured a truffle, chipotle lime, buffalo chicken, and sesame ginger egg which was clearly delicious and my favorite.  I also had the duck and waffles.  It featured a crispy duck confit leg with pecan sage waffles and cabbage.  It was a magnificent flavor combination.;;The server, Carmine, was very friendly and accommodating with a sense of humor.  He joked how fun it is to watch the interesting people/characters coming and going across the street at Whole Foods.</t>
  </si>
  <si>
    <t>HWTJufTk5Vt9D_tNZ09f6A</t>
  </si>
  <si>
    <t>Supper is one of my new favorite brunch spots in Philly. I've been to Supper for dinner previously, but recently stopped by for Sunday brunch after it made Philly Mag's Restaurant Club Brunch Guide.;;We went on a Sunday around 12:30pm. They were pretty booked up with reservations (they take reservations for brunch!) but we managed to score two seats at the bar. The eggs benedict was one of the best I've had and even better than the one my husband makes (which is pretty damn good). All sides are separate, so order the cornbread hush puppies if you know what's good for you and the duck fat fingerling potatoes. Yes, my friend, fried cornbread + potatoes + duck fat = heaven.;;Service was good, and the freshly squeezed orange juice was delightful. Brunch at Supper is slightly more chic (ie. this ain't Honey's hipster scene) but comfortably casual nonetheless.;;Final thoughts...;A great place for Sunday brunch especially when you can plan ahead and make reservations. Food is fresh, well-made, and offers twists on the standard brunch staples.</t>
  </si>
  <si>
    <t>hlnvLuteuXO216alJ1rVBw</t>
  </si>
  <si>
    <t>hQ72h8vKSY5QhYn75qgA7w</t>
  </si>
  <si>
    <t>At first I was a bit overwhelmed by the lay-out of Supper's menu: hors d'oeuvres, firsts, plates, large plates...  But our server successfully demystified the menu and was able to offer detailed recommendations, which I appreciated.  She was also quite helpful when I explained that I had a dairy allergy.  ;;Everything was delicious.  I particularly enjoyed the crab latkes and was intrigued by the deviled eggs, which had unique additives like old bay and truffles.  For my \plate\" I ordered the pork tenderloin which was juicy and flavorful.  It tasted as though it had been in a slightly sweet marinade that really enhanced the flavor.  I also ordered two different cocktails</t>
  </si>
  <si>
    <t xml:space="preserve"> both of which were smooth and tasty.  I feel confident that I will enjoy any menu item I choose in the future.;;Although I would not consider Supper appropriate for every day dining</t>
  </si>
  <si>
    <t xml:space="preserve"> I feel that for the quality and uniqueness of the menu and the experience</t>
  </si>
  <si>
    <t xml:space="preserve"> it is priced appropriately.  I would highly recommend Supper for a special occasion or date night."</t>
  </si>
  <si>
    <t>s_ushMFjAYjIvszJW2gOhQ</t>
  </si>
  <si>
    <t>i7l6Gz-_0CSJyT8DEPDalg</t>
  </si>
  <si>
    <t>What a disappointment.;;We were excited to come, and made reservations for our anniversary dinner. We were seated promptly, and the service was acceptable. But the food was very sub-par. I ordered the Pastrami Fried Chicken and it was 4 small pieces of chicken, that were filled with small bones, so required a lot of careful cutting to avoid eating bones. The flavor of the meat was very one-note. Overly smokey. There was a mayo based sauce on the plate that was tasty, but again, one-note. No depth or variety of flavor. The grits underneath were good. My wife got the duck and waffles. The waffle was so hard, we literally couldn't cut through it. How are you supposed to eat that? She said that the duck tasted old. ;;For $100+ meal, you can do much better. We won't be back.</t>
  </si>
  <si>
    <t>cXd6Nvbm4lHMmTdfxgzIZg</t>
  </si>
  <si>
    <t>0BGnPYm9t5vZh69PO-2ZKQ</t>
  </si>
  <si>
    <t>Enjoyed the Restaurant Week menu.  Selected the deviled eggs; sweet potato soup; skate wing; and passion fruit bar dessert.  Service was good; but not perfect.  A wrong entree was delivered to the table and our fellow diner had a couple minute wait for the proper one to be brought.  The Sorcerer cocktail was a fantastic concoction that I highly recommend.  Nice wine list; also.  I would definitely give Supper another try for the regular menu some time.</t>
  </si>
  <si>
    <t>uMimezx2wkEM8HNRIo90Kw</t>
  </si>
  <si>
    <t>gfwnu7clTr18VSiLhpIfjw</t>
  </si>
  <si>
    <t>We called on a Thursday evening around 6:45 to ask about the wait and were told we'd probably wouldn't be seated until 8.  We decided to head over anyway, figuring we could always sit at the bar.  When we arrived 15 minutes later, eight of the ten tables downstairs were empty and we sat right away.  Maybe a whole bunch of people called to cancel their reservations?? Strange, but not the end of the world.  ;;We had the pretzels with chili &amp; beer fondue and I wish we had ordered something else.  The cheese sauce had a weird aftertaste and the pretzels weren't particularly good. The Smoked Chicken wings had an interesting, tasty sauce.   ;;I definitely recommend the Acorn squash and leek salad. I ordered it despite the fact that it has cranberries, and I usually don't like fruit in salads. Make sure you get a piece of everything on your fork before you take a bite, the flavors are amazing together.  I didn't try the Grilled Flatbread because i don't eat sopressata but others at the table said it was ok, but too salty to finish. The pesto  in the Strozzapreti pasta was way too strong, you couldn't taste any of the other vegetables in the dish. The Sea Scallops were cooked well and the romesco was good.;;My Grilled Poundcake dessert was gross.  The pound cake itself was charred, enough that even when i took a bite with the almond ice cream and pear all i could taste was BURNT.  Despite that, it wasn't even warm--I guess it had been sitting out for a while.;;Our server was attentive &amp; knew the menu and the owner stopped by our table to say hi.;;None of it was awful, but when I go to a small plate restaurant I kinda expect some awesome food.  If I were to go back, which I probably won't, the acorn squash salad is the only item i would order again.</t>
  </si>
  <si>
    <t>iQrUP5JkivaoT-_kTLiPcw</t>
  </si>
  <si>
    <t>ZbFiZaioup11MwNMVge9oA</t>
  </si>
  <si>
    <t>On the recommendation of our chatty waiter; we started the dinner off with a bottle of Sebastiani zin; which was surprisingly good.  The deviled eggs were great; the hush puppy side was forgettable.  I had the duck as my main course and it was fabulous.  Tried the salmon; which was good; but not as good as the duck.  Very friendly service... a bit pricey; but a great experience nonetheless.</t>
  </si>
  <si>
    <t>quBsSLsr7J5XiA7mydCvcg</t>
  </si>
  <si>
    <t>PAt09utpb8mjYOjVdO6FTg</t>
  </si>
  <si>
    <t>I was craving a burger and my husband recommended that we try Supper. The restaurant is beautiful, there's lots of wood work, a nice open feeling to the space (yet still intimate), and a cool sculptural light fixture. ;;We started off with the charcuterie (choice of three) - boudin blanc, pork rillettes, and country ham. It came with mustard, pickles and some crispy toast and all of the meat was delicious. For our entrees, we each ordered the burger even though we were definitely tempted by some other items on the menu (hello slow cooked pork belly). The burger arrived and it was quite sizable, which is to be expected when you're paying almost $20 for a burger. The toppings were great, the meat flavor was delicious, but my only complaint is that my burger was overcooked. I requested medium rare (the only acceptable way to eat a burger) and unfortunately mine came medium well - basically no pink at all. The highlight of the plate was those ridiculously tasty duck fat fried potatoes with a trio of dipping sauces. ;;Also notable at Supper is the drink selection. We each had a cocktail that was perfectly made and unique. I will definitely be back to try some of the other entrees.</t>
  </si>
  <si>
    <t>PMGFvGLdCAS_izN6-l0JAw</t>
  </si>
  <si>
    <t>Went here on a Thursday night with the $89 Living Social four course tasting deal. Place was dead at 6, but our early reservation scored us 1000 points on Open Table which was great. ;;We got to choose from a preset selection of four courses from the menu. It seemed limited at first, but we were able to make substitutions with no problem. ;;All of the food was great. The barley risotto and tamale fries were exceptional, as were the desserts (blueberry brown betty and apple pie). But the true standout was my duck and waffles, which is easily one of the best entrees I've had at a restaurant in Philly. I'd come back just for that. ;;And we definitely got a deal with the Living Social, saving roughy $25 off of the menu price for the items we ended up ordering. ;;If you've been thinking about Supper but have it a bit further down on your list (as was the case with us), don't let it stay there. This place should definitely be one of your next stops. Would give it 4.5 if I could.</t>
  </si>
  <si>
    <t>ijgaxAB6ziz8fuJtkb29Fw</t>
  </si>
  <si>
    <t>_OgwyI_0mGs620_ZfKgzbg</t>
  </si>
  <si>
    <t>Latin American, American (New), Caribbean, Dance Clubs, Bars, Restaurants, Cuban, Nightlife</t>
  </si>
  <si>
    <t>Tierra Colombiana Restaurant</t>
  </si>
  <si>
    <t>xEYO1xzo_aUVSbru6j61bw</t>
  </si>
  <si>
    <t>Ok I know my review is going to go against the grain. But having lived in a place where latin food (Cuban, Colombian, Peruvian, Venezuelan, etc) is the staple, Tierra Colombian comes up short in so many ways.;;They offer Colombian and Cuban cuisine. It may well be the \best Colombian and Cuban food you will find in Philadelphia</t>
  </si>
  <si>
    <t>\" but that doesn't mean it is good.;;The beef dishes were tough and tasteless. The fish was overcooked and dry. The Churrasco...PLEASE! And worst of all</t>
  </si>
  <si>
    <t xml:space="preserve"> the pork had no flavor at all! ;;In Miami this place would be a definite pass it by. Although the desserts were fairly good across the board. Try nearby El Balconcito</t>
  </si>
  <si>
    <t xml:space="preserve"> or Sazon on Spring Garden</t>
  </si>
  <si>
    <t xml:space="preserve"> for latin food done better. But I'm still in search of good Cuban in Philly. Forward any suggestions.;;I haven't been to the nightclub portion of this place</t>
  </si>
  <si>
    <t xml:space="preserve"> but if the crowd is right I've no doubt the place can be a blast! And yes</t>
  </si>
  <si>
    <t xml:space="preserve"> the neighborhood is a bit dodgy-but don't let that be the reason you don't go."</t>
  </si>
  <si>
    <t>tUd4GTgygn6ZfBs9fu6bqw</t>
  </si>
  <si>
    <t>e6n6btzxW3a85zpe00SgCA</t>
  </si>
  <si>
    <t>Kj0ANBytnfciABp_DDR1xg</t>
  </si>
  <si>
    <t>Be ready to wait a little over 10 - 15 minutes to just get your first drink. Poor attention. Food was ok butvreally; the lack of service made it ackward. Also; be ready to be charged 15% gratuity; even if it is only 2 of you.</t>
  </si>
  <si>
    <t>vvIL-5q12P7WMURsqnf6Tg</t>
  </si>
  <si>
    <t>joNk2HPVwR6bPyrO-OMetQ</t>
  </si>
  <si>
    <t>QdRp2K6j57DZ6jF98VRQ_w</t>
  </si>
  <si>
    <t>jSh3oQk0jWgZ_pyuMPtulA</t>
  </si>
  <si>
    <t>My first Colombian dinning experience was slightly disappointing.;;It's so tough to judge food you're so unfamiliar with. Therefore, my rating is solely based on my initial impression on the quality of the food.;;I ordered the Masa de cerdo (cubes of pork with cassava, Cuban tamale, plantains and black rice). The plantains were tasty. Tamale was plain tasting to me. Rice was okay. The pork were very dry and non-tender to say the least.;;Appetizers: Shrimp empanada was good but didn't blow me away. ;;Drinks: Passion fruit mojito was delicious. Margarita was just okay but very generous size.;;Overall, very interesting place in a very sketchy neighborhood. Watch out where you park your car. You might not see it again if you're not careful.</t>
  </si>
  <si>
    <t>slpyLHWsvPXwj1XPoyjugQ</t>
  </si>
  <si>
    <t>JiABHo3kZ5Awa-c-d8NUPQ</t>
  </si>
  <si>
    <t>KYtAQseVFjRn8lbBLs8kzA</t>
  </si>
  <si>
    <t>I have only ever been here for breakfast, but it's my favorite breakfast spot in Philadelphia.  I like to get gallo pinto, which is sometimes on the menu and sometimes not, but they bring it if I ask for it: rice, black beans, sweet fried plantains, avocado, fried cheese, and steak.  And coffee.  That costs around ten dollars.;;Sometimes I get arepas,which are corn cakes with cheese.  By the way, the same people operate the expensive restaurant Mixto on Pine Street.  If you like Mixto, you will like Tierra Colombiana.   The menu is the same.  The food is the same.  The prices are half.  Arepas at Mixto, $2.50 for two.  Arepas at Tierra Colombiana, $0.50 each.  They are the same arepas.;;They have a full bar.  Sort of.  I made the mistake of ordering bourbon.  There was a long conversation over by the bar while they tried to figure out what it was.  Eventually the waitress came back.  She was very polite.  \Sorry</t>
  </si>
  <si>
    <t xml:space="preserve"> we don't have bourbon.\"  I realized my dumb mistake.  This is a Cuban-Colombian restaurant; of course they do not have bourbon.  Duh.  I ordered brandy instead.;;If you speak English</t>
  </si>
  <si>
    <t xml:space="preserve"> it is possible that you will be the only customer there speaking English.  Remember to smile and say \"gracias\".;;Addendum 20091005: Brought the five-year-old here for breakfast on Friday</t>
  </si>
  <si>
    <t xml:space="preserve">  She was very excited to be going to Daddy's secret breakfast place.  Got gallo pinto again</t>
  </si>
  <si>
    <t xml:space="preserve"> this time with steak.  The kid also ordered bacon</t>
  </si>
  <si>
    <t xml:space="preserve"> which turned out to be some of the best bacon I've ever had: thin</t>
  </si>
  <si>
    <t xml:space="preserve"> perfectly crisp</t>
  </si>
  <si>
    <t xml:space="preserve"> salty and flavorful.  And we got arepas (cheesy polenta cakes)</t>
  </si>
  <si>
    <t xml:space="preserve"> which I love.;;But I'm really writing in because I had Cafe Cubano for the first time.  This is espresso infused with a lot of cream and brown sugar.  Wow.  Heavenly.  Suddenly I'm a Cubano addict.;;Gallo pinto</t>
  </si>
  <si>
    <t xml:space="preserve"> plus dos arepas</t>
  </si>
  <si>
    <t xml:space="preserve"> bacon</t>
  </si>
  <si>
    <t xml:space="preserve"> cafe Cubano</t>
  </si>
  <si>
    <t xml:space="preserve"> cafe con leche</t>
  </si>
  <si>
    <t xml:space="preserve"> and hot chocolate all totalled about $21.  Then we took home half the food and ate it later."</t>
  </si>
  <si>
    <t>1eijL2sT-sVhAdYf7MfKbA</t>
  </si>
  <si>
    <t>TmNVmGdsEpDWQHDlRcQJaQ</t>
  </si>
  <si>
    <t>delicious! so glad a coworker shared this place with me. i can't wait to bring more friends here and get the center city dwellers to get over the shock of going north of Girard ;);;excellent sweet plantains and black beans. tried the mango margarita (too salty for me), and the red sangria (much better; sweet and filled with cut up fruit).</t>
  </si>
  <si>
    <t>56FBsFbgEp6pimipMTDwYw</t>
  </si>
  <si>
    <t>One of my favorite restaurants in the Philadelphia area! I always come for the pernil and the maduros.  Unfortunately I moved further away so when I get to go it is a treat! Great portion sizes; friendly staff; and awesome food!  If you get a chance; go go go.</t>
  </si>
  <si>
    <t>kamo-kk9iu1u20SXUvCJTg</t>
  </si>
  <si>
    <t>m9371E9VaX9r55vz8brXMw</t>
  </si>
  <si>
    <t>5mLJGjgGq8JBBIQLkNfl1w</t>
  </si>
  <si>
    <t>vpNJJNVgVmf2u1lfdFh81w</t>
  </si>
  <si>
    <t>Breakfast &amp; Brunch, Restaurants, American (New)</t>
  </si>
  <si>
    <t>Matyson</t>
  </si>
  <si>
    <t>goEs5JfFtM2laxLCsmufOQ</t>
  </si>
  <si>
    <t>My wonderful staff gave me a nice gift certificate to Matyson's, so off to dinner we went this past Monday.  My lovely date and I decided to order the tasting menu (a tribute to the recently departed Charlie Trotter.). The first two courses, mussels with sweet &amp; sour cucumber and the Kampachi in green tomato water were excellent. The third course of lamb with baby spinach, sun chokes and truffles was sublime, and was the one of the best lamb dishes I've ever eaten.  The duck and cornbread that following were also very good, but paled in comparison to that lamb.;;Matyson's is now going to be on my restaurant rotation, and the tasting menu (served Mon-Thur) is a defiant go to.  Remember to bring a nice white/rose and red to this BYOB, you won't be disappointed.</t>
  </si>
  <si>
    <t>cAiF4pN0_oHSnW_O5xdcbA</t>
  </si>
  <si>
    <t>FclX1Fp_3qzCxcFQ07cCXg</t>
  </si>
  <si>
    <t>Lovely interior with very friendly and prompt service. Don't forget to BYOB!;;Must haves:;-Duck ragout cavatelli. Amazing. Wish I oredered 2 and had it as an entree!;-Grilled octopus app-melt-in-your-mouth. No chewy nonsense!;-Beef cheeks: amazingly tender, I (literally) ate it with a spoon (so I could scoop up the sauce!);;Alright:;-Halibut was good but not especially memorable;;The desserts were solid. Not so good that I  would come back just for them, but both the plates for the semifredo and orange creme brÃ»lÃ©e were both licked clean. ;;Overall a great experience and would return!</t>
  </si>
  <si>
    <t>AVHU8_ZuTscX1cCzTsmgXA</t>
  </si>
  <si>
    <t>Divine Matyson;I still think of their perfect;duck with berry sauce;;Nice place, great service;Scrumptious from start to finish;Dinner was heaven...</t>
  </si>
  <si>
    <t>AXg0d78MkFI0fibjsNJsJw</t>
  </si>
  <si>
    <t>I was a little fearful of being suckered into a pricey prix fixed menu on valentine's day; but was thrilled to see that they had their normal menu with some fantastic specials. For starters we had the sweetbreads with a perfectly poached egg on top- delicious. The egg was cooked perfectly (not an easy feat) and complimented the saltiness of the sweetbreads. Plus it was entertaining to keep my husband guessing as to what sweetbreads were. For dinner I ordered the whole branzino. Super impressive the way the fish was deboned. I was expecting to choke on a bone at any moment; but the entire thing was served intact and deboned. Oh it was super super good! For dessert we had a hazelnut crepe; which was just amazing. We both greedily inhaled the dessert and wished for more. Great restaurant if you're looking for a byob without the cramped byob feel.</t>
  </si>
  <si>
    <t>K97i0e7MaxYfvCCwPFMjuw</t>
  </si>
  <si>
    <t>H4DaezFq5Pifd45gLj7iig</t>
  </si>
  <si>
    <t>We went to Matyson with some friends from Florida. Usually we always order the tasting menu which offers a great value. The quality of food is always consistent the courses inspiring. I would rate their menu at four stars. However the week we went it the menu was root vegetables and we were not inspired so we ordered from the a la carte.;The experience was outstanding from the Seared Foie Gras to the Long Island Duck which was cooked to perfection. ;In the future I may simply order from the a la carte.;The service was four stars and pleasant.;Great job chef!</t>
  </si>
  <si>
    <t>FxooKHCiZd1_To18N1z7Pg</t>
  </si>
  <si>
    <t>Cq-599LCxx0-dfoZobz7fQ</t>
  </si>
  <si>
    <t>It's not often that I go out to a fancy pants BYO.  Up until last week, you could say that I'd never been to one.  Usually, you'll find me in a dimly lit bar with craft beer in my glass and something greasy on my plate.  Some nights you'll even find me in a dimly lit bar with a can of Schmidt, a shot of Beam and Chef Boyardee in my beard.  That's pretty much the variation I'm dealing with in my day-to-day.;;Well I made an exception because there's a certain little lady who deserves it and I ended up picking Matyson.  Mostly because a buddy who's down in Baltimore had a $25/50 gift certificate that was due to expire before he'd be able to redeem it.  Partly because I've heard nothing but good things from people I trust on issues such as these.  But after two bites of the first course, that wouldn't have mattered anymore.  Because my mouth was telling me something:  ;\Best food that's ever been in here</t>
  </si>
  <si>
    <t xml:space="preserve"> ever!\";;Having been recommended to do the tasting menu</t>
  </si>
  <si>
    <t xml:space="preserve"> we checked it out and she picked out 3 bottles to compliment the courses.  She selected Panil BarriquÃ©e</t>
  </si>
  <si>
    <t xml:space="preserve"> an Italian sour; Stillwater's Cellar Door saison and Southern Tier Pumking for/to pair with the Pumpkin Roulade dessert.;;But this review isn't about the beer</t>
  </si>
  <si>
    <t xml:space="preserve"> so let's talk about the food.  ;This week's tasting menu featured a variety of local squash.  ;;The first course was a Butternut \"Cappucino\" with White Chocolate</t>
  </si>
  <si>
    <t xml:space="preserve"> Lobster and a Butternut Popover (which was handy for soaking up whatever couldn't be grabbed by the spoon).  The sweet combination of the butternut lobster and chocolate coupled with the rich frothy texture was just amazing</t>
  </si>
  <si>
    <t xml:space="preserve"> and the sourness of the Panil provided contrast.  ;;But this was just to get your appetite sufficiently whetted for the second course consisting of acorn squash ravioli with pistachio</t>
  </si>
  <si>
    <t xml:space="preserve"> pear and shaved foie gras.  Our server commented that this was her favorite dish on the tasting menu.  While I didn't agree personally (I'm not big on either pear or pistachio) it was delicious nonetheless. ;;Course three was up and so was a switch to the Stillwater saison.  Again she nailed it on the pairing</t>
  </si>
  <si>
    <t xml:space="preserve"> the spicy</t>
  </si>
  <si>
    <t xml:space="preserve"> earthy flavors of the saison blending with Red Snapper in a Kobocha Squash sauce with Thai Basil</t>
  </si>
  <si>
    <t xml:space="preserve"> peanut sambal and a couple of the most buttery smooth mussels I've ever eaten (I've eaten a lot of mussels).  The fish was over-cooked a smidgen but it really didn't matter.  I think this was my favorite of the bunch and I think it had to do with those mussels.  ;;Next</t>
  </si>
  <si>
    <t xml:space="preserve"> we had Coffee Rubbed Duck Breast with Red Curi Squash Tamale</t>
  </si>
  <si>
    <t xml:space="preserve"> Mango and Salsa Verde.  We were glad we both saved a little bit of the Panil because it made the Duck Breast really sing.  The Duck was cooked perfectly as was the Tamale and the coolness of the fresh Mango and tanginess of the Salsa Verde just tied it all together.  ;;And now</t>
  </si>
  <si>
    <t xml:space="preserve"> the moment we've all been waiting for.  The Pumpkin Roulade was fucking awesome.  That's all I'm going to say about it.;;We finished with a double of Illy Espresso and a quick trip to the Lily-scented (now with real Lilies!) water closet.  ;;Our waitress Tracy and staff were all great</t>
  </si>
  <si>
    <t xml:space="preserve"> everyone contributing their thoughts and seemed genuinely interested in ours.  ;;The atmosphere was warm and comfortable.  It might be a little noisy for the bourgeois types but considering my normal haunts of choice didn't bother me a bit.  A clean shirt and a decent pair of jeans fits in nicely here.;;So there it is.  My introduction into the fancy pants</t>
  </si>
  <si>
    <t xml:space="preserve"> BYO set.  I think I could get used to this."</t>
  </si>
  <si>
    <t>H1IZrCGg4XR4oHbGCdQQGg</t>
  </si>
  <si>
    <t>sQFRKEbR_HQxkR3mTC5HbQ</t>
  </si>
  <si>
    <t>Matyson puts together amazing meals. The dishes are creative and complex with many flavors layered together to create remarkable results. Lately, I've been feeling \nice-restaurant fatigue\" where nothing impresses me any more. So often</t>
  </si>
  <si>
    <t xml:space="preserve"> I leave an expensive restaurant and think</t>
  </si>
  <si>
    <t xml:space="preserve"> \"I could make that at home\". But I could never recreate the dishes at Matyson. From appetizer to dessert</t>
  </si>
  <si>
    <t xml:space="preserve"> I want to lick the plates.;;And of course</t>
  </si>
  <si>
    <t xml:space="preserve"> everything else is great. The servers are warm and friendly. The restaurant is dimly lit at night and it is BYOB</t>
  </si>
  <si>
    <t xml:space="preserve"> so very romantic. The tables are a tad bit close together</t>
  </si>
  <si>
    <t xml:space="preserve"> however. ;;Forget Garces</t>
  </si>
  <si>
    <t xml:space="preserve"> Starr and Morimoto</t>
  </si>
  <si>
    <t xml:space="preserve"> this is the best spot in the city."</t>
  </si>
  <si>
    <t>woTmVDFKON5mEizpCCsZoA</t>
  </si>
  <si>
    <t>Best scallops I've ever had in my life.  Even better than Chloe's; and those are pretty damn good!  They combine interesting ingredients to create unique flavorful dishes.</t>
  </si>
  <si>
    <t>Ww9cjB-0vcgGSNFd2ppWCg</t>
  </si>
  <si>
    <t>Fantastic meal; great service.  Halibut was best fish dish we've had in Philly.</t>
  </si>
  <si>
    <t>cdVUTvzhyK2j5oY0wIeaTA</t>
  </si>
  <si>
    <t>kyucW2AQnhXZROqizHYDNw</t>
  </si>
  <si>
    <t>A small neighborhood gem. I would have never have heard of this place if one of my coworkers had never told me. This BYOB is incredibly intimate AND th food is delicious. ;;My husband and I took my mother in law and she loved it. She loves fresh seafood and this place had it. My scallops were cooked perfectly and her fish was as well. My husband got some type of steak with small blue cheese fried tater tot things that was oh so yummy. I could probably eat a bucket of them :);;I would like to go back the next time we decide to treat ourselves!</t>
  </si>
  <si>
    <t>iya8VVcoH21j2GBmqfDZ-g</t>
  </si>
  <si>
    <t>t6g6Lj8WzjIXXucCl9jdTQ</t>
  </si>
  <si>
    <t>Salad, Coffee &amp; Tea, Juice Bars &amp; Smoothies, Desserts, Ice Cream &amp; Frozen Yogurt, Food, Creperies, Gluten-Free, Restaurants, Japanese</t>
  </si>
  <si>
    <t>T-Swirl CrÃªpe</t>
  </si>
  <si>
    <t>PmiTutVz0TRGJX2FmGj0KA</t>
  </si>
  <si>
    <t>Excellent; fun &amp; yummy!  If you go at night check out the special swirling light logo at the bottom of steos at the entrance.</t>
  </si>
  <si>
    <t>F7RK3Uq892Uj8_AWd72_ZA</t>
  </si>
  <si>
    <t>xS6cduR8xBSWYupp56GEAA</t>
  </si>
  <si>
    <t>Service was amazing and I really enjoyed the crepe. Came here after lunch and I actually should have come before bc I definitely overdid it on my stomach. Lol. ;;I originally ordered the matcha chocolate truffle but read closer to the menu and decided to change it if they haven't made it yet. I really wanted ice cream. They were more than happy to obliged and only charged me the difference. I ended up going with the matcha azuki bean. It was really good, but I felt they were a lil bit heavy on the creme. I think I should have stuck with my original choice because the ice cream on top of cream made it feel heavy. But, I did really enjoy the toppings and crepe. The crepe was crispy yet soft and has a great flavor.;;I'm definitely craving some now. Are they open at 730am?? Lol</t>
  </si>
  <si>
    <t>Some of the best dessert I've had in ages! I had the Caramel Fuji Apple sweet crepe and I'd drive from West Chester to Chinatown in Philadelphia just to get another one. I'd passed by this beautiful store quite a few times and I'm glad we finally stopped in. ;;They have a repeat customer in us.</t>
  </si>
  <si>
    <t>6kTpkpLWNbqAVe4gCZ9fyg</t>
  </si>
  <si>
    <t>JkxmUaGL5q3Vdldz91tk4A</t>
  </si>
  <si>
    <t>QUICK POINTERS;* Free WiFi;* Cash Only;* Considerable menu [1];* Comparable to Eight Turn Crepes (New York) [2];;FOOD (experience);* Chocolate Nut Party [3] [4];;OVERALL;T-Swirl Crepe makes for an awesome rest stop in the city! If you're not feeling all too hungry, order a smoothie. If you're feeling content, order a berry crepe, If you're feeling a little grumble coming up anytime soon, order a savory rib crepe. Point is, there is something for everyone in the group. Decent amount of seating; front and back rooms. Pricing is reasonable and affordable (nothing over $10 unless you're including additional filling) for a small bite that is a little more satisfying than a smoothie drink.;;1-star for a satisfying crepe, 1-star for atmosphere, 1-star for location, 1-star for food overall (menu + pricing), and 1-star for cool service (they offer games for groups or kids to play with while waiting). They satisfy a lot of the criteria for a perfect snack stop. Service could be better, but pretty typical in the China Town area. Definitely worth checking out.;;- - - - - - - - - - - - - - - - - - - - - - - - - - - - - - - - - - - - - - - - - ;[1] Selection of smoothie drinks, and crepes; reasonable pricing compared to a lot of other Japanese crepe joints;;[2] PROS: more space, cheaper pricing (Chocolate Nut Party Price @ E.T.C. = $9.50 and @ T.S.C. = $7.50), and free wifi // CONS: Slightly less fresh;;[3] Almond, crushed pistachio, chocolate ice cream (gelato), chocolate truffles, chocolate sauce, whipped yogurt, chocolate custard cream, chocolate pearl, and chocolate Pocky;;[4] Perfect satisfaction for chocolate lovers! My ice cream scoop may look a bit smaller than what it initially was when they handed the crepe to me because of the time I spent trying to get a decent picture showcasing it's beauty, working with one hand to capture it without my other hand being awkwardly angled. Nice amount of each filling, Any more and you probably won't be a chocolate lover much more by the time you finish it ha.</t>
  </si>
  <si>
    <t>lp8mTaa7An-O9gD_MTax9A</t>
  </si>
  <si>
    <t>THIS PLACE IS SO GOOD. I AM SCREAMING AS I WRITE THIS REVIEW.;;I always get the caramel fuji apple crepe and it makes me believe in God even though I'm an atheist.</t>
  </si>
  <si>
    <t>gLv5dAo1Em4t8N5Runjf4g</t>
  </si>
  <si>
    <t>I don't get it. The mixture of flavors and the crispy texture of the sweet crepe weren't what I think makes good crepe. And you can't build your own crepe. To each their own. but it sucks you can't build your own crepe cause sometimes people don't like the flavor combos that are provided. Couldn't finish it after the cream cheese overpowered everything and there's not even that much ingredient inside the crepe. Might as well make shitty crepes at home; same thang.</t>
  </si>
  <si>
    <t>vU2rfxDr0z8CQMY8rNX0Ng</t>
  </si>
  <si>
    <t>Very good quality crepes but the price too me is too high; and the layout of the restaurant is odd. This is like too big to be a snack too small to be a meal ugh.</t>
  </si>
  <si>
    <t>aPL2aBRQ269XdYq85zRThg</t>
  </si>
  <si>
    <t>OMG you must must MUST get the Matcha Azuki Bean sweet CrÃªpe!!!! Truly a life changing experience. The CrÃªpe is just the right amount of crispy and it's GLUTEN-FREE (can you even believe it???). Flavor is rich and creamy; and I topped it all off with a scoop of green tea ice cream. An explosion of flavors with the red beans too. Can't wait to get my next one</t>
  </si>
  <si>
    <t>3MDSUWReDwOBu_t26N1iBQ</t>
  </si>
  <si>
    <t>hvM7WWsaga5DZmtcrme9xA</t>
  </si>
  <si>
    <t>I love going here; they make the most prettiest crepes! If you are scared of trying out rice crepes; dont! It doesn't taste any different; i love the crispy texture it gives!</t>
  </si>
  <si>
    <t>2OllQugbCFJTPuKD872ETA</t>
  </si>
  <si>
    <t>ojWK4z81AUIbK8JR5eoQBg</t>
  </si>
  <si>
    <t>jHZS9GIhW7s9r4w5w-0A0Q</t>
  </si>
  <si>
    <t>Beer, Wine &amp; Spirits, Food, Desserts, Breakfast &amp; Brunch, Diners, Restaurants</t>
  </si>
  <si>
    <t>Darling's Diner</t>
  </si>
  <si>
    <t>0DgjNYy_6xMpYxhczpr14g</t>
  </si>
  <si>
    <t>My family was visiting Philly and was looking for a place for everyone to get something they wanted. This was the place!  Service was out of this world - waitress was warm and funny; and kept our water glasses filled.  Food came out hot!  Kids meals were huge; and our omelettes were as well. Perhaps cooked  a little too much in butter because they were a bit greasy. Overall; a good meal.</t>
  </si>
  <si>
    <t>rVny2H1cN4fInG3fFZUqgQ</t>
  </si>
  <si>
    <t>P98sJeUfz49w9IHkCTXUWw</t>
  </si>
  <si>
    <t>As a life-long Philly resident; I've eaten in pretty much every diner in town and this one has to be the absolute worst.  The waitress was dippy and clueless.  It wasn't crowded (no wait to be seated) but it took 20 minutes for Sharon to take our order.  She brought our sodas right away but it was half an hour before our food arrived and it was horrible.  The only thing that arrived quickly was the check.  Two adults and two kids for lunch and the check was $60 before the tip!  Both boys ages 7 and 8 ordered from the kids menu which was way overpriced ($7 for a overcooked; dried-up (he ordered it medium) hamburger the size of a minute and soggy steak fries. Oh; and he ordered cheese on that burger and the slice of fake orange cheese cost an extra $2!  While we were waiting paitently for our food; we saw a constant stream of plates being returned by other servers to the kitchen and brought back at other tables near us--not a good sign.  I had the turkey club sandwich for $13 with very little shredded lunch meat turkey and several slices of cold; thick; undercooked; fatty bacon.  It did have lots of garbage on it to make it look like a big; thick sandwich--a ton or shreded lettuce; two unripe tomatos; avocado slices and literally a pinch of sprouts.  Of course; since it took so long to get our food the two slices of toasted bread were cold and soggy.  It came with the same crappy steak fries--clearly frozen; not fresh cut.  It's pretty hard to make a bad turkey club sandwich; but they did.  The last turkey club I had was a few months ago at McGillin's and it was a triple decker with plenty of fresh sliced roasted turkey and warm; cooked  bacon for like $9.  With the prices they charge at Darling's; the only repeat business I see them getting will be people with no taste buds who don't mind overpaying for crappy food and terrible service.</t>
  </si>
  <si>
    <t>5Ho0AhbyH7rmz0QEdwtJRg</t>
  </si>
  <si>
    <t>UkeRn565-F4j75pPPlzCJQ</t>
  </si>
  <si>
    <t>Darling's is really cute and the outdoor seating option is great. However; the food was pretty unremarkable. Their marketing is charming and their location is great. Nonetheless; for Sunday brunch; it was nothing to write home about. I don't live or work close enough for it to be convenient for me; so I probably won't go back anytime soon.</t>
  </si>
  <si>
    <t>53iYFgNK0CRTqUG5K6iWJw</t>
  </si>
  <si>
    <t>IYzUAs5K_Q7BvbspRHCnRg</t>
  </si>
  <si>
    <t>Wow! people are so hard on this place! It's not that bad.;If you gotta go to Darlings and you're not having breakfast or their most perfect key lime pie, try the ahi tuna appetizer or even a wrap paired with the very fresh spring mix salad.;Plus it's the best 24 hr spot in the no libs area.</t>
  </si>
  <si>
    <t>J7zxwYA8C9aBtXDbGG9yTw</t>
  </si>
  <si>
    <t>I must say,  I am rather surprised at how many Yelpers tore down this place for service and food;  I had quite the opposite experience.;;I went here with dear friends who have only had positive experiences.  I admit,  I was skeptical,  given the reviews I read.  I am glad I trusted my friends' experience.;;2 of us had dishes with ahi tuna (me - greek salad with the tuna as add-on) and it was a really decent salad.  Was it the very best I ever had ?  No.  AND, it was a totally pleasurable experience. ;;The espresso ... smooth and silky and totally hit the mark being the coffee snob that I am !;;And,  what is totally consistent with other Yelpers is the cheesecake.  The very best I have ever had.  Got the classic.  Perfect blend of fluffy and custardy and not too heavy.  What helped me make this choice was another server standing near the dessert case who very skillfully spoke about the differences in the types of cheesecakes -- which was beyond helpful in making my choice.;;Our primary server was very attentive.;;I would totally come back.</t>
  </si>
  <si>
    <t>c8a9LH7hGeo86azkOQhh7w</t>
  </si>
  <si>
    <t>Disappointing. ;;This should be a home run - a retro-hipster diner in the Piazza, but we were underwhelmed. My wife's turkey burger was not good, down to the mealy tomatoes, and my short ribs were a little fatty and were not as flavorful as I'd hoped. Our waitress made minor errors with both our meals, but was otherwise attentive. Pricing was a little high, but that was to be expected, given the locale. ;;All in all, I wanted this to be a great diner, and it doesn't come close. If I had to, I'd come back, but I don't think I'd choose to.</t>
  </si>
  <si>
    <t>LSgpMM4vX0uSLLWHopfbOA</t>
  </si>
  <si>
    <t>2l0BZACf5h_QMfKmfISL1A</t>
  </si>
  <si>
    <t>Wish I had read some reviews before I went........;Went around 6:30 on Thursday night. There were 8 of us, 4 adults and 4 children. 3 of the children are on the Autism spectrum, but they're actually teenagers, freshmen in high school. The kids ordered first. After getting our beverages, we ordered. Nothing crazy, just burgers and sandwiches. The diner was basically empty and wow, it took forever to get our food! The kids food came first, probably 25 mins after ordering. Our food literally 20 mins later. One of the other moms stated that having been there a few times before, thought that the staff might include a few \stoners\" which would definitely explain the wait. All in all</t>
  </si>
  <si>
    <t xml:space="preserve"> pricey and really not worth the wait. Not really a reason to go back when there are so many options in the area:-(!"</t>
  </si>
  <si>
    <t>xmLLrhc34KMMx6e24MUqNQ</t>
  </si>
  <si>
    <t>3-WGhMizRiaPwTLOq4Tktg</t>
  </si>
  <si>
    <t>A nice diner with decent prices. I went there expecting to pay a little higher for food because it was new and in a up and coming area, but was very surprised with the bill.;The burgers are amazing. Cooked to order, they are lightly seasoned and topped with fresh veggies. Safe to say one of the better burgers I have had in a while.;My only complaint is the menu isn't very big. There is not a whole lot to choose from, but the food that is on the menu is very good.</t>
  </si>
  <si>
    <t>YEb09MTq1Pzcc2ZCLBWvXg</t>
  </si>
  <si>
    <t>Always a favorite. Love their breakfast; they have something called the very adult hot chocolate. Really good especially on those cold winter days.</t>
  </si>
  <si>
    <t>NzAqiZ66R0tTPNt-UoO4jg</t>
  </si>
  <si>
    <t>I have to say this was one the worst dinning experiences I have ever had. I eat out at a lot of places and enjoy recommending new places to eat to friends and such, but I could never recommend that anyone ever eat here. I'm really displeased. Their soft opening was great, the $6 cheeseburgers were awesome. Sadly, the cheeseburger is now $11.;;Examples;;- No free refills on your $1.75 soda;- Meals came out at different times. Two people received their food at least five minutes before me and when mine arrived it was cold.;- Waiter stood there and watched me fill in the tip and sign the check.;- Food is extremely expensive. $70 for 4 people.;- Food was pretty mediocre. My open-faced brisket dinner was without bread and tasted like roast beef at best. Worth maybe $9, not $18!;;If anyone can find an email address for Darling's I'd like to send them a letter.</t>
  </si>
  <si>
    <t>rJZuQtzwH4S_XTMgh0ZG3w</t>
  </si>
  <si>
    <t>Ldch7Nc5gaZrhcIRd7mcjw</t>
  </si>
  <si>
    <t>Kabuki Sushi</t>
  </si>
  <si>
    <t>3FB8nhY8sSjqdE50GbLrpw</t>
  </si>
  <si>
    <t>08BaPDq-tP-2q0njhd4kMA</t>
  </si>
  <si>
    <t>PgvdlNWeT6yA6jdr8UB-FQ</t>
  </si>
  <si>
    <t>BEWPPK1-p3elceClRyV9wA</t>
  </si>
  <si>
    <t>jTjLKXiORyw-ZUXpHTtigw</t>
  </si>
  <si>
    <t>JY8Lg_KFFAHGdu3dS9cMzg</t>
  </si>
  <si>
    <t>HQ0f-fXY2Lsnj69RpzKDQA</t>
  </si>
  <si>
    <t>Woahhhh. Got the lunch special -3 rolls for about $11. AMAZING. great selection; fast friendly service. Delicious fish. A+</t>
  </si>
  <si>
    <t>wOtU6wSzzE_pibrbKa-n6Q</t>
  </si>
  <si>
    <t>lJcRYGPsDUbYI04TklZ4Yw</t>
  </si>
  <si>
    <t>fL7nVycxoFO8wyj8u-ndHA</t>
  </si>
  <si>
    <t>NdLuJBrv2OEDKXryfjxnqw</t>
  </si>
  <si>
    <t>6rE8d_Y_NmiNMjSIYT093Q</t>
  </si>
  <si>
    <t>x9Hn2k1D52pfvDufOnkhEQ</t>
  </si>
  <si>
    <t>Quiet location; came here with a group of friends and had great service.  Food was delicious and not too expensive!</t>
  </si>
  <si>
    <t>fnDyhw1KRColn7r8918MzA</t>
  </si>
  <si>
    <t>aEjwozyAzYL-d9zeMCT3yg</t>
  </si>
  <si>
    <t>Had a little issue wit communication the second time ordering but was very happy with managements handling and assurance of the situation; quick delivery very affordable pricing and quality sushi will be my go to place from now on</t>
  </si>
  <si>
    <t>AggRcM49qY_0xeQ1oMNWsg</t>
  </si>
  <si>
    <t>ycMyT2yrfPJpOJvBxC055A</t>
  </si>
  <si>
    <t>Three and half stars! Would order from here again. Placed the order at 7:40 and it was biked over at 8:15. Fab. Especially since I live like a 15 minute bike ride away. ;;Sweet potato roll and shrimp tempura roll and yellowtail roll were all delish.</t>
  </si>
  <si>
    <t>k1flb2RS3Q02IrCQChIJHQ</t>
  </si>
  <si>
    <t>I ordered takeout from here. I had a baby lobster roll; spicy tuna roll; and some nigiris. The price and portion was reasonable. The reason I rated this place 2 stars is because there were scales in my spicy tuna roll....umh... Why???? My first piece i felt something hard and i automatically knew it was scales so i spat it out. I tried 2 more pieces there were scales in there too. By now I'm m convinced the other pieces had scales too. Of course i didnt eat the rest of the rolls.  I dont know if the whole meal was unsatisfying or maybe the scales in the spicy tuna roll just turned me off. Dont know if I'll return but if i do i hopefully next time the chef will thouroughly clean the fish and leave out the scales.</t>
  </si>
  <si>
    <t>sLGFvlmHeKMViSMmDR1h-g</t>
  </si>
  <si>
    <t>Yu401DtSmkXpJhgXnQcFrg</t>
  </si>
  <si>
    <t>Restaurants, Venues &amp; Event Spaces, Chinese, Dim Sum, Event Planning &amp; Services</t>
  </si>
  <si>
    <t>Joy Tsin Lau Chinese Restaurant</t>
  </si>
  <si>
    <t>sDvyZDP9tp3S0rZKczzcsg</t>
  </si>
  <si>
    <t>942QGcXQuOgQG0n6L3SNKA</t>
  </si>
  <si>
    <t>Of the dim sum places I've been to in Philly, this is my favorite. They offer a wide variety of items to choose from and it's all extremely tasty. My favorite cart, of course, is always the buns and the sesame balls. ;;The staff was extremely friendly and helpful too. They did look at my friend funny when she was trying to describe the one item she was looking for, but they made sure to bring it out to us when another plate of meatballs came out. ;;Fabulous all around.</t>
  </si>
  <si>
    <t>yM2m1VixYSJBCwrTiqFADw</t>
  </si>
  <si>
    <t>HB0TPksKB7SQflTMyr9Jpg</t>
  </si>
  <si>
    <t>Joy Tsin Lau is your typical Chinese restaurant located right in the heart of Chinatown. They have a large space with many tables. They have an upstairs (usually held for banquets) and downstairs for regular patrons. They have a large menu with your typical (known) Chinese food like walnut shrimp; fried rice; noodles etc. They also have the not so typical Chinese food like fresh water shrimp (my favorite); fish maw soup or a fresh water eel dish. This is a good place to go to if you just want Chinese food or if you are feeling adventurous to try different dishes.</t>
  </si>
  <si>
    <t>lN330rzo-JGsRUhQhhdb_Q</t>
  </si>
  <si>
    <t>Grfw8UL2hZ-mP7H4DdsItw</t>
  </si>
  <si>
    <t>this is my top restaurant in chinatown!;the food and service are amazing! we been eating at Joy Tsin Lau for long time, and each time we have a great time and love their food, we love their lobster salad and cold cut appetizers, the lamb hot pot with scallions was the best, and the seafood in nest was so good , the dry scallops and OX sauce fried rice tasted so good as well. we definitely will come back soon.</t>
  </si>
  <si>
    <t>OHRyQi0DuEdogdLNZ6v8Dw</t>
  </si>
  <si>
    <t>Nz6xdac1NPRw3yKY0H_ZKg</t>
  </si>
  <si>
    <t>Dim sum on carts! I really like Joy Tsin Lau - it's really fast; decent dim sum for a really low price - I am always surprised at how little my meal ends up costing here. They have a huge variety of dim sum dishes; and they're super eager to help get you what you want if you don't happen to see it on a cart. The food itself is pretty good; although the congee could use some improvement. Overall; a great place for casual dim sum!</t>
  </si>
  <si>
    <t>CjA1HI0mRkUAN9c9VjftLQ</t>
  </si>
  <si>
    <t>CsZRkR9FWWWRj9d18VBgiQ</t>
  </si>
  <si>
    <t>My first experience with Dim Sum was in this place and I love it.  There were so many things to choose from.  I love the shrimp dish; there is a picture of it in the picture section.  The beef meat balls were good too. The fragrance from  jasmine tea that they serve is  very relaxing and a perfect addition to their food.  I wanted to crawl in the sesame balls and sleep in it.   Anyway; bottom line is that the food is good; the service is good and the decoration is really red.  If you have a question I suggest talking to one of the waiters instead of the ladies that push the cart.</t>
  </si>
  <si>
    <t>sAyMRXW-nnjDPWsCyoyhOw</t>
  </si>
  <si>
    <t>znCmd3HDBF5rCRIfeN0D2g</t>
  </si>
  <si>
    <t>dhd2D5kZpuzgAlrcZqW8yw</t>
  </si>
  <si>
    <t>3786GKcK-rUFLgl3g8iRGQ</t>
  </si>
  <si>
    <t>DIOFixbqQ_xgaD-WPQ51sA</t>
  </si>
  <si>
    <t>Today was my first dim sum experience ever and I loved it...;There's always a long line to get in but i usually moves fast so it should be about 10 to 15 min max... I loved the steamed pork ribs and the fried dumplings... The also have fried salt and pepper shrimp which is absolutely delicious and very recommendable...;The service honestly is really bad but I'm ok with that as long as the quality of the food is good (so don't expect rock star treatment but really good quality food)... At the end dim sum for two (incluiding 6 different appetizers and 2 sodas) was only 20 bucks... cant beat that!!</t>
  </si>
  <si>
    <t>uuEmOMiQhRs1Ty-Mrb6Vzg</t>
  </si>
  <si>
    <t>CgBhGU8pxroABXk_4zMlfQ</t>
  </si>
  <si>
    <t>We went to Joy Tsin Lau for the first time today for dim sum. I have been an Ocean Harbor regular for about two years, but I think almost everything is better at Joy Tsin Lau, with the notable exception of the rice congee.;;As one would expect, we ordered many dim sum dishes; however, I will just hit the highlights. The turnip cakes were really great and with a larger portion size than is typical, something I definitely appreciate. The zongzi, leaf-wrapped steamed rice, we found wonderfully dark after being steamed in the leaves for so long, and they were filled with incredibly tender and fatty meat. These were my favorite. I also thought the shumai were very well done. The cheung fan were so delicious my partner could not stop eating them!;;One complaint is that we didn't see any green vegetables roll around until we were nearly done eating, although everything else was plentiful. I usually like a smoky green veggie with my dim sum, but we missed out today. The congee was good, but as I mentioned, I think Ocean Harbor's is better.;;We arrived around 11:00am which was just in time to beat the line. We were literally eating within two minutes of walking in the front door. The price of a pot of tea, 5 small dishes and 2 large dishes was $25 including tip. Not bad!</t>
  </si>
  <si>
    <t>3R43ydfitOG0B4e_vuQyfA</t>
  </si>
  <si>
    <t>d28lZlSps97FHhXZazJ8zA</t>
  </si>
  <si>
    <t>Restaurants, American (Traditional), Bars, Burgers, Nightlife</t>
  </si>
  <si>
    <t>Misconduct Tavern</t>
  </si>
  <si>
    <t>lyQJwoxo7N4FTN38aMEFzA</t>
  </si>
  <si>
    <t>First visit after their expansion...;;It was a busy night, about 20 minutes for a table but found seats at the bar.;;They had a good selection of beer.  ;;The lighting of the place was brighter than expected.;;They have multiple unisex bathrooms in the back of the restaurant. (I miss the old bathrooms tho).;;The food was alright.  ;;Its a place to come for the atmosphere with good friends to have a good time.</t>
  </si>
  <si>
    <t>DTvYk_Gx9mJgB9fn555ppg</t>
  </si>
  <si>
    <t>3iB0ELpNcvCCSqwjwBXtFA</t>
  </si>
  <si>
    <t>nDUvKj5rj1AzcxlKWzIv3Q</t>
  </si>
  <si>
    <t>LzsLzPB7NsU6BGBnABxsgQ</t>
  </si>
  <si>
    <t>Excellent venue with good food.  The restaurant is clean; well laid out; and spacious with a large number of televisions; perfect for watching a game.  Extremely accommodating staff!</t>
  </si>
  <si>
    <t>1XmQyBUcaBpLdAF4oGQaSw</t>
  </si>
  <si>
    <t>X5xy_8ulWwGnhnaHDmHmgw</t>
  </si>
  <si>
    <t>GOX_7JL-IlbB4RNnbk86_w</t>
  </si>
  <si>
    <t>I enjoy Misconduct every time I go; they have great specialty drink options and a diverse menu with something for everyone.  I eat fairly healthy; but they give me a reason to splurge on their delicious Avocado French Fries! The servers are great; attentive and knowledgeable.  Their outdoor seating is another perk; just not an ideal location for people watching.  All in all; this is a great place to have dinner and pre-game before a night out.</t>
  </si>
  <si>
    <t>oRIBLlPmaN2ygDb-O4B7cw</t>
  </si>
  <si>
    <t>1aUPOQU1aAxTGmpnWHbSLQ</t>
  </si>
  <si>
    <t>Good place to catch a drink in the city.  Great beer selection (hello craft beer!), and their cocktails are a good concoction.  This was my first time here since they expanded the space, so everything looks new, bright and clean!  And they have tons of TVs, and not all broadcasting the same thing. Staff was very attentive, and the happy hour drink specials featured beer, wine and cocktails!  Definitely good if your group all have a different drink preference.;;I had the fries and chicken fingers.  Both were good; the fingers were very crispy.  Seems like Mac and Cheese is their speciality, so I'll give a variation of it a try next time!</t>
  </si>
  <si>
    <t>67jznGBPOlZiZfC71RipQA</t>
  </si>
  <si>
    <t>0J5-tKQ0UWk2_fGhTWXZtg</t>
  </si>
  <si>
    <t>XkLr9hQUN6OSeILrOEOIOg</t>
  </si>
  <si>
    <t>a6vWecgcFFMd4MoD8Q8L0A</t>
  </si>
  <si>
    <t>Was lucky to get a table for 4 to watch the playoff game.  Good place to watch games with many large TVs placed so that everyone can watch from different angles.  Started out with prompt service but that declined as the night went on.  The place got mobbed and our server had trouble covering her section along with pushing through the crowd.  It got very loud as the night went on.  ;;Beer and drink selection was nice.  We were not super hungry and I split a couple of apps with my wife.  Fried pickles and cheesesteak empanadas.  Pickles were ok - they were thick cut. Cheesesteak empanadas were missing the cheese and steak....  Cut the 2 empanadas in half and there was literally almost nothing inside.  ;;Other couple we were with had wings and said they were good.</t>
  </si>
  <si>
    <t>tl2EvigKwAaBesb8M2ZnVw</t>
  </si>
  <si>
    <t>w6drmH1mmLn0qUZnKW21tQ</t>
  </si>
  <si>
    <t>Misconduct is a great center city happy hour spot.  The food is awesome and their specials never disappoint.;;Their happy hour is half off SELECT drafts.  On the draft list, you can tell which ones are on special by the (HH) next to them.  I've noticed over the last few months that less and less of the draft list are half off at happy hour....which does sadden me.;;The mac n cheese is always delicious!  Be careful though, it can get pricey the more stuff you add to it.;;All in all, the atmosphere is nice.  The food is good.  And the drink specials are okay.</t>
  </si>
  <si>
    <t>WfBe3uL225QWCqzLzc-Jxg</t>
  </si>
  <si>
    <t>OsDTmFp845PKFE4gPStoqQ</t>
  </si>
  <si>
    <t>Decent service but the food was highly disappointing. We ordered the dry rub wings; avocado fries; gravy fries; and tuna sliders. The wings were the only thing we liked. The avocado fries were too breaded and the aioli was basically mayo. The gravy fries sauce was terrible and just overall not great. The tuna sliders; which we were looking most forward to were comprised of cooked chunks of tuna; not at all what we were expecting. If you come here just stick to beer; they are trying too hard to make simple bar food fancy and are not succeeding.</t>
  </si>
  <si>
    <t>88FvHvOhO29Syw8C6fbMVw</t>
  </si>
  <si>
    <t>tcvNBC65Gsa4cH1_gyucpQ</t>
  </si>
  <si>
    <t>Scandinavian, Restaurants, American (New)</t>
  </si>
  <si>
    <t>Noord</t>
  </si>
  <si>
    <t>aw5OUFLMnDOIfmZEzFCY3g</t>
  </si>
  <si>
    <t>The first time was brunch and it was a sampling of dishes including their charcuterie and smoked fish; the service was attentive; and overall a place I would try a second time without hesitation. However; the second time was for dinner and we didn't finish any one of the three dishes we ordered. Aside from our server; who was again wonderful; the kitchen was definitely NOT on its A-game. The presentation of the plates bordering on sloppy was not what I had experienced the first time and every dish salted to an extreme. Because the difference was so vast; I am guessing that the latter was atypical and perhaps in future; I will go back to see.</t>
  </si>
  <si>
    <t>LHyz9RhXJNTc3ZzNPfyB0g</t>
  </si>
  <si>
    <t>I've never had an overwhelming desire to try Scandinavian food but I just couldn't ignore all the hype about Noord!;;To start we got the Bitterballen which were amazing.  They were more croquette-like than meatball-like...not what I was expecting (in a really good way!). They were crunchy on the outside and soft on the inside.  Next were the Holland Sliders.  I have to say, I was not a fan of these.  I think herring may be an acquired taste (one which I don't think I'll be acquiring any time soon).;;For my entree I went with the trout and my friend went with the salmon.  Both were delicious but I preferred the salmon.  I loved that both entrees were swimming in a super tasty broth (each broth being different to complement their respective fish). We topped off our meal with a shared slice of almond butter cake.  Holy shit, be sure to save room for this if you dine here!;;The chef himself came out to tell us about the specials and pour our beers.  Service was attentive but relaxed &amp; friendly.</t>
  </si>
  <si>
    <t>wMIGL7retf-_j-SRjUQdpQ</t>
  </si>
  <si>
    <t>I'm really disappointed in my recent dining experience here because I went in with high expectations. I would say I'm very easy on wait staff; but the service here was indifferent and seemed annoyed to have to do their jobs. Our waitress came to our table and barely said anything or looked at us. We waited almost an hour before our food came out and she never checked on us. It wasn't worth the wait. The food was bland and overcooked. The best parts of the restaurant are the view you get of the square and that it's a byob. So I would definitely skip Noord and go to one of the many great restaurants in the neighborhood.</t>
  </si>
  <si>
    <t>yG1GzPk_U4D7caYQT2BhVA</t>
  </si>
  <si>
    <t>zQqGHqglRhif2hq8mGwWnQ</t>
  </si>
  <si>
    <t>I have parties 4 times a year; a \themed\" dinner party.  For summer this year I decided to have a \"midsummer\" party and serve Scandinavian food.  After pouring through my boyfriend's large collection of Scandinavian cook books I came to realize that in general the food sucked.  There are limited ingredients and really; how much salmon and lingonberry can one eat?  So; we headed to Noord to get some inspiration.  I wasn't too optimistic and was not looking forward to wasting a meal in the city on Scandinavian food.  To say I was pleasantly surprised would be an understatement.  We went for Sunday brunch; I had the best omelette of my life; mushroom and smoked gouda.  I would love to know how they made it so fluffy.  Crispy fried potatoes with a sour cream/mustard sauce.  My boyfriend had the open face plate; with three different smoked items atop toast.  I don't remember all three; but I poached a piece of smoked scallop off his plate and was then upset I didn't get one myself.  Atmosphere was nice; BYOB which saves on the bill; which in itself was quite reasonable.  We are definitely going back for dinner soon."</t>
  </si>
  <si>
    <t>DUC59TWu0hTUkQVhJUadSw</t>
  </si>
  <si>
    <t>njspR_WzAxOuul_nyS5X5g</t>
  </si>
  <si>
    <t>Food here is top notch! This was my first time trying Scandinavian food; I ordered Hete Kip Uitsmijter and it was delicious. Eating an open faced sandwich was new to me too; it wasn't too spicy for me. The place was small and busy on a Saturday brunch; finding close street parking was probably the most difficult part.</t>
  </si>
  <si>
    <t>YJ4PpnlQvY6SkD2704xobQ</t>
  </si>
  <si>
    <t>j2AQmNDXc_Ck9fZH8whkpw</t>
  </si>
  <si>
    <t>A lovely room.  Attentive service. A weird menu that feels more like lunch than dinner.  The portions were generous.  The presentation attractive.  But everything was over spiced and oily.  Really marginal food.  Not recommended.  Plus; you might think the restaurant is Scandic.  Not so.  It's Dutch and Indonesian inspired.  No reason to return.</t>
  </si>
  <si>
    <t>Ym524rEHZr-rkNrZSzZvqg</t>
  </si>
  <si>
    <t>pgeBYtL1KvvaRkJBn3iB8w</t>
  </si>
  <si>
    <t>This was the perfect place to celebrate a special occasion. The ambiance is lovely, candlelit, warm, and friendly. The food is exquisite. Our entrees were delicious, but that's not all. They were also nutritious and well balanced meals. ;;There was also a really cute photo exhibition in the restrooms.</t>
  </si>
  <si>
    <t>HYie4EIe_FIO4zbdIZLoiA</t>
  </si>
  <si>
    <t>FASiaCiAAR7lzD1hKfOtsA</t>
  </si>
  <si>
    <t>Great service. Everyone was really welcoming and checked in often. ;Food was creative. Lots of pickling. Favorites were the smoked salmon appetizer and the rabbit.;Restaurant is small but has large open windows so it's not too loud and you get a good view of the street.</t>
  </si>
  <si>
    <t>6p2arbY0abAAuUPhvht0VA</t>
  </si>
  <si>
    <t>cVzW7cfkWMa7rz6_cl-sWQ</t>
  </si>
  <si>
    <t>hGIeo6J1nbU-lo8nko9ghw</t>
  </si>
  <si>
    <t>I ate at Noord within weeks of opening; but just recently started \yelping\". This place was too fun; the staff looked like such a fun group of people I wanted to be one of them! The food was delicious; the bread was amazing; as well as the lamb burger. Yum I could rave all day; Can't wait to go back but might wait till next spring so it gets warmer again! Unless I can make it there before its too cold. We'll see; good job Noord!!!!!!!!"</t>
  </si>
  <si>
    <t>TuMJNp7WRahXOP-PlpJgyQ</t>
  </si>
  <si>
    <t>_s_51Vmq1LVQnGFSa-KfUw</t>
  </si>
  <si>
    <t>Breakfast &amp; Brunch, Italian, Bars, Nightlife, American (New), Gastropubs, Restaurants</t>
  </si>
  <si>
    <t>Alla Spina</t>
  </si>
  <si>
    <t>VuaRm2ChYl9Wp7MX8jU0Mw</t>
  </si>
  <si>
    <t>The shame of it is, prior to their takeover by Urban Outfitters, this was one of the best places in the area. The food was amazing, drinks great, awesome atmosphere. Still a good drink place, but the food is horrible. ;;As many have said on here, the wings are so-so. I've ordered them a few times and each time have gotten them in different states. None amazing, some average, and some underdone. ;;The Mac and cheese was so-so and had fallen into the vain of way to many other ingredients than just mac and cheese. ;;One of their amazing stapes used to be their honey glazed fried chicken. In the take over that was taken off the menu. Recently, fried chicken was added back on, but it was dry, not good, and something I'll steer clear from.;;And the pasta, don't, just don't. ;;As a place to go out to start the night for drinks. Perfect (thus the three stars). To hang out at, play pool, or just chill, it's still a good vibe to hang out at. But to go for dinner, way too many better options a stones throw away.;;Originally I thought I was being overly critical when the change over happened because they changed the menu completely and even changed the format of the menu to something that was horribly confusing and tough to read. A few months later, they changed the menu back to the original format, and changed it up a tad bit. I get them going away from the high end gastropub vibe under the Vetri brand, but, even if you want to go in a different direction, see the quality of what your competitors are bringing to the table. Other gastropubs that don't have the amazing space you offer, the potential you bring. When the food was better, you couldn't keep me out of there, now, I try the food a few months hoping to get a semblance of what you brought to the table before. It's a great place with great potential still. Just get the food back to where it was. Please....</t>
  </si>
  <si>
    <t>EA4bkYqwTRgB5pRubtj7Gg</t>
  </si>
  <si>
    <t>RbvuKv682_nTpWumBEvz4g</t>
  </si>
  <si>
    <t>We were a party of ten; which in my experience can mean the service is disjointed; not at Alla Spina; the service was excellent. Advise about ordering was very good and we were happy with the variety of small plates and entrees. The noise was a bit much; especially as it was self inflicted with music. We look forward to returning.</t>
  </si>
  <si>
    <t>8k7cQPWA4WQRRDrE0dB97A</t>
  </si>
  <si>
    <t>BLmUiopG6zC4nX6CqeCVLg</t>
  </si>
  <si>
    <t>as with Osteria;it didn't really work for me...Noisy room -OK; it's a brew pub-with strange;unappealing menu.Don't come here unless you really love meat.Everything I tried was over-salted...did I mention that a casual dinner for four ran well over $200-?</t>
  </si>
  <si>
    <t>ssU5VkjO_lVhxO3JsBG1GQ</t>
  </si>
  <si>
    <t>cf0dBOqmVmvS-KKFrgaSNQ</t>
  </si>
  <si>
    <t>I have been here a few times for just drinks.  Bartenders are always very friendly.  I recently attended the New Years Eve party.  They did a wonderful job.  It was a great crowd of people.  The food was amazing!  Everything was well hosted and organized.  I loved that Marc Vetri was there as well.  Best of all; right before midnight; I said to my friends; \It would be awesome if they brought out pizza right after midnight.\"  AND THEY DID!!  Happy new year to me!!  Thank you for a wonderful experience.  Happy 2016!!"</t>
  </si>
  <si>
    <t>HESjbmAcBNxP2kg_UzSZrA</t>
  </si>
  <si>
    <t>I really liked the atmosphere at Alla Spina but we might have been here on an off night and found the food to be a bit too salty.  The soft serve ice cream was delicious.;I'd try it again but would prefer return trips to Amis.</t>
  </si>
  <si>
    <t>_T269vSEoExNNvz2XCmj_Q</t>
  </si>
  <si>
    <t>Like the concept; like that it's filling North Broad with some life; like the food; and like the place.  I came in for a quick two beers and sandwich after being on the road for a bit; so was pretty tired and not in full review mode.  But everything seemed great; for just having opened.  Not the fairest of review; as I was still recovering from a head cold; so I couldn't taste all that much.  I'm not a mayonnaise fan; so if you aren't either; I'd tell them to hold the mayo on the veal Milanese hoagie.  Other than that; all decent stuff!  I'll definitely be back to give a more thorough review.</t>
  </si>
  <si>
    <t>TsCxKoUlhNfKY1Rt87_-Wg</t>
  </si>
  <si>
    <t>Uod3skAhv4RrXFL1cEEqJg</t>
  </si>
  <si>
    <t>The food here is delicious; and the decor is great. The craft beer selection is enough to please my boyfriend who is a definite beer snob and I enjoy the cocktails very much. The issues I have are portion size and pricing. The prices are outrageous considering how little food you get. To really fill up; you need to order at least two entrees per person; but the tiny little \entrees\" are the price of what would be a full portion at other restaurants. We walked out having paid over $70 for dinner for two and were still hungry when we got home (granted; we each had one drink). I don't think I'll be back unless it is for happy hour."</t>
  </si>
  <si>
    <t>f5trT7yTynyDuHfVI1hqeQ</t>
  </si>
  <si>
    <t>OWjRIaMqahMcbL9eDHUNQQ</t>
  </si>
  <si>
    <t>I've been waiting for the right moment to visit this place and it finally happened. What a GREAT spot! The menu is a welcome change for the whole \small plate\" movement that's sweeping Philly. Favorites were- The Beer Cheese toast with Fried Egg &amp; Bacon</t>
  </si>
  <si>
    <t xml:space="preserve"> Cucumber/Pepporcino salad</t>
  </si>
  <si>
    <t xml:space="preserve"> and the Potin (sp?) with Guinea Hen Ragu was freaking AMAZING!!! Was let down by the Veal Breast Milanese hoagie</t>
  </si>
  <si>
    <t xml:space="preserve"> it seemed to have been WANTING to be a really good Chicken Cutlet hoagie</t>
  </si>
  <si>
    <t xml:space="preserve"> but it was just wasn't happening. (Nothing beats a KILLER chicken cutlet). The Mortadella hot was surrounded by a claim of \"It will be the BEST HOT DOG YOU EVER ATE\" - sorry</t>
  </si>
  <si>
    <t xml:space="preserve"> but it's not. While the dog had a velvety</t>
  </si>
  <si>
    <t xml:space="preserve"> smooth taste</t>
  </si>
  <si>
    <t xml:space="preserve"> the condiments didn't \"pop\" like I expected. The beer list is very impressive and entirely over priced for the small pour. ; Do NOT skip desert - The Choco Taco will BLOW YOUR MIND!!! The atmosphere is very cool</t>
  </si>
  <si>
    <t xml:space="preserve"> informal but not too informal. Our waitress (forget her name) was EXCELLENT!! I'll definitely be back to run through the rest of this very cool menu!"</t>
  </si>
  <si>
    <t>mL5cSWB9cSN0T5jQ2P2Gtw</t>
  </si>
  <si>
    <t>r2D3sSYTgqmMFn_tNmUt6Q</t>
  </si>
  <si>
    <t>cfSluApZc9XlJA1RnNqliA</t>
  </si>
  <si>
    <t>C5sXwXjaTCnXPf8UTbJ3nA</t>
  </si>
  <si>
    <t>KQFw8ZysXk9LzVVUfrUmRw</t>
  </si>
  <si>
    <t>H3EK1Q8tqRGqPBps05Uahw</t>
  </si>
  <si>
    <t>Asian Fusion, Indian, Modern European, Restaurants, Vegetarian</t>
  </si>
  <si>
    <t>Tashan</t>
  </si>
  <si>
    <t>FPiUIqyIG-usdkHKxNvNmA</t>
  </si>
  <si>
    <t>An update to my previous review; still my favorite indian food in the city. Also; they have a happy hour every week day 5 to 7 and a late night happy hour on food and drinks. Spinach Chaat; GOC Naan; Butter Chicken and Lamb Rogan Gosh are my favorite. It's my home away from home. Thank the lord for this place; possibly the only indian restaurant in Philly that can come close to eating in India.</t>
  </si>
  <si>
    <t>K81qFWzscubCrdLO7NxDJQ</t>
  </si>
  <si>
    <t>iK2rKMiWuYSDhV3RmbcNHg</t>
  </si>
  <si>
    <t>Great ambience;  slight mix up. With table availability but they made up for it with the free round of drinks.</t>
  </si>
  <si>
    <t>EJKRwHHJb0vRBb5DuJqCSA</t>
  </si>
  <si>
    <t>mmRRALBQii46BrwRSpohPQ</t>
  </si>
  <si>
    <t>Three of us ate early here (6pm, Thurs 12/29), and the food was very good. The service was, well, frenetic in that there were so many people milling about, and the nine dishes we had seemed to come from nine different people. Perhaps they were expecting a large crowd, but it was a bit distracting. We sat close to the kitchen, and a way station. There were several glass crashes during our meal, so we were on our toes.;;Highlights were the Shikaari Vermont Quail, Wild Venison Tenderloin Soolay, and Royal Baby Spinach-Arugula Salad. The plain Naan came with three \dips\" (one a powder) that were all very good. I tried the other dishes but cannot remember which was which. The venison was just five or six slices on a bare plate</t>
  </si>
  <si>
    <t xml:space="preserve"> but was so savory that I would have been satisfied with that alone.;;$55 bottle of wine was not worth it</t>
  </si>
  <si>
    <t xml:space="preserve"> but the Kingfisher beer was a cheap</t>
  </si>
  <si>
    <t xml:space="preserve"> tasty alternative. Would definitely try again</t>
  </si>
  <si>
    <t xml:space="preserve"> especially since it's in our neighborhood."</t>
  </si>
  <si>
    <t>n2wkkTVm6TgFcdh-6FBdFQ</t>
  </si>
  <si>
    <t>Tashan's atmosphere is elegant and classy. The food is delicious with a fusion twist. The staff is friendly except for the manager... Thus my 4 star rating. Last weekend we took another couple to Tashan since they have never been. It was my third visit. I called BEFORE coming in to clarify the BYOB policy. A female answered the phone and told me that the restaurant was BYOB and had NO corkage free. This was great! As we were seated; the waiter (who was extremely professional and friendly) told us there would be a $25 corkage fee. I said; HUH? The manager comes to our table. Ghetto fab; by the way. He reiterated the policy (like I didn't hear it the first time from the waiter) and told me that was what we had to pay even though I was given the wrong information over the phone. FYI - there's no corkage fees on Mondays. I'm sorry but you're in the restaurant business.... have a little customer service skills. He didn't even apologize; just continued to tell us what we had to pay. Other then this issue; the food and wait staff is great!</t>
  </si>
  <si>
    <t>la2kUptTkxtUWqVsZtmaWQ</t>
  </si>
  <si>
    <t>m57s9zIfWevndDLKuu9Fvw</t>
  </si>
  <si>
    <t>Amazing! Tasting menu is great everything was awesome!! One of the best restaurant experiences I have had in philly!;Stop reading and go!</t>
  </si>
  <si>
    <t>21uE_Z7-8yHiYZ4B5I7hpA</t>
  </si>
  <si>
    <t>ta8Mh4BHPUjGO1YtURav1w</t>
  </si>
  <si>
    <t>After checking out the menu and reading the reviews, I was very excited to try Tashan.  ; ;I am happy to report that I had a phenomenal experience.   We were promptly greeted by a very friendly, welcoming and accommodating hostess who seated us at what I think was the best seat in the house.  The restaurant is  decked out tasteful modern dÃ©cor that promotes a fun and exciting experience.   Out server was very attentive, knowledgeable, and personable.  He was a big part of our wonderful experience.; ;Now on to the food!  We started with three small plates.  The Gol-Gappa had great flavor and the presentation was fantastic.  We were a little surprised at how cold the potato filling was inside.  I understand it's not a warm dish but didn't think it would be refrigerator cold.  Regardless, it was packed with flavor and quite good.   The 2nd small plate was the Baby Octopus Nicobari.  This was absolutely perfect.  I don't think I have ever had octopus so tender.  Lightly seasoned and accompanied by a slightly spicy pepper sauce, this was a 5 star dish all the way.  The third small plate and possibly my favorite of the night was the Kobe Chopan Kebob.  The presentation of this dish is interesting to say the least (depending on your imagination) but the flavor is out of this world!  This was a fantastic five star dish.  Perfectly seasoned and perfectly tender.  I honestly contemplated not trying anything else and ordering more kebob's.  It was that good!  I am glad my wife talked me out of this because I then would of missed out in the Tandoori Butter Chicken.  This is an entrÃ©e sized portion that we split.  The sauce in this dish is rich and delicious.  The chicken was tender and full of flavor but when the chicken ran out, we were perfectly content scooping up every last drop of the sauce and eating it over rice. This dish is tied with the Kobe Chopan Kebob for my favorite dish of the night.  I am excited to go back and try more but I know that the Kobe Kebob and Butter Chicken will always be a part of any dining experience I have there.  ; ;Well done Tashan!  I'll see you soon</t>
  </si>
  <si>
    <t>tGEkFShSLzO5BACDDBPb2Q</t>
  </si>
  <si>
    <t>hq-UNscZgONgKwkFzv940w</t>
  </si>
  <si>
    <t>A few thoughts on the five course tasting menu (for two):;;One course = five bites.;;Five bites of this, five bites of that - is there a way to divide five bites between two people evenly? Hmm....;;\We almost forgot - here are your brussel sprouts.\";;Umm...you have to wonder</t>
  </si>
  <si>
    <t xml:space="preserve"> if the last dish of course four is a big helping of chili-lime brussel sprouts</t>
  </si>
  <si>
    <t xml:space="preserve"> they must not have much confidence in their desserts. Unless brussel sprouts are what you typically have for dessert</t>
  </si>
  <si>
    <t xml:space="preserve"> obviously.;;Mi casa es su casa.;;Now entering THE restroom. Genesis had a song called The Chamber of 32 Doors... I'm pretty sure there is some futuristic unisex thing going on here</t>
  </si>
  <si>
    <t xml:space="preserve"> but I couldn't quite figure out how it works... Ladies</t>
  </si>
  <si>
    <t xml:space="preserve"> be careful who follows you in there.;;\"Finally</t>
  </si>
  <si>
    <t xml:space="preserve"> for course five we have MEH three ways.\";;Seriously</t>
  </si>
  <si>
    <t xml:space="preserve"> the crispy spinach salad was way better than any of the desserts. It was the highlight of a somewhat inspired but not at all memorable meal.;;Vanilla sorbet</t>
  </si>
  <si>
    <t xml:space="preserve"> served cold</t>
  </si>
  <si>
    <t xml:space="preserve"> check.;Tiny plastic cup of MEH chocolate mousse with heavy cream</t>
  </si>
  <si>
    <t xml:space="preserve"> check.;Mini Creme Brulee around a Gulab Jamun</t>
  </si>
  <si>
    <t xml:space="preserve"> served cold - WTF?;;\"Waiter</t>
  </si>
  <si>
    <t xml:space="preserve"> this Gulab Jamun has been murdered!\" And who has ever heard of Creme Brulee served straight from a refrigerator? Can I get some cold french fries with that</t>
  </si>
  <si>
    <t xml:space="preserve"> monsieur?;;Overall</t>
  </si>
  <si>
    <t xml:space="preserve"> God help us if ordering from the menu isn't more satisfying than this.;;Note: This review has been edited for people who don't understand what \"tongue in cheek\" means."</t>
  </si>
  <si>
    <t>QVBE8ixEbu6hJbAJ7GJVbQ</t>
  </si>
  <si>
    <t>o2K8j1b5w0m0uMqRZOKivg</t>
  </si>
  <si>
    <t>2ClRJyn6opSFKhItQtc4rQ</t>
  </si>
  <si>
    <t>9yirAJ1YSVxo39YO2QtjGQ</t>
  </si>
  <si>
    <t>Great food - great atmosphere- great service!!;;I am pleasantly surprised at how good this place is. Before headed here I knew it was in the top 25 places to eat in Philadelphia but I didn't have a high expectation for it. Im glad I came and ate here. The chicken biryani was great - the small was big enough for 2 people. Samosa chaat was tasty and tandoori shrimp was well done.   ;;The decor is very chic &amp; trendy abate a bit dark. The unisex bathroom is cool. ;;I'd come back again if I'm in the area.</t>
  </si>
  <si>
    <t>cMTvcyFPnTJZf1OO-Zm5hA</t>
  </si>
  <si>
    <t>6zXepRm6OLIfXHC74SSe5w</t>
  </si>
  <si>
    <t>My first time; with the  Restaurant week multi-course menu -- the friend who brought me was right; it's super food; with a good fusion edge to some of the Indian-based menu. This is a restaurant; not  a curry house! Service kind and polite; ambiance pleasing in my view; i'll be back and bring people for sure.</t>
  </si>
  <si>
    <t>5zllu13L4rhA5NwZBLIcIA</t>
  </si>
  <si>
    <t>pW5DXTpKnw3y0fopipbJVg</t>
  </si>
  <si>
    <t>American (New), Sports Bars, Bars, Restaurants, Nightlife</t>
  </si>
  <si>
    <t>Landmark Americana Tap &amp; Grill - University City</t>
  </si>
  <si>
    <t>MDJBCClBi0BkdtL8uwSLLg</t>
  </si>
  <si>
    <t>I've been here twice. Each time the service is elevated! Beautiful setting; five star customer service; high quality food; and reasonable pricing.</t>
  </si>
  <si>
    <t>LoT4SrEUnjrwWUacr3qh8A</t>
  </si>
  <si>
    <t>3CN5U_z3JC93l8011YIMaw</t>
  </si>
  <si>
    <t>BaidGvXl4LL3x6p3ucHh9g</t>
  </si>
  <si>
    <t>29Dp_BLrzWFwI6qgh8c8aA</t>
  </si>
  <si>
    <t>The deals are great! Happy hour is definitely worth stopping by! Great location and even better atmosphere. The staff are very helpful and attentive. When the weather gets warm the outside bar is a great place to hang. ;;The mints at the front host's stand are a great treat for the end (or beginning) of your meal. ;;The sea food bisque is da bomb!!!! ;;Desserts are huge!</t>
  </si>
  <si>
    <t>O1SaOaIO-mrcVKFajTpKeg</t>
  </si>
  <si>
    <t>hCRR6iB-B8zfJkFR68PWwQ</t>
  </si>
  <si>
    <t>Terrible service. I had to wait an entire 30 minutes after being seating for a waitress to even come to get our drink orders. Even after this; they forgot to bring drinks for HALF of the table. We waited for about an hour for our food to come out; and it was subpar at best. Cheap food; but not worth the trouble. Save yourself a headache and eat elsewhere.</t>
  </si>
  <si>
    <t>ZY9Lsi-EbHdZX_HsSeGXAQ</t>
  </si>
  <si>
    <t>jXu6T1EPzGo-NyStMcirHw</t>
  </si>
  <si>
    <t>Pretty decent for for when it's late and you don't feel like cooking. I ordered the fish and chips. The delivery was very speedy and actually came faster than the estimated grub hub delivery time. Can't give it a full two stars though; only because someone was extra heavy handed with the salt.  less than a tsp would have sufficed. I did not need half the whole shaker on my fries. I  honestly was expecting an actual order of traditional chips (Thick sliced potatoes) with my fish not french fries. I'll probably order from them again though.</t>
  </si>
  <si>
    <t>9O1_-sT2WqXRD2yUahGCfg</t>
  </si>
  <si>
    <t>fHKNa-1P_YmJj0ekK8aasA</t>
  </si>
  <si>
    <t>TOJgEexJ0cQ9sM2ryxGppA</t>
  </si>
  <si>
    <t>SDpV1eLVkTBNgkdPq0EVWw</t>
  </si>
  <si>
    <t>Reading the reviews; I'm surprised that so many people have complained about the service.  They're always friendly to Boyd and I.  We go to Landmark often; and we always order the same things.  I've had the grown up grilled cheese before; as well as the seafood bisque and the caesar salad; but I have to say that I can't resist the salmon BLT (sans bacon; of course; but they did give me red onion to supplement the flavor when I asked).  It's not an over-processed patty; it's actual salmon; which is refreshing.  Boyd always enjoys his burgers.  We love the crab fondue.  The highlight of our night is the brownie sundae; I just wish it was big enough to adequately share.  I'm sorry that others have had poor experiences; but Landmark is a frequent favorite of ours when we have some extra money to waste.</t>
  </si>
  <si>
    <t>O7l9ox0WSrIQQoOK2fimOg</t>
  </si>
  <si>
    <t>8t-A43nN2tAjD_3NJLVj9w</t>
  </si>
  <si>
    <t>Definitely one of my top favorite places on campus as a Drexel student- I've been going here since freshman year (shoutout to their contribution to my freshman fifty). The staff is nice and the waitresses/bartenders do pay attention to you as well. Awesome crowd, young and hype keeping the place pretty alive!;;They have really good deals every day (i.e. Tuesdays $3 Blue Moons, Thursdays 1/2 off well drinks, etc) and their Happy Hour is great too (discounted appetizers, $3 oak and cokes/sangaria and more). My favorite thing to get are their hot mess fries (it isn't on the menu anymore and comes with cheese, jalapenos, and bacon) and their landmark nachos (I usually get vegetarian because the meat makes it soggy). ;;Whenever someone visits me, this is my go-to spot- so I'd def recommend this to anyone!</t>
  </si>
  <si>
    <t>_n7B2w__hpU8woQMmIgp8Q</t>
  </si>
  <si>
    <t>Vku0GXWLvWNh5kaL9YslEw</t>
  </si>
  <si>
    <t>I enjoyed this place. The furniture could use an upgrade, but the food was pretty good.;And OMG, the brussel sprouts with bacon pieces and balsamic vinegar were the highlight of the meal!;Service was good.</t>
  </si>
  <si>
    <t>yonLnehnOp5fjWV2cFVqVA</t>
  </si>
  <si>
    <t>VOANBmlxo21M4K34rnEjMA</t>
  </si>
  <si>
    <t>I came here for a late night dinner during a recent visit to Philadelphia. The location was really convenient; as it was walking distance from where I stayed. Usually I struggle to find something that I want to eat at restaurants that specialize in American fare. This restaurant; however; had a good veggie flatbread. It was nice to have a vegetarian option that had more veggies than bread and cheese. The showstopper was the $2 drink special. Whenever I'm in the area again; I'd stop by again.</t>
  </si>
  <si>
    <t>XRMURzjILGcDU_88A3y_BQ</t>
  </si>
  <si>
    <t>PgUoeGam08nCaLWJwrmrWQ</t>
  </si>
  <si>
    <t>Cheesesteaks, Restaurants, Sandwiches, Steakhouses</t>
  </si>
  <si>
    <t>Chubbys Steaks</t>
  </si>
  <si>
    <t>hrpKoOmzP6__vN7hESxVIw</t>
  </si>
  <si>
    <t>the steaks were awesome, the curly fries were awesome...and holy crap, they've got a bar! i had two adults and two little ones with me, so me and my friend were able to skip away to the bar for a shot of jager. nice! after that we played a hard core round of 'go fish' with the kids in the booth that we were seated in. ;;and i need to go back and get the waitresses name. she is the epitome of accommodating. when i asked her to please check out this curly fry that the nephew REALLY needed her to see, she was like \WOW! ...you get a cookie for having the biggest curly fry ever!\" and then she proceeded to shower attention on my little man and dole out the free cookies! she totally made their night happen!;;and when the waitress saw my empty water bottle in my hand</t>
  </si>
  <si>
    <t xml:space="preserve"> she offered to fill it up before we left! i mean</t>
  </si>
  <si>
    <t xml:space="preserve"> that's just being plain ole' nice! ;;i'll be back."</t>
  </si>
  <si>
    <t>7re6dowFy3CO6y3PbM8PoA</t>
  </si>
  <si>
    <t>UEwn9WuunMN38nV37hS03Q</t>
  </si>
  <si>
    <t>j_uvnLkiag2xSW2Es9pqTg</t>
  </si>
  <si>
    <t>Excellent proletariat cheese steak place.  We've been here 25 x's or more during the past (I guess) 8 years and have never had a complaint.  The wait staff are friendly and courteous, the cheese steaks are WAY good and the beer is iced cold (and there are always beer specials).  ;;OK...., I don't drink beer but my wife does, and,...and, uh...  I don't eat beef because I'm afraid of mad cow disease (yes, I'm eccentric), but the chicken cheese steak w pepper jack, their awesome sweet and hot peppers, raw onions, a splash of BBQ sauce and some pickles is out of this freaking world!!!  I just want one right now!  ;;If you're a fan of hot peppers, there are 2 varieties that are well beyond the taste buds of mortal men.  Definitely wash your hands before using the bathroom.  ;;Although I offer 5 stars, the rolls could be crustier, w a good chew, but everything else brings the total to a 5.  Thank you Chubby's!</t>
  </si>
  <si>
    <t>TI8qizEPBDKTYEyLbxH6wQ</t>
  </si>
  <si>
    <t>wLHQQlATU437hUYcx1q5BA</t>
  </si>
  <si>
    <t>Just wanted to update my last review.  Tonight I was forced to order my late night cheesesteak from Chubby's as my other spot was closed.  Let me just say that the cheesesteak was great!  I realized that I have been ordering cheesesteaks all wrong.  Previously; I have been ordering cheesesteaks with only fried onion; lettuce and tomato.  This time I ordered fired onions; fried peppers; fried mushroom; mayo and ketchup. What a difference!  The cheesesteak was better than my usual spot.  What was even better is that I don't have to have cash when I order here.  Sorry Chubby's for doubting you; it was my fault the whole time.  All I can say is that I was:  \making a bad cheesesteak\""</t>
  </si>
  <si>
    <t>vrPBIr1rQxQk3rarehBEig</t>
  </si>
  <si>
    <t>BjPBTW83niIo4YJQlsKS7Q</t>
  </si>
  <si>
    <t>I eat here all the time. The staff is great. The place is clean; and the steaks are awsome. Nice pepper bar. They even have beer. Parking is always there. They have fries. Whats not to love.</t>
  </si>
  <si>
    <t>khNsRUYf7Qr2NtsLbq_bHA</t>
  </si>
  <si>
    <t>d7ks3nVCdMV1eI-vfYCSWw</t>
  </si>
  <si>
    <t>BEST steak's ever! This is the locals boys from the 'iladelph' favorite. _x000D_;_x000D_;Since it was my first time, I thought I go for the orginal sandwich which is ordered \a steak with\" which consists of thinley sliced ribeye</t>
  </si>
  <si>
    <t xml:space="preserve"> sauteed onion and american cheese on an amaroso roll. dis jawn was bangin' </t>
  </si>
  <si>
    <t>;simple &amp; tasty"</t>
  </si>
  <si>
    <t>3cWJPyZBfbzqkxfdF-8LOQ</t>
  </si>
  <si>
    <t>F0aHpFyJ7aIeP8zTynnm_Q</t>
  </si>
  <si>
    <t>Whenever my husband and I head out to the burbs to visit friends; we like to stop here. Order a cheesesteak and it's yours in just a few minutes. Share some fries; since they give you a lot. The beer list is pretty good; and are cheap (comparably to city prices). They should start selling PBC beer here; because this fun diner is very true to Philadelphia; and you should be able to get a cheesesteak and a local beer here.</t>
  </si>
  <si>
    <t>jdWhH-MndNaOvbFwoyDI2Q</t>
  </si>
  <si>
    <t>Chubby's is a pretty cool place. We made the trek from our hotel by the airport to get our favorite cheesesteak for the second time, Dalessandro's, but when we got there the line was out the door and it was packed in there so we said screw it, let's try Chubby's. ;;The cheesesteak was pretty good, I got American without onions. The beef had good flavor but it could have used some more cheese, next time I'd probably order extra. The cheese fries were also pretty good. The seating area was really nice, we sat at the bar but there was also room at the booths, which seemed nice. ;;Overall the cheesesteak wasn't on the same level as Dalessandro's, and the cheese fries weren't as good as Ishkabibble's, but I'd go back again because of the nice seating area if Dalessandro's is crazy packed and I wasn't absolutely dying for my favorite cheesesteak.;;My current rankings:;;1. Dalessandro's ;2. John's Roast Pork;3. Gooey Looie's;4. Cosmi's Deli;5. Joe's Steak &amp; Soda Shop;6. Ishkabibble's ;7. Chubby's Steaks;8. Jim's Steaks South Street;9. Pat's King of Steaks;10. Geno's Steaks</t>
  </si>
  <si>
    <t>mgM7xZ76tpg_i098ddpFig</t>
  </si>
  <si>
    <t>Xt9dOVHBwUxZHqWowLOrlQ</t>
  </si>
  <si>
    <t>I love Chubby's!  as a PhilaU alumni, Chubby's and Dalessandro's Steaks were the go-to steak shops for us, not Pat's and Gino's.  The Manayunk atmosphere and true Philly style steak meat step up to the plate here at Chubby's.  ;They get bonus points for having fries and for having nice seating with table service.  They also serve Hank's sodas here, which i love.   ;;the sandwiches are filled high with meat and the employees are always pleasant and helpful. You can also get parking in the small lot on the side, or street parking.;;this is my second favorite philly cheese steak!  I dare you to try Chubby's in your quest for the perfect cheesesteak!</t>
  </si>
  <si>
    <t>9e_rrzyTolsH1RUXHOvsMA</t>
  </si>
  <si>
    <t>Food, Ethnic Food, Restaurants, Thai, Asian Fusion, Specialty Food, Vegetarian</t>
  </si>
  <si>
    <t>Circles Contemporary Thai</t>
  </si>
  <si>
    <t>ZfL6HtUbhzKw9NcVFU9pCw</t>
  </si>
  <si>
    <t>If you're reading this review then Circles may already be out of business, but please save yourself the horrible experience and just go to Baan Thai on liberty walk.  ;;I went to Circles once when it opened and it was very meh, I figured they would get a little better with time.  Just had dinner there tonight and it was my worst Thai experience for the following reasons:;1. Service was extremely slow.  There were literally three other tables there that had already eaten and took over 45 minutes for food to come out. ;2. Got some kind of \General Thai Chicken\" on the special menu.  Two very small pieces of overcooked chicken came out with mediocre veggies.  Wow</t>
  </si>
  <si>
    <t xml:space="preserve"> really??;3. This place is hot</t>
  </si>
  <si>
    <t xml:space="preserve"> balls hot.  I don't need the actual temperature to be hot when eating Thai</t>
  </si>
  <si>
    <t xml:space="preserve"> i usually sweat it out.  However the food that came out was beyond white person spicy</t>
  </si>
  <si>
    <t xml:space="preserve"> don't insult me Circles. ;4. Bad service in general.  I complained about the chicken dish being ridiculous and they didn't even refund it.  I don't even care about the money</t>
  </si>
  <si>
    <t xml:space="preserve"> you think restaurants would just do that to avoid more bad reviews online.  I wish Circles would pay attention to the internet more to learn about better cooking and running a restaurant for dummies."</t>
  </si>
  <si>
    <t>93INO0pm0KjgA59B_QvVNw</t>
  </si>
  <si>
    <t>CJF5k0Gd2_V_3GS6kGMQww</t>
  </si>
  <si>
    <t>I came here for a CMYE and had a good time.  The food was yummy with my favorites being the pork with chili plum sauce and the spring rolls.  As far as the tea they were serving (either Thai or chai; the server was hard to hear with the noise); it was DELICIOUS.  It reminded me of a clove hinted Yoohoo. The servers passing appetizers and serving beer were all incredibly nice; and so was the chef.  I will be back here to try a true dining experience and for a massive amount of that tea.</t>
  </si>
  <si>
    <t>nr-Qi9ugXBHRbdgJRmXcHQ</t>
  </si>
  <si>
    <t>I would like to agree with Ryan, below.  I'm really happy to have a new option in No Libs.  This is a great addition.  This was my first experience with Thai and I have to say, it was absolutely delicious.  My friends and I shared 4 apps (Summer Rolls, Fritters, Calamari and one other that I can't remember) all were very good.  As my main, I got the Pineapple Curry (medium) with chicken.  Amazing!!  I loved every bite of it.  I can't wait to go back and try something else.  ;The staff was very friendly and attentive.  ;Will definitely be going back soon!</t>
  </si>
  <si>
    <t>TnUt8c_tQDvFHLZPdX3CnQ</t>
  </si>
  <si>
    <t>pHBiTwuhN_NVcn__oM-auw</t>
  </si>
  <si>
    <t>I'm sure the food is great and all, but don't bother trying to order takeout from here.   Ordered Pad Kee Moo, two hours later it still hadn't shown up.  Called up and it turns out that they must have somehow lost the order, because nobody could figure out where it was.   Grumpy and hungry, I ventured out into the cold for a couple of slices.;;Heard great things about the food, but who cares if they can't get it to you?</t>
  </si>
  <si>
    <t>gNjFzQktmucgFQ9nZMZxwA</t>
  </si>
  <si>
    <t>11W9wUQkT6JaRHuMPpJQQg</t>
  </si>
  <si>
    <t>What happened to this place? Quality of the food as well as portion sizes went way down.;;Peak gai tod was no longer served as whole wings and were completely flavorless. Summer rolls falling apart, sloppily put together, lacked any herbs, and came with watered-down sauce. How far they have fallen.</t>
  </si>
  <si>
    <t>7k52RaAYL7oH1QYlunTHiQ</t>
  </si>
  <si>
    <t>bSmqnxg9REFwgMx6TPB-7g</t>
  </si>
  <si>
    <t>A fellow Yelper once told me that when it comes to ethnic restaurants the true indicator of quality is a majority of the patrons and workers be of the same ethnicity as the restaurant. Well if lovin' the Lord is wrong I don't wanna be right because I didn't see one Thai worker and there may have only been two or three Asians in the entire place, regardless boo and I had our best meal of 2012 there. ;;We had reservations for 8:00 but it was a Saturday night so we had to wait about ten minutes. Once we were seated the manager stopped by our table to apologize and ask if there is anything we needed to please let him know. Completely unnecessary but a very nice gesture. ;;Our waitress was extremely friendly and as this was our first time at Circles she walked us through the menu. I've only had Thai once (boo and I's first date in 2008, just picture Along Came Polly capped off with me forgetting my wallet) so I had a lot of questions but she was on top of everything. We ended up getting the pork dumplings and the crab ragoon. Amazing. The ragoon had a lot of curry in it which gave it a really unique flavor that was sweet and a bit spicy. The dumpling wrap was like eating a cloud, and the dipping sauce was out of control.;;When it came to the man dishes this was tough because everything sounded great and most options had a beef / poultry / fish option. I have a tough time when there are multiple good sounding options but I was told the chefs specialty is beef and so I went with the green curry with beef and boo went with the pork pad thai. Along with a paint bucket full of wine I got at Pinot the day before, this meal was perfect. The meat in both dishes was beyond tender. The spiciness was just as described which was a relief after my last experience. We even had a little left over and we NEVER have leftovers so this was huge. We ordered two thai coffees to finish up and before we could order dessert the manager brought over thai coffee ice cream for us to share on the house since we had to wait. ;;Total class all the way. Affordable, delicious, and is now our go to when we have guests in town or just need to have a fail proof delicious meal.</t>
  </si>
  <si>
    <t>wrSZ4BsF4ppJMVkQedd53w</t>
  </si>
  <si>
    <t>My original plan was to be at work tonight eating a sandwich for dinner, but then I was magically cancelled from my shift at the last minute. ;;The clock was suddenly my friend.  ;;I had time on my hands.  ;;The world was my oyster.  ;;Are you sick of the cliches yet? ;;So, we decided to head to No Libs to try out Circles.  From the moment we walked in, we were hit with the smells from the kitchen and we couldn't wait to eat.  I immediately told the waitress about my allergies and asked her what she recommended from the menu.  She steered us towards the summer rolls to start off our dinner.  They were a little on the plain side, but it was a huge portion that we were able to split easily and the ingredients were fresh.  She then told us they could make the pad thai vegan without any problems.  It came out and it was cooked perfectly.  I've never had pad thai that good.  We were leaning towards the pineapple curry, but the waitress actually suggested the pumpkin curry since the weather outside had gotten cooler.  I'm so glad she convinced us to switch.  The pumpkin curry was wonderfully rich and creamy and it was a good match for the fall temperatures.  ;;One appetizer and two entrees was a good amount to share between the two of us.  We left Circles happily full and we even had a bit leftover that we were able to take with us.  It goes without saying that I didn't miss my sandwich at all.  I'll definitely be back here at some point.</t>
  </si>
  <si>
    <t>a-8ZuiQk4EsWgebrG-K2HQ</t>
  </si>
  <si>
    <t>BEVPIAu3k3nEQ_52CxY_AA</t>
  </si>
  <si>
    <t>The food is unreal. I mean; actually so good that I remember trying there massaman curry for the first time and actually thinking that it was the greatest thing that I've ever eaten. I would consider getting it on an IV drip. Not to mention everything else I have ever gotten there. I try to make at least a weekly trip and I live about 30 minutes away on the other side of the city. Also; their Jasmine rice is cooked perfectly; which is the most important thing to look for at any place like this. I would give it more then 5 stars if possible.</t>
  </si>
  <si>
    <t>bC1YUpzQwcIopgejbrupug</t>
  </si>
  <si>
    <t>JLgl4WC29tZR4H4_-Z4M7Q</t>
  </si>
  <si>
    <t>WMFCum4pIsXBXKM4j9ZlgA</t>
  </si>
  <si>
    <t>I haven't ventured to as many Thai places as I want to/should; but it's my favorite in northern libs. The peanut Thai noodles were awesome.</t>
  </si>
  <si>
    <t>l3ElIU_Wsz16qnBp690mvA</t>
  </si>
  <si>
    <t>oqy15jhe1lOXttEvd4Srog</t>
  </si>
  <si>
    <t>Mexican, Bars, Food, Nightlife, Restaurants</t>
  </si>
  <si>
    <t>El Poquito</t>
  </si>
  <si>
    <t>EqRfPfq9Z1RerKq8EkGLWw</t>
  </si>
  <si>
    <t>Loved the nachos; best in chestnut hill hands down! Waitress wasn't friendly and service was slow. More than an hour for just nachos and a rice bowl!!! I felt unloved and underappreciated.  I hope she learns to move as fast as my bowels after this dining experience (and thats a positive).</t>
  </si>
  <si>
    <t>PobfsqodjmgkTgjahEl7jw</t>
  </si>
  <si>
    <t>IS6qnXjMSoaw-34hta0Nyg</t>
  </si>
  <si>
    <t>We live in Chestnut Hill within walking distance of this restaurant so it is an easy choice especially if it is a pretty Spring night and you want to sit outside; We have been going to El Poquito since its opening. The first time we went the food was good; certainly enough to bring us back. The next time we came the food was not all that good. Not horrible - we thought the chef may have had an off night. Since then; however; the food has gone down hill to the point of it no longer being a place we would go to eat. My husband's tacos were bland and the chicken I got in my dish was so under cooked that I could not eat 3/4's of it. One of our friend's order a mojito and was told they were out of mint! Are you kidding me? We joked that they should be growing mint in the garden! Okay; so that's the food.  But that is not all.  The hosts were rude and unaccommodating.  Just so you know; the restaurant does not take reservations for outside. If you make a reservation; be prepared to eat inside where it is so noisy you cannot hear yourself talk with anyone across the table or wait for an hour and a half so they can seat the walk ins who came in before you because it is a first come- first served policy.  Am I crazy or does that seem a little bass ackwards?  The hosts acted as if we were a pain in the you know what and it was not until two people in our party walked up the street to The Chestnut Grill to look for an outside seat that suddenly an outside table appeared. I wish we had left and gone to another restaurant. El Poquito is expensive and a waste of money. Many restaurants have come and gone from this space; and I suspect this restaurant will find the same fate if they keep treating their customers badly and serving them disgusting food. The one star I did give for this restaurant is solely for the outdoor seating. Maybe you can sit with a drink and not eat. Then it may be worth it.</t>
  </si>
  <si>
    <t>js4sWgHzmndvyBbZQ4SIvQ</t>
  </si>
  <si>
    <t>becf9_Uq4nkbu5zswrh7kQ</t>
  </si>
  <si>
    <t>73R30VZ0PG62XdyzhH2jGQ</t>
  </si>
  <si>
    <t>pQc3fj52gyBobtwlaNfc5g</t>
  </si>
  <si>
    <t>My husband and I were very excited that a legit Mexican restaurant was opening near us and we weren't disappointed.  Unlike some reviewers I found the portions to be perfect.  I could barely finish my third Baja (fried fish) taco.  Everything tasted extremely fresh and was cooked just right.  The guacamole was super- I like it simple; chunky and flavorful.  The Sangria was delicious and the cheese quesadillas from the kid's menu was a big hit for our 4 year old.  The service was DYNAMITE.  Both times we have visited we were totally impressed with the speediness and attention to detail by the servers.  When I came back from the powder room my napkin was folded!  FANCY.</t>
  </si>
  <si>
    <t>mgliUKtTndSBL-w8UlG8Cw</t>
  </si>
  <si>
    <t>zc_7Cp-wSTKHuO8QAdkk4A</t>
  </si>
  <si>
    <t>Second time to this restaurant; first time everything was spot on; today still good; but some inconsistencies. My Carnitas Tacos were spot on; but the Grilled corn was not grilled but instead boiled or steamed; missing that nice tasty char that makes it special; easy enough to do with any kind of fire; like say; a gas burner. Not sure what happened; the description said grilled. Second; my girlfriends French Toast was described as having plantains on it; but instead had bananas; picky maybe; but a completely different flavor and texture. These little inconsistencies didn't ruin brunch; but I like to see what the menu describes actually end up on the plate; or have someone tell me about the substitution.</t>
  </si>
  <si>
    <t>Ot3dwSCZ-1m_z-rIoG5tNA</t>
  </si>
  <si>
    <t>LKc94jF4_z9ONeLe1a1nXQ</t>
  </si>
  <si>
    <t>Came out with friends for a birthday dinner.   Ordered chips and guac and they were very good.  We also had a round of margaritas.   It was hard to decide which tacos we wanted so we split a bunch.   All so good and tasted fresh.  We then ordered the skillet cookie for dessert which was also very good.   I paid with a gift card I received a few months back.  The waitress came back and said it had a balance of $0; which was not true as it was never used.  She grabbed the manager and they tried again will still a $0 balance.   The manager then said it may have been an error on their part and took our word for it.  Very nice customer service!    I loved eating outside and enjoying the wonderful weather.    I need to pick another night to go with friends again.</t>
  </si>
  <si>
    <t>U6MVEpqF8at3nNGIXNfQoQ</t>
  </si>
  <si>
    <t>We dined last night with a 6:00 PM reservation on Open Table. We were seated quickly and ordered drinks and one appetizer. Service was good but we then waited 45 minutes for three taco orders. Really? The restaurant was only two thirds full.;;The waitress apologized for the long wait but gave no explanation. Food was O.K. but nothing special. Noise level was high even though they were not full. I would not recommend this restaurant as there are many better in the area.</t>
  </si>
  <si>
    <t>n7IsARXiaRh6a7Pgy3W60A</t>
  </si>
  <si>
    <t>NN0Li6os80M2oTH4JAMYiQ</t>
  </si>
  <si>
    <t>The location is good with nice outside seating. The food is average at best; but  unauthentic. The real problem was the price; in my opinion it is outrageous. I have been a few times hoping that it would get better to justify the price. The staff is hit or miss. I have had a very bad interaction; mediocre interaction; as well as excellent service. There is so much potential for the location and I truly hope they turn this place into something special.</t>
  </si>
  <si>
    <t>NblZxzcUTtshGlnvXkIooQ</t>
  </si>
  <si>
    <t>46PkDcfY3mfReqIZtMgIHQ</t>
  </si>
  <si>
    <t>Located in lovely Mt Airy which holds much love and fond memories for me since we once lived in Philadelphia. ;;On a balmy summer night, it was with friends that we decided to dine at El Poquito. ;;We were seated outside, cocktails and food items offered, fireflies overhead, we enjoyed joyous convo and food, I found El Poquito to be a jocund location. ;;Will return someday.</t>
  </si>
  <si>
    <t>njUgJcn8ZN0BdZdNEswRwA</t>
  </si>
  <si>
    <t>xUemTydVBdrCIR7KTEu6tA</t>
  </si>
  <si>
    <t>I had high hopes, especially as someone who lived in the California Bay Area for 7 years, but similar to others we left disappointed.  In short - 5 star atmosphere, 1 star service, 2 star food.  We made a 6:30 pm reservation on the evening of Memorial Day and we're seated immediately at a nice table outside.  We were excited.  Ordered shrimp ceviche, carnitas tacos, veracruz tacos for the adults and a chicken taco for our toddler.  Even though we put in the order right after we got there and got the ceviche appetizer about 15 minutes later, it took an additional 45 minutes to get our entrees (7:45 PM)!  The place was half full and and 2 guys sat next to us 15 minutes after we go there and had a 2 course meal and were paying their check as we were getting our entrees.  Needless to say, making a toddler wait an hour for food is criminal - there's only so far crayons can get you.  ;;Our waitress barely apologized, it almost seemed as if she was avoiding us.  Luckily, the manager noticed, and took our drinks and kids meal off the check and profusely apologized.  It would have been all good if the food was amazing, but it wasn't.;;- carnitas tacos - good - but hard to mess up anywhere;- veracruz tacos - terrible.  would never use cod for fish tacos.  Oily, bland, fishy tasting.  Got to use mahi mahi or wahoo.  Would have been much better if they defrosted the Trader Joe's fish veracruz and put that on some corn tortillas.  And by the way, these were severed on flour tortillas which is only ok if you're going to taco bell.  ;- salsa verde - way too much lime;- ceviche - tasted kind of syrupy, and not served with chips so there's nothing to cut that taste;;Because of the atmosphere and location and the manager coming over and apologizing we'll consider giving it another shot, but for now it just left a sour taste in our mouths and cranky toddler to deal with who got home past her bedtime.</t>
  </si>
  <si>
    <t>S0RkcLQQHpvNXGkn8gqHTw</t>
  </si>
  <si>
    <t>cFSyJluKa2SHtgMMvlx6SQ</t>
  </si>
  <si>
    <t>Restaurants, Pizza, Sandwiches</t>
  </si>
  <si>
    <t>Angelo's Pizzeria</t>
  </si>
  <si>
    <t>883ynGQFkmzRM4N13tBNUA</t>
  </si>
  <si>
    <t>VK3djwAI_3-0kDLss7BTjQ</t>
  </si>
  <si>
    <t>tn5cr132_ixhZDO8EcfWag</t>
  </si>
  <si>
    <t>Ordered the PFD sandwich and a regular cheese pie; both were amazing...you really taste the freshness in every bite. It's hard to find a sandwich and pizza to this quality in the same joint but this place has it down! Will definitely be my new go to pizza spot.</t>
  </si>
  <si>
    <t>D_HjKYQ1IT4kWQuQAU-2sA</t>
  </si>
  <si>
    <t>DXnLJeqH08FSj_1YePBzMg</t>
  </si>
  <si>
    <t>This pizza is ridiculously good. Probably in my top 3 in Philly. I like how they offer both thin and think crust; and I honestly couldn't decide which I liked better since they were both amazing. Do note that we came when it wasn't terribly busy and waited about 40 mins for 3 pies. There's no seating options inside as this seems like more of a take out place. Definitely worth it!</t>
  </si>
  <si>
    <t>H5pubo53Joclw01ZPqhoMA</t>
  </si>
  <si>
    <t>7e_2WYM7Lpqwc57ZSYlBIg</t>
  </si>
  <si>
    <t>wyK91HjuTnwEJ882RfnxOA</t>
  </si>
  <si>
    <t>0BBMz2P2CpOqyfOcr5w7jw</t>
  </si>
  <si>
    <t>X9fCw7KxdbhKsEyup1wZcA</t>
  </si>
  <si>
    <t>5nF-TH8mjSe3NtN-52sjPw</t>
  </si>
  <si>
    <t>My boyfriend has always found something wrong with food I rave about; until I brought Angelo's Upside Down Jawn home. A bite into his second slice he said we had to make sure we wrapped the leftovers really well so we could eat it again the next night. No phone; cash only. Definitely worth it</t>
  </si>
  <si>
    <t>wo8mvtL0eJ2pnnmMfJM03Q</t>
  </si>
  <si>
    <t>7Yiu0QZN5QTnLABPv1wnXg</t>
  </si>
  <si>
    <t>Angelo's Pizza is Incredible - They go the extra mile to serve excellent Pizza. The Upside Down Jawn is killer, I love the thick crust on this Pizza. It's to hard to explain why, just go taste it now. I also like to order custom made pizza's where I pick the toppings. Angelo's toppings are the highest quality ingredients. The cheese, sauce, pepperoni and sausage taste far better than most pizza establishments. The portions are huge. The sandwiches also look really good as well but I haven't tried them yet (and they even make the bread / rolls in house). Friendly and helpful staff. So happy I live nearby. Nice to see a Pizzeria focused on serving the best Pizza without shortcuts (and likely a hit to their bottom line in the process).  ;;Highly Recommended;;BK</t>
  </si>
  <si>
    <t>bW_dM5z2b_ZuwGL-Hs-jQw</t>
  </si>
  <si>
    <t>The best pizzeria that I've been to in a long time; the ingredients that they use are top of the line; the cheese that they grated on top of my meatball sandwich was delicious; I also had a slice of pepperoni pizza and the pepperoni; could be the best that I've had</t>
  </si>
  <si>
    <t>IoJCMMA9fNaSZ_WXGpnwbw</t>
  </si>
  <si>
    <t>IUoP-1RnzHqxKXQUazuQuw</t>
  </si>
  <si>
    <t>D0sAd9xQ4VZY8W39irqXmA</t>
  </si>
  <si>
    <t>This review I'm about to write is 100% true and not at all a lie or exaggeration in any way although I wish it were. My buddy and I found this pizzerias Instagram and were initially blown away by the pictures. The pizzas looked great and the hot sandwiches on the overly seeded rolls looked fantastic. We decided to give it a try. The first sign that this experience was going to be a let down was when I initially walked in the place. Barren white walls. One single metal table with 2 chairs and for some reason the place was 90% kitchen and everything was open so all you heard were the loud sounds of the dough being made by machine and cooks loudly talking in the back. Then I ordered a soda. A root beer to be exact. They carry some off brand name I've never heard of and it was awful. Just carry Coca Cola products or something normal. I don't need a craft root beer just a mug or an A &amp; W or something. Okay so we decide we're going to order a plain pie and a cheesesteak. The cheesesteak comes out and it's a cheesesteak I can get anywhere. Not awful but nothing special. The big let down was the bread. It had no seeds whatsoever and looked like a roll you'd get at wawa not a place that claims it makes \homemade Italian bread\". Then the pizza came out. My brother; my friend and I opened the box and everyone went silent. The second we opened it you could just tell it was completely and utter slop. Almost no sauce and way too much cheese. A good pizza should almost have a tan look to it when it comes out of a pizza oven. The crust should be dark and the oil should give the pizza an orange color. This pizza came out and was pale white. The worst part was that there was like a white liquid in the middle. Almost like the cheese has liquified into milk. From the undercooked crust to no oil drip; to no sauce; to globs of cheese it just didn't look right. So finally we decide we're going to try a slice. The second we ripped the slices apart all the cheese fell right off into a glob in the middle. I ended up eating dough and then a glob of cheese separately after each slice piece of dough. That was an embarrassing pizza and if I owned a pizzeria and had any pride I wouldn't have served it. This guy continues to post food that looks delicious on his instagram but it's all a lie. We were literally food catfished and he continues to dupe people to this day. He won't be in business long. His bread is awful; his pizzas atrocious; there's no where to sit; the list goes on and on. The woman at the counter also asked what 4 times before comprehending literally any part of the order. That was just the icing on this mess of a cake. Honestly I'm not even covering all of it but it's been like a month since I was there and can't remember every little detail we were criticizing when we were there. Unfortunately when we went at first this place didn't have a yelp page yet. The man is lying about the food he makes and gladly serving up slop and pretending he is some sort of new kid on the block that is a threat to the well established pizzerias of Philadelphia. Embarrassing. I'll never be back; I tell all my friends; family; and co workers to not waste their time making a trip over there; and the man deserves to go out of business. I've had some of the best pizza in the world in New York and Santuccis which is literally right up the block. I know good pizza and this ain't it. He should stop lying about his bread too. I can only imagine what other foods he makes that are a complete falsehood on social media but I'll never be back to try anything there again. There's too much good pizzerias and delis too close to him for me to waste my money."</t>
  </si>
  <si>
    <t>iDDWgV2n2eSRkoDpCXSoIw</t>
  </si>
  <si>
    <t>XIKYdKWq72zUYsq8NBxcCQ</t>
  </si>
  <si>
    <t>Mediterranean, Vegetarian, American (New), Restaurants</t>
  </si>
  <si>
    <t>Aksum Cafe</t>
  </si>
  <si>
    <t>mbr1ejQR9nF7QMzFv1jVGw</t>
  </si>
  <si>
    <t>Serious shoutout to the exceptional service here for hosting large groups. We had many changes to our reservation, from 6 to 12 people, and the service was polite, patient, and wonderful considering we were a BYO group (maybe NYC service has just jaded me....);;Food pretty good for the price, albeit a little salty. We came for dinner this time and while I much prefer the brunch items, I was pleasantly surprised at the quality of the lamb. Obviously the best perk about coming for dinner is BYO.</t>
  </si>
  <si>
    <t>U-7p3KKkomPOpK6iVuK4Xg</t>
  </si>
  <si>
    <t>This place is amazing!!! The almond-crusted french toast = OMG. It was not too buttery or too sweet (I normally don't like french toast much because it always tastes so buttery inside and the texture was just too soft for me). But THIS french toast, wow... The whipped cream was really thick and fresh (the berries were okay, kinda mushy, but whatever). My sister thinks this was the best french toast she's ever had, even better than Sabrina's! ;;The shrimps and grits dish was great too. I really liked the shrimp, and the grits was pretty good. The brussels sprouts were pretty good too but a bit sweeter than I would've liked (what with figs and candied walnuts). And it wasn't salty enough for me. It was a tapas dish but was quite big, basically like an entree. ;;This was a great, very filling brunch. We were already full after the french toast and the shrimps and grits. We probably shouldn't have gotten the brussels sprouts, but everything was delicious here. There weren't many people (I don't think it's as well-known as other brunch places, and it isn't near bakeries/cafes, like brunch places in Center City, so it was a bit too isolated for people, but I like how it's not crowded here. Kind of like a hidden gem). The house interior was really nice, clean, and spacious but also cozy.</t>
  </si>
  <si>
    <t>jYJN3lua6pogR7V31qowyw</t>
  </si>
  <si>
    <t>One of my favorite restaurants; great flavors and spices. You must go for brunch and have the shrimp and grits and order extra grits; they are that good! I like every item on the menu; the flavors are unique and the portions are perfect. I would suggest making a reservation because the resturant is small and popular; plus it's a byob.</t>
  </si>
  <si>
    <t>NLdA_jMcYdfmnjJVxnPF9w</t>
  </si>
  <si>
    <t>YGPTXVLmilqAzYAz-VAGfQ</t>
  </si>
  <si>
    <t>L6LAOJeGUTix51TxTUykHA</t>
  </si>
  <si>
    <t>Went here a couple of weeks ago after passing it on the Trolley a million times!;;I will say that the service here is amazing - our server immediately noticed our table was wobbly so she found reinforcements.  She was kind, considerate, and got our check ready quickly when we realized we lost track of time and were running late.;;I liked the decor and the look of the food as well - pretty fancy without being stuffy.  The fried pita-ish looking strips were gorgeous and very ... modern cuisine.  Cool!;;Our entree and appetizer were not quite what I expected - we had the fried artichokes and the vegetable tagine.  The artichokes could have used more seasoning and we used the mustard-y dipping sauce to pep them up.  The tagine came with what looked like large-pearl couscous (it even mimicked acini pepe pasta) and the sauce was more tomato-based/acidic than the deeper-flavored sauce am used to.  ;;So I will say the experience overall was A-OK, as I am not running back for more, but would go again and try some more dishes.</t>
  </si>
  <si>
    <t>MfAo-QPgFrcziuygx27K5w</t>
  </si>
  <si>
    <t>xg6zvartSaoghz96aLgAvQ</t>
  </si>
  <si>
    <t>Surprisingly Good...didn't think I would much like Morroccan; but it was very good...I had the chicken &amp; shrimp; the Wife had the salmon with a shared small plate for an appetizer (which could have a enough for one!)...will definitely return...</t>
  </si>
  <si>
    <t>rcxe77LUEMRv9yr-8zjAeg</t>
  </si>
  <si>
    <t>gsu2GVn5hgSgJk5wyPiQLw</t>
  </si>
  <si>
    <t>I visited Aksum this past Sunday for brunch with a group of 8. We ate outside on the side walk. The food was really great and was a great portion size. Although we didn't bring any, the restaurant is byob. ;;The staff is really friendly and the manager accommodating. However the service could use some work. They couldn't find our reservation, tried to sit 8 people at two tables and crowd us around it even though there were free tables available, messed up our orders, and the bill. ;;Perhaps going with a smaller party is better.  The food is definitely worth a visit up on Baltimore.</t>
  </si>
  <si>
    <t>rQSlNjcJ3j8iZjZV9uq3IQ</t>
  </si>
  <si>
    <t>4JYbCzJya3E8TYIGORiTWg</t>
  </si>
  <si>
    <t>There will never be enough BYOBs in the world, so I love that another one cropped up in my neighborhood. I came here with 2 other people on a weekday night, and it was all we could hope for and more. The casual service and the classy decor seem at odds with each other, but once we stopped expecting the super-swank treatment, we enjoyed ourselves.;;None of us were hungry, so we shared a couple of tapas. There was no pressure to order more, and we thoroughly enjoyed the food. I wouldn't expect something as simple as a strawberry and avocado salad to be notable, but the one at Aksum is super tasty. I could eat five of those. ;;Our server (I want to say her name was Maggie, but I'm not 100% sure) was fantastic, and made the night that much better. We will definitely be stopping by again.</t>
  </si>
  <si>
    <t>7UVH0pYhL1Mpvdt4rGFBMA</t>
  </si>
  <si>
    <t>gTUc-4QzL3WRQwl9dpEbRQ</t>
  </si>
  <si>
    <t>I went to Aksum during their opening week. At that point, they largely had a test kitchen. It was alright. It was a test menu: a few sauces, meats, and starches were being mixed around. ;;Last night, I'm hopeful that Aksum will continue to provide quality food at a reasonable price in our neighborhood.  My friend initially ordered fried calamari to share. So rarely is this a good move in a restaurant, I was thrilled to have succulent, delicate, and flavorful little fruits of the sea. ;;We all had the special, grilled cod on a bed of shiitake and faro,  in a lemon cream sauce with a few roasted asparagus stems. It was great. Really great. The asparagus and the faro had real texture, just on the right side of chewy. The cod was cooked wonderfully. Our service was a bit inconsistent, but this issue aside, I was thrilled by my experience. ;;If you  live out west but are thinking of going to a BYO in Rittenhouse, consider Aksum one of these times.</t>
  </si>
  <si>
    <t>yMWw7Lg38dpiNOtBm-Wyig</t>
  </si>
  <si>
    <t>Tn7eD8-HGJRb-hfmPvGeiQ</t>
  </si>
  <si>
    <t>Your review helps others learn about great local businesses.;A great neighborhood BYO with really good food and great service. The food is so reasonably priced, it's tempting to order too much.  We had a special - crab bisque that was mildly spicy and delicious.  All the other appetizers we ordered were great, and the main courses were generous and tasty.;;The chef even comped us a delicious dessert. ;;We're tempted to go back...everyday;Please don't review this business if you received a freebie for writing this review, or if you're connected in any way to the owner or employees.</t>
  </si>
  <si>
    <t>BBXhk59pARgq6Sd8rk0M6A</t>
  </si>
  <si>
    <t>PYUI1OJVksGUbCrteU68bw</t>
  </si>
  <si>
    <t>Bars, American (Traditional), Breakfast &amp; Brunch, Music Venues, Arts &amp; Entertainment, Nightlife, Restaurants</t>
  </si>
  <si>
    <t>Bourbon &amp; Branch</t>
  </si>
  <si>
    <t>5TN1g0CQ2WQi-Yg1BSFImQ</t>
  </si>
  <si>
    <t>QrVzVbFQ7vyePxrowVSe4w</t>
  </si>
  <si>
    <t>PBN1u7g70HYL3_0KvaTE5g</t>
  </si>
  <si>
    <t>After reading a lot of positive reviews, we were really excited to try this place. We were extremely disappointed in the food. I'm going to give the place the benefit of the doubt that it is not always like this as we came in at 10 PM, but if you cannot offer quality food at that hour then don't have your kitchen open. ;All of our food came out within 5 to 10 minutes of ordering which leads me to believe it was not made fresh. The Caesar salad was room temperature and overdressed. The hush puppies were flavorless, and the chicken wings (3 full wings is a serving) were undercooked and barely warm. The only redeeming food item was the chicken and biscuits, which had a nice flavor profile- the biscuit was again, cold in spots. ;;On the positive side the place has a nice hip atmosphere and the service is friendly. ;;Unfortunately, the food was so sub par we would not consider dining here again.</t>
  </si>
  <si>
    <t>54HB_v5w1Se8-poiu7i7XA</t>
  </si>
  <si>
    <t>Bourbon &amp; Branch is the GO TO spot for anything...brunch; lunch; dinner; late night..you name it. The food is SPECTACULAR (especially for my vegans/vegetarians out there); drinks are amazing and the overall atmosphere and service is wonderful. A super chill spot for literally any meal or any occasion. If you're in the neighborhood; gotta check it out!</t>
  </si>
  <si>
    <t>xKLeaJ5orLWIblPOHOFd3Q</t>
  </si>
  <si>
    <t>d1xG6udB3TDQ1jc2uT1RGA</t>
  </si>
  <si>
    <t>1sv8MRvWfDOr3Z48j_P7Dw</t>
  </si>
  <si>
    <t>qetcOU8Ex6unNbOtrZXWRw</t>
  </si>
  <si>
    <t>Great place! Right around the corner from where we live and we also go at least once a week... The cocktails are yummy...food is yummy... The bartenders are always friendly and attentive. Our favorite small plate is the cheese plate... perfect with a glass of beer or mixed drink. The atmosphere is perfect - cozy, dim lighting, and relaxed. They have 1 TV so if you want to watch a game its on...but its not in-your-face bright and they don't have the volume on...Thank you for that! ;Love this place, and we are so happy its in our hood! Cant wait to try their brunch!</t>
  </si>
  <si>
    <t>OW9Nl09o0y1-PujUpFp5HQ</t>
  </si>
  <si>
    <t>mHKnHIoSEK5oxwh2W0O3cQ</t>
  </si>
  <si>
    <t>Wow. The food, atmosphere, and service here are all phenomenal. ;;Let me start with my favorite part - the menu is pasted into children's books which is so cool! ;The atmosphere is hipsterish - dim lighting, great music, and laid back vibe. I went on a Sunday for brunch and it was not too crowded, easy to walk in and get seated without a wait. ;;SO MUCH BETTER THAN GREEN EGGS in my opinion. ;;After much deliberation between various items, I ordered the chicken and waffles and in the words of DJ Tanner, OH MY LANTA. The seasoning on the chicken was beyond delicious (not dry at all, which is a complaint I often have about chicken) and the waffles were crisp and perfectly done. The syrup was not too rich and sweet and you could tell it was authentic, not the sugary thick store bought stuff. ;;In addition, I have to say, I found the HOLY GRAIL of biscuits. These are not your small round KFC biscuits. They are HUGE, soft, mushy, delicious, amazing. I have been craving them every day since. They have cheddar bits baked inside and when you pull these freshly baked delights apart and take a bite, I guarantee a religious experience.;;If you can't tell, I loved this place.;;My only complaint -  Why haven't I been here before?!</t>
  </si>
  <si>
    <t>Sag_mPs7UulXmBpIUgtvPQ</t>
  </si>
  <si>
    <t>Excellent food; the biscuits and gravy were amazing. Cool building and design inside as well; was a good spot for Sunday brunch</t>
  </si>
  <si>
    <t>0-5BuFi5Y5t6muChdJNakw</t>
  </si>
  <si>
    <t>tW31IZDp-K3-FJpAy7gj3A</t>
  </si>
  <si>
    <t>I'll keep it short and sweet - great food; but consistently worst service in Philly. Everyone knows it; too. I know a dozen people who go there weekly as their neighborhood bar and even they are exasperated by how consistently awful the service is. Good luck getting acknowledged; greeted; served; offered water; given a menu; getting checked up on. It's never excessively busy - they just don't seem to know how a bartender/server is supposed to treat customers. Really; this spot would be amazing if it ever got any people behind the counter who gave a damn about what they were doing.</t>
  </si>
  <si>
    <t>Mj-5p3pFnMeiVmSjWZnY0Q</t>
  </si>
  <si>
    <t>I want to give this a 4 (I am indeed a fan!) but I think I need to go back after this place has been open for awhile to reassess.;;Upon entering, we were greeted by who I think was the owner or manager - a very dapper older gent sitting at the bar. He was really friendly and welcoming.;;I thought putting the cocktail menu in the children's book was really cute, but I agree that it could use some work. I was also a little disappointed to see only a handful of whiskey drinks on the menu - I thought this was a whiskey/bourbon-centric speakeasy-esque bar? Nevertheless, I was overall pleased with my drink. I got the Branch Whiskey Sour and thought it was refreshing, if not a slight bit on the watery side. Funny enough, I don't like my drinks to taste like gasoline, but I wanted this one to taste a bit more boozey.;;My boyfriend had their house Manhattan and loved it, though. I really think this place has promise! We'll definitely be back to check out a show in a few weeks, and I'm really hoping they'll work out the kinks quickly. It's pretty exciting to have a bar like this in the neighborhood.</t>
  </si>
  <si>
    <t>w_RrPXOq6O3mx4hb1zcjwA</t>
  </si>
  <si>
    <t>p6O65mBIXcqAuPetLPjt-Q</t>
  </si>
  <si>
    <t>hL6NtJvorRgVw6qE9OdnEA</t>
  </si>
  <si>
    <t>KkdLjGfVsfGESNkE0ktURg</t>
  </si>
  <si>
    <t>Restaurants, Ice Cream &amp; Frozen Yogurt, Cheesesteaks, Food, Sandwiches, American (Traditional)</t>
  </si>
  <si>
    <t>Joe's Steaks + Soda Shop</t>
  </si>
  <si>
    <t>1o63nMhNwhYK3atLsBfVqg</t>
  </si>
  <si>
    <t>90mM6kAv7f8E3W57tRLU4g</t>
  </si>
  <si>
    <t>Hbs773nKs3Czk4PXc6dizA</t>
  </si>
  <si>
    <t>Haven't had many cheesesteaks in my life but this one makes me wanna have more! It was a mandatory experience during our 1 day visit and this place was a delicious experience. The meat is not ground but consists of thinly sliced strips; which makes it even better. Yum! The staff was friendly and provided prompt service. The bathrooms were kind of dirty but at least they have one.</t>
  </si>
  <si>
    <t>3_TgTX_gtxZRFb1Fib32Qg</t>
  </si>
  <si>
    <t>vyv3C_wbHFfme7k5iWllVA</t>
  </si>
  <si>
    <t>I'd been eyeing this place on my commute for almost a year. They really spruced it up and made that corner look a lot cheerier and I like that they seemed to keep some of the \charm/kitch\" of the previous diner's style. I guess I wanted to be blown away by the food and the experience and it was perfectly lovely</t>
  </si>
  <si>
    <t xml:space="preserve"> but probably not crave-able. I will return next time I don't want to drag my tourist visitors to Pat's.;;Thumbs up for:;-The service. Our waitress was pleasant and attentive.;;-PICKLE BAR!!;;-Milkshake (a few options</t>
  </si>
  <si>
    <t xml:space="preserve"> including a seasonal flavor) was pretty dang good</t>
  </si>
  <si>
    <t xml:space="preserve"> as were the cheese fries -- perfectly crinkle cut.;;Thumbs down for:;-The hot sausage sandwich with whiz. I don't know what I was expecting</t>
  </si>
  <si>
    <t xml:space="preserve"> but the sausage was flat</t>
  </si>
  <si>
    <t xml:space="preserve"> like a flat patty and overly whizzed. This is a hard feat</t>
  </si>
  <si>
    <t xml:space="preserve"> as I love cheese and lots of it</t>
  </si>
  <si>
    <t xml:space="preserve"> but this was just too much.;;-Seemed slightly over priced for something that I usually buy out of a truck on most corners of the city."</t>
  </si>
  <si>
    <t>DKTbf8_oqh-m3cLRLMEfSA</t>
  </si>
  <si>
    <t>vnvgKF0ZZo4Ej3FMk0bPfQ</t>
  </si>
  <si>
    <t>This place sucks an ass. Half of the staff just sits around while you wait 30 minutes for a cheesesteak. Go anywhere else. Seriously; don't waste your time. Go hungry. It's not worth it.</t>
  </si>
  <si>
    <t>R93hqQN4I0GE4k8nPlKwXA</t>
  </si>
  <si>
    <t>6d5jxtBwwmU80KuMpgFhxQ</t>
  </si>
  <si>
    <t>6BwkvJif0MRzap3782JQ1w</t>
  </si>
  <si>
    <t>K4_hay4oE_4_aBBHwzJ9ng</t>
  </si>
  <si>
    <t>Cool spot on the corner of Frankford Avenue if you want a good cheesesteak fix. I went there with two other people snd were greeted with a nice welcome. It wss also awesome wr can sit down with iur beers from the Fishtown Fest outside. Our waitress was nice and willing to answer any questions we had about the menu.;;The steaks are a bit pricey, and can reach close to double digits. I got a chicken cheesesteak and split buffalo chicken fries with my girlfriend. The sandwich was great since it was actual chicken breasts snd not that thin slab of chicken. Also I loved the buffalo chicken fries! You can also get some fixins at the pickle/pepper bar. I enjoyed my experience and hope to return.</t>
  </si>
  <si>
    <t>G1C8eEw-aLltWUtV8k-NbA</t>
  </si>
  <si>
    <t>Let's put it this way they had a vegan option . It was decent ; but when i think cheese steak;  i think greasy goodness ; which this lacked. It is a hipster version of cheese steak. Serivce great; decor retro .... amazing pickles!!!!</t>
  </si>
  <si>
    <t>DoPMuPPHuOGFXhz2GZsrnA</t>
  </si>
  <si>
    <t>BzXtnCJFkqWBfRmBYmOL8A</t>
  </si>
  <si>
    <t>s1XHKBjnf8mUbYYb6axxVA</t>
  </si>
  <si>
    <t>vW3h9O1FmyXgNHVZ8KRRMQ</t>
  </si>
  <si>
    <t>OfzVx_h1UfaCuQPb2zQf2w</t>
  </si>
  <si>
    <t>DudMgFsUk6qnzPtFOQBsRQ</t>
  </si>
  <si>
    <t>reJ7c2yq3f8dODMslzODUQ</t>
  </si>
  <si>
    <t>AnhgZCyjhzU8JVxl2ftJKQ</t>
  </si>
  <si>
    <t>Delis, Restaurants, Food, Bakeries, Sandwiches, Cheesesteaks</t>
  </si>
  <si>
    <t>Cosmi's Deli</t>
  </si>
  <si>
    <t>kuvcZv8dINh7SQSl3FY1Wg</t>
  </si>
  <si>
    <t>Terrific steak sandwich. Owner was great. Beats the other \known\" neon lit pretenders. This is genuine and the real deal. Most importantly the friendly attention to clients was absolutely a surprise. ;;I would recommend this to anyone looking for the absolute best!!!"</t>
  </si>
  <si>
    <t>YxjY56rz6P_XmlAO_YLH0A</t>
  </si>
  <si>
    <t>HTbkHeuvC0CwmMuV_sjUvQ</t>
  </si>
  <si>
    <t>ibOe28HDqNq9ee6SnilubA</t>
  </si>
  <si>
    <t>oroVMDNE838UYdA74L0etA</t>
  </si>
  <si>
    <t>Came up from DC for the day with family in town from MN - wanted something that's not touristy or overrated - found this place. And we were all so happy with our food.;;Everything was delicious! My beef (hah!) with cheesesteaks in general is how greasy they can get but this was perfect - just slightly so and all went to the bottom of the sub. Prov and whiz combo - OMG!;;We all were so stuffed that we ended up not getting dinner before leaving Philly. It was that good and we were that satisfied!;;Thank you!</t>
  </si>
  <si>
    <t>o0oKQpdElLwIpAe09UT6lw</t>
  </si>
  <si>
    <t>8-H1-HAjOkGkZIsqD2zrRA</t>
  </si>
  <si>
    <t>The greatest cheesesteak I've e'er known. The people are always insanely friendly and the cheesesteaks are just amazing. I cannot say enough about them.;;Just knowing they exist gives me renewed hope in humanity.</t>
  </si>
  <si>
    <t>orOdFOuwuirTffX0-5z9lQ</t>
  </si>
  <si>
    <t>J1WIU6fewwJOQgEapcvQDA</t>
  </si>
  <si>
    <t>Great food! Pats is just comecial like Genos. Filled and packed with cheese and beef; there's no room for the non nessesaties. The thick hot sauce is a supreme topper with the added Katchup without mustard with a tad of may-o</t>
  </si>
  <si>
    <t>EG40sFToZEzZa5C7aIAlSQ</t>
  </si>
  <si>
    <t>D5ZmGPGC8VC_BT5-7qefyQ</t>
  </si>
  <si>
    <t>p0VscJ92JALiTrduV3d2Qg</t>
  </si>
  <si>
    <t>BKDChXBZAdHn2zKJj7xWiA</t>
  </si>
  <si>
    <t>This is THE most original, authentic hoagie in Philadelphia. Fresh, thinly sliced deli meats and cheeses piled in a seeded roll.  All the vegetables are thinly sliced and generously piled on top.  Don't forget to ask for those sweet peppers!;;The shop is very busy mainly takeout orders as they only have two small card tables to eat in.  It's fun to sit there while eating and watch an \old school\" Philly Italian deli in action.  Staff was friendly.;;While you're there</t>
  </si>
  <si>
    <t xml:space="preserve"> walk down the block to Termini's Italian bakery and pick up a few treats for later.  Better yet if you re driving</t>
  </si>
  <si>
    <t xml:space="preserve"> park in Termini's lot and walk down to Cosmi's as parking is tight in the area.;;There are many hoagie shops in Philly and some popular tourist shops but this is the BEST hoagie in town!"</t>
  </si>
  <si>
    <t>SRj3zfRH1NJXxxyyDHKiMw</t>
  </si>
  <si>
    <t>BovnwtzR-zBTaaGDIi0rew</t>
  </si>
  <si>
    <t>This was the best Cheese Steak I've had in Philly. I've been eating steaks for years, rarely do I go to the big guys on 9th St. I find the smaller locals really make awesome sandwiches. However, nobody has topped Cosmi's, they are absolutely the best. I did not even know they made sandwiches till I saw them on yelp!  ;My husband and I enjoyed their steak fries also.</t>
  </si>
  <si>
    <t>ViryJoPv2kklhXAr6DzDVQ</t>
  </si>
  <si>
    <t>d9DCxxigvWWVfjQChDcGgA</t>
  </si>
  <si>
    <t>i've frequented this place ever since i found out about it. the food is excellentttttt. yummy sandwhiches, cosy mom and pop atmosphere.  however this is the last time i'll be coming back, or recommending this place.;;one of the men who usually rings me up (he has a twin), started going off on me when i asked him how long it would take, raised his voice and walked away. Not everyone who asks this question is implying they need or want faster service.  Infact there have been several times where I've had to sit for an additional 10-20 minutes after ordering online... It's never been an issue for me personally. ;;I understand how busy they can get and food service can be stressful. I also know now they prioritize online orders via his response that if i had ordered it online when i walked in... that it would come out sooner? Â¯\\_(ãƒ„)_/Â¯;;keep doing everything the same, just lose the shitty attitude.</t>
  </si>
  <si>
    <t>4M92NEQK4_xHxRRKJx96gw</t>
  </si>
  <si>
    <t>Cosmi's catered my daughter's first birthday party. We've ordered takeout from them a handful of times; but wouldn't say they were on heavy rotation although they sure are now. Mike (the owner?) was nothing but pleasant; accommodating and easy to work with. He asked me how much I wanted to spend and made suggestions on the menu; knowing how families in South Philly like to eat (which is; a lot). We had macaroni; meatballs; sausage; salad; sandwiches; appetizers; etc; all delicious and for a reasonable price; with plenty left over. Mike came to my venue with a team to set up and thought of every detail. He even understood that I was a little unhinged because due to the weather; our outside party suddenly became an inside party; and did his best to calm my nerves. I cannot say enough good things about Cosmi's and truly hope you will consider them for your next event. I will most definitely use them in the future for my catering needs!</t>
  </si>
  <si>
    <t>dblMeSI1ohQXU-AjiFFNYg</t>
  </si>
  <si>
    <t>gwxNttwUgmOn3vsHYe0pDQ</t>
  </si>
  <si>
    <t>Restaurants, Coffee &amp; Tea, Gluten-Free, Food, Bagels</t>
  </si>
  <si>
    <t>OCF Coffee House</t>
  </si>
  <si>
    <t>aNZydPEXGfRTudk7osPU-A</t>
  </si>
  <si>
    <t>I live above this OCF,  and I also lived above Mug Shots when it was here, and I have to say OCF IS WAY BETTER! The sandwiches are phenomenal (fig and brie &amp; the roast beast are my faves) and the is friendly and helpful.  I'm so glad they moved in (and feel bad it's taken me this long to write a review) ;;ALSO: make sure to try their specials, they're ALWAYS out of this world!</t>
  </si>
  <si>
    <t>3TxfIPAPHIBF5uprkMubHA</t>
  </si>
  <si>
    <t>4Pz5xl_SKgBB0Bgd2Sw0Ug</t>
  </si>
  <si>
    <t>One of my favorite spots to do work. High quality coffee, nice variety of brunch options (served all day) ;;The only downside is that the wifi isn't always the greatest and it takes them awhile to make drinks sometimes.</t>
  </si>
  <si>
    <t>97RMiuW8PLGyZXyncGw8Dg</t>
  </si>
  <si>
    <t>Looking up breakfast places for our trip to Philadelphia. Located across the street from Eastern State Penitentiary was a great cafÃ©.;;To be honest it's a little pricier then what is labeled on Yelp. But no matter, I felt it was well worth it.;;What did I find here? Inspired brews! Kombucha made right here in Philadelphia, I think that's awesome to see a small operation with such a great presence.;;This cafÃ© had plenty of options. Breakfast was delicious. We opted for French toast with slabs of turkey bacon. Not that overly processed stuff, thus was like hearty turkey bacon!;;Cappacino was delightful, the presentation was aesthetically pleasing with the fern design. I know, I sound like a total douche. Cappacino was delicious either way. Don't look at me like that, shut up.;;Service was very good. And it's set up as a self-cleaning type operation with the bins for dishes by the trash. The place was clean, and very busy. There's also a section on one side for you to set up with your laptop, that area was packed. It must of had outlets. Also nice because I think this place has WiFi.</t>
  </si>
  <si>
    <t>0-H9ASZU3JtiI5QNM1abbA</t>
  </si>
  <si>
    <t>dOS9k8YqAGwKbmjnoVTZcQ</t>
  </si>
  <si>
    <t>I'm a big fan of this new addition to Fairmount.  It's super spacious with plenty of seating and it's very well lit with bright walls and a clean, fresh ambiance.  When its nice out, they open the big garage-door style windows for an open layout--very nice touch now that Fairmount can be hard to snag in the warmer weather months.;;Their coffee is priced comparable to the other coffee shops in the 'hood... which was a little disappointing.  I was hoping this place would have great prices that would hopefully drive down the cost of a cup-o-Joe in Fairmount.  That being said, they have a big menu with a BYO option for Mimosas and Bloody Mary's.  Me likey.;;They have some classic coffee-shop food choices, with some new funky twists (tomato, basil and goat-cheese cornbread?).  Again, I was kind of hoping this place would serve up some more inexpensive options... but I'll take what I can get.</t>
  </si>
  <si>
    <t>zSfEp8X4Lanckl_GaHMPvQ</t>
  </si>
  <si>
    <t>0hZ1Uks8vezcJIMs8hi-Xg</t>
  </si>
  <si>
    <t>Coffee is good - apple cider is completely amazing. I'll give it four stars bc the beverages are good, it's a nice, big open space. The drawback is the food. I've never had a good food experience here. ;;It always sounds like what you order is going to be good and then it comes out pretty disappointing. ;;Examples: egg sandwich - how can you mess an egg sandwich up? By having way too large of a slab of soggy eggs in a chewy bagel.;;Yesterday's beef and potato soup was bland and gave me indigestion all afternoon. ;;Will go back for beverages.</t>
  </si>
  <si>
    <t>S5X2Y0P2MVZjVYJ3a7XZsw</t>
  </si>
  <si>
    <t>FtyuFu9iMaURFk1-ZU7l2w</t>
  </si>
  <si>
    <t>It's not hard to give a cafe like OCF top ratings when it all comes together like it did on the afternoon we stopped in...  The service from Meredith, the food and the ambiance all clicked.  Meredith was awesome... a combo of personable, professional and attentive. Kudos to her!  The food was great. So much to choose from- coffee, smoothies, wraps, sandwiches, veggie dishes and baked goods. ;;OCF is a terrific spot for a casual meal where you can connect to wifi, study or just relax and watch the world go by.</t>
  </si>
  <si>
    <t>SM3rpp0x4bhNLAPajqcs7w</t>
  </si>
  <si>
    <t>WqawDaMA1BGp5tWdVO3fDA</t>
  </si>
  <si>
    <t>Before I run the Kelly Drive loop; OCF Coffee House is the perfect pit stop in Fairmount.  I load up on their generous breakfast plate of egg whites; warm whole grain toast; and rosemary potatoes.  It's a testament to their healthy and clean food preparation that I haven't hurled on Kelly Drive yet.  I also appreciate their early bird morning hours and they serve brunch through the entire day (fist pump).  Eat like a champion; run like a champion.</t>
  </si>
  <si>
    <t>Vwf3TxJMJQ-t8PBm_78nGw</t>
  </si>
  <si>
    <t>Great food- had some trouble connecting to wifi and the employees were not sure why; but overall a good experience</t>
  </si>
  <si>
    <t>ZfpW-637GqhHQPEcr3r6ag</t>
  </si>
  <si>
    <t>u325Jt2tf_8kPsMDywUj3Q</t>
  </si>
  <si>
    <t>This place has far and away become my favorite study spot.  I love that it's spacious and gets so much natural light.  It makes long days of studying seem not so bad.  The staff is super friendly and everyone seems generally happy in there.  The music is always good, and it's never too loud.;;The food is excellent.  Perhaps it is a little pricey, but I generally find the portions and quality to be decent enough that it doesn't make the food outrageously priced.  Nothing I have eaten here has been bad, and at this point I am pretty sure I have explored almost the entire menu.;;The drinks are good, but I think they are overpriced.  $2.75 for a decent, but not great, cup of coffee is a little extreme.  The iced coffee situation is especially troublesome because they do not give refills on iced coffee.  You have to pay full price if you want another one.  This is kind of insane and frustrating, especially if you're sitting in there all day and studying.  I would say maybe they don't want lingerers, but no one has given me crap about being there for 8 hours at a time, and I generally spend at least $10/visit if I'm there that long, so I don't really understand the problem.;;The outlet situation is good, but not great.  There are a lot of people who set up shop in this place, so sometimes getting to a plug can become competitive.  However, I generally find that if I sit down elsewhere, I can move to a spot closer to the wall within 30 minutes.  ;;Finally, they accept credit cards, which is a major plus in my book.;;All in all, this is a great addition to the neighborhood, and by far my favorite study haunt in the area.</t>
  </si>
  <si>
    <t>pr2GemKrmZ84T9bZS8D2xQ</t>
  </si>
  <si>
    <t>RTH8LXcQhrf43hPCc_G5yg</t>
  </si>
  <si>
    <t>Wide variety of brunchy food with many GF options. Very good coffee in an open + friendly atmosphere. Reasonable egg sandwich on gluten free bread is $4.50. Anodyne coffee is ok too; espresso is better. Bright froggy green is the signature OCF color so there is that too.</t>
  </si>
  <si>
    <t>G-FNSbNJKHZEVmfNaZ4jPw</t>
  </si>
  <si>
    <t>oJxsRgj8Un9VAPXpaDuufA</t>
  </si>
  <si>
    <t>Restaurants, Gastropubs, American (New)</t>
  </si>
  <si>
    <t>Bank &amp; Bourbon</t>
  </si>
  <si>
    <t>nQJg9TUjHdzLV1w_xzV2pA</t>
  </si>
  <si>
    <t>Cocktails review only.  So first off, while we didn't try any of the food, we saw a good bit of it walking by and it all looked delicious. Now to the good stuff. First, the drinks aren't cheap.  You're going to pay easily 12 bucks for a cocktail. But what a cocktail. The guys making these drinks aren't so much bartenders as they are artists. Their attention to detail is meticulous, their knowledge of their ingredients is boundless, and their execution is flawless.  Ryan in particular knows his stuff.  Fantastic mixologist all the way around. ;;The bar is extremely well stocked with probably hundreds of different liquors. We didn't drink wine, but the menu suggested hundreds of choices there as well. I only briefly glanced at the beer selection but the choices were there as well.   A quick aside about beer. If you're in a bar of this quality, don't order a miller lite. Seriously. It's like going to a Morton's or Ruth's Chris and wanting an Oscar Meyer hot dog. Just... don't. ;;Anyhow, the wife and I stayed across the street for a long weekend and found ourselves coming back to this same spot for after dinner drinks every night. Highly recommended.</t>
  </si>
  <si>
    <t>m8vsg6Ab5nL7iokDo6R6BQ</t>
  </si>
  <si>
    <t>8Hp1ypJIUbcvp7LRGe8LlA</t>
  </si>
  <si>
    <t>First off the space is gorgeous; live the decor and the service is nice and efficient. The stars are for the ridiculous portions of food. One dish was the spare ribs and it was literally ONE spare rib. Laughably small these portions were; especially for the prices which weren't cheap. The taste was also not worth it. While I appreciate what the place is trying to do and I could see it being a great place to go if they address this; our group left still hungry and irritated and no one is itching to go back for a meal.</t>
  </si>
  <si>
    <t>vzei85MtW3rtq2kZzFVfCQ</t>
  </si>
  <si>
    <t>The food was excellent; especially the steak and bread pudding. My drink was great but I only got 1 because we barely saw the waiter and never got the fries we ordered. It was a friday night during restaurant week but they were significantly under-staffed.</t>
  </si>
  <si>
    <t>lMvMaujclo8jb-d6yMYoeg</t>
  </si>
  <si>
    <t>fRtQzaJX0uf3SZPJvEuwow</t>
  </si>
  <si>
    <t>Got to hotel around 8pm. Wanted a light dinner; so choose a starter. Had a wonderful pasta ragu; and since it was a starter it was the perfect size. Staff friendly; food came out fast. Atmosphere is loud; seems to be a meeting place for whatever crowd is in the hotel. Food looked good around me; big portions and pricey.</t>
  </si>
  <si>
    <t>vRAC9W6GKIS6E8vpPfbXJg</t>
  </si>
  <si>
    <t>78vDMFxzvB5d3w1GGb0_Ew</t>
  </si>
  <si>
    <t>We went in on New Years Day around 3:30 PM. The bar was mostly empty; so we easily got a seat at the small bar in the lounge. Waited 5 minutes before we got greeted. We were starving; but only the small bar menu was being offered. We ordered drinks and an order of french fries. The bloody Mary's were mediocre (wasn't expecting them to be amazing; but could have been better). The fries however took 25 minutes to come out. We asked several times why they were taking so long and it was blamed on the food runner. When they finally arrived they were cold and greasy. We were planning on staying for dinner; but instead paid our bill and went elsewhere.</t>
  </si>
  <si>
    <t>7CKX6rQmktzstH2nt_ft9A</t>
  </si>
  <si>
    <t>n2AK_CE-79WcwRfJv_IVEg</t>
  </si>
  <si>
    <t>When you want to have a nice meal, but still feel relaxed. Price point is reasonable and the menu is rather inventive. All of the appetizers are delicious: barrata, rosemary fries, cauliflower...you really cant go wrong. However, my roasted duck entree was a little sub-par and I was not won over by the flavors. There was a lot going on on the plate - many different sauces, fruits, textures. Needless to say it became a little busy. ;;For dessert I sampled the mint chocolate sundae which was average, but the bourbon maple pie was TO DIE FOR. It tasted more like an apple cobbler and I couldn't detect any maple flavor but it was definitely my favorite part of the meal.</t>
  </si>
  <si>
    <t>dNdmnTnIusq4deNJp7hGTA</t>
  </si>
  <si>
    <t>WyigyAc0Tzll6ftCNNSpVA</t>
  </si>
  <si>
    <t>Great service; great food; nice restaurant design. Jose was an attentive and friendly server! The biscuits with brunch were awesome! Also; get the bourbon donuts! Nice spot.</t>
  </si>
  <si>
    <t>5qNpV28yKaaBM3Yu1E9pQA</t>
  </si>
  <si>
    <t>wXkQxKYAoKkSKjlDCD5O7g</t>
  </si>
  <si>
    <t>OK--It's Thanksgiving.;You're at a manly-man's upscale restaurant in an impressive Center City landmark.;Even if they're serving hundreds of the same meal, that meal should be exceptional.;;Our servers were attentive, pleasant, and informative.;;The ham sampler was excellent.;The three \pierogies\" were quarter-sized Panko-encrusted filo leaves stuffed with creamed spinach worthy of any good Greek taverna.;With the exception of the turkey dressing</t>
  </si>
  <si>
    <t xml:space="preserve"> everything on both our plates was cold</t>
  </si>
  <si>
    <t xml:space="preserve"> dry</t>
  </si>
  <si>
    <t xml:space="preserve"> and unencumbered by taste.;The mashed sweet potatoes were an artistic smear across the plate.;The pumpkin pie was strictly from Mrs. Smith</t>
  </si>
  <si>
    <t xml:space="preserve"> and soggy</t>
  </si>
  <si>
    <t xml:space="preserve"> at that.;If only the entire meal could have been as good as the pear cobbler.;;We might be interested in trying this place again</t>
  </si>
  <si>
    <t xml:space="preserve"> but not on a holiday.;So MANY other good restaurants in town...."</t>
  </si>
  <si>
    <t>tT99mnIQWahfyD2OXNu7Lg</t>
  </si>
  <si>
    <t>gULAnK3Q43wL8VP43GWdIg</t>
  </si>
  <si>
    <t>Hotel prices; food was fine. The artichoke soup left something to be desired. The bartender Kevin was nice and helpful.</t>
  </si>
  <si>
    <t>Q-EXHSgTn7VoFihec1xmtA</t>
  </si>
  <si>
    <t>A8o3cRhSqBlMcapY1rtl6Q</t>
  </si>
  <si>
    <t>My boyfriend and I came here last night for our two year anniversary and we were very impressed by the food and the service. We both agreed that it was the best steak we'd ever had in Philadelphia. Our server and the water pourer were very attentive and pleasant and our water glasses never stayed empty. My boyfriend owns a high-volume restaurant in Philadelphia and has been in the business for over 20 years and we can both easily say that we received the best service here than any other restaurant in the city. ;;Also our server recommended the pork belly as a starter and we had the walnuty apple pie and chocolate cake for dessert, they were all delicious. As someone who doesn't like too much chocolate the cake was the best I've ever had from a restaurant. I think we've finally found a place we will look forward to going back to. ;;I should also add that the hostess was so kind to offer to take our picture as many times as we wanted and in our choice of lighting. Overall we were very pleased. Thank you to everyone at Bank and Bourbon for making our night so wonderful and memorable.</t>
  </si>
  <si>
    <t>mI7R2QkPukwPIU0shWhOBQ</t>
  </si>
  <si>
    <t>0-7N3z_cb3Z1xMGDrbez6w</t>
  </si>
  <si>
    <t>Le Virtu</t>
  </si>
  <si>
    <t>wMEnABEHPzmCijCgf-zy8g</t>
  </si>
  <si>
    <t>The staff is attentive; the food excellent and the venue terrific.  This is a great place for a really good; quiet meal.  One of my top favorites in South Philly.</t>
  </si>
  <si>
    <t>iwt6oiBxaAqJPPtewguLmw</t>
  </si>
  <si>
    <t>m-aSraNnD5WKQsNOIGCCHg</t>
  </si>
  <si>
    <t>I am a picky eater (mostly vegetarian), so am always skeptical when it comes to restaurants with \fancier\"</t>
  </si>
  <si>
    <t xml:space="preserve"> more unique menus. Not only did le virtu have great vegetarian options</t>
  </si>
  <si>
    <t xml:space="preserve"> the service was off the charts amazing. Our waitress was attentive</t>
  </si>
  <si>
    <t xml:space="preserve"> friendly and very knowledge about the menu (even offering historical tidbits round various menu items.);;I recommend this place highly to picky and non-picky eaters alike!!"</t>
  </si>
  <si>
    <t>_gRY9p7P5v_QAWZo-qJg3g</t>
  </si>
  <si>
    <t>bEFMOZYeSRaypu_ulCw_Qw</t>
  </si>
  <si>
    <t>This place is bad...wait for it...ass. ;;If you want AUTHENTIC italian food, this is the place to go.  I cannot tell you how much the fare at this location reminded me of my trips to Italy.   I unfortunately only had a short meal here, but I will be back for a full course dining experience to fully partake of everything that looked delicious on the menu.    ;;The other 3 members of my party were in complete agreement with me in between the sound of their chomping away.  ;;Service was very good, ambiance was above average.  ;;Only detraction was that the bar area had a cellar-ish smell to it, but we sat outside.</t>
  </si>
  <si>
    <t>L9rylLF02N2Wn06sdFxzHw</t>
  </si>
  <si>
    <t>6dZ0vI7Nx1T8kh4FSGH3yA</t>
  </si>
  <si>
    <t>Great atmosphere and had a fantastic time; but food and wine were not world class or long term memorable (except for some pork skin in the last secondi).</t>
  </si>
  <si>
    <t>e6Jmz3u8-idn-wEgalx7Ug</t>
  </si>
  <si>
    <t>dsSPOVbHFexp18kTkr8hTg</t>
  </si>
  <si>
    <t>Experience was almost glorious. Aside from the barkeeps \Indian Pale Ale\" gaff</t>
  </si>
  <si>
    <t xml:space="preserve"> capable but not a student of the Art</t>
  </si>
  <si>
    <t xml:space="preserve"> the staff was affable and competent.; Our waiter</t>
  </si>
  <si>
    <t xml:space="preserve"> for a table of seven</t>
  </si>
  <si>
    <t xml:space="preserve"> was a true pro. Never a moment passed when anyone was in need of anything. ;Aside from sis's ScIrpelle soup delay. It gave us all time to \"share\" it</t>
  </si>
  <si>
    <t xml:space="preserve"> after our antipasto.; Transitions were smooth and timely. Entrees were indeed worth the $$$. Country Farm(Berks County)</t>
  </si>
  <si>
    <t xml:space="preserve"> assumed pasture raised</t>
  </si>
  <si>
    <t xml:space="preserve"> pork sampler special was great. Seasoned to perfection and properly done. Monkish with mussels and clams was devoured. Pasta was comparable to most homemaders. Nana was best.; ; Fine wine and beer selection. Avery Maharaja's Imperial IPA was out.  Often a tough find anywhere east of the Rockies. Plenty of fine substitutions.;  Parking was easy enough for a Friday."</t>
  </si>
  <si>
    <t>GtBUmPc48baTgVQQiRqTFg</t>
  </si>
  <si>
    <t>PzS0Vps-J_J24MU_tXhF7A</t>
  </si>
  <si>
    <t>Just stunning! I'm a very good cook; and THIS is where I go when I want food that kicks my food's butt. Note: this is NOT a  meatball joint; this is real Italian food the way Italians eat it. The homemade salumeria is authentic and delicious. Get the salumeria platter for a first course or to share at the bar. The pastas are so perfect. Everything is cooked with such care and skill. Beyond the food; I love the mural over the bar and the look and atmosphere of the place. The wine list has wonderful and unusual selections that compliment this rare food. And the bartender makes a darned good martini; too.  The staff can be a bit distracted form time to time; but I have never had bad service. Everyone is treated well-- not just 'insiders.' The owners are charming and welcoming. May they live well and prosper! They've given Philly a jewel.</t>
  </si>
  <si>
    <t>prXDn57VYaG8Fsk4OZslgA</t>
  </si>
  <si>
    <t>74Eo9r9Ja7wGFQzdTomjLA</t>
  </si>
  <si>
    <t>If Le Virtu were a woman she'd be too good for me. I was completely blown away with my meal here. I know this will sound like sacrilege to some but I am not a big fan of italian food. In fact, typically I down right don't like it. My wife is a huge fan of italian food and she is constantly trying to get me to go at it again and again. Well I've found the promise land and it is good. I can't wait to go back. ;Everything is fresh, local and made on site. Even if no one told you that you could taste it in each bite. I was with a group and we shared each of our dishes. I ate cured meats, soft shell crab, duck, gnocchi, a little bit of everything - I didn't have one bad fork-full.</t>
  </si>
  <si>
    <t>GMHt-cbWlqNyd9UqIjZdDg</t>
  </si>
  <si>
    <t>HuFow5PBXIRHvtPJ0Wzlqg</t>
  </si>
  <si>
    <t>Pretty decent place. Tried a variety of dishes and liked most of it. The prices here are pretty reasonable for a 'high end' restaurant. I would say expect about $60 a head. For some oddball reason (I suspect it was the alcoholics at the table) the bill was almost $600 for six people for us, however. But the prices on the menu were about $27 for the main dish, and about $20 for the starter dishes. I was impressed with the portion size as well. Usually there seems to be some non-logical inverse relation between the price you pay and the amount of food that you get, but here you could get full on a main dish and 1-2 small dishes (I have a big appetite, take away a smaller dish for those who eat bird meals) ;;My favorite dish was the Goat Gnocchi. The taste was very sharp and the gnocchi was firm. Also the semifroddo chocolate cake dessert was excellent. ;;My least favorite was the tripe and I was like, \Who ordered this sh_t?\" Both my and my girlfriend's stomachs felt a little weird over the next two hours. I can only imagine that this dish was the cause but not entirely sure. ;.;Unfortunately</t>
  </si>
  <si>
    <t xml:space="preserve"> our waitress didn't bring or wrapped leftovers back to the table!! Such a disappointment.  In the beginning</t>
  </si>
  <si>
    <t xml:space="preserve"> she also asked if we wanted Philadelphia tap water or bottled water. Was New Jersey water or Chicago water an option</t>
  </si>
  <si>
    <t xml:space="preserve"> or something? ;;It felt a little cramped and the temperature kept shifting from very hot to cold. I was sweating my tail off for about half of the meal. ;;Food Quality/Taste = 4 Stars;Portion Size Given Price = 4 Stars;Price = 3 Stars;Experience with Staff = 3 Stars;Decor = 2 Stars;Wait Time = 3 Stars"</t>
  </si>
  <si>
    <t>d_f35cMgb69-myfqeWdazA</t>
  </si>
  <si>
    <t>A-OK in my book. 3.5 Yelps.  ;Four of us went for NYE dinner.  I believe I was one of 2 who enjoyed their meal thoroughly.  Know that it is a different kind of Italian.  Fresh and homemade but def different. Let me start by saying that the best dishes of the night were the apps.  They were awesome! Risotto balls and some sort of egg and cheese croquettes that the waiter recommended- great job.  Loved them.  As a group, we ordered the rabbit, which i thought was the best entree, the single strand spaghetti, the ravioli special, and the gnocchi.  The gnocchi aren't really potato gnocchi, but rather flat pasta.  Confused me as I guess we expected it to be shaped like an gnocchi.  Our meal was good though, Again I really liked the Rabbit.  The service was also good.  Not a bad stop, especially if your not looking for traditional gravy.</t>
  </si>
  <si>
    <t>lRGgHAGY0CL96kW_Dm5J0A</t>
  </si>
  <si>
    <t>rRhmQkXYlVaQLx5ardUWuw</t>
  </si>
  <si>
    <t>Hands down one of the BEST restaurants I have ever been to! Last night I went for my 3rd time and it has just gotten better (which I didn't think was possible)! Freddie; the manager is so kind and welcoming. Our server AZ was awesome and so helpful with what to pick off the menu with both wine and food. You MUST try the Pecorino Agnolotti; an amazing dish that both my fiancÃ© and I couldn't get enough of. The Scrippelle and Roast Pork ravioli were magnificent as well. I believe this place is one of the best and a must try for all my fellow foodies out there!</t>
  </si>
  <si>
    <t>w0bUtExgW-L2IxEXJlY24w</t>
  </si>
  <si>
    <t>Mwc3n5Psw9wRaQ22vZWDYQ</t>
  </si>
  <si>
    <t>Food, Restaurants, Breweries, Comfort Food, Brewpubs, Breakfast &amp; Brunch, Gastropubs</t>
  </si>
  <si>
    <t>Bar Hygge</t>
  </si>
  <si>
    <t>WPZ_UpOTdsIGX5EiWB-Sqg</t>
  </si>
  <si>
    <t>Enjoyed our time here recently. We were greeted warmly and got a nice table by the window promptly. ;Service. 5 STARS ABSOLUTELY this is how you Do service. Our server was knowledgeable about the menu and drinks. Made suggestions and brought samples. Checked up on us and was a delight. I'd give her 10 stars if I could. ;;The boards are an absolute MUST. ;Great beers and cocktails. ;You really can't go wrong. The boards are up to you. Have all veg or all protein or mix it up. ;;Everything we had was well presented. We had a mix of proteins and veg. Only thing was everything was really over salted. Lacked any other spices or herbs. Pepper would  have been nice. Hence the 4 star.  I missed any hint of an acid or sweetness. The breads and roasted baguette pieces were definitely on point.  In hindsight I would have ordered a salad too. ;;Dessert. Disappointed that our first choice was sold out. As was our first choice in Beer. Sad. ;;Tasty cake was a novel attempt.  A little heavy on the peanut butter but fun nonetheless. ;Cobbler was a nice ending and 5 stars for not being overly sickeningly sweet. Thank you for that! ;;All in all very enjoyable considering so many other eating establishments in the area are at solid 3 stars. For a reason! ;We will definitely be back!</t>
  </si>
  <si>
    <t>KsKw8Vm_jPcSAZ68WvqZgg</t>
  </si>
  <si>
    <t>VN7jxAuCbDGeTd_gJZXZKA</t>
  </si>
  <si>
    <t>Nice atmosphere; clean bathrooms and good strong drinks. We were only there for a short period of time but the cosmos definitely got us right before we were on our way. I didn't get the bartender's name but shout out to him &amp; his heavy hand.</t>
  </si>
  <si>
    <t>41C2Fg9SOTWrtHrUW15ybA</t>
  </si>
  <si>
    <t>AJW9B62wYFgnMZBSNyXAWw</t>
  </si>
  <si>
    <t>00-pd3nS7LpdqCmIapCNkQ</t>
  </si>
  <si>
    <t>a3J8igYuBwPWaI00zEQBmg</t>
  </si>
  <si>
    <t>I went here last Saturday with my girlfriend and my father, and I was absolutely blown away. ;;I'll start with the drinks. One of the owners is an old friend of ours, and when we inquired about the beers (all brewed on-site!!) he brought us a sample of his 5 favorites. They were all fantastic, but my favorite was the House of Bitterness, a delicious IPA. I would have been very happy with all of the beers I tried. ;;For food, we ordered a bunch of dishes and shared everything. In terms of highlights, the Hooked up Frites were just unbelievable. Brisket was very tender and flavorful. ;;The mushroom and spaetzle was perfect. The large charred oyster mushrooms were a perfectl complement to the soft spaetzle. ;;The chocolate chip cookies came out warm with the chocolate chips just beginning to melt. ;;I can definitely see this place becoming hugely popular. They have a great selection of house-made beers, delicious new-American comfort food, and a super cozy atmosphere. Can't wait to go back and try more things.</t>
  </si>
  <si>
    <t>JuHHLydQ7RxjWmtZpSEZvA</t>
  </si>
  <si>
    <t>PvNPGvKfXT9P0Z84t-PCMA</t>
  </si>
  <si>
    <t>Bar Hygge was an experience that didn't disappoint in any way...food; service; ambiance; and value.  Further; the restaurant has an expansive selection of craft beers and wines that pair extraordinarily well with the menu.  I look forward to returning again in the near future to sample additional items!</t>
  </si>
  <si>
    <t>NdfbxBI2oE3r8OLThnqIhg</t>
  </si>
  <si>
    <t>Hey now, this is just what Fairmount Ave. needed. This place has a great ambiance and the staff were wonderful. We came in around 6pm on a Wednesday and were seated quickly. I started with an Aperol Spritz (draft) and it was tasty! I split the waffle (chicken) wings with Dining Partner and a buddy. I've had a rendition of these in Upstate NY and these were comparably delicious. I highly recommend them!;;All three of us ordered the burgers, two of which were charred much past the medium well we ordered, but it's understandable because they're just starting out. The waiter and food runner (manager maybe?) we very attentive and constantly asked how we liked our food. After we paid our bill, they didn't rush us out in fact they invited us to stay and hang out. Can't wait to come back for more!</t>
  </si>
  <si>
    <t>yYmBOfIH0pt9iOOPsDuB_w</t>
  </si>
  <si>
    <t>Nice staff; good food; calm decor; decent prices. Not much more you can ask for. I will be back.</t>
  </si>
  <si>
    <t>UUA1K9LANIE-B_rMSx8weg</t>
  </si>
  <si>
    <t>VsVzJZ8dsg7l0DfoqgGSLA</t>
  </si>
  <si>
    <t>This place is awesome. Love the cocktails and the beers. However; the wine on draft is my favorite. I also love everything on their menu. You can order whatever and it's amazing. I love the boards! I love two blocks from this place and I tell all my friends about it. Great service as well.</t>
  </si>
  <si>
    <t>VXJ081bUyzalQbWjOkXnRQ</t>
  </si>
  <si>
    <t>q6sp_faA0R_nlsD9cHj-MA</t>
  </si>
  <si>
    <t>I've been here twice now and I can honestly say that I wish I had a better experience. It's new to the area, which made it exciting. ;;Sadly, the beer list is mediocre and service is weird. I'd still come back, I guess but not any time soon. ;;The most important part is that the food is awful in quality and portion. We got the cheese/meat/veggie board. There was nothing on there that was worth the price we paid. The food was so mediocre and I had to rip at the meat because the slices weren't laid out well, just slumped. I'm sad to say that the food and price doesn't meet the expectations held.</t>
  </si>
  <si>
    <t>W4UJwrPHwFYcD65FSSsTEQ</t>
  </si>
  <si>
    <t>71YsLwQxn6XiNX7hzkQH_Q</t>
  </si>
  <si>
    <t>Great food, atmosphere and crowd! We had Hygge Boards as appetizer which included beer tartar &amp; house smoked brisket - all very tasty and perfect for sharing among 4 ppl. I had Grass-fed Beef Burger - medium rare - was delicious, juicy and just the right size. Excellent beer selection - RunnerUp Belgium-style pale was great with my burger.;We reached after 10 PM on Thursday night and stayed past their usual kitchen closing time but the staff was very accommodating and courteous.</t>
  </si>
  <si>
    <t>KIHfS4XKmOMGsBtY7zwBmg</t>
  </si>
  <si>
    <t>S0dQ8Vks0IR-PZPLoBHKRA</t>
  </si>
  <si>
    <t>Seafood, Restaurants, Southern, Steakhouses, American (Traditional)</t>
  </si>
  <si>
    <t>McCormick &amp; Schmick's Seafood &amp; Steaks</t>
  </si>
  <si>
    <t>ZStLVhw_9oqRQuBHfnhPhw</t>
  </si>
  <si>
    <t>BhRv9yQurDK2WCCBc1Gzlw</t>
  </si>
  <si>
    <t>6zuWvlH-Wxr1jK8NUYg2oQ</t>
  </si>
  <si>
    <t>I was seated and then waited 20 minutes until a waiter finally came and asked me what I would like to drink. He apologized and he didn't know I had been waiting that long. Then 5 minutes later he comes back with nothing and asked if I would like to order my food. I told him I was still thirsty and have been waiting 25 minutes just for a drink. I gave him my dinner order and he finally filled my glass with water. After a few minutes my food did come out and it was very good. If not for the terrible service I would have been very pleased with it all. Then he asks if I would like desert and I declined. I was just ready to leave the restaurant. He brings me my check and I hand him a card. He asks \would I like change?\". I tell him \"it's a card....\". He comes back with the check book; but there wasn't a receipt in it; just my card and the first original itemized receipt. So instead of waiting even longer to have him give me the receipt I have to write a tip on and sign. I state on the original recipes; \"no tip; since I wasn't given the right receipt.\" I signed it and was on my way. The food was great; but the service was terrible. I had never been here and was upset that this was my first take of it."</t>
  </si>
  <si>
    <t>RLLIUzwZjqyzF1m3LfJBVQ</t>
  </si>
  <si>
    <t>fwMmKw3Fup5Mybne268bKw</t>
  </si>
  <si>
    <t>On New Years Day we went to McCormick &amp; Schmick's to celebrate our engagement (that morning at Love Park).  My future in-laws were in from Syracuse and after a long day of celebrating we wanted a good meal to end our amazing day.  I'm sad to say but our experience at M&amp;S did the complete opposite and completely ruined our night.  Something was \off\" about our waitress.  We ordered our food and waited over an hour for our food</t>
  </si>
  <si>
    <t xml:space="preserve"> when we asked what the hold on was... we were told that there was a party of 19 that ordered before us.  The waitress then came back and told us that they were out of lobster mashed potatoes and offered us the cheese potatoes with lobster on top</t>
  </si>
  <si>
    <t xml:space="preserve"> which we agreed on.  Our meals FINALLY came out and there were no mashed potatoes because now they were out all together (even though one plate did have mashed potatoes on them).  You can tell that the meals were sitting in the window for some time because our steaks were now over cooked and dry.  Not to mention that the juices on the plate were now dried up.  I went to the supervisor in charge and explained to her that I was in the business and never complain (I actually created an Yelp account to write this review).  I told her that I was just engaged that day and we were celebrating and we just weren't happy.  I explained about the filet</t>
  </si>
  <si>
    <t xml:space="preserve"> the wait</t>
  </si>
  <si>
    <t xml:space="preserve"> our waitress and her response back was \"well what would you like me to do?\"  I wanted to reply... \"I just want to walk out\" but I controlled myself.  The supervisor took off for one filet and sent us champagne</t>
  </si>
  <si>
    <t xml:space="preserve"> which none of us drank because at that point we were tired</t>
  </si>
  <si>
    <t xml:space="preserve"> hungry and just over M&amp;S.  We actually went back to our hotel rooms and ordered cheeseburgers from room service that were way better then what M&amp;S served us that night.  ;;M&amp;S could have been the cherry on our sundae ... instead we will always remember it as a big let down on such a big day in our lives."</t>
  </si>
  <si>
    <t>0iRzX822TFL6qz_qCGEN1w</t>
  </si>
  <si>
    <t>xWutWfdVsWJQ5Qt7cPe_mA</t>
  </si>
  <si>
    <t>Been here twice - once alone, once with a co-worker. Big benefit is that it's around the corner from the hotel and I can just eat at the bar.;;I've gotten the lobster ravioli and the ahi tuna. My co-worker got the scallops and the wedge salad. Both times, the food was great. I am a bigger fan of the ravioli than the tuna. They've got tons of choices on their menu.;;Service - exceptional from the bartenders. They're friendly, but not overly so. And they check in on you an appropriate amount.;Environment - I haven't been in there when it's busy, so it's been nice. I can see it getting crowded. It's also a bit dark, but you get used to it pretty quickly.;;Background notes: dinner while traveling alone after working for 14 hours.</t>
  </si>
  <si>
    <t>kJgvtgPwhH-JDs0IAoGhyw</t>
  </si>
  <si>
    <t>xO-0z8GSuMpZjT3JQv4eRg</t>
  </si>
  <si>
    <t>Seafood was nicely prepared; tasted fresh. It seemed a little confusing; as the menu was more high end; but the bar and the ambiance seemed more similar to what one would expect from a pub. I like this place more as a pub; personally; despite the food being good. I had a mixed grill of seafood; which was tasty; and fairly well seasoned.</t>
  </si>
  <si>
    <t>14qW_rex94qwpa8YHzTuqw</t>
  </si>
  <si>
    <t>LvJMneDvMN_QzxxRlGR-oA</t>
  </si>
  <si>
    <t>If I could give this no stars I would.  My boyfriend and I went here in February 2009 after receiving a gift card.  If you want bad service and overpriced frozen food (with dirt) this is the place for you.;;We called the restaurant and were told there were many vegetarian friendly options on the menu. This was untrue. My boyfriend's mussel appetizer had a ROCK in it. His linguini with clams contained a SHELL FULL OF SAND which made the entire dish gritty and inedible. My vegetarian stir fried vegetables with coconut rice was a bland mix of steamed celery, carrots and broccoli with plain white rice (no sauce) and absolutely no source of protein. Our flourless chocolate cake was frozen. ;;We complained after every bad dish was served, each time our server said \sorry.\"  We were assured by our server that the bill would be corrected.  When the bill came</t>
  </si>
  <si>
    <t xml:space="preserve"> we were charged $21 for the \"vegetarian entree\" and also charged for the linguini with clams. The mussels had been removed from our bill. After sending the bill back we were still charged for some of the inedible dishes but the price of the veggie plate was corrected.;;Terrible experience!"</t>
  </si>
  <si>
    <t>AF2wygvqImI9gbFijr13rw</t>
  </si>
  <si>
    <t>0ZKr4A82Rs5KEBeSAn7c0w</t>
  </si>
  <si>
    <t>Love this place for lunch and especially happy hour. Probably one of the best happy hour places around. The only downfall about lunch here is that there is quite a wait. It is pretty pricey; but the food is worth it. They also make the best mimosas with freshly squeezed oranges.</t>
  </si>
  <si>
    <t>V_xcCzOqDCycW-Dlwl77og</t>
  </si>
  <si>
    <t>MHODssxxE-oO5b7gN-oDaA</t>
  </si>
  <si>
    <t>9xp_BzNp9AIJftWyrhwJww</t>
  </si>
  <si>
    <t>NH0x9eGlbKZYJigp1bnC0Q</t>
  </si>
  <si>
    <t>We have long been fans of McCormick &amp; Schmick's restaurants. Unfortunately, they closed the one near my parents' house, so we thought it might be a fun adventure to go into Center City and visit the one downtown. I love this location because it's right on the corner in the shadow of City Hall.;;I have to say that the first impression here was not so great. I called ahead to make a reservation just in case. The gentleman who helped me talked to me while some kind of awful very unprofessional music was playing in the background. Then he put me on hold forever. Then he came back and the music was gone, so I don't know if he moved to a different phone. And then he seemed to have a lot of trouble actually taking my reservation. It should not have been that hard.;;At any rate, we show up for said reservation and from there things did improve. Our waitress was very good. I ordered the clam chowder for the first time ever and was delighted to find that it is partly based on a very generous helping of bacon that makes it warm and decadent and a pretty darn good cup of soup. For lunch I had the crispy fish tacos, which were pretty good except for the incredible amount of raw onion. Since the whole taco is covered in sauce, it's tough to pick out pieces of excess onion. But other than that, the dish was decent. Others got shrimp scampi, which got good reviews, and a burger (a non-seafood lover in our group).;;Others have said it, but it's not a cheap meal. Still it was OK for a treat. There is valet parking during dinner hours but not lunch. Parking in any of the nearly downtown parking decks will run you $10-$16 or so on a normal day. Just something to know if you are planning to park.</t>
  </si>
  <si>
    <t>W7Kz2IfXL6aVsFXnFWSwrg</t>
  </si>
  <si>
    <t>2iUfGh1QZL-WdYUAA9HUpA</t>
  </si>
  <si>
    <t>Was in the city doing holiday stuff and stopped in M&amp;S, not our first choice, but Ruth's Chris had close the nearby location, and car parked at Wannamkers.  We placed orders for drinks, one salad, one app, entree.  Salad and app came within a reasonable time, but drink took forever to come.  They either brought the wrong drink, or they honestly thought that an SoCo old fashioned should be served in a martini glass or didn't know how to make one (WTF?  Heard of Google?).  Sent that back, ordered another drink, which never came.  We were trying to flag down the server so that we could get water glasses filled, as app was spicey. Our server was no where to be found for 45 minutes.  We decided to leave, and we went to Morton's, which coincidentally, is owned by the same parent company (Landry) that M&amp;S is.;;We were chatting with our server and told her what happened at M&amp;S.  She told us, that she, personally, sees about one customer a month who walks out of M&amp;S and goes to Morton's (If this is what ONE person at ONE restaurant is noticing, I can only imagine the traffic that's heading into nearby restaurants like Capital Grill or Fogo de chao, etc).  She was telling us she took family there (she get's a discount as a Landry's employee) and had seen pretty much what everyone complaines about, both as a customer and as someone in foodservice industry.</t>
  </si>
  <si>
    <t>MiBbHLQGu_6V863XzuOAEQ</t>
  </si>
  <si>
    <t>nsH0hQ7xB5LS2_Ba3mqHTQ</t>
  </si>
  <si>
    <t>Restaurants, Sandwiches, Italian</t>
  </si>
  <si>
    <t>qjCugQiu-jUXz3vihPpYEA</t>
  </si>
  <si>
    <t>mPAMFFtNRk_b6vuKZFBTyA</t>
  </si>
  <si>
    <t>I am not a sandwich-lover, but Paesano's has made a believer out of me! I had the finest tuna sandwich I have ever eaten here and also have had the chickpea sandwich (the panelle). Both were the BEST I have ever had. ;;First off, I would like to thank the folks who designed this place for making it airy and roomy and not crowding it with too many tables. I love that the flow of traffic to the \pickup\" counter does not impede on the table spaces of folks eating in. My one complaint is that there is no distinction in packaging for eating in and taking out - all sandwiches come in paper and all soups in paper cups - all disposable. I would love to see my eat-in sandwich displayed on a lovely plate</t>
  </si>
  <si>
    <t xml:space="preserve"> but I can live with this petty thing given the delectable food. ;;The tuna was awesome! It is Italian tuna and green olives with potato chips and a hint of pimiento cheese (I think!). The roasted tomatoes round it all out into just plain awesome. it is a rare and wonderful thing when the alchemy of a tuna sandwich can leave me puzzling as to the exact ingredients making this thing wonderful! It was literally the best tuna sandwich I have EVER eaten. ;;The Sicilian chickpea pancakes in the panelle are so light and air-fluffy that they remind me of Marc Vetri's spinach gnocchi food magic. This is</t>
  </si>
  <si>
    <t xml:space="preserve"> in short</t>
  </si>
  <si>
    <t xml:space="preserve"> a fantastic sandwich offering a combination of flavors that were just perfect! It has the savory and the slightly sweet and the hot and tangy all wrapped up in perfectly toasted flat bread. Yum! ;;Also</t>
  </si>
  <si>
    <t xml:space="preserve"> as other have mentioned</t>
  </si>
  <si>
    <t xml:space="preserve"> a great selection of hard-to-find sodas - my personal favorite is the Cherry Wishniak."</t>
  </si>
  <si>
    <t>Pgf0XLDGVMLcVis8w5XMHw</t>
  </si>
  <si>
    <t>N0NFLJ6xpxWYl0xRBjWOvQ</t>
  </si>
  <si>
    <t>it was good as-is, but if you want so called philly cheesestake, this is not the place to go though.;;i remember how good the cheesestake that i ate in Philly 5 years ago was, so wanted to get another good one since we were near Philadelphia.;;we chose this place based on yelp reviews. turned out the closest thing that i wanted to get was \peasano\" on the menu. it had fried egg and different kind of cheese from a usual cheesestake.;it was good! it is beef but the cheese and the sourness made it very light. ;;should have gotten a T shirt there !!"</t>
  </si>
  <si>
    <t>rm7jG8S4PpyqMZ9TSQNZEg</t>
  </si>
  <si>
    <t>HIEd23ivbTNn_3XTmT-Fig</t>
  </si>
  <si>
    <t>visit on 8/20/2011;;Soooooo good... Ordered an Arista sandwich - Whole Roasted Suckling Pig, Broccoli Rabe, Italian Long Hots &amp; Sharp Provolone - and this was one of the best sandwiches I've ever eaten. The pork was a savory, tender, juicy pulled pork balanced out with a nice bitterness from the broccoli rabe. Italian hots gave the sandwich a little kick and the provolone held it all together. A well rounded sandwich with a lot of delicious flavors in each bite. This sandwich alone is incentive enough to bring me back to Philly!</t>
  </si>
  <si>
    <t>mSskTZsIkGXhXfhNZ3HMWw</t>
  </si>
  <si>
    <t>8BoOne2Z0Sr4D9d6mAfFNg</t>
  </si>
  <si>
    <t>Daring sandwiches done to perfection. This review is going to be short and sweet because their is nothing bad to say. So I'll just say this.;;Best. Sandwich. Shop. In. South. Philadelphia.;;Stop reading this review, call them up, order yourself a Bolognese (lasagna with a fried egg on it WHAAAAAAA) and enjoy.</t>
  </si>
  <si>
    <t>wJ6pRDm4ZZxgjUP9JRT4cA</t>
  </si>
  <si>
    <t>Circumstances conspired to keep me away from Paesano's (no cash money; got lost; it was a Monday) but oh man; do I regret that missed time. Three of us went today during the crazy Italian festival that was going on outside (roads blocked off and everything) and we were still able to grab a seat with no trouble; and the sandwiches came out about 10 seconds after our friend arrived late. The soda fountain is awesomely old fashioned (orange cream soda and root beer; anyone?) and the sandwiches were uniformly delicious. I had the Diavlo; which; even though I was no longer hungry after half; was so good that I had to finish it. Our friend's eyes rolled up to the ceiling after trying the Arista. Even my vegetarian boyfriend was pleased with the Giardana. It's a bit of a hike; but totally worth it.</t>
  </si>
  <si>
    <t>BTKCSvPiy7anahF2HhNNNA</t>
  </si>
  <si>
    <t>0HzZ48vYV3pGf48lLdO74g</t>
  </si>
  <si>
    <t>It's hard to blow me away with a sandwich, but this place does it and they do it consistently.  I've been here several times but am finally getting around to reviewing it.  ;;We stopped in around noon on a Sunday.  As expected, the small store was fairly crowded.  The line moved quickly and we placed our order and sat at the counter within 5 minutes.;;We ordered the Paesano and the Daddywad.  The Paesano was great and I especially liked the horseradish mayo.  The Daddywad was also very good.  The sandwiches are big and won't leave you hungry.;;The atmosphere is no frills.  Just typical deli counter seats.  With sandwiches that tasty the atmosphere doesn't matter.</t>
  </si>
  <si>
    <t>HO_HDNQ9JTrlTHlHXrhbIQ</t>
  </si>
  <si>
    <t>-34LFVPC5kVkDkvcjwOWtA</t>
  </si>
  <si>
    <t>vPw0gHjjFRzklcekC5qlgw</t>
  </si>
  <si>
    <t>X22v2uU1_qVu4dA37xLg3g</t>
  </si>
  <si>
    <t>WEX1IiUcljZl7vv2xcjacw</t>
  </si>
  <si>
    <t>e-dl_b2x-gtR51ShgBOxag</t>
  </si>
  <si>
    <t>WOW.  I have eaten here before and always thought it was good.  The brisket sandwich has always been what my go-to here...but no more... went the other day and ordered the zaw-zeech (sausage) sandwich; and WOW just WOW is all I have to say.  The best sausage sandwich Ive had in a while; maybe ever...the GF got the Arista; also really goood... check this place out if you haven't.  Be careful though; bc you can easily walk right by it and not notice</t>
  </si>
  <si>
    <t>uvj_tGQrGDSVXjNU4pHjCA</t>
  </si>
  <si>
    <t>Restaurants, Food, Indian, Ethnic Food, Specialty Food</t>
  </si>
  <si>
    <t>Sitar India</t>
  </si>
  <si>
    <t>i54HTlgHJcT2idJ-yVT13g</t>
  </si>
  <si>
    <t>Good University City choice for decent South Asian buffet food.  Buffet has a good; albeit small selection.  Vegetarian choices are the best with the eggplant/split pea dish and chickpeas my favorites.  Naan was a little hard and chewy; probably from sitting in the steam table too long; but the fried puffy dough triangles were wonderful.  Potato samosas were heavy and dense; but otherwise tasty.  The chicken dishes were flavorful; but the meat was universally dry; including the tandoori chicken.  All in all a nice respite from the sea of fast food near by and this one doesn't cost as much as the pricier Distrito and Bobby Flays.</t>
  </si>
  <si>
    <t>Jtm9YdGkqzv5_ZDskM9_ZQ</t>
  </si>
  <si>
    <t>Not worth it if you're vegetarian. $13.95 for dinner buffet. Everything I tried was too salty (chana masala; Dal; saag paneer). Yogurt/raita had sugar in it; tangent: perhaps a guju owns this place. Rice was thankfully good. Naan was awful; I couldn't eat it. For the quantity of salt in the food; water service was done right (pitcher at the table). You'll need that pitcher.</t>
  </si>
  <si>
    <t>BMWMGQjNlGNu0rnHjEIdIg</t>
  </si>
  <si>
    <t>cCqiYF7oTP3-1Yqj0A_q5g</t>
  </si>
  <si>
    <t>Definitely my favorite Indian buffet in west philly. As another reviewer said, it's pretty consistent and has a good selection of vegan &amp; vegetarian options; I especially love their paneers, spicy aloo gobi, and baigan bharta. Their green chutney and yogurt sauces are delicious, and they have great samosas. Free mango juice during dinner service is obviously a plus, too! ;;Life rules when it's a Gulab Jamun (the honey ball dessert) day at Sitar. I can't even.</t>
  </si>
  <si>
    <t>gqLvQ3-DBpOSruUBA0tg4Q</t>
  </si>
  <si>
    <t>5O4uawMJDxHxpUSbyjQCNA</t>
  </si>
  <si>
    <t>Their buffet is pretty good. Went there for the first time today. Variety of choices.;;Good number of veg and non veg dishes. Samosas are amazing and the chutneys along with it makes them . ;;Wednesday's are better with cheap beer. Prices are very reasonable and great service.;;I would prefer ekta over sitar but not at all bad for the value.;;Would love to go again for lunch buffet.</t>
  </si>
  <si>
    <t>sahMIcG9gvlGWeboRw6Raw</t>
  </si>
  <si>
    <t>jv9CDt_ummvmKbamtTEK5g</t>
  </si>
  <si>
    <t>I must have been to a dozen Indian restaurants in this city and Sitar India isn't horrible and it isn't great. It's fine; just fine. Honestly; I have trouble recalling the differences between this place; Tandoor; and New Delhi. I think New Delhi does the best job in labeling what's vegan and what's not. Otherwise; all the University City Indian restaurants are about the same to me.</t>
  </si>
  <si>
    <t>fs5bpfk-2pvq2v8S1De5pQ</t>
  </si>
  <si>
    <t>QJTgbHmVK5FeIX2fk8ca2A</t>
  </si>
  <si>
    <t>xNNREzIIgg8la02Kc-6_Rw</t>
  </si>
  <si>
    <t>G-NdOxK3zpSXb-rnNFyZCg</t>
  </si>
  <si>
    <t>I've had the buffet and LOVED it; but IMO the best dish is the chicken kadai.  So sad to be moving a little further away from Sitar in the fall - it's my go to whenever I need a cheap; filling; delicious meal.</t>
  </si>
  <si>
    <t>n11gFFl8h2f2ixoRhV7ELg</t>
  </si>
  <si>
    <t>QlXFJHyBDqYP4VMR00qemg</t>
  </si>
  <si>
    <t>Why order one entree when you have the choice of a dozen? Sitar offers  affordable buffets for lunch (~10$) and dinner (~$14) with an impressive offering of both veg and non-veg options in addition to salads and fixings (chutney, ichar, samosas) and dessert. Located smack-dab in University City, its always bustling. Therefore it might be warranted to make a reservation in advance.;;Tips and tricks: 10% discount for students and 5% discount if you pay in cash. Also the waitstaff  assume you will be doing the buffet so just go grab a plate and head to the back of the store front to get started.</t>
  </si>
  <si>
    <t>yJSW_ScPNgG42vS-OJHaHA</t>
  </si>
  <si>
    <t>ZJ849OmOM6k9kvVjTkctGA</t>
  </si>
  <si>
    <t>m6wc46LQC4KQ3Wm_XHHl_Q</t>
  </si>
  <si>
    <t>I've never written a review on any site before but I'm bored right now so I will.;I go here a lot because I live 2 blocks away. The food is the best Indian food on campus in my opinion, which might not mean much to some but I think it's really tasty. Negative reviewers were complaining that one shouldn't order off the menu, but I didn't even know you could to be honest. I just eat the buffet and especially at dinner time (when they have free mango juice and gulab jamun for dessert) I think it's really good. ;Also for reference I'm actually Indian unlike most of the people reviewing this restaurant.</t>
  </si>
  <si>
    <t>XG1SibbuxUSteJc76DxpZw</t>
  </si>
  <si>
    <t>dYinIkKBspHV5hSaukklFg</t>
  </si>
  <si>
    <t>L'Angolo Ristorante</t>
  </si>
  <si>
    <t>yYwVEzPx15VPpJc2OJNnCw</t>
  </si>
  <si>
    <t>Hands down best Italian BYOB.  My husband and I don't get out much these days with 2 little ones, but B.K. (before kids) we were real foodies, spoiled by all of Philly's great food.;;Food is terrific and well-priced. Love, love, love the antipasta.  I can still taste it. Not the usual meats, cheese, olives, but delicious marinated vegetables of all kinds. Each has a unique flavor.   All vegetables, love it, and I'm not vegetarian or normally fond of cauliflower. ;;And who doesn't want to get called \Bella\" by a waiter with a genuine Italian accent? Can't beat it."</t>
  </si>
  <si>
    <t>9IUA3kQwS-JDlBDxwV_ieg</t>
  </si>
  <si>
    <t>hBiqord_YqUQ2va6XKjOXw</t>
  </si>
  <si>
    <t>Food is delicious; service is great. I will definitely come back to the place. I really have nothing to add; so if yelp could stop trying to force me to write more that would be greatly appreciated.</t>
  </si>
  <si>
    <t>Q144iHNlNJn7V9G0kiJFWA</t>
  </si>
  <si>
    <t>TMv1gTLVSH6VHc_3V4SQsA</t>
  </si>
  <si>
    <t>YHtNTh3ZVLNCPTjxVTWJkw</t>
  </si>
  <si>
    <t>2LeCk6-XfioJm2WL0AwDYA</t>
  </si>
  <si>
    <t>IJTd6GhZd4hEoW8l4VoKEA</t>
  </si>
  <si>
    <t>bpUm00dax_LIIaQmlCwj4w</t>
  </si>
  <si>
    <t>Delicious and authentic.;The atmosphere is definitely old school italian, intimate and basic.;The food was delicious and the service was great.;they accomodate all requests and all their choices of homemade pastas are definitely a favorite.;Great meal in this homey BYOB. we'll be back.</t>
  </si>
  <si>
    <t>R9NPZR3RxACKsiwy3OIiRQ</t>
  </si>
  <si>
    <t>s4IhhpQg9zveN7qcuFxQag</t>
  </si>
  <si>
    <t>Came for dinner with my girlfriend before going to the Andrea Bocelli concert at the WFCenter since the restaurant is not very far from the venue.;The location, the atmosphere, the service and most importantly, the food, made this place absolutely the best dining experience we have had. We considered it better than any similar restaurants we have been to in New York or Italy.;The location is just off of Broad in South Philly and parking was no problem on the street .;It is small, and once one passes the front kitchen/pizza section, two charming little rooms contain small tables set up cosily.It feels one is in a small neighborhood restaurant in Italy.;The waiters were very attentive and without asking they divided my girlfriend's and my dishes on separate plates after overhearing that we were talking about trying each other's dishes. We were very impressed by this!;The food was simply the best we have ever had; the grilled calamari and the shrimp appetizer were out of this world. The gnocci with mushrooms and the duck were also exeptional. The desserts were also fantastic. The tab of approx $85 was very reasonable for what we had.;Now i want to bring back my entire family so they can also experience this exceptional place.</t>
  </si>
  <si>
    <t>Is3crFY4dqyDmeO6CnlU4w</t>
  </si>
  <si>
    <t>0EXQCaloEiwMomWO30WVuQ</t>
  </si>
  <si>
    <t>I came here for my birthday with a group of 23 people. Sadly we couldn't all fit on one table so we ended up splitting into 2 group, which was unfortunately but there was nothing they could do about it. It's BYOB, service is excellent and food is seriously so delicious. For someone who has to serve 23 obnoxious people, our waiter was so patience with us. He open our wines immediately, brought us our glasses and told us to be as loud as we went to once the couple next to us leaves (it was almost time to close). ;Even though we made reservations, we did end up waiting almost an hour to get seated, but then again, I can't blame them because we were a huge group. Def will go back again soon.</t>
  </si>
  <si>
    <t>WVv9t_INi0Rz0HnrieV2SA</t>
  </si>
  <si>
    <t>I have read that thi restaurant is perfect for a first date; Well it is definitely true! The re is a lot of specials  and the food is just delicious. I had for the asparagus and shrimp in a sort of basalmic sauce which blended perfectly. For the entree I had the lanb which was absolutely amazing! The atmosphere is really intimate and the service is great (a little hard to understand the italian accent!). Had a great time !</t>
  </si>
  <si>
    <t>mG-BpqVxajyoLd9YAmRRfg</t>
  </si>
  <si>
    <t>I can't believe I never reviewed L'Angolo (translates roughly as \The Corner\"...fitting as it is on a corner).  The place is tiny</t>
  </si>
  <si>
    <t xml:space="preserve"> you walk through the kitchen to get to the ultra cramped tables</t>
  </si>
  <si>
    <t xml:space="preserve"> surrounded by mismatched</t>
  </si>
  <si>
    <t xml:space="preserve"> Italian artwork and photos.  Still the food is better than most Italian in the city and the prices are insane.  You'll leave for under $30 a person in most situations!   ;;The pasta is generally very good</t>
  </si>
  <si>
    <t xml:space="preserve"> the meats can be hit or miss.  It's pretty authentic and</t>
  </si>
  <si>
    <t xml:space="preserve"> for the price</t>
  </si>
  <si>
    <t xml:space="preserve"> a relative steal.  Grab a solid bottle of Chianti or Dolcetto and rock this joint.;;PS. Like in any South Philly area</t>
  </si>
  <si>
    <t xml:space="preserve"> parking can be a nightmare."</t>
  </si>
  <si>
    <t>9lcq01JUhRY2yW8AxU3TIA</t>
  </si>
  <si>
    <t>kk8j4rrTOP4_xi4gAIRlBw</t>
  </si>
  <si>
    <t>8KnwcSfcgCWREvEaoJiB0Q</t>
  </si>
  <si>
    <t>nF5QByCz21MY0KLtSoB5KA</t>
  </si>
  <si>
    <t>Comfort Food, Diners, Breakfast &amp; Brunch, Restaurants</t>
  </si>
  <si>
    <t>Penrose Diner</t>
  </si>
  <si>
    <t>Xa0XFjm0PZfIGVreTS7uFg</t>
  </si>
  <si>
    <t>F34h0POJ3k1YqRnWViL6HA</t>
  </si>
  <si>
    <t>brOHjPF6FfI34dnckmUZGA</t>
  </si>
  <si>
    <t>We were in Philly for the 2013 NCAA LAX Championships; and needed a quick and good breakfast before the games. The Penrose diner exceeding our expectations for breakfast. The coffee was good and never ending; the service was quick and the various omelets and egg sandwiches we had were great. For diner breakfast; this is as good as it gets.</t>
  </si>
  <si>
    <t>FaC_wCEb5IqLiB0_-DM0Tg</t>
  </si>
  <si>
    <t>tVY-cszut5HD6W1K3vJCAw</t>
  </si>
  <si>
    <t>This is definitely The One - my diner of choice in South Philly.;;It's my opinion that you can really tell the quality of a diner by its lunch and dinner offerings, not breakfast.  Breakfast is difficult (though not impossible) to screw up.  My friend and I came late one Saturday night, around 12:30 am.  The hostess and waitress were cheerful and attentive.  The facilities are updated and clean.  My friend ordered breakfast; I decided to break from tradition and order a sandwich.;;They got all my additions and subtractions from the sandwich right the first time, AND it was delicious.  I wanted to eat all of it, but got too full due to the plentiful portion.  Fries were crispy and flavorful.  Refills of drinks were prompt.  This is the closest I've come so far to duplicating a true Jersey diner experience.;;Score one for Penrose.  Now, if they can do matzoh ball soup, they'll have me for life.</t>
  </si>
  <si>
    <t>gYU28OLsVZX_E2n4zsloCA</t>
  </si>
  <si>
    <t>Once again; my sisters and I enjoyed a post-flight- into- Philadelphia lunch at the Penrose last week. Service was excellent and our food tasted great. I ordered one of the lunch specials that included dessert. Of course; I chose rice pudding; which completed my meal in the best way possible! Will be back next time I fly into Philadelphia to visit family!</t>
  </si>
  <si>
    <t>rhoLagCyasfNG6QhG9imfA</t>
  </si>
  <si>
    <t>KpGCbYqwaTZqeD07WTeamg</t>
  </si>
  <si>
    <t>9w6JOuYQ4uVnsLClChI15w</t>
  </si>
  <si>
    <t>5xlMqmwgMAoi2Cyfi2RzUQ</t>
  </si>
  <si>
    <t>Great place for breakfast before an event at any of the stadiums. We had breakfast on a Monday morning at 10:00am on Memorial Day. Parking lot was crowded but if your patient spaces come up fast due to the quick turn over inside. The line was out the door and down the walkway; which made us question staying. The line moved very quick and we were seated within 5 minutes; so don't leave even if the line looks long. You could also walk in to check for counter seating which is FCFS. Once inside the diner is huge; very clean and updated. Waitress greeted us immediately a provided great service. Huge menu with many great options. Food was great and served fast; especially based on how crowded the place was.   You pay at the counter. Try the scrapple if your not from Philly.</t>
  </si>
  <si>
    <t>JsS_yWo34y5Dsf_fdyqNCw</t>
  </si>
  <si>
    <t>_TexMTPSEAU15z8droB1Ug</t>
  </si>
  <si>
    <t>4A8rdj5pZSEMlfduchIFiw</t>
  </si>
  <si>
    <t>1G3YJW9igN-9gbwAeMitzg</t>
  </si>
  <si>
    <t>Got dinner here twice recently and was pretty satisfied. Long menu and the food was cooked well. If you like liver and onions; they have huge portions of perfectly cooked liver; onions; and bacon. I am much happier with their dinner food than breakfast. Nice to see everyone happy and pleasant waitresses.</t>
  </si>
  <si>
    <t>yXHZUKazcYYulYyheRtufg</t>
  </si>
  <si>
    <t>Elellbj8sH-Qu2Knv48ybg</t>
  </si>
  <si>
    <t>Can't believe I haven't reviewed this place. I'm a regular.  About 20-25 years ago, it was a disgusting pit with horrible food.  Then they re-modeled (I wonder if ownership changed, too?) and has been great ever since.  Obviously, a diner has to excel at breakfast.  Check.;;To get five stars from me for non-breakfast times, the food has to be good at other times, too.  That's where the Penrose surprises me.  Their dinners aren't just decent for a diner -- they are actually good. Consistently so.  ;;The service ranges from average to outstanding -- never bad. ;;When I think \What do I need from a diner?\"</t>
  </si>
  <si>
    <t xml:space="preserve"> the Penrose comes to mind.  It's better than any of the other South Philly options -- tried 'em all.  If you want to beat them for breakfast</t>
  </si>
  <si>
    <t xml:space="preserve"> you'll have to visit my neck of the woods (suburbs)</t>
  </si>
  <si>
    <t xml:space="preserve"> and you'll pay a lot more (and the service won't be better).  You won't beat them for dinner at a diner up my way</t>
  </si>
  <si>
    <t xml:space="preserve"> and you'll pay a lot more for your dinner."</t>
  </si>
  <si>
    <t>Hbt9ZXjbvDdjhToWS8Idhw</t>
  </si>
  <si>
    <t>gliuMYoRn9W_Q1rfGrUqLA</t>
  </si>
  <si>
    <t>My friends and I come here... Often, and late. Features of this diner that some other Philly diners lack:;;Semi-secluded back room for us queer folk*;Friendly service;Ample parking;Delicious dessert variety;Cheese whiz. ;;;* note: this is where we like to sit. I am not saying they put us there for any negative reason. Just to clarify.</t>
  </si>
  <si>
    <t>oBhJuukGRqPVvYBfTkhuZA</t>
  </si>
  <si>
    <t>American (New), Breakfast &amp; Brunch, Bars, Nightlife, Restaurants</t>
  </si>
  <si>
    <t>Square 1682</t>
  </si>
  <si>
    <t>YcLXh-3UC9y6YFAI9xxzPQ</t>
  </si>
  <si>
    <t>The only reason I didn't give this restaurant a 5 star rating, is because of one single pretentious waiter. As a 4 night guest at Hotel Palomar, the location of the restaurant is an obvious plus. The first night of my stay, I met a coworker in the restaurant for a cocktail. When we arrived, the host staff were busy and not available, so we just walked in. The restaurant was not too busy, so we just looked at a small table next to the bar and proceeded to take a seat. A waiter came by and I quickly asked if we could have a seat, before sitting down and told him we'd only be having cocktails. He stumbled on his reply, and in an irritated/in-convinced tone, told me \I guess it would be fine\" and basically just kept walking mid sentence. My guest and I brushed it off</t>
  </si>
  <si>
    <t xml:space="preserve"> and started having a conversation while looking at the drink menu. To make a long story short</t>
  </si>
  <si>
    <t xml:space="preserve"> he was distant and we both got the \"couldn't be bothered\" vibe from him. When it came to the bill</t>
  </si>
  <si>
    <t xml:space="preserve"> we asked if it could be split due to company transaction policies</t>
  </si>
  <si>
    <t xml:space="preserve"> and you would have thought asked him for some inconceivable task. We basically spent the rest of our night and elevator ride to our room in shock of the rudeness we had just experienced. ;;Although that situation left a bad taste in our mouth</t>
  </si>
  <si>
    <t xml:space="preserve"> and the night before we decided to avoid the restaurant</t>
  </si>
  <si>
    <t xml:space="preserve"> we decided to grab another cocktail and give this place one more try. After looking around and ensuring \"last nights waiter\" wasn't on shift</t>
  </si>
  <si>
    <t xml:space="preserve"> we walked over to the bar and started looking over the menu. Instantly</t>
  </si>
  <si>
    <t xml:space="preserve"> the bartender greeted us with pleasant small talk and made us feel 100% welcome. He asked about our day</t>
  </si>
  <si>
    <t xml:space="preserve"> recommended cocktails and was a completely genuine person. This guy (I think his name was Ben) is an absolute star! He gave us lessons on Whiskey</t>
  </si>
  <si>
    <t xml:space="preserve"> described how to make classic cocktails</t>
  </si>
  <si>
    <t xml:space="preserve"> and was 100% invested in our experience. This is exactly what a bartender at a 4/5 star establishment should be - actually he exceeds that. He was kind</t>
  </si>
  <si>
    <t xml:space="preserve"> funny</t>
  </si>
  <si>
    <t xml:space="preserve"> friendly and completely redeemed this restaurant/bar from our terrible experience the night before. ;I also ordered room service last night from this restaurant</t>
  </si>
  <si>
    <t xml:space="preserve"> and it was amazing. The bacon wrapped dates and chocolate cake are to die for! Great restaurant and amazing bartender(s). Too bad one bad egg could have spoiled this experience."</t>
  </si>
  <si>
    <t>G0DHgkSsDozqUPWtlxVEMw</t>
  </si>
  <si>
    <t>oto8Mqazg6SV63g2hJx7LQ</t>
  </si>
  <si>
    <t>was here twice -- first for a nightcap at the bar -- the drinks really were some good stuff and i tried a the lemon hummus and pita -- that was the best hummus ive ever had!;;the next morning we came in for brunch, which was pretty much terrible. first of all, it took us 45 minutes to get our food for brunch....and it came out cold and we found a hair. the manager did comp our check though. overall, the bar is great, but i would skip breakfast. what a disappointment for a kimpton restaurant.</t>
  </si>
  <si>
    <t>zDWhnidBcEok7Vqnu-AnMg</t>
  </si>
  <si>
    <t>ybz614-jC64lKO-PuI2ucA</t>
  </si>
  <si>
    <t>Square 1682 is a hotel bar I frequent. I've been there for lunch; brunch; dinner and happy hour. The food is great; the service is excellent; and the space is upscale. There is always a nice group of people that go there. Whether they are staying at the hotel or live or work in the area; you'll always find someone nice to chat with at the bar. The very best thing about the bar is the bartender that works on Mondays. His name is Dan and he is the man! He's my favorite bartender in the city and I've been to a lot of places. He always knows just what I want and remembers my name when I go there. The only reason I go to Square 1682 on Monday's is because Dan is working. If I walk by and he's not on; I keep going. He's that good! Love him and have so many great memories at this fine establishment.</t>
  </si>
  <si>
    <t>NzIa-pdurQNqQ4bUf8B5JQ</t>
  </si>
  <si>
    <t>The hubs and I met here last night for drinks per the suggestion of our yelper peers.;;The atmosphere was fantastic. The bartenders were nice, the hostesses took our coats immeadiately and it wasn't as pretentious as they'd like you to believe it is. I love the columns of gold links on either side of the bar. I commented to my husband that I wanted a bracelet that looked like the links.;;We stayed for two drinks and left fairly drunk. Hubs had two old fashioneds which were out of this world (and Im not usually a brown liquor kind of girl) and I had the grapefruit vesper: Gin, Ruby Red Absolut and Lillet. It was amazing. The bartenders were very attentive and nice, doing the rounds to make sure that we didn't have an empty glass and chatting about how the drinks tasted, etc.;;I will probably go back here...but the prices were kind of high. $46 for four drinks...eek;;xo</t>
  </si>
  <si>
    <t>A09epXm264sxA6p_k8vWPA</t>
  </si>
  <si>
    <t>On this most-recent visit to Square 1682, we noticed the menu changed, removing my main draw to the restaurant: the black bean burger. The falafel sandwich that took its place was served on a rather hard bun, rather than traditional pita, which smushed the falafel as you ate and generally overwhelmed the flavors of the tzatziki sauce. (There are plenty of delicious falafel spots in the area that quite simply do it better.);;The drop in rating comes from the \Express Lunch\" taking 45 minutes to get to the table (we had 8 people</t>
  </si>
  <si>
    <t xml:space="preserve"> most of whom ordered the Express Lunch</t>
  </si>
  <si>
    <t xml:space="preserve"> assuming it would be quicker than the regular menu). 45 minutes is not express and not at all useful when lunching on a time limit. It would've been nice if the server had noted that because Express Lunches are served all 3 courses together</t>
  </si>
  <si>
    <t xml:space="preserve"> they do not come out as prepared (they're held under a heating lamp till all pieces are ready) and therefore it might be faster for a large group to order off the regular menu. We saw other groups (including some of our colleagues) come and go in the time it took for us to get our food.;;I still like the space</t>
  </si>
  <si>
    <t xml:space="preserve"> as it's quieter than many restaurants</t>
  </si>
  <si>
    <t xml:space="preserve"> so you can hear one another more easily</t>
  </si>
  <si>
    <t xml:space="preserve"> but this latest experience took a hit on my recommending it for future meals. A tiny peeve: the \"giant cookie\" was regular-sized (small?) and fine</t>
  </si>
  <si>
    <t xml:space="preserve"> for oatmeal raisin."</t>
  </si>
  <si>
    <t>OsvrsmuX4Ne41NhbUBWkbQ</t>
  </si>
  <si>
    <t>Phenomenal brunch experience. The poached eggs on buttermilk biscuits and pork confit was delightful and just the right size. The service was impeccable-- friendly and watchful. My orange juice and water were regularly filled! They had live jazz during weekend brunch, and the restaurant is beautiful and cozy.;;While the menu is small and can be uncreative, the food is high quality and decently priced for Rittenhouse Square ($12 for the above mentioned plate and $3 for OJ). ;;All in all, a good experience.</t>
  </si>
  <si>
    <t>yBByHjBmvXVWOJVR5HWjcg</t>
  </si>
  <si>
    <t>G44zuT1B-NE-aRuuqTggyw</t>
  </si>
  <si>
    <t>If you get nothing else on the menu; you must try the bacon wrapped dates.  They are savory with just a touch of sweet and snuggled into a yummy sauce with finely chopped roasted red peppers on the side.  Every bite was gorgeous.  I also had the butternut squash soup; which was very tasty and large enough to be filling on its own.  Then; I also added in some deviled eggs.  They were good; but spicier than I would have thought.  What made them spectacular was the little bit of crispy duck skin on top.  It made the whole dish come together.  We also sent our waitress back no less than 4 times to answer questions about the menu; and she was always happy to check for us.</t>
  </si>
  <si>
    <t>uBb5_DPYAXPYXvs9uhmGzg</t>
  </si>
  <si>
    <t>d9uislpPZxNepNvLmm6t0g</t>
  </si>
  <si>
    <t>Happen upon this location in search of a post New Year Eve breakfast.  Even w/o reservations we were seated almost immediately. Party of 4 ordered pancakes; eggs and frittata all which were good; problem was the service. Two in our party received their food the other two did not. Nothing worse than half the table getting their food while the others have to wait!!!  Folks w/o food say \ go ahead; don't wait\". In my opinion this is just about the worst thing a restaurant could do to a guest.  Despite the food being good the type of service we received during our visit caused us to have a poor dining experience.  Unfortunately we left the location vowing never to return.  Please 1682 work on this issue; it's important and has a huge impact on the customer experience. Food get 4 stars; service gets 1."</t>
  </si>
  <si>
    <t>3YlJfXmpHPpfyeDbmNJLMg</t>
  </si>
  <si>
    <t>SMHJVSvcpoynjN8Kaqpqug</t>
  </si>
  <si>
    <t>** REVIEW BASED ON BAR ONLY **;;The feel of this trendy spot is very posh, but works well and has a great energy to it. The prices are reasonable, and the beer selection although not extensive, is very well selected. (A trend of Kimpton hotel restaurants). ;;The problem for me was the service. Although upon being flagged, the staff was friendly and proficient, there was very little initiative. There needs to be a happy medium of attentiveness, but not too the point where annoyance or over-bearing takes effect.;;The truffle popcorn was good, but the butter wasn't very well distributed. Each small handful had a different taste. The pork confit quesadillas were very impressive, and were accompanied with a smokey chipotle dipper that really maximized the taste of the confit.</t>
  </si>
  <si>
    <t>B_eK3Ny-JiuiQOdg2KOmPA</t>
  </si>
  <si>
    <t>peNvedehgErYXCVZa6Qw_Q</t>
  </si>
  <si>
    <t>If you're into the trendy places you'll really like this. However if you're just looking for a good meal and not to brag about what you ate the next day to everyone; you should probably take a pass.;;I think the menu must have changed dramatically because it does not match some of the other reviews. I went for lunch but they accidently left me with a dinner menu and there was no \beer and a burger\" kind of options. ;;This place is very trendy and nice but requires a very exquisite palette for enjoyment. The lunch menu I was presented with had one option which I was interested in and that was the People's Choice Cheesesteak.;;The sandwhich was small but very tasty and they did overload me with some home made chips. It cost me about $11.;;Personally when I think of the \"American (New)\" catagory I think of crazy out of this menu items that you may want to try. But also remixes of old classics as well. Like you do something amazing with Tomato Soup or a Cheeseburger with Free Range beef and some spices I've never heard of from an island I didn't know existed. I can't really fault them for that</t>
  </si>
  <si>
    <t xml:space="preserve"> but if what I ate was any kind of indication of the quality of the food; the price does not match the portion and quality."</t>
  </si>
  <si>
    <t>qo3HkPXyf9v_LQd4p6t67A</t>
  </si>
  <si>
    <t>ohWH383r60AREWh-aphpSw</t>
  </si>
  <si>
    <t>American (New), Breweries, Desserts, American (Traditional), Restaurants, Food</t>
  </si>
  <si>
    <t>Iron Hill Brewery &amp; Restaurant</t>
  </si>
  <si>
    <t>jMFbjae2GqpfWhJnaSW1eg</t>
  </si>
  <si>
    <t>I'm always glad when a new place opens up in the neighborhood. I've only been here once and it was post-9pm on a Saturday night. A solidly good experience.;;The service was great and attentive. Beers were always refilled immediately, and the server was helpful in our selections. My food was just okay- I had the \sausage and smash\" and it didn't blow me away</t>
  </si>
  <si>
    <t xml:space="preserve"> but the menu is so extensive that I will return to try more items- including beers. I drank whatever the Belgian special was</t>
  </si>
  <si>
    <t xml:space="preserve"> and it was great.;;Really glad that they came to Chestnut Hill</t>
  </si>
  <si>
    <t xml:space="preserve"> and I look forward to their open dining when the weather is warm."</t>
  </si>
  <si>
    <t>FVmdarLzCzdoK7r04TTroQ</t>
  </si>
  <si>
    <t>Beer.;The right kind of beer.;Food.;The right kind of food.;Service.;The right kind of service.;It amazes me that I found a place like this that I love to this degree.  There are plenty of decent restaurants in the Chestnut Hill/ Mt. Airy/ Manayunk regions.... but man I love this place.;The Vienna Red Lager is my stand by at this point but there are A LOT of good beers.;The right kinds of beers.;The food is impeccable.  Somewhat surprising for a brewery.  Not that brewery's don't sometimes have delicious treats... but full menus, most of the items being a wonderland to the palate.;It is a bit pricey... but man, is it worth it.;In a world full of greasy dives that just don't deliver that old world charm of warmth and good service... this place astounds me.;Go here if you haven't been yet.;Go back if you have.</t>
  </si>
  <si>
    <t>WdDuJNWr2UkV2Ik8BRvuqg</t>
  </si>
  <si>
    <t>nbor-lquhNnaCao7TMgryg</t>
  </si>
  <si>
    <t>It is our favorite place to get good beers. However the service can be hit or miss. Unless you seat at the bar. ;;We sure do enjoy their regular and seasonal beers and burgers. I wish they have an outdoor seating area during the warm season.</t>
  </si>
  <si>
    <t>gwU4LQ6SWyeAey4kCNedqg</t>
  </si>
  <si>
    <t>3a4Zw3Nz1CLojuurCSfoYA</t>
  </si>
  <si>
    <t>XqbxftANPq79P7qzYc66BQ</t>
  </si>
  <si>
    <t>7tWw4lA4IJZInRl_CbjTgQ</t>
  </si>
  <si>
    <t>Waiter Mike P. just taught us ALL about beer! He's amazing... he explained all the samples; asked us about our thoughts; made suggestions; explained the fermentation process... and he advised us on the food menu... we had lovely beers and a fantastic meal.</t>
  </si>
  <si>
    <t>nGBYFOdUMJSwui-i5WYtGw</t>
  </si>
  <si>
    <t>RJj6crLSCNkXQolyzuWfYw</t>
  </si>
  <si>
    <t>After searching far and wide for a restaurant that was open on Memorial Day, we stumbled on Iron Hill.  We had been wanting to eat here since it opened and were excited to finally try it out.;;The dining room and bar area was packed, but we quickly found a high top in the \seat yourself\" area.  ;;The beer/drinks and food menu are both expansive.  The beers are always excellent and varied.  The food menu includes all your standards(bar apps</t>
  </si>
  <si>
    <t xml:space="preserve"> burgers and salads) and some very delicious sounding entrees.;;We went with the Goat Cheese and Artichoke Dip for an appetizer. They didn't skimp on the pita</t>
  </si>
  <si>
    <t xml:space="preserve"> which is a restaurant pet peeve of ours.  For our entrees we both ordered large salads.  The Salmon salad was well put together with just enough heavy ingrediants.  The mesculan salad was light and full of delicious pistachios and dried cherries.;;Altogether an excellent meal."</t>
  </si>
  <si>
    <t>qc30u7BbeE884l34hFqC6A</t>
  </si>
  <si>
    <t>JQvMNDFsvT_njvRgWUir3A</t>
  </si>
  <si>
    <t>GOYzfQI-_MbJLo6BiYcERQ</t>
  </si>
  <si>
    <t>Come here on the reg with friends to get in house beers and nachos. Once in a while get actual food; but the nachos are so huge we are usually full after that and two or three beers. All the waitstaff I've had here was decent; one guy was awesome but unfortunately I can't remember his name. Will continue to come here; love the Chestnut Hill area as a whole.</t>
  </si>
  <si>
    <t>i3J3BR_umPat-Yo_9vwgMQ</t>
  </si>
  <si>
    <t>Ra0F5AHy78vSFGlT9n9wNg</t>
  </si>
  <si>
    <t>The food was delicious; I had the pretzels as an appetizer absolutely amazing and the crab cake sandwich was delicious as well.  Our waiter Edward was absolutely phenomenal; such a great guy.  5 stars highly recommend.</t>
  </si>
  <si>
    <t>3gYgfFvyvmrHbtoAQ88YnA</t>
  </si>
  <si>
    <t>xX3uF8qIGv0bbe-3WYRAng</t>
  </si>
  <si>
    <t>Excellent; excellent; excellent.  Amazing menu - it was just endless.  The prices were such that they could accomodate any sized budget.  The service was amazing.  The food was hot and delicious!   I will be coming back very soon!!</t>
  </si>
  <si>
    <t>V_jy9Aemc3kjznqhbsu_Dg</t>
  </si>
  <si>
    <t>Coffee &amp; Tea, Food, American (New), Arts &amp; Entertainment, Nightlife, Music Venues, Restaurants, Bars</t>
  </si>
  <si>
    <t>MilkBoy</t>
  </si>
  <si>
    <t>hdmizy_Jr-oCqMdWFhe4Cg</t>
  </si>
  <si>
    <t>Good food &amp; drinks! Cool atmosphere; chill vibe. Bar tenders could have been more attentive.</t>
  </si>
  <si>
    <t>Z8TWtgR2_rHUEoOD4oL-xA</t>
  </si>
  <si>
    <t>CH_8HtfXpPjyC0yBK4aheQ</t>
  </si>
  <si>
    <t>I've been to the upstairs for shows more than I've been downstairs. Large beer selection. Attentive bartenders. If they over sell upstairs you're packing in like sardines. And even with all the windows open, on a hot summer night you can roast up there when it's crowded. Good sound system.;;Have had a meatball sammie downstairs, nice touch with the long hots. Food prices are on par with the neighborhood. Downstairs is much brighter and more refined.</t>
  </si>
  <si>
    <t>5Kob6HWhV1-ith1jScMCVA</t>
  </si>
  <si>
    <t>uwNVtGQP9fwbUKnxdbjNdQ</t>
  </si>
  <si>
    <t>SYtFXFiCLTU47seYUPKBJQ</t>
  </si>
  <si>
    <t>oe2njkecf3FHmyJp_FMhTg</t>
  </si>
  <si>
    <t>Service here was some of the worst I've ever seen. We sat at our table for twenty minutes before she brought us menus and took our drink order, and after she brought out our drinks (my drink was wrong) we had to flag her down half an hour later just to order food. She then disappeared for the last half hour, so we ended up having to go up to the bar to ask for our check. ;If the food were good I'd be willing to give Milkboy another chance, but my meal was just ok.</t>
  </si>
  <si>
    <t>KS7RuEaKtima9is69sXvmw</t>
  </si>
  <si>
    <t>BaB7HKMhKTjT9mvxxAd8Yw</t>
  </si>
  <si>
    <t>j7BPCkfSJ4dqhexIHTaYtg</t>
  </si>
  <si>
    <t>First I would like to mention how impeccable the service was. My serve, who I can't remember his name unfortunately, was very attentive and came back serval times to make sure I was pleased with my food. ;;The reason I gave it three stars was because I ordered a cheeseburger and cheese fries and wasn't really pleased by the taste. Burger was tasteless, like they took it out the box and fried it... no seasoning or anything. I guess the fries were okay seeing as though it was just cut up potatoes not French fries. ;;My food came out in a very reasonable time so I was happy with that. I would recommend this place just order something else.</t>
  </si>
  <si>
    <t>aE1fPbGafqJ3SRJdTzhCsw</t>
  </si>
  <si>
    <t>Went here with friends. Service was phenomenal. Got the bbq wings and Korean bbq sandwich. The wings were pretty good; but the sauce was very light in terms of flavor. The sandwich was okay; not too sure if it went together; but i don't like warm kimchi in anything other than soup. I love their fries though! Overall; food was okay; but the service and atmosphere was awesome!</t>
  </si>
  <si>
    <t>NgATNss8vFHlwYl3ekelfw</t>
  </si>
  <si>
    <t>j5U-fLbCavSusAydUS2sbw</t>
  </si>
  <si>
    <t>Looks cool, and it's in a walkable spot, but didn't appreciate the vibe of the staff. Controlling bouncer that apparently kicked people out for no reason on a unique event night. Music was interesting and on point but the clientele was very interactive like I'd hope at a bar. ;;Small shot glasses, but somewhat a cheap city wide if you're in need of one.</t>
  </si>
  <si>
    <t>bl98anB0VlXOBXUYD8JFNw</t>
  </si>
  <si>
    <t>EytIqD_I-4LM9WJ4sJZhHg</t>
  </si>
  <si>
    <t>LqjuOv1I7mM-zrs-nS9c8A</t>
  </si>
  <si>
    <t>This was the first time i've been to Milkboy. I have to say; I really enjoyed the ambiance. The server was very friendly and quick to get and refill our drinks. The food was delicious; I got the Burrito; It was really good. I was reallly liking the place...until I went into the bathroom. The Bathroom is disgusting; The bathroom was full of flies; I mean like TOTALLY full of flies and the toilet didn't have a lid. it was a piece of wood that had grafitti all over it and didn't even cover the tank. I don't know if they think thats trendy or what. I was completely grossed out. If you cant keep your bathroom clean; I wonder about the quality of the kitchen.</t>
  </si>
  <si>
    <t>XhGCAPGI_GEzeV7v-s9RBQ</t>
  </si>
  <si>
    <t>l8VedGQFMLtTz2zRmpTlxA</t>
  </si>
  <si>
    <t>Indonesian, Singaporean, Restaurants, Asian Fusion, Specialty Food, Food, Ethnic Food</t>
  </si>
  <si>
    <t>Hardena/Waroeng Surabaya Restaurant</t>
  </si>
  <si>
    <t>mw2S4nYzwxATYr0XuFJQwA</t>
  </si>
  <si>
    <t>Really terrific food. As others have mentioned it has simple decor and is one of the few places in the US that actually reminded me of walking into a family run restaurant in SE Asia. Food is terrific - $8 plates. Uur group tried pretty much everything - and it was all outstanding and felt home-cooked. The chicken curry; goat; and fish were particularly good. Can't go wrong here.</t>
  </si>
  <si>
    <t>4ZqM-0SVW2jp8uB3PhDJWA</t>
  </si>
  <si>
    <t>ZbDdnB4JBLUeLnBXwaMIZQ</t>
  </si>
  <si>
    <t>SgeSrRAvfRCJMxuaIHW4Gg</t>
  </si>
  <si>
    <t>tK-4c1SwgqoftsDqR8ImAg</t>
  </si>
  <si>
    <t>The Chicken Satay was really good, but nothing to scream about. It was very tender and well marinated. You can taste the flavorful seasonings in every bite. (5 stars);;The Sambal had a good kick of spiciness. I can actually taste the shrimp from the sauce. The chicken and lamb I had were ok. I can have the same taste everywhere else. Nothing special. (3 stars probably);;The place takes order like fast food restaurant (you go there, pick your foods then pay at the counter). ;I think the food is pricey. The foods were served on styrofoam plate with plastic fork and knife, so it had cheap feeling to it. A plate with 2 choices of meat with rice did cost me $10, and there were not much meat served. ;;P/S: We ordered Satay with other rice dishes, and we waited forever for the Satay to come. We finished all the foods and nothing. They actually charged us and forgot to make it, so we waited for a long time. I don't know what they use for seasonings. The foods were not salty, but I felt extreme thirsty after the meal. For my personal experience, that means too much MSG. However, nothing is sure here.</t>
  </si>
  <si>
    <t>HzWQ9XH9cBb5KPJ3gWWNSg</t>
  </si>
  <si>
    <t>uFBFQEdauqOgRdL6T3S8dg</t>
  </si>
  <si>
    <t>Stopped by this place yesterday with my hubby. The food was great. Loved it. But; they have increased their price. The veg. options are 7 dollars and the meat options are 8 dollars. But definitely worth it!</t>
  </si>
  <si>
    <t>ftP6MqHA_UFvjvMtmNz1Mg</t>
  </si>
  <si>
    <t>e4bp4vUkuL7IdMtnuXUTVQ</t>
  </si>
  <si>
    <t>Small but clean - that is the most important part of the eating experience. The woman helping us was so sweet and very helpful. I got the fried fish; eggplant; and tempeh (I have no self-control; I need to try as much stuff as possible. They load up the plate with tons of rice. These dishes are pretty much homemade and the spices you will taste are unlike anything you have ever tasted before. We tried to find out what exactly it was but she said its a secret. That's fine; I'll keep coming back for more secrets.</t>
  </si>
  <si>
    <t>HgnHooptpJXw_dy2mW5s3A</t>
  </si>
  <si>
    <t>Super authentic and fantastically tasty food. The family who run the place are extremely sweet. Great for take out or bring some beers; sit on the rolling chairs and eat off the styrofoam plates.</t>
  </si>
  <si>
    <t>WXXjjEc8UMJmfy32X_MmjA</t>
  </si>
  <si>
    <t>jA-8E3g3rA79cpyTgylheg</t>
  </si>
  <si>
    <t>one of my favorite pastimes is to hit as many restaurants as is possible in one evening, and last night i planned a three stop dinner expedition (the bare flourescent tube circuit), which ended in some slight disappointment. ;;the night was to begin with satay, then move to fattouch salad and falafel and end with an al pastor cemita. unfortunately bitar's was closed. however, the perfectly cooked and deliciously sauced lamb and chicken satay skewers tends to take the edge off of a lot of forms of pain. ;;the restaurant is the pure distillation of the concept of \the hole in wall\". the space is tiny. you'll probably be watching a movie from the 80's with the other eaters as well as owners. its really an extension of their living room: going over for some home cooked food</t>
  </si>
  <si>
    <t xml:space="preserve"> a hug and a loud shout goodbye. its THAT warm feeling on a cold philly night.;;the satay is the best in philly. better than the fully respectable indonesia restaurant</t>
  </si>
  <si>
    <t xml:space="preserve"> and light years better than the standard sticks at the banana leaf.;;the \"three item combo\" plate is solid</t>
  </si>
  <si>
    <t xml:space="preserve"> but less exciting for me. i've also had the soto ayam which is good</t>
  </si>
  <si>
    <t xml:space="preserve"> but for me its all about the satay.;;(in case you're interested</t>
  </si>
  <si>
    <t xml:space="preserve"> the last stop was to Los Taquitos de Puebla;where i wanted to try an al pastor cemita -normally i'd get a milanesa but  i wanted to test out their pastor. what i ate hardly resembled a torta let alone a cemita. the wrong bread</t>
  </si>
  <si>
    <t xml:space="preserve"> no panela or quesillo cheese</t>
  </si>
  <si>
    <t xml:space="preserve"> no peppers</t>
  </si>
  <si>
    <t xml:space="preserve"> no salsa roja</t>
  </si>
  <si>
    <t xml:space="preserve"> the appearance of pineapple and cilantro) the the al pastor was average - at least by LA standards. i guess if you want a pork sandwich and are not thinking about what a cemita is supposed to taste like</t>
  </si>
  <si>
    <t xml:space="preserve"> it would be fine. this also was 7 bux where it would cost 4 in LA."</t>
  </si>
  <si>
    <t>L-5NjRMaE5KClXYJk8HVcA</t>
  </si>
  <si>
    <t>wRdeDtPeyancfP70QUESdA</t>
  </si>
  <si>
    <t>We came by and got a to go container.  Lots of great choices.  I got the beef rendang and the Ikan (fish).  It costs just 10 bucks and comes with rice.  The beef rendang was tender and the fish had great flavor.  ;;The hot sauce that you can get is absolutely amazing.  So delicious and adds so much flavor to the dish.  I wish I could have that bottled.  ;;There's a reason why the chefs here were nominated for a James Beard award!</t>
  </si>
  <si>
    <t>C2nzoqU60AcRPHpCBsEScQ</t>
  </si>
  <si>
    <t>20VmQXjwmGVT-yp6v1Jsxw</t>
  </si>
  <si>
    <t>Just; so fucking good. So many veg options; GET THE COLLARDS NO MATTER WHAT; and meat eaters will b very happy; too. Such sweet Angels!</t>
  </si>
  <si>
    <t>Osl6vMbpqZaFDG37WYmVCw</t>
  </si>
  <si>
    <t>eYtvZ6y7dJMZ591-XMXhRQ</t>
  </si>
  <si>
    <t>Food is very affordable and delicious.  I have never had Indonesian cuisine before and wanted to try something different.  I was absolutely blown away.  I loved how you can add spicy red chili sauce to your plate.  It adds a nice kick.  ;;Try their fish curry and collard greens.  A must!  You will not be disappointed.</t>
  </si>
  <si>
    <t>mBgaPljP3OYkl_vGKTyFNw</t>
  </si>
  <si>
    <t>Bars, Nightlife, Restaurants, Pizza, Beer Bar, Italian</t>
  </si>
  <si>
    <t>LaScala's Birra</t>
  </si>
  <si>
    <t>av8ph5x_MEbCLsoA9AZl7Q</t>
  </si>
  <si>
    <t>I was really looking forward to trying out Birra tonight since I heard such great things about their craft pizza. Unfortunately, my dining experience wasn't what I expected... Nonetheless though, the food was truly good.;;Pros:;-- Amazing choices of funky pizzas. My friend and I order the Truffle White Pie pizza -- absolutely phenomenal! They place a sunny side up egg in the middle of the pie and it was heavenly... I want an egg on all my pizzas now;-- Versatile beer selection;-- Friendly staff;;Cons:;-- I felt more as though I was at a sports bar than at a restaurant... The bar itself takes up what seems like half the first floor. The group of people sitting at the bar behind me were extremely loud and using an excessive amount of profanity in their conversation. One of the drinking patrons was just standing in the foot traffic area right behind me, which caused people to push up against me when walking behind my seat. At one point, I felt one of the waitresses' drink trays right on top of my head!;-- Noise level gets really loud and it becomes a bit hard to hear people sitting across the table;-- Sweet &amp; Spicy Calamari was lacking in expectations... I doubt I would order it again;;I definitely would come back again in the future to try it out when it's less crowded!</t>
  </si>
  <si>
    <t>BE2ShIXJMB2T5fH6ynxBvg</t>
  </si>
  <si>
    <t>496uiwVljA5dcXsKvaq1jg</t>
  </si>
  <si>
    <t>Ze381cY9FYr8G_sleZ-x7Q</t>
  </si>
  <si>
    <t>Great Beer list; as promised. Salad was solid; and pizza delicious for small; personal pies. But the BEST part is that there is weekday happy hour where you can get one of those little pizzas for $3 and a beer for $2. Can't really beat that with a stick.</t>
  </si>
  <si>
    <t>3Lgl6x-Nph4IACk7ErDW4A</t>
  </si>
  <si>
    <t>Some of the best pizza in Philly by my standards: hand stretched crust that's crispy outside and soft inside; plenty of cheese; quality toppings. Nice indoor &amp; outdoor dining spaces; quick &amp; friendly service; excellent craft draft &amp; bottle lists; solid wine list &amp; some cocktails. Both traditional and unique pizzas. The spinach &amp; artichoke and the pear &amp; Gruyere are both AMAZING. The beet salad was too sweet for my taste.</t>
  </si>
  <si>
    <t>GmhKmjoGW15u04U0SWTrfw</t>
  </si>
  <si>
    <t>I love that this place has happy hour until 7:00pm and they have great happy hour specials: $4 pizzas, $5 sangria/ magarita and beers! ;;The food was delicious, wait staff was great, and the atmosphere/ location of the restaurant ;;Order the honey pot/jar!! It is ricotta and honey with pistachios sprinkled on top and bread sticks to dip into all that deliciousness.... Love at first bite!;;Up next were 3 pizzas: red sauce and mushroom, white pizza with truffle oil, and red wine sauce stuffed crust pizza with meatballs. ;;The mushroom pizza was my favorite with truffle oil white pizza following closely behind. I didn't like the stuffed crust pizza at all. I don't know if it was the sauce or everything together but one bite of that was enough for me. ;;It's not the best pizza but it's not the worst either. It's good enough for me to come back again and again though. I'd recommend eating the pizza while it's hot. Otherwise it'll become hard. With 7 people sharing 3 pies, each having 3 slices, we were stuffed!! There was about 4 slices left. ;;Drinks were small and not that strong.</t>
  </si>
  <si>
    <t>lhBwGfHPvaXY7m-NlFIjzw</t>
  </si>
  <si>
    <t>y7DpV8I3LhUdkHSCrr-fdw</t>
  </si>
  <si>
    <t>Birra has a great happy hour deal with a beer and a pizza for only $5. The service was very friendly; and my waitress was quite knowledgable about beer. I sat outside since the weather was great; but I wouldn't recommend it. The table I chose was right next to the Septa bus 29 stop; and every few minutes; a smelly bus drove by while loud people continued to congregate at the street corner. Once rush hour ended; dinner resumed to normal; but next time; I'll remember to get a table indoors. I can't wait to try this place again.</t>
  </si>
  <si>
    <t>yKs51IZ1ErXB4WTt1mUVbA</t>
  </si>
  <si>
    <t>Food is good; service is abysmal.  Mussels used to be great; now they are flavorless.  Pizza is still good.  I truly felt like I was disturbing the bartender by asking for anything.  The pounding gangsta rap was offensive.</t>
  </si>
  <si>
    <t>Uk6wgBO_QZ1dqmZhzcRV_w</t>
  </si>
  <si>
    <t>D8eLXnRVctOVfLLg_B9Vbw</t>
  </si>
  <si>
    <t>This place is great but I really just want to write this review for their AMAZING seared artichokes. Hands down; best artichoke I have ever had. I crave them every other day. Fresh chokes; seared on the grill with a delicious lemon garlic aioli. I can't rave enough. SO GOOD!!!! You get 2 whole artichokes; sliced in half (4 pieces). It is enough for a full meal. Please never take them off the menu!</t>
  </si>
  <si>
    <t>jb7YxFSKq2pymZRch4gMpQ</t>
  </si>
  <si>
    <t>LLEKJ1QzWnFB_v24wVNI6A</t>
  </si>
  <si>
    <t>I really enjoy Birra. The food is great and it's consistent. The Happy Hour is one of the best around with $5 pizzas and discounted wine and drafts. My only complaint about this place is WHAT IS UP WITH THE BARTENDER??? I took notice to the bartender with ZERO personality back in probably September. He was a new face behind the bar once LaScala took over. Not for nothing, BUT this is your job and you can at least PRETEND to like what you're doing.  This guy never greets you. He throws down the menus and walks away without even asking you if you want to order a drink. You'd think he'd be trying to push the $6 happy hour drinks, instead I had to ask for one every time I ordered or flag him down because his back is always turned away from you. Aside from that this guy ALWAYS DISAPPEARS! Where does he go..? Probably on his 3rd smoke break, who knows?! ;All the other servers and the hostess are all super sweet and totally attentive as you should be working in a busy restaurant. As I was about to pay my check Mr. Bartender Man is again nowhere to be found so I asked another server within my view if I could have my check. I was told I could have it when he came back. When is that??! Where did he go..?? Bartender came back after about 7 minutes and continues to talk to other staff on the other side of the bar. HELLO. Can I have my check? He jumps back behind the bar and never comes near my side of the bar. I literally have the credit card out on the bar in plain view to *hint*hint* I'm ready to pay.;Perhaps this guy really isn't cut out for this industry. Birra, please...You're delicious and I want to come back but when I see this guy behind the bar from the window I'm going to make it a point to avoid coming in.</t>
  </si>
  <si>
    <t>g4lfb0_-pwHJ94WsVgHOhA</t>
  </si>
  <si>
    <t>R3WkhQV7_f_RxUjKUPIQbg</t>
  </si>
  <si>
    <t>7OMBE_ehYBDcnKTFmabQ2w</t>
  </si>
  <si>
    <t>JVZ_c3k01uAIas5B61iISg</t>
  </si>
  <si>
    <t>Restaurants, Nightlife, Sandwiches, Music Venues, Arts &amp; Entertainment, American (New), Cafes, Burgers, American (Traditional)</t>
  </si>
  <si>
    <t>Hard Rock Cafe</t>
  </si>
  <si>
    <t>wtesVzrtIHlgqR-wnkojcw</t>
  </si>
  <si>
    <t>Food was good and so was service. The only issue we had was that all of our food wasn't brought out at the same time but they did comp us free dessert and apologized about this. Overall; pretty good.</t>
  </si>
  <si>
    <t>ucG8SUcW3Sq5S5f2aqGWMg</t>
  </si>
  <si>
    <t>w-my4A2PbJjydvhgYF09ng</t>
  </si>
  <si>
    <t>wOhTkQTSFYRgwzsWGoP_WQ</t>
  </si>
  <si>
    <t>We came here for a birthday dinner. The burgers were good; 3 stars because of the pricing and menu options. Your best bet is to grab a burger; everything else seemed overpriced. Our service was good and the server was helpful. The Guinness/Jameson bacon cheese burger was very good and we're glad the waiter recommended it. They also have a free birthday ice cream which was a nice surprise; most places don't do that anymore.</t>
  </si>
  <si>
    <t>5GuiqRFL4Hp_LoA2V-i3Jg</t>
  </si>
  <si>
    <t>uKvOgR6ZlzPV8tHzyK0tdw</t>
  </si>
  <si>
    <t>fOjQg-D6tQL8iMYAnv6URA</t>
  </si>
  <si>
    <t>Very nice. Good food; the service was excellent. A little pricy; but that was expected.</t>
  </si>
  <si>
    <t>GMvzY8qTWyCkJuw37yEYmA</t>
  </si>
  <si>
    <t>ExWzPVWgwZpvcdpF5mmxXg</t>
  </si>
  <si>
    <t>KrpHQYzGlT_yFGKZoBjUtg</t>
  </si>
  <si>
    <t>dca6rmabgFjGOdvKPA0Ydg</t>
  </si>
  <si>
    <t>What a disaster!! ;My first time there in 2005, I thought the place was great. Food was great, staff was great. Well, Apparently things change. Apparently O'bama thinks things change..and we all know how that went. Anyway, Enough of the political disasters. Time for this restaurant disaster. My brother and I went to the HRC after much thought and boy did we pay the price. We started by walking in and promptly being seated. Which..was great. Smiling faces..friendly greetings..the works. THEN, It all goes to the spicehole (cant curse for some reason) :+)..from here. We ordered our food at about 6:30 pm. We waited a total of  1 hour for our food to be brought out. Heres the kicker @ 7:30 pm..They brought the food to the wrong table and after I got up and told the food server that the food was ours he looked at me and ignored me. We knew it was ours because the people looke at the waiter mysteriously and the guy that was eating our food...even said to his wife \hun</t>
  </si>
  <si>
    <t xml:space="preserve"> I think this is their food\".  So</t>
  </si>
  <si>
    <t xml:space="preserve"> the people were eating our food. At 8:00pm..We were still waiting for our food to be brought out by the waiter and then found out..the waiter never put the order for new food to come to us. WE told the waiter what happened. So</t>
  </si>
  <si>
    <t xml:space="preserve"> My brother and I decided screw this..were outta here. We offered to pay for our drinks which the waiter declined and stated that the food was coming. We werent buying it..So we left at about 8:06 pm. I know that the place itself deserves better than one star. But deffintely not the service. It was by far the most horrible service I have had in quite sometime. Oh yes</t>
  </si>
  <si>
    <t xml:space="preserve"> by the way</t>
  </si>
  <si>
    <t xml:space="preserve"> We ordered mac&amp;cheese with chicken..and a burger with fries. We totaled it up... counting taxes..came to 35.00 (estimate). 15.99 for mine..and 10.99 for his..;Horrible Horrible service."</t>
  </si>
  <si>
    <t>aKinXoMK6lfkZlnA6lkjeA</t>
  </si>
  <si>
    <t>-ftPBIThSV-0xtsB7k-waA</t>
  </si>
  <si>
    <t>This was an awful experience.  Did not clean up the tables; no service; had to hunt someone down to get an order placed and to top it off appears as though they provided food for a homeless man ( great and I support the kindness but he smelled so bad and set beside us). We are paying patrons.</t>
  </si>
  <si>
    <t>BECcPaaA7_RJtl76Y3X2HA</t>
  </si>
  <si>
    <t>iXKz8nhR1_1xDBz0-eoXrw</t>
  </si>
  <si>
    <t>Horrible horrible horrible service.;Cold food.;Extremely long wait for food.;Steak under cooked ;Salmon burnt;Bacon missing from bacon cheese burger;No condiments. ;Watered down long island ice tea.;First and last time ever visiting ;Save your money.</t>
  </si>
  <si>
    <t>WDcQLnLiLD-SqxbkRYoyzQ</t>
  </si>
  <si>
    <t>R0QtymJEu_6pMDAf4_E1KA</t>
  </si>
  <si>
    <t>Terrible. While in line made a reservation online for an hour later just in case. The host &amp; hostess weren't on the phone or assisting anyone. The line kept growing. We finally got up to the counter and they said stand over here. Then people kept coming in and they would wait and then be seated. Not with reservations either and same table size. 45 minutes later I ask about it and they couldn't have cared less. Terrible service. There were plenty of open tables too that remained empty the entire time. If we weren't so hungry I would've demanded a manager.... instead we had some decent sandwiches instead of the over priced frozen stuff we would've had there anyway. I am a great tipper and as hungry as we were I already had appetizers and was planning on the ribeye; a $35 plate. Their loss.</t>
  </si>
  <si>
    <t>UabGEgiRIWL-bjlUASlQAA</t>
  </si>
  <si>
    <t>j6usntbtSzFyuwx4n2mn1g</t>
  </si>
  <si>
    <t>Las Bugambilias</t>
  </si>
  <si>
    <t>R7LWm9sHTRTaSDL7OewW1Q</t>
  </si>
  <si>
    <t>Very very poor service..made reservations and upon arrival was told they can not seat us until everyone from our party was there (they were stuck in traffic)..so we sat at the very tiny bar that's at the door and the bartender looked to be inexperienced..sat there for 10 minutes and never looked at us..I asked for a drink and he told me to hold on that he's busy cutting limes..finally got our seats and waited for 32 minutes for our waitress to acknowledge us..and that was after I had asked if we had a waitress..they have 10 tables tops in the restaurant and the service was just horrible..finally after 2 hours we left..maybe this place is ok during the day during the week;  but not on the weekend</t>
  </si>
  <si>
    <t>aKB0vOi5PJ_uQIHuu6KZeA</t>
  </si>
  <si>
    <t>HsM2HpPICwW1Uc0mP7Itaw</t>
  </si>
  <si>
    <t>YES!  This authentic mexican restaurant sprouted up in our neighborhood all but two months ago...and I'm elated!  I'm always craving good mexican food in Philly and we happily surprised to find and enjoy this place.  A Los Catrines Tequila's spin-off, this seems to have a more low-key \taqueria\" take on Mexican food.;;Las Bugambilias is located right next to South Street Diner and offers a warm</t>
  </si>
  <si>
    <t xml:space="preserve"> intimate setting.  The seating is somewhat crowded</t>
  </si>
  <si>
    <t xml:space="preserve"> but it actually had a good effect: our neighboring party gave us recommendations for the special appetizer of mushroom and cheeses quesadillas and the skirt steak entree.  It's certainly close quarters</t>
  </si>
  <si>
    <t xml:space="preserve"> but I'm glad they have so many tables packed in there</t>
  </si>
  <si>
    <t xml:space="preserve"> as we were seated immediately on a Friday night!  ;;The ambiance allows for a friendly encounter among all.  The staff are very attentive and know the menu well.  I had the three chicken enchiladas con mole</t>
  </si>
  <si>
    <t xml:space="preserve"> which was hearty and filling.  The complimentary chips and two salsas are authentic and delicious.  I definitely will return to try some of their specialty cocktail drinks</t>
  </si>
  <si>
    <t xml:space="preserve"> chocolate tres leches cake</t>
  </si>
  <si>
    <t xml:space="preserve"> and the tortilla soup.  The menu has a selection of seafood</t>
  </si>
  <si>
    <t xml:space="preserve"> pork</t>
  </si>
  <si>
    <t xml:space="preserve"> beef and chicken dishes and offers detailed explanations of each entree.  Definitely get the guacamole!;;As far as service goes: I happened to forget a personal belonging behind after leaving and the bartender caught up with me 2 blocks away to return it to me on a cold winter night without his coat!  I'm very impressed!  Las Bugambilias did not disappoint.  I intend to return again and again.;;Hours: Tues-Thurs</t>
  </si>
  <si>
    <t xml:space="preserve"> Sun 4pm-10pm </t>
  </si>
  <si>
    <t xml:space="preserve"> Fri-Sat 4pm-11pm"</t>
  </si>
  <si>
    <t>v1CUO20KQdNNTXQz5L0P9g</t>
  </si>
  <si>
    <t>ORohg_lmPKnsHa6-FoHzmg</t>
  </si>
  <si>
    <t>Great food, but everything else was mediocre. ;;We decided to come here for our anniversary, hoping that it would be a nice restaurant with excellent food. I made reservations three weeks ago, but we had to wait 15 min. for a table when we arrived. They sat us at the bar, but didn't offer us a drink for 10 minutes. Eventually, we were seated at a very small table. We literally had to climb over other clients to get there. It's a very, very cramped restaurant. Luckily, the acoustics are good, so it isn't overwhelmingly loud, even though it's a lot of people in a small room.;;SERVICE: Like I said, we had to wait for our table, even with a reservation. I had even confirmed this reservation earlier in the day. Additionally, we weren't offered drinks for a long time. I think our waitress forgot about us a few times, because we didn't get refills on our drinks until we asked for them.;;FOOD: I am a vegetarian, and there were plenty of options for me. I chose the Vegetarian Enchiladas. They were the best I've ever had. There was an amazing poblano cream sauce and the black beans were amazing. The chips &amp; salsa were good (but small), but the salsa was extremely spicy. I love spicy food, but the salsa rojo was too-hot-to-handle for me. ;;DRINK: I am a huge margarita fan and I thought this was decent, but not great. 6/10;;PRICE: I thought that the food was decently priced for being such high quality with fresh ingredients. My enchiladas were $15, for example. The margarita, however, was $9. This was too expensive for the quality of the drink I received. Additionally, we didn't order the guacamole because we heard the portion size was too small for the price ($9.5).</t>
  </si>
  <si>
    <t>L3a7QhSKNv5QVVjQ6EcPvg</t>
  </si>
  <si>
    <t>R2lVapcgH7UlqADHcwNpzg</t>
  </si>
  <si>
    <t>Great food, horrible service. ;;Their enchiladas and mole are great. Their seafood and meat plates are tasty. Their salsa, guac, and chips are delicious, too. ;;Note though, they don't give you much chips, but if you want a refill, you will be charged. You can just see the hesitation on their face when you ask for more, and it's a huge turn-off.  And sometimes, they don't tell you there's an extra charge. Seriously, does it kill your overhead for more chips?;;In general, their demeanor seems to be like, \We make good food</t>
  </si>
  <si>
    <t xml:space="preserve"> and people love us. Therefore</t>
  </si>
  <si>
    <t xml:space="preserve"> it is your loss if you don't like it here.\" This may be harsh</t>
  </si>
  <si>
    <t xml:space="preserve"> but I've felt this multiple times I was there.;;I do think their food is good</t>
  </si>
  <si>
    <t xml:space="preserve"> but the feeling I get from the staff prevents me from going more frequently."</t>
  </si>
  <si>
    <t>N7NnC6-q0O-Gq2n_7YJkNg</t>
  </si>
  <si>
    <t>fqnci5JI5ZqQztnCK9_zQA</t>
  </si>
  <si>
    <t>The decor was my favorite part of this experience. Classic Mexican colors and designs filled the small docs. ;;Queso Funtido starter was unique, made with shrimp and crabmeat. My chicken dish was filled with Mexican flavors and accompanied by rice, beans, and guacamole. I had the x-rated margarita, which tasted like a spiked pink lemonade. ;;Service was standard and friendly. ;;The prices were a bit high for the experience and location, but definitely a nice find in a city without a lot of Mexican restaurants. No problem getting a table at 930p on a Friday.</t>
  </si>
  <si>
    <t>lgx6ozA564ADAzBTjL3UNg</t>
  </si>
  <si>
    <t>3HTahKZC6k212FmU16FltQ</t>
  </si>
  <si>
    <t>This place is so cute -- It's small, quaint and I love the decor.;;Service was good -- she was sweet, friendly but only somewhat helpful with helping us choose the tequila for our margarita (thus the 4 vs 5 star rating). The $9 classic margarita is described as \ with the tequila of your choice\". I asked for Don Julio which they didn't have -- so I asked for her suggestion which she was mumbling along.. and then asked if we wanted Patron silver</t>
  </si>
  <si>
    <t xml:space="preserve"> totally fine. But lack of service comes here -- she did not let us know it would be $13 a piece instead of $9 as described in the menu. This place would have gotten a lower rating on this alone</t>
  </si>
  <si>
    <t xml:space="preserve"> except the food was pretty phenomenal. ;;They start you off with homemade chips</t>
  </si>
  <si>
    <t xml:space="preserve"> mild salsa (pico de gallo) and a rojo spicy salsa. Pice de gallo was simple</t>
  </si>
  <si>
    <t xml:space="preserve"> chopped up tomatoes</t>
  </si>
  <si>
    <t xml:space="preserve"> cilanto</t>
  </si>
  <si>
    <t xml:space="preserve"> a bit of salt and onions. The spicy one was a bit more flavorful and to my favor;;We got the vegetarian tamale -- which was delicious and perfect. Highly recommended for vegetarians and non-vegetarians alike;;I got the Enchiladas del Mar -- smothered in a red creamy almond sauce</t>
  </si>
  <si>
    <t xml:space="preserve"> filled with lobster</t>
  </si>
  <si>
    <t xml:space="preserve"> crab and shrimp. This dish was overall a 5 star. Fresh seafood</t>
  </si>
  <si>
    <t xml:space="preserve"> good flavor to the sauce</t>
  </si>
  <si>
    <t xml:space="preserve"> a small side of rice as well as salad to help cut down the richness of the enchilada. ;;My partner got the fish tacos which were done really well -- good guac </t>
  </si>
  <si>
    <t xml:space="preserve"> and lightly battered fish which is a must.;;Great little Mexican spot on south street</t>
  </si>
  <si>
    <t xml:space="preserve"> tasted truly authentic. But keep in mind</t>
  </si>
  <si>
    <t xml:space="preserve"> this meal was $75 pre-tip so be ready for that!"</t>
  </si>
  <si>
    <t>hQjN1FuYaB4pQACZwfrclw</t>
  </si>
  <si>
    <t>UqoKuaE_b6t8pUeU60uJbw</t>
  </si>
  <si>
    <t>Came here on a visit to Philadelphia.  Neat little place in a  neat neighborhood.  Cool decor and atmosphere.  Also; it is tiny and cozy.  The food is presented well and colorful.  The tamales were great and the hot chocolate was excellent.  We also ordered a cheesy queso appetizer that was just ok for us and one more entree item that I cannot remember; but it was not memorable.  So it was 50/50 for us.  Based on one experience; probably difficult to rate; but this was our first impression.</t>
  </si>
  <si>
    <t>7dU3qvleORamzdj6sBB7VQ</t>
  </si>
  <si>
    <t>YTclqKmIU8PLSmPhEcZmjA</t>
  </si>
  <si>
    <t>Las Bugambilias is a great place to go for quality Mexican food and a lovely homely decor.  It's decorated so nicely that I often feel like I\ve been transported away from the craziness of South Street and into Mexico.;;They start you off with some tortilla chips and salsa.  It's fresh and yummy but I do wish they would give you more chips esp if you order the guacamole as an appetizer.  I also like ordering the nachos de la frontera!;;I've tried a few entrees and for the most part</t>
  </si>
  <si>
    <t xml:space="preserve"> they have been really delicious.  The chile rellenos</t>
  </si>
  <si>
    <t xml:space="preserve"> enchiladas verde</t>
  </si>
  <si>
    <t xml:space="preserve"> &amp; the poultry dishes are always great choices.  However</t>
  </si>
  <si>
    <t xml:space="preserve"> their seafood dishes that I've had have never been good -- I do not recommend ordering seafood from them!    ;;Overall</t>
  </si>
  <si>
    <t xml:space="preserve"> good service</t>
  </si>
  <si>
    <t xml:space="preserve"> cheerful decor</t>
  </si>
  <si>
    <t xml:space="preserve"> &amp; great food - minus the seafood!"</t>
  </si>
  <si>
    <t>OJorsQjotS1dIv--IVifCA</t>
  </si>
  <si>
    <t>QsSimrrYFGYbzVnNyPD6WA</t>
  </si>
  <si>
    <t>I look at this place and it's just slightly below the threshold of \over the top\". I'm not sure why certain venues serving ethnic foods find the need to go overboard into cliche like levels of decor. I'm glad they pushed they envelope but then had a little restraint. Regardless though</t>
  </si>
  <si>
    <t xml:space="preserve"> I think the Mexican decor movement has been tired for 20 years and actually brings the experience down for casual diners. Why not go modern ala their counterparts 100 miles NE (Pampano</t>
  </si>
  <si>
    <t xml:space="preserve"> Rosa).;;Also there's a difference between \"good\" domestic Mexican cuisine and \"authentic\" Mexican cuisine. If a place like this was serving \"authentic\" regional Mexican then most people in the Philly area would be upset at the spice</t>
  </si>
  <si>
    <t xml:space="preserve"> dishes they're unaccustomed to</t>
  </si>
  <si>
    <t xml:space="preserve"> and that \"mole\" is not the \"mole\" they've been having. See Mexico City for authentic cuisine (or Oaxaca region)."</t>
  </si>
  <si>
    <t>xxfhs5y1LQLCqMFha8MvFA</t>
  </si>
  <si>
    <t>0Kyy1w7Xu_9-R4b-hKjmLQ</t>
  </si>
  <si>
    <t>Best Mexican food I've had; everything was extremely fresh. We went when it was packed so the service was a little slow; but the waitress apologized and even gave us some delicious complimentary flan for desert. We'll definitely be back in the future.</t>
  </si>
  <si>
    <t>TERcVxpUytieIoUm35ObpA</t>
  </si>
  <si>
    <t>V8we7-uCa-SouadZmZ9Ieg</t>
  </si>
  <si>
    <t>Restaurants, Salad, American (Traditional), American (New), Seafood, Food, Desserts</t>
  </si>
  <si>
    <t>The Cheesecake Factory</t>
  </si>
  <si>
    <t>RzcwGM4nvaCsHWywfLNgPQ</t>
  </si>
  <si>
    <t>This was one of the worst restaurant experiences I have ever dealt with. From beginning to end the service could not have been any worse. When we walked into the door the hostess did not seem to want to be bothered with any of the customers. I had asked for a table to seat 13 people and was told the wait would be about an hour. After about 35 minutes of waiting; my party and I noticed that the hostess had walked out of the restaurant. A customer had asked us if we were waiting to be seated and we replied \yes;\" he then informed us that the restaurant had been struggling that night and that he waited over 30 minutes for a to go order. We were then seated after about an hour and a half wait; but when we arrived at our table there were only 11 seats and even those were crammed together. We asked management if we could have another table added to the two that were already pushed together and the staff made it seem as though it was too difficult of a task to be done; so we began to move the tables ourselves until finally one of the employees saw and politely moved them for us. The hostess we had; who never mentioned her name throughout the entire meal; had the worst customer service I have ever seen. She asked if we would like drinks but only took drink orders for 5 of the guests. When asked about one of the drinks on the menu; the waitress seemed clueless. After we finished our appetizers; our meals began to come out; but our waitress did not take any of our finished dishes from the table in order to make room. After our meals; our waitress did not even ask if we would like to have any left overs wrapped to go or if we would like dessert; even after two guests ordered cheesecake. Throughout the entire dinner; my party; as well as myself; did not have a good time and we all agreed that we will not be attending this location ever again."</t>
  </si>
  <si>
    <t>sPOJtXMlQw7Lg-AzFersGA</t>
  </si>
  <si>
    <t>snd6rNYhqLKc3B56OdNYdw</t>
  </si>
  <si>
    <t>Worst place long wait for a meal; then came uncooked wet chicken. Turned it back waited an other 30 min for the check. Disappointed ! And it was at 3:30 pm not even rush hour yet</t>
  </si>
  <si>
    <t>GvMnVDuYmijEskC_AvELTQ</t>
  </si>
  <si>
    <t>A48jiT01PVqKA4nlo3akbg</t>
  </si>
  <si>
    <t>i love cheesecake factory--food's not gourmet but the ambiance is fun so it makes up for it. i've been to at least 10 different locations in various states and this one is by far the worst of them all. nothing ruins an experience more than poor service. horrible service. ;we were seated pretty quickly on a Saturday afternoon, but no one came to our table for the next 10-15 minutes--not even to give us water. when they came to take our drink order, it took another 10-15 minutes for them to bring it to us--the place wasn't packed and there were servers all over the place and ours was nowhere to be found. a different server came over to bring a beer and then our actual server finally came with my iced tea and 1 water even though there were 2 of us. we were sure to order the app and entree at the same time since it was apparent it would take awhile. the appetizer came at a normal speed--after taking 2 bites,  a completely different server came with the entree--great timing and communication. as were finishing up the meal--i'm still taking bites from the plate,the server came back and asked if we were done...ok, i guess so. we then ordered a cheesecake to-go--she came back with the check and 15 minutes later the cheesecake came from yet another server. how many people does it take to serve 2 people? And how long? I know it just opened, but it was really disappointing to say the least.</t>
  </si>
  <si>
    <t>S0BdUYVmWJd7iQKhyuFPqg</t>
  </si>
  <si>
    <t>eMgRTT_r7OA2vl9CZ_kfDQ</t>
  </si>
  <si>
    <t>So this was my second experience with The Cheesecake Factory in Philadelphia and honestly might be my last. My first time going was wonderful. Food and service was great and well worth the price, but this time was nothing compared to my first visit. My waiter was so rude. I tried to give him a break because he seemed tired and it was 9pm but the times after that was a no go. ;;Examples : made me feel rushed to order, very passive aggressive, took my appetizer away even though I wasn't done with it, asked if the tip was \all of it\". ;;And it honestly just wasn't the waiter/service</t>
  </si>
  <si>
    <t xml:space="preserve"> the food has noticeably gone down in size since my first visit. The food was very bland. Just the worst dinner ever."</t>
  </si>
  <si>
    <t>Lsd1cVf-HOCZnYvPv2kxwg</t>
  </si>
  <si>
    <t>7bk9eLAz3wZpw42oDEk6Dg</t>
  </si>
  <si>
    <t>Will not eat at this location again. Started with them telling us an hour wait. So we put in our name and came back 55mins later. At that point they said we were one of the next tables. Well 30 mins later we will were not called. We went up to complain and were told they were cleaning our table. 15 mins later we finally got seated. Total wait time was 1 HR 40 mins which is pretty ridiculous considering that when we got seated there were 4 large clean empty tables around us. ;;The server was prompt and polite. I had no problems with him. We put our order in immediately with our drink orders. We got our bread and it was not warm and was very hard on the outside. When the runners brought out our entrees they only brought 2 of the 5 out. 5 mins later (yes I actually monitored the time) the other 3 entrees came out. 2 of the entrees were wrong. My husband ordered spaghetti and received a sandwich and I ordered a burger and received a piece of meat on hard bread, nothing else was on the burger. I told the waiter and he apologized. I told the waiter to take back my incorrect food and that I did not want my food replaced so just take it off the bill which he did. They brought my husbands correct entree, but at that point everyone else at the table was already done. ;;By the end we were annoyed and just ordered the strawberry shortcake to share. The ice cream was good but the biscuit was very hard and inedible. ;;Definitely will not be returning!!</t>
  </si>
  <si>
    <t>cVBtaXqLzzr69m5tJ2AWrA</t>
  </si>
  <si>
    <t>XRqiA87iOG1zPL1isF-fOA</t>
  </si>
  <si>
    <t>My third visit and you can sense the slow decline in what was pretty good service and quite good food (for the $) after only just under a month open.  ;;Now the \downstairs\" hostess is busy</t>
  </si>
  <si>
    <t xml:space="preserve"> busy on her cell phone and the \"upstairs\" desk staff is busy</t>
  </si>
  <si>
    <t xml:space="preserve"> busy looking bored</t>
  </si>
  <si>
    <t xml:space="preserve"> disinterested and talking among themselves.  The server staff is trying but management is</t>
  </si>
  <si>
    <t xml:space="preserve"> at best</t>
  </si>
  <si>
    <t xml:space="preserve"> focused on...who knows what...not the customers for sure.;;Seated at the tiniest</t>
  </si>
  <si>
    <t xml:space="preserve"> most crowded table in a half empty restaurant--I guess this was convenient for...the staff. When I asked for new table the manager was nearly dumbfounded and reluctantly reseated us after asking if we had ordered anything--I guess if we had ordered we would be punished by not being allowed to switch tables. (Actually our server finally took initiative and moved us since the manager was busy...talking with the hostesses.)  Food arrived at a reasonable pace and was C+---beef in Hibachi Beef was dryish but other items good. Tried to buy a piece of cheesecake (at almost $10 a pop) and couldn't get anybody to sell it to me. 1 counterperson--3 customers---all on a very slow night overall---while 2 hostesses and 2 mangers stood right next to cheesecake case chatting with each other.;;They hustled for the first few weeks--now they're just taking orders for pretty good food with diminishing service. Bottom line--almost faithful (local Center City eat-out-all-the-time nearby residents) are now twice a year customers...maybe...locals who wouldn't send visiting friends and relatives here for sure...;;As other reviewers have said...it could've been a hit but it's really just hit...and miss at CCF!"</t>
  </si>
  <si>
    <t>0wOk7X4sKx3KzCnsFm_2Pw</t>
  </si>
  <si>
    <t>V1z-La0UUpPlGzpgVHgTbw</t>
  </si>
  <si>
    <t>fLj_W23L1GMAX1fhMx0-eA</t>
  </si>
  <si>
    <t>2xm3VemZTTo_QaL4SPqo4A</t>
  </si>
  <si>
    <t>Take-out only review.;;One of my friends was in from out of town and was craving cheesecake. We walked a couple blocks over, took the elevator upstairs and were greeted by a hangry mob.;;Well, basically. It was midday on a Saturday and this place was bursting at the seams with people waiting for tables. Originally we planned to eat-in until we heard about the crazy wait time. No thanks.;;Fortunately, they do have a to-go counter. While the process of ordering was a bit unorganized and the staff unfriendly, we were able to snag our cheesecake slices and leave within about 10 minutes.;;I ordered the chocolate chip cookie dough, and it was pretty darn good. I don't want to consider the calorie count on that thing...but if you're in the mood for an extra sweet snack, you could very well visit this accessible spot.;;Of course, there's also the option of stopping in one of the local haunts, where you're likely to find stellar fare at better prices. But that's just the anti-chain snob in me speaking!</t>
  </si>
  <si>
    <t>bptaSz1YnSZr8ZtVqnvSBQ</t>
  </si>
  <si>
    <t>Oo-Sim3XTQXb0oVHJJem8w</t>
  </si>
  <si>
    <t>1QIRGZXycwDPvFbDtADLNQ</t>
  </si>
  <si>
    <t>The service is awful at times and other times its superb. Not sure why this is so; but I have been there quite a few times. The food isn't out of this world. They do so many different cuisines because their menu is vast; but there isn't a single dish I am crazy for. However; they have amazing appetizers. Love their stuffed mushrooms; flatbreads; lettuce wraps; etc. It is for their appetizers they get a 4 instead of a 3.</t>
  </si>
  <si>
    <t>co7q3D6n3woY6H6ypmoaWA</t>
  </si>
  <si>
    <t>WgyhlYg3fnSgco4qLa20cg</t>
  </si>
  <si>
    <t>Ethiopian, Imported Food, Restaurants, Coffee &amp; Tea, American (Traditional), Ethnic Food, Specialty Food, Food</t>
  </si>
  <si>
    <t>Almaz Cafe</t>
  </si>
  <si>
    <t>W5f0GF9snhQAf_SDGrNnKQ</t>
  </si>
  <si>
    <t>The food; while over-priced for takeout; is very good. I love the food; but usually get indian food or something similar elsewhere because it's more affordable. Two vegetarian platters will cost you about $28. It's not really a place that you want to sit and eat dinner because it's small and not very atmospheric. I will definitely go here again when I get a craving for Ethiopian food; but it would be nicer if the food was better priced OR the atmosphere was better for a dine-in experience.</t>
  </si>
  <si>
    <t>PYuZtg06mRPSTIP9RcWMvQ</t>
  </si>
  <si>
    <t>I was just here on 3/19/2011 with a large group. We called ahead of time and the owners were very nice and accommodating. They gave us the whole upstairs for a surprise party. And were friendly squeezing past us to bring food and take orders. And he kept checking on us to make sure we had everything we need.;;I do suggest sharing food since you get a lot.;;The food is good and they have a lot of variety. I would have probably liked my beef cooked a little longer, but everything is tender. They give you lots of Enjera (bread) to eat it with. It's BYOB so your party can bring their own wine and they will give you glasses.;;The dessert is great!! I wasn't sure if I wanted a cake (chocolate cake) for the surprise party so I didn't order one, but he made one anyway - and good thing because we decided to get it. It was very tasty.;;It's a block north on 20th street from 20th and Walnut. Parking is available on the street; and if you go before the club hoppers come out you can probably get a nice spot.</t>
  </si>
  <si>
    <t>pWqyPgFJpbj4z8of9pfv_w</t>
  </si>
  <si>
    <t>0ZZRc5BxH12BVSxejNlyxA</t>
  </si>
  <si>
    <t>Service = 4;Cleanliness = 3;Food = 3.5;Value = 4;;(DISCLAIMER: My standard for Ethiopian food is the Blue Nile in Ferndale, Michigan. I have yet to meet a restaurant that can come near it in quality. My bar is high!!);;The restaurant is cozy and the layout is odd. Not great for big parties. It looks a bit run down which is OK for a \hole in the wall\" vibe.;;The service was fine but slow. I'm not sure why since the place was empty the whole time we were there.;;The bathroom is tiny. The door does not close all the way. Because you use your hands to eat</t>
  </si>
  <si>
    <t xml:space="preserve"> it's important that they're clean. I didn't get that feeling because you have to touch so many surfaces just to navigate the bathroom. Hand sanitizer! (The Blue Nile brings wash cloths to your table.);;We ordered the vegetable sampler + chicken tips. The food was just OK to us. It was great to have Ethiopian but we have had better in terms of flavor and freshness. We took some home but didn't eat leftovers.;;This was our 1st try. My hubs is a 3-try proponent so we may be back when we're in town."</t>
  </si>
  <si>
    <t>Pw2CR0_NIXbKqQQaE8sz8w</t>
  </si>
  <si>
    <t>X7w48BgSDSWkULMj3z2fdw</t>
  </si>
  <si>
    <t>xO0Tt2eNhCyeg2-7xpinYQ</t>
  </si>
  <si>
    <t>Friendly staff; and good food.  Not amazing; but good and at a fair price.  I came here for the Ethiopian food; so I can't comment on the coffee shop aspect.</t>
  </si>
  <si>
    <t>hRh68PE5x9ilwPf0EoIAww</t>
  </si>
  <si>
    <t>c6s8RXll83LCVZW8IzH6ZA</t>
  </si>
  <si>
    <t>Don't let the atmosphere; or lack of; deter you. The service of the owner/chef is welcoming and friendly and the food is well done and tasty!</t>
  </si>
  <si>
    <t>GXxgo2cW9jFTqG9pfQUByg</t>
  </si>
  <si>
    <t>I love this place :-);Delicious food, very friendly, little hole in the wall. Meat is tender, not over cooked or dried out, spices are awesome.;I also got a butterscotch shake, very good, not over sweet.</t>
  </si>
  <si>
    <t>hSADmxK_1G94BLUZkBSblg</t>
  </si>
  <si>
    <t>LVtsbfUpQF5f_WuzaGrQlw</t>
  </si>
  <si>
    <t>A true gem for vegetarians -- and their omnivorous companions -- in Rittenhouse Square! ;;Almaz is like a chameleon.  They serve up serious Turkish coffee during the morning commute, American style wraps for the working lunch crowd, and deliver an authentic menu of Ethiopian delights for those in-the-know.  I'm not an expert on Ethiopian cuisine, but I am always extremely satisfied with Almaz's vegetarian sampler platter.  The dish has a beautiful array of colors, and the portion size is enough for two meals.  The injera is tangy and chewy with enough holes to sop up all the juices of your meal.  ;;The dine-in space is tiny and the second floor dining area presents some accessibility issues, but if you're lucky enough to snag a seat you're in for a treat.  Friendly owners and staff will help guide you through the menu if you're unfamiliar with Ethiopian food.  Perfect for a solo night out, or a gab fest with your besties.  I always appreciate the atmosphere here -- the smaller space feels intimate and is perfect for catching up with friends.</t>
  </si>
  <si>
    <t>x99vehg2oiCRLGX7-UjXDw</t>
  </si>
  <si>
    <t>_uSY2XUS2JCkoJspaRjO2A</t>
  </si>
  <si>
    <t>2T1PZ7XJvTS0N2bSs0Pmew</t>
  </si>
  <si>
    <t>rHdkbf2eLynHycgqajoiwg</t>
  </si>
  <si>
    <t>ulfMNXHzGVleRf2U5KwiQQ</t>
  </si>
  <si>
    <t>Pizza, Food, Breweries, American (New), Restaurants</t>
  </si>
  <si>
    <t>Earth Bread + Brewery</t>
  </si>
  <si>
    <t>PoQrwMd7_vD5GwAYoMWE3Q</t>
  </si>
  <si>
    <t>Normally I enjoy this restaurant. Not last night. The wait staff was terrible. I had to chase down my server to get one refill, and again to pay the check. They ran out of the special brew I was drinking, and she was not helpful in recommending a replacement. Our clean dishes were manhandled, and not held by the rims. The noise level was so high that I could not hear the person next to me. ;The pizza was OK, but not good enough to overcome the bad experience. I will not be returning anytime soon. Too bad, I love this section of Mt. Airy.</t>
  </si>
  <si>
    <t>Kqw-lm-S5EFgpvJzlT1w2A</t>
  </si>
  <si>
    <t>4A3S_zvBotNjB_zYe4d-5w</t>
  </si>
  <si>
    <t>sRkfJ-xmQ2RLD--PPtJOzg</t>
  </si>
  <si>
    <t>2fF-s6N-SpEHedsMoFeUaw</t>
  </si>
  <si>
    <t>I was so glad to find this place upon relocating from South Philly to Mt. Airy.  I was in need of a new neighborhood pub with good beer on draft; a nice standard menu for dinner; and a few food specials on rotation to keep things interesting for regular visits.  Earth Bread satisfied all of these requirements.  At this point; my favorite standard menu items are the wissahickon or the caveman pizza; my favorite special is the Brussels sprout salad; and I am loving the honey latte stout.  I also really liked the earth bread brewery scotch ale; but I only had the opportunity to enjoy it during my first visit to this restaurant. The pizza is wonderful; wood fired; deliciousness.  This also makes for wonderful roasted brussels sprouts for the brussels sprout salad.  The general vibe is laid back and casual.  I enjoy bumping into my new neighbors each time I visit this spot and I always leave happy with my overall experience.  The service can be a little slow sometimes; especially if you visit on a really busy night; but it is never anything too terrible. Just put in your drink order asap so that you can be patient while enjoying your tasty beer.</t>
  </si>
  <si>
    <t>lVO1ewA0iV4a6EZgxcAB6Q</t>
  </si>
  <si>
    <t>n6ulVugGmM_gdl8zgD4uyQ</t>
  </si>
  <si>
    <t>gF3oHW7dJUyXdwQGC21bDg</t>
  </si>
  <si>
    <t>vAnDwaSq07BLUkB0fCdcaw</t>
  </si>
  <si>
    <t>I love the food!  ;I love the house made sodas!!;;I LOVE the decor and the menus inside old books!;;;Should be a 5/5 review right?;;Wrong.  For some reason, I often feel judged inside Earth.  I have caught the owner (or is she just manager?) rolling her eyes in my direction and then generally being unpleasant and rude or condescending toward me.  I enjoy being a generous tipper, having worked multiple years in the service industry.  ;I love the food there.  ;;If I didnt feel like I was getting the evil eye from some staff (not all!) for whatever reason, I would be in here more often.  In fact, I would probably eat dinner inside or get a flatbread pie for take-out once per week.  ;As it is, I probably only dare order take-out once per month, and I haven't been upstairs to eat more than 2-3x per year since I moved to the neighborhood.;;I want to love you Earth Bread + Brewery...but...</t>
  </si>
  <si>
    <t>64_Kq1IZglMqiyKj1EoAKw</t>
  </si>
  <si>
    <t>cc-zGY3pGVqxLjSLs1mQAg</t>
  </si>
  <si>
    <t>E4N9aKv4gW5-lgGmMGm-Jw</t>
  </si>
  <si>
    <t>TjUOfem6i90d_pQcPXVnXA</t>
  </si>
  <si>
    <t>Earth Bread has become a go-to spot for me when I'm in Mt. Airy.  The service is friendly and the flatbread is delicious.  Some other reviewers have commented on the owner/manager.   I don't recall ever interacting with her personally but the hostess and wait staff are always nice.;;If you come on a Friday or Saturday night you might have a bit of a wait.  Fear not!  There are two bars, downstairs and upstairs, that feature their house-brewed beer as well as a decent selection of regional craft beers.  If it's too crowded (which it may be), simply walk down the block and grab a beer at McMenamin's to kill some time.;;I generally stick with the traditional flatbread.  A large is big enough for 2-3 people.  They also have salads and other appetizers.  If you have room for dessert, the sweet flatbread is delicious with chocolate and various fruits.</t>
  </si>
  <si>
    <t>pHhnatlHL0_rrYscH8twEg</t>
  </si>
  <si>
    <t>9jwz9M9rtOJ77IhsS4MQQQ</t>
  </si>
  <si>
    <t>This place is a great local hang out and also a nice place for date night or just to grab a good bite to eat. As far as food goes; the first time I went I had the spinach curry with bread appetizer just to fill my stomach while drinking and it was killer and cheap! The next time I had the Continental flatbread and holy crap that was great. Also I think I got the small not the large as there were two sizes and I had plenty to take home and make another meal out of. This is all good enough but then you gotta talk about the beer! I don't drink anymore but I'm glad I drank here when I did! Their house brewed beers are awesome and very unique. I tried all of them and they were all great in their own respect. The triple trouble was my favorite. But to top it all off: kick the keg Tuesday. $2 12 oz draft all night on whichever house brew they choose. And once the keg is kicked....bring on the next one. It doesn't end. Let me say I had some fun times here on Tuesday nights. Even the time this young dude stood there and listened to me bitch for THIRTY MINUTES about the fight I was in with my girlfriend...or maybe it just seemed like forever. Good kid. If you're out there; thanks buddy!</t>
  </si>
  <si>
    <t>VsPKDXuYYA1UWWfzFxE20g</t>
  </si>
  <si>
    <t>QLKhBx4ZcnxKKzkclPCgFA</t>
  </si>
  <si>
    <t>Definitely my go to spot in Mt Airy at any time of day. Every time a pleasant experience. The decor is earthy and modern, trendy. ;I would say this establishment is also very family friendly. I have 2 very active little boys. I did see other families with young children here at various times. The staff is nice, overall accommodating and friendly even when it gets very busy and it does get busy. ;The wait for food can be long but once it comes you might overlook it. I typically get the Seed flatbread. Original and very tasty. It's easy to get full. Large portions can probably feed 2-3 people. ;Naturally, beer goes well with flatbread and they have a nice selection of craft beers.</t>
  </si>
  <si>
    <t>52qcVq_QiqVW1ydwujeBwg</t>
  </si>
  <si>
    <t>bonNAVkRCQRvqQpId60D6A</t>
  </si>
  <si>
    <t>i love this place...the flatbread is always sooooo good and the ceasar salad is a great appetizer to split....it's pretty generous.;;favorite flatbread so far is the hunter...the turkey sausage is awesome.</t>
  </si>
  <si>
    <t>hKCf90uyAYzf7SvJXRXvTw</t>
  </si>
  <si>
    <t>hX_8ZUmIqWFWzjdiPrf23w</t>
  </si>
  <si>
    <t>Bakeries, Restaurants, Food, Desserts</t>
  </si>
  <si>
    <t>Termini Bros Bakery</t>
  </si>
  <si>
    <t>TyHVdGeieW2u7kpz2egSeQ</t>
  </si>
  <si>
    <t>5 stars for the cannoli's, 2.5 - 4 for everything else.;;These are probably the best cannoli's I've ever had, or at least top two. ;The chocolate chip ricotta filling is creamy and rich, and they squeeze it out in front of you, so the shell doesn't get soggy. It's really heavy though so I suggest sharing. ($4 for 1);;Other stuff: Their tiramisu isn't great. The entire thing is just pretty dry and bland (I don't think they soak their lady fingers in espresso). The cheesecakes are pretty good but not the best I've ever had. German almond cookies are good. ;;Just get the cannoli.</t>
  </si>
  <si>
    <t>RfBOPO4RuyT71i45Ebl6xw</t>
  </si>
  <si>
    <t>I chose Termini Bros Bakery for my first dessert experience at Reading Terminal Market, and I'm so glad that I did. Surprisingly, it was one of the few bakeries still open during the time I went (around 5:30 PM).;;This bakery has a wide spread of cakes, mini cakes, cheesecakes, and more. All the cakes were beautiful, and my friend ordered a Tiramisu cake and had some birthday customization done; the final product looked great. We sampled some pound cake, which was absolutely delicious and moist and soft. After sampling, I knew I had to pick up something from the bakery.;;I wanted something small but something sweet, so I decided to choose between the cheesecake slices. At $4 a slice, they had the following flavors: pumpkin, marble,and plain (New York). I ended up going for the marble (I'm a chocolate lover at heart, even though I did momentarily pause to consider the seasonal pumpkin flavor). ;;The cheesecake was so, so good. Perfect texture and consistency, just cheese-like enough to ACTUALLY feel like cheesecake. With hints of vanilla and chocolate, each bite was sweet. I finished the whole slice and wanted more. It wasn't too sweet for me or too rich for me which I also really liked. The temperature of the cheesecake slice, which is also really important to me in evaluating my desserts (especially cheesecake), was on point-- I like mine slightly cold so that the cheesecake doesn't taste too soft or mushy. ;;I definitely will be back here to sample more of their desserts. Service was also excellent, and the women working behind the counter took the time to explain all of the different flavors, etc. Great experience overall and I definitely recommend getting something to satisfy your sweet cravings here while at Reading Terminal Market!</t>
  </si>
  <si>
    <t>iJiJZ4uUDgOwzB2SErEsZA</t>
  </si>
  <si>
    <t>Competitor for the best pastries in South Philadelphia. Their ricotta cannoli are excellent; and so are their rum babas. The decor is perfect: they even have a small band playing on weekends and holidays. And there is even a parking lot. Cannot recommend enough.</t>
  </si>
  <si>
    <t>V9JF1w2A_k-4Cwp4_UNfsg</t>
  </si>
  <si>
    <t>b_L_dF_3HhZKlXFK8a16ag</t>
  </si>
  <si>
    <t>ibIHsIEXWDoCaAMvhSmtsQ</t>
  </si>
  <si>
    <t>u4OOa3dHUePjNcT7uyIO_A</t>
  </si>
  <si>
    <t>Oh how I used to love Termini's! My family has been going here for years before I was ever even thought of. I have always held them as my favorite bakery until I recently came here and picked up some pastries. First off their prices are astronomical. For 3 cannoli; 3 sfogliatelle; and 2 rum baba it was $32. The rum baba tasted like dry dough covered in sugar water. The sfogliatelle also seemed drier and just not as tasty as I remember. I am disappointed the quality is going down and the prices seem to keep going up. After years of being a loyal customer; I am sorry to say but it seems time to move on.</t>
  </si>
  <si>
    <t>3G9xbRa-l9ETNoA8xCK8lA</t>
  </si>
  <si>
    <t>xVfqH70P1UlzHeXeSQM79A</t>
  </si>
  <si>
    <t>Termini Brother's bakery (in the Terminal Market) has a cannoli so good it will make you want to kidnap the not so friendly Italian lady behind the counter and force her to make you those orgasms topped with powdered sugar everyday. We got the sweet ricotta one with mini chocolate chips and a sprinkle of powered sugar. Did I mention they were beyond delicious? I also ordered a large; juicy chocolate covered strawberry. The strawberry was super fresh and only a dollar. The cannoli was $3; we split it and it was the best three bucks I spent all day. I don't know who the Termini Brother's are but they could move to DC and live with my mother for free; yelpers put the word out.</t>
  </si>
  <si>
    <t>5xZHQ1O3bt0sOB7IKyup3w</t>
  </si>
  <si>
    <t>w9_AjfZj8f6lSO9AOviiLg</t>
  </si>
  <si>
    <t>I've only ever had a cheese cannoli here because I go there so rarely that I can't not get one.  ;;It's the best.  Like almost sex good.  Need I say more?;;Oh yeah, I think I had biscotti there once when I was really young and while vague, I'm pretty sure it rocked.</t>
  </si>
  <si>
    <t>eMCrHzir8cEwfHt_z3N1IA</t>
  </si>
  <si>
    <t>t-yiF_FF79p8GTGqS5DUxw</t>
  </si>
  <si>
    <t>Disappointed----Termini Brothers--- is not a real 'Old World' Italian bakery they portray to be.  Yes; their desserts are somewhat good; but I felt they lack flavor &amp; authenticity.   On their www they claim how loyal they are to their family's 80 year old recipes.....Hmmmm; didn't know they use Trans Fats in 1921!!..... Some will roll your eyes and say \who cares when it comes to a cannoli!\"... Calories aside; if I am going to splurge; I want to eat real; quality ingredients; not some crappy chemicals &amp; hydrolyzed fat that is use to triple its shelf life!"</t>
  </si>
  <si>
    <t>pumgzSXRJgZkSnJe07dP-Q</t>
  </si>
  <si>
    <t>yoSKNW99MsaRNZvLw3r3Ww</t>
  </si>
  <si>
    <t>Let me begin by saying me and my sister will travel for food...and we have.  We have traveled the country, as well as outside the country.  Termini Bros. ranks as one of the best.  Surprisingly, when I tell people about Termini Bros.  I don't talk about the great desserts first.  The best thing about Termini Bros. is the customer service.  The women were very attentive, knowledgeable, and friendly; I believe their names were Alissa and Aliya.  Aliya took us for tour.  ;;Now to the dessert.  Me and my sister were on our South Philly food run and parked in front of Termini Bros.  We accessed Yelp, read some reviews and decided to stop in before we went to Cosmi's Deli (which was great too).  We ordered a slice of rum cake, a white cupcake, all of the cannolis flavors, and a mini carrot cake.  Alissa gave us a free slice of chocolate chip cake.  Our favorite was the mini carrot cake and second was the chocolate chip cake.  On our next South Philly food run we will definitely go get a mini carrot cake to eat after our Cosmi's sandwiches:-).</t>
  </si>
  <si>
    <t>AUdVaCt7KzkLkkJCqAcVhg</t>
  </si>
  <si>
    <t>2eYj-cQwD_GK26eRuYuvCA</t>
  </si>
  <si>
    <t>Hands-down the most amazing cannoli that you'll ever have!  Add Termani Brothers to your foodie bucket list.  The shell has an amazing crispness and the filling has a smooth flavor that goes on for miles without being too sweet.  I personally recommend the traditional chocolate chip variety, but they do have vanilla or chocolate available too.;;I have them listed as \My Last Meal On Earth\" in my Yelp profile for a reason! ;);;If you are taking visitors around the city or a visitor yourself then you should know that this location is within walking distance of Pat's &amp; Gino's.  Go there for lunch and come here for dessert!"</t>
  </si>
  <si>
    <t>n5h2P1FNEmWsF6zeAqeYIw</t>
  </si>
  <si>
    <t>ZNWox30LIv7hV5k5YP8tCQ</t>
  </si>
  <si>
    <t>Gastropubs, Food, American (New), Restaurants, Nightlife, Tapas Bars, Beer, Wine &amp; Spirits, Bars, Sports Bars</t>
  </si>
  <si>
    <t>Bar-Ly Chinatown</t>
  </si>
  <si>
    <t>K--TZfxObENYWhvsPvAolQ</t>
  </si>
  <si>
    <t>Guitlm2uj0DxqiVQqGNaug</t>
  </si>
  <si>
    <t>nPrFmcRczLkKOKV3KGKwhA</t>
  </si>
  <si>
    <t>It was to my genuine surprise to discover that a sports bar exists in Chinatown, thanks to the NBA finals! ;;I wanted to write this review mostly to note that this place served some of the best sweet potato fries I think I've ever had (which is saying a lot because I'm Korean and Koreans make mean sweet potato everythings). Some friends and I came here to watch Game 3, and it was then that I discovered those deliciously addictive sweet potato fries. To add the cherry on top, it was only $3 off their late night happy hour menu (ka-chinnggg!). ;;Everything else about BarLy was just okay in my opinion, but to reiterate, their sweet potato fries really blew me away :)</t>
  </si>
  <si>
    <t>7nq09jiKpW9xw9J9iKUbpg</t>
  </si>
  <si>
    <t>NLsfCWO34haoqZT7UOeJaQ</t>
  </si>
  <si>
    <t>5C2C6V_n80O0MYL5EgwVig</t>
  </si>
  <si>
    <t>ccoKELqx3GR669QzEEk1qw</t>
  </si>
  <si>
    <t>Interesting place... A little bit of a personality disorder; though. It's kind of a sports bar but kind of Asian restaurant and then kind of an Asian pub. Good beer selection. The Nutella creme brÃ»lÃ©e was pretty great.</t>
  </si>
  <si>
    <t>Xubl10CsKLdAMqZRSdkRiA</t>
  </si>
  <si>
    <t>New fav sports bar. Good food, great tvs, late night happy hour. ;;Mediocre service is what put a small damper on this place.</t>
  </si>
  <si>
    <t>VdQFwsLwnhlC17J7cqKvuQ</t>
  </si>
  <si>
    <t>ixTEDkofaxzWfT03_ZQp9g</t>
  </si>
  <si>
    <t>5CfRj0dIV1EPlarQ8oeh4w</t>
  </si>
  <si>
    <t>uExR0gaDhollccmz8EYyqQ</t>
  </si>
  <si>
    <t>5Xsb_Og9HaXhn8azPC39bQ</t>
  </si>
  <si>
    <t>xr1jXPQOYJ1HI5EfSjv1NQ</t>
  </si>
  <si>
    <t>One of the worst experiences we have had.they might have 60 beers, but after 45 minutes of waiting for a hamburger and a ham sandwich and just water, we walked out.;;The services was terrible. Never to return again.</t>
  </si>
  <si>
    <t>xWHWfkmAkpRD22r-Tcjcog</t>
  </si>
  <si>
    <t>BO0hGDt1q6hlsmdFA6SXNg</t>
  </si>
  <si>
    <t>_1uPSG--D4rcxdCkgoKy1Q</t>
  </si>
  <si>
    <t>EeJSDtDAu5GzCSQYRprCHA</t>
  </si>
  <si>
    <t>Near place; nice size and convenient location. My friend and I just enjoyed drinks but others seemed to be enjoying their food. Staff is very friendly and knowledgable; especially of their beer selection. Mixed drinks are a little smaller than average.</t>
  </si>
  <si>
    <t>ymgPMjIYBhFoNoM8Q7wsMA</t>
  </si>
  <si>
    <t>kkcQYuF3w5iHnHMf0EnRhQ</t>
  </si>
  <si>
    <t>Sandwiches, Restaurants, Cheesesteaks</t>
  </si>
  <si>
    <t>PAA9HCjWlYRgG-A7hl5EMA</t>
  </si>
  <si>
    <t>6eTpI2aBS3EiD3se18au1Q</t>
  </si>
  <si>
    <t>There is not much to say about Joes or \Chinks\" if your a long time local. It is a little more expensive than other local cheesesteaks; but you know what your paying for. The meat is much higher quality than most places. I have had plenty of Philly cheesesteaks. Genos; Pats; Tony Luke's; Jim's....... still prefer joes over any of those."</t>
  </si>
  <si>
    <t>NLliEVb7Y9-HlTNJsToZUw</t>
  </si>
  <si>
    <t>CbdrblbJJbaHPz2Ww7ISJg</t>
  </si>
  <si>
    <t>QH9i-p3cvlI8G18PE4aVkA</t>
  </si>
  <si>
    <t>Jhn7jj1tohj8nF6Xe4bCrg</t>
  </si>
  <si>
    <t>Chink's is probably not the BEST cheese steak I've ever eaten (and I have eaten THOUSANDS) but it is certainly in the top five of all time. ;;It is unique, somewhere between the Steve's (whole flat slice) and Jim's (chopped to death) presentation.  It works REALLY well, texture-wise.  Liscio's rolls were fresh and shiny, and the Wacky Wednesday deal of a large for six bucks was fortuitous. They usually have SOME kind of deal going though.. Meat was tasty and not gristly, the white American cheese melted like a dream (but short of the sauce that Steve's is.)  I got more meat than my son did, but both were acceptable portions.  Fried onions were 1/4 inch cubes, and caramelized beautifully.   Crinkle cut fries only get so good, but these were pipjng hot, and the Whiz that came on the side worked great on the sammy as well.  Lots of people on Yelp complained about the Whiz, but I could see it along with American as a great combo.Whiz is what Whiz is.;;Possibly the REAL best thing here is the 1949 vibe.  This place is a time capsule, where only the prices have changed (and pretty minimally at that) over five decades.  Everything (including real fountain sodas) are made to order. Milkshakes (the half and half was very popular)  were killer.   Waitstaff is attentive and friendly as you are likely to find on the East Coast.  The accents tell you you;re not in Kansas, but the hospitality is sans atty-tude.  It really does transport you to another era,,;;We got there 12:30 and were lucky to snag the last open booth.  Full of regulars, with good reason.  Parking is not easy, but there are plenty of side streets, keeping the walk down to an easy block or so.;;It was well-worth the 20 minute ride from the Main Line to make this pilgrimage, and it certainly won't be a \one-and-done\" experience.  I usually find some reason or other to venture up route 1 every month or so</t>
  </si>
  <si>
    <t xml:space="preserve"> and when I do</t>
  </si>
  <si>
    <t xml:space="preserve"> this will certainly be a set waypoint on my GPS."</t>
  </si>
  <si>
    <t>PKzt4KMQpQIRSvOYo3EdFw</t>
  </si>
  <si>
    <t>PBSXq0KMi8ghHcYFWQJkmg</t>
  </si>
  <si>
    <t>I'm sorry if you're offended and I can see your point, but damn this a good cheesesteak! ;;My thoughts are all over the place with the little details I love about this place, so let me try to focus on the sandwich and go from there. The menu is pretty tight with how you can get your steak here. There is no whiz (thank god) and the Pizza steak, Steak Hoagie, etc...where not listed (although they do serve hoagies, so maybe if asked nicely you could get one if that's your thing). Next thing to know is that they don't disguise their meat by chopping it up into fine little bits. This is sliced baby, and it is good. The real stand outs for me were the most amazing roll and the fantastic sauteed onions. Both components are easily the best I've yet to have in my travels around the city and made for a delicious gooey mess by the end of the roll.;;The place itself has a great vibe. It is tiny and I can imagine fills up during those prime times. Its 5 cozy booths with individual jukeboxes surround a little soda fountain! The place was staffed today with 4 (including the cook) twenty-something girls who rocked the place. They were having fun and totally added to the uniqueness of the place.;;Steve's Prince of Steaks has been my favorite for a while, but Chink's has taken over thanks to the equally as good cheesesteak and the better than average atmosphere.</t>
  </si>
  <si>
    <t>oXHd9HUOGd9Lk_3nUNDYVA</t>
  </si>
  <si>
    <t>Ra_hS_gSEseHB5bN6lgJCg</t>
  </si>
  <si>
    <t>bINIb2jxeZ2GmWu0B0soug</t>
  </si>
  <si>
    <t>XGDPO-RZx-5o6v0isYqPgg</t>
  </si>
  <si>
    <t>I went here when it was Chink's and the food was very good though the placed looked dated (something I actually like, though I know most don't.);;I have not been here deliberately since they changed the name to Joe's. I refuse to support those who buckle to political correctness.</t>
  </si>
  <si>
    <t>ZfkAz33fo0xa2qalcfY9cA</t>
  </si>
  <si>
    <t>mo1xsLstjlNhsJJ6Y-UlQg</t>
  </si>
  <si>
    <t>The best cheesesteak I've had in philly. There are a lot of things I love about this place. The 50's diner vibe; the ridiculous milkshakes and egg creams; the name; and of course the steaks. They are cooked to order; not an assembly line deal like Jim's or Pat's. This of course means they can give a lot more attention to the steak and it shows. The onions are perfectly caramelized; the flavorful steak chopped just enough; the roll is fresh and toasty; crisp on the outside and soft on the inside; and if you get american or provolone the cheese is actually melted properly and MIXED IN WITH THE MEAT; something that is crucial in my opinion if you are not going with wiz yet also something that is so often overlooked. The large steak is a full 12 inches I believe; and starts at just under 8 dollars which is already a great value. But Chinks has one more trick up their sleeve; their daily specials; which run from combo deals tuesday and thursday; to 6.50 large cheeseteaks all day on wednesdays; which is an incredible deal. Do yourselves the favor it is well worth the drive; especially considering it is a restaurant you can actually relax in; much different than the wait in long line get in n get out of certain OTHER \famous\" places."</t>
  </si>
  <si>
    <t>rsBWh1MVpU6ta4jT7Z8oBw</t>
  </si>
  <si>
    <t>qIcW3OvtTe4WM2Pe0660uA</t>
  </si>
  <si>
    <t>The best cheese steak in Philly. Maybe the best cheese steak period. Anytime I even pass remotely by during a drive from Albany NY; I stop or make the detour to joes. Everything else there is also high quality. Clean inside and the service has always been good. If you want the best cheese steak; this is the only place you should go.</t>
  </si>
  <si>
    <t>d6JNToB24aH9EP18wos1vw</t>
  </si>
  <si>
    <t>fqGOOEbjleVKnQAVHvMddA</t>
  </si>
  <si>
    <t>First cheesesteak I've ever had; and though it was good it wasn't as amazing as I had anticipated. Nevertheless the place gets high points for the wonderful girls working there. They were all friendly!</t>
  </si>
  <si>
    <t>jIDRO-Q_UU-OlaX3yY25BQ</t>
  </si>
  <si>
    <t>DhZVpgeBKxoLd91MiwTxpg</t>
  </si>
  <si>
    <t>Italian, Food, Restaurants</t>
  </si>
  <si>
    <t>La Fontana Della Citta</t>
  </si>
  <si>
    <t>AGd6jT6bRQyPe_B_owOHyA</t>
  </si>
  <si>
    <t>I walk by here every day but had not been inside until this weekend. I was impressed with the service as well as the quality of the food. ;;It was a little on the pricier side for what I would consider good (not great) Italian food. ;;Overall the meal was enjoyable and I would go certainly go back. BYO is always a plus.</t>
  </si>
  <si>
    <t>5mDIRahyGnC6nL7a__gZSg</t>
  </si>
  <si>
    <t>gCoiktcMa9UxSOePllC77A</t>
  </si>
  <si>
    <t>Been here twice, will definitely go again.;;once went for a date, and sat outside. when it began to rain the server asked if we would like to move inside but we decided to stay and enjoy the weather (we were safely tucked under an awning).;i had the arrabiata sauce, which in my opinion was the best i've had in a loooooong time. and believe me, i am a red sauce connoisseur! he had the chicken marsala, which is pretty much his staple order at italian spots, so it's also safe to say he is a good judge on that dish. we both enjoyed our meals very much and couldn't believe we'd never heard much about the place.;;solely to once again taste that delicious sauce, i (selfishly?) recommended La Fontana for a group of friends looking to celebrate a birthday. we ended up inside in the back with 11 people in an 8 person space. not terrible though, as it seemed like there were several other large parties taking up the other bigger table arrangements. all in all, we enjoyed ourselves, the meals, and the 3 bottles of wine we brought. the servers gave us ample space to eat all the courses. no one fussed while we took 100 pictures, or changed our minds three times about dessert. after we left, i realized i left my ID on the table (let's blame the wine, shall we?) and called back to see if they could find it. the foreign, male servers were happy to meet me halfway down the block to give it back, and i only endured a couple creepy glances as i walked away.</t>
  </si>
  <si>
    <t>I_PMScpGLazhePuLs0Syng</t>
  </si>
  <si>
    <t>We held a surprise party at La Fontana last Saturday night for my mom's Birthday. ;;La Fontana has always been a family favorite and great go-to spot. Food is delicious, BYOB's are always great and the location can't be beat. Needless to say as great as the food is the opposite can be said about the staff. They are rude, very pushy and have never been pleasant to deal with. We hosted a party for 26, and I had coordinated everything with someone over the phone. Not to long after we got my mom to the restaurant and she was still saying her hello's one of the waiters approached me and said that we needed to order because they had another party coming in at 8. Much to my chagrin, I responded with \we just got here</t>
  </si>
  <si>
    <t xml:space="preserve"> can you please let us greet our guests before you start making us order?!\"  ;;From the minute our butts hit the seats they were forcing us to order. Like I said above the food is great and our guests were enjoying what they had ordered. By 7:30 we were singing happy birthday to my mom and cutting the cake</t>
  </si>
  <si>
    <t xml:space="preserve"> everyone was enjoying themselves</t>
  </si>
  <si>
    <t xml:space="preserve"> the company and their wine or coffee. About 20 minutes later a couple of the waiters came up the stairs jackets in tow. They had proceeded to say that we needed to leave (yes</t>
  </si>
  <si>
    <t xml:space="preserve"> just like that) we were being herded out of the restaurant literally. I looked at my dad with a very puzzled look on my face and said \"it isn't our fault that they booked another party on the heals of ours.\" But there we were 10 minutes later all 26 of us standing outside the restaurant with dumbfounded looks on our faces. ;;As great as the food is at La Fontana I think my family and I decided this was the last time we would frequent this restaurant. There are a million and one other great BYOB Italian restaurants in and around Philadelphia that don't treat their patrons like cattle.;;For those who have never been to La Fontana be warned</t>
  </si>
  <si>
    <t xml:space="preserve"> you will have a great meal</t>
  </si>
  <si>
    <t xml:space="preserve"> but you will be rushed the entire time."</t>
  </si>
  <si>
    <t>100MJZPTMVWpWlKGqhR2Jw</t>
  </si>
  <si>
    <t>mjwThuUQw8sbcqASWPqsuQ</t>
  </si>
  <si>
    <t>I'd give this place zero stars if I could.  ;;I agreed to go here for New Year's Eve despite the fact I'd been here twice before and been completely unimpressed.  My friends wanted to go to a BYO, we ruled out places with prix fixe menus, and we needed a res for a party for 8, so this was it.  We made the reservation on Dec 2nd and confirmed there wouldn't be a pre-set menu.  ;;New Year's Eve rolls around and I get a call at 2:30 pm before our 7 o'clock reservation.  Apparently there was a computer issue and the restaurant would be cash only for the evening.  Okay, fine - easy enough to give my friends the heads up.  Only then, as if an afterthought, the host tells me they had changed their menu to a $75 per person prix fixe.  He tells me this will be the only menu available after admitting that they only managed to put it on their website the week before.  Mind you, if you added up everything you'd be getting for the $75 even if you ordered the most expensive thing in every course you'd only hit around $50 AND you still need to provide your own alcohol.;;We tried to speak to a manager to ask if there was anything they could do as we booked well before this menu was set, but the manager was too busy to talk and we were told there was nothing that could be done for us.   ;;Fortunately for us, we found a reservation for 8 at Buddakan for the same time and everyone had much higher quality food for significantly less than $75 per person, even including alcohol and gratuity.;; Don't waste your time!</t>
  </si>
  <si>
    <t>GDY96-2w3YZPFS4jyhHCug</t>
  </si>
  <si>
    <t>uZDYh7C85bBWZz8g7rnS2Q</t>
  </si>
  <si>
    <t>I LOVE this place. All the waiters are extremely accommodating and entertaining and they always seem to give some appetizer or dessert on the house. Hard to beat prices plus it's a BYOB. Food is delicious; and portions are always enough for my next day's lunch....If you haven't gone yet; you are missing out!!</t>
  </si>
  <si>
    <t>9iwe6BGFg4AiD-qAb0Rz4A</t>
  </si>
  <si>
    <t>k5M7oEyq4QfmWs9oix3Mbw</t>
  </si>
  <si>
    <t>-The food was great.;-My experience was great.;-I will return for dinner;;I was seated quickly, I had reservations. The menus and service went smoothly. I brought my bottle of wine, I love BOYB. Overall I had a great night at La Fontana Della Citta.</t>
  </si>
  <si>
    <t>mHZ11dkwFwuI8i8zB_tjAw</t>
  </si>
  <si>
    <t>Wmxw1ZCS8rvQ8WsgTybX5Q</t>
  </si>
  <si>
    <t>2nK28KoEnk3R_pLuF3fguA</t>
  </si>
  <si>
    <t>kmGn912QV4RMSGEv9jwJIw</t>
  </si>
  <si>
    <t>Mel has been wanting to try La Fontana for some time and last night was our first visit.;;-We had 8:00 reservations and at 8:00 our table was ready! Great.;-We, once again, got an aisle table, but honestly there was enough room between tables that I didn't feel I was being crowded.;-Server knew the menu and answered questions politely. His name was Emri. If you visit, why not ask for him?;-The place was fully seated and it was a bit noisier than I'd prefer.;-The menu wasn't very inspiring. Only Talapia or Salmon as fish choices. All the beef, veal, chicken, and pork dishes were the same style.;-The food came out hot, and as advertised. Big plus. We had the spinach, and the antipasti for apps.;-They do tend to be aggressive about moving you along through your meal. I mean as soon as we finished our apps, the plates were gone.;-They entrees came out piping hot and as advertised. We both had pasta dishes. Mel had gnocchi and I had a seafood with vodka red sauce dish. Both were good and decent portions.;-We didn't stay for dessert as we wanted to go someplace else.;-Total tab was $68.00 for the two apps and two pasta dishes.;;It's a three star....probably will go again kind of place.;;If it was a bit more quiet and if the menu was a bit more inspiring they would definitely get 4 to 5 stars.</t>
  </si>
  <si>
    <t>r6ppE31PnuN78oUAqHgwFg</t>
  </si>
  <si>
    <t>9wwyg10jVr3wGy_3UeQVDw</t>
  </si>
  <si>
    <t>Our out of town friends visited us a few weeks ago and we took them to this BYOB Italian place. We made a reservation but we still had to wait for about 20 mins. The hostess felt bad so she gave us a free place of cheese while we waited.;I had a HUGE seafood pasta dish that had tons of actual seafood like scallops and shrimp. It was a special so the sauce was tomato based I believe. My fiance had the Strip Steak from the specials and honestly it was over done and expensive. We are from Texas so maybe we are not used to steaks Italian style. Our friends also had a seafood pasta dish and tilapia dish that were good.;Overall the ambience was nice, lively and cozy, the wait staff was very attentive and polite. We had a good time catching up with our friends and wish we had brought more wine.</t>
  </si>
  <si>
    <t>g8hEl1POjEzTaM2YlCiHUg</t>
  </si>
  <si>
    <t>3JCk8gYRhgACwJWWmpa2CA</t>
  </si>
  <si>
    <t>Went back again last night and had a really nice meal. Service was very helpful and attentive. The linguine special with shrimp; crab and scallops was chock full of seafood. Comfortable place; good food and a relaxed pace. Not the most exceptional food going; but a nice place we'll come back to.</t>
  </si>
  <si>
    <t>9oW3jYtau-KYdK2TmfImhQ</t>
  </si>
  <si>
    <t>Og1HekJMHKqsvtWaUp9V8g</t>
  </si>
  <si>
    <t>Food, Restaurants, Desserts, Local Flavor</t>
  </si>
  <si>
    <t>Flying Monkey Bakery</t>
  </si>
  <si>
    <t>UULpdhuYLXAqZYLuUz9lEA</t>
  </si>
  <si>
    <t>p2iSWQJhoyE8mz3VW8I7vA</t>
  </si>
  <si>
    <t>AHZM18knkCaZlNA6xPmsQg</t>
  </si>
  <si>
    <t>Best cupcakes ever! My friend bought an assorted box of cupcakes for me for my birthday and I can honestly say I've never had cupcakes that were so good! I brought them into work and my co-workers had the same exact sentiments. I'm hooked for life! I'd recommend these cupcakes to anyone. If you don't try them; you're missing out.</t>
  </si>
  <si>
    <t>9OwzwqDiLwlKqMMQPlDNpQ</t>
  </si>
  <si>
    <t>Ktav5kZI1wDari7J5aIO5A</t>
  </si>
  <si>
    <t>This is what a whoopie pie is supposed to taste like.  I tried red velvet; guiness; black raspberry; and banana.  They are all amazing.  Cream cheese filling; soft pies.  I will dream about this place.  Also there was not a huge line; so that was nice.  Inside of the Reading Market about in the middle.</t>
  </si>
  <si>
    <t>QBpB10dXLGm7-N0rPrZlMQ</t>
  </si>
  <si>
    <t>j6xo44tkjjUSoAIVElyJIQ</t>
  </si>
  <si>
    <t>Expensive, but the pistachio icing alone earns it 5 stars. I recommend letting them warm up to room temperature. Their display case makes them a little too cool.;;UPDATE;;I was at Reading Terminal in late June and sure enough, they did not have Pistachio icing. I'm taking them down a star.;;FURTHER UPDATE:;;Went there July 3. Pistachio is back. One flaw though: they put these green sugar crystals on top. They take away from the pistachio flavor. Still, a strong cupcake and worthy of the $2 during a visit to Reading Terminal.;;Still worth trying when in Reading Terminal</t>
  </si>
  <si>
    <t>Js4nQlGRjS1Bd5vsAQQfgA</t>
  </si>
  <si>
    <t>q1Hfj40nIVC1j8gkTDP3MA</t>
  </si>
  <si>
    <t>I got a traditional whoopie pie and it was everything a whoopie pie should be. Dense; chocolaty;  perfect balance of sweetness. Tried a vegan chocolate chip for my little man and it was so satisfying without being greasy or heavy. Love that they don't go crazy with the sugar. Can't say the same about milk bar worse cookies I ever had.</t>
  </si>
  <si>
    <t>n0v_fKHJFvdtRwOo5HKlpA</t>
  </si>
  <si>
    <t>7XAQ5CKU7zW0j-1UcNTGMg</t>
  </si>
  <si>
    <t>SBo8nB6Iy61kMXZVP6bAqA</t>
  </si>
  <si>
    <t>Flying Monkey is awesome because someone there had the brilliant idea to bake a tasty pumpkin pie inside a luscious chocolate cake, a delicious apple pie inside a scrumptious vanilla cake and them layer them together with an enormous amount of sugary butter cream frosting.  Brilliant!  ;;When moving to Philadelphia from San Francisco, I spent a lot of time trying to convince my husband that Philadelphia offered *something* cool.  But San Francisco is pretty awesome.  And I was losing the battle.   Then, in a random internet search I landed on Flying Monkey's Pumpple Cake.  And I finally had *something* in Philadelphia that San Francisco did not offer.  And it was something awesome.  ;;Flying monkey is innovative but also tasty (I love the coconut cake truffles and the whoopies).  And I love the idea of the pumpple cake (even if in actuality the other stuff tastes better).</t>
  </si>
  <si>
    <t>uyVECOgOjueRrz5_5X6zVw</t>
  </si>
  <si>
    <t>y33bv7f43HfIbHjmkHl8BQ</t>
  </si>
  <si>
    <t>Wow, this place was a disappointment. 2.25-2.50 for hard as a rock, weirdly flavored cupcakes. ;I bought the lavender, meyer lemon, guinness, peanut butter, and creme brulee. The lavender was absolutely disgusting and tasted like they threw body lotion on top of a cupcake, and sold it . The meyer lemon was extremely sugary and did not have much of a lemon taste to it. The guinness was very oddly flavored and did not taste like guinness at all. The peanut butter was very very rich and way too peanut buttery. All you tasted was the frosting. The creme brulee tasted a little bit like french toast, and was the only cupcake that I would even consider eating if it was the last cupcake available on earth. ;The icing on all of the cupcakes was hard as a rock, and the presentation of the cupcakes made them look like they were iced by my 5 year old cousin. Nasty all around.</t>
  </si>
  <si>
    <t>kHmXUEOAsIbguUrPoX6Tkg</t>
  </si>
  <si>
    <t>ACwLNiCXfeVBOxecLmiXfw</t>
  </si>
  <si>
    <t>My friend got the vanilla cupcake and I got the Iced Tea. ;;Overall, service was great and fast and the Iced Tea is sooooo good! I added sugar to it and it was better!!;;One request would be have sweetened ice tea on the menu!! ;;I will be back and recommend this place to other people.</t>
  </si>
  <si>
    <t>TQ6juzqghQ5akzbUoTBUdg</t>
  </si>
  <si>
    <t>ExpxcGuDUYD_DZKuafUtxg</t>
  </si>
  <si>
    <t>vegan cupcake was tasty &amp; I noticed a vegan chocolate chip cookies.  more vegan options (like; at least one more cupcake &amp; a whoopie pie) would get them more stars :)</t>
  </si>
  <si>
    <t>yfpMOZOSUK9lQ9_6m0J9iw</t>
  </si>
  <si>
    <t>fcpHrRopilvsBwUajFB5rw</t>
  </si>
  <si>
    <t>Restaurants, Chinese, Dim Sum</t>
  </si>
  <si>
    <t>ZDUIS7F9KRx6XUC-MG0ngQ</t>
  </si>
  <si>
    <t>HQTRZlSXyx9dEo3PFsj9bg</t>
  </si>
  <si>
    <t>Dim Sum garden is my favorite Shanghai restaurant that I have encountered as of yet in America.  The highlight of the whole place is the xiao long bao also known as soup buns.  For the uninitiated these are buns which are delicately made with thin shells and filled with steaming hot soup which consists of pork and broth.  They are to die for but one must also be careful not to have the hot soup squirt out on them which can sometimes be a difficult task.  This place has the best soup buns I have had since I have been to Shanghai. I am serious about this as I have been to Flushing and Chinatown and not found any as tasty as these. They are succulent and flavorful and warm you up from the inside.  ;;Now let's tackle the rest of the menu.  The menu is really trying to cater to all tastes. It has traditional Shanghai dishes to Americanized Chinese food and just plain Fried Chicken with French Fries.  The dim sum items are definitely the highlight.  The aforementioned xiao long bao are the best and available in both pork and pork with seafood varieties. The pork dumplings and siu mai are also good and some of the better I have had. The scallion pancakes are definitely worth a try as well. The pork with sauce noodle is also a favorite of mine and very flavorful.  Some of the other foods are great and some are just average and you do have to pick carefully.  I would also recommend the beef brisket and the mapo tofu. The more Americanized you go the more likely you will be disappointed.  Be sure to check out the daily specials as there is always stuff that is not on the main menu.  Recently there has been this soup which is good I think it is a sweet hot and sour soup though they described as a minestrone. It is good and quite unlike anything I have tasted though there is an excess of broth. The noodle dishes are all great as the noodles are all handmade.    You can really taste the difference.  So if you are deciding between rice and noodles, go for the noodles.  Many of the dishes can also be served in a soup form with the noodles submerged which is also quite good.  Overall there is a lot of variety to please most anyone you bring with you.    ;;Next, the pricing is amazing.  This place is giving McDonald's a run for its money. Most main dishes are under $7 and the portions are quite large.  I would be shocked if you spent more than $20 on a meal for two and left without leftovers especially since there is no alcohol.  Actually the drink selection is limited to tea or soda pretty much.  The food generally comes out pretty quick so it's a good place if you are in a hurry.  ;;The staff is great.  They try their best to be helpful and make you feel welcome despite the language barrier.  They started to remember me by the second time I had come there which is impressive.  I still remember that I came in once when it was empty with a few people and they were doing food prep on one of the tables.  The immediately started to clean up and move to the back room and asked us to sit there. We said it wasn't necessary but they said it was the biggest table and they insisted.  It's moments like that will make you feel welcome somewhere and go beyond what is normally defined as service.  Seriously the people who work here are some of the nicest people I have met a restaurant and that alone makes me want to keep going back.  ;;The location is awful.  It will put a lot of people off. It is a weird area under a tunnel.  There are a lot of shady characters outside at times due to the proximity to the bus stop.  However, in addition to being located next to both the Chinatown and Greyhound bus stops, it is conveniently located close to Reading Terminal Market, the Market East Station, and the Convention Center.  I actually first discovered it wondering around after the flower show. Once again, you literally feel like you are underneath a bridge somewhere about to do a drug deal by the time you reach the place.  Okay I'm exaggerating quite a bit but I have taken people there and they seemed a bit hesitant.  It is safe though really.   ;;The interior leaves a lot to be desired. It is eerily lit by the excessive neon in the front windows.  The furniture is all from IKEA and the wall is painted in an attempt to look more modern.  There are pictures of food above the cashier counter that does not highlight the breadth or best parts of the menu.  The place is very clean but feels damp due to the location being somewhat cave-like.  There is a TV playing asian music videos which are often quite amusing.   The place seems a lot nicer from the inside than the outside.  Don't let the location or the restaurant's appearance put you off this really is a diamond in the rough.   Dim Sum Garden will leave you pleasantly surprised and craving more.  I can personally attest to this as I keep coming back for the food and the people.</t>
  </si>
  <si>
    <t>Rhv4L2V72znkD3M_teP44A</t>
  </si>
  <si>
    <t>jMEiBbngKWn8jVJfZH2AmQ</t>
  </si>
  <si>
    <t>I travel across town just to eat there.  Fresh dim sum; made while you wait -usually 10 minutes or so.  No matter how difficult they are to eat; the juicy buns are amazing.  Between them and the pan fried dumplings; I can't bring myself to order anything else off their menu.  Little skill or care was put in to the boxy; fluorescent space; but the staff is lovable -and if you can't stand to eat there; they serve to go as well.</t>
  </si>
  <si>
    <t>L5xEHWJpmOwlVY3Xt8mIVA</t>
  </si>
  <si>
    <t>iI0SLX-jd5dXYWUYZwI6MA</t>
  </si>
  <si>
    <t>Let's get this off my chest:;;This is not dim sum. This is normal, portioned food. So don't \dim sum\" ME</t>
  </si>
  <si>
    <t xml:space="preserve"> unless you got your fried taro or radish cakes</t>
  </si>
  <si>
    <t xml:space="preserve"> shrimped wrapped in rice noodles</t>
  </si>
  <si>
    <t xml:space="preserve"> and saumai THAT HAS MEAT IN IT. ;;Otherwise</t>
  </si>
  <si>
    <t xml:space="preserve"> this is a good place. The Shanghai saumai was like WHOA to my taste buds (sticky rice inside?!) and the green onion pancake was delectable. I totally got the Shanghai wonton noodle soup high. Perfectly seasoned (i.e. salted just enough that the wonton flavor still dominates).;;Let's see</t>
  </si>
  <si>
    <t xml:space="preserve"> oh yes and the Xiao Long Bao was DRIPPING in its juices. And adding juiciness to juiciness was our pork/chive dumplings. Cute little things didn't disappoint.;;The condiments they put out (ginger-soy sauce</t>
  </si>
  <si>
    <t xml:space="preserve"> and this other sweet vinegar) were lovely. Mm!;;See? I'm only mad about the name</t>
  </si>
  <si>
    <t xml:space="preserve"> but my tummy says everything's going to be alllllll right."</t>
  </si>
  <si>
    <t>m3jsgptN42lfJJwmrZZzNA</t>
  </si>
  <si>
    <t>Noodles and dumplings are made on premises. All fresh; authentic and highly tasty.</t>
  </si>
  <si>
    <t>Jh-IkvHCi7RQ9oFFqkqGQw</t>
  </si>
  <si>
    <t>f0hq9YJhvvyqLUHv1SgH5g</t>
  </si>
  <si>
    <t>We just ate here about an hour ago; after reading all the wonderful reviews we just had to try it....so we drove an hour from DE and came out so disappointed; we were scared by the facade but that was expected; so; we still went in. Parking in the area was $24...which is not sooooo worth what we went there for. If you were only there to eat the soup dumplings then you'll be satisfied; however; I also ordered the general Tso's which tasted like an orange chicken and our friend ordered a wanton soup that tasted like water. He should know good food; he's a very good cook! Needless to say; next time we come back here we'll be visiting Wokano again.</t>
  </si>
  <si>
    <t>FFGIAmN_dX1tcsxZ28kjhQ</t>
  </si>
  <si>
    <t>Eiu_n_N7l8g_JE79LInXIg</t>
  </si>
  <si>
    <t>I had some time to kill today once I got off work. So I headed into Chinatown to checkout Dim Sum Garden, since its been one of my bookmarks for awhile. ;I ordered the pork buns and spring rolls for lunch. Even though I thought that all of the hype surrounding these pork buns would amount to nothing more than a novelty, these buns turned out to be well worth the ride to get them. Thankfully I read enough reviews to know how to not burn my mouth with the broth  inside. I could have eaten much more, but what I had satisfied my appetite for the afternoon. ;I'll have to plot my next lunch here soon. Not many seats available inside at noon. But I'd just as happy taking the order to go.</t>
  </si>
  <si>
    <t>lRRuTimITgwzoXLIM3g9qw</t>
  </si>
  <si>
    <t>K3A0QUT2-ALDHGBrKiG3nw</t>
  </si>
  <si>
    <t>All of what you expect from this type of joint.  Quick, cheap, kinda dirty, staff who speak broken English, wide menu selection, etc.  Not that these are bad things, but Dim Sum Garden doesn't really stand out for me in any way worth reporting.  It's straightforward and safe.;;I've been here a couple times now, and actually prefer the pan-fried dumplings over the more renowned steamed \soup dumplings\" which the staff here has pushed on me each time I've visited.  Nothing special really and kind of a pain to eat.  If this is your idea of \"fun\" then</t>
  </si>
  <si>
    <t xml:space="preserve"> well...good for you.;;Also their chopsticks suck.  They seem...greasy.  Hard to handle."</t>
  </si>
  <si>
    <t>Ki73CZd7Sjrpc_SfkpgQSw</t>
  </si>
  <si>
    <t>I am shamed to say I live a block from dim sum garden and have only just discovered its magic. ;;my boyfriend and i stumbled past DSG after some drinks and thought it was time to try it. Being not totally sober and not familiar with the soupy dumplings, I immediately made a huge mess and mangled my beautiful dumplings. Our waitress--who epitomized efficiency and basically predicted our every need--intervened and gave us some pointers on how to properly eat them. She also gave us a great recommendation of a dish to try when we were ordering. ;;As two drunkies with big appetites, we ordered three dumpling varietals and scallion pancake and couldn't possibly finish it all. The whole meal was $18. ;;As someone who lives in Chinatown, I have yet to find such an intersection of service, taste, and price. ;;I will be back!</t>
  </si>
  <si>
    <t>Xu08kiivlFWTk4PNFpONHQ</t>
  </si>
  <si>
    <t>Yum! More Shanghai style than traditional Hong Kong style. Very tasty and available at 3 in the afternoon! Our party of 10 thoroughly enjoyed it. (Some of us have lived in HK; and some of us are Asian!)</t>
  </si>
  <si>
    <t>PfcQ3BmsZi56bppaswfFvA</t>
  </si>
  <si>
    <t>a62d7e_xXeljJcOUHkJjkg</t>
  </si>
  <si>
    <t>Vegetarian, Asian Fusion, Thai, Restaurants</t>
  </si>
  <si>
    <t>Circles Contemporary Asian</t>
  </si>
  <si>
    <t>6Coly6NsNXn799LyG1qPsw</t>
  </si>
  <si>
    <t>UPDATE 11/19/13: I know prices can go up and all but $2 to $3 per dish is a bit much!!! ;;;I LOVE LOVE LOVE LOVE Thai Food and this restaurant absolutely delivers in all aspects for me. The quality, taste, freshness, and unique style of preparation hits my appetite. I'm a loyal customer despite the slightly and I mean slightly over priced items. I love the duck salad, pad thai, crispy spring rolls and so many other items. Unfortunately, I'm not such a fan of the curry and I'm not sure why. Don't get me wrong the curry dishes are delicious but I just wasn't feeling it that day. ;;I usually get delivery and I enjoy the online delivery options in order to avoid waiting time on the phone and possibly making mistakes over the phone. You can to specify exactly what you want and how you want it online so I highly suggest that you try that. Of course, going to the restaurant is just as good.</t>
  </si>
  <si>
    <t>cUibTaeqGhMuVu_jSqDF7g</t>
  </si>
  <si>
    <t>Q-vPPB-eFpkhtxpe0vVZSw</t>
  </si>
  <si>
    <t>I decided to try circles because it had such good reviews and I was craving pad Thai. I ordered the Crab Padthai and it was soooooo yummy. At $18, it was a little expensive for take out, so I was really hoping it wouldn't disappoint and it certainly did not. The crab was fresh and not fishy tasting at all! They put a very good amount of crab too, large chunks everywhere. The pad Thai sauce was amazing and it was a good portion overall. ;;I ordered for pick up and they were so quick! They told me 10 minutes so I left my house right after ordering. When I got there, my order was all ready to go! It was quick and easy and the staff there were very polite, both on the phone and in person. Although the crab pad Thai was all I tried this time, I will certainly be ordering from here more and trying out more things on the menu!!</t>
  </si>
  <si>
    <t>2fUd0WEE_rEokmz148w2Zw</t>
  </si>
  <si>
    <t>J533de9k5_e0ZeAiEWaigg</t>
  </si>
  <si>
    <t>Got delivery through grubhub which took about 50 minutes, not bad since it was snowing. The food unfortunately was not worth the wait.;;Drunken noodles - very greasy, vegetables not cooked well, just all around boring and not worth near the price;;Pad Thai - better than the noodles but still dissapointing. A small portion for the price and not much flavor. Also pretty greasy but at least the shrimp were a decent size.;;Green Curry - the highlight of the meal, would get again. Enjoyed the chicken and most of the vegetables. Very flavorful, thank god for it to salvage the meal.;;Overall, spent $40 all said and done for 2 people and will not be ordering again.</t>
  </si>
  <si>
    <t>JxnVzEQsBaqM8y7-ALgw8Q</t>
  </si>
  <si>
    <t>I can't believe I haven't written a review of Circles. I typically do take out, but have never had a bad experience with it. The food is ALWAYS amazing - especially the pumpkin curry. Pad thai is great, along with basically all the other noodles I've had.;;Whenever we are unsure of what to do for dinner - it ends up being a Circles order.</t>
  </si>
  <si>
    <t>-xTAmslBDE_mq-6Kbxieag</t>
  </si>
  <si>
    <t>Gg5u2xxGNPxrBcNmXZO-vg</t>
  </si>
  <si>
    <t>So we've decided to sleep over at philadelphia, feels for some thai food and ordered delivery from this restaurant. ;It takes 1.15 minutes for the food to arrived. The food was ok, but the price way OVERPRICED.; C'mon folks, we are talking about Philadelphia, especially South Philly.;How big is your expenses could be? Why charged so much money for Beef Fried Rice? $14 for a fried rice?? It's not even enough to share for 2.;Well, If you think this restaurant served authentic thai food, You are wrong. It's not worth the trip. Enough said....</t>
  </si>
  <si>
    <t>ytelWrZ0qVqLSz57h9A7Gg</t>
  </si>
  <si>
    <t>xoeEIa8yJ8TzXp4tbf9WCg</t>
  </si>
  <si>
    <t>Excellent vegetable red curry with brown rice. Excellent -   I've eaten at many Thai  Resturants...., u deserve the Best ;I order atleast 2-4xs weekly yum yum. That DeLish!!</t>
  </si>
  <si>
    <t>Ux4_af0_I1ST6iYMlDYaUA</t>
  </si>
  <si>
    <t>4HfQaivLDeRY63jJ-tRx8g</t>
  </si>
  <si>
    <t>this place is worth the walk/bus ride/bsl sojourn if you're not in/near south philly! i ordered take-out on my way home - house salad and eggplant stinger (with tofu and a side of white rice), to be exact. total price was 17 usd and some change (not including tip.) since i'm now used to philadelphia's restaurant price point (compared to that of my beloved new orleans which was generally inexpensive and delicious), i expected a small portion of each item for the total that i was quoted over the phone. this assumption was wrong. both dishes could have easily fed two people.  ;;as for the food, the salad was a little better than standard - with the usual lettuce (iceberg), tomato, cucumber, carrots but there were some red onions and broccoli florets for ~*pizazz*~. the best thing that came with the salad was the peanut dressing; it's kind of sweet but with the roasted heaviness of the peanuts. i would come back to this place just for the dressing.;;the eggplant stinger was a healthy portion of eggplant, bamboo, and bell peppers with really tasty pan fried tofu. (you can choose from a variety of meats with each option being a different price.)  if i remember correctly, the menu said there would be a sweet and spicy sauce, but there was more of the latter than the former. i actually liked that the eggplant dish wasn't very sweet since the salad dressing was sweet enough for both items; however, if you're expecting something sweeter, bypass the eggplant stinger. of note, if you're a \thai hot\" kind of person</t>
  </si>
  <si>
    <t xml:space="preserve"> you'll need to request more heat if you get the eggplant stinger because the spicing is at a very reasonable level for the vast majority of diners.;;this place is busy as evidenced by the cooks feverishly working in the back and the girl at the register fielding take-out calls. my wait time to get my food was a reasonable 30 minutes since i was walking home and needed the extra time to get to the restaurant. there is a delivery service option</t>
  </si>
  <si>
    <t xml:space="preserve"> but i don't know the exact areas to which circles will deliver.  either way</t>
  </si>
  <si>
    <t xml:space="preserve"> go there now to get some delicious affordable thai"</t>
  </si>
  <si>
    <t>oVhTkM9igpGa-qKF2gDfUg</t>
  </si>
  <si>
    <t>Simply delicious and perfectly prepared.;The spicy is truly spicy and a bit unbearable for my taste. On a separate occasion I got the medium and the spicy was just right.  can't go wrong with pad Thai or the beef pad see ew.</t>
  </si>
  <si>
    <t>SULFDr75jtKsKqzV8KomOQ</t>
  </si>
  <si>
    <t>ehbZUYhzDNa_20Mxd_Cs2Q</t>
  </si>
  <si>
    <t>So; the food is generally very good. The pad thai will most certainly hit the spot. I've ordered from here around 5 times or so; and haven't been disappointed with how the food TASTES. However; the portion sizes are a rip-off. The pad thai is a decent size; but order any of the curries and you can almost count the pieces of chicken on one hand. They're not very big pieces either... and for $10-$15 for the curries; it's totally a rip off.</t>
  </si>
  <si>
    <t>0P7y5dqVrLmrPeZHQ-7Mlw</t>
  </si>
  <si>
    <t>cCYB5GQfJpQogkn2vt-OOQ</t>
  </si>
  <si>
    <t>Good Thai food is difficult to come by apparently....some may have good Pad Thai, but lacking in Curry...however, Circle's seems to have a good grasp on all things Thai Food related.;;We ordered on a Friday night, and ordered an absolute feast. The food arrived quickly and hot. There were several highlights to the meal, including the crab rangoon- i am a huge fan of the plum dipping sauce!;;The only reason Circle's is not 5 stars is the heat level tends to vary- we ordered everything mild or medium, yet most of it was incredibly spicy.</t>
  </si>
  <si>
    <t>VW3qosqXeFq6QJ4foHkcpw</t>
  </si>
  <si>
    <t>vuE1iseFrgNPumUEfHIZZQ</t>
  </si>
  <si>
    <t>French, Restaurants, Thai, Asian Fusion</t>
  </si>
  <si>
    <t>JJ Thai Cuisine</t>
  </si>
  <si>
    <t>pBSMrjI2RWcoxCwh0cR72Q</t>
  </si>
  <si>
    <t>Delicious Thai food at an affordable price. Both the Tom Yum and the Tom Kha Gai are amazing; although the Tom Yum has a bit of a kick which might be too spicy for some. The Phad Thai and Drunken Noodle are great as well. The Red Curry was my favorite thing I tried. I will definitely be back to try more items!</t>
  </si>
  <si>
    <t>v7EFGNrbxmpfLvrf0iMxsQ</t>
  </si>
  <si>
    <t>TNCx0bolXOE4tmQY2-tv9Q</t>
  </si>
  <si>
    <t>F5tcDb53g5MW1Vp7j0VU0Q</t>
  </si>
  <si>
    <t>lLglR7eB33s0yZhMshBomQ</t>
  </si>
  <si>
    <t>Friend and I came here for dinner one night at her recommendation and I was pleasantly surprised by everything. We split the red curry and a drunken noodle dish and both of them were spot on - I do wish they were bigger portions but with a drink plus dessert, I was definitely satisfied by the end. ;;Service was very good, very friendly, and I felt very welcome at the restaurant. Apparently the art on the wall was actually shipped over from Thailand but that's just something I've heard. ;;For dessert I would go with the fried ice cream.</t>
  </si>
  <si>
    <t>PHkdW7OwMecnOEIoBsJSGQ</t>
  </si>
  <si>
    <t>I am Thai and I went for the first time with a couple of my Thai friends who already had gone twice. We tried the chicken red curry and a few appetizers. They were all very awesome and all I can say is that so far everything here is very authentic. In addition to an enjoyable and friendly atmosphere; they very care about the service. The price here is very very reasonable given that the amount of food is quite like American portion.  They also offer a variety of fusion menu that we really like to try next time. We will definitely go again and surely this is my favorite Thai place. They are more than happy to take any comments to make their restaurants the best of the best Thai restaurant in town.   :)</t>
  </si>
  <si>
    <t>nE2Qu1S19RO7dBjWlTzLAQ</t>
  </si>
  <si>
    <t>b3tJ_A5p01cGj1Rl3unMiQ</t>
  </si>
  <si>
    <t>I've been to JJ Thai several times and I always leave full and satisfied! Most recently; my friend and I tried their green curry and their duck noodle soup. My soup came with a salad as a starter and the soup itself had a ton of meat in it which was wonderful! Very tasty broth; would definitely order again!</t>
  </si>
  <si>
    <t>Ihc0M84Aruh1me8sbz-LvA</t>
  </si>
  <si>
    <t>LFbr32D93rwYisxGXSSNrQ</t>
  </si>
  <si>
    <t>Came here awhile back for lunch when I was craving Thai food.  Now I come with my husband every couple of weeks. Love the green curry; drunken noodles and pad Thai. Their salmon is also really good.  The tuna portion wasn't great; but it was tasty. Every time we leave; we are glad we went.</t>
  </si>
  <si>
    <t>gR4OyZCKOQXYzVfMMwnb2w</t>
  </si>
  <si>
    <t>I4k51fRrLiMLyMj5V8n4bw</t>
  </si>
  <si>
    <t>This is by far my favorite Thai restaurant in Philly!  My husband and I come here a few times a month; and have tried almost everything on the menu. We love the Drunken Noodle; PraRam; and Pad Gra Paw. You can't go wrong with anything here-- it's all very good!</t>
  </si>
  <si>
    <t>bIJh2m4sXTiKj_4VK3P_8A</t>
  </si>
  <si>
    <t>_vmGJcVrUEYEugTZYVBXOQ</t>
  </si>
  <si>
    <t>Everything here is great; it's my go to take out place. My favorite is pad see ew; I could eat it in bulk for weeks.</t>
  </si>
  <si>
    <t>eqR13jEqW9bqVOl1mAKN5Q</t>
  </si>
  <si>
    <t>wkZ8CNprXFwXYQsbRQx2Gw</t>
  </si>
  <si>
    <t>I eat here every day for lunch (no exaggeration). The soups and pad thai are beyond words to describe! The staff is supreme! Love; love; love it here!</t>
  </si>
  <si>
    <t>alsigtlICIwbGjeleoEy6A</t>
  </si>
  <si>
    <t>WaK2B4nX9HlK_gvz86MZKA</t>
  </si>
  <si>
    <t>Tried to go to Smile Cafe around the corner; but they were closed on vacation that day; so we wandered a few steps (after a quick yelp search) and came into JJ Thai. It was very good. Their lunch specials are offered on the weekend; which was cool; and the food was delicious. Service was fast and friendly. The restaurant was a bit fancier than we planned for (Smile is much more casual) but no one seemed to mind that we were all fairly hungover and half-asleep. I'll remember this when I want to take a client for some delicious Thai in the future.</t>
  </si>
  <si>
    <t>FiwBKDWit_SaKBYvmkNCKg</t>
  </si>
  <si>
    <t>uIZwBkvWicqyWraXvYOipw</t>
  </si>
  <si>
    <t>Sbraga</t>
  </si>
  <si>
    <t>fuLKGMSx3p-hJK302Zbfqw</t>
  </si>
  <si>
    <t>Impeccable food and service! We figured if we were gonna do Sbraga, we needed the chefs counter 6 course with wine pairings. A pricy endeavor but no regrets. I loved having a front row view of the deliciousness about to be laid in front of me. The team behind the line on this particular Saturday night ran like a well oiled machine. ;;The tone was set with the amuse Gruyere popover with foie gras soup. Heavenly! There were no duds on the menu, but other standouts were the saffron spaghetti with blue crab, the crispy Arctic char and the chicken liver mousse (btw I thought I hated chicken liver). The wines were matched very well. ;;My friend was celebrating a birthday so I included that in the notes when making the reservation. To top off the experience, they gave her a note signed by Sbraga and a little goodie bag. Can't wait to return!</t>
  </si>
  <si>
    <t>d0FbFaZuJWfai0RYsUS7qw</t>
  </si>
  <si>
    <t>3MVsu_QcY7-p7eruX2PjZg</t>
  </si>
  <si>
    <t>We had an amazing meal and experience! ;;The service is wonderful - attentive and knowledgable and the ingredients and the preparation. ;;Every bite was delicious as is the $55 price for the 4 course tasting menu. The gruyere popover was hot and savory and the perfect popover. I could eat a large bowl of the foie gras soup with the flavors of thai chilies and lemon grass. Both pastas were divine - the rigatoni with carrot top pesto with rabbit (prob the best dish of the night) and the saffron bucatini with blue crab with a little spice from fresno chillies. We had the fried game hen and the tile fish for mains. The tile fish was fine but couldn't compete with the flavor explosion of the game hen although the shrimp dumplings were tasty - wish there were more.  Desserts were a luscious semifreddo and carrot cake.;;Drinks were well made but overpriced compared to the price point of the tasting menu (obvi to make some $$$).;;Can't wait to go back. Wish we had more $55 tasting menus in NYC.</t>
  </si>
  <si>
    <t>UmpcBF73osnADg0icnilyg</t>
  </si>
  <si>
    <t>2R8oDw3hQBt2whHm_jczSQ</t>
  </si>
  <si>
    <t>My fiancÃ© and I went to Spraga last night..needless to say it was our first and last time dining at this establishment.  We were pretty pumped to go here since we live right down the street and thoroughly enjoyed ourselves at Fat Ham a few weeks ago.  The food was good but not show stopping.  My major issues were with the service.  1 word.  Unbelievable.  We spent $180 on 2 people.  When you spend that much money on a meal.. You expect perfection with food, service and ambiance.  This place underwhelmed and now I have to deal with my fiancÃ© who is still raging with last nights experience.  Thanks Spraga.;;Issues:;1.  Soups came before cocktails.  I finally had to ask a manager where our cocktails we're because it so long.  - not in my world if I'm paying $180!  ;2.  First course came while we were still eating our soup..so we had 2 plates in front of us on a cramped table.  Hello serving 101 at like the most basic restaurant in the world..Don't bring the next course when people are still eating their first!  Again I would expect shit like this to happen if I were at TGI Fridays but I wasn't at TGI Fridays.  I was at SPRAGA.;4. The waiter tried to remove plates while we were still eating from them.  Say what?  Not when I'm paying $180 on a meal son!  You leave the plate until I am finished!;5.  The waiter would awkwardly come to the table and just stand there.. Obviously we know he came to take our food order or dessert order but you say \ Is everyone ready?.. I'd like to take your order\" etc.  WTF.  Nope he just stood there... Weird!  ;6.  Empty glasses/butter dishes left on the table throughout the meal.  Sloppy.  The server tries to take plates we are still eating from but leaves sangria glasses etc for the entire meal?  I just.  Don't.  Get it.  ;;All in all food was good</t>
  </si>
  <si>
    <t xml:space="preserve"> not amazing and I've had better service at Tangier.  If you are going to spend that much money go somewhere else."</t>
  </si>
  <si>
    <t>iiTjtD63Ly2q7caqA13Pfg</t>
  </si>
  <si>
    <t>What a great experience! The courses are delicious and it's hard to make a wrong choice here. Also; a surprisingly great cocktail menu (in the top three restaurant menus I've had) and attentive staff. Every minute and every plate was amazing.</t>
  </si>
  <si>
    <t>mN_osmpWPanyINWbqWwFiw</t>
  </si>
  <si>
    <t>hMDJY6z0UVDLZRCGqW0iTA</t>
  </si>
  <si>
    <t>I'm not one to watch the chef shows so celebrity chefs don't do me. That said; the food was creative and cutting edge. We had the  four course tasting menu. The dishes have many flavors that reveal themselves to you one at a time which is fun. Small portions; but enough food. I had a wonderful glass of Argentinian wine which was fun. My only disappointment is that they only change the four course menu seasonally so no real incentive to go back again until next season unless I ante up for the six course menu which is just a little too pricey with a kid in college.  Wonderful service. Really top notch which is becoming more and more rare these days.</t>
  </si>
  <si>
    <t>BWp0P1se36xSwhvqJ5qdaQ</t>
  </si>
  <si>
    <t>UKH8JWf3nRZdGqX7i7KyTw</t>
  </si>
  <si>
    <t>Can I first confess that while I'm a Top Chef fan, I'm mistakenly thought Kevin Gillespie was Kevin Sbraga? Imagine my surprise when I sat down to my New Year's Eve meal and I saw a brown bear instead of a ginger bear.;;I've been excited to know a Top Chef winner has opened up a restaurant a few blocks down my place but I haven't gone for months because I felt somewhat intimidated. The price is of course a little higher and I've always had a distaste for restaurant that only offers taste and not fulfillment. So when it was a few days before X'mas and the few restaurant newsletter ever so \gently\" reminded me that the New Year's Eve dinner is actually a big deal</t>
  </si>
  <si>
    <t xml:space="preserve"> I started soul searching for a restaurant that I always wanted to try but haven't had a chance to do so</t>
  </si>
  <si>
    <t xml:space="preserve"> my mind landed on Sbraga.;;The place has the very same decor that the hipper restaurants in Philly and New York favors</t>
  </si>
  <si>
    <t xml:space="preserve"> walls lined with wood planks</t>
  </si>
  <si>
    <t xml:space="preserve"> the very urban wood cabin feel. Silver and black balloons filled up the ceiling for NYE</t>
  </si>
  <si>
    <t xml:space="preserve"> the place was packed with people. ;;On New Year's Eve</t>
  </si>
  <si>
    <t xml:space="preserve"> they offered a 4-course champagne menu. While it is nice</t>
  </si>
  <si>
    <t xml:space="preserve"> it's 3-times more expensive with no selection whatsoever and I'm a light-weight drinker</t>
  </si>
  <si>
    <t xml:space="preserve"> and it was early and I like to choose</t>
  </si>
  <si>
    <t xml:space="preserve"> so we opted for the regular four-course menu.;;I indulged in the rich and surprisingly sweet Foie Gras Soup. It's velvety</t>
  </si>
  <si>
    <t xml:space="preserve"> almost like a sabayon. For the second course</t>
  </si>
  <si>
    <t xml:space="preserve"> I had the Sea Bream which I recommend the dish wholeheartedly. The Sea Bream has a really crispy skin</t>
  </si>
  <si>
    <t xml:space="preserve"> the fish is well cooked. The same can be said about the piece of pork belly in the dish. I also love the squid ink sauce and the calamari \"noodles\". Love it. would eat it again</t>
  </si>
  <si>
    <t xml:space="preserve"> would even try to make it in my own kitchen. For the third course</t>
  </si>
  <si>
    <t xml:space="preserve"> I had the fettucine with the perfectly cooked 62 degrees egg. the egg is indeed perfectly cooked</t>
  </si>
  <si>
    <t xml:space="preserve"> but it's not much different from a pasta carbonara. Maybe even less</t>
  </si>
  <si>
    <t xml:space="preserve"> since the amount of pasta is little and the dish is recommended to be mixed up</t>
  </si>
  <si>
    <t xml:space="preserve"> the pasta to egg sauce ratio is a little out of whack. The whole dish is a little more \"decomposed\" than I like it to be. The churro/coffee creme brulee is a nice finish to the meal. ;;I wish that the whole meal is more filling</t>
  </si>
  <si>
    <t xml:space="preserve"> but at the end it wasn't too bad. Me and my friend was debating whether we wanted a sandwich after the meal</t>
  </si>
  <si>
    <t xml:space="preserve"> but it was fine. Service was good</t>
  </si>
  <si>
    <t xml:space="preserve"> our server is charming even though he spilled some water. I had a Sbraga Punch which to me tasted very much like cough syrup and he had no problem switching it to the Bell Hop for me which was quite unique and pleasant. Being sat right next to the kitchen also has its perks</t>
  </si>
  <si>
    <t xml:space="preserve"> other than being right in Sbraga's face</t>
  </si>
  <si>
    <t xml:space="preserve"> occasionally you'll hear they yell \"Service!\" which it's almost like they're putting on a show for you before you hear it enough and you wonder whether they are having problems with their wait staff. The couple next to us were obviously not a Top Chef fan</t>
  </si>
  <si>
    <t xml:space="preserve"> since their waitress told them that she'll \"relay their compliments to Kevin\" and they were murmuring to themselves that they had no idea who Kevin was.;;Will I go back? I would probably</t>
  </si>
  <si>
    <t xml:space="preserve"> if a friend hasn't been and suggest to go. Personally</t>
  </si>
  <si>
    <t xml:space="preserve"> I still like to have a meal that fills me up</t>
  </si>
  <si>
    <t xml:space="preserve"> especially if I have to pay almost $100 per person."</t>
  </si>
  <si>
    <t>jQF9CqbIfpQit9B0MAG4Wg</t>
  </si>
  <si>
    <t>1vcXSr-hZzz4P34fPWE7ww</t>
  </si>
  <si>
    <t>Sbraga: good; but not great. I dined here on a Saturday evening and ordered the four course tasting menu with some friends. We were seated promptly and the service was great. I ordered the fried green tomatoes with smoked shortbreads and cumin aioli; sea bream with rustic bread salad and hummus; meatloaf with bacon marmalade and the chocolate mousse taste with pistachio ice cream. My first two courses were excellent. It was my first time eating shortbreads; and I was pleasantly surprised. The sea bream dish was light and very tasty. However; I felt things fell short with the meat course and the dessert. The texture of the meatloaf was too crumbly; and I think I prefer my meatloaf to be a little more solid. It also seems that they included olives in their bacon marmalade and the taste of the marmalade was just too vinegary for me. And as for the dessert; it was just ok. I was able to taste the other desserts my friends ordered; and I was not really impressed by them; either. Also of note; almost every dish that came out was liberally garnished with dill-not that I mind dill; but after the third course; that was a lot of dill. Overall; it was a good meal. But for $49 dollars; I don't know if I would necessarily come back.</t>
  </si>
  <si>
    <t>ANZmeHQ8JCe2EflvsvYVNA</t>
  </si>
  <si>
    <t>GDMCqpzwvLLQXGfqPKNcHA</t>
  </si>
  <si>
    <t>You would think when you have a prix fixe menu it would make it easier to choose what you want to eat - at Sbraga this is definitely not the case.  It is actually quite complex and involves solid negotiating and compromising skills with your fellow table-mates to ensure that you get a bite of everything you wanted to try!;;For the first course I got the Foie Gras soup.  Unless you have some animal rights hang-up about it - you should get the soup.  It's probably the best soup I've ever had.  I also tried the pork belly.  It was just okay - almost like a pork belly carpaccio (in texture and thickness).  ;;The second course I had the calamari.  In my head I was thinking crispy calamari - just because that's the only calamari I've ever had.  These were large calamari with an almost scallop texture to them.  The salsa verde was good, but I wasn't a huge fan of the calamari itself.  Also tried the salmon which was good - not great.  ;;For the third course I had the meatloaf - it was excellent.  Perfectly tender and seasoned.  I also had some of the pasta someone got - it was also very good.;;For dessert I had the pistachio bread putting which was a deconstructed dessert with the ingredients all separated on the plate.  It both looked stellar and was tasty.;;Surprisingly - I felt full despite the rather small portions.  All in all there were some excellent dishes (get the soup I tell you!) - but there were also a couple 'so-so' dishes.  For $100 a head (after a couple drinks per person) and small portions, I would expect a bit more consistent excellence for 5 stars.</t>
  </si>
  <si>
    <t>Jt60HrXZ3SkFglPzrtP0lw</t>
  </si>
  <si>
    <t>My one sentence take: It's not the most delicious food you've ever had, but it may be the most interesting.;;The only real options are a $45 four-course meal or a $65 chef tasting meal. While the four-course meal may not seem like much and the portions look small, the dishes are really rich. I have a big appetite and was actually pretty full at the end of everything. I would also say that the desserts are the only more traditional part of the menu, and they were excellent.;;Sbraga serves some really interesting combinations of flavors, many of which I'd never even comprehended. Oysters with apple, jalepeno, and caviar; lamb chop with lamb belly and oatmeal; quail with sweetbreads; scallop and pork belly with watermelon and jalepeno; etc. There were no bad dishes that we tried, and I won't really recommend favorites (check that, the miso black cod was our semi-unanimous choice for best dish). What you order should mostly depend on your tastes and how adventurous you're feeling that night.;;One disappointment was that the Singapore Sling was taken off the menu. I was really looking forward to trying it. Oh well.</t>
  </si>
  <si>
    <t>QrbVXDB120omUG2bINhGBQ</t>
  </si>
  <si>
    <t>2hMu2jq92yaDraCA33PNkw</t>
  </si>
  <si>
    <t>Good; but not extraordinary; and for a place that is taking the tasting menu prix fixe approach; ultimately disappointing for a $80+ pp meal.  The food ranged from very good to delicious; with the exception of the octopus 2nd plate; which had grainy sandlike particles that made me feel like I had sand in my mouth while eating it.  A shame too; because the harissa it was served with was excellent.  The first plate; a chicken liver mousse; was good; but not exceptional.  The lamb ragu rigatoni 3rd plate was the highlight of the meal; but it had more of a high level comfort food quality than a gastronomique appeal.  All that being said; the biggest failure of Sbraga is the rushed service.  For a place of this caliber (theoretically); I could not believe how fast we were pressured to order; and also how little time between courses there was to pause; have conversation and sip wine.  So; while the menu was creative and fairly well executed; the service and the banal decor leave something to be desired.  The price here is more reflective of the real estate location (Broad St right next to the Kimmel Center); than the experience.</t>
  </si>
  <si>
    <t>FCHAnCxUlIuyiok0BThGSA</t>
  </si>
  <si>
    <t>gQCKrqkalAc--4cuW_C_Ow</t>
  </si>
  <si>
    <t>Pizza, Restaurants</t>
  </si>
  <si>
    <t>Tacconelli's Pizzeria</t>
  </si>
  <si>
    <t>9A_1Fv2Ud7g_sgURLObsNw</t>
  </si>
  <si>
    <t>This place has been around for years and still decent...They have been living off their reputation these days and their loyal customers...To be honest; quality and service has suffered over the years because of that but still a nice place to go and enjoy pizza!!!  It's BYOB so even better!!  Enjoy if in neighborhood but have a call ahead of time...</t>
  </si>
  <si>
    <t>pe1CPlga-WlCuT6Ys-qNGQ</t>
  </si>
  <si>
    <t>k26u-cs1y4QjyCHt5_LGqw</t>
  </si>
  <si>
    <t>In my opinion; there are 4 things that make a place great: good food; fair price; atmosphere/service; and most important....CONSISTENCY!   Taconelli's has one of these 4. good food.  not great.....good.  they used to be great; but not anymore. they are way too expensive; the service is borderline dreadful; and they are NOT consistent.  i will get a pie; and it is fantastic; the next day; horrible. can you imagine having to order your dough at 11am; to pick it up at 4pm; and you have to wait for 25 minutes when you get there?? that pizza better make me tingley if i have to deal with that nonsense. And it does not make me tingley. i live in port richmond; but drive to the taconelli's in new jersey!!!  what does that tell ya!!</t>
  </si>
  <si>
    <t>_iIlRABlCxLC2dFLI9yTag</t>
  </si>
  <si>
    <t>JdHEZYi_zMj8o37l8CaGIQ</t>
  </si>
  <si>
    <t>f8GsvEJtVM8KZOBaX8yXOA</t>
  </si>
  <si>
    <t>I've been hitting up Tacconelli's since high school but that was before yelp was kewl. If you dont know the drill, cash only, call ahead and pre-order your dough (reservation obv), don't order more than 2/3 toppings. Oh they're also BYO!;;I'm a thin pizza kinda gal and Tacconelli's fits my needs (hence the less than 3 toppings rule). We ordered a pepperoni, extra cheese, and white with spinach and tomatoes. I liked the white the best but all were great. ;;Hands down best pizza in Philly.</t>
  </si>
  <si>
    <t>9-z8DCVGGVhgwU-etc4zIA</t>
  </si>
  <si>
    <t>35-gLoIKWNuaiUberNSOmw</t>
  </si>
  <si>
    <t>I've heard tales about Tacconelli's and now I know why it's a neighborhood staple and Philadelphia institution. The pizza is great. The crust is thin; the sauce is really tasty; and it's topped with quality cheese. This place has rules though; so be aware of them before you show up. You call ahead and order the number of pies you'll eat - if you're still hungry too bad. If you're full and want to cancel a pie; you're out of luck. You ordered it; you're taking it home. Totally Philly; right. Expect a crowd; some noise; and a pizza you'll still be thinking about a week later.</t>
  </si>
  <si>
    <t>JXbz8URET4T6SWVrDmKWTA</t>
  </si>
  <si>
    <t>enxk6Z7tgJNbFLhUA21HFQ</t>
  </si>
  <si>
    <t>I ate here with family from out of town about a month ago on a Saturday night; wanting to show them a Philly classic. The original  white pizza with spinach and tomato is always fantastic. Unfortunately; the service leading up to being seated was less than desirable. We had a reservation for 6:00 PM but we weren't seated until 6:45 with absolutely zero apologies from the host. 45 minutes waiting on their bench isn't the best of experiences.</t>
  </si>
  <si>
    <t>RgENeU1xXGL90_orp5jH7A</t>
  </si>
  <si>
    <t>qvDZ0fYrRWnSOnTP-TeezA</t>
  </si>
  <si>
    <t>calling to reserve dough? and almost 20 bones for a pie ... in Kennsington? cuz the crust is thin enough my fat ass ate a whole pie by myself ? either way the margherita pizza is pretty tops. near perfect thin crust and a very nice sauce; I personally would take a bit more cheese but let's no quibble. I would stick to the margherita though; the other times I had pie's w/ toppings I have not been too impressed w/ the quality. the mushrooms tasted like they were from a can and the anchovies were pure shit. sausage and pepporoni were acceptable but the real star was the margherita...u sexy; saucy  little bitch !</t>
  </si>
  <si>
    <t>lL25VECrR0HT2Hu0-X19Wg</t>
  </si>
  <si>
    <t>Make sure to make a reservation a few days in advance because they tend to book up. Made a reservation for a Friday night for 5 people and when we went in; got seated right away. Got 5 pizzas; the crust is thin so it's easy to have multiple slices....plain; Margherita; pepperoni; the special (white with tomatoes and spinach) and peppers and sausage. All delicious and able to take home whatever we didn't eat! Definitely recommend!</t>
  </si>
  <si>
    <t>Tg7kzqDeNtMW3FIaQyUOnQ</t>
  </si>
  <si>
    <t>kwtNDTzbsAnQVc8XTN79Ig</t>
  </si>
  <si>
    <t>Best pizza in Philadelphia, hands down.  Thin, sweet, garlicky, crispy while somehow still being chewy.  It's soooo good.  It's one of two pizza places that makes me say, \this is DEFINITELY the best pizza I've ever had\" every time I eat there.  The other place is De Lorenzo's tomato pies in Trenton</t>
  </si>
  <si>
    <t xml:space="preserve"> NJ.  ;;Pizzas are a bit expensive and they are thin so you may need to order a bit more than you are used to but it's totally worth it."</t>
  </si>
  <si>
    <t>qRtevK9LFJd8F5wa0ltPyw</t>
  </si>
  <si>
    <t>lIb73YyMHKMqtL_q_eDaiQ</t>
  </si>
  <si>
    <t>I won't lie and say the pizza is bad.  There is something wrong with someone who would claim that.  But $15/person for pizza in a place that serves NOTHING other than pizza, and serves it on paper plates, is a rip-off.  No salads, no pastas, no desserts, NOTHING OTHER THAN PIZZA.  This is absolutely not a place to bring a date or even a spouse.  It's unattractive and your breath will smell.;;All that being said I would strongly recommend that potential diners ignore the temptation to order like you would in a regular pizza place IE pizza with pepperoni, sausage, green peppers, and onions, and do as the locals do;  Get a white pizza with crushed tomatoes and spinach.  I've been here numerous times and recently found the tomato sauce on the regular pies to by WAY too sweet.  I don't remember this being the case in the past - the recipe must have changed, and not for the better.</t>
  </si>
  <si>
    <t>laTM7NtiB2eh1C0N_6y8Kg</t>
  </si>
  <si>
    <t>bgxDswHIdFP0Go0pNfyAAw</t>
  </si>
  <si>
    <t>Specialty Food, Food, Sandwiches, Middle Eastern, Vegetarian, Ethnic Food, Restaurants, Mediterranean, Greek, Salad</t>
  </si>
  <si>
    <t>Hummus Grill</t>
  </si>
  <si>
    <t>OwiLyVU4az8giFPRdXuNEg</t>
  </si>
  <si>
    <t>very very good!  i had the lamb kabob; morrocan cigars; and fried cauliflower.  all of it was delish.  good portions; and good prices.</t>
  </si>
  <si>
    <t>M-BEbug3gy4MAEoZn-7s2g</t>
  </si>
  <si>
    <t>Re4tOm2pvmdf1GUcL3C3vA</t>
  </si>
  <si>
    <t>my favorite french fries in philadelphia!!! really friendly workers; very clean. i go there all the time and never get sick of it</t>
  </si>
  <si>
    <t>m4eabV1tpmgAJxV0xXunDw</t>
  </si>
  <si>
    <t>Jfz5o-W8MjjQLXGneOcheA</t>
  </si>
  <si>
    <t>Great spot. All the food is fresh and healthy with great flavor and great sauces. The pricing is very reasonable for the the serving sizes. Chicken shawarma is probably the most famous dish and it's excellent. Platters come with 3 sides and pita. Sandwiches are excellent and filling too. Great; healthy alternative to the over-priced salad place down the street. The owner is a good guy and loves giving samples of the new sauces he's working on. Going to start coming more often.</t>
  </si>
  <si>
    <t>dTsV4EXrSFgHIoEbquuHfw</t>
  </si>
  <si>
    <t>Tried this place again and found it to be quite good.  Tasty falafel platter with good (yes; good!) hummus and other appealing side dishes.</t>
  </si>
  <si>
    <t>iRcWmey-kSYYRO0zVWi09w</t>
  </si>
  <si>
    <t>o0nnhSMrSelTM5aY8yHzKQ</t>
  </si>
  <si>
    <t>All I wanted was some veggies on pita. So I went to Hummus. And this was a mistake.;;The girl working the counter seemed very nice and helpful. When it was my turn to order, I asked for just a veggie pita. She got a very confused look on her face and told me, \That's not on the menu...\" So I asked for a hummus pita without the hummus. ;;My order came up</t>
  </si>
  <si>
    <t xml:space="preserve"> and I proceeded to sit at one of their overly cramped tables. There was hummus on my pita. No big deal</t>
  </si>
  <si>
    <t xml:space="preserve"> I'll just ask them to fix it. I didn't think this would be an ordeal. I kindly told the girl that I had asked for no hummus. She told me that what I wanted wasn't on the menu</t>
  </si>
  <si>
    <t xml:space="preserve"> so I couldn't order it.;;......... -.- what? You have veggies</t>
  </si>
  <si>
    <t xml:space="preserve"> you have pita? But I can't have a veggie pita? After I stared at her with a perplexed look</t>
  </si>
  <si>
    <t xml:space="preserve"> she finally agreed to make The Most Complicated Order of The Day. ;;After my accomplishment</t>
  </si>
  <si>
    <t xml:space="preserve"> I sat down and ate my pita. It was very tasty</t>
  </si>
  <si>
    <t xml:space="preserve"> I'd give it a three. I also tried the fries which were great and gets a five. Service? I'd give a one. The girl just seemed like she was programmed to go by what's exactly on the menu. I know it's not Burger King where You Have it Your Way</t>
  </si>
  <si>
    <t xml:space="preserve"> but my order was not difficult at all.;;I will give them a second chance though. But only because of the fries."</t>
  </si>
  <si>
    <t>CJIIx6zzEuWh1CfFN3_5-w</t>
  </si>
  <si>
    <t>OLf5yKzYk5nLdJloTQztVg</t>
  </si>
  <si>
    <t>I've only been to Hummus once so far. It was a welcome addition to my lunch rotation, as I work in the area. ;;I settled for the Chicken Kabob Platter. The portions were ample, but I felt the chicken was a bit rubbery. ;;The Falafel Sandwich looked like a better bet, and at only $8 it's cheap and will fill you up.;;I wonder if the Rami Falafel truck down the street feels threatened by Hummus? We shall see.;;Hummus is a lot larger inside than it looks, and is all new construction, I believe. It at least smells like it.;;I had some Mango bottled drink there that I forget the name of. It was sweet and hit the spot. I recommend that for now.;;The way it works is, you order the food and they bring it out to you on a tray. No wait staff.;;The place does take out, and you can sit outside if you care to look at the construction going on as well as the homeless people sitting at the McDonald's next to it.</t>
  </si>
  <si>
    <t>FK0QdDTA0s29Xm_uTSSSqA</t>
  </si>
  <si>
    <t>Very decent and fulfilling Middle Eastern food. They have great catering as well. I love the cucumber/tomato/onion salad, falafel, lamb, and chicken. rice is really good as well as the pita. decent prices. ;;i would highly recommend this place for any person who loves middle eastern food and is craving it.</t>
  </si>
  <si>
    <t>LvSh4Alpeqk_HpRkOj7qQA</t>
  </si>
  <si>
    <t>fGdqQS-Swlxi6ihUVOH1pw</t>
  </si>
  <si>
    <t>4t34nDqlRjTCe0wIuU4__A</t>
  </si>
  <si>
    <t>Sfuvlzni2KzGai6LPvtaOA</t>
  </si>
  <si>
    <t>On our first visit, my friend and I both ordered the shawarma platter. It was amazingly terrible--trying to eat the chicken was like trying to methodically force wood chips down your throat. The rice and assorted vegetable sides were uninteresting, but at least they weren't a struggle to eat. The only redeeming part of the meal was the pita bread. ;;Since then, I've returned a few times, masochistically ordering the shawarma platter again in hopes of being surprised with an edible meal. It's never been as bad as the first time, but if you're looking for Mediterranean, Greek Lady is just around the corner.</t>
  </si>
  <si>
    <t>pk0K_iCwNxRmUujtirs1WQ</t>
  </si>
  <si>
    <t>LHiB0U25cXU2H5mkedzCpA</t>
  </si>
  <si>
    <t>This is one of my go-to places in University City. When I don't feel like spending a lot of money on some decent food. For $8, I get two meals worth of food.;;I'm vegan, so all my experiences involve the hummus, roasted veggies, and falafel platters. The pitas are awesome - warm, soft, tasty. I always go for the whole wheat pitas. The sides are great too. ;;I normally just get take-out but I've also had meals there with friends. The seating is a little bit tight, but it's not impossible to enjoy a meal there. ;;The staff is really friendly and happy to answer any questions you have.</t>
  </si>
  <si>
    <t>A5UnAt6EYlDh2PPMpAHV_w</t>
  </si>
  <si>
    <t>7yPzOek7Af2dKWGYKpcHWA</t>
  </si>
  <si>
    <t>Restaurants, Cambodian</t>
  </si>
  <si>
    <t>Khmer Kitchen</t>
  </si>
  <si>
    <t>B8sUIRgisTiHbpdw5X1wMg</t>
  </si>
  <si>
    <t>This place never disappoints.  Even though they didn't have the seafood listed on the menu for our dish;  the substitutions might have been better. Since it is a tiny place there is sometimes a wait...  But it's well worth it. As always;  the leftovers were just as delicious...</t>
  </si>
  <si>
    <t>YyiZfDz9UyOgoCy2tBAaPg</t>
  </si>
  <si>
    <t>Great Cambodian food in South Philly! I've been here three times (once to eat in and twice for take out) and haven't been disappointed once. ;;The must haves: ;Mussels in red curry sauce (Cha Mussels): creamy, savory, and a little spicy. I poured the red curry sauce over everything.;;Prat-Hee: Minced pork with raw veggies to dip (eggplant, peppers, cucumbers, etc.) It's a little bit oily and a little bit salty but extremely flavorful and satisfying ;;Chicken Curry (or whatever they have as a special): potatoes and chicken and a delicious warm soup. Perfect for winter days. ;;Papaya salad is also great for something light and fresh!;;4 stars instead of 5 because I pass out every time post-meal. Pretty sure there's some MSG in there.</t>
  </si>
  <si>
    <t>CTzBbmLTwcJ1CCztuy9z2A</t>
  </si>
  <si>
    <t>Huge portions and very reasonable prices. It has a hole in the wall type of interior; but it's very clean kept. I've never had authentic Cambodian food anywhere else; so I can't make any comparisons; but I left with a very content (and large) belly!</t>
  </si>
  <si>
    <t>tCNIxvpkckTvma1Ano6HZg</t>
  </si>
  <si>
    <t>_M0Qb9d0ictaL0u0hxmFZQ</t>
  </si>
  <si>
    <t>WJBto2nwBpcC4C1L2NILWA</t>
  </si>
  <si>
    <t>I was excited to try this place out and planned on getting to this place no matter what while I was in Philadelphia.  My friend and I took a taxi from DT to the restaurant when it opened. Got seated quickly and ordered 3 items to try - grilled steak with prohak dipping sauce; caramelized ground pork with coconut milk and vegetables; and samlaw machu kreung (beef soup with vegetables).  My least favorite was the caramelized ground pork - it was a little too sweet for me.  I love this dish at other Cambodian restaurants but unfortunately it was too sweet here.  But the rest of the dishes were very very delicious.  I wanted to order other dishes but there was only 2 of us and it would have been too much food.  Got a chance to talk to the family that owns this place and they were very friendly.  Highly recommend.</t>
  </si>
  <si>
    <t>F9r9fv9Zf0mt3D8QaX3_nQ</t>
  </si>
  <si>
    <t>z-WNJY0mF-9o2iqnIJHvjQ</t>
  </si>
  <si>
    <t>Super good food here.  I am pretty new to Khmer food, i can't express that this is amazing and the portion is family style.  So if you order too much.. prepare to bring it home and eat it again!  ;;Home made food here may take a bit to prepare depending on what you get, but it's worth it as it is made fresh on most items.  just BYOB and enjoy the food with your families/friends</t>
  </si>
  <si>
    <t>OGAZ1a6olN5IXaeOpaQmZA</t>
  </si>
  <si>
    <t>rBST9t-8ZFOF3CjhvtscHQ</t>
  </si>
  <si>
    <t>Synopsis: Great LITTLE restaurant with friendly service, great food, and reasonable prices...;;FYI: Cash Only- BYOB +;;The 5-6 table restaurant was clean and had friendly service. I ordered the assorted meat skewers for appetizer ...they were mild in flavor cooked to perfection...came with sweet &amp; spicy sauce (very good). EntrÃ©es were Prah-Hok Kahteeh &amp; (forget the name) Beef with pineapples, peppers, and onions...both were great...reminds me a bit of Vietnamese food but definitely had its own unique flavors...I would recommend to anyone that likes tasty food especially Southeast Asian cuisine.</t>
  </si>
  <si>
    <t>I7zXevhTeTrZh88lbHh4QQ</t>
  </si>
  <si>
    <t>Amazing food; cheap and BYOB. Come early to avoid the lines. I would recommend the curry mussels for apetizer!</t>
  </si>
  <si>
    <t>SeQjq5UBGn4ifJIGoKRR5w</t>
  </si>
  <si>
    <t>ksC81Iamux1zTYtAkraMtw</t>
  </si>
  <si>
    <t>Happy to have finally gone to this tiny restaurant serviced by the nicest family. The mix of dishes recommended were tasty; a familiar cross of Vietnamese and Thai; though sweeter and less spicy IMHO. My fave was the Prah Hok Kateeh; apparently a recipe of grandma's. And a beef dish that included raw veggies; among them Thai eggplant; with an amazing dipping housemade dipping sauce made from roasted tomatoes. Oh; and remember; cash only.</t>
  </si>
  <si>
    <t>CsS9io2uCzblw82ULa1LHA</t>
  </si>
  <si>
    <t>h5r8CUCRPzkBRHgSOzcW7w</t>
  </si>
  <si>
    <t>i6jA8vSHrP9LiUPHlqPVwA</t>
  </si>
  <si>
    <t>Food, Mediterranean, Coffee &amp; Tea, Restaurants</t>
  </si>
  <si>
    <t>Cafe OlÃ©</t>
  </si>
  <si>
    <t>UGdcpn4-RPbW77JoLKPnLw</t>
  </si>
  <si>
    <t>I got delivery from here today from lunch.  The delivery was very quick; within 15 minutes of placing the order.  I got the brie sandwich - definitely recommended.  Brie and apples on toasted cranberry bread.  The taste of the brie goes very well with the apples to balance the tartness. I got it with the israeli salad which had a little too much olive oil but it had a nice lemon kick to it.</t>
  </si>
  <si>
    <t>BW66NKFwXjnFgQvtLigk-g</t>
  </si>
  <si>
    <t>Breakfast and COFFEE is super-important to me.  So, when I travel, it's a pretty big question of mine...where am I going to find something close to my hotel, that will not cost a fortune and will be healthy and fresh?  ;;When I traveled to Philadelphia recently from San Francisco, I found this place on my first morning trolling the Old City for coffee (which is appallingly hard to find at 11:30am on a Saturday morning).  Thank god for Cafe Ole!  I ended up getting take-out breakfast each morning of my trip.  Good coffee.  Great breakfast wraps.  Great yogurt parfait.</t>
  </si>
  <si>
    <t>Z4oEvbz_skkRsLcKIzx1_w</t>
  </si>
  <si>
    <t>VyS48jZwZUG0v1RCj__LRw</t>
  </si>
  <si>
    <t>Stopped here after free yoga on the Delaware River for breakfast. Get the lox bagel on a multi grain bagel! So much salmon; so delicious!</t>
  </si>
  <si>
    <t>baZPHe8Z0JxNVt4c0IKRJA</t>
  </si>
  <si>
    <t>pmRsarRKKnzetfMB6NRADw</t>
  </si>
  <si>
    <t>This has turned into my breakfast place of choice whenever I'm in town. The bagels are the wide, thin variety. Quite good, although I actually prefer South Street's bagels when I'm in Philly. Friends always rave about their shakshuka, though, which is why we always end up here. It's not really my kind of breakfast dish, but it does look like a hardy way to start the day and it's an unusual dish to find anywhere. ;;The atmosphere is great, too. Plenty of tables inside including a big family sized table up front by the window, and tables outside on the front and side when the weather is warm. ;;A short walk from anywhere in Old City, this'll continue to be my go-to breakfast joint in town.</t>
  </si>
  <si>
    <t>ctrQeCdENpRqMq7i6fpMLQ</t>
  </si>
  <si>
    <t>MqvYq-JTPQXfOpL-YK0rkg</t>
  </si>
  <si>
    <t>Yeah; they rock too!! How perfect is their Iced Tea! With a sprig of mint; it is the most refreshing drink on the planet!!! I mean it; on the @!#$%^&amp; planet! It always smells great in there and they have a great breakfast menu. My goal is to buy everything in the place. It's also a great place to escape to for a while. Cafe Ole is in the perfect location as well to get all kinds of interesting people coming through at all time. Yeah; they rock too!!</t>
  </si>
  <si>
    <t>_RpDEQIESmgjPpHaOtoTrQ</t>
  </si>
  <si>
    <t>Ujwdhcm74Fq8kHntjbRhfA</t>
  </si>
  <si>
    <t>Cafe Ole is decent, but a bit bizarre. The food is tasty - I most recently had a European grilled cheese. ;;The confusing part is paying. Seems like you just pay whenever you want, before during or after your meal. Not that this is a bad policy, it just stresses me out for some reason.</t>
  </si>
  <si>
    <t>sbmyGASoKghjX-Nqlx2iIw</t>
  </si>
  <si>
    <t>b3hYQ416VrOctk39uHb3DQ</t>
  </si>
  <si>
    <t>tyd6kmDoimUht6AX9DgYqQ</t>
  </si>
  <si>
    <t>People in the 'hood joke that this place should be called \Cafe Go Away!\" and I can't argue. If you actually make it to the front of the line--which often takes 15 minutes for one cup of coffee--the counterpeople seem annoyed and distracted; which leaves me annoyed. Why do I even bother? The excellent chai selection and cold mint tea; as well as outdoor seating. But I don't bother often; and if you're on a time crunch; or abhor apathetic service; you shouldn't either."</t>
  </si>
  <si>
    <t>MB24FupUiQDWXzKO76rgCA</t>
  </si>
  <si>
    <t>dWVb02lIVHOf1kFrKC3yHg</t>
  </si>
  <si>
    <t>Great ambiance.  Got there too late in the day for the shakshuka; but enjoyed the soup instead.  One of those places that has a weird wonderful vibe with good food.</t>
  </si>
  <si>
    <t>nWsNSlYkrh_izY1TWprPXg</t>
  </si>
  <si>
    <t>9MTJ4vQy-OT6geADeNgRrg</t>
  </si>
  <si>
    <t>Great outdoor seating when the weather is warm.  Friendly staff and always a good crowd of people eating and drinking coffee.  Love the baklava and spinach salad with goat cheese; cranberries and walnuts.</t>
  </si>
  <si>
    <t>aGvNhALTj2VuGws_BJBE5Q</t>
  </si>
  <si>
    <t>8yZzf0gdWpSmY6ziyq7hKQ</t>
  </si>
  <si>
    <t>Vegetarian, Food, Venezuelan, Cafes, Latin American, Desserts, Restaurants</t>
  </si>
  <si>
    <t>Sazon Restaurant &amp; Cafe</t>
  </si>
  <si>
    <t>wjCQJGkIaE2vVIiA6xhubw</t>
  </si>
  <si>
    <t>I always enjoy the food I get at Sazon.  They are vegan friendly and gluten free friendly.  They're a tad on the pricier side for casual fare; but the food is worth it.</t>
  </si>
  <si>
    <t>ciRt56pa4Q81o-N2yKqNnw</t>
  </si>
  <si>
    <t>Loved this place. wanted to try it for years. My only regret is having waited so long. Judy and Robert are the owners and seemed to be operating the whole \front\" on their own. They both found time to talk and interact with us</t>
  </si>
  <si>
    <t xml:space="preserve"> my two daughters and my sister. I had the \"Patacon\" with beef and ham. Loved every bite. Fresh tomato and avocado</t>
  </si>
  <si>
    <t xml:space="preserve"> tender shredded</t>
  </si>
  <si>
    <t xml:space="preserve"> perfectly seasoned beef and a thick slice of ham perfection</t>
  </si>
  <si>
    <t xml:space="preserve"> all sandwiched between two crispy tostones. We started off with fried plantains and a sampler that included mini arepas</t>
  </si>
  <si>
    <t xml:space="preserve"> mini empenada and tequenas</t>
  </si>
  <si>
    <t xml:space="preserve"> soft mild cheese wrapped in dough and fried. All of it delicious. For dessert my girls had house made tropical frozen fruit pops. My older daughter and I had hot chocolate. Not anything like I've ever had before</t>
  </si>
  <si>
    <t xml:space="preserve"> but wonderful and very dark. My sister had and loved the cacao tea. ;;Can't wait to go back and try everything."</t>
  </si>
  <si>
    <t>QZ7ow9o9ehlfn07kAzU76g</t>
  </si>
  <si>
    <t>7Y1jekaSTD6D9h4JaGpigg</t>
  </si>
  <si>
    <t>IEa4goGAVPtMPuumtm_Uvg</t>
  </si>
  <si>
    <t>Excellent Venezuelan food! Gluten free options and wonderful deserts!. Had a wonderful time! Excellent and friendly service; delicious food; and remarkable selection of high quality chocolate. I would recommend this place to anyone.</t>
  </si>
  <si>
    <t>gPIiYc86lL4K4hOgb3luJg</t>
  </si>
  <si>
    <t>u4mJddAHx3mpHxy6QtpUhA</t>
  </si>
  <si>
    <t>Small; friendly; cash-only BYOB with excellent food. Sancocho &amp; asado negro were excellent! Portions are reasonable and prices are a bit on the high side but worth the quality; presentation; and flavor.</t>
  </si>
  <si>
    <t>E_hbGxU0Tiio37dhYwRYSg</t>
  </si>
  <si>
    <t>gkP4VuW27hNwsK2oiJpgzQ</t>
  </si>
  <si>
    <t>Fantastic food. I love the sancocho here (although it is a bit greasy) and is one of the only places I've found in Philly that does a good sancocho. the Patacon was also VERY good, and after having some of my friend's, decided that I wanted to come back and get one of my own. We also got a few of the truffles, which are AMAZING!!! Love them!!;;I later came back with some other friends for hot chocolate and truffles, and the hot chocolate was DELICIOUS!!!! Tried a few more of the truffles, and yep, still love them. They were out of the churros and chocolate that day (sadness) but hopefully will be back and next time they'll have them.</t>
  </si>
  <si>
    <t>ZD9sHtTDHVh8p0Tq7VNTlw</t>
  </si>
  <si>
    <t>R-E82J1MPb8VVsoltZHuyw</t>
  </si>
  <si>
    <t>Coming from a Venezuelan; this was a terrible food quality experience; tequenos were terrible also pabellon empanada was over fried and filling was still cold</t>
  </si>
  <si>
    <t>Lw2dC7-R6S7wF-TJp5Rsiw</t>
  </si>
  <si>
    <t>7exOWJbEKCAC1NvwQPMPSg</t>
  </si>
  <si>
    <t>Very creative; great atmosphere. Must try the truffles. The Venezuelan cuisine is delicious; and the owners are friendly.</t>
  </si>
  <si>
    <t>3lkP6UrA5u_tZa3H1c9fgA</t>
  </si>
  <si>
    <t>OAIyyAatsQDY_SOg3pYe0g</t>
  </si>
  <si>
    <t>Stopped in for dessert.  Very entertained by Roberto--very informative having lived in Venezuela and loving his wife's family and culture there.  A review of everything we tried:;Yuca churros with chocolate- wow;Super juice- a secret!!  It's super. May need to ask if you want to try. Raw chocolate beans purÃ©ed with berries. A cold drink;La cuaima-spicy!!;Lucky Kentucky-the favorite. Very thick. Everyone loves. Must eat with spoon. I enjoyed a spoon dipped in this and dipped in the spicy la cuaima!;Flan- jack says it was ok, it was good, I like it;Smurf truffle- very tasty;Avocado pistachio truffle- def not sweet. I imagine very healthy :);Darkest hot chocolate with orange- good</t>
  </si>
  <si>
    <t>l1gF3Y9bdVkXO6C-fgveZQ</t>
  </si>
  <si>
    <t>qaDImxPguQz0jToNYvB1Eg</t>
  </si>
  <si>
    <t>Mexican, Restaurants, Vegetarian, Coffee &amp; Tea, Juice Bars &amp; Smoothies, Cafes, Desserts, Bakeries, Food, Breakfast &amp; Brunch</t>
  </si>
  <si>
    <t>CafÃ© y Chocolate</t>
  </si>
  <si>
    <t>BmoG-MsMTRRVMk7FbpgrSw</t>
  </si>
  <si>
    <t>Highly recommended. Everything we ordered was excellent. The tamale azteca is superb; the cafe con chocolate excellent; and tres leches to die for. Riquisimo. Plus; I got the vibe there was a lot of attention to detail in the decor. We brought vodka and beer; and they were great about keeping our drinks cold for us. We stayed for 2.5 hours and had attentive service. Since it was such a beautiful night when we dined there; I half-wished that they had more substantial outdoor seating. Then again; given the neighborhood; perhaps I'm glad they did not. Either way; my only real complaint is that it takes a solid hour of public trans to get from west to 21st and Snyder. But hey; I ate enough that I needed that 7 block walk back to the sub. Overall; it's a high-quality venue with character.</t>
  </si>
  <si>
    <t>AE3jqrd9r0Z5nRkwtQ6oKA</t>
  </si>
  <si>
    <t>WThfbjuZeBA-eWN0PUVeTg</t>
  </si>
  <si>
    <t>Came here with a group of friends and we all enjoyed it immensely. It was so so so good. We couldn't get over the nachos and then, the rest. One of us got the mole enchiladas and I seriously wish I sat closer so I could eat ALL OF IT. Everything else was delicious too and the cafe chocolate (with shot of espresso) TO DIE FOR. I could bathe in it. SERIOUSLY. ;Anyways, the food was great and the people were amazing. I am definitely going back for more. I have tried mexican food in LA but this place was one of the better mexican food places I have tried.</t>
  </si>
  <si>
    <t>C6-SewsTSOObiuKkrEJiGg</t>
  </si>
  <si>
    <t>9EOBoFA--rJGQ58QSOf6Tw</t>
  </si>
  <si>
    <t>EDMRpEPc4WK1nGoZzY265Q</t>
  </si>
  <si>
    <t>Escf_Au2-DoCr9EII7kSWw</t>
  </si>
  <si>
    <t>Cafe Y Chocolate is truly authentic old-country Mexican food.  The restaurant is a special gem in South Philadelphia; with a traditional and soulful menu of Mexican drinks and dishes.  The warm staff immediately welcomes you in for a meal; and it is a memorable meal every single time.  I have visited this place for so many brunches and dinners over the past few years; and I always leave wanting to come back again before the end of the week.  My usual meals often include Mexican hot chocolates; chipotle potatoes; homemade guacamole; vegetarian tacos; and their tortas (oh; man; the tortas!).  This ain't a meat-and-more-meat kind of Mexican restaurant--they will happily cook for any kind of eater; whether you are a vegan; vegetarian; gluten-free disciple; whatever.  The food at Cafe Y Chocolate is always good.  Always.</t>
  </si>
  <si>
    <t>iYH6z6YPR61cJY7ygaRBhQ</t>
  </si>
  <si>
    <t>ko7RrJ4NN67G9-yxdOPioQ</t>
  </si>
  <si>
    <t>MpnlGMlkkLIIJZmjyNcvvg</t>
  </si>
  <si>
    <t>9Lj-UIk7aRq9PS1MN2AAkQ</t>
  </si>
  <si>
    <t>_T0s01d2iDUE3Ue8itODlg</t>
  </si>
  <si>
    <t>We decided to try this place after reading http://philly.eater.com/maps/philly-under-the-radar-breakfast-restaurants-cafe instead of Honey's. That was a mistake. The food was very flavorful but; the bread was stale. I had the Huevos MotuleÃ±os Especiales that suppose to come with tortilla or bread. I had to ask for it. Then; we were charged $1.50 for it. We asked why the menu stated it was included; waitress couldn't give us an answer.  The  Huevos Revueltos con Chorizo was suppose to be paired with bread or tortillas; we didn't get any.   Service was slow. It took us about 10 minutes to get the check. Another 5 more minutes to get my carrot; Apple and ginger juice into a disposable cup. Then; another 5 minutes for our change. I was very disappointed driving all the way from northeast Philadelphia for that. I'll stick with Honey Sit-N-Eat and Cafe La Maude.</t>
  </si>
  <si>
    <t>ofl9Df5cCoLFuTiDJYEGQQ</t>
  </si>
  <si>
    <t>9fuVUEIvGoTpiud7bbPIig</t>
  </si>
  <si>
    <t>Just found this place yesterday and went back again today!  Super fresh; super delicious.  Had the Huevos Rancheros both days (amazing verde sauce) and the fish tacos and chilaquiles.  Very friendly staff and delicious strong coffee to round out the meal. Cafe Y Chocolate is fabulous!!!!</t>
  </si>
  <si>
    <t>SizXjEoMOJauljRU420cgw</t>
  </si>
  <si>
    <t>FQUZ69iJqBxatLPGm9SZag</t>
  </si>
  <si>
    <t>Food was 3 stars.. Service was terrible enough to bring the rating down to 1. ;;Ordered coffees and received our food first. Not until we asked for the coffee a third time did we receive it. Forgot half of our desserts.. took 20 minutes to get the bill.. 20 minutes to pay..</t>
  </si>
  <si>
    <t>nyPZb8Or1u24H_7BSznpHw</t>
  </si>
  <si>
    <t>fRYYQUy1iXbYKcGiOnaTtA</t>
  </si>
  <si>
    <t>If you're a west coast transplant; this is the place to give you all the Mexican feels from home.</t>
  </si>
  <si>
    <t>CdjHIfrpLVAvw3wWTBVk5A</t>
  </si>
  <si>
    <t>EreYgrQPuR7Sk_FKeZZg9g</t>
  </si>
  <si>
    <t>American (Traditional), Food, Bakeries, Specialty Food, Restaurants, Bars, Ethnic Food, Cafes, Beer Bar, Coffee &amp; Tea, American (New), Nightlife</t>
  </si>
  <si>
    <t>Talula's Daily</t>
  </si>
  <si>
    <t>7SAT-YfUiqvmxFdAEqLsYQ</t>
  </si>
  <si>
    <t>One of the best places I've dined in a long time. Even during the lunch rush hour on a Wednesday, staff remained fast, friendly, and the place never got overwhelmingly full. The communal tables weren't that bad, even though you can hear couples fighting across the way from you. One other patron judged us for indulging in an AWESOME cheese board, mini shepherd's pie, large latte, and lavender polenta cake at 11:30 a.m with a \that's a lot of food.\" Only bad part. Also</t>
  </si>
  <si>
    <t xml:space="preserve"> screw you man (jealous I think). ;;The server (man with Newsies hat and forearm tattoo) was so nice and explained every cheese curated for us on the board as well as suggested accompaniments. He handcrafted it with care and it was much-appreciated. Each one was better than the last! I could spend all day reading</t>
  </si>
  <si>
    <t xml:space="preserve"> talking</t>
  </si>
  <si>
    <t xml:space="preserve"> and enjoying this lovely place. ;;My favorite part of my visit to Philadelphia. Thank you all!!"</t>
  </si>
  <si>
    <t>BBblD1qOQHVsze9RjoWBAQ</t>
  </si>
  <si>
    <t>3n-D1mXJiwkfeH5Bq-OLDw</t>
  </si>
  <si>
    <t>YPhDPz112csc6CRmvqjROA</t>
  </si>
  <si>
    <t>tLFdFosIjNXq0opVK67Ryg</t>
  </si>
  <si>
    <t>This review is for the \Secret Supper\" at Talula's Daily</t>
  </si>
  <si>
    <t xml:space="preserve"> which is a set tasting menu of six courses for $55.  ;;The menu changes each month- and the courses are served family style (with the exception of the entree which came on individual plates).  Our menu for February consisted of warm jalapeno cornbread with honey butter</t>
  </si>
  <si>
    <t xml:space="preserve"> which were melt in your mouth delicious; a small dish of mussels served with toasted croutons in a broth flavored with lime leaves (the bowl of mussels was a little awkward for sharing among four people- who gets to drink the broth that remains after the mussels are gone..?)</t>
  </si>
  <si>
    <t xml:space="preserve"> a cheesy cauliflower casserole</t>
  </si>
  <si>
    <t xml:space="preserve"> tender glazed spare ribs</t>
  </si>
  <si>
    <t xml:space="preserve"> a cheese course and to end it all deliciously a plate of hot chocolate donuts with vanilla cream!;;The food was awesome</t>
  </si>
  <si>
    <t xml:space="preserve"> expertly prepared and attractively presented by the chef in the open kitchen.  Service was attentive and our waitress explained each course and was knowledgeable about the various wines. An optional wine pairing is available for the meal</t>
  </si>
  <si>
    <t xml:space="preserve"> but we just ordered by the glass.;;What I think I loved the most about this restaurant was how pleasant the atmosphere was</t>
  </si>
  <si>
    <t xml:space="preserve"> the tables are not on right top of each other</t>
  </si>
  <si>
    <t xml:space="preserve"> the room was quiet enough for conversation and to hear the soft jazz music playing in the background</t>
  </si>
  <si>
    <t xml:space="preserve"> the room was candelit</t>
  </si>
  <si>
    <t xml:space="preserve"> and overall it felt very comfortable and relaxed</t>
  </si>
  <si>
    <t xml:space="preserve"> with a casual elegance. ;;I would highly recommend the Secret Supper and the memory of this meal will stay with me a long time!"</t>
  </si>
  <si>
    <t>p82V9GaVnJWylacbjJAFXQ</t>
  </si>
  <si>
    <t>Let's put price aside for a moment... Talula's table is a great addition--and lunch option--in Wash West. The good: the prepared foods; like Mac-n-cheese and roast pork sammie; to pre-packaged sandwiches; salads; dips are delish; there are lots of great options; and it's adorable. The bad: lines can be long; this is often a place for ladies who lunch and ill-mannered children; and it's not very big so if it's nice head across the street to Washington square instead. The ugly: prices are pretty outrageous for what it is. $12 for Mac-n-cheese; $9 for a half a pork sandwich; and cheeses are very high-priced. But I guess if I don't want to pay so much I don't have to go there. Hence 4 stars... Overall is a great local lunch and take out spot with high quality food; bacon ($1 a piece - enjoy while in line); mushroom 'crack'  dip to die for; and beer for all.</t>
  </si>
  <si>
    <t>Je4BQ-uhy-ZpMQ_SWJ2Qvw</t>
  </si>
  <si>
    <t>This was our third secret supper dinner and Talula's Daily came thru with flying colors once again.  We have a group of 5 each time and we all thoroughly enjoy the entire evening.  I recommend the wine pairing. This was the second time we went with it and it was very well done. The description of the paired wine and cuisine is impeccable.  The set menu always has an optional course; get it.  We have always loved it. From delicate french inspired to traditional with a flare american the cuisine and experience is excellent.  Thank you Talula's we will be back once again.</t>
  </si>
  <si>
    <t>hf_zhIW6zUiOy_rOajmh4g</t>
  </si>
  <si>
    <t>IA-gWLerFfBxM4Q-eiZjWg</t>
  </si>
  <si>
    <t>Made reservations for the supper club on fourth if July weekend with a friend and can say that this was the best meal I've ever had in Philadelphia. Every one of the five courses was inventive and perfectly cooked. The flower lot bread baked right into a clay flower pot was surprisingly one of the best things about it! I also loved the meaty swordfish kabobs with peach salsa. Not to mention the market was decorated in full anthropology decor and was so cute! We walked out very full and could not stop talking about how amazing the whole experience was. Giving it 5 stars because food; service and atmosphere were all perfect- definitely check it out!</t>
  </si>
  <si>
    <t>g-_XTFGoLsNkLYH818dViw</t>
  </si>
  <si>
    <t>nX4dm-nGiVPXQIe3-bFlsg</t>
  </si>
  <si>
    <t>Love the food .. healthy and house made. The ambiance is out of one of my dreams. The baristas are friendly and helpful. Expensive. I asked for a cup of soy milk to have with my zucchini bread; you know maybe just 12oz's would do. I think I paid $5 for it *cringe*. It's okay. It was delicious and worth it. But I'll have to save up next time. Lol. Love ya Talula's daily.</t>
  </si>
  <si>
    <t>ZYgGikISkN81ULCgaVMD-A</t>
  </si>
  <si>
    <t>pOoHt1q1X30S56ouPLtM3g</t>
  </si>
  <si>
    <t>This place needs an honest review. Obviously, it is beautiful and the ideas are all good but the execution is sadly not.;;I went in the third day it was open and ordered a grilled cheese.  I had time to spare, so I sat down and waited, and waited, and 25 minutes later an employee asked if I was waiting for something.  And then 12 minutes later my grilled cheese arrived -- burnt toast and everything.  It was (besides the burnt-ness) a delicious grilled cheese, but it took 35 minutes.;;Went back yesterday since I was there one its first days and wanted to try again.  I ordered a frittata as did my friend.  They asked if I wanted it warmed (um, yes) and they whisked them away.  18 minutes later, they arrived at our table and were plunked on the table.  Which one's which? I asked. The employee did not know. That's fine, that's fine. We take our first bite...honestly, not warm at all. I am really not pushy at restaurants because I get it, I've worked in restaurants too, it's not easy! But when you are charging $7 for that grilled chesese, etc. everything from start to finish should be great.</t>
  </si>
  <si>
    <t>t_EfENiT8km6lGkp3FUffg</t>
  </si>
  <si>
    <t>IvRQQ3n3w8srMGY7Y7I8AA</t>
  </si>
  <si>
    <t>I am ... in Love.  Philly Love...that's what they call it?;;This is the perfect cafe that has outside seating, without the hustle and bustle of cars driving by and wafting dust in your face.  You actually look into the park, rather than another old building.  This cafe serves a variety of organic coffees, wine (their house boxed...yes boxed..wine..is fantastic!), cheeses, snacks, deli options and even a dinner setting.  ;;If I had to choose to work remotely, I would choose this little knook.  Outside seating at Taluluas or indoors on their cocktail tables.  ;;Must tries:;Iced Coffee;Cappuccino;Cheese Board ;Salami;Deli options ;Cookie (free from yelp checkin!);House white wine;I hear you can order cocktails from Talula's garden, but I'm so happy w/ the offerings here.  ;;The service is great and don't forget the coffee punch card!  Just the absolute perfect setting and likely more affordable pricing than Talula's Garden.</t>
  </si>
  <si>
    <t>D-p_7WVdlyGUE3XFsTt8YQ</t>
  </si>
  <si>
    <t>ugNjMrO1ZPfB5U9xLz_gig</t>
  </si>
  <si>
    <t>Many legitimate complaints about wait times and food sitting out and not freshly made....for the prices, I agree. Given that there's not much else near by to grab and go, I suppose they can up charge for the convenience and locally sourced foods.;;I also think the service has been at least friendly and attentive if. It lightening quick. I'll give them a chance to work out the kinks.;;I recommend that you at least come here, but come in the nice weather, on a weekend, and get yourself a nice spiked coffee....which you can't getting any other cafe that isn't a straight up bar...and then sit outside and look out over beautiful Washington Square Park. Try a pastry with it. If you're looking for daily lunch every day on your lunch break, well, you may have to wait for Talula to figure out that the coffee is the only thing you can afford to get here every day.</t>
  </si>
  <si>
    <t>sL6fC0P4C-gyL4E5gacUeQ</t>
  </si>
  <si>
    <t>Sandwiches, Restaurants, Pizza, Italian, Salad</t>
  </si>
  <si>
    <t>Lazaro's Pizzeria &amp; Grill</t>
  </si>
  <si>
    <t>6RXon-4eyWljVwv4yNZuaw</t>
  </si>
  <si>
    <t>Delivery takes a good amount of time; but the pizza is completely worth it. Big slices of thin pizza perfect if you like to fold your slices.</t>
  </si>
  <si>
    <t>ia2WzgAZSS5rfu123UjdTA</t>
  </si>
  <si>
    <t>My friends all go for pizza which doesn't appeal to me other than fun fact that a large is the size of a small planet. BUT what I did discover whrn I needed a very quick bite; was that their Italian combo is spectacular! Flavorful and fresh; and bonus if you add hot peppers on it!</t>
  </si>
  <si>
    <t>UsSIIyxsFccw0muf81S93g</t>
  </si>
  <si>
    <t>I hadn't had Lazaro's since my undergraduate days and decided it was worth a trip back, now that I live about five blocks away.  It was Sunday night, and Lazaro's was sufficiently busy.;;My gf and I ordered a large mushroom pizza and waited patiently in the seating area next door for our pie.  10 minutes.  20 minutes.  25 minutes I go check.  \Large mushroom?\"  It's next</t>
  </si>
  <si>
    <t xml:space="preserve"> it's next.  We did have a pizza a few minutes later</t>
  </si>
  <si>
    <t xml:space="preserve"> but for a pizza this thin</t>
  </si>
  <si>
    <t xml:space="preserve"> waiting 30 minutes was a little long.;;And I didn't appreciate the comment from the guy when I went back to get a couple of forks and knives</t>
  </si>
  <si>
    <t xml:space="preserve"> \"next time you should order ahead</t>
  </si>
  <si>
    <t xml:space="preserve"> you know\".  Thanks</t>
  </si>
  <si>
    <t xml:space="preserve"> jerk.  I will now that I know it takes 30 minutes to make a really flat pizza.  ;;The pizza itself - also about three stars.  The mushrooms were good</t>
  </si>
  <si>
    <t xml:space="preserve"> but they kind of skimped on the amount they gave.  The sauce is sweet and the crust nice and thin</t>
  </si>
  <si>
    <t xml:space="preserve"> just as I like it.;;Anyway I'm sure I'll be back but I wish there was somewhere that stood out for me as damn good pizza."</t>
  </si>
  <si>
    <t>ksFnIdzAXgInXAS38V4zIw</t>
  </si>
  <si>
    <t>After just moving to Philly, I was excited by the large number of well reviewed Pizza joints in the area.  We tried Lazaro's 1st as it was close to our house. ;;We got a large half cheese half pepperoni pie and an order of garlic knots. The garlic knots were pretty good. Less greasy than places I've ordered from in the past and definately not overdone on the garlic. The pizza was typical thin crust, but not as crispy as I would have liked. The sauce, however, was superb. It is much sweeter than any sauce I've had in the past and really had a nice zing to it. The peperoni wasn't crispy enough. ;;Pretty good pizza, but I think I can find better in Philly.</t>
  </si>
  <si>
    <t>zW3Czs4MJOzHcJKgDOHkyQ</t>
  </si>
  <si>
    <t>a3bOrxBnnm-2YVNqcYF9xA</t>
  </si>
  <si>
    <t>good tomato pie or well red pizza. ;;also good chicken finger sub (with honey lettuce and tomaeters)</t>
  </si>
  <si>
    <t>8qsf43TICItaD4Btrjrg3g</t>
  </si>
  <si>
    <t>ahAdH0r_hCeYnWjhPi62cQ</t>
  </si>
  <si>
    <t>Great pizza and better service; wish they would take cards tho; other than that; great business</t>
  </si>
  <si>
    <t>3deHWANhvXP1WIExp4ipnQ</t>
  </si>
  <si>
    <t>qtkh3_3MRGkeTZ79g_n2vQ</t>
  </si>
  <si>
    <t>i've ordered delivery from these guys a couple of times, whilst working. not only did i enjoy it, i enjoyed to the extent of OMGTHATSAGREATSAMMICH!!!!;;seriously....i dig the zucchini sticks, all fried up, too.;;(btw--the sammich of awesome is the veggie hoagie--eggplant, ahoy!)</t>
  </si>
  <si>
    <t>nXorD_LBl8TrPBQVQXFB9g</t>
  </si>
  <si>
    <t>n_CRvIlxpi2F2swABccgUg</t>
  </si>
  <si>
    <t>Mt4iYBMsNmsXLjHe4JIIEw</t>
  </si>
  <si>
    <t>HktkbztrTRIEhT654xH06w</t>
  </si>
  <si>
    <t>I have been ordering from Lazaro's Pizzeria &amp; Grill for years. I have never once been disappointed; and the delivery has always been very quick. Lazaro's is the only place in the city that I order pizza and cheese steaks from; definitely a great choice for any night; especially when the game is on. Thank you for the years of great food and service!</t>
  </si>
  <si>
    <t>UUqxQPz8UPRozxLcdFEVeQ</t>
  </si>
  <si>
    <t>QTckn3LLofSZKUyNGBG0wA</t>
  </si>
  <si>
    <t>I think you should prepare yourself before entering. Get out your hankie, tie your hair back, and prepare to salivate. This is what happens when you enter the haven of Lazaros. ;;I have to admit to only trying their cheese and white pizza. The white pizza (classic) is what kills me. It kills me with sweet cheesy flavor. And then brings me back to life with the wafting scent of yet another gargantuan slice. You begin to sweat, dare I have another slice? Who is looking anyways? Is this a sin or can I get away with it?! All natural fears. Let me lay them to rest. Lazaros is awesome. It is best to stuff yourself with awesome so that you have awesome inside you. For the next few hours at least. Then you have to come back for more. ;;Which is EXACTLY what I plan to do this weekend. Me. Lazaros. It's the only kind of date I need to have the rest of my life! ;;Also, if you are complaining about the size of this food look at their name. Lazaros Pizza House. They had to get a HOUSE added for this kind of food. Because it feeds a house of people. Duh, don't hate, it's implied in the title foo!</t>
  </si>
  <si>
    <t>c0X2PrRdoi-xZQ6MkBzbog</t>
  </si>
  <si>
    <t>32It9NN_lVismU9tcuLB0A</t>
  </si>
  <si>
    <t>Caterers, Arts &amp; Entertainment, Nightlife, Desserts, Jazz &amp; Blues, Event Planning &amp; Services, Food, Seafood, Southern, Soul Food, Restaurants</t>
  </si>
  <si>
    <t>Relish</t>
  </si>
  <si>
    <t>biiH2oQohZziJEWzKBs6PQ</t>
  </si>
  <si>
    <t>I was excited to try a new place. I arrived to wait for an hour with no answers to when a table will be available. After pestering the hostess; she says we will reservations coming in; it will be another 30 minutes or so. So waiting an hour and not being able to get a drink or a table I left. I hope to try this place some day.</t>
  </si>
  <si>
    <t>qu-vYavOVMpgEwWGQxG-kg</t>
  </si>
  <si>
    <t>_q6FAFuJjyE8Kji36EwDEw</t>
  </si>
  <si>
    <t>I enjoyed everything about Relish from Raisin in the Sun to the live band to the karaoke to the Hennessy Sangria to the seafood Mac n' Cheese to the Fried Catfish, greens, and sweet potato mash to the fact that my reservation was honored in spite of being about 30 minutes late in arriving to fellowshipping with the party next to us. ;;The only thing I hated was having to leave, but I plan to visit again real soon!</t>
  </si>
  <si>
    <t>IEHNX36L8Ax9i9cmcDE9Xw</t>
  </si>
  <si>
    <t>kneNKf3RFAzJscG7An2f8A</t>
  </si>
  <si>
    <t>I hosted a birthday party for a loved one at Relish this past Saturday night. It was amazing! We had a party of 40+ including attendees from the age of 1 on up to 96. The birthday girl as well as every single guest in attendance had nothing but praise for Relish. The experience was just great from start to finish. I really appreciated the integrity; professionalism and patience that I experienced throughout the entire event. The establishment; event coordinator; Sherri Lee Stevens and all of the staff; food; ambiance; etc was just wonderful. We had a few mishaps come up on our end (overbooking; tardiness; etc); however; the wonderful Relish staff was able to work everything out for us; with a smile! I really can't say enough nice things about the place. If I ever have to host another event in Philadelphia; I'll definitely book Relish again. I highly recommend it.</t>
  </si>
  <si>
    <t>bRclftsrS7SNK-hDa1AzCg</t>
  </si>
  <si>
    <t>lWk6smBwLf7xlhvZOpwtYw</t>
  </si>
  <si>
    <t>My husband and I came here for the first time on Friday 4/22/16. We had a 630 reservation. After our arrival we had about a 15 min wait before being seated in the bar/club area. We were seated near the kitchen walkway( a high traffic area). I immediately requested from the host to be moved to the table rt next to me but was told it was reserved for 4 people even though a couple had just vacated it. Although a little disappointed about the seating we went ahead and ordered our dinner. My husband had the crab cake meal and i ordered the chicken meal. The portions were good; however the greens and fried chicken needed a little more seasoning. The entertainment with Cedric Napoleon;tanqueray hayward and t webb was awesome. Our server Chai was also very attentive. We were disappointed that within 30 minutes of being seated they sat 2 people at the table next to us which previously they told us it was 4 people. I don't understand why we could not have been sat at that table to begin with. Disappointed that throughout the entire evening we kept getting bumped by waiters/waitresses trying to serve others in this high traffic area. Overall rating lowered due to seating accommodations.</t>
  </si>
  <si>
    <t>ThvEQ_QUv9-9yIF8DThNNQ</t>
  </si>
  <si>
    <t>lSRBc7wwWg-FJcf7jDl_IA</t>
  </si>
  <si>
    <t>Celebrated my birthday at Relish.  The service was awesome from the time we entered the door until we left.  Food was great...Fried Chicken; Crab cakes; Short Ribs; Caribbean Chicken; Mac n Cheese; Collards.  Our waitress Kai (I think that's her name) was very attentive and patient.  The music was great....we had at great night and will definitely go back.</t>
  </si>
  <si>
    <t>AlLDbakZiP-xAhH-vMuS_Q</t>
  </si>
  <si>
    <t>YZ_WXBgvT_EulGQOfxrTtg</t>
  </si>
  <si>
    <t>Y'all. Overrated is not even THEE word. I don't get the hype. I can't believe that my fellow Yelpers deceived me like this.;;We came about 10-15 minutes before our reservation for Sunday brunch and was seated about 5 minutes after. So the wait time wasn't bad. Once we were seated we headed over to the buffet and personally speaking I've seen bigger buffets but at this point, I was trying not judge just yet. Took a stroll around the buffet, they had a bit of a variety of food: waffle, omelette and pasta stations; BBQ and fried chicken; fried fish; shrimp and grits; challah French toast; home fries; curry chicken salad; Caesar salad; fruit salad; small desserts; etc. ;;All that I stated above was practically majority of the buffet. I managed to get a pasta and omelette made to my liking with Caesar salad, fruit, turkey bacon, curry chicken salad and fried fish. Y'ALL! The best thing on my plate was that fried fish and that's probably cause I added hot sauce to it. The rest of the food was... meh. I can't believe I was in a soul food place where the food was not seasoned. The only reason why they are getting two stars is one because of the wait time and the other because the waitress was nice. But it even took long for her to come around at times. Also, the drinks weren't bad. It could be good for a happy hour but as a person who goes to many brunches and places to eat in the tristate area, I was disappointed in the quality of the food. The food was overpriced. Those who gave 4 or 5 stars truly hasn't been to a good brunch.</t>
  </si>
  <si>
    <t>Ny2s8iXODHeFy9r88yTGGg</t>
  </si>
  <si>
    <t>kfg2plPqBKm7ELXg8P8myw</t>
  </si>
  <si>
    <t>This used to be one of my favorite restaurant in the city; however the service and food have gone by the wayside! It's almost as if they don't even care or think that it's alright to serve you food that is not cooked thoroughly. Save your time and Money!!!!!</t>
  </si>
  <si>
    <t>D78A6KDgxyerAle7HnDy6Q</t>
  </si>
  <si>
    <t>SOXrLqkCRFsxlqeuNe4rkA</t>
  </si>
  <si>
    <t>Excellent Food! Excellent Service! I frequent this place. It's my favorite restaurant in the area. Love the cornbread ( I bought 12 pans for my engagement party). The shrimp and grits dish is amazing. ;;Entertainment is around $6 a set and can range from eclectic jazz (which I'm not a fan of) to traditional jazz. If your not into the music you can always eat it the main dining room and save your money. ;;If you would like to experience an assortment of what Relish has to offer, try their Sunday Brunch. Visit www.relishphiladelphia.com</t>
  </si>
  <si>
    <t>R2H0mh4cBZifDdL5zqBAjw</t>
  </si>
  <si>
    <t>hzTYp7Vfq3a_gJuiMc2caQ</t>
  </si>
  <si>
    <t>I've been wanting to try this place for awhile. People rave about it. I actually haven't gotten a chance to go to the actual restaurant ... But I decided to try UberEATS and Relish was one of the restaurant choices; so I figured why not? I ordered cast iron fried buttermilk chicken and it came with Mac and cheese and collard greens. The chicken arrived crispy and was pretty tasty (not over seasoned!) the Mac n cheese was good; but the noodles were a bit over cooked. The collards were bland... Def could use some seasoning. Maybe my expectations were too high; the food was good don't get me wrong but I've had better soul food. I will try again; but plan to dine in next time!</t>
  </si>
  <si>
    <t>GOBuOYhmLq6vLARLpMztHg</t>
  </si>
  <si>
    <t>HY6RFvE-Lt5d8_ONr-cFyw</t>
  </si>
  <si>
    <t>Wanted to find a good option for Southern cuisine and was referred to this place. Decided to surprise my hubby on his 55th birthday. We came on a Sunday so we had the buffet which included a full salad bar. Favorites would be the biscuits; cheese grits; Mac n cheese sautÃ©ed cabbage. Everything was good but those were my standouts. The fried fish was nice as well as fried chicken. The service was excellent; the ambience was very nice and the music was great!!  Would definitely make the drive from Jersey again!!</t>
  </si>
  <si>
    <t>Mn3t-aG4nnvXvpF1TWG9mw</t>
  </si>
  <si>
    <t>HrIEc9gVWWnjqn9OiglrVQ</t>
  </si>
  <si>
    <t>Fast Food, Restaurants, Delis, Sandwiches, Event Planning &amp; Services, Cheesesteaks, American (New), Caterers</t>
  </si>
  <si>
    <t>Jakes Sandwich Board - 12th St</t>
  </si>
  <si>
    <t>rl0NF-yD8R9OX28PZwhiPQ</t>
  </si>
  <si>
    <t>I went over to Jake's one day during my lunch break from work; as I had been eager to try that place out for over a year now!  Before I entered; I scanned the menu posted outside the shop; and decided to go try myself a cheesesteak.  I ordered the Steak and Egg; cheesesteak with American cheese and ketchup topped with an egg sunny-side up.  While the sandwich was listed as having sriracha ketchup on it; I'm not a fan of the hot and spicy side of things; so when I asked if I could substitute regular ketchup for the sriracha; the counter girl gladly obliged.  I also ordered a small side of fries to accompany my cheesesteak.  While I waited for my order to be ready; I noticed that at each table in the shop; there is a roll of paper towels--and I can totally understand why.....so delicious yet so messy!! I also notice that they have what they call a \5 Pound Challenge\"--in which participants are challenged to polish off 5 pounds of food (a 2-foot long cheesesteak; 4 Philly soft pretzels; a box of Tastykakes; 24 Peanut Chews; and a Cherry soda); and if they have done so in 45 minutes or less; it's ALL free!  I could never eat that all on my own; but would love to split that with a few people!  Definitely a great idea for friends!  Can't wait to try more of their menu items including their milkshakes AND the chocolate covered bacon!"</t>
  </si>
  <si>
    <t>Jt3GylPuH64uA3zTdbMdCg</t>
  </si>
  <si>
    <t>HNoSNj4l7n1XFKvyN2-GQA</t>
  </si>
  <si>
    <t>I had the steak and egg; really good. Excited to go back and try the Village Turkey and the Barnyard.</t>
  </si>
  <si>
    <t>_Omk68yT_0DpD0QOhAKR4g</t>
  </si>
  <si>
    <t>I really like the Schmeer.  I mean; really really like it.  It's just a delicious combination of tender turkey breast; provolone; spinach; sliced RED onions; roasted peppers; and a garlicky mayo on a soft; fresh yet crusty roll.  A whole sandwich will easily be enough for 2 meals.  I brought half for lunch and it was still delicious after spending a day and a half in the refrigerator; although I would recommend eating it fresh.  Dad's pick is the midtown chicken (he's trying to be healthier); which still tastes pretty darn good and indulgent with sliced; grilled chicken; avocado spread; peppers; onions; and a mix of cheddar and mozzarella; in a salad bowl.  While I'm a bread-loving gal; the salad and bowl options are nice if you want something flavorful yet low carb.  Apparently you can also get a sandwich over fries instead of a roll if you really are looking for a heart attack.  One of these days I will work up the gusto to try that.  In the meantime; I am very much content with the sandwich options here and even more grateful to my wonderful; foodie father who actually drives down to the city just to grab a few for lunch and dinner (and bring some extras for my lunch the next day).  Definitely worth a visit if you're in Philly and want a quick; satisfying; flavorful; and affordable bite.</t>
  </si>
  <si>
    <t>0WETRjUgX-6N7Kv2gJk6hg</t>
  </si>
  <si>
    <t>I I'm in town from Arizona and my wife saw this place on tv and told me I had to go. Absolutely worth it. Ordered the garlic bomb off their \secret\" menu and it did not disappoint. Well worth the trip and the service was great. They were helpful; friendly; attentive and expedient."</t>
  </si>
  <si>
    <t>mJ_3RCb0gKIhJ9y7Rdywbg</t>
  </si>
  <si>
    <t>RbjKzDzTk4zDuPAKOkGLKA</t>
  </si>
  <si>
    <t>Thank you Jake's for bringing something different to the table. The Market East options in the sandwich department tend to mirror each other so it is great to have some variety in a menu. ;;These sandwiches are true sandwich lover sandwiches. Great bread with fresh ingredients. I have eaten lunch in twice and the workers are very friendly and make it a casual environment. They probably eat for free all day back there so I would be a happy camper too. I have tried the Barnyard, Mensch and the Italian all of which make a great and filling lunch. All the sandwiches are $7 or $8 which isn't too bad with the quality of the products. ;;My only true complaint is the fries. They are pretty boring on their own and not crispy enough. I will be back soon to continue my quest to try every sandwich on the menu, minus the leaner ones section, no time for that.</t>
  </si>
  <si>
    <t>B3AuG0EexV4akyYsLvPzEg</t>
  </si>
  <si>
    <t>I am sad to report I have not been nearly as happy as I had been in the past. Things were not put together with care; and the meat has been dry my past couple trips. Still good; but down a peg.</t>
  </si>
  <si>
    <t>uRnKSxqi80IUcV9J1IzbbQ</t>
  </si>
  <si>
    <t>6r1xASAuLqvO5HUGGVgyXw</t>
  </si>
  <si>
    <t>I love the garlic bomb and the pulled pork sandwich. When I lived in the Market East neighborhood; I used to visit Jake's at least once a week. The $5 pork sandwich special on Monday was very good for my grad student wallet---and very good for my tummy. Fries with special sauce on the side is a must. And the meal completes with a cup of birch beer that cools me down before another wild bite of sandwich.</t>
  </si>
  <si>
    <t>fC1roVCTyd0uhd-kZ7h_HQ</t>
  </si>
  <si>
    <t>I had the Cowboy. Very tender shredded pork with grilled onions.  Amazing!  Good quality; good value.  It is also a good vibe.  I met the owner; and you can tell he's passionate about his concept.</t>
  </si>
  <si>
    <t>RSCI1ky7Cs3o2E1snpRYQQ</t>
  </si>
  <si>
    <t>L2qG-BsJIJTojgEeT_lKhA</t>
  </si>
  <si>
    <t>The pig sandwich is awesome and very reasonably priced; I try to stop here at least once a week for my pork fix. Prior to trying Jake's pig; I felt that no pork sanwich in the city could live up to the GOAT of pork from the little shack on Synder Ave.  Well; I still feel that no pork sandwich is better but Jake's is pretty close; and its not always easy to go to the little shack on Snyder but Jakes is right on the corner of where I work.  Go get the pig on a Monday and experience reverse sticker shock; they have a monday special on the pig that makes me feel like I am robbing from them.</t>
  </si>
  <si>
    <t>eQB-zeNwKOGk3F1xLQDp5g</t>
  </si>
  <si>
    <t>xMekeYeN2PxymvIk4bxuoA</t>
  </si>
  <si>
    <t>Really nice addition to the 'hood.;;Sandwiches are served on Carangi rolls, seeded, unseeded or multigrain.;;The Midtown Chicken was great, red onions, cheddar and a red pepper spread went down fast.  The Village Turkey was not as good - the meat was good but the roll kind of overwhelmed the sandwich.;;Fries were hot, crispy and above average.  Sodas are \micro-brewed\".  I'll definitely come back - all the ingredients were fresh and good</t>
  </si>
  <si>
    <t xml:space="preserve"> and it's the next best thing to a Paesano's without the real thing."</t>
  </si>
  <si>
    <t>zyNrXvJyYdC34tS6BcCykA</t>
  </si>
  <si>
    <t>RZtGWDLCAtuipwaZ-UfjmQ</t>
  </si>
  <si>
    <t>Pizza, Restaurants, Italian, Salad</t>
  </si>
  <si>
    <t>LaScala's</t>
  </si>
  <si>
    <t>8JFGBuHMoiNDyfcxuWNtrA</t>
  </si>
  <si>
    <t>Good food--loved the gnocchi with marinara;the baked eggplant appetizer was very good too;;The service was very slow, but despite this, I'd go back, the food is just that good</t>
  </si>
  <si>
    <t>smOvOajNG0lS4Pq7d8g4JQ</t>
  </si>
  <si>
    <t>_Ju3CNrMGguLD__9UDrMeA</t>
  </si>
  <si>
    <t>Excellent food atmosphere and service . Everything was fresh and hot when we were served ;and the dessert tray is absolutely amazing! ;We walked here from our hotel ( Hotel Monaco) and are so glad we did! Bon Appetito!!</t>
  </si>
  <si>
    <t>SIYhemrUHeIudhjxVP4K9A</t>
  </si>
  <si>
    <t>QhcJocQzWE5FV8Dp6QTv5Q</t>
  </si>
  <si>
    <t>My boyfriend and I have visited here a bunch of times and we will still be coming here! Everything has always been great! Mussels are amazing in the white and the red! Chicken Marsala is amazing! The drinks are a little to expensive; some of them being as much as your meal itself; but I guess that's because the location. Grab a drink across the street at Las Vegas lounge first to pay average price for a drink than head to an amazing dinner here!</t>
  </si>
  <si>
    <t>27km-ZQwZMMq_Yooq3nSIw</t>
  </si>
  <si>
    <t>goS6BPv_0nDhy89HJ14XkA</t>
  </si>
  <si>
    <t>Its a decent place. Not the best italian food I had; but it was good. I was here for restaurant week. I had the lobster ravioli; the meatball appetizer and the brownie dessert. It was all good; nothing stood out as the best thing I have eaten. It was pricey; but I wasn't disappointed. They have a good wine list to choose from. Overall; if you are in the area I would give it a try. Its not something I would trek a long way down to eat.</t>
  </si>
  <si>
    <t>L5-vb-2aosPUdDJ_VEb-uA</t>
  </si>
  <si>
    <t>LkSHYOu6dFkwVnAB0OEWqA</t>
  </si>
  <si>
    <t>If the name of my restaurant was my last name I'd make dam sure it was good!  Well Charles LaScala shouldn't worry because this is a very good mid-level Italian restaurant.;;I've been to dinner, lunch, and happy hour here all multiple times so I know my way around this place. Before I discuss the many great things about this establishment I'll mention two issues that are less than good.;;First this place has an active bar with multiple TVs.  This is great for Happy Hour but not so great if you are seated near it with the intention of having a peaceful meal.  So Rule #1 is to ask to be seated away from the bar.  I've never found this to be a problem as the staff is very accommodating.;;Second, in my opinion, the adult libations are generally a dollar or two too high for a mid-level Italian place.  It's very easy to order drinks here that go over $10.  So consider yourself forewarned.;;So let's talk about all the positive attributes-;;The location is fabulous.  It's within walking distance of Olde City, the Walnut Street Theater, the Historic District, etc., etc.  ;;The have a few outside tables and Chestnut Street is great for people watching.;;These folks have one of the best free parking arrangements in all of Philadelphia.  That's right, I said free and the parking lot is in the same building.  If you are driving in it doesn't get any better than this. Note that free parking is available after 3 PM.  ;;They use OpenTable so making your reservation is super convenient.  By the way, these folks do a great job during Restaurant Weeks. Make yourself a note to book early for those coveted RW seatings.;;Regarding the food; expect classic Italian in large portions.  It doesn't matter if you are a carnivore, like your protein from the sea, or are of the vegetarian persuasion.  Everybody will be happy here.  Expect appetizers to be about $10 and entrÃ©es to range from the high teens to mid-twenties. ;;The Broccoli Rabe appetizer ($10) is to die for.  It comes with sweet Italian sausage and grilled polenta.  The lovely wife has tried the Chicken Alla Roma ($21) and pronounced it excellent.  It comes with mushrooms and asparagus in a lemon-caper sauce.;;If you are in this part of town, give them a try for lunch.  I'll bet you come back for dinner.</t>
  </si>
  <si>
    <t>Oi1qbcz2m2SnwUeztGYcnQ</t>
  </si>
  <si>
    <t>Rf_ZT6Cp-4XDUkvVv6NLag</t>
  </si>
  <si>
    <t>This was a nice spot to have an outdoor lunch.;;We were staying at a hotel for the day, so liquid lunch was on the agenda. Luckily, LaScala's has a $9 wine flight which lets you sample 3 wines. Having Yards beer on tap does not hurt either!;;We spent about $35 total on 2 people. One of us had the chopped salad, which was a perfect and filling lunch portion. The other ordered tuna with french fries and aragula. This dish was also very good; the tuna was cooked exactly to order. The fries were the thin kind, more flavorful but perhaps a bit less potato and a bit more oil.;;Overall, we very much enjoyed our lunch here,</t>
  </si>
  <si>
    <t>Hg5J-w6M0aSVPh9duetNmg</t>
  </si>
  <si>
    <t>hu5gk_LnRQYwgQWR2TI4bQ</t>
  </si>
  <si>
    <t>45BL_H-mDCoiuA9k8iGv5g</t>
  </si>
  <si>
    <t>1I6r2k2L9TiD2QFwB8Nkjg</t>
  </si>
  <si>
    <t>I don't get this place.  I'm going to have to steer my boss clear of it next time we dine out.  The salads are way too small; the strombolis way too big.   The salad I ordered was fine, but nothing to write home about, and definitely left me feeling hungry.  My coworker ordered an appetizer ($10) as her main, and it looked like the size of a cadbury cream egg.  If we don't want a huge calzone for lunch, and also don't want a $15 pasta dish, you need to add something to your menu that satisfies more fully, isn't a heavy chicken parm sandwich, and doesn't break the bank.;;The ambience was weird, too.  They were playing like, the best hits of the 80s, 90s, and today, during lunch.  And loudly, at that. The restaurant was dark; they didn't have all of the lights turned on.  Service was meh.  This is lunch, not dinner.  Set the mood accordingly!</t>
  </si>
  <si>
    <t>AomPK2NMgfG2-6i04mdBGw</t>
  </si>
  <si>
    <t>Great restaurant right on the cusp of the historic district in Philadelphia. Great atmosphere, nice specialty drinks, and delicious food. ;;Pro tip: a great bonus is that they will validate your parking at the garage next door!</t>
  </si>
  <si>
    <t>OZypptkQvR89nD37WMXO_A</t>
  </si>
  <si>
    <t>Jl1J0B34p2jiWFtPHVTSNw</t>
  </si>
  <si>
    <t>C76QKXBMh2zDJvCK0Ib6xA</t>
  </si>
  <si>
    <t>wocwfwSFrNfYJRyfYSi1Cw</t>
  </si>
  <si>
    <t>Restaurants, Bagels, Coffee &amp; Tea, Sandwiches, Food, Soup, Salad</t>
  </si>
  <si>
    <t>Knead Bagels</t>
  </si>
  <si>
    <t>StOM_AwI2RKVdOwlX69jFA</t>
  </si>
  <si>
    <t>Love; love; love this place.  The staff is so friendly and fast with great customer service.  They always make me feel like a regular!  My absolute favorite spot in Philly for breakfast on the go.</t>
  </si>
  <si>
    <t>Aoz1eJ-tXirYoDjvVDaQfA</t>
  </si>
  <si>
    <t>Awesome staff; great options; creative menu with a bagel of the day and a morning special. Pretty expensive; but absolutely worth it if you're feeling spendy.</t>
  </si>
  <si>
    <t>Ips_V7aS0PDQ_vCwF3jswg</t>
  </si>
  <si>
    <t>5LDLQIPPRMG7kXLhF1P4xQ</t>
  </si>
  <si>
    <t>x_zxF5-0cfYQRcKrIrPs1g</t>
  </si>
  <si>
    <t>So I just moved to Society Hill after spending a combined 7 years in West, Fish, and South. And while I am loving my new digs, unlike my former neighborhoods, Society Hill sometimes feels a little too fancy for me, like I don't quite belong. That's until I became a regular at Knead. ;;It's basically 'Cheers' for bagels. (You guys should totally use that in your marketing.) ;;But seriously the bagels and different cream cheeses and sandwiches are amazing enough but the excellent customer service puts it over the top. Every morning I go there it puts a great start on my day. And as a newcomer to this neighborhood, it made me feel like I had finally made it home. ;;Ok enough sappy sap. ;;Here's what you get:;1. Fennel bagel with roasted tomato cc. Literally my favorite thing ever. You gotta get it. ;;2. Always try the special. If it sounds like you'd like it, try it. You miss all the bagels you don't eat. (You can use that line too.) ;;3. Corned beef with health salad. As someone who used to work at Famous and who is still mildly obsessed with their health salad, lemme tell you this sammie is LEGIT. ;;I can't even describe how much I love this place. Thank you for existing!</t>
  </si>
  <si>
    <t>WHThr17I4BmyDLmP9l4LBA</t>
  </si>
  <si>
    <t>O57r3T05uBQQuFC8dO5mmg</t>
  </si>
  <si>
    <t>Great place!  Interesting flavors; nice clean environment and friendly owners. They even gave me a few free bagels for later. I'll be back!</t>
  </si>
  <si>
    <t>9s-fxhyTKQTtSeTdqSbTHw</t>
  </si>
  <si>
    <t>dnyYOkNuXpPwYRzMFiSUOQ</t>
  </si>
  <si>
    <t>I think I might have just found out how I'm going to carbo load for the Philly marathon. These might actually be the best bagels I've ever had in Philly. (I know. It's a strong assertion.)  I actually didn't get to go to the store itself, but my coworker brought a bunch in for a taste test. We got to try the Porcini, the Moroccan Spiced Apricot, the Black Sesame, and the Poppy. Seriously, these bagels are exactly what I look for - super soft and fluffy in the middle, with a nice tough exterior. (Fat kid alert.) The Moroccan Spiced Apricot was probably my favorite because it was so unique - sweet, but not too sweet (And I'm one of those people who hates sweet things mixed in with savory. So you know this was good!). I was honestly a little disappointed in the Porcini. I didn't get much of a Porcini flavor from it and we all thought it tasted more like Pumpernickel. I only got to try the plain cream cheese, but I can't wait to go back and try some of the flavored ones. (Kimchee cream cheese and Lemon Goat Cheese Spread? Yes please!) ;; So, in short, go to Knead. Now! Unless it's after 2 pm. Then go tomorrow.</t>
  </si>
  <si>
    <t>D14AbgD1xHyuomdvROoUlQ</t>
  </si>
  <si>
    <t>NdfXjOrFoBbPQUbWkE9pLA</t>
  </si>
  <si>
    <t>The service was friendly and quick. ;;The place has a hipster-y schtick. ;;But, the seating was tight,;;The cream cheese was just alright.;;And, the bagel was hard as a brick.</t>
  </si>
  <si>
    <t>sL44JUppjg47ufS5oPq8-A</t>
  </si>
  <si>
    <t>CIlzu-scleGbgOq4vupQ4Q</t>
  </si>
  <si>
    <t>Just opened today and they're off to a great start. Fast, friendly service, great bagels and coffee. They only have the breakfast menu set up so far but I look forward to the lunch menu soon. ;;The wife and I tried the Fennel Seed and Sea Salt bagel with roasted tomato cream cheese. Fabulous and filling. Also had the Flax and Chia Seed bagel with red lentil hummus, which was delicious and probably a healthier choice than the other. (Couldn't help but think the tomato cream cheese would be good on the Flax and Chia Seed bagel, too.) The bagels were crisp on the outside with chewy insides, done to perfection. ;;Also got two of the locally roasted Elixr coffees. It's good coffee--strong and flavorful.;;Nice new breakfast and coffee option for Wash West. Check 'em out.</t>
  </si>
  <si>
    <t>1g9xU6Ta54lJR0Mpx_DbsQ</t>
  </si>
  <si>
    <t>yBawR7CEAcVblYfJS_vgwQ</t>
  </si>
  <si>
    <t>The spreads are unique and taste great.  The bagels taste fine but the texture is super chewy; almost hard.  People don't seem to mind--it's always super busy.</t>
  </si>
  <si>
    <t>CPqnqt_zEURlYBHlUE0VfQ</t>
  </si>
  <si>
    <t>H9UZjnAH-_Sng1Y8TRAwXA</t>
  </si>
  <si>
    <t>fbuHlwDCt9Obg6yOYPeghA</t>
  </si>
  <si>
    <t>elSnD7Vuxnlg5_9gTqBqmA</t>
  </si>
  <si>
    <t>Restaurants, Pizza, Italian, Gluten-Free</t>
  </si>
  <si>
    <t>Barra Rossa Ristorante</t>
  </si>
  <si>
    <t>ZfyGQ3q5XMiS2qdZof4npw</t>
  </si>
  <si>
    <t>eTGdRRVFc1-59TZqZAaWlQ</t>
  </si>
  <si>
    <t>Visited philly read the reviews and came to Stella rossa with high expectations and unfortunately ended up disappointed with the food. The calamari dish and cheese platter assortment were the only items with flavor. The pizza didn't flow it tasted like the vegetables were steamed in microwave placed in cheese and it was all melted on dry puffy flat bread. Beef carpaccio also had no taste. Although; the service was impeccable and ambiance was nice for a dressy casual relaxing atmosphere.</t>
  </si>
  <si>
    <t>DxnHat0J4saNN25ILPswKQ</t>
  </si>
  <si>
    <t>78lU8bkUhp56AD-BBgy7yQ</t>
  </si>
  <si>
    <t>At the Philadephia Food Expo a few weeks ago on Jefferson campus, I won a $25 gift card to go. As I was debating when to use it, they also informed me I won a free happy hour. My boyfriend and I decided to go for dinner and happy hour. Now, my free \happy hour\" was not explained well in the slightest. (Since then</t>
  </si>
  <si>
    <t xml:space="preserve"> I had won another one</t>
  </si>
  <si>
    <t xml:space="preserve"> and the details were more well explained). Due to the confusion</t>
  </si>
  <si>
    <t xml:space="preserve"> the manager was more than accommodating for my 9 happy hour friends (even allowing my alcohol-free friend to get half-priced apps even though she didn't pay for a package). Drink selection was decent and we made our money worth it for the alcohol! ;;Boyfriend and I also had dinner before hand. The servers were attentive and had excellent mannerisms. Our bread and oil came out quickly - it was a foccacia-herb type loaf with excellent flavoring. I ordered the Cavatelli Tartufo while he ordered the Rigatoni Pizzaioli. The flavoring was rich without being overpowering or too heavy. The portion sizes were generous for the price. I would definitely return again."</t>
  </si>
  <si>
    <t>fe_BXECzFKOMAoC3yIIz-A</t>
  </si>
  <si>
    <t>xeOVgLgrHbToM1tBmEocEQ</t>
  </si>
  <si>
    <t>Food was just Ok; nothing special here and I wouldn't go back again. However; Nothing was bad - the service was great; fun atmosphere (although it was very Maggiano's-esque); and the food was nicely portioned. We shared the meatball appetizer; Caesar salad; and the chicken Parmesan. Everything was good; but again; nothing special. Philly is world-renowned for some of the best Italian restaurants in the world; don't sell yourself short by coming here if you are seeking good Italian in Philly. There are plenty other restaurants to choose from!</t>
  </si>
  <si>
    <t>tQ8N3-j2Ckc_6ajPRg01tw</t>
  </si>
  <si>
    <t>wQTonumoO5ksPa8iIxpTTg</t>
  </si>
  <si>
    <t>I'm from about an hour outside of Philly; but whenever I'm in the area; Barra Rossa is my first pick for dinner (and there's a Cheesecake Factory nearby!). It's great for any occasion; because prices range from impromptu night out for two to celebratory dinner for twelve. Speaking of large parties; the restaurant is very accommodating for big groups with and even without reservations (depending on the time). The two-story restaurant has its own unique ambiance on its street corner; making it as attractive inside as it is out.</t>
  </si>
  <si>
    <t>GEZhmK1HFVrAYMC8kFa6vA</t>
  </si>
  <si>
    <t>L1YpythLLhpZ817afunGrA</t>
  </si>
  <si>
    <t>Went this afternoon for a late lunch despite the pouring rain; so glad that we did. I received an Open Table gift cert for the holidays and redeemed it here since its close and its a new restaurant; the braised meatballs app was delicious; the pizza and rigatoni were also really good. Had a few Dogfish's as well; which are always great. The service was very good; nicely paced since we weren't in a rush; and our server; Greg; was attentive and very nice; even though it seemed he was busy at times. We look forward to returning and trying some new things; but we definitely NEED those meatballs again! :)</t>
  </si>
  <si>
    <t>0C0CfhRj1-pXzKcGeTbW8A</t>
  </si>
  <si>
    <t>1U4cOtoK9eDtU4qpUO1AiQ</t>
  </si>
  <si>
    <t>0uVeXBy5iCFtbFMv09OLQQ</t>
  </si>
  <si>
    <t>Uchf4O6NBLiK-gACGLpAXA</t>
  </si>
  <si>
    <t>The mixed reviews here are surprising but I guess you're talking Philly so there's a lot to consider there....;;I've dined here twice and enjoyed it both times. The meat/cheese/olive plate is adequate. Had several different pizzas all great. Rice balls blew me away, which j was not expecting. Sangria is delicious. In terms of service in a small dining situation everyone was friendly and in a large dining situation they easily accommodated a large bachelorette party somewhat last minute and dealt with some of the shenanigans associated gracefully. I would not hesitate to return.</t>
  </si>
  <si>
    <t>Tmg3uetxUI8nuR-KHp7gPA</t>
  </si>
  <si>
    <t>StctZFfaqMPK3zZucowMjw</t>
  </si>
  <si>
    <t>Very good experience.  Sat at the bar and enjoyed some wine and tortellini.  Bartender was great; food was very good; for a limited wine menu there were still some nice choices.  Would definitely recommend.</t>
  </si>
  <si>
    <t>wAIgbBZTN_ZcOULr8b2tlA</t>
  </si>
  <si>
    <t>CDFgqv1NIum0FIBlw52clQ</t>
  </si>
  <si>
    <t>We were disappointed with dinner at Barra Rossa. The Panzenella salad was okay; but my filet mignon entree was not worth the $30 price tag; I ordered it medium to medium well; but got a very charred piece of meat. My husband's salmon was edible; but not very fresh or tasty. My cappuccino was lukewarm and topped with \steamed' milk that was actually cool. The desserts in their selection (small dessert cups of various concoctions) all looked exactly alike except for their color. We shared the chocolate hazelnut one; which tasted fine but was nothing special. To top it all off; while I wasn't looking the waitress whisked away a glass of wine which I hadn't yet finished drinking. Don't think we'll be back."</t>
  </si>
  <si>
    <t>pTbc2nv_4dkOUbsdfewFdg</t>
  </si>
  <si>
    <t>Rzx2E5XgTeGU7FEbUZ-bGg</t>
  </si>
  <si>
    <t>Kitchen &amp; Bath, Shopping, Restaurants, Furniture Stores, Nurseries &amp; Gardening, Home Decor, Appliances, Home &amp; Garden</t>
  </si>
  <si>
    <t>IKEA</t>
  </si>
  <si>
    <t>jtvxGRlwCFoPC_CDBBmNgQ</t>
  </si>
  <si>
    <t>I hate this store; it is what it is.  It's overpriced cheaply made furniture that you have to shop for; cart; tote; and assemble yourself.  The price for a bedroom set or anything other than one piece adds up so quickly that you're better off going to a furniture store and getting real wood.  I think if people took time to compare the price of real furniture that could last a lifetime compared to the pressed particle board that so easily bends; breaks; tears; etc.; there would be no hesitation to buy better stuff.  Ashley or another reasonably priced furniture retailer should open up next door.  Also; every employee seemed miserable; which added to my own misery in this warehouse of crap.</t>
  </si>
  <si>
    <t>2eJdxSgh_plNLC5MxIyM9Q</t>
  </si>
  <si>
    <t>Over the past decade I've been to Ikea stores in four different states. I know what to expect at this point. I willingly embrace the particle board furniture, maze-like store layouts, and trying to wrestle giant boxes of flat-packed furniture onto a cart. ;;But until today, I didn't know a trip to Ikea could be this miserable. I realized I've taken the blue and yellow homogeneity of other stores for granted.;;At 5:30 PM on a Wednesday, the South Philly Ikea felt strangely similar to a Wal*Mart at 2am. Their \marketplace\" area is under construction</t>
  </si>
  <si>
    <t xml:space="preserve"> but that doesn't explain why the few marketplace items that were available were arranged in no discernible groups and strewn about like a small tornado had just come through. Many of the items in the self-service pickup area were unavailable - not because they were actually out of stock</t>
  </si>
  <si>
    <t xml:space="preserve"> but because no one had bothered to bring any down from the higher shelves. Pallet trucks blocked the aisles</t>
  </si>
  <si>
    <t xml:space="preserve"> but weren't actually being used. We were only able to find about 3/4 of the stuff we had planned to buy.;;When we went to checkout we were informed that the line was closing and that we should get in another line. Except that there weren't any others open - just those infernal \"15 items or less\" self checkout machines - and we had two carts piled full of unwieldy furniture. Apparently it was time for the cashier's legally mandated break. Why no one had planned for this eventuality is beyond me</t>
  </si>
  <si>
    <t xml:space="preserve"> but after standing around for 10 minutes they managed to find someone else to open a register rather than funnel everyone in the store through the self check-out area. ;;On a positive note</t>
  </si>
  <si>
    <t xml:space="preserve"> the gentleman who did ring us up was quick and friendly</t>
  </si>
  <si>
    <t xml:space="preserve"> and scheduling delivery was pretty painless.  But overall this is the most depressing Ikea I've ever been to</t>
  </si>
  <si>
    <t xml:space="preserve"> and I'm sticking to the one out in Consohocken from now on."</t>
  </si>
  <si>
    <t>P-krwcZebc2e0JDzKO-rIQ</t>
  </si>
  <si>
    <t>I_0-RAOd_n1jVuMrzoUrlg</t>
  </si>
  <si>
    <t>I have been usually pleased with the food court at IKEA ; but recently they have made some changes . They no longer serve Lingonberry juice from the fountain. You have to buy a single serving. Why the Change? The cashier was even rude. I asked about my rewards cards and asked if he would accept a phone # while he was ringing me up . The food item had a discount . When I asked him again .; He shorted \ You have to have it with you \" i was surprised at the tone of an Ikea Employee. I am so disappointed.  First time I had a bad experience."</t>
  </si>
  <si>
    <t>bFSkr7NcQt8wu2UqbV5VKA</t>
  </si>
  <si>
    <t>WmtGKU_eVhI_Ec6K-2OD6A</t>
  </si>
  <si>
    <t>I've been to a dozen or so Ikea locations up and down the east coast. One thing is for sure, one is not better than the rest.  They all offer the same stock, are about the same size, and have the same set up - displays upstairs, inventory downstairs.  In the 20 + years I've been a customer it's been a love/hate affair.;;LOVE the displays providing room design ideas, the multiple ways they use the same pieces, and the fact that you can see and feel how each piece functions.  Love the options and choices.  Love the prices and abundance of inventory, the way things are packed to make transporting home in a car easy.  Love that they also have Swedish food to eat there or take home prepackaged.;;HATE the return process (if you can even get them to take something back), the hunt for the merchandise on your list, the complex assembly with limited instructions.  Hate the poor quality and the fact that inventory and parts change often and chances are if something breaks you can't get replacement parts.  Hate the long lines that are present at every location, the lack of help loading.  Hate that you have to buy their bag if you want your items bagged.;;One thing I have discovered is even if you scour the catalog for days on end, make a list and check it twice once you get to the store all will change.  You'll see a piece in a display different from the catalog and fall in love, or the opposite - you'll see the piece you came for and the display isn't how you envisioned.  Either way sometimes too many choices equal too much frustration.;;This coming from a woman that once packed up my car, measured the space remaining, and went back and purchased more.  That drove home two hours down the turnpike smack dab against the windshield because the driver's seat held not only myself but a box.  Or that I once loaded my car so full I couldn't even see my children.  Yes, all this has happened and happens all the time.  If you want a good comical reality experience just sit in the parking lot and watch people load for a few hours....;;Overall as I aged so did my style.  While the catalog and displays are nice, rarely if ever does that same piece look like that in my own home.  My daughter's bedroom was entirely Ikea and in less than a year we had to do multiple repairs on our own.  Drawer bottoms are week, side rails are plastic, beds and dressers are no more than particleboard wrapped in a laminate skin.  Wheels on trundle beds are undersized and the design faulty.  What works for the Swedes unfortunately doesn't work for American children.;;As a middle aged woman I now come for the inspiration.  For ideas that I can take home and rework with more structurally sound pieces.  I come for the accessories, the candles in bulk, and the furniture pieces that are inexpensive and will only get occasional use.  I come for the unique - things that can only be found at Ikea.  For a day browsing with girlfriends or killing time in a vacation location.;;So this love  affair for the most part is over, or maybe just categorized to friends with benefits.</t>
  </si>
  <si>
    <t>D1QJ8SRAldoHir-266c8SA</t>
  </si>
  <si>
    <t>hk-qVe-181ECsU-MJbC4Eg</t>
  </si>
  <si>
    <t>Ok who doesnt like Ikea! I furnished my new apartment with all things ikea, its so affordable and chic its crazy! I now have a white fabric couch and wont be too upset if anything happens to it since it was such a good price and the covers are washable!;They have a flat $99 for delivering (straight into whatever room you want) which is really good if you buy multiple big pieces all at once.;For the smaller stuff I just went in the store and drove them back home.;Their wooden cubes for storage is amazing and so versatile! As is basically everything else.. ok I just love this place!</t>
  </si>
  <si>
    <t>zW8CczWc1uOEumsJjSqogg</t>
  </si>
  <si>
    <t>Alright, I felt the need to write a little update from a positive side...;;My fiance and I went here last week for a \Save the SS United\" presentation.  If you're not sure what the SS United is</t>
  </si>
  <si>
    <t xml:space="preserve"> it's the rusting Titanic across the street.  Since my fiance is writing her thesis on the ship</t>
  </si>
  <si>
    <t xml:space="preserve"> we felt like it was a good event to go to... not to mention that it was catered by Ikea and all I could think of was unlimited Swedish meatballs.  It was exactly that</t>
  </si>
  <si>
    <t xml:space="preserve"> but more.  To my surprise</t>
  </si>
  <si>
    <t xml:space="preserve"> they did one hell of a job hosting/catering this event.  The venue was perfect because as they did slide shows and such about the ship</t>
  </si>
  <si>
    <t xml:space="preserve"> it was sitting in the water right across the street.  In addition to that</t>
  </si>
  <si>
    <t xml:space="preserve"> Ikea now has SS United awareness stickers on the window - two points for community outreach!  I'm getting off track - the food was great and plenty of it</t>
  </si>
  <si>
    <t xml:space="preserve"> the event was cool and spacious and I was thoroughly impressed.  4 stars because I still have issues with returns department..."</t>
  </si>
  <si>
    <t>q76sFjjZr3QhUzsA8N1jmg</t>
  </si>
  <si>
    <t>8Yvp0D6Z9scSuqZTawd7FA</t>
  </si>
  <si>
    <t>Xq9xqVrkn2iIhkE0sl_Gyg</t>
  </si>
  <si>
    <t>7Pn5oVZk-hi4qmA0CXKsGw</t>
  </si>
  <si>
    <t>Tld_DiNiJVVBcIZ2BnqQ7g</t>
  </si>
  <si>
    <t>_p_H_112v3HI4bihVdk22w</t>
  </si>
  <si>
    <t>This is the first IKEA I've ever been to, and it's pretty awesome. I just come here to organize my place more and get inspired by their sleek, fancy designs. ;;The top floor is the show room and the bottom is where you can actually shop and throw items in your cart or trolley. You can also get a tasty meal on the top floor, and I recommend their traditional Swedish meatballs!;;If you see a short Caucasian woman walking around with a look of wonder on her face, that's probably me, walking around for fun. Haha.</t>
  </si>
  <si>
    <t>NvHxW4eaIjlbrRE-9Qr-Jw</t>
  </si>
  <si>
    <t>g3Ehi_a9MDgfb6NNgvVdGw</t>
  </si>
  <si>
    <t>It's Ikea, I mean, they've perfected the process of finding the cheapest most mass-produced crap that is both palatable yet slightly unsatisfying to almost everyone equally. I'm not really sure at this point if I'm reviewing the food or the furniture, yet. Hmm, I used the word \palatable</t>
  </si>
  <si>
    <t>\" I guess I'll go with the food.;;So</t>
  </si>
  <si>
    <t xml:space="preserve"> yeah</t>
  </si>
  <si>
    <t xml:space="preserve"> it's Ikea. If you've eaten at one</t>
  </si>
  <si>
    <t xml:space="preserve"> they're all the same. Their cafeteria is best during school hours on school days (to avoid the herds of screaming children barely controlled by their parents) which is coincidentally</t>
  </si>
  <si>
    <t xml:space="preserve"> the only good time to shop for pressboard (oops</t>
  </si>
  <si>
    <t xml:space="preserve"> I mean furniture). I've had both breakfast and lunch</t>
  </si>
  <si>
    <t xml:space="preserve"> and neither were spectacular</t>
  </si>
  <si>
    <t xml:space="preserve"> but it filled the belly</t>
  </si>
  <si>
    <t xml:space="preserve"> thus achieving my purpose.;;The most unique part of the dining experience is being able to sit and look out at the decaying SS United States on the Delaware. Or explaining to my wife why they don't have underground parking like every other Ikea (psst</t>
  </si>
  <si>
    <t xml:space="preserve"> it has something to do with the water level that close to the river.)"</t>
  </si>
  <si>
    <t>W7e8inAgscgKKXeYaBX3Lw</t>
  </si>
  <si>
    <t>tBQcVd9c0EHKAXLZn_v54g</t>
  </si>
  <si>
    <t>Restaurants, French, Specialty Food, Food</t>
  </si>
  <si>
    <t>Bibou</t>
  </si>
  <si>
    <t>XqjgXJsIxqp1jNfT65w3RQ</t>
  </si>
  <si>
    <t>otXKgNy3stAZY3vyUmJzRw</t>
  </si>
  <si>
    <t>h1AEUmlW67U7XdlkfRqZaw</t>
  </si>
  <si>
    <t>I came here on a Thursday evening to celebrate my birthday. I'd been wanting to try Bibou for ages, and my birthday seemed like an opportune time. ;;We were seated at the worst table in the restaurant (2-top in the middle of the middle row). The noise level was really high and I had trouble conversing with my husband until the tables next to us left.;;Service was really solid, but I found the food underwhelming -- perhaps because I'd built it up too much in my mind. Nothing was bad, and presentation was nice, but not a single thing really wowed me.  In fact, I would say the half-dozen raw oysters were the highlight of the meal. Chestnut soup, foie gras, squab, and whatever other main course we had were less than memorable.;;I would come back here to try the $45 Sunday prix fixe, but I'll stick with other BYOBs where it's easier to get a reservation on short notice.</t>
  </si>
  <si>
    <t>BNjQdV_vAGg0BxiILzok8A</t>
  </si>
  <si>
    <t>CjHeyrFgEbhnuUATZojyTA</t>
  </si>
  <si>
    <t>It's been a few months since I had my first and only meal here, but I'll try to post what I can remember: simple but nice decor, tight seating, charming hostess, nice wait staff, and wonderfully tasty food! ;;Whenever I dine at a place that is supposed to be top notch (and the early reviews ofthis place indicated that it was), I try to get the things on the menu that I'd be most terrified to try to cook myself. Hence it was a night of tripe and pig's foot for me! Yum, feet and guts!;;I have to say though, it was all pretty amazing. The tripe was prepared in a sauce that you could put old tires in and have them come out tasting amazing. The pig's foot was stuffed with (I think) foie gras, and it just fell apart in meaty, fatty, savory goodness. Do not eat here if you are on any kind of diet. It will make you fat.;;It will also make you happy though. So you may want to ask yourself, do I want to be thin or do I want to be happy? If you want to be happy (and perhaps a little more portly than you started) check out Bibou. ;;It was perhaps the best under $100 (for 2) meal I've ever had.</t>
  </si>
  <si>
    <t>PCIbE-LAWZLVeSdSO3CYMQ</t>
  </si>
  <si>
    <t>cVUBi441id_ePKagxIFbug</t>
  </si>
  <si>
    <t>This is my first time at this restaurant. I made a reservation for Sunday approximately a month in advance through open table (which you should try 6 weeks ahead).  I was celebrating my anniversary with my fiancÃ© and made a note with them.;We arrived, greeted by friendly hostess, seated in the middle closest to the kitchen. The place is a row home, it's tight. We were greeted by a great server, he was french and spoke great english. We brought wine, it was opened and poured for us with a lot of professional attitude.;We came on Sunday, ordered the $45 prefix menu. First course was mushroom soup, absolutely perfect. Second course was fois gras, it's like the most tender ribeye fat but better. Third was duck confit, reminiscent of my time in Paris. Not dry, in a great sauce with vegetables. My fiancee has short ribs, which was in a light broth sauce that needed a bit of salt, otherwise light and perfect. Desert course was sorbet which was light and refreshing.;I mentioned my anniversary in my reservation and the host was happy to bring a complimentary merang and macaroon. The chef made rounds and spoke with us, wonderful guy who clearly cares about the food.;;We also brought our own wine and it was poured like our time in France. We weren't rushed or felt inconvenienced. If you have a special event or want a great date night, choose this place. 2 person prefix menu on Sunday without extras including tip was $115, but absolutely worth it. We will be back soon.</t>
  </si>
  <si>
    <t>giW6VV8rndn_05Bor6BqQA</t>
  </si>
  <si>
    <t>0tCUahlBLDofMuxV_gR_iA</t>
  </si>
  <si>
    <t>So, I finally had dinner at Bibou after a few of my friends had suggested that I should go here.  I understand the appeal, and we had a nice meal, but there were a few misses.;We started with three appetizers to share.  The foie gras with a date jam, the escargots, and a special chicken liver mousse.  The foie gras and the mousse were very good and we enjoyed them both.  The escargots with some brown sauce, nuts, and beans were not so good.  ;Then came the main course and we had the famous/infamous pig's foot stuffed with foie gras over lentils and a special red snapper cooked in parchment.  The pig's foot was very good and I was pleased since this came highly recommended.  The snapper was also very good, moist, tasty, but the vegetables which accompanied the fish did not seem to go very well.;Then came dessert, a frozen Grand Marnier souffle and a pistachio creme something.  We ended up not finishing the souffle, as we were both stuffed.  Some espresso and some macaroons from the chef and we were all done.;The staff was pleasant and polite and genuinely helpful.  ;Upon leaving, we both agreed that we had a nice meal, but the missus did say that the wine we brought outclassed the meal quite seriously.  I agree with her.;;In truth, I have had quite a few rustic-type French meals in all sorts of different places and this was good, but not amazing as I had been led to believe.  Would I recommend?  Yes.  Would I recommend over other places in Philly for a great meal and experience?  Probably not.</t>
  </si>
  <si>
    <t>hPApCJkWVg_yrS2aUuPQWw</t>
  </si>
  <si>
    <t>59r3a2NR1l0u-Uhf22AGPA</t>
  </si>
  <si>
    <t>Really hard to say enough good things about Bibou.  It is all that everyone is saying about it.  Phenomenal food, charming staff/ambience, and all things considered absolutely excellent value.;;I have been in Philadelphia for about a year and a half and spend a frightening amount of time and resources eating out.  In this time I have had two seminal experiences in fine dining.  Vetri and Bibou. Vetri was fantastic, a tour de force, and cost my benefactor about $500 for dinner for two.  Bibou was as good of its kind food-wise and cost $120 for two (though to be fair only two courses plus dessert as opposed to a grand tasting menu).;;Highlights of the meal:  The escargot, a different preparation as the snails are out of their shells and come in a sort of provencal sauce.  However, they do saute them in garlic and butter so it gives you what you are looking for on that front with some interesting additions.  Foie Gras, huge portion perfectly cooked.  Marrow (special that night), a full bone sliced lengthwise filled with mushrooms and breadcrumbs so that the marrow more or less melts into them.  One of the best dishes I have ever had.;;We strongly considered trying to move into the apartment above bibou so that we could go there everyday.  If you are even remotely serious about food this needs to be your next destination!</t>
  </si>
  <si>
    <t>ie6lYe5vjQ1Y52RM4sCtXQ</t>
  </si>
  <si>
    <t>STvwAYQuosqdf8wJk5HfzA</t>
  </si>
  <si>
    <t>Bibou had to live up to high expectations  and they did not disappoint. The menu changes; but I would recommend the tasting menu; which you can get upon request even if you don't sit at the bar. A bonus to the tasting menu was that for many of the courses they gave my husband and I different things; allowing us to sample more if the menu.</t>
  </si>
  <si>
    <t>NiR214Scen6zQakT7eogDw</t>
  </si>
  <si>
    <t>wjwN0MquKIveSys8IGIuSw</t>
  </si>
  <si>
    <t>Finally managed to snag a Sunday pre-fixe reservation at Bibou! They offer a great deal - 4 courses for $45 every Sunday. Note: this is not the same as the Chef's Tasting menu, which is only at the bar and is 7 courses.;;I came in a group of 3, and when we got there at 7 pm, the place was relatively packed. It was a cosy restaurant, but not too the extent that tables were so close together that you hear your neighbors' conversations. We were warmly welcomed by the server and our waiter - you will be delighted to know that many waiters there are French (and all are extremely knowledgeable about the food!).;;First, we were served with some baguette and butter. Many people rave about the butter, I thought it was delicious but not out of this world. Having said that, the butter was creamy and was great on the fresh baguette. My tip would be to leave the butter out for a bit, so it is a little easier to spread. ;;We all started with the Soupe de Champignon, which is a mushroom cream soup. The soup is served in a beautiful oval bowl (which is shaped more like a gravy boat). I loved the texture / creaminess of the soup, and the crispy croutons which didn't lose much of its crunch even in the soup. ;;Next, we had our entrees. My friends got the escargots (very fresh, love the mushrooms and the snail shaped plate the escargots were served in) and the pate. I got the Duo de Foie Gras, which I highly recommend. According to our server, it is \the best Foie Gras in Philly.\" The foie gras was seared to perfection</t>
  </si>
  <si>
    <t xml:space="preserve"> and it just melted in my mouth. I may not be an expert on foie gras in Philly</t>
  </si>
  <si>
    <t xml:space="preserve"> but I would definitely agree with my waiter - it might be the best foie gras I've had so far!;;On to the plats principaux. Both my friends got the Thon (grilled Albacore tuna loin</t>
  </si>
  <si>
    <t xml:space="preserve"> one served rare and the other medium rare. They said it was very fresh and enjoyed it). I ordered the Long Island Duck Confit. The skin of the duck was very crispy and well done</t>
  </si>
  <si>
    <t xml:space="preserve"> never mind about how skin is unhealthy or fatty - it was worth every calorie! ;;For the desserts</t>
  </si>
  <si>
    <t xml:space="preserve"> my friends got the floating island and frozen hazelnut souffle</t>
  </si>
  <si>
    <t xml:space="preserve"> while I got the chocolate pot de creme. All three were sweet but not overly sickly so. I enjoyed them immensely. To end</t>
  </si>
  <si>
    <t xml:space="preserve"> we were also served coconut macarons and eggnog meringues.;;I enjoyed my whole experience at Bibou</t>
  </si>
  <si>
    <t xml:space="preserve"> from the food</t>
  </si>
  <si>
    <t xml:space="preserve"> to the service</t>
  </si>
  <si>
    <t xml:space="preserve"> to the ambiance. I strongly recommend making a trip down</t>
  </si>
  <si>
    <t xml:space="preserve"> especially for the Sunday pre-fixe!"</t>
  </si>
  <si>
    <t>AMKrPRWJMBAt671UD86YMg</t>
  </si>
  <si>
    <t>TNYAGxken-bGXHBNOLZ-cQ</t>
  </si>
  <si>
    <t>Fine French dining in South Philly that is BYOB. Other reviews state \cash only\" which is not true. We went here for date night and it was an all around good experience. The wait staff was friendly and the food was excellent. At the end of the night we were even greater by Chef Calmels. The menu was $115 prix fixe with several stars in my opinion: ;;1) Marinated scallop with smoked truffle vinaigrette ;2) Aged NY strip;3) Tarentaise \"aligot\";4) Hot fig soufflÃ©"</t>
  </si>
  <si>
    <t>8zpASx35RA_lG_PWp1_PKA</t>
  </si>
  <si>
    <t>FA85RUBW66bhQ0mHtJfZwQ</t>
  </si>
  <si>
    <t>Loved this place! We went last night with two \special occasion\" bottles in tow. I started with the escargot and certainly understand why it is a signature dish. Lovely bordelaise sauce</t>
  </si>
  <si>
    <t xml:space="preserve"> tender favas</t>
  </si>
  <si>
    <t xml:space="preserve"> and the sweetest hint of tarragon. My dining companion had oysters which looked wonderful but I did not taste. For entrees I got the pig's foot - OMG total decadence and absolutely wonderful. If you love pork belly then this you'd love this dish - if you think pork belly is fatty then you should steer clear. My friend got the sea bass which while quite good</t>
  </si>
  <si>
    <t xml:space="preserve"> was not comparable to my dish. That said</t>
  </si>
  <si>
    <t xml:space="preserve"> if you love fish</t>
  </si>
  <si>
    <t xml:space="preserve"> there was a terrific saffron sauce that complemented the sea bass - it was creamy</t>
  </si>
  <si>
    <t xml:space="preserve"> earthy - really quite good. We finished by sharing a cheese plate and the promise to return to try chef's tasting. ;Speaking of chef</t>
  </si>
  <si>
    <t xml:space="preserve"> he came by and greeted every table. Wonderful detail that i'm sure endears him to the regular patrons. His wife is equally affable running the front of house. ;So glad we were patient enough to get reservations."</t>
  </si>
  <si>
    <t>PjBWvQNAL79SPCXcnVuz9w</t>
  </si>
  <si>
    <t>wuH4TPUo8oJo4E59xZKsNg</t>
  </si>
  <si>
    <t>Pizza, Vegetarian, Restaurants, Vegan</t>
  </si>
  <si>
    <t>&amp;pizza - Walnut</t>
  </si>
  <si>
    <t>AJYtnm-oVwfYZuL_X2Af9Q</t>
  </si>
  <si>
    <t>Where do I begin? Moonstruck has my heart. &amp;pizza is so convenient; quick and affordable. Never had any bad pizza there at all. Love the soda too!</t>
  </si>
  <si>
    <t>qfLKi6BFNmxulDD-Y8Pj0A</t>
  </si>
  <si>
    <t>jTx08Jk1z9pYYiqg5bsJSQ</t>
  </si>
  <si>
    <t>Fantastic pizza; great service; and tasty organic sodas make this new age pizza shop worth the stop! They serve thin crust flatbread style pizzas with the freshest ingredients I've ever had on a pizza. You can choose a pizza from their menu and then customize it to your liking. I highly recommend the Maverick with the spicy tomatoe sauce and the Hawaiian just the way it is. Make sure you get a taste of the soda. It is homemade with cane sugar and out of this world. We will be sure to stop by again.</t>
  </si>
  <si>
    <t>wkH-VDL6L_iFhraYtbgy8Q</t>
  </si>
  <si>
    <t>lOyhwq0q8GCekBhxvx2SPA</t>
  </si>
  <si>
    <t>Amazing pizza for the cost and unlimited toppings. Super friendly service and delicious eats.  My only complaint was the music was extremely loud.  Very happy that they had the note on their website that the entrance was on 15th street - we almost missed it and thought it was one of the closed down buildings on Walnut.;;Edited to Clarify:  We were hungover, so we might have been a bit sensitive to the music level.  Will definitely still recommend this place to everyone we know in Philly!</t>
  </si>
  <si>
    <t>pBJhNf6Y8o50C7gqGRzWzg</t>
  </si>
  <si>
    <t>iPQGOFsQFf2HIBQN5fEwWA</t>
  </si>
  <si>
    <t>I love this place. I lived in DC where &amp;pizza was at and I got so excited when I found out they were coming to Philly. I hope they expand and open other locations. Build your own pizza is my favorite and I love how it fills me up but the thin crust doesn't make you feel too full. Also; I know &amp;pizza used to do good for the community and for nonprofits in DC so I'm looking forward to them doing good things here too.</t>
  </si>
  <si>
    <t>B5B_LmMzLHJp-6KWeUrGhQ</t>
  </si>
  <si>
    <t>__qKNdEvVsgzoK0WreTGtQ</t>
  </si>
  <si>
    <t>I heard about this place through word of mouth. I ordered a Moonstruck online and went to pick it up at 1430 Walnut street and there is nothing there. I called and they are actually located on 15th street between Walnut and Chancellor. The pizza is tasty; but I don't know how they expect people to find them at this address.</t>
  </si>
  <si>
    <t>AlvYieflfbzgE-d_7WRyhw</t>
  </si>
  <si>
    <t>YPJnsJl2k1gwiiAMIfRqLg</t>
  </si>
  <si>
    <t>Stumbled in here yesterday for a quick bite and I must say; it was phenomenal. Not sure what was better the service or the food.  We were greeted upon entering the restaurant; offered food recommendations and even had the manager stop by to ensure our experience met their expectations. We cannot wait to stop back out and try the rest of the menu; but the \MOONSTRUCK\" and the \"AMERICAN HONEY\" were absolutely outstanding!  Definitely should check it out!"</t>
  </si>
  <si>
    <t>eBaASnt2YqK3ymGnk3Oj-A</t>
  </si>
  <si>
    <t>Hm6lirId-sS8CJGvootySA</t>
  </si>
  <si>
    <t>cHQkd9Ey4v3aR_Uow96bpQ</t>
  </si>
  <si>
    <t>NHHtE5IALUC_iApJwyPpUg</t>
  </si>
  <si>
    <t>1eiOzbFzaIKCGAxrI68OXQ</t>
  </si>
  <si>
    <t>I'm very particular about my pizza, probably slightly less than a New Yorker, but this was great. You can add as many toppings as you like, but be sure to grab a fork because they'll fall off. ;;I made my own (traditional dough, classic tomato sauce, fresh mozzarella, grilled onion, mushroom, spinach, and chicken with parmesan and balsamic finishes). Everything tastes fresh, and it was really good. The edges of the crust were crunchy, but not rock hard, but the center of the crust under the topping was soft. The toppings fall off easily if you're not careful. Good thing they have forks! ;;I had a sweet mint \&amp;tea</t>
  </si>
  <si>
    <t>\" and it wasn't too sweet. They come in jars</t>
  </si>
  <si>
    <t xml:space="preserve"> which I thought was a little odd at first</t>
  </si>
  <si>
    <t xml:space="preserve"> but didn't really mind.;;The only downside (reason it's not five stars) is the value for how much food you get. A pizza and iced tea were $13.75</t>
  </si>
  <si>
    <t xml:space="preserve"> but I left a little hungry. This doesn't happen at some other places you can get a meal for $13-15 at. The pizza was great</t>
  </si>
  <si>
    <t xml:space="preserve"> dough."</t>
  </si>
  <si>
    <t>pTpAJr_UVuW07RaCwq_W7A</t>
  </si>
  <si>
    <t>eTH22xWja2k6zrX6rJ-CaA</t>
  </si>
  <si>
    <t>bdteJqgoj0OaALhj9RFtmw</t>
  </si>
  <si>
    <t>Italian, Korean, Restaurants</t>
  </si>
  <si>
    <t>Koreana</t>
  </si>
  <si>
    <t>gR7imDQEe6uz06e26ga_ag</t>
  </si>
  <si>
    <t>Koreana is delicious. Food and service are both great.;;When I come here I get their D11 or wings, both are great and under $10.;;Could be in a better location, as eating outside can smell bad in the summer.</t>
  </si>
  <si>
    <t>knGnMdb15r6PV00t6LGJeg</t>
  </si>
  <si>
    <t>There's something to be said about a former worker, who still CRAVES this food. I worked at Koreana years ago. Some of the nicest and caring bosses ever!....but you're here to hear about the food.;;You'd think seeing the same food over and over again would make you really sick of that food. You ALWAYS smell like onion and garlic after work...god forbid if you couldn't hit the shower right away. (I felt so bad for my classmates, who had to sit next to me whenever I had to rush to class right after work.);;I admit, I was \sick\" of the food about a year in. But then I had a two week vacation...and the cravings set right back in. As a worker</t>
  </si>
  <si>
    <t xml:space="preserve"> I gained 40 lbs from the beginning of working there to 2 years later. TT TT (Thankfully</t>
  </si>
  <si>
    <t xml:space="preserve"> I'll lost a lot of that weight since...);;To this day</t>
  </si>
  <si>
    <t xml:space="preserve"> I still crave the food!! That's how good it is. Hell</t>
  </si>
  <si>
    <t xml:space="preserve"> I'm about head there now for lunch. I honestly went through the entire menu in my head (I still remember it by heart...yea</t>
  </si>
  <si>
    <t xml:space="preserve"> my fiancÃ© shook his head at this part) and tried to think of ANY of the dishes that I disliked...and there isn't any. (No joke.);;BUT I do have some favorites! To this day</t>
  </si>
  <si>
    <t xml:space="preserve"> their soy chicken is the bomb! The sauce is to die for! I wish they sold that supermarkets. The kimbap</t>
  </si>
  <si>
    <t xml:space="preserve"> too... I could nom on those all day long. I also LOVE the japchae (esp with rice</t>
  </si>
  <si>
    <t xml:space="preserve"> don't calorie count) - sweet potato noodles hold a special place in my heart. Bibimbap: The vegetables are crisp and that gochujang sauce is something (it's spicy but not crazy spicy</t>
  </si>
  <si>
    <t xml:space="preserve"> sweet</t>
  </si>
  <si>
    <t xml:space="preserve"> and tangy). In general</t>
  </si>
  <si>
    <t xml:space="preserve"> I just LOVE Koreana's seasonings. I won't let you in on the secret</t>
  </si>
  <si>
    <t xml:space="preserve"> but I can promise you this: no MSG.;;Tip: Something that I always forget myself until I'm sweating bullets and my taste buds have already gone numb. Unless you just LOVE spicy foods</t>
  </si>
  <si>
    <t xml:space="preserve"> ask for 'mild' when you order dokbokki! Allow yourself to enjoy the flavors.....without dying. Maybe I'm just a wimp.;;I held back from reviewing because I didn't feel it was right doing so as a worker</t>
  </si>
  <si>
    <t xml:space="preserve"> but two years removed now</t>
  </si>
  <si>
    <t xml:space="preserve"> I thought why not. I really do enjoy the food.;;Hi old bosses</t>
  </si>
  <si>
    <t xml:space="preserve"> if you're reading this! Hahahah.............. we're going to pretend this never happened. Bye now!"</t>
  </si>
  <si>
    <t>tW33RetNn_Bvc0x776RBLQ</t>
  </si>
  <si>
    <t>pQa2qBimW6aV9V3qR7_Bxw</t>
  </si>
  <si>
    <t>Soup is great and service is usually prompt. Some of the food isn't great but if you pick the right things (bim bim bap) then you will enjoy it. For the amount of food; it is a good deal.</t>
  </si>
  <si>
    <t>z0Sy2UYlDt7YfPOp0IpP-g</t>
  </si>
  <si>
    <t>FqMAcfwf-tt9PyH5o5dPTQ</t>
  </si>
  <si>
    <t>Best Korean food ever.  Everything is so good.  We always get kimchi fried rice with duk bokki and yuk geh jjang or yuk gal tang.  This is crack.  You know a restaurant is good  when I always order 2 or 3 meals.  ;;Oh yeah.  And they're so friendly and kind.  And food comes out so fast when they're not busy!!!!;;Even when they're packed I'm so shocked how food comes out fast. Customer service has always been great!!!</t>
  </si>
  <si>
    <t>ALWsmfbAqnRkVnCimrIHIw</t>
  </si>
  <si>
    <t>trvc1Hc30YLMVCAqqGnU6w</t>
  </si>
  <si>
    <t>It's always great when there's a strong aroma in this little Korean joint. The place sells fairly cheap korean food! And the cuisine itself is already so lovely with great portions. I'm so obsessed with getting takeouts or grabbing a lunch/dinner here. The kimbap; kimchi stew; smoothies; and rice cakes are wonderful picks! The owner is very nice too. He's awesome; same goes for all of the nice workers.</t>
  </si>
  <si>
    <t>wpMvNi8YZsBDJXf0YYzxzQ</t>
  </si>
  <si>
    <t>0qFg1iyUkF6JhaOzL9cIQw</t>
  </si>
  <si>
    <t>If you want quick; relatively cheap Korean food in UC this is a good option. However; there are not many Korean food options in Unviersity City to begin with...</t>
  </si>
  <si>
    <t>KgtyCzYkd_vI8JP9h6xLEQ</t>
  </si>
  <si>
    <t>k3v-tFoTvrWTVn4TY55x-g</t>
  </si>
  <si>
    <t>This is definitely not count as good Korean food I had, except their fried chicken. I tried not to think about calories when I eat them because the sauce is very good. ;;A popular spot in university city for students l, but if you want some nice Korean food, city center is a better option.</t>
  </si>
  <si>
    <t>YsL0ZHBfCOhfMWu2fMQ_-Q</t>
  </si>
  <si>
    <t>kpQp-fzekfXHp1i6WdelvQ</t>
  </si>
  <si>
    <t>Visit Dates: 03.05-03.06.2010;;I was in town for ECAASU, and my local friends refriended Koreana. It's easy to miss this place as you're walking along Chestnut St., since the restaurant front doesn't face outward toward the street. The outward appearance is also a bit nondescript and bland.;;Once inside, I ordered the dak galbi (Korean bbq-ed chicken) bento box. It also includes mandu (korean dumplings), kimbap (korean sushi), kimchi, miso soup, and a salad. A lot of food for about $10. The dak galbi was delicious, though service was a bit slow because of all the orders during that day, so my order arrived late at my table.;;And since I enjoyed my dinner, I came back for lunch the next day, and ordered the beef galbi bento box this time around. The beef wasn't as good as the chicken galbi, nonetheless it was still good food.</t>
  </si>
  <si>
    <t>yNmT12MNqiya0U7K_FRV-g</t>
  </si>
  <si>
    <t>MyggwxIdgKi6YIlmMSXxsw</t>
  </si>
  <si>
    <t>As a pseudo-vegetarian deathfully afraid of slimy and unknown meats, I had always assumed that I had few Korean choices.  Koreana, you broadened my world! Not only do they make a mean hot pot bibimbop but they make a handful of other dishes vegetarian.  Some are a bit greasy, but this makes for good brain food.  ;;If you're in the mood for a sugar bomb at the end, try the tapioca dish.  It's a mix of red beans, tapioca, syrupy fruit, and various unidentifiable sugar items.  ;;P.S. They are closed on Mondays.</t>
  </si>
  <si>
    <t>I8QnlSLVGLSa3oIBfwDYIQ</t>
  </si>
  <si>
    <t>p3PFQc0k16hZOgFw4RcLgw</t>
  </si>
  <si>
    <t>Up until the past ~6 months or so, Koreana was my go-to place; I ordered nearly 1x/week and looked forward to bringing friends to try it, etc. Their spicy dishes were great, the food was cheap, and it was close to campus. What's wrong with that?;;Unfortunately (and trust me, it took a lot for me to get to this point), the quality has been steadily declining. My favorite dish has gone from 1/20 times being a little 'off' to tasting worse every time I order it. I took a friend two weeks ago who declared her food inedible; another a month and a half ago said the meat in her dish was \verging on gross\" but I ignored all these signals. My love for Koreana was so strong and deep</t>
  </si>
  <si>
    <t xml:space="preserve"> I kept thinking it was just an off day</t>
  </si>
  <si>
    <t xml:space="preserve"> but now I have to admit it's not as good as it used to be. ;;Anyway</t>
  </si>
  <si>
    <t xml:space="preserve"> I don't think Koreana is bad for dinner with the other food options on Penn's campus...there's definitely worse out there. But in terms of lunch</t>
  </si>
  <si>
    <t xml:space="preserve"> there's more than a couple of food trucks I would much rather go to than Koreana again."</t>
  </si>
  <si>
    <t>kK1re49IK3jmCYTL6B6_lw</t>
  </si>
  <si>
    <t>Restaurants, Delis, Breakfast &amp; Brunch, American (Traditional), Diners, Bagels, Food</t>
  </si>
  <si>
    <t>Trolley Car Diner</t>
  </si>
  <si>
    <t>nXnsc1PxKKFPjZeXhve9Eg</t>
  </si>
  <si>
    <t>One of my regular places when I was living in Philly; and I try to stop in whenever I'm back in town. Friendly service; decent food -- breakfast is especially good -- and the price can't be beat. It can get quite crowded on weekends; but if you go during less crowded times; they are happy to let you sit a while to chat with friend; hold a casual business meeting; or get a little work done.</t>
  </si>
  <si>
    <t>n09WnmsZ4X40uFEGaDll_Q</t>
  </si>
  <si>
    <t>fOO9FUwrwpA3XJV5taAHvw</t>
  </si>
  <si>
    <t>You're gonna walk in and be like \woah awesome!\" About this place; but the food will bring you back to the soul crushing realization that you're really just at a diner."</t>
  </si>
  <si>
    <t>Bjpne-RyYCvzD1E4mDL6rg</t>
  </si>
  <si>
    <t>7SdsDt91cNOsO3_ar62egg</t>
  </si>
  <si>
    <t>I have never had anything other than breakfasts here, but I'm a huge fan of diner breakfasts. I like to go with the \Mt. Airy\": two eggs</t>
  </si>
  <si>
    <t xml:space="preserve"> some bacon</t>
  </si>
  <si>
    <t xml:space="preserve"> toast</t>
  </si>
  <si>
    <t xml:space="preserve"> and home fries. Oh</t>
  </si>
  <si>
    <t xml:space="preserve"> and coffee and juice. All at a reasonable price. I can't speak for the rest of the menu (which is huge) because I'm a breakfast-all-day kind of girl when I go to a diner.;;I've always had good service and not too long of a wait</t>
  </si>
  <si>
    <t xml:space="preserve"> as I tend to go on weekday mornings. I enjoy the retro look of the new menu</t>
  </si>
  <si>
    <t xml:space="preserve"> and the fact that there is a deli and a six pack shop inside. A nice place to have in your neighborhood."</t>
  </si>
  <si>
    <t>Jc1vCRTedpPEqFvqP7d1sg</t>
  </si>
  <si>
    <t>I have been going to Trolley car for 8 years since first moving to Philadelphia. It is a fantastic restaurant. Great food; great service; great atmosphere. A must see in the Chestnut Hill area.</t>
  </si>
  <si>
    <t>JoAizuHqOveTkpX6WJ1w4A</t>
  </si>
  <si>
    <t>GKoopkKIQSR-ek9An6_JYA</t>
  </si>
  <si>
    <t>We have been going to the diner for many years. It has some of the best diner food around but very pricey. Although I still go; we are appalled at how dirty and grimy its become. The floor is disgusting; especially under the tables. The rug in the other section smells really bad and looks dirty. The whole diner needs a major cleaning.  Its time to clean up.</t>
  </si>
  <si>
    <t>JJ8QT0o0P10fs_Sxj-9Tgw</t>
  </si>
  <si>
    <t>GnlQR6lD2MuJt9tWV_bB_A</t>
  </si>
  <si>
    <t>CmenY_BsC5YS7A6jyi_wow</t>
  </si>
  <si>
    <t>3JniuQv3WWz_1yTLyA_Yuw</t>
  </si>
  <si>
    <t>Great place for a family breakfast. The staff is friendly and the service is fast. Food is very good; home style.  Pancakes are light and fluffy;  eggs cooked just right. We had a great experience and would recommend this place.</t>
  </si>
  <si>
    <t>qb9ch5PD50Z-7Ezj8RoCZg</t>
  </si>
  <si>
    <t>MIvj_y32SC8l22sWNxxNOQ</t>
  </si>
  <si>
    <t>I love fish and grits and eggs easy over!!  I googled best grits in Philly and the top 4 were the 3 Green Eggs Cafes and The Trolley Car Diner. I have for a couple of years been convinced that the Green Eggs Cafes have the best grits I have ever had. So it was a no-brainer that I had to come here. ;;I order the cornmeal crusted catfish and both of their grits--plain and white cheddar and had it with two eggs easy over. It camewith toast which was mostly overkill. The eggs were cooked absolutely to perfection!  I was very disappointed with the fish. The fish itself was fresh and tasty but the essential corn meal crust was moverseasoned in a way I found very disturbing. Some might enjoy the herbs in the crust but they completely took away from the purpose. Not peppery at all and not really salty enough (and I have a sensitive salt pallet that is easily overwhelmed). Now onto the grits. The plain grits could only crack a top ten list in a northern city. The white cheddar grits were good, but were reliant on the yolk of the egg to truly pass the muster. A proper corn meal crust would have aided to the grits as well, but that was unfortunately lacking. I rationed the eggs to get through the generous portion of grits, which made the meal far closer to my liking. ;;The waitress was great. And she was immediately willing to indulge me my need for some of each grits. ;;I came in with high expectations, what with their grits being sandwiched between the three Green Eggs Cafes and all in this top 15 list I saw. ;;High expectations aside, I would have been disappointed by the corn meal crust and the good not great white cheddar grits. I am very glad I did not only order the plain grits. ;;Now for the crazy thing about this place--They have a list of 400 very well priced beers!  A pretty impressive list separated into Domestic, European, Canadian, Belgian, Mexico/South America, Local Craft, Northeast Craft, Midwest Craft, West Coast Craft, and Southern Craft beers and a few Gluten free beers flavored beverages like ciders and two non-alcoholic beers as well. But they close at 9pm and 10pm on Friday and Saturday, so get your tasting in early!</t>
  </si>
  <si>
    <t>ecdifpzwbHfFH2KaC-nhqQ</t>
  </si>
  <si>
    <t>yv2czss_qoJuJIKiIxdgTA</t>
  </si>
  <si>
    <t>I went here with my father today and I liked what I got - the Roast Turkey Dinner. I wanted to get it with a baked potato and carrot + celery sticks but apparently they don't start making the baked potatoes until 3 PM or so. I found it a little weird, but not a huge deal, so I went with the mashed potatoes instead.;;They put the gravy on the side instead of drowning the turkey in it, which I thought was kind of neat since I had gone to another diner (Four Seasons) and they pretty much drowned the turkey in gravy.;;They gave me an extremely generous portion of ranch dressing for the carrots and celery. It seemed somewhat wasteful to me - I think they gave me the same amount of dressing as they did turkey gravy. Maybe it was a mistake.;;Also they have mint chocolate chip milkshakes, which to me is a rarity since most places only seem to have vanilla, chocolate, and occasionally strawberry. I guess it's possible this flavor is more common in 40s/50s inspired diners. I don't go to enough of them to know for sure.</t>
  </si>
  <si>
    <t>r-bgS8cDdbCiQNyZsZX5EQ</t>
  </si>
  <si>
    <t>This is one of the better diners that I've been to in the area. The club sandwich that I got was on point. Delish! The fries are excellent. My girlfriend got a Cuban sandwich with low expectations since we just moved from Miami &amp; it was surprisingly really; really close to the real thing. The parking lot isn't abundant but there is plenty of room to make a creative parking spot. Unfortunately; you don't actually eat in the diner but in the restaurant adjacent to the diner. We also ordered Asian donuts which were very good but the sauce was very watery. That didn't stop me from eating it though! Expect to pay approx $15 pp for your meal.</t>
  </si>
  <si>
    <t>YKInWfFnQ2fPuWAATxNdNQ</t>
  </si>
  <si>
    <t>pWzrmh1oiU9ngWXGHKnnwQ</t>
  </si>
  <si>
    <t>Restaurants, American (New), Breakfast &amp; Brunch, Diners</t>
  </si>
  <si>
    <t>Down Home Diner</t>
  </si>
  <si>
    <t>7O_ht0zB041QLM41Ik_Ugw</t>
  </si>
  <si>
    <t>A typical American diner in a very busy part of town. But this is a good thing. Sometimes you don't want to the upscale or trendy meal. Sometimes you just want a simple homecooked-like meal where you can forget about the bustling busyness of urban life and just relax for a bit in a cozy corner. ;;The wait time on a Sunday morning at 10am was typical but they sat the 7 of us at two tables near enough that we could chat and fast enough that we didn't get annoyed. The service was fast and very good; the waitress knew what was on the menu and suggested what turned out to be a delicious Breakfast Burrito. ;;The potatoes that came with breakfast are some of the best I've ever had! They were crispy but not burned, the seasoning was delicious, and they were not oily at all unlike a lot of hash-browns that I've had. (for clarification these aren't hash-browns, these are actual cubes of potatoes);;I would go back just for the burrito.;;Edit 1 year later: I came back for the burrito and it was as delicious as I remember.</t>
  </si>
  <si>
    <t>AXIg6GNmjRGrYrg2FP5dwA</t>
  </si>
  <si>
    <t>Kzy5FkDLmaUlYMSi8SLjQg</t>
  </si>
  <si>
    <t>does PA have a 'no breakfast after noon' rule?  the two of us ordered eggs, toast, and sausage and nothing else. the table of 8 orders lunch and got their food first! by the time my eggs arrived they were cold and disgusting, my b/fs eggs were piping hot! ;;no love, no tip..</t>
  </si>
  <si>
    <t>f3y0XslwnN6tkaEJt9oYeA</t>
  </si>
  <si>
    <t>Definitely diner food but not as greasy as most diners. I liked the smaller portions; as most restaurants serve portions that are ridiculously large. Nice atmosphere for a family breakfast and service was good.</t>
  </si>
  <si>
    <t>k6h3wEi18YMWPMmcI9O7Pg</t>
  </si>
  <si>
    <t>beR06rdVFuugHilB2NpzSg</t>
  </si>
  <si>
    <t>I had lunch there with a friend a few months ago and we both thought it was pretty bad. But today my husband and I gave it another chance. It was even worse. I had a BLT--hard to mess up but it was dry; with over cooked bacon and a couple of leaves of Lettuce. My husband had a biscuit with gravy and sausage. The gravy congealed like wallpaper paste. We won't be going back anytime soon. Disappointing because it used to be so good!</t>
  </si>
  <si>
    <t>YQfqyaEXmf_ZGjKMCWH4QA</t>
  </si>
  <si>
    <t>NkUsl9wnUrxIVfNSrbDljA</t>
  </si>
  <si>
    <t>I don't normally leave a sub-par review based on service. This is a case where it took 20 minutes for our very nice waitress to bring out the wrong order. She did try to correct it; but I was already late for work and had to leave. Our waitress compensated by giving me a free cup of coffee.</t>
  </si>
  <si>
    <t>z4-6OCBCIlJ7dwKIW9PRLw</t>
  </si>
  <si>
    <t>8oDT1V23pEdtwiFTgq7zyw</t>
  </si>
  <si>
    <t>The people pu-pu-ing this place need to remember, you shouldn't go to a place called \Down Home Diner\" and expect Haute cuisine. I've gone to this place off and on since I was a kid</t>
  </si>
  <si>
    <t xml:space="preserve"> and their food has always been solid and tasty. I especially recommend the Sawmill Gravy and Biscuits. ;;(Although I do agree that the uniforms; a fairly recent development</t>
  </si>
  <si>
    <t xml:space="preserve"> are ridiculous.)"</t>
  </si>
  <si>
    <t>xLOt4c6H5J4B8LF6An0tDQ</t>
  </si>
  <si>
    <t>3JN-uJRkUmYOQ9QEPftNhA</t>
  </si>
  <si>
    <t>Service positive waitress Karen was super friendly took a bit longer than expected; pumpkin pancakes were yummy; biscuits were dry; location was</t>
  </si>
  <si>
    <t>ggZH84bKx_etHBH8fTtpqA</t>
  </si>
  <si>
    <t>Yuck; don't eat here. I was in Philadelphia on new Year's day and this was the only place open near the hotel. The eggs were way too runny; all of the vegetables were slimy and the food was overall just bad. The service was OK but when I got the bill the prices on the menu and what I was charged were completely different. I wouldn't eat here again if they paid me; sorry.</t>
  </si>
  <si>
    <t>FuZbv8M72c6uqJqcmKOhDg</t>
  </si>
  <si>
    <t>L1EOxNGzQvsI1OgkCR59Mw</t>
  </si>
  <si>
    <t>f3ZBc8b9olNUM_v95LjyAg</t>
  </si>
  <si>
    <t>YgFcIk-bIwzFXr6Woyu49A</t>
  </si>
  <si>
    <t>This was the only diner open that was close to the hotel. This placed sucked. The eggs were runny. The grits werent cooked all the way and were cold with dry shredded cheese on top. The asparagus On the omelette tasted like it came out of the can. The biscuit was dry and hard and the coffee was watered down. The only thing they didnt fuck up was the home fries which they threw in the deep fryer. I barely ate my food and the prices were way off. Who prices something as 7.17 if it was advertised as 5.99. The prices didnt make sense but we didnt want to be negative on New Years; But never again. Excuse me for the profanity but I have to keep it real. Service could have been better as well.</t>
  </si>
  <si>
    <t>FFfPRzpYbaSX8wk2jJNXNQ</t>
  </si>
  <si>
    <t>XsfuqDqw9eOaQ_2FCv5MuQ</t>
  </si>
  <si>
    <t>Halal, Restaurants, Indian, Fast Food, Nightlife</t>
  </si>
  <si>
    <t>Masala Kitchen Kati Rolls and Platters</t>
  </si>
  <si>
    <t>CyuGBZBVyismfVb4wIDHEg</t>
  </si>
  <si>
    <t>What started off as a search for drunk food ended thankfully at this amazing location. In addition the staff was extremely friendly!;;I had a Keema roll, a Masala roll, and a mango lassi. The keema roll had a little less spice than the masala roll, but both were equally delicious. Whereas the mango lassi was a refreshing beverage to have in between flavorful bites.;;I will definitely be back.</t>
  </si>
  <si>
    <t>6E2cXimPmLBGBtH8tw8eFg</t>
  </si>
  <si>
    <t>yOd1Zy0Y1oIHdSaICnwEXQ</t>
  </si>
  <si>
    <t>Delicious food; perfect for a quick bite (and late night munchies)! Masala Kitchen serves a variety of kati rolls for around $5 each; as well as some rice platter choices. Love; love the flavors of the kati rolls - it's kinda like a wrap so it's portable (although I did make a mess eating it; I think it's just me) with delicious fillings inside; ranging from vegetarian options to chicken to lamb. One kati roll is good for a lunch (although might wanna get more if you're starving)! Service is really friendly and food came out pretty quickly. The store has plenty of seating for a quick bite. I also ordered the mango lassi - it came in a small plastic bottle and was really creamy! It was very thick though - I think I prefer it to be a tad less so; but that's just my personal preference.</t>
  </si>
  <si>
    <t>onIdGetWhNu_vvaC_VcFGw</t>
  </si>
  <si>
    <t>Loved the food here. The staff is friendly; small and cozy place. The katti rolls and platters are a class apart. If your in Philadelphia you have to eat here!</t>
  </si>
  <si>
    <t>7JdyMs9vSF2FYkFW6agnnw</t>
  </si>
  <si>
    <t>f4wVyU5zazVVVy9KszE5vg</t>
  </si>
  <si>
    <t>We had just gotten into Philadelphia and made our way to our Airbnb. After checking in we dropped our bags and ran out the door because we were so hungry. Across the street was this place and we bolted for it not knowing what we were getting into. After ordering two items we bolted back across the street to our Airbnb. Bed; Netflix; forks ready; opened up the food and ate. and it was OUT OF THIS WORLD.</t>
  </si>
  <si>
    <t>UbqUipp6UKnh17BQQPWfNg</t>
  </si>
  <si>
    <t>5u9jzzZdgn_W8HNlGjIxbg</t>
  </si>
  <si>
    <t>s-aPlVXrWjAwKoMfQLhY5Q</t>
  </si>
  <si>
    <t>zF6vg7Ls2Jz_70QxxGxH8w</t>
  </si>
  <si>
    <t>Delicious food, large portions, good price, and fast service. ;;This is a great place for take out or a quick and casual lunch.;;I definitely enjoyed the rose lassi, and would go back for another one if I weren't out of state!</t>
  </si>
  <si>
    <t>d02V_qlXy7gUWOceoGkgWA</t>
  </si>
  <si>
    <t>Stopped in today to pick up lunch and;really enjoyed the food there. I had the Paneer Masala Kati roll and the vegetable Biryani. The Paneer Masala roll was very tasty and they did not skimp on the paneer! The vegetable Biryani was delicious and had just enough spice to it.;They give you a nice serving of the Biryani for the price and I'll be saving more than half for another meal. ;;They offer up two sauces to accompany your dishes. One is a white sauce that I thought was going to be similar to Raita but turns out it was very mayo based. I really would have rather had Raita but it's free so I don't want to complain too much about it. It would definitely help cool down some of the spice. ;;Also, I was a little disappointed to find that they served me pita bread instead of naan. It was good fluffy pita bread but I'd much rather have naan with their food. ;;I will definitely go back as it's super close to my office and very tasty. It's nice having a quick take out place to go when I have a craving Indian food. Also, the staff were friendly and pleasant so go check it out.</t>
  </si>
  <si>
    <t>gGwjgoeD39kix6Hqpy-Q3w</t>
  </si>
  <si>
    <t>Q86UwKz9q7i-Pd_eEeCAiQ</t>
  </si>
  <si>
    <t>This place is great! Rose lassi!?! Genius! ;The important thing is to consider this place to be a fast food type restaurant. Either grab n go or sit down and gobble up your meal - which is essentially how Kati rolls are supposed to be served. To some of the other reviews- yes they have a variety of options like biryani - but the place is for KATI ROLLS. its in the title. Biryani is not a super easy dish to make in a small fast food kitchen. Takes time and care. Don't expect it to be like a restaurant and demand that level of customer service. The people there are always pleasant when I come in - but I usually know exactly what I want. I have to say their paneer rolls are waaay better than their meat rolls. One time they forgot to give me the discount and reimbursed me while I was eating, even though I had not noticed. Very nice of them. If you're going for the first time definitely get the paneer Masala - I am willing to say that it might be their BEST roll and what I always pick up. All their other paneer rolls are great. Go for it even if you're not a vegetarian (avoid it if you're lactose intolerant). ;Also - if it's your first time, do yourself a f(L)avor   (Get it!?!) and get the rose lassi. You will not be disappointed.</t>
  </si>
  <si>
    <t>fUVgHVpLOE0vMOd0JgbP3w</t>
  </si>
  <si>
    <t>oqSqOOpRYuFrf92b-1lfGg</t>
  </si>
  <si>
    <t>TLDR: perfect for the late night munchies, can't go wrong with the mk special, and skip the drinks (unless it's the mint lemonade);;I love Masala! There's nothing like a Kati roll or chicken platter after a night out, cause this place is open til 3am!! The service is very friendly and consistent. Never had a bad interaction in the 10+ times I've been there. ;;Tips: if you go past 11pm on a weekend, chances are it will be packed with very hungry, very drunk customers. Also they have various student discounts so just ask! The red sauce is spicy, but definitely more manageable than halal guys. They're super generous with the sauces, and I've definitely taken more than a couple of those red and white sauces to put on my other dishes. ;;The only downsides I can think of are 1) even though the platters are based off those halal platters from NYC, I'm not sure if they are actually halal 2) the whole menu is kinda pricey, especially since the Kati rolls are on the small side and 3) their drinks are hit or miss - the blackberry one tasted like cough syrup, but the mint lemonade one was amazing</t>
  </si>
  <si>
    <t>8WWVGlEORyKHI11BnJl-sg</t>
  </si>
  <si>
    <t>a5FlebEedOKOBTmBQDJnbw</t>
  </si>
  <si>
    <t>Awesome paneer kathi rolls; biryani and chaas...staff was friendly and service was quick. Loved our first visit and will definitely go again.</t>
  </si>
  <si>
    <t>Fm3ON1_IF28nR9AmBWn2AA</t>
  </si>
  <si>
    <t>s-Ff-8M5-AR-5jl59lCj1w</t>
  </si>
  <si>
    <t>Restaurants, Nightlife, American (New), Food, Sports Bars, Bars, Breweries, Beer, Wine &amp; Spirits</t>
  </si>
  <si>
    <t>Xfinity Live! Philadelphia</t>
  </si>
  <si>
    <t>9ac2JtOFaokKacex3jqdrw</t>
  </si>
  <si>
    <t>This place is great for many things; sport games, nights out, great weather outdoor seating and much more.;;You get the benefits of multiple bars and styles of hangouts under one roof. Along with some great food options. They have a massive outdoor seating area, which is great for those beautiful weather days/nights. There is nothing like sitting outside with a beer and seeing The CBP, The Linc and the Center.;;The inside host tv's all over including a giant screen in the center, so you are never missing the game. ;;The layout of islands/tables and small hallways can make it tough to navigate through on crowded nights, and the place can get very crowded. Security is better now then it was when it first opened. The bathrooms are also huge which is nice, becuase your typical bars usually have large crowds but small bathrooms with long lines. ;;Their import selection of beers is EXTREMELY LACKING too.;;My favorite thing about this place is....;;Parking is complimentary on non-event nights and free one hour after the start of the final event of the day. You can't ask for anything more in Philly.</t>
  </si>
  <si>
    <t>n2CEqCUiMH6cTZAgv3HrRw</t>
  </si>
  <si>
    <t>89nAZltOiqPgMtwyxlhMcQ</t>
  </si>
  <si>
    <t>When I first learned about the Xfinity Live opening; I was excited but after going a few times; I don't find myself rushing to go back anytime soon.  The idea is great but the place is overly crowded; no matter what restaurant you go to it's hard to find a seat. If one decides to stay out in the main area; which is a killer on the feet and back; you deal with a lot of rude people just pushing their way around; I guess some of the very young partiers haven't learned how to act yet.  Honestly; it seemed more like Kiddie City than anything else.</t>
  </si>
  <si>
    <t>sfKUq2VMNqaMlyS_SMb5qg</t>
  </si>
  <si>
    <t>ESNZH4uXAypsRchUp-sW7g</t>
  </si>
  <si>
    <t>3h8_LawrFnWHM6Hq_rMDcg</t>
  </si>
  <si>
    <t>1SSHAMNuV0KcUL8xD87eFw</t>
  </si>
  <si>
    <t>JAg36IrmsZ-sogk7l9uiIw</t>
  </si>
  <si>
    <t>ahgEG_dt2-QmWfD8sczqmw</t>
  </si>
  <si>
    <t>Great bars hands down. When I first heard about this place I was skeptical but every time it go here it's an amazing time. Do some bull riding; explore some bars; sit and relax next to a fire pit; watch some entertainment and play some games. There is so much space here but don't forget your wallet because drinking is the thing here!</t>
  </si>
  <si>
    <t>XrRPSM1avKcD-tDK3op6EA</t>
  </si>
  <si>
    <t>Location is excellent as it's surrounded by the stadiums.   However they dropped the ball here as it doesn't offer as much as one would hope for.   The food isn't good; the place is always dirty - floors; tables; the bar ect.    Took the family here yesterday and they have a Genos Steaks and my son wanted one - it was noon and the cooks were on break.  Waited 30 mins for a steak sandwich and we were first in line.  All 4 of us were not impressed</t>
  </si>
  <si>
    <t>VXRKpWDdAmYPCv7L0eJUjg</t>
  </si>
  <si>
    <t>WlKMTwnvS69B8JOrq9tnMg</t>
  </si>
  <si>
    <t>No argument that Xfinity Live! is a great spot to catch a game.  They have a selection of themed bars, plenty of screens for viewing, and parking.  Be warned, parking is only free an hour after home games (but always free if all teams are away).  They have solid bar food.  They are a short walk from all the stadiums and easy to get to/from via public.  Don't think you'll have the sticker shock of stadium prices.  The draft selection is more extensive while the prices are more in line with a typical bar!;;Xfinity also hosts a variety of events.  They do company parties and beerfests.  I've attended as a company party guest and was happy with everything.;;Overall, hit'em up!</t>
  </si>
  <si>
    <t>61FNJUiDqXReViksOYiILQ</t>
  </si>
  <si>
    <t>M2z3JF3dM63JQFkenH2NMg</t>
  </si>
  <si>
    <t>Great place to watch sports, fun crowd and this place is huge in the middle of everything and across the street from the subway.;; Great service and wait staff. ; Friendly barpersons, a dj, cheerleaders on tabletops....awesome variety of food! ;Will definitely be back!....reasonable beer prices..... yet sadly overpriced liquor/mixed drinks. ;;Location, location, location!!</t>
  </si>
  <si>
    <t>jJHJ4ufuQez_Oa_A_ug9Tg</t>
  </si>
  <si>
    <t>EKhZdhEhWvtNTy6ohTVKEA</t>
  </si>
  <si>
    <t>It kinda reminds me of an ESPN Zone without all the carnival games, but it seems like just a few bars slapped together.  And what's up with the kids roaming around?;;We really only came to see GreenGenes, so we didn't stray too far from the main area in the center to check out the other places.  It was pretty crowded when we got there, but that was probably because the Phillies got rained out that night.  Besides, the people watching was too good to pass up.  It's been awhile since I've seen a couple run out by the bouncers because they were basically having sex at the bar...;;Anyway, beers are $5 which is a little too high in my opinion.  Bar service was decent for me, but more than one person in my group complained about it.  Other than what I've mentioned, nothing special to see other than the girls trying WAY too hard.</t>
  </si>
  <si>
    <t>vGA5Ucx83Zth0aagzzkKJw</t>
  </si>
  <si>
    <t>AdHWGipritYUYarangRKqA</t>
  </si>
  <si>
    <t>Really great sports bar one of my favorites!  A bunch of really cool places to grab food including my favorite chickie's and petes.  Has a mechanical bull and skee ball! Also; has outdoor area with live music.  Giant beer pong games on fridays.</t>
  </si>
  <si>
    <t>Iarl3Xxp2DT09MqA9vIaBQ</t>
  </si>
  <si>
    <t>kfpwO_cdVQdTh2_oMDZ51Q</t>
  </si>
  <si>
    <t>Restaurants, Bars, Nightlife, American (New)</t>
  </si>
  <si>
    <t>American Sardine Bar</t>
  </si>
  <si>
    <t>AIAWe5hAyxKGW60CqgSuuA</t>
  </si>
  <si>
    <t>Great neighborhood bar w good food; a Solid beer list with lots of local brews and a full bar.</t>
  </si>
  <si>
    <t>hN3Pi_Y2CPzJNhzyOAYNvw</t>
  </si>
  <si>
    <t>VfCs0UPFWsmuq7g7DuiTPg</t>
  </si>
  <si>
    <t>Dined here for a friend's birthday celebration. Staff were very attentive; pleasant and accommodating to our growing party. Excellent draft beer with a solid list of selections. Typical bar food menu though the food was surprisingly very flavorful and done perfectly. There is a lovely outdoor area here. Highly recommended.</t>
  </si>
  <si>
    <t>DoSIDSJMzn1GEWgodV27Tw</t>
  </si>
  <si>
    <t>21gqwCMHc3ILnY4reSmkjA</t>
  </si>
  <si>
    <t>Don't expect a huge menu if you're going for lunch/dinner; but the food you get is actually pretty good and different from regular \bar food\". They have a good selection of drinks and the atmosphere is great. On warmer days there is an outside patio which is really nice. Friendly staff. Good service. I recommend!"</t>
  </si>
  <si>
    <t>LYrKHEAQu5A7WXYKsZ5s2w</t>
  </si>
  <si>
    <t>z0bEKVpHykRvjKtszP_vdQ</t>
  </si>
  <si>
    <t>American sardine bar is a fun place with friendly staff and a great draft and bottled beer list. But that isn't the reason for 5 stars.;;It's this. The kitchen appears to be run by an evil 5 year old genius. The sandwiches are all the stuff you'd love to put between two pieces of bread but would never have the nerve to serve yourself, let alone friends. The salt and pepper fries are perfect. The spaghetti sandwich is to die for (top tip, do not attempt to eat as a sandwich, use a knife and fork) and the spicy ham and cheese may be one if the best things you could ever put in your mouth. And the prices are very reasonable, service fun and atmosphere lively.;;Great place!</t>
  </si>
  <si>
    <t>SZ68SlWK2-hyGr8wOmJQug</t>
  </si>
  <si>
    <t>tWWDlk-Cww1X8RU22QVz0g</t>
  </si>
  <si>
    <t>CHeMEder5ijEoCPLWjto_Q</t>
  </si>
  <si>
    <t>kRiHxe5RBbNlYUMmuloeGw</t>
  </si>
  <si>
    <t>JMxdnEfyd52Tww8HTPzciw</t>
  </si>
  <si>
    <t>jVk34__AMvrbvYLC_JoINA</t>
  </si>
  <si>
    <t>yJnEAA7iaN6yOjZoJCMX9g</t>
  </si>
  <si>
    <t>JBOiTjXkCOOQC3BM5eitTQ</t>
  </si>
  <si>
    <t>K7XacurUg5CYoyqWn_sy4Q</t>
  </si>
  <si>
    <t>SqHLO1JXB-yQlN8ZcSCkdw</t>
  </si>
  <si>
    <t>One of my first ventures into South Philly night life landed me at Sardine's - a casual, spacious bar with a small menu of decadent eats and a nice beer selection. The walls are lined with the eclectic art of a local artist, and christmas lights dangle from the ceilings. ;;Sardine's is a two story joint, offering two different vibes - the downstairs had the feeling of a local pub, while upstairs felt like hipster heaven. There's also a nice outdoor area that seems like a great place to enjoy a summer happy hour. ;;Compliments to the chef, Doreen, for her amazing food! The menu varies daily, but there's no doubt you'll easily devour whatever you select. Our table sampled some spicy harissa carrots, a hummus and pita spread, and pretzels with vegan beer cheese. We also ordered a wild mushroom grilled cheese, that I kid you not, was as big as my head. It was melty, gooey, and everything a grilled cheese sandwich should be.;;Big fan! Will definitely be back when the weather gets nicer.</t>
  </si>
  <si>
    <t>IH0ToaZ8hJXO2pVieN7dpQ</t>
  </si>
  <si>
    <t>Ipr5XBXd1Q_VF7A2I0NaEQ</t>
  </si>
  <si>
    <t>ASB was worth every cent of my $11 Uber ride from Fairmount.;;Motivated by their California-centric brew event, our group of ~10 [Yelpers and friends] arrived and settled into a big booth next to the bar. For the next few hours, we managed to order most of the beers on their special list (Hey pretty Almanac! Love you, Ballast Point and Alesmith!) while also getting a taste of their regular food menu.;;I went with the pulled pork sandwich. Definitely not my usual meal choice, but theirs was pretty interesting in its own way. As Steph S. put it, the sandwich somehow paralleled a cheesesteak in taste. I liked it!;;After eating, some of us went outside for a bit. It was a cool night, their fire pits were ablaze and the bar was decorated colorfully with classic lights. So nice.;;Point Breeze isn't a neighborhood I visit all too often, but I'd be happy to return and explore more of ASB's menu and draft choices in the future!</t>
  </si>
  <si>
    <t>HngRiL6Z3DFTDnNsXZ0TQw</t>
  </si>
  <si>
    <t>Nightlife, Tapas/Small Plates, American (New), Bars, Restaurants</t>
  </si>
  <si>
    <t>Stateside</t>
  </si>
  <si>
    <t>eIz20F6HT-ONuhdCRNX_ng</t>
  </si>
  <si>
    <t>Been to Stateside 4 times; first 3 times drinks only;  dinner with last visit.  The space is small but decor and vibe are spot on.  During summer months; the huge windows open up and you're seating from outside at the bar.  We stopped in for a drink after dinner at Le Virtu.  Had a whiskey sour and a boulevardier.  Loved them both.  Their cocktail game is solid.  The bartenders were friendly but really didnt engage us but it was busy and it was a cocktail hit and we all know how that goes; ok; maybe not all of us.   All in all service and cocktails are solid.  Last visit we decided on dinner.  I thought dinner was ok.  Nothing bad but nothing great.   I'll still stop in at Stateside for my night caps.</t>
  </si>
  <si>
    <t>kAdPJFhjrPyKmXL3Z587wg</t>
  </si>
  <si>
    <t>2L5fGcC3OjoA10ebaFFd2A</t>
  </si>
  <si>
    <t>dmVpQdDQG5CAVi65XtNuIA</t>
  </si>
  <si>
    <t>PxB8cDBDA5jR9E_tZrSHUA</t>
  </si>
  <si>
    <t>Two stars for nice ambiance. Other than that; service was ok and the cocktail was pretty bad.</t>
  </si>
  <si>
    <t>FJ_QeuPLAmA06wyH4Za4cA</t>
  </si>
  <si>
    <t>UQ2TK-zmio_qmdwtXI8nqA</t>
  </si>
  <si>
    <t>Cauliflower soup and Kale salad are a must!!!! Really tasty. Bartenders were friendly and on point. The brussel sprouts were a little too salty. Mussel/clam dish was good; but wouldn't get them again for $22. Decent beer selection; cool atmosphere.</t>
  </si>
  <si>
    <t>3Kxmqx2tZIol0sB3W6cR7A</t>
  </si>
  <si>
    <t>9zYalVgZ9r2smtJQ9l2clw</t>
  </si>
  <si>
    <t>The menu is very unique and reasonably priced.  The bone marrow and sausage was awesome!;;There are also some interesting specialty drinks.  We didn't try any of them, but they were also reasonably priced.  They had a ton of beer and liquor options ranging from $3 Yuenglings to $20+ shots of Whistle Pig--there is definitely something for everyone here.  ;;The waitresses were so so so great--very nice, friendly, and attentive.  The owner happened to be there as well, and also a pretty nice guy.  ;;Unfortunately, there was a fella working there who took himself a bit too seriously, and was just kind of rude in my opinion.  After the place pretty much cleared out for the night, a few friends met us there for some birthday cocktails.  When a friend pulled a chair up to our table, he immediately came over and told her that she couldn't put a chair there because it would be blocking the \aisle\" (which it wasn't by the way).  I totally understand that there are regulations and rules that he needs to adhere to</t>
  </si>
  <si>
    <t xml:space="preserve"> but he was just rude about it.  I believe he told us to \"respect the aisle way\".  Power trip?  He could have been way more polite about it.  He is the only reason that I will not give this place 5 stars.  He should take a tip from his waitstaff on how to interact with people and make them feel welcome.  ;;The ambiance is also cool--low lights</t>
  </si>
  <si>
    <t xml:space="preserve"> great music</t>
  </si>
  <si>
    <t xml:space="preserve"> and plain decor that just feels right."</t>
  </si>
  <si>
    <t>P86xFrRyTkJS5ljlY8B2Mg</t>
  </si>
  <si>
    <t>sMYRr2IZTc8LTzg6L3ZYwg</t>
  </si>
  <si>
    <t>Wow; what a place! Went there Saturday for the bourbon (yes; had the Winkle- just one though ;-) and was surprised how great the food was. My wide and I sat outside; the service was great; very attentive. The small plates are outstanding. I had foi gras; octopus and oysters on the half. The wife had baby kale and grilled zucc. After din din we went into the bar. Great bar! Windows open; looking out to square; bar stools outside too. Pro bar tenders there- mixologistsss makin great drinks-  I forgot the first cocktail- with bourbon- it was very tasty; unique flavor- just ask for recommendation on a good bourbon cocktail; that's what I did. Then had a bourbon whisky sour with egg white- best I ever had!  We were at bar for a while; so got another octo plate- it melts in your mouth- better than lobster to me! Background music was low and rockish. If I lived in Phila; I'd be there once a week!</t>
  </si>
  <si>
    <t>wnXBLc26hA6EMau_-kWOdg</t>
  </si>
  <si>
    <t>HHWZk7X-Evt-Xpzl34PZcg</t>
  </si>
  <si>
    <t>LOVE the drinks here. &amp; I hardly like mixed drinks. Super cozy atmosphere for drinks with friends. Cool bar, cool drinks, love it. ;;Food, on the other hand, was alright. A little unimpressed/super salty at times.</t>
  </si>
  <si>
    <t>0BCFDTMZTIKDf1lCk3kYWA</t>
  </si>
  <si>
    <t>T1NV9KKwLqaLD0_UJ8ft-w</t>
  </si>
  <si>
    <t>Amazing food amazing atmosphere and amazing people!;;I would definitely recommend the jerk salmon with Brussels sprouts and thyme infused pineapple. ;;Plus the charcuterie is a pleasing platter to the tastebuds!</t>
  </si>
  <si>
    <t>jZFRZj6gJrse9UDXaGyKvQ</t>
  </si>
  <si>
    <t>7-yD_SofrHZj5Pebq0SGwg</t>
  </si>
  <si>
    <t>...Although I would catagorize Stateside as \spendy\" your options are wonderful.  Menu has changed but the whisky is still the same kind of wonderful!! DO have the Steak Tartare</t>
  </si>
  <si>
    <t xml:space="preserve"> Pate</t>
  </si>
  <si>
    <t xml:space="preserve"> and note the Salads are GREAT!;;Just call me Bubbles dahling..."</t>
  </si>
  <si>
    <t>a79b5RPs826h6Ls7gogJTg</t>
  </si>
  <si>
    <t>Excellent dinner and such a cozy atmosphere!! I have only been once and it was a great experience so I will be back. I had the Restaurant Week menu and enjoyed every course! There was even a cocktail pairing that was perfect with each course. ;;The pre-fixed menu for the special restaurant week had a lot of selections. I started with a mushroom lettuce wrap which was delicious! My favorite course I had was the Cod Fillet entree. It was cooked to perfection and so flavorful. ;;The service was a little slower than I would have liked but other than that I have no complaints! Check this place out. The bar area looks so cool so I think I'll be back to check out their happy hour one day soon.</t>
  </si>
  <si>
    <t>oXr3EhnQCqA8SNWIZ3H4Fg</t>
  </si>
  <si>
    <t>Breakfast &amp; Brunch, Cafes, Coffee &amp; Tea, Food, Restaurants</t>
  </si>
  <si>
    <t>Little Spoon Cafe</t>
  </si>
  <si>
    <t>kFaboN29BIqpzDfbBmY9cA</t>
  </si>
  <si>
    <t>The wife and I recently brunched here.. thats my new verb: brunched.  Little Spoon is nice inside, i didn't get to dine in the yard but it looked nice, especially on a beautiful day.  ;The servers were great, attentive and seemed to be having fun- which creates a pleasant experience for everyone. Onto the food.  3 to 3.5 yelps.  The pancakes were kind of flat, I'm into some nice thick pancakes, but weren't bad.  We also got the brisket sandwich, it was very good, well half of it, the other half was literally all fat.  I get that a nice fatty brisket brings great taste, but i woulda liked some meat on the sandwich, i literally ate half a sandwich of fat-- yet id order it again bc like i said- it had some good taste.  Just my bad luck i guess from the carver.  I would give this place another go, i dug the ambiance and they seem to have a few brunch items id like to try.  A-OK</t>
  </si>
  <si>
    <t>nfmNI2P9QD-GySFIt2uNbg</t>
  </si>
  <si>
    <t>The food was insanely good. Everything we got was full of flavor; fresh and came out hot.  You can really tell they care about the quality of food they put out down to every detail. The decor and vibe of the restaurant of very hip and eclectic. Next time I'm in Philly; I'm definitely going back there.</t>
  </si>
  <si>
    <t>1cxIGT4ux7aRvjgRae9YnQ</t>
  </si>
  <si>
    <t>DPSLbt27c3qbMGJiMrB9_w</t>
  </si>
  <si>
    <t>This time I came on a Thursday at 2pm. There were six people already dining, but there was no line. They took my order immediately. I ordered the infamous Monte Cristo, substituted potatoes for the side salad it comes with, and got a side of sausage (I had a long, hectic morning and didn't eat breakfast). ;;Everything was tasty, but not particularly life-changing as Zagat prepared me for because the Monte Cristo was on their \10 best sandwiches\" list. I suppose it's the best breakfast sandwich I've had in the city thus far</t>
  </si>
  <si>
    <t xml:space="preserve"> but I don't think it ranks in the top 10 best sandwiches I've had in the city. The cider-braised pork sandwich (I had my first visit) was incredible. ;;This is not at the fault of the staff</t>
  </si>
  <si>
    <t xml:space="preserve"> but three women came in with three small children (ages 3-5). The one kid screamed at the top of his lungs (for real) because the mom gave money to the other kid and not him. The mom didn't tell him to be quiet or anything</t>
  </si>
  <si>
    <t xml:space="preserve"> and the other mom yelled (angrily) at the other kid for touching her foot or something. The other two kids proceeded to yell at each other and fight. No one said anything</t>
  </si>
  <si>
    <t xml:space="preserve"> not even the staff asked them to quiet down their kids. Like I'm sorry you can't discipline your kids</t>
  </si>
  <si>
    <t xml:space="preserve"> but don't bring them to a restaurant to disturb paying customers and then not do anything about it. ;;There's still nowhere to put dirty dishes</t>
  </si>
  <si>
    <t xml:space="preserve"> and they don't come around to take them from you very often</t>
  </si>
  <si>
    <t xml:space="preserve"> as there was at least one other person's finished food (the plate wasn't empty) sitting around. ;;So far the only thing that has been worthwhile is the cider-braised pork sandwich</t>
  </si>
  <si>
    <t xml:space="preserve"> and I don't think I should continue coming back."</t>
  </si>
  <si>
    <t>5d63iIZkPiZqw9I1QFqfYw</t>
  </si>
  <si>
    <t>rEMvYo_GW7pHCmY6L7CZqA</t>
  </si>
  <si>
    <t>RH_-BjNJMZnNQqIpwqT2pQ</t>
  </si>
  <si>
    <t>Tiny little cafe; but it's definitely worth it at non-peak brunch times! Try the Vietnamese iced coffee; the Monte Cristo; and the French toast.</t>
  </si>
  <si>
    <t>tD6OnC2Ipjkhp3Pt-7y_mw</t>
  </si>
  <si>
    <t>jyItDLjjzmBeaYSzzUw-sg</t>
  </si>
  <si>
    <t>Definitely a neighborhood gem! Besides the adorable Tiffany-blue (:P) exterior it has quite the quaint interior decor as well. But most importantly, the food is excellent here.;;The menu has a good selection both from the Savory and the Sweet sections. It's not an overly creative menu but the execution has always been solid. I'm a fan of the shakshuka and the Monte Cristo sandwich and if you have a few people to split dishes with, I highly recommend getting an order of the lemon ricotta pancakes to share among yourselves. Believe me it'll bring you closer together. The coffee/juice option is also great here, extra bonus is that they serve Vietnamese Iced Coffee. Sometimes you just need that extra dose of caffeine. It does look like the menu has evolved (I remember there used to be a duck salad I enjoyed) but a few signature dishes remained. ;;There's decent seating space and the place flies under the radar just enough (although I don't know why because IMO it's better than many other places where there are brunch lines every weekend) that the most I've ever had to wait for a table was around 15 minutes. The service is no frills but attentive. I would recommend this to any friend.</t>
  </si>
  <si>
    <t>rc0d5GifHEiOP-GRh7E-8w</t>
  </si>
  <si>
    <t>Such an incredible quint place. It stands at the corner of the street. Their Christmas decorations were minimum but really cute. They have both savory and sweet options for brunch.  I had the brussel sprouts and gouda cheese frittata from the savory section and the apple butter filled French toast with walnuts. ;;Although,  the frittata had the consistency of an omelette it was really good. The brussel sprouts were crunchy in the middle and the cheese was melted throughout. Highly recommended,  although it was a special for that day. Hope they put it on their regular menu.;;The apple butter stuffed French toast.  Where do I begin? Not sure what I loved the best; the French toast, the Apple butter,  the Apple caramel or the crunchy walnuts? It worked so well, I practically cleaned out my plate and even finished my friend's share. It was different but it worked well. ;;PS:  one of the neatest restrooms I have ever used in a restaurant.</t>
  </si>
  <si>
    <t>tfBdA1jELmlYs_g61QeHLQ</t>
  </si>
  <si>
    <t>KwJ9rqDesjSqkzHJ7U7FJA</t>
  </si>
  <si>
    <t>Such a cute little breakfast/brunch spot in Philly! Went here with my family when visiting my sister at school. We waited a bit maybe about 20-30 minutes on a Sunday morning. We all enjoyed our food! The only thing that was not very good was the fried duck.. very greasy and overcooked. Other than that; it was a great experience and I would definitely return if in the neighborhood again!</t>
  </si>
  <si>
    <t>kKyIn46wvD_NkGaRqQAxcQ</t>
  </si>
  <si>
    <t>7X0uOpbW3XJyNPrIdWUNNg</t>
  </si>
  <si>
    <t>w6qmit7xblUFAaR0uDqiaw</t>
  </si>
  <si>
    <t>This place is so welcoming and cozy. I need to write a review about the Monte Cristo sandwich though, in particular. It is hands-down one of the best brunch sandwiches I've ever had. Like it's Monday and I'm still thinking about it 24 hours later. It comes with a side salad of arugula that has delicious dressing and it somehow compliments the sandwich perfectly! ;;Our server was very kind and attentive. I also love how I got a massive cup of coffee in a Charlie Brown mug. I really think this is one of the best places you can eat brunch in Philly.</t>
  </si>
  <si>
    <t>U_hBxci-t7sXsatSq-kqVA</t>
  </si>
  <si>
    <t>U2y7fsqDgxAXskoJNVxbwg</t>
  </si>
  <si>
    <t>Sandwiches, Coffee &amp; Tea, Restaurants, Ice Cream &amp; Frozen Yogurt, Food, Desserts</t>
  </si>
  <si>
    <t>Happily Ever After</t>
  </si>
  <si>
    <t>lwin4RTVlSGurU2tCIYP2g</t>
  </si>
  <si>
    <t>The reason for my not so great review is because of their lack of selection for toppings. They don't have any of the good stuff! Some of my favorite things to get when I go to froyo shops are brownie bits, cheesecake pieces, Heath, and popping boba (I think that's what they're called?). This place didn't have any of those things on the 2 occasions I went. They had a few different kinds of fruit, Reese's cups, some wafer cookie things, and a few other things in dispensers. Meh. For the most part I like this place and I'd go back if my friends were going, but I wouldn't be the one to suggest it. ;;The decor and theme is really nice though. They even have creative names for their froyo flavors.</t>
  </si>
  <si>
    <t>RjddvgG3oYsY5HnULoLZ8w</t>
  </si>
  <si>
    <t>4Jbx7QtYRBf_OwFPJQxrDg</t>
  </si>
  <si>
    <t>GKvi9WAXJdRFtxYIIN2Dpw</t>
  </si>
  <si>
    <t>This place is magical. Try the butter beer! Pro tip: drink it there - you will feel like your mouth is in Hogsmeade. The frozen yogurts are all delicious and the decor is great for movie buffs. The crÃ¨me brÃ»lÃ©e is very good - from a connoisseur of such treats. I also can never leave without a peanut butter peanut cup cookie. Oh; and the macaroons and ... Everything.</t>
  </si>
  <si>
    <t>hiR4bOn2jD3j5aA6P7OqLw</t>
  </si>
  <si>
    <t>2QWccESaLNX6csXGOIYFUg</t>
  </si>
  <si>
    <t>I love this place!! I come here once a week- peanut butter is the best flavor- it's so creamy I can't believe it's not ice cream. Also love Nutella; gingerbread and pumpkin! Friendly service- great neighborhood spot.</t>
  </si>
  <si>
    <t>4CLAGiVV7EyRGhntHWazQA</t>
  </si>
  <si>
    <t>XF8CRYj5OMEY3JMtxPEM6A</t>
  </si>
  <si>
    <t>I really enjoy this place. Really. I do. Good froyo and treats, solid coffee, great location, and all the nerdy stuff you can possibly oogle at while indulging a sweet tooth.;;But don't serve savory items unless you know how to execute them. I.e. eggs benedict should have poached eggs and ham that isn't cheapo lunchmeat. The waffle base was quite tasty. Everything else was poor in quality, including my friend's panini that she said tasted frozen. ;;I hatehatehate picking on service, but the guy there was really.... just, rude. sorry for ordering food off of the menu and not just coming in for coffee and dessert?</t>
  </si>
  <si>
    <t>rt-0mLyYbMxNSgD6JJlf7w</t>
  </si>
  <si>
    <t>qeP-qgnP7IBGQjij7LydCg</t>
  </si>
  <si>
    <t>Had crime brÃ»lÃ©e here. ;;Great service and overall experience. ;;Very clean. Serve are nice.;;Will gladly return to try everything else.</t>
  </si>
  <si>
    <t>SImbjKo38aIzDkaSX1jNDQ</t>
  </si>
  <si>
    <t>S072PR-a4GedVWsMokNtXQ</t>
  </si>
  <si>
    <t>TEEgWFLw160WhX0Ht98mAA</t>
  </si>
  <si>
    <t>This place is so adorable! Everything is super kawaii and the macrons are lovely! I also ordered the butterbeer; and speaking as someone who has gotten the real thing from universal studios; this is just as tasty! Well done!</t>
  </si>
  <si>
    <t>o_IvqesjnP2B0HM8Mif6Nw</t>
  </si>
  <si>
    <t>o-qA1P4KZk-KxzWR1FKXiw</t>
  </si>
  <si>
    <t>Came here after getting dinner at Sonny's and I really loved it! I'm from the west coast and go to LA often where liquid nitrogen ice cream is pretty popular so I already knew what it was and was pretty shocked to see it out here! So awesome on this store's end for being ahead of the game! ;;My first impression when I came in was \wow\" this place has everything! From boba to liquid nitrogen ice cream to ramen</t>
  </si>
  <si>
    <t xml:space="preserve"> etc. How perfect! ;;I came in for the liquid nitrogen ice cream so that is what I got! I chose Thai tea and for a double scoop it was $7.99. A little pricey</t>
  </si>
  <si>
    <t xml:space="preserve"> but you pay for the hype right? Was very impressed at their wide range of flavors to choose from. Couple interesting ones to note: Wasabi?! Wish I got to try that. ;;My Thai tea ice cream was great and toppings were free (even better!) so I packed on some mochi and strawberries. My only reason for the 4 stars is the lady that was taking my order was a little rude and snappy. She didn't exactly seem like she wanted to be there. ;;Other than that</t>
  </si>
  <si>
    <t xml:space="preserve"> great place!"</t>
  </si>
  <si>
    <t>qsF4rL6wEBY7eHg4VD5zcA</t>
  </si>
  <si>
    <t>o4HS8AEsq1GiQ8w_mQPouw</t>
  </si>
  <si>
    <t>This place is a great little gem in Old City. Instead of garish bright colors that froyo joints seem to go with these days, every little detail is a clever nod to a beloved movie or pop culture reference. I feel like I see something new every time I walk in! Not to mention, the froyo is tasty and the toppings are not lacking. ;;Highly recommend.</t>
  </si>
  <si>
    <t>MaQAiUF7Hwae3qinq0EoRQ</t>
  </si>
  <si>
    <t>K0JZOvCUgYtbPjcDzys_kw</t>
  </si>
  <si>
    <t>Restaurants, Nightlife, American (New), Bars</t>
  </si>
  <si>
    <t>The Cambridge</t>
  </si>
  <si>
    <t>Hkg2KGYt2-6_YNTFI3cX1Q</t>
  </si>
  <si>
    <t>Love the draft list, though I wish they had everything on their list all the time. They have the switch system where if one particular beer runs out, there's a replacement draft for that beer. Even so, there's a great selection.;;There's plenty of seating, but it fills up quickly. We stood around for a bit before we got a place to sit. The bartenders are quick and would check on you periodically, despite being very busy. ;;Overall, great atmosphere, great beer.</t>
  </si>
  <si>
    <t>tEAHeniWwo6eD6m_muuiZw</t>
  </si>
  <si>
    <t>IfD0qG4lrISHPnLHrc_J5Q</t>
  </si>
  <si>
    <t>Wait time was way too long for French toast, an omelette, and Mac n cheese mixed with short ribs (5\ ramekin). ;;The food was tasty but you can make it at home. ;;The decor is great. ;;Bathrooms are clean. ;;Music is groovy. ;;3 pluses and 2 minuses equals 3 stars."</t>
  </si>
  <si>
    <t>jfC_Q9DHRYVN-JKkr2genQ</t>
  </si>
  <si>
    <t>A1UgYgJ-BJIsg2223UYqqg</t>
  </si>
  <si>
    <t>CCNT9Hx9E2iLoLQ3zT6Hxw</t>
  </si>
  <si>
    <t>aPfOhXiiHlfrwknS_a_KAg</t>
  </si>
  <si>
    <t>21C4-DJ4XDw584raqiLC0w</t>
  </si>
  <si>
    <t>Ql9jww9ddlAFFQDTLHtAcQ</t>
  </si>
  <si>
    <t>I found myself grabbing dinner here on a Sunday evening.  Upon walking in you can't help but note the wood work, and chic metal work that are the hanging lights.  Great feel upon first stepping in the door.;  The restaurant was fairly empty (understandable for 9pm on a Sunday) and we were sat in the back by the bathrooms.  All I have to say, the scented candles in the bathrooms, great touch.  I might have pee'd  by candle light just because I could!  ;  I elected to go with the Roast beef sandwich, while the ladies I was with elected to each dabble with their burgers.  My sandwich, although delicious most definately sat in the window for a few minutes.   The bottom of the roll was a soggy mess, and the beef was barely warm.  I elected to not say anything to our server simply because I almost never send food back, and I was starving.  Don't get me wrong, the sandwich was delicious &amp; I cleared my plate, but I was slightly disappointed. ;  Our server could have been more on point, it took over 15 minutes for him to refill our beverages, &amp; we were never asked how the food was and if we needed/wanted anything else.</t>
  </si>
  <si>
    <t>Jr_HUbYB9C7KfLaqYMFRZQ</t>
  </si>
  <si>
    <t>GsiFVVjjy9pcXCJIlvnqLA</t>
  </si>
  <si>
    <t>I like this place - warm cozy atmosphere with homey filling food and an extensive and interesting beer list.  However, service and speed need to be improved.  That said, I would try this place again though.;;The short rib mac-n-cheese was very good (needed some salt though - there was none in it).  The pierogies were yummy, but portion size was a bit small (3 per order).  The fries in the poutine were a bit soggy though.  Stuffed peppers were mushy and unmemorable.;;Entree did not arrive until at least 30minutes after appetizers though (on a slow weeknight) and no updates on progress and the wait staff was not very apologetic.  This is perhaps because I came with a large group and staff was guaranteed a hefty tip the minute we sat down.</t>
  </si>
  <si>
    <t>4twZHQuhQpj2flm4WbchNA</t>
  </si>
  <si>
    <t>5pPf6T1_ezI-QscAxNY3nw</t>
  </si>
  <si>
    <t>hRmd_wmsHf-RxdRHaM2oXg</t>
  </si>
  <si>
    <t>Great food and good; reasonably priced beer selection.  Both dishes we ordered were delicious.  It's a very popular place; so don't expect a quiet dinner for hushed conversation - but the atmosphere is fun and casual; and the service is solid.</t>
  </si>
  <si>
    <t>MUSGc9fU8_RvM1RM2lPXCg</t>
  </si>
  <si>
    <t>662R20l8lCdWi4tGWTB0dg</t>
  </si>
  <si>
    <t>Updating my review from 2012; I was dissappointed there were slim to none veggie options.  Now they have a wonderful huge veggie salad with:  Roasted Celery Root; Fennel Butternut Squash; Lentil Vinaigrette; Baby Arugula.   Its dammmmn good so now I'm a happy camper :-)   That earns Cambridge 4.5 stars now!  (not 5 because its always packed and loud).  Still love this place!  I'm here often.  Everything else about my prior review is still true!  Oh; and the nachos are really yummy too!</t>
  </si>
  <si>
    <t>LHWaT2ARUjwYSzVfA4lqXw</t>
  </si>
  <si>
    <t>I love it here. Cambridge is a great place for really good food and beer. I don't usually eat roast beef but after ordering it on a whim with a hangover, it's been hard for me to order anything else. They always have good specials and the pierogies are Delish. The bar has nice dim lighting with a cozy feel. Staff is super friendly. ;;My only complaints are food can sometimes take awhile to come out but totally worth the wait. Also the noise level is ridiculous. The only time I didn't have a problem hearing people at my table was brunch. So don't bring grandma here for dinner!</t>
  </si>
  <si>
    <t>CzcV9K5zMt9NRt1yhIYRuA</t>
  </si>
  <si>
    <t>xWfm4AwLZr-B97fYVsIgCA</t>
  </si>
  <si>
    <t>Nightlife, Gastropubs, French, Beer Bar, Pubs, Bars, Restaurants, American (New), Wine Bars, Cocktail Bars</t>
  </si>
  <si>
    <t>Tria Taproom</t>
  </si>
  <si>
    <t>YpThJzvFcXW_OhncJcPecA</t>
  </si>
  <si>
    <t>Great place!  Delicious flatbreads and fun atmosphere.  Very crowded when we went (~7:30pm on a Thursday night); but we were seated within 15 minutes.  May be tricky with larger groups; but a fun place to go on a date or with a friend.</t>
  </si>
  <si>
    <t>FA7J-TpicnUxV29GuOsi_Q</t>
  </si>
  <si>
    <t>DR0e4-iq4V9Jw9BximNjqQ</t>
  </si>
  <si>
    <t>I love you Tria Taproom. Your service is excellent and your flatbreads are delicious. Will you marry me? ;;Came here with Elaine M. for happy hour and was so happy with the experience.  Went sharesies with my gal pal with two veggie flatbreads.  The Kennett Square and the Burrata.  Magnificent. ;;The Kennett Square had fontina, wild mushrooms, zucchini, red onion, truffle puree   and the Burrata had mozzarella, provolone, garlic spinach, balsamic onion, and lemon zest.  It was hard to pick a favorite so I am glad we ordered both. If you are a vegetarian, meat lover, or a Friday-during-Lent-Catholic- you will be happy you ordered these.</t>
  </si>
  <si>
    <t>DtgOnqwlcwN091ShasPzBA</t>
  </si>
  <si>
    <t>Came here to catch up with a friend and from the moment I entered to the moment I left, I was so surprised and impressed at how polite all the staff was! It's a pretty small space and can easily be crowded because of that fact, so be mindful of that. A lot of the other reviews state that they really like the iPads. Unfortunately, I wasn't one of those people. I think there's just this feeling about holding a menu instead of a digital device, but it is cool that they tell you the amount of beer that's left in the keg.;;I would say the best bang for your buck to get is the flatbread. My friend who was \so hungry\" couldn't manage to eat the whole thing</t>
  </si>
  <si>
    <t xml:space="preserve"> so I gladly helped myself to the Parma. The calamari is a guaranteed plate cleaner of a dish! It is a bit expensive</t>
  </si>
  <si>
    <t xml:space="preserve"> so if you're trying to impress a date you should take them there. Just know that you may not be able to hear them because not only is it a bit loud</t>
  </si>
  <si>
    <t xml:space="preserve"> but it is also a place great for people watching."</t>
  </si>
  <si>
    <t>IEbdk3v9uCl20UVObqljvA</t>
  </si>
  <si>
    <t>ryhuMdhliNKuqHl8VCnj-w</t>
  </si>
  <si>
    <t>Great beer selection; and I especially liked the iPad menu (technically it's not an iPad; but you get the idea); which indicates; among other things; when a particular item is about to kick ... last call! Great place for an after-work beer or to stop in for a beer before heading out to meet friends for dinner. Excellent service. The last few visits; I haven't tried any food items; but I'm sure the food meets the usual high standards of the other Tria locations.</t>
  </si>
  <si>
    <t>LP9ACeYSiA8rr9TsKI_KJw</t>
  </si>
  <si>
    <t>I came to the Tria Taproom on two different occasions and it's a great alternative menu to the original Tria locations. ;;The restaurant space is sleek and modern even down to the menus (the drink menus are on iPad minis). Instead of a selection of meat and cheeses the food menu has a hearty selection of filling small plats and flatbreads. I got the tavern ham for lunch and it was AMAZING. I am still thinking about it, four days later.</t>
  </si>
  <si>
    <t>VYPkzfD8HAims9BAqQ9HUw</t>
  </si>
  <si>
    <t>EGgcpTpb5E__bkaHVAIxvQ</t>
  </si>
  <si>
    <t>Love the beer, the atmosphere, the service, the I-pad beverage list  and most of the food. Came here for PBW featuring  5 $5 Pizza Boy beers + 1/2 price flatbreads.;;The Burrata flatbread let me down. Very bland, and the crust was just so -so. It did not look at all like the photos, nor taste as described. Very little spinach - garlic(couldn't taste ANY garlic), the balsamic onions were basically non - existent; as was the lemon zest. Maybe I ordered the wrong kind, as the folks next to me were raving about their ham, duck, &amp; breakfast ones. I prefer the flatbreads @ Earth Bread &amp; Brewery. Glad they were1/2 price at least!</t>
  </si>
  <si>
    <t>zTwwciNRMedBvUS3-_8h6g</t>
  </si>
  <si>
    <t>jVxJx8zG723ZWL72h_mwFg</t>
  </si>
  <si>
    <t>The food here was phenomenal. We live about an hour away and decided to head into Philly for a Sunday meal.  On the way my girlfriend found this place and it just sounded amazing. We found the place easily and there is a parking lot right across the intersection. We walked in and the place had absolutely no wait which was awesome seeing as I thought it would have been very busy on a Sunday afternoon.  We ordered the cheese curds which may have been some of the best I've ever had. Also ordered the Kenner square flatbread which too was amazing. It had an nice spicy flavor at the end of each bite. Lastly we got the Cuban. That was another out of this world sandwich. We also decided to go with the dessert which was a strawberry shortcake. This was a perfect finish to a great meal. ;;They had a great selection of beers as well. We tried most of them during our meal. Place is very neat and clean. Service was great. Personally I really enjoy small plates so you don't overeat and these sizes were perfect. I will definitely be back for another visit. This time I hope to get back and get a crowler of beer seeing as this time I was not able to make it back before we had to leave.</t>
  </si>
  <si>
    <t>Wq9e6e9QTNVlvSZp3eOQCw</t>
  </si>
  <si>
    <t>DbsZE_fdXuY-mWMki4BOWw</t>
  </si>
  <si>
    <t>This review is for the lunch service at Tria. My girlfriend and I were warmly greeted just past opening time for lunch. As we were seated I noticed a modern but rustic feel to the place. Service gets an A+. Nick made sure our glasses were never below half full and was well spoken; polite; and knew the entire menu. I got the pork rib sandwich and my date got the grilled chicken sandwich. Both were cooked to perfection and thoughtful plated and full of flavor. Thanks Nick.</t>
  </si>
  <si>
    <t>UZ_iTH_sO8h1ryjdO8H3Ww</t>
  </si>
  <si>
    <t>ICBdGRtaH9yUnr5WdNnAHg</t>
  </si>
  <si>
    <t>First of all; there is wine on tap. What is better than that? They provide iPads so you can check out what's on tap (wine or beer); how much is left; what it's like; etc. Very cool. The food was awesome; especially the \fries\" and the flatbread. They were super accommodating to a large group of us; which was very appreciated. This is my new favorite place in the city!"</t>
  </si>
  <si>
    <t>0GQUHLvIgx1yzIhMgqcKHg</t>
  </si>
  <si>
    <t>URwkOvUVKIhEMph2PXws7w</t>
  </si>
  <si>
    <t>As a beer guy this is my favorite of the Trias. Their selection boasts unique domestic craft beers alongside some harder to get European beers. There iPad system of choosing your beer is a cute novelty. I have been there twice and both times the service was great. They aren't overly on top of you so you can enjoy your be and conversation; yet if you need anything they notice and come immediately.In terms of food; Im not sure I get the hoopla. My girlfriend and her friends love the artichoke dip but I think its a bit too heavy. I have also had the fish tacos- good not great (watch out the hot sauce they provide is super hot) and the spinach salad - nothing memorable but perfectly decent salad (friend liked the goat cheese but felt he has had better). I think its really the decor; service and great selection that makes this place great. The food is just an added bonus - if your hungry get something to eat its above average but not great.</t>
  </si>
  <si>
    <t>BZ4pFzaV5DG9vVBq2PXWBg</t>
  </si>
  <si>
    <t>Cjwb7VQGP0u2eWYj1wnO3g</t>
  </si>
  <si>
    <t>Lounges, Restaurants, Greek, Nightlife, Bars, Japanese, Mediterranean</t>
  </si>
  <si>
    <t>Vango Lounge &amp; Skybar</t>
  </si>
  <si>
    <t>kdVqUNl9S4ynMkJVT10mCg</t>
  </si>
  <si>
    <t>Vango has pretty much become my primary spot in Philly once Walnut Room closed (R.I.P.) - and I'm talking before the re-branded Ten Six travesty.  Since then; they've started charging a cover (because they knew they would get the fall out from Walnut Room (i.e. people looking for hip-hop; reggae; trap; Top 40; etc. in Center City West).  But I always have a great time here.  They always have great DJs spinning and when the place is packed; it's always a good time.  It's a great venue for Sips but also great on Friday and (especially) Saturday night.  I had to bump the score down because the bartenders automatically add a %20 gratuity to your drink purchase.  That's really lame.  So if one of the bartenders I don't know is making my drink; I just tip ONE DOLLAR in cash.  That's a very shady practice... no bueno.  Otherwise; great spot.</t>
  </si>
  <si>
    <t>3yyxkdRNkwhqLJW3wNOgjQ</t>
  </si>
  <si>
    <t>I wish more than anything on this planet I could give this business a negative three million stars. My boyfriend and I were invited to a friends party on the rooftop for a QUOTE VIP UNQUOTE section. We get there and they ask us to pay a $10 cover charge. This didn't make much sense because our friends party which we explain &amp; luckily are not forced to pay. We get upstairs and to get on the rooftop you MUST have a paid drink in your hand. So my boyfriend and I spend $26 just to get to our friends party. It doesn't matter if you don't want to drink you just HAVE to. We get up there and there's literally no space. Our VIP section is right next to the the kitchen/no entry room/waitress walking area and we have a large group so we were reprimanded many times for standing in their way even though we had no space to begin with so whatever we do what they say. We decided to order a hookah &amp; food and got a table.  We opened a tab and later in the night some other people from the party joined our table. A girl sitting with us was caught sneaking alcohol in her purse. They searched her purse and confiscated the alcohol &amp; scolded all of us for one persons choice. The manager moments later came back and told us he usually kicks people out for that but since \we\" were apart of the party we were allowed to stay. I don't understand why he forced her mistake on us but we all just nodded and continued on. I swear to god three seconds after he walks away the not even mentionable in this story waitresses approached us and told us that the two people with open tabs were being FORCED to spend $100 no matter what to stay. I don't know what this bar thinks it is but it's one of the biggest waste of money; time; &amp; should not be given your hard earned money. Also; there's no speakers on the roof. I could go on forever; but please avoid this place like the plague it is."</t>
  </si>
  <si>
    <t>DAYf3Noh4w5EKW53AajB_A</t>
  </si>
  <si>
    <t>TbKWopwwDDgOzAqitCqa_w</t>
  </si>
  <si>
    <t>ZEEqKEr6SK4ON1XLY830oA</t>
  </si>
  <si>
    <t>eKv1fE1pZ-s6B_6EP8Wmdw</t>
  </si>
  <si>
    <t>I've been coming to Vango for Monday night salsa lessons off and on for 2 and a half years, and while there are definitely some things I don't love about vango, the open dance floor always brings me back.;;Things I like:;-There's no cover &amp; Monday night salsa lessons/the open dance floor are free;-They have a great rooftop bar (which I've only ever gotten up to twice);-There's a mix of pros and newbies so all levels are welcome (especially for women);;Things I don't like: ;-No free tap water so you have to buy a 4 dollar 12oz bottle of VOSS \artesian\" water. ;-Some of the guys there (including the instructor) are creepy and will try to rub up against you"</t>
  </si>
  <si>
    <t>CwFQKo8NZlVAIeLKjSsKGQ</t>
  </si>
  <si>
    <t>Went on a Tuesday at 11:00pm with a $25 voucher. Place was pretty dead. Setting is okay; service okay. Food/Price was okay.  Everything was just - okay. Not horrible but not amazing. They played hip hop music and offered us poll dancing which I readily declined. I did not get a drink since I was driving; my mom did and it was a special drink for $4. I got tuna tempera roll and spring rolls. They were pretty good; I would not come here just for the food (I know better sushi places) but if you to go on a week day when its slow for some food with a dance floor it seems okay. They do add a 20% tip; I knew this ahead and told my mom because she would not have noticed. There is NO WHERE does it say tip is added to bill; normally you will find that in the menu small at the bottom; so I can see where people get  pissed. Specially since its not standard practice on small parties and your server does not mention it. I think they do it on purpose to get drunk people to tip them double; low low low.....</t>
  </si>
  <si>
    <t>c_GUlqGpQd91Sh8ozvr9yQ</t>
  </si>
  <si>
    <t>Jy8Nkgw0TsNXjpOT4RIxYA</t>
  </si>
  <si>
    <t>Still a solid 2 stars.. they're not quite bad enough to be a 1 star, but DEFINITELY not a 3 star either. ;It's so unfortunate because it's such a lovely location. But they have some serious work to do.. they have a lot of potential but they need to do something about it. ;;Ambiance:;2 stars -- when you walk in when it's not crowded.. there's a weird smell to it. It doesnt smell BAD per-se, but it just smells old.. like a lotta philly spots. +1 star for sitting outside during beautiful weather. It's not high enough to see the beautiful philly skyline, but it's not bad.;;Service: 1.5 stars. I wish I got her name, but it was a shorter brunette caucasian server that worked that night. She took almost 12-15 minutes to get our order. Yes we had a groupon -- but that doesn't mean that I wouldn't have tipped her well. Anyway -- she took forever to come to us to take our order. She kept saying \ I'll be right back\" and would service the couple next to us</t>
  </si>
  <si>
    <t xml:space="preserve"> and the guys with cigars next to us. thanks...;But yeah</t>
  </si>
  <si>
    <t xml:space="preserve"> if you couldn't tell.. her service was terrible. ;;Food/Drinks;For groupon price -- COMPLETELY worth it.;Without groupon -- NO. ;The sushi is honestly very good! It's fresh</t>
  </si>
  <si>
    <t xml:space="preserve"> presentation was great</t>
  </si>
  <si>
    <t xml:space="preserve"> and it tasted great. But for the price of $14 + per roll -- not worth it. Because the quality was no better than vics/fat salmon or anything.;;Drinks were very good -- I was totally a fan of those. I left pretty tipsy off of 3 drinks. OH yes i just remembered. YOU HAVE TO PAY FOR A DRINK TO GET UPSTAIRS. So that made sitting upstairs + groupon not as worth it.. but it's okay :);;Overall -- awesome for groupon deal. terrible service. good food</t>
  </si>
  <si>
    <t xml:space="preserve"> good drinks. just not worth the pricetag"</t>
  </si>
  <si>
    <t>c7gUxJIpYreSKGH8_M7uhQ</t>
  </si>
  <si>
    <t>Came here for a friend's bday. When I got here (I wanna say 11-ish), I was considering leaving cause it was kinda lame.  Not many people.  And it was a Friday night...I was surprised.  Turns out it's the best thing I could have done.;;Word of advice: if you wanna get to the best spot in the bar (i.e. the rooftop lounge), do what I did and get here earlier than the crowd.  There wasn't a line and we got right up.  We did already have drinks so I'm sure if we didn't, they would have made us buy them before going up because that seems to be the general consensus in all the reviews.  Also, my drink (whiskey sour) was made perfectly, not like that's hard to fuck up but I've been places where they just got it all wrong.  The bartenders here seemed to know what they were doing.;;The music was better upstairs and the bar wasn't as packed as the one downstairs.  The DJ and bar is inside and if it's too cold or hot outside, it's nice that they have this little area to escape to.  It was a chilly night, but the heat lamps outside really do help.  Plus, they have a bathroom up there so you don't have to go back downstairs.  That was nice.;;Overall, I'd come here again only if it was a friend's birthday because: A) I could get cheaper drinks elsewhere (our tab was pretty high by the night's end) and B) the crowd of leering/grabbing men was a bit annoying.;;The rooftop is a really nice touch and you can't get that anywhere else in the city (that I know of), so if you wanna chill out on some couches/mattresses and view the Philly skyline at night, go here.</t>
  </si>
  <si>
    <t>2wmNoNH1S7mRvyAp0mkXyA</t>
  </si>
  <si>
    <t>Went here with a living social deal..  We got there early on a Friday night around 7:30 PM.  It was a different scene to be able to hang out on the sofa cushions they have set up in the back but the view of the Philly skyline is awesome.  Also the sushi is surprisingly awesome and even more awesomely priced.  Some of the cocktails are little off... I specifically ordered a chocolate martini sounding drink and it was god awful.  But frankly for the food prices and the vibe; I'd go there again.</t>
  </si>
  <si>
    <t>jNGgI4YQLx9dSpJ3zzwPQg</t>
  </si>
  <si>
    <t>Rye0x7EEHCtvFK3xav6OIw</t>
  </si>
  <si>
    <t>I also bought the Travelzoo special and wish I would've read the reviews first.  The food was ok; but they served the drinks in plastic which doesn't seem quite right when drinking a $14 glass of champagne. They added 20% on for gratuity even though there were only two of us in our party.  They told me I needed to use the online system to make a reservation.  I used PayPal; which was recommended and when I arrived they had no record of my deposit.  I checked my credit card today and they charged $21 over the signed amount on my receipt!  I will not return and recommend NOT going here.</t>
  </si>
  <si>
    <t>pWXfYlDXo-Jl9cozNPl1tQ</t>
  </si>
  <si>
    <t>The roof top is actually really cool and the happy hour prices are good. The food was decent I had the sweet shrimp tempura and calamari which was meh. My fiancÃ© had the burger and sushi which he actually really enjoyed. Fries are great also! ;;Be mindful though the two of us were charged 20% gratuity. Service was great and I would have actually tipped more but I don't agree with charging a gratuity (if its not a large group) and especially not when you're not notified--thankfully he caught it on the receipt.</t>
  </si>
  <si>
    <t>cMvGJADB9594a-q1Ih11yA</t>
  </si>
  <si>
    <t>SPEXSaryxJmVpy8QoRz7Tg</t>
  </si>
  <si>
    <t>Vietnam Cafe</t>
  </si>
  <si>
    <t>ymgz8WLxmmuR8-BHot2gAw</t>
  </si>
  <si>
    <t>Came here last Friday evening with a group of 5 ladies. We arrived right before closing and still had an enjoyable experience. I was nervous initially because I felt like they may have been annoyed we showed up right before they closed. Nonetheless the service and food was very good. I ordered a chicken vermicelli bowl; which was very reasonably priced and not very heavy as it was so late in the evening. I enjoyed the dÃ©cor and would definitely try this place again.</t>
  </si>
  <si>
    <t>XuhpPK0bZgVenkGBh7KA6w</t>
  </si>
  <si>
    <t>lmPeUsLL78CSUydRfiPtyg</t>
  </si>
  <si>
    <t>9rf4kk5icMkBkv2q-SXXxQ</t>
  </si>
  <si>
    <t>k99hUgx2g5YhFZ6jc3Yh4Q</t>
  </si>
  <si>
    <t>The decor of the place does not look like your typical Vietnamese place. It is much nicer and cleaner and hip. ;;The place was packed. I think this is due to a lot of places in the area closed until sundown for Ramadan. ;;The portions are fair sized and everything tasted like your standard Vietnamese joint. No surprises. I ordered a papaya salad to be healthy. Much regret as they are not my jam. ;;Service was also about average for your typical Vietnamese place. ;;3.5 stars but I'll round up to 4</t>
  </si>
  <si>
    <t>YgF4zJnHiG9vXnGQi4JxFQ</t>
  </si>
  <si>
    <t>ckNX690lCBkO7VC90p-82Q</t>
  </si>
  <si>
    <t>Vietnam is THE best ever.  My family and I have been going here since forever; beginning with their original restaurant in Chinatown.  They are like family to us; Benny always comes and greets us and all of the waiters know us by name.  The service is impeccable and fast.  My favorite go to dishes are the Cha Gio; which are crispy spring rolls served with mint and iceberg lettuce...so good.  My others are the pork chops and the lime chicken; which comes with a non-heavy but savory sauce and bok choy.  THE absolute best thing on their menu is the Shaken Beef!!!  It is tender beef medallions with red onion; cilantro and some type of greens (not sure what but it is good).  It is the most delicious thing ever.  Their pho is also excellent; I recommend the beef lemongrass.  It fills you up but doesn't drag you down.  I love this place and will continue to go there until the day I die!  Everyone must visit at least once!</t>
  </si>
  <si>
    <t>blqEiOptcne58u6eGqt9Gg</t>
  </si>
  <si>
    <t>gFTlYbGqJum5JjGAUggAig</t>
  </si>
  <si>
    <t>Love this place! The food is amazing and everyone is very nice.;I love that if we ask for spicy they will actually make it spicy unlike some of these places.;I recommend the pho and pad Thai.</t>
  </si>
  <si>
    <t>5x2hIaOgBox1xQGMvfSxQw</t>
  </si>
  <si>
    <t>fZI2lclWw_9thhwfgvLOUg</t>
  </si>
  <si>
    <t>This restaurant is excellent. The food is of good quality; great flavors all around and they even have a wonderful staff. Will be stoping by here again for sure.</t>
  </si>
  <si>
    <t>yWMBgsG_Nj1iV990lCA3OA</t>
  </si>
  <si>
    <t>VcqCZS71-EezG_hba1D12g</t>
  </si>
  <si>
    <t>Wanted to like this place more than I did; but the bang for buck was disappointing; eg in terms of portions and quality.  I would check it out for lunch tho.  Bad adult compo pop playing loudly.  We got a catfish dish that was chunks deep-fried to the point of chewy dryness.  Maybe we mis-ordered?  Some things were okay/good; like the sticky rice.  Maybe the 4 star review is justified for those in the know?</t>
  </si>
  <si>
    <t>6Z3iS3Imtkd7AI3Y2VEWDw</t>
  </si>
  <si>
    <t>azEA8Uyxq4-xIf1tSCJ0fg</t>
  </si>
  <si>
    <t>What a hidden gem!;Great ambiance, good service, lovely decoration. Food was reasonably priced and tasty.</t>
  </si>
  <si>
    <t>iPAs2OzjPHeZlRhkZa4VLw</t>
  </si>
  <si>
    <t>CIowA4swgc_5Ew0173WngA</t>
  </si>
  <si>
    <t>Was looking forward to trying this place. However; when I informed the waiter that I had a shellfish allergy; he told me it'd be best to eat elsewhere as just about everything is cross-contaminated - even dishes marked vegan/vegetarian.I thought this was not only rude of him to tell us to leave; but very irresponsible of the restaurant not to take better food safety precautions.</t>
  </si>
  <si>
    <t>aVSOGf-DkbiT4AKEVJyv5A</t>
  </si>
  <si>
    <t>Sitting here on the couch with a full belly, had to post a fast bump for a job well done.;;This is the kind of place you'd take visiting family to eat in. They also do super fast take out. We have a squirmy wormy little baby and she loves their food, the ravioli makes nice finger food.;;Top rated above most everything else out this way.</t>
  </si>
  <si>
    <t>WzvA0tbDsCvdQeNcygnR_A</t>
  </si>
  <si>
    <t>SHYPQbYqbfK4CwTDjtBH7Q</t>
  </si>
  <si>
    <t>Food, Desserts, Bakeries, Restaurants</t>
  </si>
  <si>
    <t>The Famous 4th Street Cookie Company</t>
  </si>
  <si>
    <t>KPCG5kTr3tL7C8z5s3mEYA</t>
  </si>
  <si>
    <t>The cookies were sooooooooo warm and gooey; just the way I like them. We got one upon arrival in Philly and then made sure to get a few to go upon departure!</t>
  </si>
  <si>
    <t>hjTIxcMUwmc09c7-meKsZg</t>
  </si>
  <si>
    <t>Stopped by for cookies when I was in Reading Terminal, my friend / tour guide said this is a \must have\" in Philly.;;There was no line per say</t>
  </si>
  <si>
    <t xml:space="preserve"> but the counter was crowded with people calling out their orders.;;I wanted the black and white cookie</t>
  </si>
  <si>
    <t xml:space="preserve"> but they were not \"set\" so I went with white chocolate chip macadamia nut and snickerdodles.  The cookies were good</t>
  </si>
  <si>
    <t xml:space="preserve"> the chocolate chip macadamia nuts might have been a little too cooked for my tastes.  They had a brown hard crust around the edges</t>
  </si>
  <si>
    <t xml:space="preserve"> but perhaps that's just how they bake them.  Regardless</t>
  </si>
  <si>
    <t xml:space="preserve"> the cookies taste divine! I managed to refrain from eating a few of them long enough to get them home to my little sister</t>
  </si>
  <si>
    <t xml:space="preserve"> and she had no trouble putting them away either.;;If you're in Reading Terminal</t>
  </si>
  <si>
    <t xml:space="preserve"> grab one!"</t>
  </si>
  <si>
    <t>Xp6ydZPLjps1oiVEW_AbZA</t>
  </si>
  <si>
    <t>This has become a must-stop to grab a snack while I wander around Reading Terminal. They bake the cookies fresh constantly during the day (but if you come near close; they start running out; so better to go earlier on); and the chocolate chip cookies are delicious. They're a bit on the heavier side for sure; but it doesn't get better than a hot; gooey mess of chocolate and cookie than this. I scarf these down quickly and always make a mess of myself; but I can't help it - these are so good! Their sugar and snickerdoodle cookies are also good; but my allegiance belongs to chocolate chip cookies; and they do these excellently here. Each cookie will set you back about $2 (although they weigh it to be exact); but it's more than worth it.</t>
  </si>
  <si>
    <t>CJmtS1Uk1KSsY2MWol_E7g</t>
  </si>
  <si>
    <t>hpIX_KuecJD7Otz3Eh7WmA</t>
  </si>
  <si>
    <t>After DiNics; my buddy decided to get some cookies.  These things are HUGE.  They were just under $4.00 for 2 of them.  We got the original chocolate chip.  They were great!  The chocolate chips were still warm and gooey; the cookie had a slight crunch to it when you bit in and then a soft center.  Next time I go I am going to get a scoop of ice cream at Bassets and then make my own cookie sandwich......talk about heaven!</t>
  </si>
  <si>
    <t>CIY3JdQBZaMph71YqpFu2A</t>
  </si>
  <si>
    <t>The white chocolate macadamia nut read AMAZING! I admit; I love this flavor but theirs were awesome!</t>
  </si>
  <si>
    <t>pk6UlPAJiw0-0s7zvX4TZQ</t>
  </si>
  <si>
    <t>DVG_H357xGoLrpc2aPoPZw</t>
  </si>
  <si>
    <t>\Cookies! Get your cookies</t>
  </si>
  <si>
    <t>\" the lady behind the counter repeatedly announced to the crowd of people walking by. And craving something sweet after lunch</t>
  </si>
  <si>
    <t xml:space="preserve"> who was I to argue?;;Located right inside the corner entrance of the Reading Terminal Market on 12th St</t>
  </si>
  <si>
    <t xml:space="preserve"> The Famous 4th Street Cookie Company is hard to miss</t>
  </si>
  <si>
    <t xml:space="preserve"> either by sight</t>
  </si>
  <si>
    <t xml:space="preserve"> sound or smell. All the cookies</t>
  </si>
  <si>
    <t xml:space="preserve"> including the freshly chocolate dipped ones</t>
  </si>
  <si>
    <t xml:space="preserve"> are clearly on display to tempt every person who dares to get close.;;Fortunately</t>
  </si>
  <si>
    <t xml:space="preserve"> they taste as great as they look</t>
  </si>
  <si>
    <t xml:space="preserve"> as I thoroughly enjoyed a chocolate chip macadamia nut cookie while walking back to my car. Yum!"</t>
  </si>
  <si>
    <t>t2LoCqGXkr5mPtu2a336SA</t>
  </si>
  <si>
    <t>4PwLpycaD2UdMldlqS-2pA</t>
  </si>
  <si>
    <t>0suJsRrbbt4onJgUcRJ9Lg</t>
  </si>
  <si>
    <t>fOrB84e51FEYGvAbYzGe8A</t>
  </si>
  <si>
    <t>These cookies are delicious; but pretty expensive.  I loved the chocolate chip pecan ones.  They're sold by the pound; but you can still buy just one at a time.</t>
  </si>
  <si>
    <t>gfQqQYI5_hCAGEHlHXIz2Q</t>
  </si>
  <si>
    <t>Tyt3Bur7X6letxUhDlZ3oA</t>
  </si>
  <si>
    <t>DELICIOUS!!! Visited reading terminal for lunch and ended with 4th street cookies that did not disappoint. We had a chocolate chip cookie, a snickerdoodle, and an oatmeal raisin cookie. I WISH I HAD GOTTEN MORE! Every cookie was gooey, fresh, and soft! ;;If you are around the area and have a chance to try these cookies get each kind they have!</t>
  </si>
  <si>
    <t>j4BR24QGMKQyPZ6imSek-g</t>
  </si>
  <si>
    <t>ABWjLroyakBa5N8hbNFxfg</t>
  </si>
  <si>
    <t>7RGmWTWoFaNqeP5nW1LX8g</t>
  </si>
  <si>
    <t>1vPSY4EA-fTRIZYz1Ruzow</t>
  </si>
  <si>
    <t>Bakeries, American (Traditional), Mediterranean, Food, Restaurants, Cafes</t>
  </si>
  <si>
    <t>K'Far Cafe</t>
  </si>
  <si>
    <t>_YhEC5DolLEExn_7_M_n_w</t>
  </si>
  <si>
    <t>LSoJDO8CEP3WJeZpJKwTMQ</t>
  </si>
  <si>
    <t>q63dskT7qEgRs7iMhT_pgw</t>
  </si>
  <si>
    <t>wVtNlH9oAm16m7sJ6RlFtQ</t>
  </si>
  <si>
    <t>3L9O0Aj-cQl1B17vzM698w</t>
  </si>
  <si>
    <t>A brilliant and dynamic cafe that's so unique and refreshing to the area. I didn't know I was eating plebeian rugelach my whole life until I tried their version here. It was rich, dense, and had the perfect ratio of chocolate to pastry.  I also had the chance to try the avocado toast, potato boreka, grilled cheese (shown in the photo), and a smoked salmon bagel. All of which were phenomenal. ;;Also, to my surprise, their black coffee was super fresh. It was robust, but not in a French roast kind of way. It was a medium-light roast with some bright notes thrown in there. Hopefully it's not just a first week opening kind of thing, but I hope they continue to serve the freshest of beans. ;;Pro-tip: Get there early. Like from within the first hour or two from opening. The pastries are fresher, and they tend to run out of choices pretty quickly. That could change though because they might just be figuring out the quirks still.</t>
  </si>
  <si>
    <t>2OnN0Uy2MW3ZVoM_is0oQw</t>
  </si>
  <si>
    <t>Gs0v2eSrrX10HIfgrwQj6g</t>
  </si>
  <si>
    <t>The food is amazing. Be prepared to wait in a long line and make sure to come in early to get what you want before they are running out.;;The cafe is narrow but deep so the line can build up to the back. There are not many seating area. There are outdoor seating and some by the bar.;;Service was great. Staff is friendly, service is pretty fast. You can see the kitchen.;;Borekas: they are like puff pastry. Potato : it has curry flavor lots of filling flavor is on point . Jam and sweet cheese: delicious but not much filling compared to the potato version. Both has perfect pastry and flavor.;;Rugelach: one order consists of 3 rugelachs. Generous with chocolate fillings and moist. It's awesome. Definitely get it. ;;Mini babka has orange flavor in it. It's moist and delicious.;;Tahini chocolate chip is awesome too, it's soft kind cookie. It's fragile so it didn't survive after I finish running my errands. ;;Walnut cake is very moist and sweet, the sweetest among all that I tried. ;;Avocado kubaneh toast is amazing. It has spread of Schug sauce that gives a spicy kick topped with sliced of thick fresh avocado and finished with sliced fresh and juicy tomato. It's not a regular avocado toast.;;Tahini and molasses kubaneh toast is amazing too. It tastes like PB and J. You cannot find it anywhere else.;;Egg and cheese on Jerusalem bagel is great. The bagel is long and soft, perfectly toasted. It has schug spread that gives spicy kick. The egg is thick. Flavor is on point.;;Overall the food is amazing. Perfect flavor and very special. I took a star down because I couldn't get the Pistachio sticky buns because they were sold out by 11. I will definitely come back</t>
  </si>
  <si>
    <t>qk_nMZJmvSzv5ShyKAi7Cg</t>
  </si>
  <si>
    <t>Not quite ready for prime time. They are consistently sold out of babka; rugelach and other pastries before 11:00am. And there is a substantial bottleneck because only one staff takes orders for the entire restaurant. Food is good so hopefully these kinks will be worked out in the coming weeks.</t>
  </si>
  <si>
    <t>5eczYFCkuOoUF_w6Ho7lMQ</t>
  </si>
  <si>
    <t>4jL_YsCsmC0rqgzWyo8QFg</t>
  </si>
  <si>
    <t>I went to K'Far for dinner last night and my rating is bumped to 5 stars...if not more. I made a reservation for 6 pm and I was seated on time. I was waiting for my friend, and while I waited I got a drink and chatted with the server about her food recommendations. She was attentive, and very helpful in assisting me to decide what we should order. When my friend arrived, we ordered almost right away (she was very trusting of our server's recommendations).;;We got the whipped feta, cauliflower, and basturma and melon. Everything was next level great. We shared the T'bit for two for our entree. I was so excited by this dish. The flavors and textures were perfectly right.;;We were debating which dessert to get, and as a very thoughtful and not necessary gesture, our server sent us over a complementary one. None of the desserts disappointed - I recommend the malabi and rugelach french toast so you can dip one into the other!;;Will definitely be returning to K'Far!!!</t>
  </si>
  <si>
    <t>969f2iUqqY4VQGCYgNLP9g</t>
  </si>
  <si>
    <t>J7mbXBhFDsEtZH77hjtykQ</t>
  </si>
  <si>
    <t>Walked in at about 9:30am. There was a small line forming but it went by quickly. The woman behind the counter was nice and asked if I had any questions about the menu. I ordered a pistachio sticky bun and beet toast and sat down at a table. Water and utensils are located in the middle of the restaurant and are self-serve. The reviews for the pistachio sticky bun overhyped it for me but it was still good. The bun hard on the outside and fluffy on the inside.  The waitress brought over my beet toast and it was totally Instagram worthy. The beet mixture had layers of flavor and is served on warm thick toast. Overall the experience was pleasant; service was friendly and the food was good.</t>
  </si>
  <si>
    <t>Z2pXm4f-2O5ZpMUmXuYK0Q</t>
  </si>
  <si>
    <t>3qpqJKC2NbGbqrfQhMcLLA</t>
  </si>
  <si>
    <t>When I heard that K'Far Cafe would be opening; I couldn't wait to check it out! I got there on a Saturday; at 7:45am; 15 minutes before opening; and was the third person in line. I wanted to get there early; since I heard that some pastries have been selling out before 9am. By opening time; the line outside went to the end of the block. When the doors opened; I was super psyched and already had a list of everything that I wanted to order. We (group of 4) got 3 Chocolate Rugelach; 2 pistachio sticky buns; 3 mini chocolate babkas; 1 potato boreka; 1 Bulgarian feta boreka; 1 Jerusalem bagel (smoked salmon); 1 salt roasted beets toast and the Yemenite Latte. I also wanted to try the Quinoa Tabbouleh; but they didn't offer that until 11am. Everything of course was delicious; but my absolute favorites were the borekas!! They were amazingggg! Next time I go; I would get a pistachio bun; a bunch of the borekas; a toast that others were getting with fig that looked delicious; and would want to try the salads &amp; grains. I loved the beautiful ambiance! There was an open kitchen; where you could the chefs whipping up the magical dishes and everything was just so pretty! The staff was super friendly and professional. All of the tables were filled by around 8:20am (but there was additional seating in another room at the back of the restaurant). There was also still a line when we left around 8:45am. Can't wait to go back!!</t>
  </si>
  <si>
    <t>gPFjy4jml8Kzn6fsTgvWOA</t>
  </si>
  <si>
    <t>tA7hlEP8grMCaNYBB9u5Yg</t>
  </si>
  <si>
    <t>This place is awesome! Thank you Mike! We had a great time, enjoyed the food and really appreciated the hospitality you showed us!;-The Pakistani family from today</t>
  </si>
  <si>
    <t>cl-c9rAAbb8rwyk6sXeOPQ</t>
  </si>
  <si>
    <t>4Wve-d3mHIUOJ8lSEgLJaA</t>
  </si>
  <si>
    <t>I live for the konafeh here and die for the cocktails, wine selection and dessert drinks. This is less inundated by people than zahav, smaller venue but equally good food and ambience without the  hype. Sometimes one just wants to walk into a place, be seated at the bar without waiting for 2 hours and that is the magic of kfar! ;The breakfast/brunch/pastry offerings in the morning are perhaps even better then the dinner.</t>
  </si>
  <si>
    <t>Ogz6hTmdEaNSHr0fpOdfmg</t>
  </si>
  <si>
    <t>K6hAv8V2cTuXQtU3VHAD6w</t>
  </si>
  <si>
    <t>Tres Jalapenos</t>
  </si>
  <si>
    <t>mnPvOgGbsog2qTlUKYmzPQ</t>
  </si>
  <si>
    <t>pretty good food. the house made chips and salsa are excellent.;;Im definitely going to consider this spot for my next large group byob type outing.</t>
  </si>
  <si>
    <t>JbjAuSYVjyEz8gXCb7115g</t>
  </si>
  <si>
    <t>MbcEE6VC3zd5BsurJddLCg</t>
  </si>
  <si>
    <t>My friends and I have eaten here before and really enjoyed the food.  We've been talking about going to the all-you-can-eat Taco Tuesday for a while, so today we finally had the time.  The advertisements for Taco Tuesday say nothing about the time it begins so we assumed it was an all day event.  Wrong.  It starts at 5pm.  Luckily, our waitress was able to convince the owner to let us start early just this one time.  (We all thought it was really shitty that the owner didn't come out of the office and made the waitress deal with this.)  Hooray for Stephanie, and thank you!;;The tacos come with three preparation choices (crunchy, soft, or traditional) and 8 filling choices.  I chose portabella for one plate and black beans for another.  The traditional tacos are the best, in my opinion.  Corn tortillas, cilantro, onions, lime, and a tangy sauce.  I could only get through two plates of tacos....my friends passed me by with 4 plates.;;I would defiantly go again.  Next time, we show up at 5 and I won't fill up on chips, guac, and salsa!!</t>
  </si>
  <si>
    <t>fbdZ-A4vp-SRhwGBx4uuYA</t>
  </si>
  <si>
    <t>I recently visited with a group of friends both because most of us had never been; and also because Tres is a BYO. Head's up - we just made it; but as of this week; Tres is no longer a BYO! I'm not sure what the rationale behind that is because we weren't particularly impressed by the food (we ordered a variety of things from the Tres chicken to burritos to fish tacos). Beware of the online menu (not accurate) and the multiple baskets of chips and salsa they'll bring out - they charge you for anything beyond the first one if you don't cut them off! The restaurant was hardly full but the waiter did manage to mix up some of our orders as well. They do have some specials though; which make the mediocre Mexican food worth it: free margarita mix on Mondays and Taco Tuesdays; for example. Probably won't go back; but decent meal for the price.</t>
  </si>
  <si>
    <t>zpwIq375PMiJ8xGCDFWQ6w</t>
  </si>
  <si>
    <t>DrEWYmwmLWzwnRVXdj6Myg</t>
  </si>
  <si>
    <t>The hype is real. I came here on Cinco de Mayo, a busy night of course,  and service was on point, minus a couple flaws. The server just forgot to give us our utensils, but besides that, everything was excellent. ;;The food was AMAZE BALLS. It has to be one of the best Mexican joint I've been too.  ;;Don't bother second guessing. Come!</t>
  </si>
  <si>
    <t>H0nR0p8NEaMEku8QF1S0Fw</t>
  </si>
  <si>
    <t>L5Wsc7z_C6xcRC9na4LgPw</t>
  </si>
  <si>
    <t>My partner and I wanted to go to Superior Pasta Company but was upset when it was closed.  Driving down Christian St, we saw this Mexican place open and decided to try it out. ;;It was delicious!  We knew it was great just by the sauce they gave with the chips.  For entree, I got the guacamole burrito with taco sauce.  He got the bean soup and pollo papian.  Everything was so good!  We were really impressed by the prices too, mine was 9.50 for dinner tonight and lunch tomorrow!  ;;The service is absolutely great and they even gave us 10% off cards for the next time we come.  They also have specials.  Currently, they will make margheritas if you bring in tequila on Mondays, and all you can eat tacos (not fish or shrimp) on Tuesdays.  They also have free delivery over $10 in the area.;;DEFINITELY coming back here for authentic food with phenomenal service.</t>
  </si>
  <si>
    <t>Is5kCsODInimo9-nZf0oeA</t>
  </si>
  <si>
    <t>lULnJLleoYkQDp64tL_74w</t>
  </si>
  <si>
    <t>I'm going plantain loco now after eating the pork and plantain burrito with guacomole added at this take out/delivery eatery.  ;now i'm making tostones left and right just to try to get them out of my head after eating it.   It is sooo good, and really enough for 2 meals (though i just can't stop, and eat it in 1).;;It gets 5 stars since I can call an order, walk there, and usually walk in just as my order is ready.  The people are very nice.  You can pick up various mexican foods for any fiesta you might be having, and I'm going to go back to get that burrito again, and again.</t>
  </si>
  <si>
    <t>vXDE70-3VTG6asHVAEa-CA</t>
  </si>
  <si>
    <t>pHY-SZ6VDOiZ_vk2rnMfkg</t>
  </si>
  <si>
    <t>Actually 3.5 stars. ;;Good casual place to go with a group of friends. We were excited about the BYOT, but the watermelon margarita mix we got was kind of bland. I appreciated that it wasn't sickeningly sweet, but we ended up needing to add salt and lime to the mix to make our drinks taste better. ;;The food itself is pretty decent - unless you're married to the idea of flour tortillas, get the tacos and quesadillas \traditional style\" with the corn tortillas. Both the shrimp and the pork were juicy and flavorful. They have a nice portobello option for your vegetarian friends too."</t>
  </si>
  <si>
    <t>jqZSTxUwvkw2RxjR7pv5LA</t>
  </si>
  <si>
    <t>It's just that... it's meh and I've had better.;;The ambiance is a bit underwhelming and the food was just OK. ;;They do have decent service and food came out relatively fast as a positive footnote.  ;;Don't see my self returning as this neighborhood has tons of great Mexican places to stop by.</t>
  </si>
  <si>
    <t>QuZKJnltihmZ8jhwfxPeJA</t>
  </si>
  <si>
    <t>JT7kNE_LXMw74IsQo0vmoQ</t>
  </si>
  <si>
    <t>Food is ok. Nothing to write home about. ;;One star for their terribly rude delivery driver last night. This man gave me major attitude about wanting a dollar back for change. I wanted to give him $14 on a $10.80 order. Since when is a three dollar tip not enough? Anyways, I couldn't believe this man's audacity! To start shaking his head and mumbling under his breath because I wanted a dollar back? Sorry bro, that burrito was not worth $15, not even the $14 I did end up spending. So, thanks to your delivery driver, I will NEVER order from you again! Thanks</t>
  </si>
  <si>
    <t>V0GLc2GdElukbQZhHSRgOw</t>
  </si>
  <si>
    <t>9grmZp5wfVg-3TIeUz50fg</t>
  </si>
  <si>
    <t>UdcLHHBRIxtelgbKBnhitA</t>
  </si>
  <si>
    <t>Burgers, Juice Bars &amp; Smoothies, Food, Restaurants, Ice Cream &amp; Frozen Yogurt, Breakfast &amp; Brunch, Desserts, Diners</t>
  </si>
  <si>
    <t>Nifty Fifty's</t>
  </si>
  <si>
    <t>ZwM40FOlhZYQI-BCxwbr1w</t>
  </si>
  <si>
    <t>Great burgers and zillion flavors milkshakes. Menu expansive w/all kinds of old school items.;breakfast, lunch and open till midnight.;Onion rings, fries, steak filet on burger roll, cheeseburgers, breakfast and...;Prices are inexpensive.;Can't go wrong.;Plenty of parking and the waitstaff is fine.;MILKSHAKES are super(100+) flavors.;You'll like the place for eating in booth or counter... Juke box.</t>
  </si>
  <si>
    <t>XXOS5slMOXdvj6oCZNt5nA</t>
  </si>
  <si>
    <t>3-L2CCW6vzbME8CqTiipAw</t>
  </si>
  <si>
    <t>It's pretty good for when your craving a burger and fries. Their smothered fries are really good, and their burgers are adequately thick and flavorful. The first bites of the burger is a grand blessing to my cravings.;Only thing that bothers me is that near the end of the meal, the burger starts to taste bland with an oily texture and the flavorful fries becomes too overpower. But this is to be expected with the greasy food as my tastebuds warn me of my arteries clogging up.</t>
  </si>
  <si>
    <t>TnGTiMUQU-AWOuqohJ9Asg</t>
  </si>
  <si>
    <t>Every once in a while you go against your better instincts.  I walked into NF and there was a line to order take out.  Maybe  (I thought) this is a good greasy spoon; Wrong!.  The best thing about Niffty Fifty's is the name.  Great name!  Nothing we got as a take out order was very good.  Food was greasy and tasteless; but the worst of all and most disappointing were the ice cream based treats.  This place looks like an old fashion ice cream and hamburger joint and should excel at making ice cream treats and good quality burgers.  Maybe we hit a bad night; but we got neither.</t>
  </si>
  <si>
    <t>8NwPeqHPb4pscqd6AWJefg</t>
  </si>
  <si>
    <t>I was pretty upset about the breakfast I had this morning. The place was packed and I am usually understanding that busy places have slower service. Yet it took a long time before seeing our server and ordered our drinks and food at the same time. Then I later see her squeezing orange juice after she forgot one of our side orders. Sadly, she couldn't hear us very well because we were seated right next to the hectic kitchen. ;;Once we got our food, it was mediocre. I ordered a breakfast sandwich with scrapple and they cut the piece in half! Yet my friend ordered a side and received a whole piece. The bagel was generic, and although the sandwich was tasty enough, I would prefer a more local, divey diner to this establishment. ;;Don't even get me started on the joke that was the bathroom either. I couldn't believe it. The a/c dripped in me while I was peeing. Ew. ;;Tl;dr?;Go to a diner for breakfast. Go here for a milkshake. That's about it.</t>
  </si>
  <si>
    <t>GIOTwvrGY9hlQXduUrWs2w</t>
  </si>
  <si>
    <t>vZtWk_SWn8i5f-DdEYoc0g</t>
  </si>
  <si>
    <t>I grew up coming here &amp; this is the perfect place to indulge in. They have so many milkshake options to choose from. My favorite is Mint Oreo. As a kid, I loved the variety of sodas they offered, I was in heaven. ;;There is usually a wait but it goes by fast and it's fun to see the workers names and drawings on their hats. There is also a window where you can see them cutting fresh potatoes for their fries. I love this, because fresh always tastes better! ;;The have a decent menu, hot dogs, burgers, chicken nuggets, chicken tenders, fries, onion rings, salads &amp; they also serve breakfast until 11 am I believe. They are open until midnight which is nice if you want a midnight snack. They are very reasonable! They also have take out if you are in a hurry. ;;The milkshakes are huge and it's more than enough to share with someone. I feel the same way about the fries, otherwise you will be taking food home. ;;If you have never been here, it is a great experience for anyone.</t>
  </si>
  <si>
    <t>cDQG_OGCpu4ATDz6rQSryw</t>
  </si>
  <si>
    <t>6S6Dv5IVef5wPmhrbnFA9Q</t>
  </si>
  <si>
    <t>Ordered the  oreo peanut butter  milkshake it was absolutely delicious and thick. the Phillies cheese stake sandwich was nice but I've had better... ;Great service!</t>
  </si>
  <si>
    <t>ZkHrf8VfL3fBvDAMiJ-YWA</t>
  </si>
  <si>
    <t>AtpFdQrE00Fv7pe-wbZHIQ</t>
  </si>
  <si>
    <t>The wait wasn't terrible, but there was definitely a wait! Took us about 20 mins to get seated but it was uphill from there. ;;Our waitress was quick and friendly. The Snickers milkshake is a must!!!! They serve you a frosted glass and the entire container which is atleast 2 full servings. I got partially full off of half of the milkshake before they served the food.;;The Bacon Cheeseburger is a banger. The Smothered Crabmeat fries were good also, but a little salty. The Onion rings needed salt bad, they were the disappointment of the evening BUT the milkshake more then made up for it. ;;This was my.first, but certainly not my last because the milkshake list is fairly extensive. I'd be surprised if you don't manage to find atleast one you like.</t>
  </si>
  <si>
    <t>n3Gg5mIokBirc8s_unINnQ</t>
  </si>
  <si>
    <t>6HfvmskK9SpL-wMY2GY16A</t>
  </si>
  <si>
    <t>IuKr92yqrOxCEtv0abTEAw</t>
  </si>
  <si>
    <t>cIWhWVWmrXii6-c1ER8xZw</t>
  </si>
  <si>
    <t>I absolutely love this place. They never;Disappoint when your looking for a juicy cheeseburger, fries smothered with lots of wiz or any milkshake you can dream of!! It def hits the spot. My fav milkshake is the death by chocolate. The one thing I wouldn't get here is a cheesesteak. There is so many better places for that in Philly.</t>
  </si>
  <si>
    <t>LBhlj4hFNe8ytbe7154Zjw</t>
  </si>
  <si>
    <t>W6Iisju6ERbfCxnUcFMy3w</t>
  </si>
  <si>
    <t>Best milkshakes in the world and every flavor you can think of. Great for breakfast; lunch; and dinner. Oreo milkshake is a great go to</t>
  </si>
  <si>
    <t>iLHyy332Tu4hLvaGA9yq9Q</t>
  </si>
  <si>
    <t>PhLYLCjM_dS_seS_fMBVeg</t>
  </si>
  <si>
    <t>Nightlife, Restaurants, American (Traditional), Comedy Clubs</t>
  </si>
  <si>
    <t>Helium Comedy Club</t>
  </si>
  <si>
    <t>NePHFwSt7Hvuc9tbQ6S-aQ</t>
  </si>
  <si>
    <t>nm4iR70xpfr2ASrmjicfPQ</t>
  </si>
  <si>
    <t>I've been here about a dozen times over the past couple of years. It's always a fun night. I don't actually follow a lot of famous comedians, so almost every time I've gone to Helium it's because my friends and I just felt like going out for some laughs. For that, it has always delivered.;;-The $5 amateur open mic every Tuesday night is a bargain! You see about 20 aspiring comedians, from polished regulars to nervous first timers - it is really a grab bag. There is still the 2-item minimum but we usually either just make that our dinner, or plan drinks and dessert there. The open mic night is never crowded either, and as I assume most the audience is the comedians' friends/family, the atmosphere is pretty supportive and good-hearted. Drawback to this is if you go frequently, you'll end up seeing a lot of the same people doing the same jokes.;;-Food is OK, nothing noteworthy or unusual but it is satisfying and generously portioned. My only gripe is the salsa served with the nachos tastes like it came out of a jar. I do like to order something like nachos that will last a while, as a diversion in case things get awkward on stage.;;-Service can be uneven. It's really nothing to ruin my night or keep me from returning, but I can almost count on something going wrong each time. Once I asked for an extra glass of water that was never brought. Once I asked for no jalapenos on my nachos, but there were jalapenos on my nachos. Once I asked for honey mustard for my chicken fingers, and got no sauce at all. And seems like there's almost always an issue with the checks. No matter how many times my friend and I have asked for separate checks, we are still brought a combined check or one time, separate checks but with our items mixed up and we still had to shuffle cash around. Now I always just bring cash so I can pay my friend back if necessary. Actually the last time I was there, everything went smoothly (knock on wood?).;;-Also, based on experience I strongly suggest viewing the menu in advance and ordering EVERYTHING you think you'll want ALL AT ONCE, even any desserts or additional drinks. Don't count on being able to order anything additional mid-show. It's not like a restaurant where your server keeps checking on you. You'll definitely see a server at least 4 times: once before the show to order, once to bring your order to the table, once to bring your check near the end of the show, and once to collect payment. Whether you see them at any other times may depend on how busy it is and how big the crowd is. This is actually OK with me because I don't want to be interrupted a bunch of times during a show, but it is something to be aware of.;;-Crowdedness - The ramp/hall to get from the main entrance down to the performance area can be a bottleneck before and after bigger shows. The showroom is packed as close as possible during popular shows too, so you may end up sharing your tiny table with strangers.;;-Prices - average I guess, I usually end up spending between $25-35 on about 3 items. The fancy cocktails are around $9-11 but they are tasty and strong.;;-Temperature of the showroom is always on the cold side in my opinion so bring a sweater.;;-Don't get caught using your phone during the show, especially not in the front row, unless you want to get heckled! I've seen this happen and it was sooo awkward.;;Overall a fun time, especially if you know what to expect before you go.</t>
  </si>
  <si>
    <t>36b5bsp1VeS_8LeRym6fFA</t>
  </si>
  <si>
    <t>dNqJXoW4GIe1Iz-ALNbskA</t>
  </si>
  <si>
    <t>Todd Glass was horrible. An angry man who has lost all relevance. I don't need a 20 minute dissertation about how to listen to your set. A ton of shtick and boring jokes; even the two piece band looked like they were falling asleep. We decided to leave halfway through because we enjoy comedy and he was strangling it to death. Other than that the service was great and we will be back just never to see Todd Glass.</t>
  </si>
  <si>
    <t>aXxIAN0EWCoOE4iqaOY5fg</t>
  </si>
  <si>
    <t>6nDJIkyXlmXYvA929LqawQ</t>
  </si>
  <si>
    <t>If I'm not going somewhere strictly for food and drinks, I generally find it hard to write a review about it.  I'll make the exception here because I've frequented this place a few times over the past month due to all sorts of events I get lured into by marketing emails.;;Don't fret about the 2 drink minimum- it's really a 2 item minimum, so last night I got coffee and apple cobbler.  The apple cobbler was actually super delicious but I've heard mixed reviews about the other food (overpriced and bland).  Drinks are reasonably priced, nothing out of the ordinary- just don't expect any types of happy hour specials or deals cause they don't have any.;;The waitresses are really, really on point.  I feel the need to stress that because at venues like this, they can easily get lost in the crowd and avoid you for most of the night.  But here, especially during large events (last night's was a live taping), they made sure to staff enough people so as to accommodate everyone.  And they didn't miss a beat.  I hardly ever had to flag our girl down and she was very quick and quiet so we didn't miss the performances. ;;For the acts themselves, the stage is tiny and the seating is too close for comfort, but I've never had a bad time here.  The quality they churn out of this place is unexpected and fresh.  You might get a few bad seeds from time to time, but the emcees (who are usually funnier than the real acts) know how to loosen up the crowd and lighten the mood.;;The venue itself is dark and outdated, but there's a nice lounge outside the viewing area to grab a drink or two before and after the performances (plus strike up a conversation with the comics!)  The swanky lighting and layout fools you into potentially turning your weeknight dinner and a show into a drunken all-nighter, so be forewarned.</t>
  </si>
  <si>
    <t>vvOVPpS9YYzElIGX4DJvsg</t>
  </si>
  <si>
    <t>yMJxWm2Ali7PhtU5pRpNGQ</t>
  </si>
  <si>
    <t>This place blows. Came here for a show. Started off with some drinks and food. Drinks sucked; food sucked; service was horrendous. Once our server dropped off our food and drinks; she disappeared. No where to be found. They have a 2 drink minimum but how am I suppose to order another drink if there's no one to take my order!??  The last comedian in the show was so terrible we wanted to leave to hit up a bar. About 10 minutes prior to the show ending; our magician server reappeared. We asked for the check but she refused to get it bc \they were not allowed\" to close tabs during the show. WTF is that BS?!? The show finally ended; I closed my tab and spent about 20 min with the manager explaining to him how shitty our server and experience was. Apparently I could have went to the bar to close my tab; of course our server didn't tell us that. The manager was very nice and tried to comp me with freebies. I declined bc I have no intention to ever return here."</t>
  </si>
  <si>
    <t>vLz1bNultE82gOI4QnOtXA</t>
  </si>
  <si>
    <t>ZCVEZmTB_StK-UXA3WPVlQ</t>
  </si>
  <si>
    <t>1Fp6s1KlHR2x1XlmxW47QQ</t>
  </si>
  <si>
    <t>Great little comedy joint in the heart of the city. There's not really get a bad seat in the house--a nice view from all angles. There's a sign that says two-drink min. but they don't really check so sit back, relax and enjoy the show. Plus, the food here is pretty good too. ;;Beware it can get crowded and if you're seeing a show that's running Thurs-Sat.--go on Thurs, the tickets are usually the cheapest!</t>
  </si>
  <si>
    <t>VpRxmyY98MiwPsUZy1d7RA</t>
  </si>
  <si>
    <t>I only can't give 5 since I did not see a show but I can't wait to. Was in town with Craig Robinson and the Nasty Delicious and the staff; venue; vibe; food; drinks; and all the rest was amazing. Made me proud to be from Philly and I can't wait to get back to support some local acts. helium you rock such a great night!</t>
  </si>
  <si>
    <t>qZDo73leTHIcM8ZOb4nRRw</t>
  </si>
  <si>
    <t>C-zrprjIRz_-1sJ5oBZx8A</t>
  </si>
  <si>
    <t>I enjoyed the show at Helium; however; the \security\" is rude and awful. My friends and I were enjoying the show and laughing and this representative of the Helium Establishment came up to us twice about \"talking\"... We were laughing at the show. He ruined the show for us and I may never come to an event here again. It's a shame that Helium cannot employ people that know what comedy is and permit people to enjoy the event. This person was a nuisance and ruined my night."</t>
  </si>
  <si>
    <t>aGqiMytiv5ROc2irUuzUvA</t>
  </si>
  <si>
    <t>ckF4SrqKfSm8ndr88on1dA</t>
  </si>
  <si>
    <t>American (Traditional), Restaurants, Event Planning &amp; Services, Breakfast &amp; Brunch, Seafood, Venues &amp; Event Spaces, Steakhouses</t>
  </si>
  <si>
    <t>Chart House</t>
  </si>
  <si>
    <t>5n1FYK3Kl9N1237OG-WTfA</t>
  </si>
  <si>
    <t>4IsdQDnHRr9hAqp2B3UZ-A</t>
  </si>
  <si>
    <t>xQXpeYSn0zURCWZplV3Vpw</t>
  </si>
  <si>
    <t>I always wanted to have a water view &amp; bridge view of this beautiful city of Philadelphia;My hometown.Today was our anniversary!Made reservations at the last minute and requested a bridge view.Maybe?We were treated like VIP'S as soon as we walked in.Staff was so very professional and attentive.The Manager stopped at every table to make sure everyone was \Happy\".Awesome view food was outstanding!This is our new #1 in Philly dinning!Our sever Rochelle knew both our names and treated us like family.Me and my boyfriend have never had such an amazing dinner.Highly recommend!!!"</t>
  </si>
  <si>
    <t>8kTLcib9w9OFQt1dXbXAFg</t>
  </si>
  <si>
    <t>esTKRT95FPSkSJzywuXfmg</t>
  </si>
  <si>
    <t>I stopped after work for a light dinner at the bar. The wine by glass menu was very small and my first choice which was the headliner special was not available wouldn't you know it. So I paid $11 for a 6 oz pour which I thought looked small but I'm sure everyone is used to the pour we make our selves at home. Anyway on to the calamity. I ordered the calamari which tasted delicious and was lightly fried with peppers and jalapeÃ±os. Two hours later I was cursing the my choice and I continued to pay for it ALL night long. Needless to say I won't be back to any Chart house restaurants after this intestinal event. When thinking back on it; I was the only person eating ....hmmmmm</t>
  </si>
  <si>
    <t>_x4huQLLwlcwe7rHRJhkcg</t>
  </si>
  <si>
    <t>uLEj4eYnUVcpDOl8CJ2rdA</t>
  </si>
  <si>
    <t>I came here expecting a high class dining experience. However, I found myself a bit disappointed. The view was extremely pretty. The food was good, but not extraordinary in any way. The server was nice enough, but he wasn't particularly outstanding otherwise. ;;The part that really got my goat, however, was the long wait for my food. There was barely anybody at the restaurant, but it still took a full hour for the appetizer to arrive. It took at least another thirty minutes for the entrees to appear. When they did, I was mildly disappointed. The food was not worth the exorbitant price tag attached to it. The most dismal part of my experience , however, was the fact that they ran out of their world famous mud pies. I was really disappointed and shocked. Overall, I do not recommend this restaurant because it fails to live up to its high price tag.</t>
  </si>
  <si>
    <t>tJ5loEQhv8gdboMOgp0ZGw</t>
  </si>
  <si>
    <t>iGjxY_XZUpatAijLgAJaFg</t>
  </si>
  <si>
    <t>Came here for Thanksgiving dinner. Reservations for 6:15 and it was after 6:30 before we were seated. The plated thanksgiving dinner was good.  It had your typical thanksgiving foods: turkey; stuffing; cranberries and your choice of mashed potatoes or a baked sweet potato. Dessert was choice of pecan or pumpkin pie. Neither worth coming back for.</t>
  </si>
  <si>
    <t>uouHAIZa0RBpDZ9SKPKyUQ</t>
  </si>
  <si>
    <t>XfImga5omvwuw2DqN5UXeg</t>
  </si>
  <si>
    <t>Food was definitely overrated. So was the experience.  It was nice being on the water; and the restaurant decor was nice; but it just wasn't all that great.  Service seemed annoyed the entire time like we were asking the waiter to do more than what his job entails.  High prices don't match the quality of the food; nor the service.. Oh well.</t>
  </si>
  <si>
    <t>178lUNiULUgxi8fdm1zXmA</t>
  </si>
  <si>
    <t>iFa2zpbFRbXFLQL8kMjBYQ</t>
  </si>
  <si>
    <t>Our Chart House; Philly experience was fantastic!  We'll be back soon!</t>
  </si>
  <si>
    <t>DHN47TvYUHEmeGpQ2GMuzw</t>
  </si>
  <si>
    <t>_kq76aaH4N-GFNLK6tmLzg</t>
  </si>
  <si>
    <t>There's enough to like about Charthouse.;The sea bass and crab stuffed mushrooms were perfectly prepared and the service was great. The view is cool too..good for date night.</t>
  </si>
  <si>
    <t>D-I5Go6M_B-jVlcRxKYq5g</t>
  </si>
  <si>
    <t>b4ViZEEeQheSwETeL1Ji5Q</t>
  </si>
  <si>
    <t>E36W9TJ7w41zCq3FZnoIqw</t>
  </si>
  <si>
    <t>First time trying this place out. Went for happy hour on a rainy day. I had firecracker shrimp; prime rib sliders; and some chicken lettuce wraps. All good but definitely get the firecracker shrimps at least</t>
  </si>
  <si>
    <t>SuB52LlawFfoJQvzMGUN_Q</t>
  </si>
  <si>
    <t>tf2nzjkP8XGIeU-lg767XA</t>
  </si>
  <si>
    <t>Mediterranean, Restaurants, Wine Bars, Bars, Nightlife, Italian</t>
  </si>
  <si>
    <t>Tredici Enoteca</t>
  </si>
  <si>
    <t>C-TM-Sk3YSj6GcGFQOF1Rw</t>
  </si>
  <si>
    <t>Came in here on a Sunday night because Zavino had a long wait. What a find! Food came out quickly; typical tapas style; a plate or two at a time. After ordering about 8 items; nothing we had was bad; but here are our favorites:  lasagna is a must-try!; also the broccoli/avocado; tuna; and ravioli. Nice place; we'll definitely be back.</t>
  </si>
  <si>
    <t>PInbvS6NEEHP7J2sDApVMw</t>
  </si>
  <si>
    <t>Rl840GnPcSlEwPyUZKGi6g</t>
  </si>
  <si>
    <t>vb7CG_xykRenivyG04d5Eg</t>
  </si>
  <si>
    <t>G-eVftmsj4Tba7pc-Q1Qaw</t>
  </si>
  <si>
    <t>I love the ambiance of this place, the hostess is super friendly and welcoming.;;We tried the lasagna verde, four cheese ravioli's and chicken meatballs. The ravioli's were so good you get 4 of them and we ate them so fast. The lasagna came second and that was delicious aswell, the chicken meatballs were okay I realize I much prefer beef meatballs but they're not bad. ;;Overall it was a really great experience I'd love to go back.;It was about $42 for 2 people and 3 'small' plates that filled us both up.</t>
  </si>
  <si>
    <t>148U1j68riPTc6fREyUfNA</t>
  </si>
  <si>
    <t>At the corner of 13th and Samson sits a dense population of fun and high-quality restaurants - Tredici Enoteca, run by the same group as Zavino, makes an excellent addition to the area.;;We stopped by for a late, light weeknight dinner. The space is modern, open, and simply decorated, and the place had a wait, even at 8:40pm on a Wednesday! Our waiter was knowledgeable and the dishes we ordered, though small, were surprisingly filling. The restaurant does get quite noisy, which made it difficult to hear our waiter at times, but overall, we enjoyed our experience.;;The menu is carb-heavy: we ordered the verde lasagna, which might be the best lasagna I've ever had (the ricotta had an incredible half melty, half-fluffy texture), the mushroom toast, which was also delicious, the roasted cauliflower, and the fried goat cheese, which while good, was not anything special. ;;Tredici is known for their wide and reasonably-priced wine list, but we were in the mood for cocktails, and they did not disappoint. We both ordered the gin-based mora, which tasted like juice but was very, very strong.;;I loved how shareable the dishes were, and was shocked at how full we were at the end of the meal despite ordering what felt like very small dishes. There were many main dishes on the menu that looked awesome as well. It's definitely a solid hangout option, and with their outdoor sidewalk seating, I'm sure it''ll become one of my summer favorites.</t>
  </si>
  <si>
    <t>iYxp5Nhw552D3tkWUtPGhA</t>
  </si>
  <si>
    <t>This is one of my favorite \Italian\" restaurants in the city currently. The reason I have Italian in quotes being that this is a Mediterranean/Italian/Raw-bar hybrid in my eyes (or through my taste buds) and offers a wonderfully diverse menu that covers all the bases of what I want in a meal (be it alone</t>
  </si>
  <si>
    <t xml:space="preserve"> in the corner with my adult coloring books and a glass (or 8) of Caymus or with a group of people who stubbornly accept my company). ;;The decor of this place is SPOT ON. The design team and staff REALLY did their homework and brought to life something completely unique</t>
  </si>
  <si>
    <t xml:space="preserve"> fun and impressive that honestly I didn't know if they were going to be able to pull off using the space that they had. There isn't one person I've taken who hasn't been impressed by this aspect of the place. ;;As far as food is concerned</t>
  </si>
  <si>
    <t xml:space="preserve"> this place does everything delightfully simply yet with flavor that normally accompanies a much more complicated dish. The Mediterranean tasting board is completely incredible and has maybe the best falafel I've ever had in the world on it along with some really tasty hummus and a few other great items (a quinoa tabbouleh and some marinated vegetables with some fresh grilled bread drizzled with olive oil that</t>
  </si>
  <si>
    <t xml:space="preserve"> rumor has it could have been drizzled and collected off of one of the Victoria's Secret models...its THAT good). The pasta dishes are all simple yet taste great and same goes for their various entree style meats/birds/fishes...the bronzino is definitely one of my favorites. ;;The bar is fantastic there and has maybe some of my favorite \"stools\"/chair/throne things that are at any restaurant. They do half glasses of wines which really rocks if you want to sample various wines and have a really awesome cocktail program. It's also one of the only places I can even get Caymus by the glass...which is a big plus for me. ;;Service wise</t>
  </si>
  <si>
    <t xml:space="preserve"> this is one of the best places in town. The management is stellar</t>
  </si>
  <si>
    <t xml:space="preserve"> and the staff are equally as amazing. Everyone seems to love what they do and it adds to the positive energy of the place. This is a GREAT place with GREAT people. Do yourself a favor and put it on your \"places to eat list\" ASAP."</t>
  </si>
  <si>
    <t>JzdyxAlUpo0MUsxwtAFN8g</t>
  </si>
  <si>
    <t>yZmT39bIY_xcWgcq36fWDg</t>
  </si>
  <si>
    <t>sxjB5JL4Ue0jnENr1MXFgA</t>
  </si>
  <si>
    <t>XQVBDDLZloJlgLLSI-Y4ow</t>
  </si>
  <si>
    <t>I wasn't completely sure what to expect here, but the reviews seemed good and I wanted to give it a try. The feel of Tredici is upscale urban chic. The concept is Italian/Mediterranean tapas. ;;As a vegetarian, there were a ton of options to try. The small plates were brought out one at a time and staggered which was great for tasting and not feeling overwhelmed with what was on the table. ;;We tried the saffron arancini, mushroom toast, broccoli and avocado , roasted cauliflower, Israeli couscous, and the Mediterranean tasting board. Everything was very good, fresh, and flavorful. The stand outs for me were the arancini, mushroom toast and the cauliflower. ;;Service was good. Food was great. The noise levels were a little louder than expected but this place was pretty full for a weekday night.  They don't take reservations so be prepared for a wait or a drink at the bar until a table opens.</t>
  </si>
  <si>
    <t>hFYMbBhUBeJB-KzufsWziQ</t>
  </si>
  <si>
    <t>rKdIU2vlBdC4AOcQnBgZiw</t>
  </si>
  <si>
    <t>rf3UCeKwmJH7JOz6mEsk5w</t>
  </si>
  <si>
    <t>iUByvHAWCzfNlsOa8kWxdw</t>
  </si>
  <si>
    <t>GvewXhOddxw6XYugssLBRg</t>
  </si>
  <si>
    <t>_F_a7tcxfqwNOizY1yOixg</t>
  </si>
  <si>
    <t>L0zMk5SXnqR0JLEe0XY20g</t>
  </si>
  <si>
    <t>Nightlife, Sandwiches, American (New), Restaurants, Bars, Local Flavor</t>
  </si>
  <si>
    <t>Sassafras Bar</t>
  </si>
  <si>
    <t>My hubby and I have been heading to this bar almost every Friday for two years now. The friendships we have made with Danny; Fergus; Neil; Everton; and Karrie mean so much to us. We look forward to seeing them; catching up and having some good laughs. They also just happen to make the best drinks in the city and the atmosphere is authentic and fun. Great food (MUST get Truffle Fries) although I do wish there were more vegetarian/vegan options. Hint Hint Owen! :-)</t>
  </si>
  <si>
    <t>UXmdUGH6A2ExaW55rT8eqQ</t>
  </si>
  <si>
    <t>Masterful cocktails; knowledgable and FRIENDLY staff; terrific food and you can't beat the laid back vibe in what can be a raucous area of Old City. A locals fav.</t>
  </si>
  <si>
    <t>QuASZJBc3khwfRWParWqjw</t>
  </si>
  <si>
    <t>mDeijQ4Kp7YlIoPSP_JgUA</t>
  </si>
  <si>
    <t>The best of the best for cocktails. Yummy snacks. Ladies bathroom is plush; big enough for a private party. Absolutely love the early 20th century Parisian/Euro vibe of this place. Old tiles; old tin ceiling; gorgeous dilapidated feeling. You will feel regal and at home at the same time in this place. Enjoy!</t>
  </si>
  <si>
    <t>6DEkMOIT6ZeO7LNS-cI5NA</t>
  </si>
  <si>
    <t>Y-BJgEM5HfqQQ5P79Zqwuw</t>
  </si>
  <si>
    <t>ZKx1f3R-F_YWYY9ID_W6uw</t>
  </si>
  <si>
    <t>DsHHylFbSuoqdTSYG89JBw</t>
  </si>
  <si>
    <t>I'm a big fan of the Sass.  Great food; great beers; friendly service in the olde historic Philly.</t>
  </si>
  <si>
    <t>TDdIljfqMFt5VIJ930L9Qw</t>
  </si>
  <si>
    <t>VwhV2Nk5SlOCWWogmIPWUw</t>
  </si>
  <si>
    <t>Went here early on a Saturday night. Bartenders were amiable and poured a good gin martini. One of the owners; Neil; was super friendly and even attempted to make one of my homegrown cocktails: a Hendricks/ginger beer infusion. I had a salad as I was still full from a fantastic brunch and it was good. All in all a good experience. Nothing really to brag about but I'll definitely be back when I'm in the mood for a classic cocktail.</t>
  </si>
  <si>
    <t>wBrbSsK8U8CXE3hqe5EIWA</t>
  </si>
  <si>
    <t>84PgTiPDaneSmwAPdCuHow</t>
  </si>
  <si>
    <t>MIn2NoheGFXYczOMrAqeJQ</t>
  </si>
  <si>
    <t>jVImaVTPETjzXpJy1VWu2Q</t>
  </si>
  <si>
    <t>Great little bar w/ food. Loved the intimate nighttime vibe of low-lighting and candles at the tables. Very chill and relaxing vibe, and good selection of tunes in the background.;;A small but tasty and unique menu. Same goes for the draft beer list - small but a nice unique selection. The staff was fantastic. I would be here all the time if I lived here.</t>
  </si>
  <si>
    <t>itBT1oxTwmVt9KU16uhtqA</t>
  </si>
  <si>
    <t>8GdXN31kcZJYalm5wJ2eJw</t>
  </si>
  <si>
    <t>This is a cute place to hang out and eat.  The ambiance was warm and cozy.  The food was decent; but in my opinion; a little on the bland side.  I had the carbonara; and I've definitely had a lot better around the same price range.  With that said; the food was still good and the service was good.</t>
  </si>
  <si>
    <t>24uDtsT2ItNHjQG9s5jh5g</t>
  </si>
  <si>
    <t>ihJ2qGpvthD53XrQKpTtiQ</t>
  </si>
  <si>
    <t>I love the music at Sass on the week nights. ITs a great romantic getaway that changes up the typical happy hour feel. Even if you're not hitched up; it's a classy yet relaxing vibe. Definitely reminiscent of the prohibition era. But damn; is it pricey!</t>
  </si>
  <si>
    <t>QWqKTWQ2OiDgo3dzNkpung</t>
  </si>
  <si>
    <t>Korean, Restaurants</t>
  </si>
  <si>
    <t>Jong Ka Jib</t>
  </si>
  <si>
    <t>MxQpzn4DLrQ6XuhEHkVvIw</t>
  </si>
  <si>
    <t>The best soon-dubu in the city!  This place is tucked away and once you walk in, it's like you've stepped into a Korean home.  Very welcoming, warm and inviting.;;It's very vegetarian friendly!  The soft tofu is stewed and put into the dol sot pots which each and every stew feels like it's custom made for you. ;;You can select from beef, seafood or mixed meats (seafood &amp; beef), mushroom, and just plain.  They can adjust the spice as needed too.  I always get the extra hot with the hot temperature, can't beat it.  The rice also comes in a dol-sot which is great if you leave it in for a while, it burns the rice into a nice crispy shell.  DROOL.;;Just thinking about this place makes my mouth salivate!  ;;If you're not into tofu, they also offer korean bbq meats (cooked in the back), with other soup/stew items.;;Love this place!!!</t>
  </si>
  <si>
    <t>VGv3HdqP22F8JgS0IOduwQ</t>
  </si>
  <si>
    <t>The best ten dollar lunch in America; hands down. Banchan city; crack that egg into your volcano like five pepper pork soft tofu and go crazy. The parking lot scares me; but the place is the best. Go there. Staff not so much miserable as maybe not fluent? I dunno; I always figure it's because I'm a round eye.</t>
  </si>
  <si>
    <t>Ua6uWRNoysOuzQJVTBl9mg</t>
  </si>
  <si>
    <t>4-Vm5-XExWr-pHwEfiV6nw</t>
  </si>
  <si>
    <t>We drive out of town to Philadelphia just to eat here. We have been here many times over the past 5 years. I can only say that the tofu soup (and everything else)  here always tastes so good. They always get the spiciness right; and we have never had a complaint here! This is a must-try in Philadelphia if you're a fan of Korean food.</t>
  </si>
  <si>
    <t>zSnaOYG8vo72ZvAWVNqs_g</t>
  </si>
  <si>
    <t>U8kNIfeLrOLAxbyCvmEzJw</t>
  </si>
  <si>
    <t>For what it is I think it's fantastic. The menu is very limited.;;The service: 4/5;The service was fair but I wouldn't necessarily say it was incredible. I didn't experience anything special with their service but most importantly I didn't have any complains.;;The food: 3/5;Due to the size of the menu, your selections are very limited. I wasn't a fan of any of the apps except for the korean pancake. The kimchi and side dishes I thought were pretty fair. The soft tofu there I thought was pretty good especially for $10. But on top of that the level of spiciness you can request is awesome! The protein in the soft tofu I think are lacking and it's very subtle. You'd forget what you had ordered because their would be only one or two pieces. ;;The atmosphere: 5/5 ;The interior design of the restaurant is fantastic. It gave a more authentic korean dining experience. ;;The tofu house is a cute establishment and a great quiet spot to take a date or a small group of friends out to. I have gone back multiple times and enjoyed myself each time.</t>
  </si>
  <si>
    <t>R3L9EHSSEtdO-Kcunmzutg</t>
  </si>
  <si>
    <t>MzjMsHLeyMKYG28fjwUeMQ</t>
  </si>
  <si>
    <t>24RtLXUcl7AR9CEqAGvH0Q</t>
  </si>
  <si>
    <t>sWDbWOxhbQLezvTLK1OAug</t>
  </si>
  <si>
    <t>My favorite place to get soft tofu and the seafood pancake! My dad doesn't like tofu so he gets the barbecue beef which he claims to be delicious! ;;My family and friends all like coming here for gatherings. The decor reminds me of an Ancient Korean drama with its wooden benches, calligraphy and masks hanging on the walls. The waiters and waitresses are dressed in korean outfits too. It's pretty cute! My parents also like that they are able to communicate with some of the waitresses who also speak chinese.</t>
  </si>
  <si>
    <t>01FwsRt63gYZIIyDwXT3Gg</t>
  </si>
  <si>
    <t>Xh3ruM7iQpfr9wph05vHJw</t>
  </si>
  <si>
    <t>I love this place!  The side dishes come out fast; and they are very fresh.  The service is good too.  For the amount of food you get; you can't beat the price.  $10 for the most yummy tofu stew.</t>
  </si>
  <si>
    <t>531GxO7l8TKDtpnktUKoAQ</t>
  </si>
  <si>
    <t>A9ncQla40lkBk5SEpCImUg</t>
  </si>
  <si>
    <t>This place has become one of my favorites! I am always here with friends and its so close to a few of our houses so its perfect. I've even brought the family over to try it and they enjoyed it very much. I've tried many things on their menu and most are very good but my go-to-favorite is my Kimchi Beef; medium spicy. So delicious and worth the money. A must try for anyone looking to try something new whether you like it spicy or not; since you tell them how you want it. I rarely give five stars but this place deserves it - wonderful staff as well; always polite and a pleasure to be back.</t>
  </si>
  <si>
    <t>_Kjuqj5BzOnXMbdGmRFZXQ</t>
  </si>
  <si>
    <t>3Z6iM9Hh0vW-n861gPTFXA</t>
  </si>
  <si>
    <t>If you like soon do bu (soft tofu soup with meat), I highly recommend this place. I couldn't give it 5 stars because there was not enough meat. I got the seafood tofu and there was like 2 shrimps and 2 clams in the entire soup. Soon do bu was only $10 for any kind (maybe that's why there wasn't much meat?). Broth is delicious. I recommend cracking the raw egg and mixing it  into the broth. ;;I also got the galbi, it was really flavorful!</t>
  </si>
  <si>
    <t>Hxj8pOMrWMRFKoMAeyDKvw</t>
  </si>
  <si>
    <t>Came on a Tuesday evening with some friends. Place was pretty empty. As always; we ordered the soon dubu which is a must if you come here. The tofu is so silky and soft. We ordered the seafood soon dubu. There was barely any seafood (two shrimps; two oysters; two mussels). We also ordered the jap chae; the kalbi; Beef dolsot; and the seafood pancake. I would return for the soon dubu; everything else was okay.</t>
  </si>
  <si>
    <t>gxC1hI9d8Gv6bky3--9qbw</t>
  </si>
  <si>
    <t>T_6e0SgNuKotySgVS8O1UQ</t>
  </si>
  <si>
    <t>American (New), Bars, Seafood, Restaurants, Nightlife</t>
  </si>
  <si>
    <t>Fond</t>
  </si>
  <si>
    <t>ALL1JLvd99SiQoaHZvbTig</t>
  </si>
  <si>
    <t>I am feeling smitten after spending Valentine's Day with my boyfriend and my love affair on the side, Fond.  We had the 3-course tasting menu, which provided me with just enough of a tease to want to go back for more.;;To start I had a mushroom soup amuse bouche, followed by a roasted beet salad, then seared skate wing, an interlude with some mulled wine sorbet, and ending with the beurre noisette cheesecake.;;The roasted beet salad was my favorite part of the meal and if I go back I will likely order it again.  It came with slightly salty seasoned arugula, goat cheese, and sweet walnuts.  The combination was perfect together.;;My favorite part of the seared skate wing dish was in fact not the skate wing, but the lemon risotto with edamame and soy brown butter.  My boyfriend had the rack of lamb, which was so tender and delightful.  However, yet again, I was more impressed with his sides as well.  The whole grain mustard spaetzle was fried...uhhh best thing ever.;;I strongly recommend eating here for a special occasion, considering the price (it is well worth the cost).  It is kind of small, but once you sit down you hardly even notice the size.  I'm sure during the summer it will be a whole lot easier to get around, considering I won't have a mammoth parka to lug around.</t>
  </si>
  <si>
    <t>RWfK_YMF84QtBMZ13oUVrA</t>
  </si>
  <si>
    <t>Absolutely amazing. Went for the first time on Valentine's Day and didn't have the best experience. The owner Lee followed up and we came back for a redo and this was AMAZING. Now I totally get what all the hype is about. The follow up and interaction with Lee was great; our server was fantastic; every item of food was delicious. We are already talking about when we can go back and also sending my in laws there as well. This is what I was expecting and it exceeding expectations. Grilled duck hearts; lobster risotto; hanger steak; skate; and two delicious desserts. Will be back (often) and will send others as well. Highly recommend! This place is a MUST visit. Thank you Lee and team for showing us what Fond is all about.</t>
  </si>
  <si>
    <t>yZEU7Kduli1FSlsOaQecgw</t>
  </si>
  <si>
    <t>sRfxUihZ3nZFrX-O7U6g6g</t>
  </si>
  <si>
    <t>Just wrapped up a fabulous birthday dinner here and had such a nice experience I couldn't wait to write a review. Gracious; attentive service and wonderful food. We went with the five course chef's tasting and loved every bite. The wine pairings that came with it were all really excellent. At $62 for the five courses (plus an amuse bouche; a palate-cleansing intermezzo; and a final minty meringue) and $25 for the wine pairings; I think it was a good value; and well worth the splurge. Particularly memorable; I think; will be the chicken liver mousse; but there was not a bad morsel to be had. I'd happily celebrate another special event here. Thanks Fond!</t>
  </si>
  <si>
    <t>NJPnwET6ykR0VkbbrYtN2w</t>
  </si>
  <si>
    <t>Ty8r_zZ-utSRWcxMYbjJyg</t>
  </si>
  <si>
    <t>This was mine and 7 friend's choice for our second restaurant week dinner.  $30 for 4 courses. 8 of us get there and our table isn't quite ready yet so we stand outside and wait 5 minutes. One of the owners offered to open our wine for us or get us water while we waited, which I thought was very kind even though we declined and said we would just wait. ;;We didn't wait much more than 5 minutes.;;The place was small and cozy, a little too cozy at points considering there wasn't much room for the waiters to walk through the tables but it was fine if you were sitting down! haha, I can imagine that'd get annoying for people trying to walk around. ;;Anyway, food... was delicious! The soup was a squash soup which was creamy and buttery and really tasty.;;I was the only one that chose the beet salad over the asparagus dish. I was trying to be adventurous. Mine had feta cheese, almonds and greens. I liked it but I wish there was some sort of vinaigrette on it (or more - I think there was some on the beets). I would have preferred a bit more of a kick, a bit more flavor. ;;The chef sent out a complimentary spoon of tuna tar tar which was so good! Thanks chef!;;For the main course I got the salmon on top of a cake of angel hair pasta, green beans and a light sauce. The salmon was perfect, the pasta cake was a bit strange. I would have preferred the pasta simply cooked and put on the side because I think when made into a cake, some of the pasta was overcooked, but it sure looked good as a cake. I would have also preferred a bit more of the sauce also, it was so good.;;And for dessert I got a warm brownie with cinnamon caramel custard, whipped milk chocolate cream, and cinnamon pecans. It was a great dessert, I loved it because it wasn't too sweet. It was just right.;;So overall, everything was extremely delicious. I guess if I was the chef, I personally would have executed a couple things differently but I'm sure a lot of people would have been perfectly happy with how things were done. ;;As for the service, our waiter was awesome, he lended us his iphone so we could keep track of the phillies game. And the owner was very attentive and made sure to describe all the food to us as it was brought out. The chef even made an appearance at the end of the dinner, which you don't see often. It was a pleasant surprise and we were able to thank him in person. ;;Overall, I highly recommend this place and I will be going back.</t>
  </si>
  <si>
    <t>2M01rniHjqap5IBVQ_eV8Q</t>
  </si>
  <si>
    <t>qScdfBS2aB3GvJiJ8OQGiw</t>
  </si>
  <si>
    <t>We came by to try the anniversary tasting menu; and it was fantastic. It's probably one of the best meals I've had in recent memory; and the prices are very reasonable. I'll definitely be back to try some of their other dishes.</t>
  </si>
  <si>
    <t>oP3pend_7t6HcLvUBXaKaw</t>
  </si>
  <si>
    <t>I had a phenomenal meal here. ;;The space is a little tight and the food blew me out of the water. ;;We came on a week night, armed with wine which we later found out they are not BYO but we're able to drink what we brought.  Our server was awesome and very knowledgeable. ;;Here's what I ordered and loved. ;Lobster Risotto (hazelnuts, truffle);Beef Short Rib (caramelized onion spaetzle, Brussels sprouts, sauce Bordelaise);;I can say I'm  Fond of Fond and can't wait to come back.</t>
  </si>
  <si>
    <t>eyHi1w9hcQola4GcUYRhoQ</t>
  </si>
  <si>
    <t>An exceptional meal! We (accidentally) ate at the chef's table tonight; and everything was perfect. For appetizers; we shared the steak tartare; the seared fois gras; and the hamachi ceviche. All were stunning. For entrees; we had the filet mignon; lamb stroganoff (with extra shaved black truffle); and the scallops. Each was more spectacular than the last. Couldn't have been happier. Will definitely come back to Philly (from NY) to eat at this restaurant again!</t>
  </si>
  <si>
    <t>IGpe9dlsKDy51_roLUEPtw</t>
  </si>
  <si>
    <t>ZAuuDxFlxdFJRF_mN--pwA</t>
  </si>
  <si>
    <t>I love this neighborhood and visiting Fond for the first time was a reminder that I need to play in this part of the city more often.;;Fond is a BYO during the week, but has a full bar for the weekend crowd.  I did see a few people bring in their own bottles, so I assume there is a corking fee on Friday and Saturday.  ;;The place is cozy, so if you're someone who gets claustrophobic, then you may want to head somewhere else. You will literally be sitting on top of your neighbor, but what better way to make some new pals?;;We started with the wild boar pate, which was actually quite delicious, considering I had no idea what pate was.  My husband and I both got the pork belly for the main course and this was some of the best pork belly I have ever eaten.  The top was crispy and the meat was tender.  It comes with a side of sweet potatoes that are to die for. ;;For dessert I had the malted chocolate ice cream with peanut brittle, which was seriously the best combination ever.  My sweet tooth enjoyed it thoroughly.;;Overall, a great place for dinner, but it will cost you.  Save this spot for a special celebration.  Unless you win the lottery - then come here often.</t>
  </si>
  <si>
    <t>hO_Bcp8f_cBjwuTA_hq0oA</t>
  </si>
  <si>
    <t>GvGPzMlgIfoHD24sImZuWA</t>
  </si>
  <si>
    <t>gQW2GYUKEg81q28p_iurqQ</t>
  </si>
  <si>
    <t>Wonderful. Wonderful. Wonderful.  This place is a must try.  Fond, perfectly situated on the corner of 11th and Tasker is a little gem serving up some of the most delicate, flavorful dishes in Philadelphia.  The restaurant is very small and seating is tight but the ambiance is quaint and cozy. ;;Beginnings:;Olive or sourdough bread for the table accompanied by salted butter which was fantastic.  ;Later came a warm mushroom soup amuse bouche- creamy, warm, and perfect for a cold night in January.;;Appetizers:;Two appetizers to start, the lobster risotto - a MUST TRY and the chicken liver mousse.  The lobster risotto was so delicate.  The risotto was cooked perfectly and there was ample lobster to go around.  One of my favorites of the evening.  The chicken liver mousse had two big portions of mousse accompanied by toasted sourdough bread. Wow. ;;I told our server, I would easily be able to call it a 5 star night after the appetizers alone. P.S-    While we are on the topic of servers, our server was Tory and he was helpful, attentive and just what the night called for. Also - 5 stars. ;;EntrÃ©e:  ;I was torn between the artic char and the pork belly.   Tory suggested the pork belly and it did not disappoint.  Holy moly.  The pork was cooked to perfection.  It delivered a crispy outside and tender, melt in your mouth center.  It was served with some of the best sweet potatoes I've ever had (Okinawa sweet potatoes) , escarole and Dijon jus. Portions were perfect.   I also tried the short rib which was out of this world.   (Note: both of these entrees are on their newly released restaurant week menu so if you're looking for a top notch meal on the cheap and have been meaning to check out Fond- stop reading this and get your reservation on the books!);;Dessert:;\We have a dessert special this evening... salted caramel cheesecake with our chocolate chip crust and our homemade vanilla bean whip cream\" Excuse me??? YES. YES</t>
  </si>
  <si>
    <t xml:space="preserve"> I will have that. ;;There was a bite left and I'm almost positive I heard the Mortal Kombat voice whisper \"FINISH HIM\"--you always listen to the Mortal Kombat voice. ;;Fond is delectable."</t>
  </si>
  <si>
    <t>VwZ5NDbIu3elGQI6MzcXBA</t>
  </si>
  <si>
    <t>Food, Beer, Wine &amp; Spirits, Nightlife, Restaurants, Bars, Cocktail Bars, Mexican</t>
  </si>
  <si>
    <t>Blue Corn</t>
  </si>
  <si>
    <t>G37414c8WQlJskMo-InU8A</t>
  </si>
  <si>
    <t>This place has such a nice atmosphere that I want to come back there every weekend. The best Mexican food that I ever tried. Service is really great; drinks; well; actually everything about this place is just great; awesome; warm; happy. Will be back soon!!</t>
  </si>
  <si>
    <t>xrKeiW_HkCtPjy8v60Vkow</t>
  </si>
  <si>
    <t>KipZe2vdBQq5AH8_tgObvg</t>
  </si>
  <si>
    <t>aK-yAwTTZWZKUaR1Vk-OXg</t>
  </si>
  <si>
    <t>nMqUMT8SL-XzniFUMX9N4g</t>
  </si>
  <si>
    <t>Wow!!!! Amazing food. Ive had Mexican cuisine in all parts of the us and Mexico and this place is great. Well balanced dishes; great service and try the coffee. I will definitely recommend this place and come back frequently.</t>
  </si>
  <si>
    <t>hccs-B4KJ0ENgxoGxOgXtw</t>
  </si>
  <si>
    <t>jiF_qCwRoUwjhElyEDVrEg</t>
  </si>
  <si>
    <t>Saw this place on FYI Philly and had to check it out.  We got the specials which were a shrimp corn cilantro and chorizo mix and prime rib with chimichurri and jalapeÃ±o mashed potatoes.  The flavor was amazing.  ;;I loved the two different salsas: smoky or green sweet.  Both amazing.  We will be back</t>
  </si>
  <si>
    <t>cA-xf9zd3y0DS6fFrJD3eA</t>
  </si>
  <si>
    <t>Z-PUhA0TNyVvi_3K9Q4Z_Q</t>
  </si>
  <si>
    <t>I do not like Mexican food except for quesadillas and nachos. ;This place changed my mind. I used to hate tacos especially the authentic ones with the double corn tortilla.  The carnitas tacos here with the cilantro tortillas are bangin!</t>
  </si>
  <si>
    <t>MOzp8NkMd9SPdpYsLPsL_w</t>
  </si>
  <si>
    <t>Coming from California, it was really hard to find a Mexican restaurant that was comparable to the food in the West Coast. ;;With that being said, Blue Corn, has the best tacos in Philly. Closest thing to Tacos from California. Not only are the tacos great, the chicken soup is amazing, and ceviche was fresh. Chips and salsa and guacamole were flavorful as well. ;;Staff are extremely friendly, and the restaurant itself is clean and has great ambiance. This is my third time here and each time the food and service has been consistent.</t>
  </si>
  <si>
    <t>cHxDxFfJHyim96tb8jr-yw</t>
  </si>
  <si>
    <t>EqovJiVgpIWH9l91lwPwUg</t>
  </si>
  <si>
    <t>I cannot wait to go back. I'm definitely kicking myself for letting this spot in my backyard go unnoticed for so long! Blue tacos were the best I've ever had; also tasted the Cubana sandwich; which is borderline too big (might be the equivalent of an entire loaf of bread) but is nevertheless absolutely delicious. Drinks were reasonably priced and very good! Cash only but there is an atm with possibly the lowest fee in the area.</t>
  </si>
  <si>
    <t>jgA1mT4hqyvjTCLHXPgFMQ</t>
  </si>
  <si>
    <t>8ulKNhtOjMOMSvfM1bvbfA</t>
  </si>
  <si>
    <t>Best Mexican food I've ever had. I had the pork tacos and they were incredible. Flavorful; fresh; and just the right amount of spice. The prices are low too. I will definitely go back and it will be soon.</t>
  </si>
  <si>
    <t>c7bSGV7355EgE0zuByQ-GQ</t>
  </si>
  <si>
    <t>6wacFX6f1o43yCR8rK8afA</t>
  </si>
  <si>
    <t>GPw9ELBR3zjjtaXPhlNrBg</t>
  </si>
  <si>
    <t>KSwOyOhJDmnb5YOJQ7AORQ</t>
  </si>
  <si>
    <t>Mi novio y yo came for lunch today and had a wonderful meal and experience. We wanted to try it becsuse of all the positive reviews and trust me guys-they do not lie! Ive been to a ton of mexican places and can always find something to complain about BUT everything was good and omg order the flan. ;;We had a brisket appetizer, both had the carne asada con nopale, coco y tamarindo agua frescas y flan for dessert. Best flan ive had. Carne asada is worth every penny.  Usually i go to places and get a carne asada and its the cheap, thin, tough steak. This is a fatty (where the flavor comes from) rib eye steak, nice and juicy and full of flavor.</t>
  </si>
  <si>
    <t>lpzEvrvDhLH4hbHnuZX3sA</t>
  </si>
  <si>
    <t>-5Rah4ZvWsDu4oilUZxhtw</t>
  </si>
  <si>
    <t>Nightlife, Arts &amp; Entertainment, Restaurants, Music Venues, American (New), Bars, Jazz &amp; Blues</t>
  </si>
  <si>
    <t>World Cafe Live</t>
  </si>
  <si>
    <t>A_68aAlBcTRHC6Q1pHilbA</t>
  </si>
  <si>
    <t>_NUcTe48tfKl6OxOuN9ReA</t>
  </si>
  <si>
    <t>The location is great. You can get there by foot from Center City or public transportation, and  you can park your car underground. The food is a yummy mix of traditional and non-traditional. I loved the vegetarian burger and eggplant fries.  I did not like the quinoa salad, although I usually like quinoa; it had so much mint in it, I felt I fell in my compost pile.  The ice cream with bacon has a terrible texture, and might be the only ice cream I dislike.  But, this is not the bad part.;;The wait staff is terrible. They are rude at the front end, and they are rude when they serve you. We waited a horribly long time to get our dessert, too. There was no explanation, but it was almost thrown at us as we were deciding whether it was time to leave (we assumed they had forgotten it and it was getting late).  ;;Worst of all, they added a gratuity into my bill without me knowing it. I did not realize the tip was added into the bill, and I tipped the rude waitress with cash. Therefore, she got a 38% tip when she deserved 38 cents.  I would not go to the World Cafe Live unless I was going for the entertainment and was certain it was worth my time and expense.</t>
  </si>
  <si>
    <t>9X4tjm4OrmvGqpJnWbIX6w</t>
  </si>
  <si>
    <t>What a great location and venue! Saw Radical Face here and I couldn't be more pleased with the whole experience. Getting into the venue was a breeze; not over packed inside and 5 dollar IPAs. My only complaint; and this is a product of me aging; is that there are not any seats or a balcony.</t>
  </si>
  <si>
    <t>3KmLQthLtCmaieET9XoT6A</t>
  </si>
  <si>
    <t>We saw Philly Gumbo last night and they were amazing. Absolutely worth seeing again anytime. Great mix of blues; Caribbean and rock. Go if you can because you'll have a great time. The food was lovely and we enjoyed every bit of it. Highly recommend. A perfect venue.</t>
  </si>
  <si>
    <t>2XhNRd5oaWmJrgd0ds4zDQ</t>
  </si>
  <si>
    <t>KYjWA-16k3xoESx2b6uHtQ</t>
  </si>
  <si>
    <t>Venue was easy to find with a little preparation via Google Maps.  Parking in the lower level lot operated by UPENN was a breeze and only cost $10 for the night.  Made it to the upper bar in time for happy hour and enjoyed $3 Yuengling Lager pints.  Made our way downstairs for Stephen Kellogg and the Sixers; and the venue couldn't have been better.  The acoustics and atmosphere were great and the service at the dowstairs bar was quick and friendly.  I'll certainly be returning to the World Cafe next time a show announcement catches my eye!</t>
  </si>
  <si>
    <t>Z55PUlgWmz8IynQlIK24Hg</t>
  </si>
  <si>
    <t>0uiInlaybMHN_XvnaW9rVA</t>
  </si>
  <si>
    <t>Jonathan Coulton from a VIP seat: best concert experience ever.  The acousitcs are fabulous; the price is low; the atmosphere and service attentive.  No downside.</t>
  </si>
  <si>
    <t>w67CZ-Z9u4tlOnAgLEz-ZA</t>
  </si>
  <si>
    <t>CyoM0_E21fs5qycNuuQKIg</t>
  </si>
  <si>
    <t>Upstairs-  Incredible if you are with a group, and have a table in a good spot.   The area in front of the band is in a bad spot.  The kitchen doors are right by the band, so if you are in front of the stage, you have to dodge guys carrying trays all night.  Very awkward.  It seems to have a lot of great bands upstairs that don't sell too many tickets.   ;;Downstairs-  Overall typical of this type of venue.  Big floor, great balcony, a little tough to get a drink if the show is packed.  ;;During the week there's always a special on some kind of beer.  Otherwise drink prices are high, but not atypical of this kind of a place.;;I never tried any food.;;Seems to have one great band after another upstairs and downstairs all year long.</t>
  </si>
  <si>
    <t>nJJjJw4wT44YEHzGDSN26w</t>
  </si>
  <si>
    <t>PXqhwZfBEgj7QXfi4frgdQ</t>
  </si>
  <si>
    <t>one of my favorite places in philly!  I've been here three times; and it functions as so much -- the upstairs features local or new artists; usually free or a small cover charge; and the downstairs is a true concert venue that brings in musicians from everywhere.  the upstairs is this mesh between a restaurant/bar area and has a low stage which is great b/c if you're sitting close enough; you'll be right next to the artist.  the servers are always fun and outgoing; and the drinks are great.  food is pretty good; could be a little bit cheaper. def a spot to hit if you want live music and  good night out.  make sure to check the website to see who's performing and cost before you go.</t>
  </si>
  <si>
    <t>G33o8XD7cfUXfkPyFIf5WQ</t>
  </si>
  <si>
    <t>As far as I am concerned the CUSTOMER SERVICE there is horrible! NOT TO MENTION the FALSE ADVERTISING LISTED ON THEIR WEBSITE when getting ready to purchase tickets. Pay close attention the part where they say you can save $2 in cash only to show up at the box office and be told that there is still a $3 processing fee and that it will cost you extra if you pay by credit card! ;;Another misrepresentation is that the price of the ticket is listed at $25 under the artists show but when you proceed to purchase tickets you are being charged $26 plus a $5 processing fee. BELOW IT STATES SAVE $2 when purchasing with cash at the box office. I was under the impression that I would pay $25/$26 not $28 or $31 by arriving to purchase at the box office. The girl sitting at the cash register told me it was a MISUNDERSTANDING. NO IT IS MISREPRESENTATION!!!!!!!!!;; I WILL NEVER RECOMMEND THIS PLACE to ANYONE! ;;I wasn't asking for a free ticket. I only wanted them to honor what was stated on their website. Instead, the whole experience turned out to be very disdainful. ;;All I wanted was to easily purchase tickets to the ESTELLE show, an artist that I love listening to.  Instead my whole experience at WORLD CAFE LIVE was ruined by this one circumstance . ;;See below for the disclaimer written on the website: wouldn't you think you were saving money if you went to purchase at the box office??;;Just a note on false advertising: ; \Any advertising or promotion that misrepresents the nature</t>
  </si>
  <si>
    <t xml:space="preserve"> characteristics</t>
  </si>
  <si>
    <t xml:space="preserve"> qualities or geographic origin of goods</t>
  </si>
  <si>
    <t xml:space="preserve"> services or commercial activities\" (Lanham Act</t>
  </si>
  <si>
    <t xml:space="preserve"> 15 U.S.C.A.  1125(a)).; ; ;;BET Music Matters welcomes Estelle \"All of Me\" Tour;Monday</t>
  </si>
  <si>
    <t xml:space="preserve"> March 05</t>
  </si>
  <si>
    <t xml:space="preserve"> 8:00 pm EST at  World Cafe Live;See Description ;;Important:;;All sales are final. There are no refunds or exchanges. Cameras and recording devices are not permitted. Showtime and supporting acts are subject to change. Please Note: Multiple attempts to complete this transaction will result in multiple temporary holds on your credit card funds.;;Mezzanine tickets are assessed an additional service fee. These are priority seating areas with VIP amenities. For more information</t>
  </si>
  <si>
    <t xml:space="preserve"> please read the Mezzanine FAQ.;;Dinner service is available for all seated ticket holders. For more information</t>
  </si>
  <si>
    <t xml:space="preserve"> please read the Dining FAQ.;;Save $2 by purchasing your tickets with cash at our box office before show date. WXPN Member discount available by phone or at our box office."</t>
  </si>
  <si>
    <t>EZNGxiIVpjOomuRVtol3Kg</t>
  </si>
  <si>
    <t>xn_DZHV1DY9xuNAXRpb3hw</t>
  </si>
  <si>
    <t>I saw a show at the downstairs venue.  It was much bigger than I thought.  The crowd was a bit rude--the girl sitting across from us brought her own food (yogurt!).  I'd heard that the sound was bad; but it was pretty good.  Most of all; the prices for the shows aren't that bad.  The staff were all incredibly friendly; from the box office guys to the door staff to the waitresses.  Maybe it's this way all over Philadelphia; but after the pouty if-you-aren't-famous-I-don't-have-time-for-you staff at a lot of LA venues; the WCL crew are a welcome change!</t>
  </si>
  <si>
    <t>DRr5xdfHtqgWfhmdTU1B8Q</t>
  </si>
  <si>
    <t>Breakfast &amp; Brunch, Italian, Restaurants, American (New)</t>
  </si>
  <si>
    <t>London Grill</t>
  </si>
  <si>
    <t>YsUFzhTORA-zJepyHGypCA</t>
  </si>
  <si>
    <t>The food was good; not great; the atmosphere was fun and lvively. Drinks were large and wine list was pleasing.</t>
  </si>
  <si>
    <t>r2PTbqcYj8TNwzsZAbvy3w</t>
  </si>
  <si>
    <t>I went here last night with some of my friends. Good place; but nothing to RAVE over. I got the beet and goat cheese salad which was sub par. The vegetable platter was amazing though! Huge! Good place to go with friends; but nothing AMAZING. Good location and we sat outside!</t>
  </si>
  <si>
    <t>qG6xNseeLt0DaMuyFpnuSw</t>
  </si>
  <si>
    <t>Delicious plates! Well stocked bar and a nice array of beers make this Rustic corner spot a must go to. You can tell the chef has a great grasp of food and also a wonderful; exciting and colorful concept for their dishes. Happy hour specials are great too!</t>
  </si>
  <si>
    <t>BwIU1igVtbfa-SOH_pXg_w</t>
  </si>
  <si>
    <t>Beer list is good and the bartender was very knowledgeable and friendly. Food was ok. Wings were small and blah. The burger; which is the yardstick of civilization; was way over cooked. Ordered medium well and was burned.</t>
  </si>
  <si>
    <t>DEt0MI6gmXzGrzjBT9OyYw</t>
  </si>
  <si>
    <t>L_zhyX_g6HsJI7SvCj54Lg</t>
  </si>
  <si>
    <t>One of my favorite places to come to on a warm evening. The food is delicious; drinks are far from weak and the staff are some of the friendliest I've ever encountered. As I already said; I prefer sitting outside (good for people watching); however love sitting in the pub area as well. Looking forward to visiting again this summer!!</t>
  </si>
  <si>
    <t>yuuj-e8kMYryclRvSloKaw</t>
  </si>
  <si>
    <t>egqU64yD-a4qQsZUaUWmUg</t>
  </si>
  <si>
    <t>I fell upon this great little pub after a tour at ESP. What a find! Excellent food and interesting beers. The atmosphere was perfect. To the man at the table next to us (Saturday 12/28 about 2pm) with the blue sweater-if your date was not successful; PLEASE look me up!</t>
  </si>
  <si>
    <t>F07KpPTK_Av_VNjap-iqww</t>
  </si>
  <si>
    <t>This place is great! We happened upon it accidentally on a Saturday morning but will definitely be back. Lots of outdoor seating; nice brunch menu; excellent Bloody Mary bar !! Friendly staff too. We had hummus and a bomb diggity kale salad. I'm a vegetarian so only a few options for brunch but they seem very accommodating.  We will be back!</t>
  </si>
  <si>
    <t>rBgCSo8xzLEHDXVhrNPrTA</t>
  </si>
  <si>
    <t>We stopped here for post-dinner drinks after eating at Bridgid's. I can't speak to the food (since we didn't order any), but the bar was pretty nice. We got there at around 10pm on a Saturday night and it wasn't that busy. We got a table near the bar and had plenty of room.;;The beer selection was good (a requisite for me). I got a Brooklyn Pilsner and enjoyed it. The service was OK - a little slow, but the waitress was pleasant. ;;The only thing I wasn't crazy about was that there was a table with middle-aged people making out right next to our table - I mean really making out, not just like a kiss here and there. I found this to be somewhat egregious. This is really not the restaurant's fault, but I just figured I would mention it so if it happens to you, I can say 'I told you so.';;Overall, I would consider coming back.</t>
  </si>
  <si>
    <t>z7i6dzUcJ5VcdOYR1IVHzA</t>
  </si>
  <si>
    <t>nice restaurant; but small. the lighting is not good for us 40+...smile. there were 6 of us and we were at a back table; quite snug. I had buffalo wings &amp; fries; which were good. they could have taken the tips off though. my family members had salmon; a burger; &amp; duck. they enjoyed their meals.  I may be back for the wings.</t>
  </si>
  <si>
    <t>26SxFacQ7pRaKZxGrwXjQw</t>
  </si>
  <si>
    <t>1sww1e2lLusYCkG3E1uR-Q</t>
  </si>
  <si>
    <t>l8gAoQqqVfphPe9jmIJZ3g</t>
  </si>
  <si>
    <t>Korean, Barbeque, Hot Pot, Restaurants</t>
  </si>
  <si>
    <t>K-POT Korean BBQ &amp; Hot Pot</t>
  </si>
  <si>
    <t>3NAMDSyHVVhSQCMAr8RlLw</t>
  </si>
  <si>
    <t>w33fa0_tDAjw9F8FxgQaeA</t>
  </si>
  <si>
    <t>YkcbGnfDjKrLr_TiVicUWA</t>
  </si>
  <si>
    <t>I would definitely would recommend this place for people looking for a hot pot and bbq place in the northeast. The wait is crazy almost 2 hours but if you leave your name; they will text you when your table is ready. The portion is small but its all you can eat so you can keep ordering.</t>
  </si>
  <si>
    <t>ll3RLmVj1p7blcKXtV4OFw</t>
  </si>
  <si>
    <t>7NvR0Cyl0mm_hF9cobsepw</t>
  </si>
  <si>
    <t>Walked in for my friend's birthday; Aiden made sure everything was 10/10. +1 for the personal hot pot spaces on the tables.</t>
  </si>
  <si>
    <t>tMAQX3NdQ-4H3X8SMXgc6A</t>
  </si>
  <si>
    <t>3a1gJyYbC_YOZkXFrYszew</t>
  </si>
  <si>
    <t>Favorite hot pot place ever ever ever! Great selection and it's fun; supppper clean;  loud and plays EDM. The people are very nice and attentive. Im coming back every week.</t>
  </si>
  <si>
    <t>wlOcGCOIhf3BpGQkAOfFPA</t>
  </si>
  <si>
    <t>CKHcDqlLy-FdvDzWsRh_oQ</t>
  </si>
  <si>
    <t>On mother's day night, i went in with my family ;I gave a call in advance to check availability ;I knew they must be busy since it was because of prime time , like around 7pm. Woman on the phone informed us that the waiting time was 35mins which was doable ;We arrived in the place within 30 mins. Place was packed! Full of people in the waiting area. ;When we got to the reception desk, they told us 2-3 hours of waiting time. 30 mins ago, it was 35mins wait. But within that time frame, increased to 2-3hours??;And she just laughed and said customers were kept coming. Should have told us honestly then we wouldnt have driven for 40mins to get there;We ended up going crappy chinese restaurant nearby that was not worth paying for.</t>
  </si>
  <si>
    <t>6QP95ARs4kbOps-Ca034wg</t>
  </si>
  <si>
    <t>dKctL5Vs-WueE0_KPVqwKA</t>
  </si>
  <si>
    <t>Kpot at Franklin Mills Mall was BANGING!! ;;The food is great, the price is fair but it's mainly the location, having a spot like this CLOSE to us is so great. They're probably doing mad well by their location alone. It's pretty much the common response by all my friends in Bucks County that not only is it good but its close. ;;Overall very satisfied w this spot. The big question is 'is it better than Seorabol in Northeast?' and thats rough. It's all you can eat which I prefer and being newer, the building is really nice. For me personally, the All you can eat factor is what makes this spot the winner. Food quality is equal. ;;Nice having some updated Kpop to dance along with while l eat. This is already becoming a spot where you run into your friends when you go. One of my friends has gone there 4 times in 8 days already. ;;If you wanna save a few bucks, go for lunch but some items are Dinner Only menu which when you see which items, you'll probably want to go for dinner to be honest.</t>
  </si>
  <si>
    <t>YI0M1tTcrBBkGTQip4M3sg</t>
  </si>
  <si>
    <t>r9q9HwRG1W0mlwtF77WRMA</t>
  </si>
  <si>
    <t>Went to K-Pot on the grand opening weekend since then we been there 4 times. For all the foodies out there this is a place to go; the variety of food they have is pretty good. We've been in others Korean bbq restaurants where the meats and veggies are limited but not here. Honest opinion this restaurant will meet your desires; highly recommended you do either BBQ alone or the pot alone; if you combined them (which there's nothing wrong by doing so) we believe is way to much food. They have a station to make your own marinating sauce and they have different seasoning guide you could use to have a perfect Korean experience. The ambience is good; side note the music maybe they might have to turn down a bit not too much because all 4 times we went to the restaurant having a conversation on the table could be challenging as  you could be screaming to the person in front of you so they can hear you. Other than that i rate 5 stars on Yelp; because: food; staff; location; parking; price.</t>
  </si>
  <si>
    <t>mdYfIgtKvbDgZ-ScrR7iXQ</t>
  </si>
  <si>
    <t>mM8uLC96GaNJ9nkO9FBqkQ</t>
  </si>
  <si>
    <t>This is probably one of my favorite places to go in Philly. It has my favorite things; hot pot and kbbq. The service is extremely fast and by the time I was done picking my sauces; most of the things were already on the table. everything was quite delicious and the staff was very friendly. my server; ryan asked nearly every time he passed my table if we were doing alright; if we needed to change our grill; etc.; which was very well appreciated. They also had sago soup which I had never seen any other asian restaurant have. Overall; we had a great time here.</t>
  </si>
  <si>
    <t>R7aMze3_Gy9Yua7vH_KFeA</t>
  </si>
  <si>
    <t>di5vOxiHTOf99JKw76QNuQ</t>
  </si>
  <si>
    <t>EA0HYuUs8pWCxBrvzz2aBw</t>
  </si>
  <si>
    <t>tVGun9-EcGnWjB-Y0p5rFg</t>
  </si>
  <si>
    <t>ggE-Ob-B3sNHal2zm5e6nA</t>
  </si>
  <si>
    <t>cwn_MBPFUJtme68WURSgKA</t>
  </si>
  <si>
    <t>Food, Breweries, Nightlife, Pubs, Sandwiches, Comfort Food, Bars, Beer Bar, Restaurants, Breakfast &amp; Brunch, American (New), Sports Bars, Gastropubs</t>
  </si>
  <si>
    <t>Bainbridge Street Barrel House</t>
  </si>
  <si>
    <t>HSlV6ICGVIOnf43AAfmzgA</t>
  </si>
  <si>
    <t>The food here needs so much help.  I have ordered the mac and cheese twice and both times it's been a disaster. The first time it was cold, which I thought might have been the cause for the diminished flavor. The second time, it was warm and I realized whether warm or cold, it has absolutely no flavor. I apologize if this sounds mean, especially since I believe the chef might be a young kid and I'd hate to hurt his/her feelings. When I think of the mac and cheese dish, I picture a junior high school student coming home after school, cooking up the Kraft blue box mac, and then sprinkling Goldfish crackers on top. Other food items have also been ordered, but nothing would ever be repeated. ;;\There's an old saying in Tennessee -- I know it's in Texas</t>
  </si>
  <si>
    <t xml:space="preserve"> probably in Tennessee -- that says</t>
  </si>
  <si>
    <t xml:space="preserve"> fool me once</t>
  </si>
  <si>
    <t xml:space="preserve"> shame on -- shame on you. Fool me -- you can't get fooled again.\" ;;That said</t>
  </si>
  <si>
    <t xml:space="preserve"> please just go here for bar food and beers. Avoid the brunch dining experience."</t>
  </si>
  <si>
    <t>Bldn_rdeBXcd4ke9ZLcbRQ</t>
  </si>
  <si>
    <t>MtAo0YP48n25hwqnf00AvQ</t>
  </si>
  <si>
    <t>Our go to local bar!! My boyfriend &amp; I love it here. We typically always sit at the bar &amp; have great service. Beers are always rotating &amp; have a great selection.  Food is good too. Nothing crazy but good fresh bar type food with some healthier options thrown in there if you are into them - which I am! Check it out; you won't be disappointed.</t>
  </si>
  <si>
    <t>ZZJ0Kft6EXTmYADuLKoj9g</t>
  </si>
  <si>
    <t>SA4gEddQH3cX83lS2x2GtQ</t>
  </si>
  <si>
    <t>Meh. We live nearby and were pleased to see a seemingly decent spot open up. It appeared completely out of character for the South Street area (which is AWFUL and most locals hate) so we had high hopes.Headed over for dinner/drinks on a Saturday night a few weeks later.;;Certainly a decent beer selection and the bartenders were pleasant enough, but they missed the point of food service. They took our order and delivered when it came out of the kitchen, but were complete ghosts otherwise (even when standing directly in front of us chatting with other staff.) Unfortunately, our food was disappointing, too. We ordered 2 apps to munch on and maybe ate 1/3 of each. The calamari remoulade was inedible it was so spicy (we really enjoy spicy food) and the mac &amp; cheese bland and lukewarm. We reluctantly ordered entrees thinking they might surprise us - should have known better. We had the pulled pork sandwich and salmon. Both were unremarkable, the pork dry.;;Neighbors in SH/QV are hungry for nice options near home and ready to spend without needing to go across town. Considering the aforementioned local landscape, perhaps a greater focus on staff training and menu development than a fancy facade and a massive beer selection could start to fill that void.</t>
  </si>
  <si>
    <t>94-jtuCbuehXUhmTdiQmFw</t>
  </si>
  <si>
    <t>1B3rAIncNnjXsW81-bY5AA</t>
  </si>
  <si>
    <t>Went there for Sunday brunch. First of all; it wasn't busy at 1 pm. Beer selection was great! Food was great! We had the burger on French toast and an omelet. The French toast burger was amazing! The omelet was an omelet but hey...nice and fluffy. We will be back.</t>
  </si>
  <si>
    <t>B-9xnl7NJxIgPlmiKXm0GQ</t>
  </si>
  <si>
    <t>O7MTT_Uvv1Q4F8pWhkJJ8w</t>
  </si>
  <si>
    <t>Great spot for happy hour! Nice happy hour menu; I had $5 margaritas. Which for $5 weren't bad at all! We shared the nachos which also were great. The service was good! It wasn't bad but not outstanding!</t>
  </si>
  <si>
    <t>LmM7EdANxy0cFDt8p6VRcw</t>
  </si>
  <si>
    <t>uB2kXB5OzPqL0EmcHeNTPQ</t>
  </si>
  <si>
    <t>We were a group of 5 people and waited for an outside table on a beautiful night. We were told it would be a 15 minute wait, but it ended up being a half hour or longer wait. ;Once we were finally seated, things didn't improve. The outside tables were placed very close together, so you're constantly hitting the person behind you. In addition, the chairs were very uncomfortable.;We ordered food and drinks, and while the drinks arrived fairly quickly, we waited about 45 minutes for food. Considering none of us ordered entrees, that seems unreasonably long.  One of the things we ordered was the pretzel with beer cheese, and it was absolutely horrendous. The pretzel was a frozen thing that they didn't bother to heat the whole way through before serving it. The beer cheese dip was 90% beer with a little cheese, just gross. The mac and cheese was a little above Kraft quality. ;Based on long wait for such poor quality food, we will not be returning to this place.</t>
  </si>
  <si>
    <t>hQ8_f18RE0K_sI7CBND5Pw</t>
  </si>
  <si>
    <t>mjlvx7MUEN5Xvp8l9_ruxg</t>
  </si>
  <si>
    <t>Was super excited to check out their coffee beer brunch this weekend with my boyfriend. The tap list was great although maybe just a smidge pricey ($16 flights?). It's a special event so whatever. The place was packed and loud. Our waiter came over to take our drink order and it was a good thing we didn't have any questions because we literally had to point to which beer we wanted so that he could copy out every letter of the brewery and name of each beer. We put in our food order shortly after; got our drinks and proceeded to....wait. And wait. And wait. It took at least 35 minutes for our food to come out. And I didn't see anything else coming out of the kitchen either. I wouldn't even have minded so much if maybe someone had spoken to us at all or even acknowledged we'd been waiting when we finally did get our food. Again; they were obviously pretty busy; but a \so sorry the kitchen is backed up your food will be out shortly\" would have gone a long way. Once we finally did get our dishes; I was underwhelmed. I had the southern benedict and somehow the pork and sausage gravy were just entirely bland. The dish had a lot of potential; but just did not measure up. To their credit; the eggs were perfectly poached. My boyfriend had the French toast burger cooked medium and there was no pink to be found in that burger. It was a fun brunch concept though. I wouldn't be in a hurry to head back; but I wouldn't rule it out if something on the tap list intrigued me."</t>
  </si>
  <si>
    <t>4hBKla_g6faaiMgtu9XMjg</t>
  </si>
  <si>
    <t>o7L333oNbK-evAR_oIdZSQ</t>
  </si>
  <si>
    <t>G_4pnd61zFJUHVibz1wmCw</t>
  </si>
  <si>
    <t>vUPhB2TxXfeGscZ8qH--dA</t>
  </si>
  <si>
    <t>Not busy at all for a Saturday night, easily got a table. Started off with the Maine Stout beer, which was good but really didn't hold a candle to other Maine craft breweries. Calamari was safe, crispy, tasty, but the an unexpectedly small portion. For the entrÃ©e, I had the farmhouse burger which contained a dollop of goat cheese and a side of aioli. The sauce was very acidic and too thin. The burger, while cooked appropriately, had grill marks that were burnt and emitted a excessively charred flavor. Service was fine, but I probably won't come back here again.;;Note that on Saturday there is a bottomless mimosa/bloody mary promotion from 10-3 at 25 bucks / person. Maybe something to check out?</t>
  </si>
  <si>
    <t>dhshw4s2wrqnrunzHW0rZg</t>
  </si>
  <si>
    <t>I am reviewing based on the three times I have popped into Bainbridge Street Barrel House. I'm going to come back to possibly add that fifth star after I have the opportiunity to stay for a full meal.;;Four stars is based on the amazing beer selection, superb competency in bar staff and really tasty snacks I've eaten. ;;;;So far I have to say to those who are not a fan of their fries, there is something very wrong with you. (yeah, I'm not making any friends on that comment huh?);Well I stand by that statement. The fries I had here were so crispy, golden, and seasoned perfectly. Maybe you just waited too long to eat them. I asked for some hot sauce (because I'm that person..).and the house made hot sauce I tried was AMAZING. I was so floored by how the flavor profile built with the heat. If you like hot sauces definitely try this one. You'll want to take some home. ;;Next I can speak to the deliciousness of the pickled butternut squash. So.Damn.Good.;I want to eat them every day. ;;Perhaps a restaurant that has barely been open a month could be given a few more chances to wow you. Perfecting a staff and getting your groove together takes time. ;Harsh critics always seem to be the people with the least understanding of the industry. It's important to support local business and this is a solid go-to in the making for sure.</t>
  </si>
  <si>
    <t>DTNAb-1gJ6e2nyqCc3fdcQ</t>
  </si>
  <si>
    <t>mUdjeVjdsiOQMBK41x0Bow</t>
  </si>
  <si>
    <t>Mexican, Nightlife, Restaurants, Cocktail Bars, Sports Bars, Bars</t>
  </si>
  <si>
    <t>Sancho Pistola's</t>
  </si>
  <si>
    <t>S3IQrScNWgYTHwiG9fAh9g</t>
  </si>
  <si>
    <t>This is one of my favorite places to go for drinks and dinner in the city. Margaritas are a must here and they've always got new flavors. Fish tacos; mole meatball steamed buns; and scrapple guac are my favorite!</t>
  </si>
  <si>
    <t>uEdAa5Dbne7rNjymVNMvgQ</t>
  </si>
  <si>
    <t>_BYifs8BlNOqvjaV26fGbQ</t>
  </si>
  <si>
    <t>Stop searching; you have found your new favorite place. Moderately priced; delicious food; great portions- even better drinks- don't walk; run to Sancho Pistolas. I felt the food was more surf inspired mex- but I'm not complaining...in fact what I am doing is drooling thinking about my dinner from last night. Get there quick while you can still enjoy the outdoor seating but if not- not worries the inside is cozy with the bar as the focal point. Seriously considered not writing a review to keep this my own little place; but realized I only found it because of Yelp... Pro tip- the entrance is on the side not off the main drag :-) and when you're done head to garage if you're 25-30 or Johnny Brenda's if you wish you were. Buen provencho!</t>
  </si>
  <si>
    <t>bApNXyZ71nRBLvrBA8-9UA</t>
  </si>
  <si>
    <t>y5AtBWn1wyM9XGtmFddI9w</t>
  </si>
  <si>
    <t>OygwcpAA-azaImFrp5C-RQ</t>
  </si>
  <si>
    <t>fS1NEGarkm3RzTYfgBbcOQ</t>
  </si>
  <si>
    <t>Came here before a show nearby at Punchline Philly. ;;They have some fantastic beers on tap and a handful of outstanding cocktails. Now, I'm not usually a cocktail guy but I trusted Bartender Billy, so I ordered the BurroGordo (fat donkey for you gringos). It was really good and refreshing. ;;I ordered the steamed bun with pork and it rivals the chicken biscuit at Percy St, for the best food I've ever eaten at a bar. ;;I had to have a taco as well, so I went with the Korean rib one. Damn it was good. I'm pretty sure I was given extra napkins to catch my tears, because I guarantee you no food particles were wasted. ;;Overall a great place that rivals any of the amazing food spots in the area. NoLibs/Fishtown has my heart and (most importantly, my stomach.</t>
  </si>
  <si>
    <t>AvGJVv7Z3a0q1MJT1Ykd0w</t>
  </si>
  <si>
    <t>1_xW8C9KF4ZZjKsR1JBo_g</t>
  </si>
  <si>
    <t>WO6L5yMX5LEeJuMNMjerRQ</t>
  </si>
  <si>
    <t>o_wYz8rfSYvYziwCXTCtbg</t>
  </si>
  <si>
    <t>Jose's sister place in north philly. Very different vibe then center city but still cool. The bar here takes over the whole space; grab a seat at it and order up some of the best tacos in town.</t>
  </si>
  <si>
    <t>tUk5YA-YB1CBE5DM2izdWQ</t>
  </si>
  <si>
    <t>cWwoziAA9CNTIcVxlgtJ8Q</t>
  </si>
  <si>
    <t>Decided to get dinner here Saturday night. At first we were a bit worried cause we walked in around 8:30 and it seemed really crowded, but we waited around and were able to steal some seats at the bar pretty quickly. ;;Glad we sat at the bar because Billy, our bartender, was everything you could want in a bartender/server. He was friendly, offered us a taste of some special spicy tequila, and his recommendations for food were completely on par. Also, his margaritas were awesome. I always know I am gonna like a place where they squeeze fresh lime for the marg right in front of you.;;Per Billy's recommendation, we ordered the Oyster Po' Boy tacos and the Carnita Steamed Buns. Both were amazing. I didn't know exactly what a steamed bun was and now I know it is a tasty treat. I don't usually like oysters and the fried oysters in the tacos were really good.  Since the food was so good we also ordered the spicy tuna guacamole. The bf loved it, the tuna was a little too spicy for me but still tasty. All of the food came out really fast even though it was relatively crowded. It was a little pricey, but worth it.;;I also enjoyed the atmosphere here. They were playing really fun music and there are multiple TVs, which is a bit rare for the neighborhood. We definitely decided that Sancho Pistola's is going to be a new go-to spot for us.</t>
  </si>
  <si>
    <t>gIR3-kieLOFaWMl3_r29Iw</t>
  </si>
  <si>
    <t>MS5oFcaZSDMKcy1liZx4hg</t>
  </si>
  <si>
    <t>Very disappointing food- full of oil; low on flavor; small on quantity. There were nice bartenders! But overall this was a miserable value and we regretted the choice made on a whim. Typical bar atmosphere; so it isn't held against them that there was no room for moving our elbows to eat and people reached past our faces as we tried to enjoy the meal- mostly; two stars just reflects the quality of their \tacos\". Other plates looked better; perhaps."</t>
  </si>
  <si>
    <t>SR25hx0umMJoZMcv-9QQIA</t>
  </si>
  <si>
    <t>v5yxw4sLERkJlRQIV8PwaA</t>
  </si>
  <si>
    <t>This place is straight up awesome!!! Probably my favorite place to go in Fishtown. It's a great chill spot to hang out &amp; a great spot to go to and watch a big game. The good is great; my personal favs being the nacho's; the tortilla soup; and the pork belly taco's. When they have specialty Margarita's flowing; the spicy mango margarita is to die for. All the bartender's and workers are suuuuper friendly and accommodating. One small caveat is the parking; it's obsolete on a busy night or weekend. If you can take the El in; I would recommend doing so; because the lots that are around this place are very quick to tow.</t>
  </si>
  <si>
    <t>D5m8sGSEfkQctw1qkrgflw</t>
  </si>
  <si>
    <t>zujdPV3HT-Y-CKE1GgkMHQ</t>
  </si>
  <si>
    <t>Coffee &amp; Tea, Bakeries, Food, Soup, Breakfast &amp; Brunch, Restaurants</t>
  </si>
  <si>
    <t>The Bakeshop on 20th</t>
  </si>
  <si>
    <t>SpjK-psUNaHIrmuixBk-gg</t>
  </si>
  <si>
    <t>Takes forever if you order a sandwich. I like supporting small businesses; but they have to speed things up. Everyone was waiting so long and one of the young girl workers was just standing there on her phone the entire time.</t>
  </si>
  <si>
    <t>axxK4lKVn0u6x4GL7hRrAQ</t>
  </si>
  <si>
    <t>EP_aHkAhv7Wm3lsF756Xmw</t>
  </si>
  <si>
    <t>Delicious; fresh baked items you can't help but want one of each! Small bake shop with wonderful breakfast sandwiches; friendly staff and amazing baked goods. What more could you ask for?!</t>
  </si>
  <si>
    <t>AihzHWyCUbbt2G1Z29DMPQ</t>
  </si>
  <si>
    <t>cL-zHwmYBIUuW_JmaGhMkw</t>
  </si>
  <si>
    <t>Babka. Chocolatey, rich babka. ;;What more do I need to say?;;Oh, great coffee, too. And really nice people taking care of you. ;;Small, almost no seating. Who cares. Worth the trip.</t>
  </si>
  <si>
    <t>xZvNDzrNEd32lBbhc1w1Zw</t>
  </si>
  <si>
    <t>Delicious baked goods and helpful staff make this a place I have returned to again and again. They have some unusual creations at The Bakeshop; like the trifecta bar which is chocolate chip cookie; brownie; and chocolate rice crispy bar and it is tremendous. Like really huge. It took me a few days to finish! The store is located right around Rittenhouse so it's in a great neighborhood; it's a very pretty walk if you take your yummies on the go. My only complaint is that the prices are rather high. I suppose that has to do with the the ingredients they use though. Also if you don't/can't eat eggs the only options for you are the scones. Overall I would definitely recommend this place but be prepared to pay a little extra.</t>
  </si>
  <si>
    <t>rqK34d05H30C4KeeC5p7ZQ</t>
  </si>
  <si>
    <t>yek1Epf8iNR8jx_jR5dgHg</t>
  </si>
  <si>
    <t>Happy Birthday; (three years old  tomorrow) lovely Bakeshop! You bring a flock of delicious eats and drinks to the neighborhood;  a warm welcome; and the cutest sidewalk seating for we lucky few:-)</t>
  </si>
  <si>
    <t>iSoQ_4nDmHZJs20p-QeLxg</t>
  </si>
  <si>
    <t>UIP2xpAufAmhbJKpKqp71g</t>
  </si>
  <si>
    <t>Google \what dreams are made of\" and you will find the Bakeshop on 20th. A tiny little bakery and coffee shop that churns out food that is big on flavor in a major way. Frankly its a sin as to how good their food is</t>
  </si>
  <si>
    <t xml:space="preserve"> which is ironic since I am pretty sure they serve their sticky buns and bacon</t>
  </si>
  <si>
    <t xml:space="preserve"> egg</t>
  </si>
  <si>
    <t xml:space="preserve"> and cheese sandwiches in heaven. ;;There is always a line</t>
  </si>
  <si>
    <t xml:space="preserve"> but the folks that work there do the best they can to keep up with the demand. There are items for both the sweet tooth and the savory minded</t>
  </si>
  <si>
    <t xml:space="preserve"> all that could be the item that they are famous for</t>
  </si>
  <si>
    <t xml:space="preserve"> but there is room for it all. Prices are a little steep but that is to expect when you visit a delicious bakery in the center of a city that makes things fresh with top ingredients. ;;Do yourself a favor and get yourself there ASAP. You won't be sorry!!"</t>
  </si>
  <si>
    <t>5yELiLhZv8aCNI1_Qpb3kA</t>
  </si>
  <si>
    <t>vziCBITLWHfyI9PG7uk0pw</t>
  </si>
  <si>
    <t>QLToZzjhXthQ53qcSOM6ZQ</t>
  </si>
  <si>
    <t>b4bkQRSZUlKtWJqUJfgeKg</t>
  </si>
  <si>
    <t>wUbo3ptfTou7jzVUbILk-Q</t>
  </si>
  <si>
    <t>Amazing! We stopped here based on the yelp reviews and left with a few cookies, scones and breakfast sandwiches. Everything was fantastic! ;;My favorite was a chocolate chip cookie that was made with tahini and sesame seeds.</t>
  </si>
  <si>
    <t>EEms-nHLrZPGAR9NAoL0pg</t>
  </si>
  <si>
    <t>UmcLGQoG2qJUfp8DsTLUIA</t>
  </si>
  <si>
    <t>I arrived on a Friday around 2:45 to sadly discover that they had already sold out of the brookies...damn! I was prepping for a dinner party and had to go with an assortment of cookies and it was down to slim pickings. I ordered several chocolate chip, oatmeal raisin, and sugar cookies for the party and I couldn't resist grabbing the last vegan lemon poppy seed scone; I love anything lemon poppy seed. ;I was a little concerned if the cookies would hold their taste for another day and to my surprise, they did! The cookies were fantastic and a huge hit with my dinner guests! Just the right amount of soft and chewy you expect from a fresh baked cookie. I will have to say that due to their richness, you only need one cookie. ;I can't leave without giving props to the lemon poppy seed scone.....YUM-MY!</t>
  </si>
  <si>
    <t>ZMejgg0By-DI2wyQWezBbQ</t>
  </si>
  <si>
    <t>Nightlife, Japanese, Restaurants, Bars, Sushi Bars, Ramen</t>
  </si>
  <si>
    <t>Ramen Bar</t>
  </si>
  <si>
    <t>o9Vis8eOD3UAM2BTV_7fxg</t>
  </si>
  <si>
    <t>West Philly's one and only ramen joint.;;The Good: We were seated right away. Ramen Bar's ambiance is clean and modern, unlike most of its West Philly neighbors. Takoyaki is a great way to start out the meal -- soft, crispy, chewy octopus balls. Thumbs up for the Tonkatsu pork belly slices as well! Juicy and flavorful, it left me wanting more. Food presentation was excellent for all dishes, definitely #instagram worthy. Service is quick and the staff was friendly and accommodating.;;The Bad: Noodles tasted like dried instant ramen. A major flaw! The ramen broth, while savory and tasty, had a particularly thick texture, as if extra oil or pork fat had been added to it. I decided not to finish it. Deep fried panko-breaded avocado with tuna was perfectly crispy on the outside and deliciously soft underneath. But the inside was filled with imitation crab meat -- I think they might've forgotten the tuna part?;;Ramen Bar faces some competition from Nom Nom down the street. I have to give Nom Nom the edge for their tasty noodles, but Ramen Bar's broth is more savory.</t>
  </si>
  <si>
    <t>YmfGjqIfGeDkfJVdsmg29Q</t>
  </si>
  <si>
    <t>uD1oQ709xxT3kw0fow3Rnw</t>
  </si>
  <si>
    <t>Came here with friends for an early Sunday lunch. Service was quick and efficient- we we're seated promptly and food came out quickly. We started with appetizers: Ika geso kara-age (fried squid tentacles) and the takoyaki (fried octopus balls). Both were fried and seasoned well. For our entrees we got ramen and a Donburi Bowl. The green curry ramen was mildly spicy with tender chicken. The toppings all worked very well together; the sour pickled elements contrasted well with the spicier broth. The Chasu-Don bowl was delicious. The pork belly was cooked perfectly. We got a vanilla fried ice cream for dessert; which was a sweet finish to a good meal. This was definitely a meal and experience I'd like to have a again.</t>
  </si>
  <si>
    <t>b8z8cqmECsjYrumEGzQsRA</t>
  </si>
  <si>
    <t>l0NFsDiNSoqJObDGqO8RSw</t>
  </si>
  <si>
    <t>03hJqyQVBUwTdDkIFB-bZg</t>
  </si>
  <si>
    <t>3fhYcP1cIInXXXjJrs8kgQ</t>
  </si>
  <si>
    <t>Decent food; decent price. I can get down with this place. ESPECIALLY now that they have chicken options! It helps that they're only five blocks from me.</t>
  </si>
  <si>
    <t>71-LO-SHbmLnf-AgxRtJTg</t>
  </si>
  <si>
    <t>mlCUzBmWrz9Gi51NKx7zvQ</t>
  </si>
  <si>
    <t>Wonderful place to go to on a cold day. I usually get the miso ramen with a marinated boiled egg because it's so good. I also enjoyed the takoyaki (fried balls with octopus).;;This place is usually pretty crowded at the peak hour; expect a 15 minute wait if it's full (unless you choose to eat at the bar). However, it doesn't take long to get your order.</t>
  </si>
  <si>
    <t>Yte9TIRV4vMCJvkH6dTtRg</t>
  </si>
  <si>
    <t>3vt_mmC4yercPP_5O2f6Zw</t>
  </si>
  <si>
    <t>Ai_US5xNgI-o0VBl5810aQ</t>
  </si>
  <si>
    <t>8qPUvFtK7SRAwOL7rJNLdQ</t>
  </si>
  <si>
    <t>I come here pretty often with friends to eat ramen and service/food is usually pretty average. However, this last experience I had here was pretty much less than mediocre. ;;We (party of two) came here to eat dinner on saturday night and got seated right away. We decided what to get pretty quickly but it took us a while find a waiter to place our order. I got the miso ramen and my boyfriend got the tonkotsu ramen. We also got pork buns, takoyaki, and a kani salad. I recommend the takoyaki if you're looking for an appetizer, although it is doughy. ;;Don't get the pork buns. We got the thinnest piece of meat between the buns and all we tasted was the bun tbh lol. It was thinner than the pork in our ramen. Plus we found a small piece of plastic in one of the pork buns while eating...lol.  Get your pork buns elsewhere. Not here. ;;Overall:;Average ramen.;Below average service. ;Pretty okay appetizers.</t>
  </si>
  <si>
    <t>0xwqDcbCGMjnEsGcyNr4qA</t>
  </si>
  <si>
    <t>WibVrruVNfILdxP5UCnc_g</t>
  </si>
  <si>
    <t>This is a nice place to grab lunch. The service was really friendly and the food came out quick; but for its price; the quality of the food is just mediocre. It wasn't bad; but it wasn't great. The pork that came in my soup was tough and a little hard to eat. I would come here again if I had a ramen craving; but it was just average.</t>
  </si>
  <si>
    <t>Qr4WZ5cQ1HtCowUy27BdUQ</t>
  </si>
  <si>
    <t>7XlGxw-u4_1JskhYOSKTMQ</t>
  </si>
  <si>
    <t>My favorite trendy ramen spot.;Is very comfortable atmosphere and friendly staff!;The shoyu ramen broth was overall good.)))</t>
  </si>
  <si>
    <t>-5QrmUZTvniwryx3l3JM8g</t>
  </si>
  <si>
    <t>pqMUFbk62Wdl-QMtBdAatg</t>
  </si>
  <si>
    <t>q1VOESxR99qJvpubnNxyJQ</t>
  </si>
  <si>
    <t>French, Coffee &amp; Tea, Cafes, Food, Restaurants</t>
  </si>
  <si>
    <t>Caribou Cafe</t>
  </si>
  <si>
    <t>fqLDUP-XmlRt530WCH1oTg</t>
  </si>
  <si>
    <t>I had a good visit.  Great spring day and the front was competely opened.  Stopped by for an afternoon snack.  Sat at the bar and ordered a Stella and the Salmon Terrines.  Pleasant staff and cool atmosphere.  The presentation was excellent served over a cucumber salad.  Terrines had a nice tecture and the salmon was fresh.;;Would definately stop by on my next visit to Philly.</t>
  </si>
  <si>
    <t>1FlPGsq49ocuKTyWiRZ2Fw</t>
  </si>
  <si>
    <t>x_IBBRpvImeF95mwx1VFNA</t>
  </si>
  <si>
    <t>While the french windows and tiny tables give the ambiance of being in Paris (?); the service was super slow and I was starving by the time my food arrived. How long does it take to make french fries and scoop soup du jour into a bowl? The food is good but I do think it's over priced. The waiters were nice but super slow.</t>
  </si>
  <si>
    <t>y_NW4IU0E2k_Eavuqm76Sg</t>
  </si>
  <si>
    <t>I feel like I need to leave a review  because I have been disappointed to see Caribou cafe losing stars... I have eaten here many times and it's always good. The experience I am giving 5 stars for was dinner last week. I brought a group of 7 for dinner and everything was spot on: the service was outstanding; the food was excellent (despite what another yelper said about the french onion soup; in my opinion it is always delicious). Our food was wonderful and everyone got their dishes at the same time. And everything was hot and fresh. In addition to the good service and good food; we all had wine and cocktails and an appetizer charcuterie plate and the whole bill was less than $300. That is quite a deal for a delicious meal in a cute bistro in center city for a somewhat large party. Good job caribou cafe!</t>
  </si>
  <si>
    <t>2gu34YmwqaWVnR57my-yrA</t>
  </si>
  <si>
    <t>wrJcRHmLlIarVYVVtHo1nw</t>
  </si>
  <si>
    <t>0DiUxbz5dTy0iXsClu5S6A</t>
  </si>
  <si>
    <t>Ixd69NIcv-Fwsh-99wiZvA</t>
  </si>
  <si>
    <t>Caribou Cafe is one of my regular haunts during the spring and summer months.  I almost hate to write about it for fear the the porch would get more crowded than it already does on Friday nights.  It's got a nice open atmosphere, (mostly) friendly wait staff, good French food, live entertainment on weekends and a descent wine list.  Oh, and me on a fair number of Friday nights.;;They have a descent beer list - to include one of my favorite summer bottled swills... Lancaster Strawberry Wheat.  But normally I set up with the wine and Pellegrino.  I don't see it on their menu - but there is a halfway descent Malbec there - and I favor their house Pino.  ;;The wait staff will say their Skate Wing is their signature dish - but to be honest I'm not a fan.  Skate should be light - and theirs is smothered in an over-heavy sauce.  I also hate their bread.  Other than that, though, it is hard to go wrong.  ;;If you sit down at a table ask for the bar menu in addition to the lunch or dinner menu or you'll miss out on half teh selections - including the Fromages du Jour (which I assume means cheeses on a plate) and the glory of honey soaked nuts and cheese.;;They have a good burger... and the Croque-Monsieur makes for a slammin' lunch.  But I think the star on the menu is usually in the specials - which right now includes a salmon dish that made heads turn as people walked past.</t>
  </si>
  <si>
    <t>fZC9vpQ7cbEwNuzzENakWw</t>
  </si>
  <si>
    <t>What a find!  And right next to the Forrest Theater.  We were lured in by the Chimay sign, but we stayed because of the Lillet.  If neither of those are familiar to you, do a little homework or just pop in and sample.  ;;We had several cocktails and a platter of meats and cheeses, all delicious.  If I go back, though, I will order a Vesper.  SO nice to be in a bar that can actually make legit cocktails.  Just writing thus review is making my mouth water!</t>
  </si>
  <si>
    <t>z52SYttehFG7T2m2G_WByg</t>
  </si>
  <si>
    <t>6y1EnGDlFGU-GQ1DY0wbbw</t>
  </si>
  <si>
    <t>3 for food; 4 for wine.  Go here to have a lovely; cozy drink with a friend; not to eat your favorite meal.  The food lacks presentation; and you can simply just do better elsewhere.  The atmosphere; however; is perfect to unwind with a friend after a long work day; or head to to warm up on a cold day.</t>
  </si>
  <si>
    <t>9OAZoKFkkqA_EalDisJq6A</t>
  </si>
  <si>
    <t>vhGokL-gPFlE35KV7PVHdQ</t>
  </si>
  <si>
    <t>3DO2wQjjMHJhuuwltWAErw</t>
  </si>
  <si>
    <t>We had a wonderful waitress; Katie.  It was her first day at Caribou Cafe; but she was a seasoned and excellent waitress (she checked on us regularly to see how we were doing).  There were two of us in our party.  I ordered off of the fixed price menu; and I was not disappointed.  For $28 I received the endive and arugula salad (the portion was huge); the mussels in curry (OMG -- excellent and a large serving) that was also served with french fries; and the dessert of the day; which turned out to be expresso creme brule.  I expected the dessert to be warm; but when it was served to me cold I was not disappointed.  My  husband ordered 2 of the specials of the day: (1) the endive and arugula salad with salmon and a special lemon dressing  and (2) the 10 ounce sirloin (MR) with crab.   The steak was full of gristle; and when the waitress asked us how our meal was he commented on the gristle and toughness of the steak.  She replied that she would share this comment with the chef and management.  She returned a few minutes later to say that  the staff wanted to provide him with a complimentary dessert for his troubles/disappointment.  He ordered the chocolate mousse; and he was not disappointed.  We also ordered a bottle of Malbec Reserve; and it is a wine we will order again. We look forward to our next visit.</t>
  </si>
  <si>
    <t>YbqInST14K0lHLNW5RG3kw</t>
  </si>
  <si>
    <t>Cryx1xSL0Hub0NCdiGx-uw</t>
  </si>
  <si>
    <t>Loved the food! Tried escargot and frog legs for the first time! I will be back next time I'm in town! Yummy! We sat upstairs; great privacy and service.</t>
  </si>
  <si>
    <t>CR7x3La2QIJYTNJ7_f5bmA</t>
  </si>
  <si>
    <t>sdWuLh-auc0nC2Jy6_26AQ</t>
  </si>
  <si>
    <t>Bars, Pubs, Irish Pub, Nightlife, Sports Bars, Restaurants, American (New)</t>
  </si>
  <si>
    <t>The Black Sheep Pub &amp; Restaurant</t>
  </si>
  <si>
    <t>uUgE0wUTQCSb6XJhS7HoaA</t>
  </si>
  <si>
    <t>My favorite happy hour spot. Discovered how amazing all the appetizers are back in summer 2011 center city sips (great time to check out all the different center city happy hour spots). The mac &amp; cheese is great!;;They have a great selection of beers on tap and bottles. The food is superb! If you're looking for a private party space, they have a cozy basement space with a personal bar. Only thing is occasionally you'll have some crashers who want to use the ATM and restroom (even though there is one on the second floor and 2 on the 3rd);;Just go! You won't be disappointed</t>
  </si>
  <si>
    <t>QTEMDlK5r81Z9i5tY-mzFA</t>
  </si>
  <si>
    <t>nPkQ_Q_9IVaqvs4Ys-mKAg</t>
  </si>
  <si>
    <t>YCnvrzRDXpUUfFDen2Byhw</t>
  </si>
  <si>
    <t>I held my husband's surprise birthday party for about 35 people in the basement bar at Black Sheep. I couldn't have asked for a better experience. From the first call I placed to inquire about hosting the party and spoke with James; the owner; to the night of the party where Adam; our bartender; made sure all went smoothly; everyone I dealt with was fantastic. Overall; a great experience.</t>
  </si>
  <si>
    <t>wdF_ELClM00rhZVkgNyUCA</t>
  </si>
  <si>
    <t>xgPXyopMWnVcTMtfn_QIfA</t>
  </si>
  <si>
    <t>Hello James, ;I'll stop to eat next trip to Philadelphia - you make it sound welcoming!  Thanks for responding.</t>
  </si>
  <si>
    <t>vJWI69EFIq_kWdW7JdlkqA</t>
  </si>
  <si>
    <t>t0sqlqulPScL0GsW1Nf5wg</t>
  </si>
  <si>
    <t>3 bars on 3 different levels means there's always place to spread out. Different bars on tap and usually friendly waitstaff. The perfect neighborhood bar.;Grab a beer here while you wait for your table at Monk's!</t>
  </si>
  <si>
    <t>qO5Kr6v0bBPwP4CUhV1MIQ</t>
  </si>
  <si>
    <t>8r4vP2cbB0OL_lQqWWPrYw</t>
  </si>
  <si>
    <t>L_sWawgZHWfpUCwA28Ovww</t>
  </si>
  <si>
    <t>Black Sheep is a cool place if you like dark bars.  (Which you know I do!)  I have had dinner here and it's good for basics (burgers/chicken fingers.)  It can get pretty crowded since it's not huge; but try the downstairs bar if the main room is packed.</t>
  </si>
  <si>
    <t>7WHYZuJgTBGzPp0VOL7MPA</t>
  </si>
  <si>
    <t>This is a small, cozy bar, with, I think, three floors.  I've been here four times, and each time has been a good experience.  The mac n' cheese is amazing.  It's very close to going on that list of foods that I'd want at my last meal.  I had the bangers n' mash the last time I was there, and was extremely happy with them.  The pork sausages were perfectly cooked, and packed with deliciousness.;;Service is good, and the only reason I dinged them a star is that their beer selection is really, really small.  They're not putting on airs about being a world class beer bar, but frankly, they're just lacking in this department.  They've got Guinness, and a couple other good beers, but six or seven beers doesn't really cut it, anymore.  Bump up the draught beer list, or get a decent bottle selection, and then I'll bump you guys back up to four stars.</t>
  </si>
  <si>
    <t>0juMoWXC7z4c7LgQP2s3sA</t>
  </si>
  <si>
    <t>Cs-Oz1ceKRfD6WJq0HgsOA</t>
  </si>
  <si>
    <t>Went here last night for the first time.  Service was crazy slow, and to quote-up Zanna \it took a year and a day to get\" our food.  I guess we were supposed to \"understand\" that our server was also the bartender and we were suppose to \"know\" that because of this service was going to be devastating slow.  But seriously</t>
  </si>
  <si>
    <t xml:space="preserve"> are you serious?  ;;Anyways</t>
  </si>
  <si>
    <t xml:space="preserve"> the server finally came over and she was like</t>
  </si>
  <si>
    <t xml:space="preserve"> frazzled and all and asked for us to give our order.  We said 'em</t>
  </si>
  <si>
    <t xml:space="preserve"> she didn't write 'em down</t>
  </si>
  <si>
    <t xml:space="preserve"> 20 (!!!) minutes later another server came to ask what we had ordered just to \"go over our order again.\"  Is my review just like Zanna's?  Sorry.   ;;Anyways</t>
  </si>
  <si>
    <t xml:space="preserve"> food FINALLY CAME OUT.  I was famished.  I was stoked to see that Fish and Chips was a very nice plate of fish and chips.  The fish was a massive fillet that was nice and crisp but not too flavorful (yay for malt vinegar) and the chips were very well seasoned.  Great for $11.  The BF got gazpacho and it was nice and flavorful as well.  I don't like gazpach that much</t>
  </si>
  <si>
    <t xml:space="preserve"> but his was yummy.  I don't like cold soups.  Ew. ;;Anyways</t>
  </si>
  <si>
    <t xml:space="preserve"> I might be back to explore the other floors.  SERVICE was horrible.  We left her a \"You've Been Yelped\" card."</t>
  </si>
  <si>
    <t>g_-z7U0bCwLdlUH3NIrsnw</t>
  </si>
  <si>
    <t>6KxoBg-gVp8Tv6tnx9EXRg</t>
  </si>
  <si>
    <t>Despite a recent renovation; the Black Sheep is dingy and dirty and the sloppiest; most unattractive hostess (that is until I saw our waitress) sat us at our table upstairs. Although it was 10 pm on a Wednesday night; she was hesitant about sitting a party of two at a large table. Perhaps she was expecting a sudden stream of late night diners. The waitress was as sloppy and disheveled as the hostess. No makeup; no hairstyle and clothes that looked as though she found them on the street. I ordered something from the menu that did not have goat cheese listed as one of its ingredients; but she argued with me that the menu did have it listed. I showed her the menu and corrected her. She was rude and had a nasty attitude. I guess I would too if I looked like her. It was $30 for a burger; a salad and two Diet Cokes.The staff is arrogant; the place is filthy and the food is perfect for those who don't care about their health or appearance and like to stuff their faces with a bunch of high fat; high cholesterol; high calorie greasy food. No thanks.</t>
  </si>
  <si>
    <t>q_RC4urfLhR3LFTKfgvg3g</t>
  </si>
  <si>
    <t>bfiO0n663Ej36svzuRuVtA</t>
  </si>
  <si>
    <t>Nightlife, Breweries, Pubs, Bars, Food, American (New), Restaurants</t>
  </si>
  <si>
    <t>Nodding Head Brewery &amp; Restaurant</t>
  </si>
  <si>
    <t>NGaG9Nc61MT9luhzXIt6jA</t>
  </si>
  <si>
    <t>This place was really cool; we walked up upstairs and sat at the bar. We just went for the beer so we got 5 tasters; which was all of their beer. She have us wine glasses of each one; it was nice. The bartender was really nice and made you feel comfortable. I'm sorry I don't know how much we paid for the tasters but my boyfriend was happy when we walked out so give it a try. I liked 3/5 beers that we tasted; I like less hoppy so there's a chance the other 2 were just too hoppy for me. I'm not sure if I'll find myself in this area again but if I do; I'd go back.</t>
  </si>
  <si>
    <t>6rh1wETiTPj9Yq0hl4eSWQ</t>
  </si>
  <si>
    <t>What the heck is with the attitude of some of the barstaff here?  I know it sucks being a server and I know hipsters are probably the most annoying people on the face of the universe, especially if they're beer snobs, but holy jesus, can you at least smile and act as if your customers aren't bothering you?  ;;Food is really good, and the drinks are inexpensive.   I recommend getting a table rather than sitting at the bar lest you be served by some sour face uber bitch.  ;;They've also got Irish John quizzo on Sundays which always makes for a fun time.</t>
  </si>
  <si>
    <t>B3eW4RTH4ym9amE6ZatC6w</t>
  </si>
  <si>
    <t>Went for a quiet happy hour on monday and had quite a nice time. The female bartender was really cool and kept our glasses full. They brew their own beer and I felt they were hit or miss, nothing really stood out to me.;;4 dollar fried Mac and cheese balls were also a nice happy hour addition.;;Decor needs to be updated as well as their dart boards.;;All in all I would go back again.</t>
  </si>
  <si>
    <t>zBIxn3yfomeKf9j45dbuDw</t>
  </si>
  <si>
    <t>For me the layout of the bar did not work.  Was seated in the back near a dark exit (to the  kitchen?).  The food and the beer were OK; and it did not have that extra edge needed to get into the four star range in my book.</t>
  </si>
  <si>
    <t>r8W81MD5Qh6ocPxE13qzAQ</t>
  </si>
  <si>
    <t>vHumlEVw1Ypmi1i0a45zMA</t>
  </si>
  <si>
    <t>Stopped in for brunch and a beer on Sunday. Sat at the bar; bartender was friendly, and quick with the fresh pints. On cask was a boring, flavorless amber (depressing... beer engines deserve better), but the hop harvest ale was a solid, citrusy pleasure. To go with my liquid brunch, I selected the steak and eggs. Steak came out overdone, but not to the point where I felt compelled to complain. It was still acceptable. Eggs were good, nicely poached. Menu indicated there would be oven roasted potatoes, but instead I got three little potato pancakes. No problem, they were fine, but this discrepancy went unmentioned.;;Food was ok, beers ranged from pretty decent to fizzy water with the barest hint of malt. Wasn't even close to being blown away by anything, and was actually kind of pissed at a blurb on the beer menu. Something like (paraphrasing), \If you don't like your beer it isn't because we didn't brew it right</t>
  </si>
  <si>
    <t xml:space="preserve"> it's because you're stupid. No refunds.\" I guess I could understand if they had a huge number of townies sending back hoppy pale ales because they were expecting something like a Yuengling</t>
  </si>
  <si>
    <t xml:space="preserve"> but it's still annoying for a company to take the attitude that they are incapable of making mistakes. If I order an IPA and it tastes like butterscotch met hops</t>
  </si>
  <si>
    <t xml:space="preserve"> your beer is infected and I damn well better get a refund. It wouldn't be the first time I encountered a beer in a brewery that had gone south."</t>
  </si>
  <si>
    <t>6qdk4yNNURZqLaz-GgUyeA</t>
  </si>
  <si>
    <t>1ulx-qy4yGDi57N-CdLbHg</t>
  </si>
  <si>
    <t>zmpqsrJdYGn-OvCIgNXCAQ</t>
  </si>
  <si>
    <t>I really want to like this place, but both times that I was there left a bad taste in my mouth (this past Saturday, quite literally).;;Having a brewery right in Center City seems ideal, but Nodding Head is anything but.;;I stopped in here on a Wednesday evening for a drink and despite having hardly any customers the service was at a snail's pace. This would have been somewhat acceptable had the bartender been at least a little interested in being there, as opposed to him being dismissive and aloof. ;;Never wanting to simply judge an establishment after a single visit, my friends and I ventured here again on Saturday night (26 January) and just like my previous experience, the service was atrocious. However, that wasn't all, we were given a menu with only three available beers (one of them no longer being served) and the beer that I did order, a stout of some sort, was warm and a bit rancid. At least I got what I ordered, the server completely screwed up my friend's drink, bringing him back something completely different than what he asked for. Granted, this was after waiting five minutes to be acknowledged and then another ten minutes for the drinks to arrive (it was not crowded when we were there).;;After finishing our incorrect and horribly tasting drinks, we couldn't find our server to pay the tab, so we just left money on the table and got the hell out of there. Needless to say, while the novelty of having a brewery in Center City is obviously appealing, both the service and the actual product at Nodding Head are pretty terrible and I wouldn't recommend anyone going there for anything.</t>
  </si>
  <si>
    <t>_NBVFt_RvD9fKceDT_9Hcw</t>
  </si>
  <si>
    <t>QL2ytcwFDYm-nEOweq23tQ</t>
  </si>
  <si>
    <t>So; I'm in between on a 3 vs. 4 stars. I was there for a happy hour last night. The service; the drinks; and the food was good. We got a bunch of apps; since there was a large group. The potato pancakes and the mussels were probably my favs. I'd def go back...</t>
  </si>
  <si>
    <t>QLPylO8wa5C4XeY4LhGUuw</t>
  </si>
  <si>
    <t>zL6Aw4KNYCLYCgNsG613GA</t>
  </si>
  <si>
    <t>A short beer list and the quality was average. I expected a wide range of selections, but many were of similar flavor and taste. Maybe it was the time of year, but I had hoped for more from a brewery!;;In general, the prices were reasonable. The food was delish for what I ordered (a French dip sandwich) and the portion was perfect (not too much but not too little). The french fry dipping sauce was awesome, but the waiter was not willing to let me in on the secret ingredients. Nevertheless it was a great meal! I enjoyed the night overall. The ambiance is college-age and young professionals, so I didn't feel too out of place. The restaurant is dark, though, and can get quite loud. Not a place to go if you're looking for an intimate setting to talk.</t>
  </si>
  <si>
    <t>Di8i3q-kXRO-1qwpqHOcLA</t>
  </si>
  <si>
    <t>KNwWPUbneJYQXem4Hm-cNw</t>
  </si>
  <si>
    <t>Stopped here briefly during a bar crawl. If you're not someone who is into craft beers and trying new things; then Nodding Head probably isn't for you. It's awesome to see a place hand you a list of six options to pick from. They can do that considering they brew their own stuff in-house. They had a German day this past Saturday as well as a couple incarnations from Iron Hill locations in the area. The in-house version  was tasty. A look at the bobble head case is obviously a must. If you think you have one that might interest the owner; ask for Gordon. He'll trade you some beer for one if it's good enough. Also got a little tour of their mini-brewery. It was awesome.</t>
  </si>
  <si>
    <t>kAoiqOqBtZElu5HXFLvS8w</t>
  </si>
  <si>
    <t>D2OcZHMkznF5bbelwZ7TPw</t>
  </si>
  <si>
    <t>American (New), Breakfast &amp; Brunch, Gastropubs, Restaurants</t>
  </si>
  <si>
    <t>Molly Malloy's</t>
  </si>
  <si>
    <t>rjPNN8_C9dQ5ZOAp9h4i5A</t>
  </si>
  <si>
    <t>Popped into Reading Terminal and decided to graze.  ;This is just a review for quick service and not the full monty. ;;Molly's was one of the stops as I was in the mood for some crispy fried potato-ey goodness.  It was a tossup between their house made chips or French fries - I chose the latter. ;;Small counter off to the side for togo orders makes it quick and easy to get your eats on.  When offered, I opted for the small size. ;;Fries arrived after a few short minutes, fresh from the fryer. The menu said \garlic aioli\" but there was no side of such and if the taters were tossed in it</t>
  </si>
  <si>
    <t xml:space="preserve"> I couldn't taste it.  While they did have a good flavor</t>
  </si>
  <si>
    <t xml:space="preserve"> I thought they could have been been done a tad longer. ;;Portion size was great. Staff was very friendly.  Good value however at sub-$4. ;;While I was eating</t>
  </si>
  <si>
    <t xml:space="preserve"> I looked at a few of the plates around the restaurant and noticed some good-looking plates (cheesesteak and some burgers/sandwiches).  Lots of beer available and they sell growlers. Would definitely come back as it looked to be a pretty good spot."</t>
  </si>
  <si>
    <t>0IdfzFwxhtQd0Trs5DWWSw</t>
  </si>
  <si>
    <t>SE2uxTid9vYLS7eS_8L0gA</t>
  </si>
  <si>
    <t>QTzgMMUWD045PFOealowgg</t>
  </si>
  <si>
    <t>50UjthSA3WLcfn2nUBOYhA</t>
  </si>
  <si>
    <t>zlyzn27ly4YhivDVyJaxxA</t>
  </si>
  <si>
    <t>NtnGxFIomsvko1cE7FBejw</t>
  </si>
  <si>
    <t>XhiWIG17HeJxv5LFfSPMbw</t>
  </si>
  <si>
    <t>NAnHeV7PImt-NSQLlHa9_w</t>
  </si>
  <si>
    <t>Family was in Philadelphia for the Army-Navy Game. On Sunday we stayed in the downtown area just around the corner from the Reading Market. (One of my favorite places to visit in the city.);;We stopped in for a couple of beers and ended staying for many beers.;;Our waitress Natasha was excellent. This seems to be a very popular place the Eagles were on TV and lots of folks stopped for a beers and to watch the game.;;They have a very good selection of beers and wines. Although we did not dine with them the food looked excellent.;;This place I located in the Reading Market - has a nice eating area. We stopped back for breakfast the next morning but missed breakfast (believe they stop serving breakfast around 11 am??) ;;Be sure to visit these folks when at the Market!</t>
  </si>
  <si>
    <t>sfrwGYStWYe6ZPh_TrIXZw</t>
  </si>
  <si>
    <t>If you're in Philly; you have to check out Reading Terminal Market. The market itself can be overwhelming with options. This spot is a nice choice if you want to guarantee a seat in a comfortable setting - especially if you're looking to grab a drink at the bar.</t>
  </si>
  <si>
    <t>f6Sihe7tfUMSsNv077miCg</t>
  </si>
  <si>
    <t>ZMyA4SamqUoydts2J2wIdw</t>
  </si>
  <si>
    <t>Lunch in Philadelphia during the business week is a common occurrence for some but a real luxury to us suburban workers.  I've taken off from work before just to attend lunch events in Philly so I'm rather sure of my conviction.  I was fortunate enough to work from home one day, get my yearly physical and finally get to try Molly Malloy's.;;I met up with fellow Yelper Rebecca S. to try the highly publicized grilled cheese.  Being that I was on no real schedule, I had time to linger and enjoy all that this establishment really had to offer.;;The space is open and approachable.  I never did get to go in the beer garden but I remember it looking a bit dank and dark.  Not the case with Molly's.  Sure there isn't a ton of natural light at that spot of the market but they've done a nice job on decor.  We chose a high-top in the back.;;We ordered the braised ox-tail and the grilled cheese.  The ox-tail was soft and shredded, perfectly cooked and basically was eaten as an open face sandwich.  The grilled cheese was serious.  Goat cheese, spinach, caramelized onions and some kind of funky jam.  You can be sure that I'm going to attempt to replicate it at home.;;The fries were a little hit or miss.  Some were great and crispy and others were a touch under-cooked.  Maybe it's because they're hand-cut so they have different cooking times.  Regardless, still pretty good.;;I don't have the chance to get here during the week but it wasn't just novelty that made me enjoy this meal.  The food, service and prices were excellent.  Now I just need a center city job....</t>
  </si>
  <si>
    <t>mzL0zHFGyd9866OUljq49g</t>
  </si>
  <si>
    <t>nxSer0GTxCRdmD50WDOkTw</t>
  </si>
  <si>
    <t>Had the Philly cheese ; it had good flavor and was a good size for lunch. My only complaint is that they gave way too many fries. Service was good.</t>
  </si>
  <si>
    <t>HOZ5e7VWezEJCUZfHd6nhw</t>
  </si>
  <si>
    <t>_iW6vXjl3FZWwhosJoj2jQ</t>
  </si>
  <si>
    <t>This was my second time eating here was very disappointed! !!! Eggs oily and home fries pretty awful.  they also gave me wrong  toast I wanted whole wheat. I didn't want to say anything to the waitress I think she was too busy making herself look good; I will never eat here again.  I'd rather eat at dutch landing. wasn't worth the second trip.</t>
  </si>
  <si>
    <t>aadKrR-Mg2SHQv2arRy6ew</t>
  </si>
  <si>
    <t>Ez7opCrE-xEI3N0WFA6zXw</t>
  </si>
  <si>
    <t>Great in both quantity and quality! Molly Malloy's is situated in the corner of Reading Terminal Market; there's a sit-down portion as well as a take-out portion. The line can get rather long; but they move at a decent pace. There was more than enough food for me to take home leftovers.</t>
  </si>
  <si>
    <t>L_Rwy6oSAnMUY3NCDspxmA</t>
  </si>
  <si>
    <t>Nightlife, Wine Bars, Breakfast &amp; Brunch, Bars, Restaurants, Cocktail Bars, Brasseries, French</t>
  </si>
  <si>
    <t>The Good King Tavern</t>
  </si>
  <si>
    <t>Fantastic brunch last weekend. Love the drink menu and house wine selection of \Good\" \"Better\" and \"Best\".;;We ordered a ton of food and it was all fantastic. The octopus</t>
  </si>
  <si>
    <t xml:space="preserve"> beef tartare</t>
  </si>
  <si>
    <t xml:space="preserve"> croque madame were all amazing."</t>
  </si>
  <si>
    <t>7eYcx398TH6wRmoXIs_A4A</t>
  </si>
  <si>
    <t>YLE6Msdi12qOLbpeSDDUDw</t>
  </si>
  <si>
    <t>This place is perfect.   The food, the cocktails, the service, the ambiance...everything. ;;Came here on a whim with a friend visiting from out of town.   We couldn't stop talking about the place after we left.   They pride themselves on classic cocktails (as they should).  I will definitely be going back.</t>
  </si>
  <si>
    <t>WMK-2Su_q2GoxhchmotOsw</t>
  </si>
  <si>
    <t>oifJFvR73vjW5ju_cuXSYw</t>
  </si>
  <si>
    <t>OTgpPLUFw3sGqXuXMXy3jw</t>
  </si>
  <si>
    <t>Great drinks; tasty food; comfy ambience; nice staff. Sat at the bar. Ordered the whole trout and my fiancÃ© had the burger. Very good. I had the french 75 and he had the Gimlet. The restaurant itself was very cozy and chic. Had a lovely time!</t>
  </si>
  <si>
    <t>2z1VhRJM6017AW1RWJDbxA</t>
  </si>
  <si>
    <t>KAp6WtEUvntd5n8M_a2GFg</t>
  </si>
  <si>
    <t>This place has the BEST cheese board I've ever had. The cheeses are great, obviously, but the cheese board shines because of the accompaniments. The board comes with bread, fruit, honey, and some kind of sweet nutty spread. It is a perfect meal, giving you some salty and sweet and stinky. It's excellent. ;;The other food here is also great. They have specials everyday and they always are changing. The wine list is excellent. Service is decent. Nothing special. ;;I had an amazing creme brÃ»lÃ©e once here, too. I wish it was permanently available.</t>
  </si>
  <si>
    <t>6z9ERfBvRF3HOXLNTNkdpg</t>
  </si>
  <si>
    <t>mS-j4BN6zPeRrNJKhAIiRQ</t>
  </si>
  <si>
    <t>i09L4VItqOdKmjt-bGw9_Q</t>
  </si>
  <si>
    <t>sJyUxZUOfhbY9MVgclj6Eg</t>
  </si>
  <si>
    <t>Wonderful little French joint. Service was wonderful. Food was great. A tartine lagged a bit from the ham; but the bread itself was very good. Duck confit was very crispy and balanced the texture just right.</t>
  </si>
  <si>
    <t>HInrbZJFCBOycTNqVmf8Cg</t>
  </si>
  <si>
    <t>s9fZyQv9XcPPvUGStgP-Ag</t>
  </si>
  <si>
    <t>I really wanted to like The Good King. French dishes, reasonable prices, good selections of wine and beer, and proximity to my home all looked great on paper. Unfortunately, the reality was less appealing. Compared to Chick's, which previously occupied this space, the ambience is brighter and more convivial. The booths are cosy, compared to open tables, and the communal table looks to be a good idea. The \background\" music is loud</t>
  </si>
  <si>
    <t xml:space="preserve"> but it was possible for my spouse and me to carry on a conversation without shouting. The choice of music shows this restaurant to be a little less musically-challenged than most others in Philadelphia. ;There were a few French songs</t>
  </si>
  <si>
    <t xml:space="preserve"> which fits the menu</t>
  </si>
  <si>
    <t xml:space="preserve"> and they did mix it up a bit. However</t>
  </si>
  <si>
    <t xml:space="preserve"> too many 60s and 70s pop tunes</t>
  </si>
  <si>
    <t xml:space="preserve"> Motown</t>
  </si>
  <si>
    <t xml:space="preserve"> and Funk</t>
  </si>
  <si>
    <t xml:space="preserve"> etc. Given the image that I thought they are trying to project</t>
  </si>
  <si>
    <t xml:space="preserve"> it could have been done better.;;Our waitperson started out very friendly. When we asked for no ice in our tap water</t>
  </si>
  <si>
    <t xml:space="preserve"> that's what she brought us. We ordered escargot</t>
  </si>
  <si>
    <t xml:space="preserve"> brussesl sprouts</t>
  </si>
  <si>
    <t xml:space="preserve"> tuna tartar</t>
  </si>
  <si>
    <t xml:space="preserve"> and moules frites</t>
  </si>
  <si>
    <t xml:space="preserve"> intending to share all the dishes. My partner ordered a glass of wine and I had a beer. The wine came in a small glass</t>
  </si>
  <si>
    <t xml:space="preserve"> and while the amount was fine</t>
  </si>
  <si>
    <t xml:space="preserve"> they should go the extra mile and use larger crystal glasses</t>
  </si>
  <si>
    <t xml:space="preserve"> which still can be had cheaply</t>
  </si>
  <si>
    <t xml:space="preserve"> but give a much nicer experience. The wine was good quality for the price</t>
  </si>
  <si>
    <t xml:space="preserve"> and the beer</t>
  </si>
  <si>
    <t xml:space="preserve"> which I hadn't tasted before</t>
  </si>
  <si>
    <t xml:space="preserve"> was very good. The escargot tasted fine</t>
  </si>
  <si>
    <t xml:space="preserve"> although they were served shelled. I've had escargot several times</t>
  </si>
  <si>
    <t xml:space="preserve"> in France (but seldom in the US) and they were always served in the shell. The brussels sprouts were disappointing. I guess we were hoping for the crispy type of preparation that is served at Valanni</t>
  </si>
  <si>
    <t xml:space="preserve"> but the Kings' sprouts were soft and doused with a very garlicky sauce. The sprouts themselves had little taste. The tuna tartar</t>
  </si>
  <si>
    <t xml:space="preserve"> was served chopped up in a mayonnaise-type sauce (aioli?). I didn't mind it</t>
  </si>
  <si>
    <t xml:space="preserve"> but my partner was turned-off after the first bite. the mussels and fries were served in the same bowl</t>
  </si>
  <si>
    <t xml:space="preserve"> swimming in a spicy tomato sauce. The sauce was actually pretty good</t>
  </si>
  <si>
    <t xml:space="preserve"> but I don't think that I've had moules frites before with the mussels and fries in the same bowl</t>
  </si>
  <si>
    <t xml:space="preserve"> soaking in the same sauce</t>
  </si>
  <si>
    <t xml:space="preserve"> and I didn't particularly like this presentation. The dish was also described as containing sausage</t>
  </si>
  <si>
    <t xml:space="preserve"> and there were a few tiny fragments of meat that were tasty</t>
  </si>
  <si>
    <t xml:space="preserve"> but most notable for their scarcity. The mussels themselves were OK.;;Our waitperson came over shortly after the escargot and brussels sprouts had been set down on the table</t>
  </si>
  <si>
    <t xml:space="preserve"> and asked how the food was. My partner replied that she hadn't had a chance to taste anything. I wonder if our server took this comment amiss</t>
  </si>
  <si>
    <t xml:space="preserve"> because I thought that her manner cooled a bit after that. I find that waitstaff in most Philadelphia restaurants are intrusive</t>
  </si>
  <si>
    <t xml:space="preserve"> asking if everything is OK</t>
  </si>
  <si>
    <t xml:space="preserve"> when you haven't even had a bite  of food</t>
  </si>
  <si>
    <t xml:space="preserve"> or worse</t>
  </si>
  <si>
    <t xml:space="preserve"> when your mouth is full with the first bite.   So</t>
  </si>
  <si>
    <t xml:space="preserve"> our waitperson at The Good King</t>
  </si>
  <si>
    <t xml:space="preserve"> rather than being outside the norm</t>
  </si>
  <si>
    <t xml:space="preserve"> was a reminder of how bad the norm has become.;;Due to the ambience</t>
  </si>
  <si>
    <t xml:space="preserve"> the good beer</t>
  </si>
  <si>
    <t xml:space="preserve"> the reasonable prices</t>
  </si>
  <si>
    <t xml:space="preserve"> and proximity to home</t>
  </si>
  <si>
    <t xml:space="preserve"> I may go back for drinks and a burger.  However</t>
  </si>
  <si>
    <t xml:space="preserve"> I don't think that my spouse would join me."</t>
  </si>
  <si>
    <t>22f_Pku6RcMlNPJH0EMl_w</t>
  </si>
  <si>
    <t>SeSZ381bdwL9rOmOKb8ULg</t>
  </si>
  <si>
    <t>Just went to this place for the first time the other day. Overall, the food was good.;I shared the chick peas, Brussels sprouts, and steak tartare with a friend as a snack.;;The steak tartare was really good. The baguette that came with it could have been slightly thinner as they were almost overwhelming crunchy.;The Brussels sprout yogurt sauce was great, as were the Brussels sprouts. Boarder line too salty.;;The chick peas tasted good but were so dry. ;Great environment, I'll be back</t>
  </si>
  <si>
    <t>3Iljqgx4LJXO_mCAPhqLNw</t>
  </si>
  <si>
    <t>8vXEGqEQiohCs08JZexdhw</t>
  </si>
  <si>
    <t>vHvqCNGKIDh4JbM29OseEg</t>
  </si>
  <si>
    <t>swcfmflnWlhnbvPOHvPq_A</t>
  </si>
  <si>
    <t>Restaurants, Thai, Noodles</t>
  </si>
  <si>
    <t>Chabaa Thai Bistro</t>
  </si>
  <si>
    <t>z7-p2ON6zXtDdzLnpvNz0w</t>
  </si>
  <si>
    <t>3.5 stars;;It was good but didn't blow me out of the water. Portions are huge, food is tasty but service was pretty slow - and this was during an early Saturday dinner when we were one of three tables. Recommend the Po Tek (super flavorful seafood soup for 2).</t>
  </si>
  <si>
    <t>57mskFXeVzvp4mq4VDppFw</t>
  </si>
  <si>
    <t>A wonderful late lunch at Chabaa. ;;We had the Fried Dumplings, Shrimp Pad Thai, and Green Curry. Everything was delicious. ;;I wish the Fried Dumplings were pan fried/seared, but they were deep fried like perogies instead. They were still good, just not the traditional way (to me) of eating dumplings.;;As someone who has an open stomach and eats pretty much everything, I have never been a fan of curry. My wife ordered and I tried some. I ended up loving it. That should tell you everything you need to know. ;;Shrimp Pad Thai was pretty standard and met every expectation. ;;Fried Dumplings - 3/5;Shrimp Pad Thai - 5/5;Green Curry - 5/5;;We also had the place to ourselves due to sneaking into the restaurant despite it being closed (long story short..they kept the place open due to a big reservation but the reservation never showed). The server was perfect by every measure.</t>
  </si>
  <si>
    <t>QOeTS0VcLNIe0UjL_7zDJQ</t>
  </si>
  <si>
    <t>I am writing this review after having had a delicious dinner tonight at Chabaa consisting of 2 appetizers: 1) Fresh Spring Rolls; and 2) Bangkok style street pork; as appetizers and for Entrees we had: 1) Crepe Pad Thai; and 2) Crispy Duck Pad Thai.  We brought 2 bottles of vino with us (thanks Jenn M. for the BYOB heads-up) and had a fabulous time!  I love this place for the authentic Thai food in Philly!  It was about $70 for 2 for food and corking fees.  Go there if you can't get to Bangkok tonight!  Cheers!</t>
  </si>
  <si>
    <t>Y6Goa6an7J_MuICER10MLg</t>
  </si>
  <si>
    <t>1igREqdgkLFGP7yTtmzJzQ</t>
  </si>
  <si>
    <t>Really heavy red curry. The spring rolls and pad thai tasted pre-prepared. The food; generally; tasted not very fresh. Spring roll was soaked in oil and pad thai had a weird smokey flavor.  To too it all; this place is much pricier than other (better) thai places in the city. Would not recommend.</t>
  </si>
  <si>
    <t>uCql5Y5lH0dwVW0udyarHQ</t>
  </si>
  <si>
    <t>BOEhXulF9yEZhcz6oQiQ8A</t>
  </si>
  <si>
    <t>tBv2dABxx8T4K9hNxNwW0g</t>
  </si>
  <si>
    <t>533Qa4X4Vs4Wrr_S7gak0w</t>
  </si>
  <si>
    <t>We ordered a seafood padthai and a regular padthai but the waitress brought out seafood padthai and a curry. So we had to wait for them to make a regular padthai and my seafood padthai became cold as a result. Ofc we did not have a good experience so we decided to come back and give another try. With both times eating here; the flavor was just okay and service was slow. This place is pricey because of the location and is overrated!</t>
  </si>
  <si>
    <t>274vPmZfHwDiakDFIWPb9w</t>
  </si>
  <si>
    <t>Y1FH5Zxg5c2BufzOVZtUGQ</t>
  </si>
  <si>
    <t>Great BYO, but a bit expensive to go here regularly.  Correct me if I'm wrong, but the style is Asian street food which I assume a $22 duck pad thai dish wouldn't normally be part of.  I used to get the Panang special ($22) which is fantastic, but I feel like the portion has gotten a lot smaller over the years.  I recently switched to seafood crazy noodles ($19) which is also spectacular.  ;;If it was a little more reasonably priced, my wife would drag me here once a week, but we only go on special occasions.</t>
  </si>
  <si>
    <t>58b7dl028bfG1xBEjgH5Ow</t>
  </si>
  <si>
    <t>xoRCOUVXxPXfbSwvnzclsw</t>
  </si>
  <si>
    <t>Excellent Thai cuisine. I had the pad Thai and the vegetable tofu ginger basil dish. The latter was better. Pad Thai seemed slightly blander than other excellent ones I have had elsewhere. The chicken peanut appetizer was very flavorful and fresh. Overall; very nice experience and try multiple things on the menu!</t>
  </si>
  <si>
    <t>qEMhJPjboSA_LcFL6fN_4w</t>
  </si>
  <si>
    <t>u5ZkkzdJjEksenDiF0xPNw</t>
  </si>
  <si>
    <t>DAMN THAT WAS GOOD! Had drunken noodles and they were the BEST! Also appreciated the service and the help with how to go about getting wine; which I wanted as soon as I saw everybody else with their byob.</t>
  </si>
  <si>
    <t>Jee6lfvhdJYvcd1dadzthg</t>
  </si>
  <si>
    <t>The food was good, not great.  The service was good.  Honestly, it wasn't really a memorable meal.  I probably wouldn't return because it was just ok and I can get better Thai food elsewhere.;;The coconut ice cream is pretty good.</t>
  </si>
  <si>
    <t>LdrAt8IguePOOzv2TxDBFw</t>
  </si>
  <si>
    <t>9A5Gw0At6so0x-vWM0_JZw</t>
  </si>
  <si>
    <t>Coffee &amp; Tea, Vegetarian, Food, Restaurants, Vegan</t>
  </si>
  <si>
    <t>Grindcore House</t>
  </si>
  <si>
    <t>rXdaktRUHc5TcDkUPL5t4g</t>
  </si>
  <si>
    <t>Great coffee; really friendly staff; and it's my favorite place to get some work done.</t>
  </si>
  <si>
    <t>3g68LSz6e--YQoPO4OKT8w</t>
  </si>
  <si>
    <t>wtTIEtgDXJXOQaA7RqHzpQ</t>
  </si>
  <si>
    <t>While in the neighborhood; I searched yelp for a good local coffee shop in the area. This place was near the top of the list; so I decided to check it out. My whole party tried something from this shop. My mom tried their iced chai tea latte (she LOVED it); my boyfriend tried a regular coffee with soy creamer (loved it); my dad tried a bottle of the organic lemonade they were selling in their refrigerated section (he loved it); and I tried an iced mocha latte with almond milk. My drink was perfect- not too sweet with just the right ratio of chocolate flavor and coffee. I really enjoyed it. I loved the overall atmosphere of this coffee shop as well; although I'm not sure if it's the best place to get work done or study if you are looking for a quiet environment. My favorite part about this place? The incredible selection of milks they had available for coffee. It's a vegan spot; so no dairy milk is available. However; they have every non-dairy option you can think of including: coconut cream; macadamia milk; oat milk; almond milk; soy creamer; soy milk; etc. Overall; a really adorable spot with great coffee!</t>
  </si>
  <si>
    <t>DeXKbQYNx52OlOizobOLJw</t>
  </si>
  <si>
    <t>sll-agVEZE73cdJVf4Cpsw</t>
  </si>
  <si>
    <t>This place rocks! Everything is vegan and everything is delicious! There are 5 choices of non-dairy creamer for coffee drinks. There are delicious desserts. There are wonderfully filling sandwiches and a rocking salad. Also bagels are nice and reasonably priced. You can't go wrong here. Check out the mini-library in the back, so many intelligent good reads back there. Staff is super friendly without being pretentious or fake. ;Favorite!!</t>
  </si>
  <si>
    <t>QtxfQLXDEw3YVKAPLHlICw</t>
  </si>
  <si>
    <t>dQoxidX1LD7UrKvtYGGn-A</t>
  </si>
  <si>
    <t>I really dug this place . Drove in to Philadelphia found this V friendly spot ;the staff was great helpful I loved the show flyers in the hall way . I sat down relaxed for a good while  with my coffee &amp; snack w no one bothering . Pretty much loved everything about this spot . We need one in long beach .</t>
  </si>
  <si>
    <t>pcqrgQOrj7XsmUXEDrKPOg</t>
  </si>
  <si>
    <t>rAJho_Eg9HKijYpM9uorBw</t>
  </si>
  <si>
    <t>Love this little neighborhood coffee shop. The atmosphere, the food and the coffee all great! I've been to Grindcore House 2 times when I was visiting Philly. Everything I ordered I was completely pleased with. Love that everything is either vegetarian or vegan. ;Will definitely stop there again next time I'm in town.</t>
  </si>
  <si>
    <t>9pbOJFanh66_QnIb5Fjblg</t>
  </si>
  <si>
    <t>-a9FG-1SNcmY4LbP0yI9bQ</t>
  </si>
  <si>
    <t>Our continued search for non-dairy (and thus vegan) items took us to Grindcore.  What a great surprise.  Others with more knowledge of the local neighborhood have commented how it is relatively out of place and I would agree but I guess I am part of the \foreign\" crowd that some dislike.;;Staff was super friendly and answered our questions as we were first time visitors.  Personally I am not vegan and I do not like the milk substitutes they offer for coffee</t>
  </si>
  <si>
    <t xml:space="preserve"> but that is what is available and you should know that going in.  Amazing place for vegans and they will do your lattee with soy/almond milk</t>
  </si>
  <si>
    <t xml:space="preserve"> etc.;;Food was pretty tasty and we had a couple bagels with creamcheese.  I recommend adding avocado to the bagel to add some extra creaminess.  ;;Book shelf in the back is very cool as well and has some very interesting reads.  Radical."</t>
  </si>
  <si>
    <t>5XrxEwLXNTth-S6KyhILTg</t>
  </si>
  <si>
    <t>I searched Yelp to find a few spots near my office where I could have lunch.  I went today and truly enjoyed my lunch! I had the Greenwich sandwich - avocado, tomato, lettuce, spinach, hummus and cucumber.  I also had the banana and chocolate chip bread which was moist and tasty!;;Next time I'll try the hot drinks.  I'll definitely be a regular.</t>
  </si>
  <si>
    <t>sES2FzJskC1-YnxFRN0yfw</t>
  </si>
  <si>
    <t>noZ1jkxta2Sx1-kzwps40w</t>
  </si>
  <si>
    <t>Great vegan options in a unique atmosphere. They have more than just coffee shop fare and sweets; with a complete selection of vegan sandwiches and salads.</t>
  </si>
  <si>
    <t>V2VSU990q4sFcWnpp38Rwg</t>
  </si>
  <si>
    <t>UQXowuOCrAEN1pDYcFK1OQ</t>
  </si>
  <si>
    <t>Good coffee, friendly service, much better than wawa which is the closest coffee option.;;Prices are fair, and the vegan cupcake I ate was pretty good.</t>
  </si>
  <si>
    <t>Great vegan option in south Philly. Hipster vibe.;Greenwich sandwich is fabulous.;Pastries and coffee selection gets A+</t>
  </si>
  <si>
    <t>779oC84j-y-OVnATRb1twA</t>
  </si>
  <si>
    <t>Ea4G-2lAbodTM7FBaSO-tQ</t>
  </si>
  <si>
    <t>Cheesesteaks, Burgers, Restaurants, Pizza, Caterers, Food Delivery Services, Food, Event Planning &amp; Services</t>
  </si>
  <si>
    <t>Del Rossi's Cheesesteak</t>
  </si>
  <si>
    <t>9GEalpDOpAX1FPMbSFv4nw</t>
  </si>
  <si>
    <t>Very solid all around cheese steak; especially for a place that delivers. I was recently staying at the Embassy Suits in Center City and they delivered there very quickly. It was about 20 degrees outside and really windy so this really hit the spot and I stayed warm.</t>
  </si>
  <si>
    <t>0efNJZO-HRBpA0qt6n3J9Q</t>
  </si>
  <si>
    <t>TyTF5DynlMu4CJzqXtpg-g</t>
  </si>
  <si>
    <t>I'm a reg here; we often order delivery and they come pretty quickly. Food is fast and consistent; if you haven't had Del Rossi's.....it's a must try.</t>
  </si>
  <si>
    <t>02hiLsAsIWQ4HpoarhCQig</t>
  </si>
  <si>
    <t>C7qHsHMZu8-kp2bNHsgc3g</t>
  </si>
  <si>
    <t>Quick delivery to our hotel. Awesome cheesesteak; super good hoagie; fresh veggies. Cannoli was also great! Thanks for delivering on this super chilly night!!</t>
  </si>
  <si>
    <t>nT1yrhWHKIJCdDBVIbDyJg</t>
  </si>
  <si>
    <t>jj7R6dqDJJkMtazOt5udCw</t>
  </si>
  <si>
    <t>Went inside and sat down here, not a Philly native. Sandwiches came out quick, waitress and staff were friendly.;;Food was good, exactly what we expected. Place was clean, onion rings were super tasty. Would definitely go back.</t>
  </si>
  <si>
    <t>N0OQ1tw65w5fqXbhb4OVKQ</t>
  </si>
  <si>
    <t>zxmSNhv2_u6x6JLN8B4d8Q</t>
  </si>
  <si>
    <t>Qh1FhZ56mnGlH2wLQ9g_3g</t>
  </si>
  <si>
    <t>FHOCtXENmQ1aiCwIrFfyYQ</t>
  </si>
  <si>
    <t>I live right around the corner and saw this place being built for a while; so when i saw it was open; i figured i had to try one of their cheesesteaks.  I was hoping i wouldnt have to drive out to delassandro's or down to john's roast pork anymore; but i was very disappointed with this place.  the roll was great; but the meat was not sliced thin; and it wasnt chopped up like it should be; also the cheese should be mixed with the meat instead of just placed on the roll.  also; places like delassandro's give you plenty of meat; this place; the meat didnt even come close to covering the whole roll.  the decor is nice and its clean; and dont know about  the other food; but there cheesesteaks need tons of improvement.</t>
  </si>
  <si>
    <t>jvd2YuMYxlQArBwB4zxApw</t>
  </si>
  <si>
    <t>vOaT3H4mcDQ6BSn9IcOv2A</t>
  </si>
  <si>
    <t>So good!! Pizza was great; cheese fries were awesome; and the workers were nice. An extra plus was that the bathrooms are kept nice and clean!</t>
  </si>
  <si>
    <t>HawH3xOrglaTu_z2X_idig</t>
  </si>
  <si>
    <t>Wl34uiY1uAxKB7ftK6rVhw</t>
  </si>
  <si>
    <t>I've ordered from Del Ross's many times and have a number of favorites.  Today I stopped in for a turkey burger.  WOW!!!  This burger was fresh and perfectly seasoned.  You'd expect to find this hand crafted marvel in a home kitchen; not a pizza shop.  I highly recommend.</t>
  </si>
  <si>
    <t>oiENnO9xpvMdWOLLV7DaQg</t>
  </si>
  <si>
    <t>Mb6ol5pINeTUjxqtm7TnGA</t>
  </si>
  <si>
    <t>LtpHA5ZYk2Bytfhkec6bdA</t>
  </si>
  <si>
    <t>SCqkmydEao4hDK8UYy61Bw</t>
  </si>
  <si>
    <t>I5KZm-NnxYeEQsmp6nK5_w</t>
  </si>
  <si>
    <t>Food, Tacos, Mexican, Latin American, Restaurants, Spanish</t>
  </si>
  <si>
    <t>Las Cazuelas Restaurant BYOB</t>
  </si>
  <si>
    <t>Sfe6Zhv0pMvWAzDV8yPEKA</t>
  </si>
  <si>
    <t>Great Mexican BYOB! I went to Las Cazuelas for the first time for my birthday.  We had a wonderful time.  I was looking for a fun and festive place to go with friends.  This was the perfect choice. We brought our own bottle of tequila, and they made tasty margaritas for the table.  Those were a big hit with my friends, and a cool twist for a Mexican BYOB.  The restaurant is cute.  Plus, the food here is delicious. ;;I'm surprised this place doesn't have higher reviews on Yelp, because it far exceeded my expectations... ;;The guacamole appetizer was fresh and yummy.  I ordered the shrimp entree with rice and vegetables, and asked for it spicy.  My entrÃ©e had an attractive presentation on the plate (i.e. looked classy), and was delicious, well seasoned, and very fresh. On my suggestion, my partner ordered one of their mole sauce dishes (i.e. a sauce usually made from unsweetened chocolate and pureed pumpkin seeds), and it was tasty too. ;;I should also note that the waitress was very attentive.  When I placed my order, I explained to her that I have mild lactose intolerance and can't eat much butter or cream (but am okay with cheese), so she had the chef cook the veggies in olive oil, rather than butter.  Thanks for being so cool about accommodating that request!  ;;The prices are extremely reasonable for fancy and unusual Mexican food, and I love the fact they're a BYOB.  The chef serves creative and inspired cuisine, which has a traditional flair and style to it.  In other words: Don't come here for regular tacos or burritos.  Come here for a fun foodie experience at a reasonable price, and bring tequila for the perk of BYOB Margaritas!</t>
  </si>
  <si>
    <t>2zfW6ceXaATO5_nmS_eqzQ</t>
  </si>
  <si>
    <t>The food is terrific.  Not just the food -- the presentation.  The arroz con pollo I ordered came to my table artfully arranged on my plate.  And it was delicious, as was every part of my order.;;Why the two stars?  As it seems others know all too well, the service was abysmal.  On one occasion, we waited interminably for a table, only to find out that the waiter thought we were part of another party, when there had been two seats available the whole time!  ;;Once we were served, the waitstaff ignored us.;;This place seriously needs a management shakeup.  It needs a better manager, and a dedicated hostess/outside manager.</t>
  </si>
  <si>
    <t>CmdRIsHtLEWTBC3Wk0tRpQ</t>
  </si>
  <si>
    <t>I tried Las Cazuelas recently, after hearing pretty good things about the food and atmosphere.  The first day I went in the place was crowded but we were seated promptly and our order was taken right away.  The food came out fast for how many people were there.  However, it lacked any real flavor.  Camarone tacos for me and a seitan dish for my friend.  The seitan was way too salty with no other flavour and the tacos were very bland.  Still hungry, we got the ceviche.  This was the ONLY good thing about our meal.  Water glasses weren't filled at all during the meal, even after the restaurant emptied.;;I decided to go back a few days later, to give it another chance.  We had a different server this time, who seemed very new to the business.  Tables who sat after us had their order taken before.  However, again, the food came out fast.  (Wrong order first, but quickly fixed.)  This time I got the veggie enchiladas and my friend got the camarone dish.  Again, VERY disappointed.  Salt and pepper seem to be their only seasonings.  The shrimp had NO flavour, they were very much overcooked.  The sauce on the enchiladas was the same salsa put out on the tables as you are seated.  The veggies on the side of the shrimp meal were the exact same as the ones in the enchiladas.  There is no creativity or thought behind any of these meals.;;I will not be going back.  I have had MUCH better Mexican off of the trucks in South Philly.</t>
  </si>
  <si>
    <t>YPY3gt6HZeiTFFIiuMXFfg</t>
  </si>
  <si>
    <t>For authentic; fresh and flavorful Mexican food; you have to go to Las Cazuelas. The enchiladas; Mole; and Mole Enchiladas are fantastic. The Horchata and Mexican Coffee are excellent drinks. It gets major points for being BYOB. The meats are so tender and the rice is perfectly cooked. The main reason for the perfect five stars is what topped the whole experience for me: the dessert. THE BEST DESSERT I'VE EVER EATEN. EVER. You MUST order the Cheesecake Bunuelos!!! It will blow your mind. I will forever be returning to Las Cazuelas.</t>
  </si>
  <si>
    <t>92uzlL70VvMFtr7yU0dL-w</t>
  </si>
  <si>
    <t>r4g52nsHR0W1vCltugD63w</t>
  </si>
  <si>
    <t>BYO mexican spot in Northern Liberties;;Came for brunch and the service was great. Food was delicious. I'm a fan of chorizo and they highlight chorizo a lot in their dishes.;;Bring some tequila and order some margarita mix.</t>
  </si>
  <si>
    <t>iNd0HOffiULpqCr0yMTjQg</t>
  </si>
  <si>
    <t>Great family owned restaurant with fantastic mexican food and BYO (T).  Medium sized restaurant with two separate dining areas, good for large groups as you can reserve the entire back room.;;The service is fantastic, even when we've shown up 20 minutes prior to closing time, the wait staff was still incredibly hospitable.  The margaritas they mix are great, which is saying something as I typically don't enjoy margaritas.  The food is delicious, and parking is very easy in the area.  If you find yourself in Northern Liberties, give it a try!  They frequently run specials on Groupon and Living Social, so keep your eyes open and save a few bucks!</t>
  </si>
  <si>
    <t>p_B7M-ikxl-qJr03OPO_7Q</t>
  </si>
  <si>
    <t>L6MFeutO4xYFJU5joRX7EQ</t>
  </si>
  <si>
    <t>zuiNO-nM-wpP0iH9sbKHuA</t>
  </si>
  <si>
    <t>1DXQA0y86o3mmkebopHjSg</t>
  </si>
  <si>
    <t>I used to live a few doors down from Las Cazuelas in 2005 and went there faithfully because the food is DELICIOUS! I dont' know if they still make it, but the Chilean sea bass with pumpkin mole was one of the tastiest things I've ever eaten. ;My husband and I visited last Sunday for Brunch and we ordered a TON of food because we had a $50 gift certificate to use up. I can highly reccommend the Huevos Divorciados and the Omlette Poblano. I am a poblano and mushroom lover and the oaxaca cheese melts into the eggs and veggies in the most wonderful way. My husband had the Divorciados and it was both unusual and tasty! ;My favorite at Las Cazuelas are the tacos- the steak with fresh onions and cilantro is by far the winner in my book and I confess, I have dreamed of them and often cannot resist the urge to go get a big plate of them! We tried the marinated steak tacos this time and did not like them very much- there was a red coating of marinade on the steak and it was overwhelming. You could not taste the yummy, meat-y, grilled flavor that is so great in the regular steak tacos. My husband loved the shredded pork tacos and I thought they were ok. The shrimp tacos are always a winner and taste fresh, crisp and light. I suppose it is the pure flavors and how they usually treat the fresh ingredients that brings me back time and again, I will veer away from the overly marinated items in the future. As always, the cafe de Olla (coffee with cinnamon +) and desserts are very good. I tell everyone about this place and always bring it up as an option when we have folks in from out of town. Keep up the great work!!</t>
  </si>
  <si>
    <t>nXGeCTztgEaKCqdK4M6_9w</t>
  </si>
  <si>
    <t>uFfnCDeKczZi1EknDRLPBA</t>
  </si>
  <si>
    <t>I came here for my birthday dinner; and the waitress was very forgetful and basically sucked. We brought a bottle of tequila for margaritas and I am almost certain the waitress stole a nice amount of it; (the bottle was returned with 1/6th left and we only had two pitchers) and the two waitresses were acting drunk when we left. Good food; poor service</t>
  </si>
  <si>
    <t>yos4vw6g6cOElg7BPooSog</t>
  </si>
  <si>
    <t>FcSNEmIari_9iYPb4pMHuA</t>
  </si>
  <si>
    <t>Mexican food in the city can be a hit or miss and it's hard to find a place that serves the authentic stuff; and his place nailed it!! Went here on a Friday night and brought a bottle of tequila. Unfortunately the free pitcher of margarita mix is only valid Monday through Thursday; but the pitcher wasn't that expensive. The empanadas and fish tacos were to die for. We also got shrimp quesadillas. Service was great! Initially they brought out the wrong type of quesadillas; and gave us the shrimp ones on the house.  The only pitfall of this whole dining experience were the complimentary chips and salsa... They were a bit meh</t>
  </si>
  <si>
    <t>b7X2IYFH74VXiMb583b0Wg</t>
  </si>
  <si>
    <t>KfIPQSLSj_rJ9zbsdO7wFQ</t>
  </si>
  <si>
    <t>Comfort Food, American (Traditional), Restaurants, Sandwiches, Breakfast &amp; Brunch</t>
  </si>
  <si>
    <t>Greg's Kitchen</t>
  </si>
  <si>
    <t>0Pt95KeaH5e0KCV0t7Niaw</t>
  </si>
  <si>
    <t>Delish! Came in for breakfast on a Sunday; and got lucky with no wait. Western omelette special was awesome. The reviews are right--the tots are great!</t>
  </si>
  <si>
    <t>0zhjNFybw5S0cXpLabfmZQ</t>
  </si>
  <si>
    <t>Ttehtl1mZNhIMrrBNlCgoA</t>
  </si>
  <si>
    <t>Greg's is a nice local spot which made me feel like I was walking in to my local spot in California. Friendly staff and a nice selection of dishes we went for the omelette with taters and toast. ;;Egg white omelette was fluffy and full of spinach, mushroom, onions and bacon. It was a very good portion as were the tots.;;The tots were my favorite part of the meal. Super crispy and wonderfully brown outside shell with a tender and not greasy inside. It is like the Lay's potato chip slogan \bet ya can't eat just one\" and you cannot. Just great!;;I had a side of the hash which was a little disappointing as it was just mashed up taters and some chunks of corned beef cubes.  I would skip this one in the future as it's really redundant considering you get any meat you want and tots with your breakfast.  I did like the Cholula Hot Sauce provide as well as Sriracha and Tabasco.;;The multi-grain toast was very good and hearty and toasted perfectly. ;;I will definitely come back next time I am in Manayunk PA.;;4 stars"</t>
  </si>
  <si>
    <t>ABlSOquUAEYSUvySN0AeXw</t>
  </si>
  <si>
    <t>HhtP2fFu10UqW9jEjHSrBw</t>
  </si>
  <si>
    <t>If tots were considered a real meal; I'd eat a Greg's every day. Greg's is the perfect spot for a no fuss; good old delicious breakfast that you could probably make at home; but tastes so much better because you didn't have to. The waitstaff is nice; there's a good amount of seating; and the food is sure to fill you up!</t>
  </si>
  <si>
    <t>AYMnVs1__dL4djVtJmtMBA</t>
  </si>
  <si>
    <t>Food is awesome, but the service can be a little awkward. ;;We've gone about 4-5 times now and I'd have to say that Brekky in a cup is a solid choice. I want to give 4 or 5 stars, but things could definitely run smoother in there. I want to almost just grab things myself if I could. There's nothing worse than seeing the coffee pot that's so close to you and you want a refill...or the first cup. I'd let it slide, but there's always been a hiccup of some sort when we're there. ;;Food keeps me coming back. I would certainly bump this up to 4 or 5 if the service/ flow of things improved.</t>
  </si>
  <si>
    <t>_em-Jxbr4S0oepALoAc3zg</t>
  </si>
  <si>
    <t>We were looking for breakfast food at noon on a Friday and locals said the greg's wasn't just our bet bet, but pretty much the only option in town. I ordered off menu (note if you ask nicely they'll prepare your eggs any way you want them! I got the Greek brekky with poached eggs and man was it a delight!) their specials are clearly the showcase. Everything sounds delicious, is served hot and fresh with huge portions! Also they have soy milk for those of us with lactose issues. ;;Opens at 8, closes at 3, best breakfasts I've seen in manyunk and served all day!</t>
  </si>
  <si>
    <t>bpcbS-A8zYZOtE2Teg-VhQ</t>
  </si>
  <si>
    <t>_vYt0WIJpSVTnUVkUc0whA</t>
  </si>
  <si>
    <t>8t45ULUlfEyhhvpVhgxp9Q</t>
  </si>
  <si>
    <t>sUShzfzd8Zhalm27qAfDxQ</t>
  </si>
  <si>
    <t>Excellent! Finally, a good and reasonably priced breakfast spot on Main St! $20 for two is always a win in my books. ;I went with the special, Strawberry Chocolate Chip Pancakes, with a side of bacon. Mmmmm. ;My fiancÃ© tried the pork roll, egg and cheese on an English Muffin, also delicious;. Staff was very friendly and speedy with their service. It appears they also do take out. ;Go try Greg's !</t>
  </si>
  <si>
    <t>pVpZVCrg61s1yPrfQENYoQ</t>
  </si>
  <si>
    <t>hxJvIAeQWfXYfNmueLKkzg</t>
  </si>
  <si>
    <t>This is a great little spot in Manayunk for breakfast/brunch. The food is always fresh; high quality and incredibly delicious for a very reasonable price. And...they have TOTS! I love me some home fries but tots will win out every time. Everyone there is very nice; I haven't had a bad experience yet! The only downfall is it's a tiny place; so expect a bit of a wait to be seated.</t>
  </si>
  <si>
    <t>H-svpbTpPs-07CkfVUSGyQ</t>
  </si>
  <si>
    <t>K20GDknQT99o20QrAgYwPg</t>
  </si>
  <si>
    <t>I haven't tried my food yet u arrived at 9:08 it's 9:45 am and im leaving. After being told to sit where ever there is a menu; I looked around the was barely anyone at the place; I assumed it would be a quick in an out. So our waitress (didn't introduce herself idk her name; there may be really nice servers there don't wanna bash them; she was my server and she is the one who was extremely rude to me; thin white girl with tattoos on one arm) says what would you like to drink. I told her we are on a time crunch we were ready to order she says I'll take your drink order first then come back  ok. Anyway she comes back with our drinks after about 5 minutes which is cool then we order after about half hour we ask for the food to be boxed and we would just take it to go; this is when her attitude; which already sucked changed for the worst. I've NEVER had a trashier waitress in my life she throws syrup in the bag when I ask her for an extra; she had given me one half filled container initially and the pancakes are fairly large; so I asked her if she is having a bad day; I mean everyone is entitled to that; she says no im fine. I say well you're certainly not acting fine she refused to make eye contact with me when speaking I paid for my food and said I hope you have a better day. Idc how great the food is im writing this while driving home fuck that place!!! I will never go back the vibe was awful she's literally the worst server/ human being I've encountered in a while. I was looking for a place closer to home to replace Sabrina's cafe. I'll stick to Sabrina's where they have class and business about themselves. Truly horrific experience this am. Way to start a Friday!</t>
  </si>
  <si>
    <t>KqgnTuiU_OuWvEMIDVMF5w</t>
  </si>
  <si>
    <t>duuoki9LFfTaBalRTI2T7w</t>
  </si>
  <si>
    <t>Great place; Great food; I hope it is around for a long time in manayunk.</t>
  </si>
  <si>
    <t>P5AxmLL0ut7VngakfI5s0A</t>
  </si>
  <si>
    <t>ZQc6EvnfQXtIK-8w-d0N5Q</t>
  </si>
  <si>
    <t>American (New), Cocktail Bars, Bartenders, Nightlife, Bars, Event Planning &amp; Services, Restaurants</t>
  </si>
  <si>
    <t>Mad Rex</t>
  </si>
  <si>
    <t>DpXGZV9wYp6PeqL0ruS_sg</t>
  </si>
  <si>
    <t>This is my 3rd time to this Mad Rex and this is my 3rd AMAZING experience. I brought my family here to celebrate my brothers 21st birthday and the staff was super nice and the food came quickly and very very well prepared!  The cooks take great pride in their food; the bartenders take pride in the drinks and the servers take great pride in their service. To date; this is my favorite restaurant and i am always happy to bring new people here because i know the impression will always be a good one!  Thank you so much to the management staff and to the owner for really thinking outside of the box and running an amazing place! I WILL be back.  I highly recommend check this place out</t>
  </si>
  <si>
    <t>0Tbu_cfRJRe7vS6nXnlNOg</t>
  </si>
  <si>
    <t>MOup-rnGyu1RDSodoQ87kA</t>
  </si>
  <si>
    <t>_YIji82YJZjOjXX-ksUq1g</t>
  </si>
  <si>
    <t>J11-71ivD5zg5JxKzlnaoA</t>
  </si>
  <si>
    <t>MgAGhVokfZR7FRcgOib5FQ</t>
  </si>
  <si>
    <t>xeVvScD02xc__v4HxOxuhA</t>
  </si>
  <si>
    <t>Mad Rex had an awesome feel to the inside of the restaurant; however i ordered a steak off the survivor menu and it almost wasn't edible due to how poor the cut was. there was more fat than beef. i was excited to try cooking on the lava rock but it didn't do too much for me after seeing the cut of steak i received. if i found out they fixed this issue i would return. otherwise id spend my money elsewhere.</t>
  </si>
  <si>
    <t>nCm6_XYUcqvVnvBhcUH2VQ</t>
  </si>
  <si>
    <t>DOgh-KPm7qgTqqcbcnN8zA</t>
  </si>
  <si>
    <t>Loved it~cool spot; great food!  Absolutely enjoyed myself!  Food and menu are creative; very energetic vibe and great drink menu!</t>
  </si>
  <si>
    <t>ON3CmR_c81A8JZuvVXRiCA</t>
  </si>
  <si>
    <t>P-oxUFWyt78LD1a1_oBvjg</t>
  </si>
  <si>
    <t>fBUDuPzv0NTO3xeG54Fgzw</t>
  </si>
  <si>
    <t>jZlDNO6CIiQRsU2Y-BQZxw</t>
  </si>
  <si>
    <t>Awesome first time here! Strong drinks and good food. ;Funky and cool decor and chill vibe.;Nice layout and amount of space.;Very accommodating as well.;I definitely will be back to try the rest of their strong cocktails.;Teresa and Erica rock!</t>
  </si>
  <si>
    <t>nAURZM3uxMR1pVpKIav-Iw</t>
  </si>
  <si>
    <t>oYepVIj0jrCAr2S1W7QqyA</t>
  </si>
  <si>
    <t>Like many; I was sooooo interested to check this place out. We went around lunch so it was DEAD- and they sat us next to the bathrooms but next to one of the owners (the man who's face was plastered all over Fishtown for fraud) schmoozing a potential investor and going on and on about how \they're the number one restaurant in philly\" which I had to laugh at. I found the food to not have much flavor at all but our sever was sweet but SO OVERWHELMING. Must have checked on us 10+ times."</t>
  </si>
  <si>
    <t>-31pS3jJqUjUrcqG2s-aNg</t>
  </si>
  <si>
    <t>qFh8Rwb_x1UYOMqntPLy5A</t>
  </si>
  <si>
    <t>Mad Rex was a great all around experience! Food was fantastic and it was fun cooking on the lava rocks. The complimentary hummus they put out for each table is legit. I also was a big fan of the sugar cane sodas. ;;Friendly and knowledgeable staff who all were very attentive with the exception of the hostess. She seemed very overwhelmed. I'll give her a pass since it's a new establishment, but taking off one star since she checked us in for our reservation then sent another party to our table.  ;;Definitely will be back!</t>
  </si>
  <si>
    <t>j2uupEhc_4OXbCmF1q4SGw</t>
  </si>
  <si>
    <t>9nMmPZhvwmJwI7n53ybJVg</t>
  </si>
  <si>
    <t>The place is hella cool. Great vibe. The fact that there's a DJ is cool. I haven't tried the VR room yet but it looked okay through the glass.;;Food:;The bread they give you while you wait is EPIC. The flavor and taste are great. The flatbread pizza was a bit dry. ;;Drinks:;Nice, stiff beverages here. I wish the drink menu was more expansive;;Overall;It was a great addition to the city physically but the drinks and food could use a boost in quality. Cost was right on for what you got. Staff is okay.</t>
  </si>
  <si>
    <t>XDk_h3lc-VQ8e4BtpzkcYg</t>
  </si>
  <si>
    <t>C_EtrXTygRX5RTUOKtO6Dg</t>
  </si>
  <si>
    <t>Nightlife, Bars, Restaurants, American (Traditional)</t>
  </si>
  <si>
    <t>Copabanana</t>
  </si>
  <si>
    <t>yFV9UnuTR3wqCVRwkeYGxA</t>
  </si>
  <si>
    <t>It's a good thing I've had a few weeks to cool off from my experience at Copabanana before writing this review or it might not have been pretty. Anyhow; I came during university city restaurant week and will never return. We sat outside and there were kids playing football right near the tables and being loud. We moved to the other side of the restaurant (still outside) and the kids made there way over to us and continued playing. We couldnt get away. We went to a table inside. Food was terrible. Steak was fatty and overcooked and mashed potatoes werent fresh. The waitress was about the only thing good about this place. She agreed on the steak and took it back. Came back with chicken as I asked for and it was like biting into rubber bands. All in all it was a disaster and I'll never return. 1 star for the waitress.</t>
  </si>
  <si>
    <t>tgZ0r69ap3_-sNBgLPZsPw</t>
  </si>
  <si>
    <t>65D0YYDOoZZSC6WaVtQ-zQ</t>
  </si>
  <si>
    <t>I went last night with a few friends and let me say I was impressed; not necessarily with the quality of the food (nothing wrong with it by any means) or the decor; but the servers: how they don't kill every 4th customer is beyond me. I heard tables on both sides of us giving the most ridiculous of complaints to our/their server. Both tables were demanding as hell and already said loudly to eachother that they weren't tipping because of x; y and z reasons; and then were dumbfounded that there's a gratuity on their bill (it says it in the menu; anything over $50) their server; smaller girl so with purple hair; carried upwards of 4 plates at once; explained the menu perfectly and had an eagle eye for every table in her section and dealt with ridiculous complaints like a true professional. Thumbs up and five stars to the staff; customers; learn how to be basic humans; or stay home.</t>
  </si>
  <si>
    <t>6zEHO13i0BvlLfI6C6qNsw</t>
  </si>
  <si>
    <t>jILpEFcqviTyBwVL2KRZ2g</t>
  </si>
  <si>
    <t>It's been quite a while since I've done the college bar thing and quite frankly I wouldn't bother with a review because we've all been there (speaking of the environment) But my friend had a bday party in the private room downstairs. ;;First I appreciated that because we were on a guest list I didn't have to pay a cover, get frisked or have my handbag rummaged through. I was however scared to death to descend the the very steep staircase that led to the private room teetering on my heels. I held the railing for dear life.;;Once downstairs I have to say that I was sorely disappointed with the space. There was absolutely nothing special about it. Just a hodgepodge of tables and chairs, some random booth seats and a bar. No decor, nothing that gave you the specialness of being in a private space. Me and my party pal felt like we had just been shoved into someone's basement. ;;Also I was so damn hot I couldn't stay down there. Unlike upstairs where the parameters are all open windows, the basement was cave like. My gf and I made our way back up stairs and nabbed two seats at the bar where we remained for the rest of the night.   Yikes Copa, you can do better.</t>
  </si>
  <si>
    <t>Do9jV1BvG43AeAJ9vTRQyw</t>
  </si>
  <si>
    <t>This is the worst service I have had at a restaurant in Philadelphia. First; they charged myself and the rest of my group a $5 cover; but then proceeded to seat us outside. The server forgot about us and we eventually were able to put our drink orders in. When they came;  we had lower than average margaritas and sangrias. I wouldn't come back here again.</t>
  </si>
  <si>
    <t>CAq1c6pVZqh5Penaa5r4Fw</t>
  </si>
  <si>
    <t>4hZ0p5CoRtYg11xVsN_MTg</t>
  </si>
  <si>
    <t>My friends and I went here one time for margaritas; and we sat outside. We were charged a $5 cover; and I have literally NEVER encountered as horrible service as I have at Copa. After we got drinks we didn't see the waitress again. We actually had to go inside to close our tab.</t>
  </si>
  <si>
    <t>ShLGtzf9LcywHE1Waz447g</t>
  </si>
  <si>
    <t>76UCWV_bZngPeb7Bonr0wQ</t>
  </si>
  <si>
    <t>I really love this place and I haven't quite figured out why...;;The bathroom is usually pretty nasty, and slowly but surely they're replacing all the music on the jukebox with bland soft rock bands...;;But above all this are two words that give me gastological goosebumps:;;SPANISH FRIES;;And if you've had them (with melted cheddar of course, not that greezy spray-on cheese) you'll know why they deserve all capitals and a separate paragraph...effin' amazing. jalapeno peppers, cooked onions, melted cheddar, and old bay...this much fried goodness should be one of the seven deadly sins...;;On top of that the hurricanes and pink lemonades margaritas kick-ass (get a double, it's more like a triple...boo-yah!!), the pomegranate margarita is quite delctable as well, in fact its hard to go wrong with their flavored margaritas....on second thought stay away from the mango, it kinda reminds me of cough syrup with a lollipop left in it;;They added a downstairs which helps with overflow, but lacks the bright open airiness of upstairs, and kind of feels like being on punishment when all of the cool (and early) people hog up the space by the upstairs bar. But fret not, the food is just as good and the drinks are never weak.;;Flat screens that often show soccer, occasional live music, and a fun local crowd (especially on Monday) who refuse to let another neighborhood joint be bastardized by UPenn students (they can all have MarBar!), now it's all coming back to me why I love this place...</t>
  </si>
  <si>
    <t>GbqmA7Ul-vrLg4jPVkYq-A</t>
  </si>
  <si>
    <t>KtNPNYlThgy2KyuuJo7xfQ</t>
  </si>
  <si>
    <t>BtB3hdwKz4q7BVwAOevqsA</t>
  </si>
  <si>
    <t>cjKlwEl2pqLN4nJvl7wUSA</t>
  </si>
  <si>
    <t>4 stars for 1/2 off Burger Tuesdays.;;personal favorites: San Remo and Burger Benedict;friends's favorites: Carribean;;I come here every Wednesday during the school year. The burger deal is absolutely fantastic, and the burgers are delicious! Copa is usually busiest at noon on Wednesdays. The line is quite long during the school year around noon, and the line dies down after 1:30 pm. Copa is great for 2 people and also great for large parties. They have a basement that's great for accomodating large parties.;;This is a popular lunch spot for the Penn student/faculty community and anyone who works in the Penn medical system.</t>
  </si>
  <si>
    <t>Cu8v6y9zQgKWkiu5nkoR4A</t>
  </si>
  <si>
    <t>JOfV2ikMCIEidJ99-zkU8Q</t>
  </si>
  <si>
    <t>CbRACNrVeh9snL37HXY99g</t>
  </si>
  <si>
    <t>qMiB1-HTYqg6w9BtQW7q1A</t>
  </si>
  <si>
    <t>Wjef_xsAFUin9J9ew9795Q</t>
  </si>
  <si>
    <t>5hvO_zH7B1n2humawoPHrw</t>
  </si>
  <si>
    <t>Restaurants, Bars, American (New), Cajun/Creole, Nightlife</t>
  </si>
  <si>
    <t>Bourbon Blue</t>
  </si>
  <si>
    <t>Pf3WqydHae3iYiobNQ4dog</t>
  </si>
  <si>
    <t>I haven't been here in a few years, but I see they have managed to maintain good quality staff who are friendly.  We yelpers know this is a rare trait today in the service industry.  From what I remembered - they have cool happy hour specials each day and when I was there - I see this continues.  ;;As stated, the service is friendly and they are prompt.  I like the outdoor seating during the sea on.  I like the price points and the food is consistently good.  If you haven't tried it yet - give them a go - you don't have to wait for restaurant week either because they offer a Prix-Fixe menu on Mondays and Tuesday for $25.00 - that's a good deal.</t>
  </si>
  <si>
    <t>ewL8s3jWQDIC_mn2TzkyCw</t>
  </si>
  <si>
    <t>I just went to Bourbon Blue for New Years Eve 2010. My boyfriend and I had six guests from out of town staying with us and we were looking for a good deal for New Years Eve in Manayunk. We paid $60 pp for a ticket that included 4 hours open bar, and a $20 gift card to use in the future. Overall their New Years Eve party was good. Downstairs got a little crowded (since I don't think they had a DJ upstairs until later in the night). The bartenders were a little strict about drink limits but seemed to relax as the night went on. If we went back next year I would buy one of the cheaper New Years tickets. Everyone else seemed to get exactly the same thing that we did at the higher ticket price (with the exception of the gift cards). ;;Brunch - We went back a couple days later for brunch to use our $20 gift cards and everyone was pleased with the food. I had the Eggs Benedict with the crab cake and I will definitely be back to have that again!</t>
  </si>
  <si>
    <t>usya98N8P7C_bk8s0mgiHA</t>
  </si>
  <si>
    <t>I-kDntNSbhS8M9BOnMbWlg</t>
  </si>
  <si>
    <t>t1gz3ThMH1nZA5R6lWkYLw</t>
  </si>
  <si>
    <t>mrJ7P7u85Qag6K4tSQoDEg</t>
  </si>
  <si>
    <t>Bourbon blue is a nice break from the rest of the main street bar and restaurant scene. There are still some of the inevitable annoyances that come with the area like limited parking and occasional loud crowds as it gets later on friday and saturday nights, but come on people what do you expect? Its manayunk and you are going to run into these problems anywhere you go.;;I do find on average it is quieter than most bars/ restaurants in manayunk. Whether this is because its located off of main street or the fact its a high price range than many of the other hot spots I don't know. The atmosphere is pretty low key and is good for a date or just hanging out with a small group of friends.;;The food and drinks are delicious! I often go with friends open friday because of their all you can eat ribs and snow crab special. Even though the dealing is amazing and the ribs and crab are delicious I still have to get the Chesapeake chicken, which is to die for! the bar tenders are awesome and they have a decent range of craft beers. My friends go for the hurricanes, very similar to the drinks the serve on bourbon street (I believe they have a limit because of the high amount of alcohol per drink);;Overall though, a must try restaurant in manayunk for american food and drinks with a bit of cajun flare.</t>
  </si>
  <si>
    <t>dlAZ0T60iW_HXyC_vc8FJg</t>
  </si>
  <si>
    <t>vi3v98jhaGvUD0jmKY3gsg</t>
  </si>
  <si>
    <t>Had a horrible experience on New Year's Eve. My group spent over $400 on the 3 course dinner and open bar tickets ($100 a piece). However, were treated like walk-ins. DESPITE 9:30 pm reservations, we (group of 4) were not seated until 10:45 pm. In fact, upon arrival we were greeted by the hostess telling us that \our\" table was not clear because the previous parties had not cleared the table yet. Cut to 10:20 pm when we finally asked to speak to the manager</t>
  </si>
  <si>
    <t xml:space="preserve"> who greeted our concern with intent looks of exasperation. We were offered cocktail tables in bar area as a solution - which</t>
  </si>
  <si>
    <t xml:space="preserve"> obvious was unreasonable considering how crowded the bar area was getting. Finally</t>
  </si>
  <si>
    <t xml:space="preserve"> seated at a proper table by 10:45 pm. You would think the manager would offer some words of kindness or extend an extra courtesy</t>
  </si>
  <si>
    <t xml:space="preserve"> right? Well</t>
  </si>
  <si>
    <t xml:space="preserve"> no. Shame on him. ;;The open bar was not too shabby. No premium liquor included</t>
  </si>
  <si>
    <t xml:space="preserve"> however. Here's the kicker: you could not order anything \"on the rocks\". Instead</t>
  </si>
  <si>
    <t xml:space="preserve"> you would have to opt for \"neat\" because apparently ice was too much to ask for IN your drink. Not too bad</t>
  </si>
  <si>
    <t xml:space="preserve"> though. I'll just order a cup of ice to go with it. Problem solved. ;;Everything about this place was unorganized and I will not return</t>
  </si>
  <si>
    <t xml:space="preserve"> EVER. I could have been treated worse for less money and felt better about it. I will forever recall the manager's reaction to us and find it hard to believe he is responsible for running a business...let alone on NYE. It's unfortunate because the food was good and by other reviews it seems the happy hour is pretty decent."</t>
  </si>
  <si>
    <t>9U6sPRpF1GhAyoRn79Cd5w</t>
  </si>
  <si>
    <t>o3lMnOUtnTqZPmP_mPOMVQ</t>
  </si>
  <si>
    <t>We recently ate at Bourbon Blue during Manayunk's Restaurant Week. Started off right with nightly drink special; ($5 house Martinis); and bruschetta. Entrees were all good; Jambalaya; Southern fried chicken with gravy; and Creole Caprese pasta with blackened chicken. Liked our server too. Only downside was we were seated next to a table with a very large and noisy party. Would recommend you give it a try.</t>
  </si>
  <si>
    <t>K72mwDAvpzFmtmtsOBHskQ</t>
  </si>
  <si>
    <t>zf0geenbMb09mIcB1mGivg</t>
  </si>
  <si>
    <t>We bumped into this place by chance! Its a gem in the rough! Love the filet mignon appetizer. It was tender and juicy. I can eat three or four of them. The gumbo Yaya was a steal for five bucks! And the jambalaya was to die for!!!;;We'll definitely come back for the half price happy hour!!!</t>
  </si>
  <si>
    <t>Xedbmc6d5G7e317_kfrnrg</t>
  </si>
  <si>
    <t>m1jg8zXLWVKMaET2m_Z9Vw</t>
  </si>
  <si>
    <t>My boyfriend and I come here occasionally. So this review is from my experience over the span of a year &amp; some change. The service is usually pretty bad; some times to the point where we say we wouldn't go back. But living in Manayunk leaves your options pretty slim. The bartenders are mostly awful. The red head is always miserable looking. And guy who is usually bartending with her is really bad. He will ignore you trying to get his attention while he holds conversations with other customers. Also; he will very obviously grab or slap the red head bartender's ass right in front of everyone. And since she never smiles I can't tell if she's happy about it or not. But it's incredibly unprofessional and frankly; sexual harassment. So; he's a creep. Now onto the food- it's ok. It's overpriced. They have two vegan options: a salad; or sweet potatoe fries. (Insert the emoticon of me shooting myself). Last night when I was there; they were out of veggie burgers. Awesome. When I was just vegetarian and not vegan; there were obviously a few more options; but not much. And risotto for $18?! And that's without adding any of the protein up charges. My boyfriend eats meat so he can order anything. He loves the filet tip sandwich and a couple other things. Overall; I don't enjoy going here simply because; just like the rest of Manayunk (for the exception of Couch Tomato &amp; Taqueria); there are awful options for people who don't eat meat! This really should be addressed. We (veggie lovers) spend money too!</t>
  </si>
  <si>
    <t>77UuQcm1wztbA-UcYy048w</t>
  </si>
  <si>
    <t>05UUSxVMbxlOA3O4RfMIqw</t>
  </si>
  <si>
    <t>First time here met a friend for drinks and a bite to eat. Nice place; trendy; clean not a large menu. But; enough to find something to eat. Also not as Cajun as I had hoped. Good to fair beer selection on tap n bottles. The service was first class and our server was very polite and attentive. Thanks</t>
  </si>
  <si>
    <t>HEYTzPDt1pQdslWeeXy4ww</t>
  </si>
  <si>
    <t>hdtnpHXn-iIFTzPLvoOK0Q</t>
  </si>
  <si>
    <t>Salad, Breakfast &amp; Brunch, Sandwiches, Restaurants</t>
  </si>
  <si>
    <t>The Dutch</t>
  </si>
  <si>
    <t>rUdpEMHW_eDCi-uRHyLJ2A</t>
  </si>
  <si>
    <t>QPeuOERITKpvTiEatz1TjQ</t>
  </si>
  <si>
    <t>G4wLXQRLON7eD4T_4Q_H1w</t>
  </si>
  <si>
    <t>Almost empty on a Thursday morning.  Bright, friendly interior.  Rival brothers coffee was plentiful.  I could actually have done without the cucumber water... It was more than a hint of cucumber.;We had the savory Dutch baby and the eggs Benedict.  Both were delicious.  I would not have thought that fried bologna under an egg, and creamed chipped beef on top, would be appealing.... But honestly, it may have been the best single thing I've ever had for breakfast.;My only quibble was our side order of bacon... It came so crispy, it approached jerky consistency.  ;This isn't a cheap breakfast... The bill approached 40. For 2 coffees, 2 entrees and the side of bacon.  But I didn't mind.... It was all creative, different, and fun.</t>
  </si>
  <si>
    <t>fJZOWZGg6cfTSrvT-SpidQ</t>
  </si>
  <si>
    <t>eG15q3bWk0XAaE7luB0Vcw</t>
  </si>
  <si>
    <t>My daughter and her boy friend recommended The Dutch one beautiful Saturday morning. We were lucky enough to get a seat outside. There were so many delicious choices we had trouble deciding.;I finally ordered the baby Dutch with fruit and my husband ordered the Bread Pudding French toast. Both were delicious!  We will be back to try some of the other specialties.</t>
  </si>
  <si>
    <t>r7I5MS1X5I10U33vP0M2sA</t>
  </si>
  <si>
    <t>ud1bZtox-JNJpbB62sM0cQ</t>
  </si>
  <si>
    <t>Great staff and ambiance. However the food is very lacking. I ordered the French onion soup special; side of potatoes and salmon platter. The french onion soup was very sweet and the broth tasted too watered down which made the flavors feel very disconnected. The potatoes were okay; hard to mess up potatoes but overall pretty bland. The worst was the salmon platter. It came with a salad; tomato and cucumber slices and an English muffin. Everything was covered in black pepper; and not a little bit of nice coarse ground pepper; but a powered coating on everything to the extreme. It totally overpowered the flavor of all the ingredients; except I was able to taste 1 tomato because it had gone bad and had that rotting tomato taste that overpowered even the pepper. I was really looking forward to adding this spot to my brunch rotation but sadly I won't be coming back.</t>
  </si>
  <si>
    <t>ZvHKcnZArWSFvbzAcr0veA</t>
  </si>
  <si>
    <t>aQULAkJbKKSv5lVeqHZK6w</t>
  </si>
  <si>
    <t>Simply put - the best place for breakfast or brunch in the city.  The Huevos Rancheros are profoundly memorable...!!  The Ana Banana pancakes superb.  The place is creative and comfortable; warmly welcoming and astonishingly unique; all at the same time.</t>
  </si>
  <si>
    <t>XzTyzgUZzhXAQM0fu_wmdA</t>
  </si>
  <si>
    <t>YSCN5lMBfQuAolL9Yu7A9g</t>
  </si>
  <si>
    <t>This is truly a great neighborhood place! We went for brunch this past weekend on a warm Sunday morning. Being unfamiliar with this area of the city; we didn't know what to expect and were so pleasantly surprised to find a small; cozy cafe-style place similar to ones I've been to in parts of Brooklyn and East Village in NYC. The staff was welcoming; the room was airy and bright with open windows to let in the breeze; and the food was excellent. While the menu is not huge; the offerings are of extremely high quality and they offer daily specials in addition. The uitsmijter was excellent...guanciale and gouda cheese on top of rye toast with perfectly prepared sunny eggs. The salad that accompanied it was bright and acidic to offset the richness of the dish. The balogna eggs benedict was also great...though very filling with the SOS gravy. While we would have loved to try more; we were too full. This just gives us more reason to return!</t>
  </si>
  <si>
    <t>tql_K3q05-bb42bdADKmhw</t>
  </si>
  <si>
    <t>FMgalUFUCb5jsbXpZqKTgA</t>
  </si>
  <si>
    <t>The food is good but the service is the reason for the 3 stars. They have a sign on their door that says on weekends and holidays they won't seat incomplete parties. So when I got there; my boyfriend was a few minutes behind me. There were several open tables inside or outside but I still had to wait to be seated until my bf got there. They asked me to wait outside because the place is so small. I was willing to let that slide. But once we get menus there's a note on them and in the restaurant saying \we're small so please leave when you're done and paid\". So don't go here for a leisurely breakfast. Another thing I could have let go but it took an hour from when we were seated to when we saw food. They're really concerned with their turnover but it seems like they're their own turnover problem. Food was good but also not worth the hour wait and not worth the unwelcome feeling the restaurant exudes."</t>
  </si>
  <si>
    <t>YYOT_I2eJqnysRxyYWj_Xw</t>
  </si>
  <si>
    <t>Holy $#!+ - cancel any other brunch plans and come here.  Yelp failed me when searching for brunch, so I hit the googles and found THIS place.  If there was a 6 star available it would be here.  First, the place was packed.  A good sign.  We sat at the bar and were entranced by the show of the chefs just doing art in perfect sync.  It was beautiful and seamless. These guys were having fun too.  ;;Then there was the food!! Everything gorgeous and brilliant.  David had the savory Dutch and his first bite yielded an \oh my god\" that is rare for David.  His only regret was not having room to finish it.  Says the sausage was amazing.  I had a mushroom omelet that couldn't be beat.  They kept walking by with good looking stuff and were super friendly - telling me what each thing was.  One was a chorizo tot that the chef gave us a sample of.  ;;NOW the only regret is that they are on the right coast and we live on the left! So - take my advice brunch goers - come here.  Oh and the price - $25 for both of us!  We tipped 100% for the wait staff and added same to the chef's tip pitcher (which</t>
  </si>
  <si>
    <t xml:space="preserve"> btw</t>
  </si>
  <si>
    <t xml:space="preserve"> is easily overlooked - so look for it!)."</t>
  </si>
  <si>
    <t>qVi3oaIQGc912eeu4ZiU3g</t>
  </si>
  <si>
    <t>P9eQz3FRf3lEDwX_b3-LbQ</t>
  </si>
  <si>
    <t>UW9M5YUzNhzjp7h_OR7U8w</t>
  </si>
  <si>
    <t>RUoclPripokJC_QUvEZSfg</t>
  </si>
  <si>
    <t>This was our first time dining at The Dutch and it was wonderful. My husband and I are moving in the neighborhood and we were told this restaurant was great. Our server; Becca was fast; courteous and made you feel like you've been going there for years. The food was fresh and delicious. We now have our first favorite restaurant in our new neighborhood!!!</t>
  </si>
  <si>
    <t>Ik-0YZ05dlHV0-bEARi9Vw</t>
  </si>
  <si>
    <t>POuaebsAeCyNx-8qZ3O7XQ</t>
  </si>
  <si>
    <t>Taiwanese, Chinese, Shanghainese, Restaurants</t>
  </si>
  <si>
    <t>Shang Hai 1</t>
  </si>
  <si>
    <t>Mc1_s76dIbStQmembJhwbA</t>
  </si>
  <si>
    <t>Among the restaurants that serve dumplings in Chinatown, Shang Hai 1 is definitely one of the best and probably even better than the dumplings at Dim Sum Garden. I ordered the Shanghai Crabmeat Pork Soup Dumplings, Pan Fried Soup Dumplings, and Six Treasures over Noodles. Both soup dumpling dishes (each had 6) were really delicious. Just poking a hole into the dumpling, allowing the hot juice to ooze out, is a wonderful sight. I recommend to combine the sauce with the dumpling sauce (found on the table) to makes the whole experience delicious and worth lasting. However, the Pan Fried Soup Dumplings was a different story. In fact, it tasted like a soup dumpling but with a 'bao' texture. Rough on the outside. It wasn't bad, but definitely recommend the regular soup dumplings than pan fried. In addition to this, the 6 treasures over noodle was ironically horrible. From the name, I thought this was a signature dish and supposed to be really good. ;;NOPE. It was basically a noodle drowned with chili oil. There was supposed to be meat in this dish, but wasn't able to taste it because the whole dish basically tasted like chili oil. ;Service, however, was very friendly and food came out pretty fast. ;;Loved the Crabmeat Pork Soup Dumplings, but overall, Shang Hai 1 is not great.</t>
  </si>
  <si>
    <t>eNxb0N6BGQXMYt9pC1IJqg</t>
  </si>
  <si>
    <t>j2i5_DwrswROYpMKoCGS-w</t>
  </si>
  <si>
    <t>Solid experience. The staff was super friendly and prompt to refill your water/tea before you could even get halfway finished.;;We wanted to try a few things and we loved everything. It's so cheap compared to some of the other similar well-known restaurants.  The items we ordered even tasted better!;;Highly recommend the soup dumplings as they're one of the best I've had. Also loved the beef scallion pancake. I could see myself craving this. I loaded it up with the chili provided at the table. ;;Can't wait to go back!</t>
  </si>
  <si>
    <t>xuibvG5rbpQys9RZaE_bHw</t>
  </si>
  <si>
    <t>Great food; affordable pricing! Normally; the GF and I have to head into NYC for our favorite dish; Shanghai soup dumplings. We've tried other restaurants in Philly; but always leave disappointed. Finally; we tried Shanghai 1 on a friend's recommendation; and we were very pleased. Both the pork and crab + pork soup dumplings were amazing. The dumplings had a great amount of broth and flavor; and relatively thin wrappers. Staff was very friendly; and the food came quick. We have finally found our go-to dumpling spot in Philly!</t>
  </si>
  <si>
    <t>g1XWQw37xLkqSOz1KsjVNA</t>
  </si>
  <si>
    <t>oZcWlOQbL8GP6twYEffATQ</t>
  </si>
  <si>
    <t>My first meal on a trip to Philadelphia ;Very good service, everyone walking by the table is involved. Food was perfect, we had pork pot stickers, beef chow fun which was excellent- plenty of onions and napa cabbage stalks sliced finely for texture, and tofu with ground pork. Tea was roasted rice, my cup was refilled everytime it was half full. Highly recommended.</t>
  </si>
  <si>
    <t>11drAu1Ty8sg9HlnKyYApg</t>
  </si>
  <si>
    <t>G6frcSfmu773UCeZIsJoyA</t>
  </si>
  <si>
    <t>This review reflects only on the Xiao Long Bao, Beef Scallion Pancakes, Crispy Salted Chicken and Dam Dam (sic?) Noodles, all of which are on the Dim Sum Appetizers menu.  ;;We chose Shanghai 1 specifically for their reputation for good XLB as described by many Yelpers.  The shop is another of those long narrow houses with tables running along the north wall all the way to the restroom.  It is attractive enough with artificial flowers on each table and modern wall hangings.  The service is fast and friendly, especially if Mandarin is spoken in the exchange.  ;;We found the Soup Dumplings (XLB) to be very good.  The skin was thin, the soup hot and savory, and the ground pork filling, soft and tasty.  The table rocket with the dumpling vinegar was a great tool for squirting into the open pouch once the top knot was bitten off to suck out the broth.  We liked them so much, we ordered another bamboo steamer of 6 after finishing everything else.  ;;The Beef Scallion Pancake was likewise very enjoyable.  I did not find it overly oily given it was fried in that scalding fluid, and the beef within was tender and brought to sweet life with the Hoisin Sauce in which it had been prepared.  The Crispy Salted Chicken was their take on the fried chicken craze.  The chicken was tender, but the breading a might over-fried to a too-dark brown.  The pieces were very small and included many droplets of plain dough without any meat within.  While the taste was okay, the overall impression was underwhelming.   ;;Both the XLB and Pancakes were winners, while the Crispy Fried Chicken left something to be desired. I leave it to others to discuss the relative merits of the XLB created by the other shops known for this Shanghai delicacy, Dim Sum Garden and Sakura Mandarin.  If we had stopped with the first three dishes all would have been quite content.  Our son was still hungry and wanted some noodles.  He ordered the Dam Dam Noodles with Chili Sauce hoping to top off his meal with some spicy carbs.  At 19, he can afford to do that.  Unfortunately, he was disappointed with this dish.  He complained that it was tasteless and bland.  He left half of it in the bowl and declined to take the rest home. Perhaps, we should have known given the exotic spelling of the dish.  ;;We will stick with the Xiao Long Bao and Scallion Pancakes on future visits.</t>
  </si>
  <si>
    <t>73y3K8CHX59lpR3nJ9Vj6g</t>
  </si>
  <si>
    <t>We tried Shang Hai 1 on a caprice as we were looking for somewhere new. We were vacillating back and forth between Shang Hai 1 and the Hidden Gem Cafe. With good reviews from Yelp friends AJ, Sari, Hannah and Gerald, we chose Shang Hai 1.;;The experience overall was solid. The staff was very friendly and attentive. They kept refilling our tea and water even though they were quite busy. The soup dumplings were excellent, as good as DSG, maybe better. The crispy chicken that AJ recommended was also really tasty with some interesting spices. We had a fried fish that was very good also.;;Shang Hai 1 is a newer, hipper, younger type of restaurants that seem to be popping up lately in Chinatown. They take credit cards too which is a big plus. We are absolutely adding this place to our C-Town rotation.;;4 Yelp stars</t>
  </si>
  <si>
    <t>smEG2O_eYnx-IUl8wshwVA</t>
  </si>
  <si>
    <t>I've been here 4 times, 1 time actually on Chinese New Year Weekend. This place offers authentic Chinese/Shanghainese food at a reasonable price. They even have some great dishes that remind me of home, specifically Kao Fu(Marinated Gluten) and Pork soup. ;;I order the Xiao Long Bao and the Hong Shao Rou, both of which are the classic Shanghainese Dishes. They also have great rice cakes(?), and the marinated gluten is standard. They actually offer a lot of dishes unique to this restaurant and Shanghai Culture, which is what I believe makes the restaurant good. The Xiao Long Bao has a nice taste, but be sure to wait a little so you don't burn your tongue with the soup. The Hong Shao Rou doesn't have too much fat, which makes it filling and rewarding. You have to taste the marinated gluten for yourself; it's hard to describe.;;Service here is nice. I actually came when there was a wait once, and they offered me tea during the wait. They accept both credit and cash, which I didn't realize until my second time there. Definitely a place to go for authentic Chinese dishes.</t>
  </si>
  <si>
    <t>_JCaRjLKQrTy1wdkk6ROpw</t>
  </si>
  <si>
    <t>0rOayRP9RDANt028Ss0Vwg</t>
  </si>
  <si>
    <t>Worst meal ever. The pork rice is soaking in oil; waitress said this is how they make it. Bad Service</t>
  </si>
  <si>
    <t>0Ja8B5WE-eyyZDmlw462eg</t>
  </si>
  <si>
    <t>bZKtsSnaVzeJq8ujqQ2T_A</t>
  </si>
  <si>
    <t>Ask for extra spicy if you want .A authentic Shanghaiese restaurant but also offer Sichuan and Taiwanese food.From left top to right corner:Pan fried pork soup dumplings;Fish fillets in chill sauce;Spicy beef noodle soup and house special rice cake.I left Shang Hai 1 with my stomach being totally satisfied.Pan fried soup dumplings are tasty;fish tasted fresh;noodles and rice cake cooked 100% perfection.Hit Shang Hai 1 if you want treat your self well!!!</t>
  </si>
  <si>
    <t>cXGpzyotRItDxN9MSYtoSg</t>
  </si>
  <si>
    <t>_ttKRPymclBoEKiH52ntyw</t>
  </si>
  <si>
    <t>Above average soup dumplings; beef in beef noodle soup is so tender; popcorn chicken is a great appetizer and chili beef tendon is authentic.</t>
  </si>
  <si>
    <t>iJeKsBZPxlGGksS1CabV8w</t>
  </si>
  <si>
    <t>vrQCClTDrPSbIHO-ub8qFg</t>
  </si>
  <si>
    <t>Latin American, Peruvian, Chicken Shop, Restaurants, Sandwiches</t>
  </si>
  <si>
    <t>Sardi's Pollo A La Brasa</t>
  </si>
  <si>
    <t>u5dECWJK9trufBS_n6Hj3Q</t>
  </si>
  <si>
    <t>1st time visitor, and will def. be back. Moist and flavorful chicken. Surprisingly, I didn't want or need any bread, roll, cornbread or biscuit. The fried rice with egg, chicken and onions was so awesome I could have just ate that by itself!! I got a large container of it to go! I didn't try the dessert but was glad they had some and will  try it next time;;Atmosphere -  clean and plenty of seating. Wasn't sure which way to go in to order though;;Location - easy to find, parking was ok;;Price - more than I was expecting, but worth it;;Staff-  friendly and looked like they enjoyed what they were doing and were happy to serve ;;Music -  not too loud not too soft ... just right;;All together great spot and perfect for  a SFdancer! - Seat Food Dancer - Someone who dances/moves in their seat when the food is good- yep I just made that up ... well at least I gave it that name lol, cause those of y'all that dance know what I am talking bout!</t>
  </si>
  <si>
    <t>GnSOWTzpskfnbzo1lcMVIQ</t>
  </si>
  <si>
    <t>pI1uLfDaVLrpJnrp2Alieg</t>
  </si>
  <si>
    <t>Really solid rotisserie chicken! The chicken is very flavorful and juicy. The sides are pretty decent; but can definitely be improved. The portions are quite generous and the prices are pretty fair. The staff is very friendly as well. The mixed grill is very good and is plenty of food for 2 people. I haven't tried the majority of things on the menu because the rotisserie chicken is good. I have taken many people here and they always enjoy.</t>
  </si>
  <si>
    <t>MVtoTx7AR__P-v_wMYq91Q</t>
  </si>
  <si>
    <t>Their food is ok.  What keeps me and everyone else coming back is their sauce. Otherwise; your better off buying their sauce and eating a supermarket prepared rotisserie chicken.</t>
  </si>
  <si>
    <t>_gT9pOWPi7gDbBqqOc-kaQ</t>
  </si>
  <si>
    <t>u7IGZUCnDYW6I2FMBoigtg</t>
  </si>
  <si>
    <t>T2Mc2vN7LJVJOCGJCy0VJw</t>
  </si>
  <si>
    <t>Great food. Large portions.  Good atmosphere. Totally recommend.  I had the chicken; rice and beans and plantains. Husband had Ultimate Mixed Grill.  Everything was great.  I am really glad we tried this place.  We are definitely going back.</t>
  </si>
  <si>
    <t>zzW1NTuShpLFy-4zPFbggw</t>
  </si>
  <si>
    <t>L4kwEcjLh_oAe7BcAkpNyw</t>
  </si>
  <si>
    <t>Sardis chicken is unbelievably flavorful; juicy; and hot. Half chicken traditional or ask for all dark if you're feeling juicy. They have a good selection of sides that are healthy. If you are looking for more flavor though definitely try the plantains; yuca; fried rice (chaufa) and the mashed potatoes. Empanadas are delicious when they have them. Their ceviche is definitely a wild card. Served in a traditional Peruvian plate up with bib lettuce. Sweet potatoes that are boiled in cinnamon and other spices balanced so perfectly with the Cancha and boiled sweet corn. Acidic; spicy; and fresh!!! This place is awesome. Staff at times can seem overwhelmed but every time i go in i have a great experience.</t>
  </si>
  <si>
    <t>idI5CfPjGyQgTaPv0utZKw</t>
  </si>
  <si>
    <t>It's great to have a Peruvian chicken place in Philadelphia. Prices are very good (specially if you come with your party of 4). The best deal is the one that includes a whole chicken with 3 large sides and a 2L bottle of Inka Kola (Peru's favorite soda). Good chicken flavor; kind and helpful staff; clean space and nice musical background (Latino Music).</t>
  </si>
  <si>
    <t>xJDOlw6hc7SLrA9tIjAs6Q</t>
  </si>
  <si>
    <t>Gfmi7goKQ3a3n-ggriargg</t>
  </si>
  <si>
    <t>When your fellow diners are policemen; taxi drivers; women in hijabs; a priest; millennial finance guys; petite Asian women; Philly locals and a strange looking guy with a small disheveled therapy dog in tow; you know you have come to the right place.  Located in a strip mall down the street from the hotel we had landed in; this Yelp recommendation did not fail to satisfy and makes us wish that this Maryland Peruvian chain 'Fast' food restaurant was as ubiquitous as the predictable Boston Market brand that can be found next door. Don't be put off by the looming presence of the dialysis treatment facility next door. I suspect a lot of their clients come running to this friendly and yummy restaurant immediately after treatment.  The extensive menu featuring Peruvian favorites with a smattering of Mediterranean type offerings (think Lamb Gyros) is a revelation and took a while to sort through.  But you shouldn't miss the house specialty- the charbroiled chicken.  My only regret was not getting the half chicken; as my smaller dark meat quarter chicken was licked clean and left me wanting for more. Moist; infused with umami lemon saltiness; this chicken ranks up there as one of the better roast chickens that have passed through these lips.  Judging by the strewn bone carcasses left by my fellow eclectic diners; they would agree. Sides of beans and Yuca were solid. Great side sauces and tempting desserts (bread pudding hit the spot).  This strip mall restaurant (lots of seating; no tableside service but they will bring your dine in order to the table) is a hidden gem.  The service was friendly and surprisingly homey and honest with that Philadelphia brotherly love toughness oozing through. A winner in my books.</t>
  </si>
  <si>
    <t>OIcbBVh6ofHdlR5rCLUY7w</t>
  </si>
  <si>
    <t>ekCPS85gzr4CmR79tKKU8w</t>
  </si>
  <si>
    <t>I grew up going to authentic Peruvian restaurants and was so HAPPY to find Sardi's in Philly that compared so well! I went for lunch while at SJU nearby and even before I opened my to go container, everyone in my class was salivating just from the smell!;;I can't say that I have eaten anything else but their roasted chicken, mostly because it is so good, I can't say no to it when I get there. I get half with white rice, black beans and maduros (sweet plantains) for a startling CHEAP $9. I really can't believe how much food you get for such a small price. I guess it surprises me even more, because unlike the hole in the wall places I'm used to going to - this one is very clean and feels very American inside. I say American, as in it almost feels like a fast food place inside. Although they do have tables and tvs, it doesn't feel warm and cozy like other Spanish restaurants. ;;As many others have mentioned, their dipping sauces really are the icing on the cake with flavor. I recommend the yellow and green sauces, and mixing them together! ;;I am happy to see that they employ many Latinos behind the counter and that I get to practice my Spanish while I'm there. I highly recommend Sardi's and I'm hoping they open one closer to Buck's county so I can stop buying those sad &amp; bland shoprite roasted chickens.</t>
  </si>
  <si>
    <t>TR7ezcRznfr1Jif7euZZJg</t>
  </si>
  <si>
    <t>e9NMGvt-KC55nofxlQ8NIg</t>
  </si>
  <si>
    <t>This location does not live up to its standards set by Maryland locations servings are nowhere near ass big and the food is not as fresh. It also cost a tad bit more if you are from D.C. ;Maryland;Va area and know about Sardis don't expect it to be exactly the same. I wouldn't eat here if I hadn't been to the other locations which are all great. Sorry Philadelphia you don't get the real Sardis experience!</t>
  </si>
  <si>
    <t>2lIhS_VS7vsPBkmrkkTewQ</t>
  </si>
  <si>
    <t>9_B5sCqKBOKDAmYpByiFFg</t>
  </si>
  <si>
    <t>Breakfast &amp; Brunch, Italian, Food, Restaurants, Desserts</t>
  </si>
  <si>
    <t>Branzino Italian Ristorante</t>
  </si>
  <si>
    <t>wbrtmheEb8V-QuObimtYgQ</t>
  </si>
  <si>
    <t>Having a great experience for dinner involves many things: Food, Service, Company, Ambiance etc... ;Looking at the Branzino Yelp's ratings it is all over the place from five to one stars. After my dinner last week, I understand why. The main gripe that people have is about SERVICE. However service comes from the top (management) and I believe this is where the problem comes from for Branzino. Every time I went I was never greeted in or out by a member of the management. ;Last week, our food was good to very good: The Branzino and the pork were 5 stars, the appetizers 3 and the dessert 4. The service was not bad at all and I will give it 4 stars - ;Where the restaurant failed was at the end. We were 3 couples and gave 3 credit cards to be divided equally (if not it is very difficult to do if based on what was consumed by each guest). The server told us that he could take only 2 credit cards - not 3 (management problem). What kind of reasoning is that??? They happily take 1 CC for 2 people, 2 CC for 4 BUT for more people they accept only 2 CC (some other reviews have complained about that). There is nothing like bad service or nonsense rules like this to spoil an evening that otherwise would have been a pleasant one.</t>
  </si>
  <si>
    <t>i8E3eUc5vXCw_S10z3sqaw</t>
  </si>
  <si>
    <t>0GDCZAO0Hji_iS39jfR0ZQ</t>
  </si>
  <si>
    <t>EA-4KpXaGt2-qCBbqxPuhA</t>
  </si>
  <si>
    <t>My father gave it the highest praise he can give an eatery: I'll come here again. That's saying something if you know my dad. ;;That said, I don't think any of you do. So...The food first. The salads were classic and good, not great. The soup was a seriously good butternut squash rendition. And then the pastas, well, they were light and sauced perfectly. Not too much meat, but enough to make the papparadelle dish hearty. And the venison was cooked to perfection, the meat itself was perfection -- almost chocolaty in its richness. A wonderful cut of meat. Dessert-wise, the tirimisu was a miss, and the chocolate mousse was rich and hit the spot for the boys at the table, but the fig gelato is the way to go. I ate half of my mom's entire plate...;;The service was great, and the staff were truly accommodating. My dad asked for a combination of two dishes with a classic sauce that wasn't on the regular menu that night, and it wasn't even the mildest problem. Not bad for a first visit!</t>
  </si>
  <si>
    <t>YR7atQMrq-7d_JyLY-WI6Q</t>
  </si>
  <si>
    <t>7kBpvzrbUvpSrgI6pvRH9g</t>
  </si>
  <si>
    <t>This restaurant is reason enough to return to Philadelphia.  Food was great.  Everything, appetizers, pasta dishes, dessert, all excellent.  Great atmosphere.;;The dining scene in New York City is more formal so I had to pleasantly adjust to the slightly less formal atmosphere that is Philadelphia.  From the moment I arrived in Philadelphia I noticed that the City is younger and just a little less formal (in a good way), I came to find it endearing.  I was a little surprised when the waiter addressed us as \Guys\" rather than \"Gentlemen</t>
  </si>
  <si>
    <t>\" that would never happen in New York but I liked it.;;The food was amazing</t>
  </si>
  <si>
    <t xml:space="preserve"> I loved the place.  BYOB</t>
  </si>
  <si>
    <t xml:space="preserve"> awesome.  This meal easily would have cost twice the amount in New York City</t>
  </si>
  <si>
    <t xml:space="preserve"> especially with such a nice wine.  I'm looking forward to returning..."</t>
  </si>
  <si>
    <t>dOc6Y8TRlamTse2bopgRHQ</t>
  </si>
  <si>
    <t>H2B0U2EM8TeJS00ST3FyDw</t>
  </si>
  <si>
    <t>yycP4imglCQOWLT0YPEs3Q</t>
  </si>
  <si>
    <t>This is the 3rd time at this restaurant. The food is good; not great and had much better else where for the price but dining in the garden is why we go. We will not be going back though. Last time we were there we had an obnoxious waiter. We asked if we could have time before we ordered; he said yes then came back under 5 minutes. Our guest asked what was good on the appetizer side and he stated his two favorites but our guest did not hear him so she asked again. he snapped back I already told you. He pushed us to dine fast even though there were out door tables available all night and it was our friends birthday. When the check came we asked for change. He then came back and said that we only left $110 and the bill was $80.00. We were so irritated and felt so uncomfortable that we left the monies and said we would never go back. We live in Florida but have an apt in the city. This is on the no go list.</t>
  </si>
  <si>
    <t>tOOQpHlpZ70RAW9azhRHRw</t>
  </si>
  <si>
    <t>j9kDK1eZtx41-EZuarw1kw</t>
  </si>
  <si>
    <t>Their front of the house processes need some significant improvement.  Six weeks prior to Mothers Day; my partner and I made reservations for brunch through OpenTable so we could treat his mother. Four days before Mothers Day; they canceled the reservation with no explanation.  When my partner called back; they re-booked us for our table only to call me a couple of hours later to say they'd be closed.The  back and forth was frustrating and time consuming and we had difficulty finding any reservations worth taking for Mothers Day brunch.  If they knew they would be closed; they never should have given us reservations twice.</t>
  </si>
  <si>
    <t>CvI14luSbL6CTyQwGHWX9Q</t>
  </si>
  <si>
    <t>L6iIqORYEysSrlM7Y7MlcA</t>
  </si>
  <si>
    <t>Went here with my boyfriend on a date night. We had a reservation and were seated immediately although we had a little trouble locating the hostess.;;The restaurant was absolutely packed and little loud but we still were able talk without screaming. The crowd was a little older and did not approve of my tank top (woops).;;We ordered the mozzarella and heirloom tomato appetizer and it was great as was my gnocchi and my boyfriends veal. The waitress was friendly and attentive and the check was reasonable. Will definitely return!</t>
  </si>
  <si>
    <t>aYpabEsLDQg6C9v9lyFGYA</t>
  </si>
  <si>
    <t>There are a lot of nice aspects to Branzino, and some tasty bites.  My entree was not very good and that really overshadows the many enjoyable parts of  my dinning experience.;;Sat outside early on a beautiful Saturday night.  The seating is very comfortable with cushioned wicker chairs.  The server was friendly and knowledgeable about the menu.  The other server was very attentive in filing our water glass.;Shared the grilled octopus and a small bowl of paperdelle. I really enjoyed both dishes, the pasta was especially good home made and cooked perfectly.;;My issue was with my entree. The veal porterhouse which was the most expensive dish on the menu was lackluster at best.  Most of the chop was inedible gristle, and the center meat was fairly bland for veal. It was a workout to cut through to the tender parts, and was not wow'd when I got there. Seemed a waste to leave so much of a $38 chop on the plate, but I just couldn't chew or cut through it.;;Branzino is a cool little spot, and they do a lot of things right. I would go back for some pasta, but I don't think I would be ordering a meat course any time soon.</t>
  </si>
  <si>
    <t>EEIpP3BpEeJgZq8EQ5XKtA</t>
  </si>
  <si>
    <t>Not only was the food delicious, but the restaurant made special accommodations for our group of 12. Not only did we show up late, sadly our group of 12 dwindled to just seven. However, the wait staff didn't blink an eye. They treated us with the same care and courtesy that you'd expect from a five-star restaurant, despite the fact that our bill was essentially cut in half.;;On top of that, the Caprese salad was one of the best I've ever had. Our server told us that the chef has a tomato connection, and he wasn't kidding! And the mozzarella practically melted in your mouth. The Branzino skin was perfectly crispy and seasoned - and the tiny pasta (reminiscent of Israeli couscous) mixed with the tomato/olive compote was a great balance of flavors.;;The dessert potions were very generous and tasty, as was the cappuccino.</t>
  </si>
  <si>
    <t>5s08Ej81mmy__xAjQljOUA</t>
  </si>
  <si>
    <t>LzVvcVm48zYIcQnwLKt1oA</t>
  </si>
  <si>
    <t>Bars, Restaurants, Cajun/Creole, American (Traditional), Breakfast &amp; Brunch, Barbeque, Nightlife</t>
  </si>
  <si>
    <t>Catahoula</t>
  </si>
  <si>
    <t>UB09B-fPspLxG5okb_Galg</t>
  </si>
  <si>
    <t>Update: came back because I had forgotten my previous experience. Once again service was slow and bad. The table next to me ha to wait so long to order they ended up ordering to go and still had to wait to over an hour for food. As for me, I ordered the blackened tilapia Benedict. When it arrived, I pointed out to the server that it was pink and didn't look like tilapia. He assured me it was. After tasting it and confirming my suspicions that it was salmon, I told the server and was informed that they must have run out of tilapia. No other options (reordering) or discounts were offered.;;I really wanted to like this place, hoped it could be my new neighborhood bar. But the service was horrible, I would have ordered much more if any of the servers that walked by had actually stopped to ask. I also made the mistake of ordering the Caesar salad. I don't normally have high expectations for a Caesar salad to begin with, but this managed to still fall short with plain, wilted iceberg lettuce and that's about it. The music in Tuesday night was great, which is why it got two stars...</t>
  </si>
  <si>
    <t>C8oun7Z2aD5eLY6YSaX5bA</t>
  </si>
  <si>
    <t>X3XCsFcusYqfRm53eAJ3Qg</t>
  </si>
  <si>
    <t>39MZgfeMk3eTGuH453jV5w</t>
  </si>
  <si>
    <t>E6LFs3SlGpdhGJaIfTZUXQ</t>
  </si>
  <si>
    <t>Amazing food! I was born in Louisiana and lived there for ten years and always loved Cajun food. I thought Becks in reading terminal was the closest to Cajun I was gonna get IN Philly but Catahoula proved me wrong! The food is so Authentic and yummy. I tried the hush puppies; duck jambalaya; chicken Ã©touffÃ©e and all were so tasty too. I also tried a taste of the seafood jambalaya and shrimp Ã©touffÃ©e and they were tasty as well. The duck has a perfectly crispy skin and very tender juicy meat that just falls off the bone. Only gripe is how small this place is; not much seating and it's more like a sports bar.</t>
  </si>
  <si>
    <t>OVMSkHjcwpU6H4Qq4RDGCw</t>
  </si>
  <si>
    <t>KCA8uO-4YW1f7g92on8pFQ</t>
  </si>
  <si>
    <t>My friend was in from NY and we couldn't decide where to go for brunch and didn't want to walk too far. After an hour long discussion deciding between green eggs, Sabrina's, and cafe lift, we decided to try something closer probably with a much shorter wait. ;;The restaurant was somewhat small with only one waiter. He informed us he was making Siracusa Bloody Mary's. The special was 11 dollars and included a beer. We all ended up getting a burger that had goat cheese, bacon, fried green tomatoes, BBQ aioli and came with creole spiced fries. It was absolutely delicious! I will definitely be back to try a po-boy!</t>
  </si>
  <si>
    <t>5NCBhkSWZhBu41BLGFaS_w</t>
  </si>
  <si>
    <t>Quality food and drink in a great part of town.;;Catahoula has a creole/cajun theme thing going on: po' boys, gumbo &amp; such. The food is good. Real good. You won't go wrong with their \My Burger\". It can go up against most</t>
  </si>
  <si>
    <t xml:space="preserve"> if not any</t>
  </si>
  <si>
    <t xml:space="preserve"> burger in the city. ;;Don't expect some obscene eighteen page beer menu here</t>
  </si>
  <si>
    <t xml:space="preserve"> they have a handful of taps and maybe a dozen different bottles. They are all quality picks and range in a variety of styles. The bottle selections are heavy on the Abita in keeping with their theme</t>
  </si>
  <si>
    <t xml:space="preserve"> which is fine by me. ;;Aside from the food and drink</t>
  </si>
  <si>
    <t xml:space="preserve"> what makes the Catahoula experience so enjoyable for me is the bar itself and its location. It has the coziness of a small corner bar</t>
  </si>
  <si>
    <t xml:space="preserve"> but is ample enough to handle a decent enough crowd. If it had a fireplace</t>
  </si>
  <si>
    <t xml:space="preserve"> it's the kind of place you would never want to leave come winter. Yes</t>
  </si>
  <si>
    <t xml:space="preserve"> it's that charming. It's a good place to watch a game and they're always playing great music too. ;;The place is a gem which has rekindled my love of Queen Village.;;I like it so much that come to think of it</t>
  </si>
  <si>
    <t xml:space="preserve"> forget you read this review!;;Nothing to see there.....just move along. ;)"</t>
  </si>
  <si>
    <t>x7zvy9IknLmYAtVE5TdWsw</t>
  </si>
  <si>
    <t>The food was good and so was the service; but what we found to be extremely obnoxious was the fact that the owners were sitting behind us. It was super awkward. The ninety year old lady in their party kept turning around and giving my husband and I dirty looks. We are patrons; out to have a decent meal and a nice time. Not sure what her problem was; they were speaking Hebrew and we could not understand what they were saying about us; but we felt as though we were being racially profiled by the owners for being Latino. We enjoyed the food and drinks; but on principle; we won't frequent there.</t>
  </si>
  <si>
    <t>0JzEGl6pffSgQ7VCIKT5sw</t>
  </si>
  <si>
    <t>bfeAuvVGmcmyjO3FbfY-2w</t>
  </si>
  <si>
    <t>I am from Louisiana so I know what I am talking about when it comes to the cuisine. Catahoula is WONDERFUL! From the ambiance; the beer and spirits to the food; this place is great. I wish I lived in the neighborhood because they would see me every night! WHO DAT!</t>
  </si>
  <si>
    <t>M1XmJzxzAZUWYvUnjdw2Ww</t>
  </si>
  <si>
    <t>MQHhzXyx_PwHfDNGuKGW1A</t>
  </si>
  <si>
    <t>1 star for food.  I cannot rate the entire place because I have not eaten inside since it became Catahoula.  I was not even planning to write this, but the private message I sent to the place has gone unanswered for almost a full month.;My husband bought us gumbo and bisque to go.  Of all dishes, you would think that a nice New Orleans style restaurant should be able to deliver on these.;Both dishes were inedible.;The gumbo was basically sausage and rice.;The roux for the bisque was not reduced so it tasted only of flour.;We put both into the garbage disposal:(.</t>
  </si>
  <si>
    <t>Jiv01em6UFckSC36h8UKDA</t>
  </si>
  <si>
    <t>YObtR-nvpDkXdyGVozUowQ</t>
  </si>
  <si>
    <t>FAEPnt5TyJWvMiiWtfl3AA</t>
  </si>
  <si>
    <t>DcDLchRsMfaLhXxXRJEVEg</t>
  </si>
  <si>
    <t>Amazing!  We would definitely come back again!;;I found out about Catahoula from Groupon.  We got a great spend $20 and get $40 worth of food deal.;;We went on a Sunday morning for their brunch menu.  The employees (chef, Kitchen staff, and bartender) were all very nice.  My husband and I ordered the Fried Green Tomatoes and the Eggs Benedict platter, that had the fried oysters in it.  That food was crazy good!!  Hot, fresh and great flavor!;;The only negative thing...we ordered a cup of the gumbo to go.  When we got home and reheated it, we realized it was seriously burnt.  It probably was the bottom of the pot soup left over from the night before.  Although, that was gross, that wouldn't stop me from going back to try it again in a fresh batch.;;We loved this place.</t>
  </si>
  <si>
    <t>1MnkvbfdDyyOxrz9JVYXqw</t>
  </si>
  <si>
    <t>fneeyCOYV5-oVeQP0TACog</t>
  </si>
  <si>
    <t>American (Traditional), Restaurants, Nightlife, American (New), Bars, Hot Dogs</t>
  </si>
  <si>
    <t>Destination Dogs</t>
  </si>
  <si>
    <t>qu6fJWalL8_LVzjQDiP0HQ</t>
  </si>
  <si>
    <t>Love this place! Great food from the apps to the dogs from all around the world; to the great sides. Plus; they've got an amazing happy hour. Highly recommend.</t>
  </si>
  <si>
    <t>NxI3Xy5Lj94g3CdhGL9SeQ</t>
  </si>
  <si>
    <t>gQcb7gVzr94RBn0INvuFkA</t>
  </si>
  <si>
    <t>Really cool unique spot. Amazing gourmet dogs; nice bar; solid draft list; a pool table and baggo/corn hole for entertainment. Hope this place does well.</t>
  </si>
  <si>
    <t>n8kAAUEdUW52ziWbYYWCTA</t>
  </si>
  <si>
    <t>LHsIprCk6ReSzhdv1UaDwg</t>
  </si>
  <si>
    <t>Destination Dogs is actually a destination. Having only read (stalked) the menu previously, I was a little taken back to see what a formal establishment it was. There was a host, a formally dressed server to go with the table service and candlelight. And here I thought I was just going to a hotdog shop with a bar. ;;Having a gator obsession, I had to go with the Andouille Armstrong, which was a combined gator-shrimp hotdog with cabbage, tomatoes, jalapeno remoulade, scallions and a lemon wedge on top. My husband went with the Hebrew Hammer, which included a beef hotdog topped with potato latkes, onion and mustard. ;;After placing our order, it took a really long time for our food to come out. During that time, we second guessed the portion size and if we needed a side or appetizer. We also contemplated a beer, although we really weren't there to drink that night. These are gourmet dogs, but is the wait warranted? Apparently, not. Without a single complaint and complete patience on our part, our server took 50% off our check at the end of the meal and told us this wasn't the normal timetable. Phew, that's a relief. ;;So our food came and our side second guessing was laid to rest. This was not your tiny wiener from a hotdog stand. We had before us sausage sandwiches. I'm in the camp that the insides make the meal, but that luscious, toasty roll made a great thing even better.  Bonus points for each dog coming with a small side of chips. ;;The gator was no NOLA gator, but still really tasty nonetheless.  Between a hearty dog, a stellar roll and fun toppings, the Andouille Armstrong was a wiener...I mean winner. ;;I'm so intrigued by so many of the fun hotdog combinations and meats (kangaroo, I'm looking at you, mate!) Their beer list had a few brews that caught my eye to warrant an elongated visit. ;;As their name eludes, this chain knows what it takes to be a destination hotdog spot that can be fun, intriguing and a place you'd want to hang around for longer than it would normally take it eat a hotdog.</t>
  </si>
  <si>
    <t>maJsfVGw5ItKEZ1ijby9GA</t>
  </si>
  <si>
    <t>Dogs are a novelty in many places; but at Destination Dog they get quite serious. I've never seen or eaten such a well orchestrated hot dog that is so uniquely and elegantly thought out. I ate the Charles Dog Gaulle from the international side of the menu and it was great. While I would still recommend they somehow have a basic cheeseburger available in case you are with a friend that doesn't dine in dogs; I think this bar is fun and good eating. My next attempt is a python dog (yes that is correct).</t>
  </si>
  <si>
    <t>4k2btS-MzkC2VgNycgS11A</t>
  </si>
  <si>
    <t>OkTU4d96-I9Qcdp9nwkrWw</t>
  </si>
  <si>
    <t>Good stuff.  Disclaimer:  I don't really eat meat, so some of the more interesting creations are lost on me.  I've had the veg-dog and the python thing without the python -- both delicious.  Not sure if i'm just special, but it was impossible to eat the veg-dog without looking like a child and getting sauce and samosa-potatoes all over my hands and stuff.  I think the bun was too big and the whole dawg was a little unwieldy.  I ate it all, though, and was very full.  The boys both got two dogs, which seemed a little crazy to me.  The Paul Bunyan smelled like delicious breakfast.;;Decent draft selection (though we had to ask, and the waiter had to show us on his serving tablet, which was a little awkward) and friendly service.  Probably 4.5 stars but not perfect because of too many meaty selections.</t>
  </si>
  <si>
    <t>3agKxC3HL_vTFI6BqarcPw</t>
  </si>
  <si>
    <t>_Zr6Lvtmsm3oxSI9LTQySA</t>
  </si>
  <si>
    <t>Stumbled upon this gem of a place while visiting Philly for the day. What a interesting concept! The menu consists of many interesting \hot dog\" choices each associated with an airport 3 letter code and inspired by the destination from domestic to international</t>
  </si>
  <si>
    <t xml:space="preserve"> prices ranging from around $8-$14. But don't let the pricetag scare you because they are more than substantial dogs.  ;;I tried the following:;Howlamo: Wild boar sausage w/ pork belly</t>
  </si>
  <si>
    <t xml:space="preserve"> chicharrones</t>
  </si>
  <si>
    <t xml:space="preserve"> baconaisse</t>
  </si>
  <si>
    <t xml:space="preserve"> scallions. Highly recommend. my only concern was that after a few bites it was quite heavy and salty</t>
  </si>
  <si>
    <t xml:space="preserve"> could be improved with some kind of acidic/sweet sauce.  Super filling.;;Kansas city beefs: Pork sausage w/ pulled BBQ beef short ribs</t>
  </si>
  <si>
    <t xml:space="preserve"> coleslaw. Great choice of sweet BBQ with the savory sausage. ;;All sausages made in house and bread baked on premises. The bread was a real highlight</t>
  </si>
  <si>
    <t xml:space="preserve"> double toasted and did a great job containing the ingredients inside."</t>
  </si>
  <si>
    <t>LUQ4X9yFY4eClz-WEKlkNw</t>
  </si>
  <si>
    <t>jwovoUIqlQZc659-LCknIQ</t>
  </si>
  <si>
    <t>Interesting concept \hotdogs\" w differences toppings. It was not bad. I got the Israel - The beef hotdog was nothing special but the latkes were good. I forgot what my friend ordered. Also a beef hotdog 2 grilled onions topping which was okay. I just thought if the concept of the restaurant is around hotdog - the main star should shine more instead of the toppings. The loc is superb; we picked there bc we were catching a show over the Forrest theatre"</t>
  </si>
  <si>
    <t>HKkhamPZAXOIx442ZmRb0A</t>
  </si>
  <si>
    <t>Ejh3_HVoMJ7aDXkq4WPBjw</t>
  </si>
  <si>
    <t>Walked here after visiting the Liberty Bell and Independence Hall. It was on our way to where we parked. When we entered we saw the bar but also a dine in area. We were seated and only waited briefly for our server. ;;My son and I chose one of the items off the menu. My daughters created their own dog. My son had the Scarlet  Bite and enjoyed it. I had the Rocky Balboara, it was delicious. He was able to finish his, I however was unable to finish mine. I did take it home to finish later.;;While I did not see a specific children's menu, due to the food choices, my children liked the food. Other children would like it as well. One of the tvs in the bar was on a kid friendly, cartoon channel and while they may not be able to hear it they would be able to enjoy it. My son and one of my daughters would periodically glance at the screen.;;The atmosphere was inviting. The food delicious. The service was phenomenal. I see us visiting again.</t>
  </si>
  <si>
    <t>AUAMqD4f9a8QSbUS-PN7Ow</t>
  </si>
  <si>
    <t>ylsr1zOXFYUOfVlQreSR0Q</t>
  </si>
  <si>
    <t>Been to both locations, and they both rock!!!;;Food is dynamite, drinks are awesome and the service is world class!!!</t>
  </si>
  <si>
    <t>3-fWY8EuKbF-DKYdCAaWmA</t>
  </si>
  <si>
    <t>8-6n6eIWk5NyAZXPTgXe6Q</t>
  </si>
  <si>
    <t>I was fortunate enough to attend the Yelp Elite Event as my husbands +1! I started off  the evening with the peach pit cocktail made with a quite  delicious homemade peach tea vodka. We were then served an array of appetizers...Bavarian pretzels; wings; scotch eggs and the must have patatas ridiculas which lives up to its name! After this a platter of their famous dogs arrived to share. The conquistadog (chorizo) ; bun mi (Cantonese sausage); the rocky-bal-Boara (wild boar) and the one-bite-in Bangkok (Python) were fully enjoyed by our adventurous yelpers. Being somewhat unadventurous I tried the Hebrew hammer; the scarlet bite and the cyclone. They were all made with all beef hot dogs and each one was delicious. Then came dessert. The Mississippi mud pie and bread pudding were the perfect ending to our meal. Thanks Robin for inviting us to this wonderful event</t>
  </si>
  <si>
    <t>SchWEo88sei4H24aFecauw</t>
  </si>
  <si>
    <t>9-tZDrMjJYBbpCJoU3WXAQ</t>
  </si>
  <si>
    <t>Indian Restaurant</t>
  </si>
  <si>
    <t>f6LI-jbSyAOKbwXc06bBlA</t>
  </si>
  <si>
    <t>Never again.;;Delivery: They will lie and tell you 45 minutes to an hour. It will, every single time, take AT LEAST 1 and half hours, and 3 phone calls asking where your food is before you get it. And I live 4 blocks away. This last time my order did not only take almost 2 hours to get to me, but it was missing items. When I called to ask where they were, they kept me on hold for 10 minutes and then hung up on me. If I hadn't paid cash, I would have disputed the charges.;;I've been dining in and ordering from here for years. I will never do that again. The food is so inconsistent. Some days it's great, other days it's so full of cardamom pods it's inedible. ;;Skip it.</t>
  </si>
  <si>
    <t>vFdc2T08d1VZ7SCdDFx7mg</t>
  </si>
  <si>
    <t>My boyfriend and I love to come here for dinner. It's our favorite Indian restaurant in the area! Their Chicken Tikka Makhani is incredible. Great food; great service and friendly staff. BYO which is a plus!</t>
  </si>
  <si>
    <t>0N2mdKauYmEhvnJzyEG-Qg</t>
  </si>
  <si>
    <t>I REALLY wish I read some Yelp reviews before placing my delivery order from here this past Tuesday. I should have known with the generic name \indian restaurant\"... ;;So things started off on the wrong foot when the delivery guy lied and told me he was \"downstairs\". I work near City Hall so he couldn't find parking right in front of the building and I ended up waiting a good 10 minutes for him to find parking and walk over to me to bring me my food. Didn't help that I was actually having an extremely busy day</t>
  </si>
  <si>
    <t xml:space="preserve"> so I could have used those 10 minutes. I wish he would have just told me when he was ACTUALLY downstairs.;;The food was ridiculously bland for indian cuisine - no heat and no flavor. I ordered veggie samosas and saag paneer (what they're supposed to be known for) and both were extremely dissapointing. The only good piece of food I got was the naan. I will say they have large portions</t>
  </si>
  <si>
    <t xml:space="preserve"> I got about 3 meals out of the serving size -- but the second 2 times I ate the dish I had to add my own spices and sauces to make it better."</t>
  </si>
  <si>
    <t>GMFNrTTflpbBmPITdpsgEg</t>
  </si>
  <si>
    <t>IEmjEhziLlamf86SDF2bqw</t>
  </si>
  <si>
    <t>Reasonable Indian fare at average prices. Ever go to places that are not bad but are not so stand out? This is one of them. In fact this may well define that category - they have a generic name and that should be some kind of a karmic choice!;;We had the peshawari naan and paneer makhani. We also had a soup (Mulligatawny) and some samosas. None of them were outstanding but at the same time they were not bad. If someone ate Indian food for the first time and they chose this place, they may be surprised at the vague reference to spices (especially the hot ones) in the context of Indian food. Somehow I was not able to identify any of the normal spices I am used to (cinnamon, garlic, pepper, cardomom) in the dishes.;;Just a normal Indian restaurant - what any roadside diner would be to burgers and fries.</t>
  </si>
  <si>
    <t>Lh8CL5gf5bkQ-FSWx3xh-Q</t>
  </si>
  <si>
    <t>35_RXc1RAmcj8zbaixcTzg</t>
  </si>
  <si>
    <t>Very rude waiter.  The vegetable entres were rather disappointing; although the onion kulcha was not bad.  (Also their mint chutney is made with gherkins - it took me a few minutes to tell why the flavor was familiar). Definitely not worth returning.  Sitar India is a far better bet.</t>
  </si>
  <si>
    <t>XpOLWJM-62yQ-rTX693Kkw</t>
  </si>
  <si>
    <t>They deliver thru Grub Hub too.;I love this restaurant. Try the tikka masala and the vindaloo is outstanding.</t>
  </si>
  <si>
    <t>kKDIaZfCGHRhsI94e5BFuA</t>
  </si>
  <si>
    <t>2CA0Bq_-JUPFnDD-kp3Gmw</t>
  </si>
  <si>
    <t>I've been back twice since I wrote my original review and I still stand by it.;My favorite dish thus far is definitely the Chicken Korma. Just...it's so delicious, I can't even talk about it because it's dinner time and I don't live in the city.;;Service is still top notch, water always filled, etc.;;It is one of the places I would take a visitor to the city if they were looking for good food. I even took my mother there after the Flower Show and she liked it!;;If you're kids are well-behaved, I see no reason why they can't join the meal.</t>
  </si>
  <si>
    <t>ptszYqvULb9AT04VfKaXfg</t>
  </si>
  <si>
    <t>biWRQmI5Iq-TJFlhGm1NYQ</t>
  </si>
  <si>
    <t>BYOB! Bring a bottle of red; eat the delicious lamb saag and savor your meal.  Weird name though... I definitely judged a book by it's cover with the restaurant being named \Indian Restaurant.\""</t>
  </si>
  <si>
    <t>jwZ0w0uFfJrsADdgEdDhqw</t>
  </si>
  <si>
    <t>Don't let the matter-of-fact name or the creepy mannequin doll at the front throw you off. This place is really yummy! Best Indian place that I've had in the city so far. The Lamb Vindaloo is actually spicy, and the onion kolcha is hot and delicious. ;;Service is also pretty good, no waiting time or pulling teeth to have your water filled.;;Dependable staple every time, and is now my point of comparison whenever I'm having Indian food.</t>
  </si>
  <si>
    <t>NYj8uB9-u0SmRMNDNktb1g</t>
  </si>
  <si>
    <t>Nightlife, Restaurants, Bars, Dive Bars</t>
  </si>
  <si>
    <t>Oscar's Tavern</t>
  </si>
  <si>
    <t>LtNNuDZpTBXIol3BGlxdIg</t>
  </si>
  <si>
    <t>this is an alright bar; not the kind of place you just want stop in for a drink; the atmosphere can be kind of a downer; but if you've got a big group of people and can take up the corner tables it's a great place for 5 dollar pitchers and bad jukebox songs nobody wants to admit they know all the lyrics to. few people I know have braved the food here (nothing vegan that I know of) but if you want to test the resilience of your stomach this is probably as good a place as any.</t>
  </si>
  <si>
    <t>X1VV7rNFaMPDIBE9PVF4tw</t>
  </si>
  <si>
    <t>Aq1tLE4XQuNElCgMgZkolw</t>
  </si>
  <si>
    <t>Not sure how I came to find Oscars, I was strolling around waiting for dinner and this little cobbled street appeared out of no where right in between Street and Market Street. The bright colored lights, quaint feeling and back alley kind of feeling drew me to start walking. Unfamiliar with my surroundings, I checked the streets to make sure I knew how to retrace my steps. The sun had just dropped behind the row of building on my right and shadows crept slowly up the walls to my left. A row of tiny little shops, bars, falafel, boutiques, street level, half level up and basement level. In the midst was Oscars Tavern. ;;I walk in and am obviously from away because I order a Yuengling. You don't order yuengling in Pennsylvania, you order a lager. She asked big or small, I said big. The lady next to me pulled the empty stool between her and me closer to me. Her absent friend whose cigarette pack and light were on the counter never returned - when I left, they were still sitting right where they were when I got there. ;;The owner was tending bar as well. Very talkative and friendly. As soon as the empty hit the bar, I was asked if I'd like another. ;;Down the right end of the bar, a grill used to whip up cheese steaks, burgers and other fried amusingness. If I wasn't waiting to go to dinner, I could not have resisted, everything looked amazing. This place is completely local, I am sure I was the only foreigner in the joint. The line cook, the bartender and the owner knew the name of every other person that came into the bar. Bar booths, red colors, blinking lights, tall bar stools, low ceilings, small front window. My kind of place.</t>
  </si>
  <si>
    <t>_NTm9Xv0gDfafBQxR3uUyQ</t>
  </si>
  <si>
    <t>28ig2La0U5kAsH9NBPbE4A</t>
  </si>
  <si>
    <t>I really love this bar. The perfect pre-gamer. You don't go to this bar for a great beer selection; although they've been getting a few craft beers in more. You go here to have a huge glass of cheap crappy beer; some onion rings; and watch all the interesting characters around you. Always a welcoming place.</t>
  </si>
  <si>
    <t>j-q7j5VUPqywa0ngwltJfQ</t>
  </si>
  <si>
    <t>YJOUqhK9dkZlPo_w_pEdSw</t>
  </si>
  <si>
    <t>I ALWAYS have the best times here.  A little dive bar on Sansom has cheap beer and a no frills environment.  I went there a couple of years ago and met this guy who kept telling my friend and I to come with him to Bristol (not in a creepy way; but in a fun way).  We politely declined; and he said that cousin Earl would be upset and that he is going to tell mama over Sunday dinner.  He told us not to be late.  I won't.</t>
  </si>
  <si>
    <t>RVC1dlK3MhAjMNZBq_aX5w</t>
  </si>
  <si>
    <t>yCdUJ-augaZ-VxfBvfP33Q</t>
  </si>
  <si>
    <t>I have never been to an establishment where the bartenders and entire staff have had such an attitude and made their patrons feel like second class citizens. Specifically; the bartender Bill was so rude and obnoxious when ordering drinks it made me want to throw my drink in his face. The guy is an absolute Bum who has no business working in a Burger King. The show Bar Rescue is the only thing that comes to mind here.</t>
  </si>
  <si>
    <t>3E8k_Ru1NkKNg-8YS7nksQ</t>
  </si>
  <si>
    <t>5dvsV1i9js1OACO-G-6SJw</t>
  </si>
  <si>
    <t>Wow, this place is a VERY locals-only kind of place. You walk in and are greeted with a the smell of fried foods and the sight of a thousand Phillies shirts. None of this is a bad thing, but a bit jarring when your previous stop that night was Franklin.;;I had the massive long island (obviously) which was drinkable and --did I mention?-- massive. No regrets there. I could see myself coming back here when I'm in the mood for a no-frills night of cheap booze and sports on the TVs.;;The bathrooms did, however, make me want to vomit.</t>
  </si>
  <si>
    <t>cmazmH4wFFeUB42tSwYz2w</t>
  </si>
  <si>
    <t>I love Oscar's Tavern. As a patron who usually doesn't frequent dives, I have to admit upon first entering I was mortified. Yes, I know it sounds ridiculous.;;When I went for the first time last year it was dark, looked dirty, smelled like old beer and there was a drunk guy stumbling around and in the back that my friend and I were guessing if he was a regular or an employee. The glasses didn't look too clean and the grill was exposed and part of the bar.;;Once you get past all that, you have ridiculously cheap beer in large quantities. They used to have Lionshead on tap. My love for shitty beer appreciated this. They now have PBR on tap. This warmed my heart.;;I still haven't ordered any food here and don't think that I ever will because the guy cooking it skeeves me out, but my friends have drunkenly munched on fries and chicken tenders and they didn't seem too lethal. ;;Beware, this place is cash only and the closest ATM is in Bar 1518 a few doors only. Also, if you want the most bang for your buck, get the tall boys and Lager is always on special.</t>
  </si>
  <si>
    <t>NcQCs29owdaEjTAGnPrOoQ</t>
  </si>
  <si>
    <t>If my life were 'Shaune of the Dead', this bar would unfortunately be my Winchester. ;;The food sucks but let's be honest, you're not there to eat. One goes to Oscar's to get wasted, on the cheap. Their long islands are a bit pricey ($12) but you're getting 23 ounces of booze. ;;Yes, it's dingy but nobody will bother you. Unless of course, it's a waitress who cannot pronounce, \Kenzinger\" but HEY! Whatever</t>
  </si>
  <si>
    <t xml:space="preserve"> nobody is perfect and my glass was never empty."</t>
  </si>
  <si>
    <t>vcbDpcsJCKhcKeSWQEQbjw</t>
  </si>
  <si>
    <t>3GhClx4r_VyuPLs_camzhw</t>
  </si>
  <si>
    <t>True dIve bar where the waitress may not always remember your name but knows your order.  You can supersize your beers.  It's not for the faint of heart.  There's a lurid haze of smoke that hangs over the place and clings to your every molecule.  For some reason, I love it.;;You can get a decent sized group in here.  The crowd varies based on the night, but it definitely has its share of regulars (read daytime alcoholics).  I frequented this place every Wed night all summer long and have a great store of memories.</t>
  </si>
  <si>
    <t>DW9yJ2z8GLNjN_y761Pcng</t>
  </si>
  <si>
    <t>23TvV_skMtQ-y369tV7DIw</t>
  </si>
  <si>
    <t>$3.25 PBR's and cheese fries are one way to enjoy the end of a Friday workday. If you're not a beer drinker, take a look at the placemats because they're covered with cocktail options.;;The waitresses at Oscar's are friendly and usually on top of their game. Seating is almost always a problem though, but once you've got a spot it's hard not to kick back and stay for a while. Women, be mindful of the toilet paper supply, it's rarely ever stocked.</t>
  </si>
  <si>
    <t>tLEVnPUkFo9aiSkWX4jqaw</t>
  </si>
  <si>
    <t>lS42krxXMm-HIk7dntRsKQ</t>
  </si>
  <si>
    <t>Asian Fusion, Thai, Soup, Restaurants, French, Salad</t>
  </si>
  <si>
    <t>Pattaya</t>
  </si>
  <si>
    <t>VGNBl4aCAU3OwZroBplZVA</t>
  </si>
  <si>
    <t>We ordered online and the service was really great. We ordered pad se ew platter; red curry; and vegetarian dumplings. All were amazing. Would like to try again very very soon</t>
  </si>
  <si>
    <t>NDbof-kVx5s9s5yjOhztFg</t>
  </si>
  <si>
    <t>ewEjedFAYnPSfCSGnZ3Wfg</t>
  </si>
  <si>
    <t>krlBrB3dJwZSaQgR_pI3qw</t>
  </si>
  <si>
    <t>kthKx5-5pgOBWYR6QY0LfA</t>
  </si>
  <si>
    <t>Service: Great. It's pretty fast and the delivery never takes more than 45 minutes. ;Food: Not too impressive. I'm not a fan of their pad thai at all. However, their tofu options and their calamari are really good!</t>
  </si>
  <si>
    <t>Myr0h5OdFLmJo5mfQA_F0g</t>
  </si>
  <si>
    <t>I was wandering around University City before catching a show at World Live Cafe.  I saw this place and decided to stop in as I had not had any pad thai in a good while.  I ordered the vegetable spring rolls and the vegetable pad thai.;;The spring rolls were way too greasy.  But the presentation on the plate with a few bites of salad was nice.  Then the pad thai came out.;;It was absolutely disgusting.  Again way to much oil.  The vegetables were obviously from a frozen mix (yuk!) and the tofu was way undercooked.  I had two bites and then for the first time in my life I sent a dish back.  I've had much better pad thai in small town Indiana of all places. ;;When the waitress asked if I wanted to substitute something else I politely declined.  ;;I would give it one star, but I did not have to ask to for the pad thai to be taken off the bill.  Their other dishes might be good, but I wouldn't return here even for a free meal.;;Update:  51/6/08 I've now changed the rating from two stars to one star.  I would change to zero if I could.  The reason for the change is received a message from the restaurant through Yelp that was impolite to say the least.  While the staff in the restaurant were very courteous, the person in charge of their Yelp account really needs to learn the meaning of tact.</t>
  </si>
  <si>
    <t>GkmXqyNlxSmN8E5UAPbiFg</t>
  </si>
  <si>
    <t>F0av7j0pxBdERpoJ4ew4-A</t>
  </si>
  <si>
    <t>Pattaya is more than worth the minor hike from Penn for the lunch special! It's one of the best places in the area to take guests who come to speak at our department -- Pattaya can easily accommodate a large group for a late lunch, and they're affordable enough for our student wallets. $9 for three dishes -- it's hard to do better than that. ;;Granted, the food is not spectacular, but it is pretty darn good Thai food close to campus with all the regular things I need as a voracious vegetarian green curry consumer -- spiciness (when I remember to ask for it), coconutiness, etc., and their veggie spring rolls, though a bit on the greasy side, are delicious. ;;They don't even try to remember who ordered what, and tend to call out our orders on arrival at the table like auctioneers. We do usually have 8-10 people though, and they are always very patient with us, even when we squeak in half an hour before the kitchen closes.</t>
  </si>
  <si>
    <t>5stC8I8mG5JVw2yNljp2Rg</t>
  </si>
  <si>
    <t>agZXV4dp00ZJbR0hR8dnxQ</t>
  </si>
  <si>
    <t>I would give this place 5 stars, but the portions are too small for me. I've got a big appetite and a small bank account, so when I throw down for some Thai, I want to indulge. Unfortunately, I always have to order two entrees at this place. And I eat half my wife's portion. So, do the math.;;The good thing, though, is the food is amazing. We usually get Pad Thai, Green Curry, and Spicy Basil Duck or something. It's an amazing treat. My only complaint is the price ought to get us some more food. ;;3.5/5--I'll round up to 4 stars since I crave the food so much.</t>
  </si>
  <si>
    <t>C8hAGJWm3TjQfXxqux_W_Q</t>
  </si>
  <si>
    <t>ibArQ2k2UEvMl-PEUZekfQ</t>
  </si>
  <si>
    <t>Ordered food while working on a 24-hour call shift at the hospital- and it was a great bite to keep our team's morale high. The food was delivered quickly. Granted, the pad see yew was a bit dry and blandly spiced, but they placed plenty of vegetables and tofu in the mix.;;They have a big menu available plus all of the standard options (curries!).</t>
  </si>
  <si>
    <t>kEfG0D2ga4vl0xbIUjZ3mA</t>
  </si>
  <si>
    <t>cULklApy1FtfaOsBW5La-w</t>
  </si>
  <si>
    <t>I love this place!!!;;Great thai food; nice service; nice ambiance. Whenever I want Thai food in Philadelphia, this is where I go.;;The Pad Thai is delicous!</t>
  </si>
  <si>
    <t>4iyBw9frlcWf_YaBjQ7CbQ</t>
  </si>
  <si>
    <t>I agree with other reviews which point out the Pattaya Grill does not pretend to be fine dining. Nonetheless, I've eaten there about 4 times and the food has never disappointed. The portions are sizeable without being overwhelming. I always enjoy the soups whether I order Tom Yum or a coconut soup. Also, their mixed drinks are delicious and strong. My favorite is definitely the Pink Ginger Lemonade which is made with ginger vodka made on premises. Really yummy. ;;After eating there last night, the only thing I have to say about the service is that we ordered drinks, appetizers and a main course and the drinks didn't come until after the main course came. Very annoying. Aside from this, the service was so non-existent that I have nothing more to say.;;We tip at 20% almost everytime we eat out, but since there was hardly any service last night, there was hardly any tip.</t>
  </si>
  <si>
    <t>muCelHtTlX5PrJd8JKkf_w</t>
  </si>
  <si>
    <t>Food, Health Markets, Restaurants, Specialty Food, Vegetarian, Kosher, Chinese, Ukrainian, Vegan</t>
  </si>
  <si>
    <t>New Harmony Vegetarian Restaurant</t>
  </si>
  <si>
    <t>kQNX7w_Fg5qGQ34FcyRrkw</t>
  </si>
  <si>
    <t>Very good vegetarian food; but their menu doesn't exactly match the one shown on google and yelp</t>
  </si>
  <si>
    <t>AVDJSM70Xn0lWXdvALVRqw</t>
  </si>
  <si>
    <t>9NFu0-BWfFj8rxw3498MCQ</t>
  </si>
  <si>
    <t>Why are you reading this? Run to Harmony now!;I grew up eating here and LOVE it. I heard they changed managers or ownership or something and I haven't been since. But if the menu is anything like it was about 4 years ago...its delicious. The sesame chicken or general tso are my favorite! Seriously, I'll probably dream about this food tonight. ;If you are vegetarian, bring your meat eating friends here and they won't believe their taste buds.</t>
  </si>
  <si>
    <t>lFQ0zx-LNuTEQFDBewysRw</t>
  </si>
  <si>
    <t>0g54HUq8xxx4zK-EmCk2vA</t>
  </si>
  <si>
    <t>I love this restaurant so much; though I like cooking whenever i am not having my own food the next best deal for me is NEW HARMONY. this stands out to me to be the best in philly. i tell everyone i know about this restaurant even non vegans love it.</t>
  </si>
  <si>
    <t>SKxT68AxlppfTcDgbxFw0w</t>
  </si>
  <si>
    <t>ODmQZ1XfsoT_Y1sMU0oUhA</t>
  </si>
  <si>
    <t>Absolutely wonderful, this is my go-to comfort food place. Sesame beef and walnut jumbo shrimp are my favorite, but I love so much of their menu (wonton soup - also incredible!) ;;I also just love the feel of the restaurant, it feels cozy, it's never too loud, and the owners are nice. It's almost never crowded, but I wish it was, because I love it and I want them to always have tons of business.</t>
  </si>
  <si>
    <t>pQubL3ZdtPTxMMwEVjJ_Ww</t>
  </si>
  <si>
    <t>ClkCOiYSvE2gKgvehBjmeQ</t>
  </si>
  <si>
    <t>So my first impression was, \Oh</t>
  </si>
  <si>
    <t xml:space="preserve"> I should leave...\" But I mustered my courage and went in. It doesn't look very...uh....clean... from the outside or the inside...;But</t>
  </si>
  <si>
    <t xml:space="preserve"> I was starving and really hoping for the best... So they sat me kinda off to the  side. Not really a problem....I suppose. So I ordered:;Turnip Cakes. They were pretty good. I kinda craved them since I haven't been to my beloved dim sum since I became veggie. They were crispy. Not much else happening tho. They gave me the sauce that usually comes with Peking duck (the name escapes me). That was different and they kinda needed it.;;Spinach dumplings and dragon dumplings. were a disappointment because they are essentially the same thing</t>
  </si>
  <si>
    <t xml:space="preserve"> just different colors. Like your typically veg. gyoza filling. Not bad not good.;;Taro Cakes. They were strange...just strange. Crispy crust but nothing else going on. I could taste taro....maybe?;;Imitation shrimp with walnuts. Actually pretty tasty. I could be fooled. BUT</t>
  </si>
  <si>
    <t xml:space="preserve"> they served the shrimp with the vegan set sauce on top of broccoli with soy sauce on it. Just odd. Served with brown rice. ;;Vegan Char Siu Bao. Nope. Doughy AF. No; flavor. Maybe microwaved with a damp paper towel?; ;So I guess the message here is</t>
  </si>
  <si>
    <t xml:space="preserve"> this is one of those places where the fake meats are the way to go. ; ;Not terrible but just not super special other than being a vegan Chinese restaurant."</t>
  </si>
  <si>
    <t>9SmLAhlwZEFacVxGIjsHjA</t>
  </si>
  <si>
    <t>jnLkVaomNt_u6DZPOIDQ2A</t>
  </si>
  <si>
    <t>I once found a place like this in Atlanta and I never thought I would find one again. What a gem!;;I placed an order of sweet and sour chicken and pork buns for pickup. ;;What was awesome:;1. They packaged my fried chik'n bits separate from the sauce (good thing too because it took me a good forty minutes to get home). ;;2. They gave me brown rice.;;3. They included delicious egg drop soup for free. ;;4. EVERYTHING WAS VEGAN AND DELICIOUS!! I have to admit though, the pork rolls were a bit doughy, but yummy at the same time. ;;This meal cost me $10 and I couldn't even finish half. I probably would have gotten three meals out of this (I had to leave for my flight though so my friends will enjoy the rest instead). ;;I'm giving a four because I've only been there once and I can't speak for all the dishes as I had a very typical and probably easy to make meal. Still, delicious! Vegans, vegetarians, and meat-eaters will love the food!</t>
  </si>
  <si>
    <t>7jreP6ufTfE1M5pJVnDl1A</t>
  </si>
  <si>
    <t>2xQyUfl-raB0FZ1OKo-xtQ</t>
  </si>
  <si>
    <t>This place is amazeballs.  I really, really wish we had a comparable place in Raleigh / Durham / Chapel Hill, NC.  The service is just fantastic as well: courteous, gracious, and welcoming.  No weirdness even though I, on a business trip, was dining alone; you know how sometimes you can tell your server is irritated to be waiting on a one top, which is why I usually eat at the bar when I'm traveling for work, but I didn't have to worry about that at all here.;;The menu is so massive, I found it challenging to choose!  The won ton soup was off-the-charts good!  For my entree, I went with the General Tso's \chicken</t>
  </si>
  <si>
    <t>\" which probably wasn't what I should have ordered; I found it too salty for my taste</t>
  </si>
  <si>
    <t xml:space="preserve"> and I prefer dishes with tons of veggies (so my ill choice was my own fault). This dish was not bad</t>
  </si>
  <si>
    <t xml:space="preserve"> certainly</t>
  </si>
  <si>
    <t xml:space="preserve"> but not something I'd slap my mother about.  The imitation chicken is substantial and filling</t>
  </si>
  <si>
    <t xml:space="preserve"> if not a bit on the squeaky side</t>
  </si>
  <si>
    <t xml:space="preserve"> as far as consistency goes</t>
  </si>
  <si>
    <t xml:space="preserve"> and perhaps a tad dry.  The dish was served</t>
  </si>
  <si>
    <t xml:space="preserve"> with tons of brilliant green steamed broccoli</t>
  </si>
  <si>
    <t xml:space="preserve"> which was just heavenly.;;Next time I'm in Philly</t>
  </si>
  <si>
    <t xml:space="preserve"> I will visit New Harmony again</t>
  </si>
  <si>
    <t xml:space="preserve"> for sure!  I definitely want to try the lunch buffet (which had just closed down when I stopped by at an odd time) and this amazing karaoke everyone keeps talking about."</t>
  </si>
  <si>
    <t>YrugcPqjHGVkrSXpozDowg</t>
  </si>
  <si>
    <t>rBBJ0oorVQQHV_cjuGr66g</t>
  </si>
  <si>
    <t>I first tried New Harmony last November on a weekend trip to Philly. I ordered a couple dim sum apptizers, the wonton soup and also a mock chicken dish.  All were tasty and I was particularly impressed with the variety on the menu.  As a vegan, it seems that its not that hard to find vegan options at many Chinese restaurants-- there are usually at least a few vegetable dishes and mock meat dishes to chose from at the restaurants i have been to.  But never have I seen an entire vegan menu-- complete with appetizers, entrees, dim sum, and even dessert!  I wanted to try so much but of course neither my wallet nor my belly would let me, so I knew I would have to come back in the future. ;;So, this past Sunday when I found myself in Philadelphia once again, I stopped by New Harmony and ordered several dishes as carry out to take home with me.  ;;I ordered wonton soup, spare ribs, chicken satay, fried shrimp balls, steamed dumplings, pork buns, basically all sorts of appetizers I normally don't find vegan versions of!  And once again I was not let down.  Even my carnivious boyfriend was impressed with the vegan chicken! I also ordered the Singapore Noodles, and was delighted with them! The prices are good, the service is great and I can definitely see why this place is so popular. ;;I can't wait to go back to Philly again soon, I know for sure New Harmony will be on our list of go-to spots for Vegan food when in the city of Brotherly Love!</t>
  </si>
  <si>
    <t>T7MY7G4y4pAF3DcRmCJwRQ</t>
  </si>
  <si>
    <t>kwXgbcrNhThtEOgOENgeoQ</t>
  </si>
  <si>
    <t>I'm just in town for work; but someone recommended this on Facebook. I'm so glad they did! I am gluten free and vegan and was craving good Chinese food. I had the sesame chicken which was tofu done with rice flour; and also had the potato pancakes. Absolutely delicious! The owners son waited on me; and he was awesome! So helpful; and so friendly. I can't wait to come back!</t>
  </si>
  <si>
    <t>ZJn1didtMRx7D-RKOyc1Fg</t>
  </si>
  <si>
    <t>Still coming back a decade later, so something must be good! A favorite dish is the one that resembles beef with broccoli--lots of broccoli with a wheat gluten-looking \meat\" that was really good. ;;If you don't eat shrimp but wish you could</t>
  </si>
  <si>
    <t xml:space="preserve"> their imitation shrimp is eerily like the real thing in look and texture. ;;I loved the green beans</t>
  </si>
  <si>
    <t xml:space="preserve"> too. ;;I'd recommend this to folks skeptical about vegetarian cuisine. It should win them over."</t>
  </si>
  <si>
    <t>fEqiXG_B-fn__w0aeF3nBQ</t>
  </si>
  <si>
    <t>French, American (New), Restaurants</t>
  </si>
  <si>
    <t>Laurel</t>
  </si>
  <si>
    <t>xlDPYXu4xVfRxWBpyqoyQg</t>
  </si>
  <si>
    <t>Laurel was soooooooo good...like, really good. But was it $600 for two, good? Probably not. Wait, maybe? The amount of truffles they shaved over the gnocchi was redunkulous. I think we ate a whole nugget alone (Not really, but close). So, yes, it was worth it. But, I will say, after traveling around the world and paying for many high-dollar meals (Which $600 may not qualify for?), Laurel just doesn't really stand out to me [other than the truffles]. If you have cash to burn - GO! If not, save your money and splurge elsewhere (I really can't recommend anywhere in Philly in the 'BLOW YOUR MIND, BEST MEAL I'VE EVER HAD' category, though tons of perfectly cooked meals for significantly less).;;Enjoy!</t>
  </si>
  <si>
    <t>tBIUzmVFSZhAbpoJwwvlcw</t>
  </si>
  <si>
    <t>X573hJXeQ5yQbTmwzMGDww</t>
  </si>
  <si>
    <t>The best meal I've had in Philadelphia! The food was SO delicious and the service was top notch. We had the 7 course tasting menu and every single dish was 5/5 stars!  I didn't think that was possible until I dined here. I especially loved the albacore tuna;  the torn scallop; the ricotta gnocchi; and the pudding with puffed grains.  We love it here so much; we plan on coming every season to try new dishes!</t>
  </si>
  <si>
    <t>0lX3gbniIawXeSkNoJuooQ</t>
  </si>
  <si>
    <t>6XbP2HFPWFaBTcETs4g8kw</t>
  </si>
  <si>
    <t>Ambiance is quant.  Service is top notch.  Food is creative and well presented.  Prices are appropriate for quality of food.  Most importantly, the food is delicious.;;I recommend the gnocchi, which I ordered without panceta.  The Walu was also amazing.  The chocolate pudding was surprisingly light.;;Big tip - BYOB!  This is a huge plus of you want to avoid corkage (I dont think they charge).;;Also I called and got in the next week.  I know they book out, so check their Twitter or call.;;Well worth it.  Very romantic.  Perfect for a date night or any other sort of gathering.</t>
  </si>
  <si>
    <t>q5-6Y521ZkrLNfWUoPzUuw</t>
  </si>
  <si>
    <t>y9xF2GIGxV1oNgyo5rsDKQ</t>
  </si>
  <si>
    <t>Laurel is no longer a newcomer; but still going strong.  Chef Elmi continues to turn out French inspired dishes that are uber-creative without being over the top.  Yes; the food is post-modern; but not to the extreme; fussed; but not overly so; and the portion sizes are what you'd expect from a 7 course tasting...somewhere between small and medium-small.  Ingredients are fresh beyond compare; presentation is outstanding; service is attentive without being overbearing; and the flavor combinations are unique and work exceedingly well.  The wine list is very small; only a handful of options.  The overall experience at this very small East Passyunk restaurant is outstanding; and worth the trouble in getting a reservation; and paying the $85 pre fixe.  Reservations do appear to be a bit easier than they have been in the past; but don't let that fool you into thinking the food is any less fantastic than it has been.</t>
  </si>
  <si>
    <t>WIdUAxJqXKp2imC_BfcxMg</t>
  </si>
  <si>
    <t>V2P8V-oNsfic8l434uepmQ</t>
  </si>
  <si>
    <t>Okay people, this place is worth the hype and the $$$$. After watching Chef Elmi compete on Top Chef like a champ, I knew I had to quickly make a reservation to support my Philadelphia rising star chef's new restaurant. It's a good thing I did, because Laurel is now booked up for basically the next 3-4 months.;;My favorite dishes of the night were the scallop crudo (which came with an incredible apple and cucumber consumme), the roasted shrimp and mushroom soup, the pork with a chestnut puree, and the complex sweet and sour dessert of white chocolate pudding with cocoa nibs and quince. Every single dish we had was thought-provoking and so exciting. I think that was my favorite part. Although we knew what the ingredients of each course were, we still had no idea what to expect when it came to the flavor. Chef Elmi kept us on our toes the entire time.;;The restaurant is also BYOB and the pricing is comparable to many restaurants in the city. The portions are also fair and we left feeling satisfied and happy.;;I'm sorry to talk it up because you won't be able to get into Laurel anytime soon. This Top Chef winner knows what he is doing!</t>
  </si>
  <si>
    <t>8Ip-mYThK2woV58PaKA-6Q</t>
  </si>
  <si>
    <t>I'm looking at the reviews here, and I can't make sense out of what I'm seeing. Either (i) I don't realize what an unsophisticated rube I am, (ii) people are afraid to give a fancy, high-profile place a low-star review, or (iii) Yelp is a scam and Laurel pays them a bunch of money to keep low-star reviews out. Laurel is, at best, unremarkable, except for the prices, for which Laurel has managed to set a new standard in Philadelphia. Dollar-for-ounce, it's by far the most expensive place in the city. ;;'Fois gras' always sounds good when it rolls off waitresses' lips, and it tastes even more decadent than it sounds. But when you say it, there should actually be some fois gras in the dish -- at least enough to taste it. All I tasted was the most expensive granola I've ever had; I prefer some of the granola in those containers at Whole Foods.;;The one dish I did think was excellent was the gnocchi, which I gather is their famous dish. It was good, but I feel like I'm paying for its fame at an additional $55. I notice other reviews discussing it only months ago for $20, $40, $45. No matter how good it is, I don't think it'll be worth it in a year from now when it's $125.;;Many reviewers note the tiny portions. They are, to be sure, miniscule, but I actually don't mind that, so long as the taste is a knockout. Here, we received eight dishes -- one (the gnocchi) was excellent, one (the Burgundy snail dish) was very good, and six literally made us laugh at ourselves for voluntarily being robbed of $300. That's $300 -- at a BYO. Remarkable.</t>
  </si>
  <si>
    <t>eYpqAtz4Tm-YhjibNClejg</t>
  </si>
  <si>
    <t>4ClNguwFEiMyumXrcWl16Q</t>
  </si>
  <si>
    <t>Food for the most part was very very good. Small portions of course but many plates. It's about taste so law of diminishing returns applies , no more than 3 bites of each plate. ;Service was great. Only thing about the service I found odd. The owner served and explained some of the dishes. He seemed pissed off to be there . Unhappy. You couldn't hear a damn thing out of his mouth that he was explaining. I asked twice still couldn't hear. Neither could my wife and she has bionic hearing. ;Good to go for special occasions.</t>
  </si>
  <si>
    <t>20_T93u3mzpG-8DU-JdLVQ</t>
  </si>
  <si>
    <t>jVlpnoSYcjx397rKWhzLSw</t>
  </si>
  <si>
    <t>9xbe0rgpC1uV-VnqHHt-_g</t>
  </si>
  <si>
    <t>x4KVqxwNnt8OrdjalA8xbA</t>
  </si>
  <si>
    <t>Now I know what all of the hype is about!;;I luckily secured a spot for two last Wednesday night after seeing them tweet about cancellations on their twitter page. I booked a reservation at 6:30 on Open Table and then called to confirm the reservation. I wanted to do something special for my boyfriend as his graduation was that Thursday, so it worked out perfectly. ;;We arrived with champagne and beer, and the hostess immediately took it in the back to chill. We were then seated and our waitress came over, poured us a glass of champagne and described how the menu worked. Not long after, we were served our first course.;;Course 1: Uni;This dish was a perfect starter course. It was a small bite of food but still was very, very good.;;Course 2: Mackerel;What made this dish for me was the horseradish ice. It was a perfect balance between the texture of the raw mackerel and the spicy/sweet taste of the green apple. Yum.;;Course 3: Escargot;As it was escargot week, they of course needed to serve a dish with a focus on snails (which worried me a bit as I am not a huge fan). I was pleasantly surprised! The textures/taste was right on point. ;;Course 4: Gnocchi;The gnocchi was a ricotta base and served with a stinging-nettle sauce. It was perfection.;;Course 5: Walu ;This fish was impeccably cooked- crisp on the outside and flaky and buttery throughout. It was served with a rhubarb puree that tied the whole thing together.;;Course 6: Veal;This course was my least favorite. Overall, the veal was very tender and the vegetables were cooked well, but it lacked the special ingredient that I felt was present in the other courses. ;;Course 7: Caramelized White Chocolate Pudding;This was an AMAZING dessert. The pudding had a fantastic texture, and the granola-like topping was the perfect contrast.;;The food was amazing, but what really made this place a winner in my book (and worthy of the best restaurant in Philly award) was the service. From start to finish we felt that we were being taken care of and treated as if we were the only customers in the restaurant. I will never forget this experience and I cannot wait to come back!!</t>
  </si>
  <si>
    <t>m8o98fTvhwxYZPvZM121jg</t>
  </si>
  <si>
    <t>hands down, the best restaurant in Philly. I've been twice now and both times it was impeccable. Beautiful textures, colors, flavors. Portions are the perfect size and you always leave feeling satisfied but not TOO full. Service is very good and the vibe is not stuffy, which is always appreciated. Affordable too considering how wonderful it is. Menu additions can get pricey, but have been worth it in my opinion.;;My only complaint was that we ordered the gnocchi and found a hair in it. This would normally gross me out but I know that this was probably a really rare fluke considering how great this place is.;;Everyone in Philly who considers themselves a foodie needs to go to Laurel ASAP</t>
  </si>
  <si>
    <t>hTj4_tMss4A_yOaRQUAjeQ</t>
  </si>
  <si>
    <t>9Qe5ib0bCgRITjYn-iA-Bg</t>
  </si>
  <si>
    <t>Nightlife, Food, Beer, Wine &amp; Spirits, Restaurants, Breakfast &amp; Brunch, Bars, American (New), Seafood, Gluten-Free</t>
  </si>
  <si>
    <t>Legal Sea Foods</t>
  </si>
  <si>
    <t>Legal Sea Foods has truly gone gonzo for global. I found them in the Philadelphia International Airport while waiting for a flight home. Had about an hour and one half so I sat down for some delicious Yuengling , 23oz, icy cold and food. Ordered some Kumamoto oysters, I know they're small, have had them several times before, but these should not have been served. They were actually almost non-existent, period. Very disappointing. ;;On the bright side, the Fruite De Mare Cesar Salad was phenomenal. Cajun grilled shrimp, mussels both steamed and marinated, clams, grilled calamari, marinated clams, shredded Boston lettuce with a nice balsamic vinaigrette - it was really not a Cesar dressing but this was delicious anyway. The shrimp were large and flavorful, nicely grilled, the seafood was all fresh, even the marinated mussels and clams were excellent. The calamari was tender and charred just right. Lettuce was crisp. Croutons to boot. A complete success and quite a deal at about $15.95. Lesson learned, don't order Kumamoto's out of season in an airport. Otherwise, nice.</t>
  </si>
  <si>
    <t>asUS7d_1-vvVDpeWJAuzBQ</t>
  </si>
  <si>
    <t>xOS-XzwrYVQEKzZ3YuTLZw</t>
  </si>
  <si>
    <t>qjPq311Av7JROb_E7TxtxA</t>
  </si>
  <si>
    <t>0G_YYrU4O1sG2OpmK6UmRg</t>
  </si>
  <si>
    <t>I won't eat here on my own coin because it ain't cheap, but when on business?!  You better believe it!  It's fantastic!  I'm from Maryland originally and I'm a critic of crab cakes. Most crab cakes don't come close. The crab cake here?  Outstanding!!!  Actually one of the best I've ever had. The scallops and shrimp were grilled to perfection. I chose the lite NE clam Chowder and didn't regret one bite!!;;Three Mojitos and finished with a bowl of ice cream and I had a memorable meal. My waitress Jennifer was on her game and super friendly. ;;Officially Phillies best restaurant and didn't let down the Legal Sea Foods brand by being in an airport terminal. Fantastic. I'm in love.</t>
  </si>
  <si>
    <t>0dcknuP3VLaO_Q6ugNmLQA</t>
  </si>
  <si>
    <t>bgSoCXZx_dX36uMSx88J6A</t>
  </si>
  <si>
    <t>SsVBQUfFWR6kyaOXMxVU3g</t>
  </si>
  <si>
    <t>agCRArZGVaJw3qjnINfdLQ</t>
  </si>
  <si>
    <t>On a nightmare of a miserable day stuck in rainy Philly instead of being in a tropical paradise; dealing with the awful american airlines we really needed some positive. The staff here was really amazing; comped us some soups and helped us find cool things to do and a place to stay overnight. Really above and beyond ; they gave me hope we can salavage this trip.  Thanks guys!</t>
  </si>
  <si>
    <t>BWw5R0oizz6xuaITn_rp_w</t>
  </si>
  <si>
    <t>0D89YFaUqPgcgEQDi8dBhQ</t>
  </si>
  <si>
    <t>Quick bite to eat before flight.   Sat at bar; great service.  Had the lunch special of shrimp and avocado!  Lite but good!</t>
  </si>
  <si>
    <t>E8ZPjNX63kfAuUL-U3s5Gg</t>
  </si>
  <si>
    <t>bZqyIV2R3-AAYi_f-uUY3Q</t>
  </si>
  <si>
    <t>We had Greek salad; salmon; lobster role; and chicken tenders it was all great. This is a great place to go to if you have dinner in the Philadelphia airport!</t>
  </si>
  <si>
    <t>OvyD0tpyN4xTG38GSovpbw</t>
  </si>
  <si>
    <t>XlKK9qmVLaoFnL9sNqOzng</t>
  </si>
  <si>
    <t>Actually, I wanted to give Legal Sea Foods at the Philadelphia airport 3+ stars.  The entire airport on a Sunday afternoon was a madhouse.  Legal Sea Foods was noisy, crowded and customers were waiting for a table.;;Unfortunately to avoid a wait I chose to sit at a small communal table with backless wooden stools.  Extremely uncomfortable.  I realize airport restaurants are expensive to operate, but everything felt crowded and pushed together.  My back was to the bar and I was frequently bumped by people passing by. It's like the restaurant is committed to making every inch count.  Not a relaxing atmosphere to enjoy a rather pricey dinner.;;I lived in Boston for l4 years and was pleased to see scrod on the menu.  It was okay, but not the best by far that I've ever had.  The pale crumbs on the top needed to be browned.  I had to ask for rolls, which were excellent.  The string onion rings were very good as was the polenta.  The meal came out from the kitchen hot and the plate was also hot. The wait for the food to arrive was less than I anticipated after seeing how busy they were.;;The server was attentive.  She checked back several times and gave me a to go cup of iced tea to send me on my way.  Looking around, I saw other servers hustling and being attentive to the customers. Considering how busy Legal Sea Foods was, that's pretty impressive.</t>
  </si>
  <si>
    <t>toZtKq0GJI8fkXTxdxa6TA</t>
  </si>
  <si>
    <t>yQ7c5cZ5XIL5ehXAX1vPiw</t>
  </si>
  <si>
    <t>Had a 4 hour layover in Philly due to flight delays. Had a lot of time to kill and Legal had the best Yelp reviews; so I gave it a shot. The service was attentive and very friendly. The seafood was VERY fresh and delicious. I got the NE Clam Chowder; shellfish sampler (2 little necks; 3 cherrystones; and 3 oysters all raw). Perfection. I also had the Maryland Crab Cake and a House Salad along with w glasses of Sauvignon Blanc.  Airport restaurant or not; this place has their act together. Stop in if you find yourself on a layover; or delay in Philly; you'll be glad you did.</t>
  </si>
  <si>
    <t>3Z70d8MHB6WhlMpIz9YdZA</t>
  </si>
  <si>
    <t>wPi7p5fZyGTOjDU28IlTqA</t>
  </si>
  <si>
    <t>Restaurants, Bars, American (Traditional), Gay Bars, Dance Clubs, Nightlife, Pubs</t>
  </si>
  <si>
    <t>Woody's</t>
  </si>
  <si>
    <t>bMizEuFHsmGeev234n5oeQ</t>
  </si>
  <si>
    <t>Would you like a dance party with the perfect blend of dance music, hype atmosphere, and strong drinks? Would you like to actually dance with strangers and not be groped? ;;I loved this place, it really took me by surprise. Some miscellaneous things: individual bathrooms are fairly clean, there is a downstairs area to chill without cover, the cover for the upstairs dance party is $10, bartenders are shirtless (yum), and its mainly gay men but they are all so sweet. I can't wait to go back.</t>
  </si>
  <si>
    <t>7_Wn4OXx43HJWqyoFW_mIQ</t>
  </si>
  <si>
    <t>80ViHlia-eL3ntonQ-aV0Q</t>
  </si>
  <si>
    <t>T9vRh7prQpMkBNQ6NrS2PQ</t>
  </si>
  <si>
    <t>While I appreciate Woody's for being one of the more inclusive spaces for LGBTQ folks in the city (though there are still issues), I can't get past the horrible DJs. Some of their theme nights have quality music, such as Latin night, but even then, it's likely that the DJ will somehow manage to make it sound like an annoying, tasteless top 40 song. ;Come on the weekend and expect to feel like you're in a middle school auditorium. It's borderline offensive that they expect grown adults to enjoy the top 40 garbage remixes they play. The place has no class and no originality.</t>
  </si>
  <si>
    <t>xE9ISXYakfWG8hDyBVDeHA</t>
  </si>
  <si>
    <t>nDodbigCzSYGDqrj5MkfRg</t>
  </si>
  <si>
    <t>I had a good time here. When I got there around 10:30 on a Saturday night, there wasn't a line but it was a nice crowd inside. The front bar was really crowded so I asked the bouncer if there was a bar in the back. He said yes, you are looking for Rosewood. I was just looking for another bar! However, it was less crowded back there and the DJ was playing some old school hip hop and R&amp;B. It was a good time though. There isn't much of a dance floor but what little space was there people were making the most of. Drinks were $10. A little steep but they were strong.;;I would definitely go back when in Philly!</t>
  </si>
  <si>
    <t>POiefi6ui-e5u4gnxctMHA</t>
  </si>
  <si>
    <t>jY_s-Zu0xicYuA1j_x_Kag</t>
  </si>
  <si>
    <t>As you can probably tell my the number of girls who have written reviews, ladies seem to like Woody's. This leads to LOTS of groups of girls (with maybe one guy with them), especially upstairs dancing. We paid a 10 dollar cover for upstairs on a Friday only to find a dance floor not very crowded, with mostly women. It got fuller as the night went on, but still probably was more than 50% women on the dance floor. Counting the creepers off to the side who stand and ogle, perhaps it was majority men, but I have a hard time considering the top floor a gay bar.  That said, the top 40/normal gay music was good (if a little too loud), the staff nice, and drinks average priced.  I did like the lights and fog, too.;;We were downstairs earlier in the night and it definitely had the more normal (and pleasant) local but popular gay bar vibe. Not being from Philly, I was shocked by how big all the guys are--why must your arms be the size of babies?! Because of the crowd, it was harder to get drinks and admittedly the bartender was less nice (because he was rushed). The crowd was a little older than what I expected.;;Ultimately, I'd give upstairs a 3, downstairs a 4. I'd feel obligated to go back, but with some reservation.</t>
  </si>
  <si>
    <t>qi6kB-_t4eBuHSg_gAIw-w</t>
  </si>
  <si>
    <t>43V3WhFEDZccL2ms52MS4g</t>
  </si>
  <si>
    <t>Woody's is probably the largest gay bar in Philly: it's got three or four different rooms and gets pretty packed at night (you won't miss it with all the people hanging out on the sidewalk). My boyfriend and I went there both nights that we were in town; and had a pretty good time. Lots of friendly people (though a slightly older crowd than at other places) and relatively cheap drinks: always a good combination. They have computers upstairs with free internet access (which I always find a bit weird in a bar... why would one want to come here to spend time online); and I was given a friendly reminder by some random dude at the bar not to give in to the temptation to check my email... \social suicide!\"; said he. There's also a dance floor upstairs; though you have to pay to get there on the weekend (wtf?!). Good place to mingle with the locals while getting your drink on."</t>
  </si>
  <si>
    <t>o-t-i7nbT5N_cmkCXs5oDQ</t>
  </si>
  <si>
    <t>0it8nyt7WA42yG6U_6sugA</t>
  </si>
  <si>
    <t>YzkwQEyqgnD5LF4-ZwF1NA</t>
  </si>
  <si>
    <t>6sBM0wjOONS5QrCjggjdrA</t>
  </si>
  <si>
    <t>I was a little bit inebriated but from what I can remember this was great place to go out! The music was awesome; drinks were strong and cheap; and the crowd was fun. My friends and I went on a Friday night around 11ish and there was no line or cover. The area is nice too with tons of eateries and other bars nearby.</t>
  </si>
  <si>
    <t>qu-r6QIV46StPjPYKt51Og</t>
  </si>
  <si>
    <t>6Urp7CYPVZoTs8sOGjjxlA</t>
  </si>
  <si>
    <t>hijPgspPT-gf9h8CHJD7Nw</t>
  </si>
  <si>
    <t>z6BPfTbN5tHcAM0f8kSHQA</t>
  </si>
  <si>
    <t>0mijbNf-7wiKJ9xto1pAyg</t>
  </si>
  <si>
    <t>Breakfast &amp; Brunch, Restaurants, Mediterranean</t>
  </si>
  <si>
    <t>Spice Finch</t>
  </si>
  <si>
    <t>fcO8b3UVvOhOTJwn_Sjfwg</t>
  </si>
  <si>
    <t>This place was soooo unexpectedly delicious!! We had Charred Carrot Hummus; Shabazi Fries; Bean Fattoush; Roasted Cauliflower and the Bean Tagine. Every dish was flavorful; inventive; fresh and amazing!! Kudos to the chef and owner!! Definitely coming back.</t>
  </si>
  <si>
    <t>diUI0RPadfZRUHs8nSIZdw</t>
  </si>
  <si>
    <t>Diverse and creative drink menu; and excellently spiced dishes (to live up to the name!) What I like best is how versatile this restaurant can be for the guest. You can come in with a group and have a full and delicious meal; or you pop in for a quick drink and snack at the bar. Either way; you can't go wrong with any menu decision (though I was a huge fan of the yogurt appetizer!) Spice Finch is a welcomed addition to the Philly restaurant scene.</t>
  </si>
  <si>
    <t>SAaFAf82JpQsbHBGSnkn2Q</t>
  </si>
  <si>
    <t>TxRWlFICxSupaOVvXG8sPg</t>
  </si>
  <si>
    <t>Had an amazing dinner thanks to our waiter Josh! ;;Loved the baked cheese, broccoli toubouleh and octopus ;;The desserts he recommended were amazing : sundae and burnt cream !!;;Josh also recommended great wine to pair with our meal!</t>
  </si>
  <si>
    <t>bd7KaALm-AJbSfoLJ9Em-Q</t>
  </si>
  <si>
    <t>ZOIU0THnFOG2_eq-XWo8Sg</t>
  </si>
  <si>
    <t>Ate at Spice Finch Friday night. Arrived for a 7PM reservation and was seated immediately in a packed dining room. The space is spectacular and we were offered Dinner and Cocktail menus and promptly ordered The Rulebook, Organized Chaos, and a Rest in Pete's. Awesome. Get us a few more rounds please.;It's small plates so we ordered a ton: Shabazi Fries, Croquettes, Roasted Cauliflower, Broccoli Tabouleh, Warm Grain Salad, Little Neck Clams, Samosa, Chili Chicken Kebab, Shakshuka, Salt Baked Eggplant and four sauces - Muhumara, Lemon Yogurt, Garlic Yogurt and Tahina. There was nothing that wasn't fantastic. All was amazing. And the servers were extremely helpful suggesting food pairings and the order for serving.;;This is a must go in Philly.</t>
  </si>
  <si>
    <t>F55r2wF1317eWwfu7A4uPg</t>
  </si>
  <si>
    <t>pNV5Sm3Gz1Y4IJE73FAuPA</t>
  </si>
  <si>
    <t>We have eaten twice at Spice Finch now; and we love it! The food is delicious; creative; and filling. We had bean tangine (loved it); roasted cauliflower (best ever); and petite filet (tender and YUM) for our main course. Our server; Karen; was lovely and attentive. The presentation is exquisite. Nothing is lacking; and the prices are so reasonable. Ambiance is charming; cocktails are great; and the staff is extremely accommodating. This is a new gem on the Philly restaurant scene; and a very welcome one at that.</t>
  </si>
  <si>
    <t>6eh2uR2PQHDdLhMmp-xdrA</t>
  </si>
  <si>
    <t>wOuHy54j1zrzzYJjOoiiSA</t>
  </si>
  <si>
    <t>Great food; drinks; and an amazing ambiance!!! Really good service. Definitely recommend for large parties!</t>
  </si>
  <si>
    <t>lsijvjjCrAoHtwJUMegCAQ</t>
  </si>
  <si>
    <t>XICRd1EeFame_FphCVWNIg</t>
  </si>
  <si>
    <t>WOW!!! Incredibly delicious!! We explored many items on the menu and adored everything!! The lamb melted in your mouth as the flavors exploded!  The drinks were interesting and service was timed perfectly. ;The restaurant has a wonderful energy. ;;Our server, Heather was outstanding, friendly and fun. The manager stopped by our table for a delightful conversation. Each employee who poured water or cleaned the table was pleasant and smiling .;;Overall a perfect meal!! We can't wait to go back!!</t>
  </si>
  <si>
    <t>WOnrTnfIvyqM4fHrUSoyKg</t>
  </si>
  <si>
    <t>7iReVDHvucme_cHIHYqmvg</t>
  </si>
  <si>
    <t>cOR6HYrCWUP9G_H-T8mt_Q</t>
  </si>
  <si>
    <t>Without being accused of \You just like Jenn and Billy/Billy and Jenn so of course you are giving them 5 stars\" - they are getting solid 4 stars. The kind of 4 stars that in a couple of months as they iron out the kinks should move straight to 5. Also</t>
  </si>
  <si>
    <t xml:space="preserve"> we outsourced the selection of the plates to wonderful servers/kitchen staff.;;0. Maybe my standards for size are dropping thanks to the incredible rents NYC restaurants pay but this place is huge. Absolutely positively huge. And it seems it is able to deliver consistent food.;;1. Spiced yogurt. This thing is absolutely positively delicious. Take it from someone who spent a lot of time in the Middle East. It is the bomb. Creamy</t>
  </si>
  <si>
    <t xml:space="preserve"> garlicy and delicious. And fried pita. Oh. My. God. The fried pita. Or maybe it was not even a pita. Get it. ;;15 out of possible 10 points.;;2. Stuffed Grape Leaves - definitely not what I expected. I dont quite know how I feel about it being called \"stuffed grape leaves\" since one expects a rather specific middle eastern interpretation of what it should be. It was not. It was something else even though true to the form it was stuffed grape laves.;;9 out of 10 points. Probably because I cannot get over how it was something else than what I expected based on a name. Still excellent.;;3. Dates - yummy. They could even be a desert less sweet dessert if someone did not want to have a traditional middle eastern desert.;;9 out of 10.;;4. Peri Peri shrimp - I have no words. Just get it.;;10 out of 10;;5. Broccoli Tabouleh - I may have to reconsider my general antipathy towards broccoli. It was that good.;;9 out of 10.;;6. Merguez Kebab - absolutely positively delicious. Get it. Get it. And get it.;;10 out of 10. ;;I think we got two more things but I was so full by the time I dont even quite remember what they were -- food coma. They were</t>
  </si>
  <si>
    <t xml:space="preserve"> very well done."</t>
  </si>
  <si>
    <t>55mVqmo1T7pE4qwGQFGcuw</t>
  </si>
  <si>
    <t>_EEJ_Tn1-UcbJC9TQfdxJw</t>
  </si>
  <si>
    <t>delicious small plates - and vegetarian friendly.  Went twice in one weekend.  Pita bread is insanely delicious; as are shishito peppers and stuffed grape leaves.</t>
  </si>
  <si>
    <t>cCg8Y4ZDFw84D3COzeVcGA</t>
  </si>
  <si>
    <t>5YkucjpFYEhg4gsWU4B1hQ</t>
  </si>
  <si>
    <t>Restaurants, Diners, Breakfast &amp; Brunch, Sandwiches</t>
  </si>
  <si>
    <t>Little Pete's Restaurant</t>
  </si>
  <si>
    <t>ka93ilPR2q9LOOOz-OY_eA</t>
  </si>
  <si>
    <t>Full disclosure, never been here before 2am (and sober). ;;REGARDLESS, this place is damn good. Four stars because it's cash only, which of course can be inconvenient at times. But with the existence of apps like venmo and square (and they even have an ATM for a fee) problems like that are a quick fix. Bathroom is kinda small as well, but it gets the job done. ;;The wait is never long to be seated, even if there outwardly appears to be a line outside. Once seated, the staff treats you well and doesn't hesitate to take care of whatever is needed at your table. Yet, they're also not overbearing to the point that you feel rushed (which is crucial obv when you're trying to rehash those late night stories with friends). I always find myself making friends with the waitress, but that could just be my nature who knows. ;;The food: definitely good portions for a pretty standard breakfast affair. The number of options on the menu is what really stands out. And it sure doesn't take long to get to you. They're really good about fixing something that comes out wrong, and I remember specifically basically getting two whole breakfasts one night because I got the wrong cheese on an omelette. I almost cried I was so happy. ;;Space is limited at booths so be ready to cram it in if you've got more than 4 ppl together. ;;It's always a good time when I've gone and I'm looking forward to the next time I go back. Whenever I end up at Lil Pete's...I know it's been a great night.</t>
  </si>
  <si>
    <t>QtBxyayw_7S9dc96FMHh7Q</t>
  </si>
  <si>
    <t>FRzef9q7JMOswleNwCVdBQ</t>
  </si>
  <si>
    <t>I hope they open their new location somewhere close to Rittenhouse square. So close to me, I know nothing about Philly, Little Pete did show me some comfort time. The owner guy was always at the counter and he was nice. The waitress ladies seemed tough but they were actually very friendly and attentive. ;;I had couple dishes there since I got my breakfast there couple times. ;Loved their greek salad, this was so big that I always had left over and ate later. ;Their omelet was pretty good. Fluffy and yum. ;The egg sandwich, I liked it very much! They gave you so much egg and it was delicious. My go to breakfast awhile. ;Their French fries!!!! Crispy and just perfect with mayo. The waitress ladies remembered me and packed mayo with my fries even I did not ask for. ;;I like to have this comfy diner right next me. Sad to see them leaving.  We don't have many diners in center city though.</t>
  </si>
  <si>
    <t>5rvum1W5mWFt3FzuhGLABw</t>
  </si>
  <si>
    <t>I yelped \brunch\" before coming to \"Philly\" and it guided me to here. ;This cute little corner diner restaurant was literally across the street from the hotel that I was staying in. ;Came in for breakfast around 10am and was seated immediately.;The menu is very straight forward with the basic home-cooked meals.;They have specials and deals based on what day you come in.;There is a mixture of locals and tourists.;We ended up getting the Belgium waffle and the Tuesday special omelet.;The special omelet comes with coffee and toast. I think the coffee comes with free refills-I'm not a coffee drinker so didn't pay attention.;;Great place and would definitely come again if in Philly!"</t>
  </si>
  <si>
    <t>FVGrORiBlc-qTiOTyYoqpA</t>
  </si>
  <si>
    <t>h0MlQ8YSlZHOHOEM5lB4yw</t>
  </si>
  <si>
    <t>Staff was extremely welcoming. Gave off the perfect diner vibes. It was a very cute little place! Food wasn't the best diner food I've had but it was only my first time there and I got chicken fingers. Will definitely be back in the future to try their breakfast! Not a lot of seating inside; but the group I was with had a great time.</t>
  </si>
  <si>
    <t>O8BThBgBu41DG1XG-h4jeg</t>
  </si>
  <si>
    <t>I hear this place is closing permanently soon. What a shame! The food is awesome; the staff is dedicated and the pricing is fabulously fair. I enjoyed breakfast after clubbing closeby. There were plenty of colorful patrons from different walks of life. I met a federal agent; a limo driver and a medical grad student from Penn...diversity at it's best!</t>
  </si>
  <si>
    <t>fDQJZtVRGrEhZu3qRx3dEg</t>
  </si>
  <si>
    <t>5oZW9Et0dRpc-NFh2Z8oqA</t>
  </si>
  <si>
    <t>mBzVuUc07tFoKUlqLSEsqw</t>
  </si>
  <si>
    <t>9A8lVItaXdvNP-UQBWz-bg</t>
  </si>
  <si>
    <t>I'm not dumb, I know what goes on in any establishment that cooks and serves food, from the shittiest diner to the classiest restaurant. And it doesn't bother me, hey...if it doesn't kill ya, it only makes you stronger. That being said, don't use the bathroom here. It's a glimpse into a world that you just don't want to see.;;The food was pretty damn good and the service was reasonable. They didn't even bitch when we had to put a chair at the end of our booth for a 5th person on a really busy lunch hour. Kinda pricey for a \diner\" tho</t>
  </si>
  <si>
    <t xml:space="preserve"> i guess that has more to do with location than anything."</t>
  </si>
  <si>
    <t>sDKtuYT7yCGiIJESZ0bYKA</t>
  </si>
  <si>
    <t>eW3snBQpicXGRldGFYnQBA</t>
  </si>
  <si>
    <t>Little Pete's is a great spot for late night food after a night out. I think it's kind of cute inside too! It feels like you've gone back in time a bit. It also looked really clean to me, which was surprising. I had a scrapple egg and cheese sandwich and it was absolutely perfect. The waitress was really friendly too. ;;I arrived there around 1:30 in the morning and we were able to get seats at the counter immediately. By the time we were ready to leave though, there was a line out the door. Definitely keep that in mind if you're hungry :D</t>
  </si>
  <si>
    <t>qNuYB10c4S_tHaMsBD4QIw</t>
  </si>
  <si>
    <t>SmjR8Re6ERSVVXA0TcA_bQ</t>
  </si>
  <si>
    <t>MFYvvUWcLkeJyvn4QSi0Gw</t>
  </si>
  <si>
    <t>5GAPkJE8wh6xeQq3zcBZaQ</t>
  </si>
  <si>
    <t>Its been a few years since I've been to Little Pete's but I always loved going for 4th or 5th meal; breakfast; or lunch.  Sit at the counter-- it is  a blast. My favorite part about Little Pete's - aside from the great; cheap diner food- is going to the restroom. You actually get to walk through the kitchen! Wow!</t>
  </si>
  <si>
    <t>dAy0FqCHdjchJBrtp-rIhg</t>
  </si>
  <si>
    <t>LtLbT776NOAjva1ttA2h3w</t>
  </si>
  <si>
    <t>Restaurants, Pizza, Vegetarian, Salad, Italian</t>
  </si>
  <si>
    <t>The QUICK FIXX</t>
  </si>
  <si>
    <t>fmAzXjbIyVGxVbAJ2E7N5Q</t>
  </si>
  <si>
    <t>Great option for a healthier take out meal.  I had spinach ravioli with meatballs.  The sauce was awesome.  The service was great.  The atmosphere was just right.  The price; however; was a bit high.   All said; i'd go back.  The Flat bread pizza looked yummy.</t>
  </si>
  <si>
    <t>ervAHreN8Ms_YYcquqFRDg</t>
  </si>
  <si>
    <t>Wgc4haWxayCkPPq2vrpy_A</t>
  </si>
  <si>
    <t>pVs4-2GHmVvaJT6P-kUcpA</t>
  </si>
  <si>
    <t>w_cMz48qH8UHlsR7cgkErA</t>
  </si>
  <si>
    <t>The sauces will keep you coming back for more.;The flatbreads are creative and filling.;The menu is classic with a flair, and the build-your-own offers up something for everyone.;The atmosphere is fun, it's open late, charming customer service, and clean.;Delivery? What? Even better.;This is a neighborhood spot you need to try.</t>
  </si>
  <si>
    <t>t9dAQdDwdWAyZaWt51Zj6w</t>
  </si>
  <si>
    <t>NJROKEW5928GhOFLeLKWyg</t>
  </si>
  <si>
    <t>Great food! Very friendly staff. ;;I am so glad Quick Fixx opened, because I work around the corner and this place is perfect for lunch or grabbing dinner to go on the way home (the area needed something like this). They have pastas, flatbreads, and salads. Everything is fresh and you can even create your own item with any ingredients. I got the gnocchi with spicy tomato sauce and sauteed mushrooms. It was delicious. The side salad I got was arugula with shaved parm cheese. It was great and I really liked the lemon olive oil dressing that is their house dressing (they also have several other good choices). Word of advice: some items may have parsley in the sauce, so if you don't like it have them keep it out. For a pasta dish and side salad I spent $10. Not terribly expensive for lunch, but you can also get a flatbread for $6, so it isn't bad. Very good deal for dinner. ;;The interior is a cute design too, with little herb pots all around. ;;I will be back soon - next time I will have to try one of their combinations.</t>
  </si>
  <si>
    <t>ap1OQXpaXdcUqYeLrQ7OBg</t>
  </si>
  <si>
    <t>DtFEk5o0LQzKLvduTPQRiA</t>
  </si>
  <si>
    <t>jsAAurQLghD7oMUTnih4mA</t>
  </si>
  <si>
    <t>I've been twice this week.... they have a $10 lunch menu (includes drink and tax - it's Cash Only on this deal though, FYI) which is a great deal.  Had the grilled chicken ceasar salad the first time and a flatbread with old bay fries (YUM!) today.  Everything is made to order, and I love that they encourage you to build your own, they don't stifle my creativity (read: pickiness).  ;The service is GREAT, the people are super friendly.  And free wifi to boot.  I'll be back!  ;;PS.  They deliver.  They said their area is 11th to the Schuykill, Walnut to Washington  - but to call because they will try to accommodate more locations if they can.</t>
  </si>
  <si>
    <t>Rkj1-DFdh_9mnSCnaRIYaw</t>
  </si>
  <si>
    <t>GOCyCVMEGtNWeX1vyMG_rw</t>
  </si>
  <si>
    <t>Quick Fixx has been a consistently awesome go-to place for eats in my neighborhood for me even before I moved into the neighborhood. The day I rented my first place in Philly, I stopped in Quick Fixx because I needed just that: quick food, and healthy-ish, if at all possible. With their expansive salad menu prominently displayed on the wall, I quickly made the decision to slowly inhale something before the apartment open house. ;;I ordered the goat cheese salad, which was delicious and delivered to me in around 10 minutes. Win! [And then I successfully rented my current apartment. Win again!] I remember especially loving the strawberries within the salad, currently replaced by (probably) more season-friendly apple slices, which are also quite nice. This salad has a nice balance of fruit, veggies and a little carbs with tortellini thrown in for good measure. This is the kinda combo that I know makes me feel full for a long time without the sluggishness of consuming a heavy meal, so it's kinda become my perfect option for lunch. ;;Having just lovingly described my usual order, yesterday, I stopped into Quick Fixx and tried something outside of my usual, which was the arugula salad and the pierogis: yum! This is a more simple salad consisting of arugula, parm cheese, and dressing, but the dressing used for the arugula is kinda special: it's savory and lemon-y and just lovely. As an unofficial pierogi expert (qualifications: Central PA native, kinda Polish), these were great! They were fried in a way that felt lighter than I've tried elsewhere and had a nice amount of filling. The filling itself was pretty standard, but good. I'd be interested in trying the jalapeÃ±o pierogis someday. ;;I am thankful to have this wonderful little spot on the edge of Rittenhouse that offers year-round freshness!</t>
  </si>
  <si>
    <t>K-rMtNcAz0wOWQ81W88NsQ</t>
  </si>
  <si>
    <t>CvTLY8JQF7Y6nF-eSGiK_Q</t>
  </si>
  <si>
    <t>Free wifi and a pretty good lunch for under $15 in Rittenhouse. i really cant complain about anything other that the fact that they dont give you bread with your salad;; Really ?!? other than that service was fine and my salad was pretty darn tasty.</t>
  </si>
  <si>
    <t>INq39aZx006v4ixASwVdUg</t>
  </si>
  <si>
    <t>My husband and I have already eaten here twice...both times were such a treat! We sampled a few of their flatbreads: the Fixx, the Prosciutto and the Lancaster, PA. We highly recommend the Mushroom &amp; Speck bruschetta and the all-star dish of the night, the Gnocchi Lasagna. My husband loved the Fixx so much on our first visit, he ordered it again. ;;The ingredients are definitely fresh and the presentation is amazing for the affordable price point. I am glad to see so many positive reviews for The QUICK FIXX, because we hope this place sticks around. Looking forward to going back again!</t>
  </si>
  <si>
    <t>DVIiNONWLV0YZKY-2xUNUg</t>
  </si>
  <si>
    <t>meB_fkCVMYmwpfN5LfQOQg</t>
  </si>
  <si>
    <t>I have nothing positive things to say.;;First and foremost, they use Bounty Paper Towels Select a Size as their napkins. Huge fan of that Huge fan. #pgemp;;Alert -- Your food is not going to immediately come out of the kitchen. But that's why this is the quick fixx... not fazoils or mcdonalds. They clearly are making your items to order and not just making a ton of it and reheating it. It's still pretty quick considering.;;I have had a few things on their menu and they are all excellent. It is a perfect place when you have a few minutes before your next activity and need a quick dinner. And furthermore... it's quick skip and jump away from my place.;;The service and the people working there are very nice. And they keep the place immaculately clean. Can't say the same thing about the other places in the South Street area.;;Overall... When I am in need of a QUICK meal... I'll be back... They do deliver, but I feel that is SO lazy when I am so close to walk.;;This review was brought to you by the word, \QUICK\""</t>
  </si>
  <si>
    <t>qAQjfwspeg9WvCewHLrxOQ</t>
  </si>
  <si>
    <t>0bvtIbpsqBJZpRKSPwIfNw</t>
  </si>
  <si>
    <t>Hotels &amp; Travel, Bars, Food, Wine Bars, Beer, Wine &amp; Spirits, Event Planning &amp; Services, Nightlife, Hotels, Gluten-Free, Restaurants, Italian</t>
  </si>
  <si>
    <t>Panorama</t>
  </si>
  <si>
    <t>gQsWX2J9uDEmeeUEOx0NnA</t>
  </si>
  <si>
    <t>My family and I visited the day after Thanksgiving. We easily got reservations and honestly could have just walked in with no reservations. There were only about 4 other tables filled. The first thing I noticed was the wine bar. This place is a must for any and all wine lovers. Our group ranged in age from 14 to 68.  Two ordered the filet mignon. They were both cooked to perfection.  The other three of our group selected the special for that night that included gnocchi; ravioli and one other type of pasta. This dish was offered as a whole or half. Everyone ordered half and it was just enough if you were planning on dessert; which you should. We each ordered a different dessert. The tiramisu was wonderful as were the pear and the apple desserts. Service was great and I would go again the next time I'm in town.</t>
  </si>
  <si>
    <t>ljhY6A9fgx3BDJ6flzHBFw</t>
  </si>
  <si>
    <t>Ristorante Panorama is a little bit of a throwback - the ambiance is wonderful and you do not feel rushed to start, or complete your meal. The waitstaff is well trained and are quite familiar with the menu. ;;We started our meal with a wonderful antipasto platter which easily served the four of us - very nice presentation. The ladies brought their wine flights from the bar (they have a system that provides 150 different wines by the glass) while Charlie and I sampled their selection of Craft beers on tap.;;Entrees consisted of:;;Gnocchi con Provola Affumicata homemade pillows of potato and ricotta gnocchi with fresh basil and fresh &amp; smoked mozzarella ;in a light San Marzano tomato sauce;;Vitello Mandolese thinly pounded veal medallions stuffed with prosciutto and fresh mozzarella in a sauce of porcini mushrooms;;Orecchiette housemade pasta (two).;;We finished off this perfect meal by sharing two orders of excellent cheesecake.</t>
  </si>
  <si>
    <t>z-nN8yM29lLYiDm3hQG1qg</t>
  </si>
  <si>
    <t>This place is incredible. Impressive wine selection; great ambiance; and impeccable service. The meatball is a must. Will make it a point to go back every time I'm in Philly.</t>
  </si>
  <si>
    <t>Q2HKsS3meE5mcYJDFDfbzg</t>
  </si>
  <si>
    <t>FurNxhJjz1VU1a_YUTLl1w</t>
  </si>
  <si>
    <t>If I had intended on doing more of a wine tasting visit to Ristorante Panorama; this may be a 4. There's a very extensive list of wines and I enjoyed my Sangiovese. My sister in law and I ate here (had baby and stroller in tow) for dinner on a week night. Be warned there is no ramp if you need one! The restaurant itself is in a really cool hotel/historic building. It's very cozy and romantic. Food is okay. If the price point was a little lower; I might be more impressed; but for the price- Shrug. They also have a gluten free pasta; but only one option; with a few possible sauce substitutions; and my sister in law felt it was just okay. Staff was nice and helpful with getting the stroller in and out. I'd say; maybe not the best bang for your buck in terms of Italian; but would be a great spot for friends and wine.</t>
  </si>
  <si>
    <t>UY-PIbm4jcnCHcFhjpaqTQ</t>
  </si>
  <si>
    <t>ZzHKtIuk07E4qNs-EDP4Yg</t>
  </si>
  <si>
    <t>Ok, so those of you who know me know that I am an absolute wine geek...so coming to Panorama, with their 120-glass list, was a dream come true.  Well, it should have been.  ;;The wines by the flight are really nice.  I did the big and bold flight that had 5 glasses (1.5 oz pours) of mostly expensive italian wines (barolo, brunello, amarone, a priorat and a cabernet).  I think it was $55.  Not bad and the wines were each really nice.  ;;That's pretty much where the greatness stopped.  We also had a bottle of 1996 Pio Cesare barolo (~$70 retail if you can find it...$175 on the list).  That was a decent bottle at an outrageous mark up.  ;;The food...left much to be desired.  The meats were all overcooked.  The sides were uninspired and the pastas we tried were average (to slightly above average compared to other Italian places in the city).  ;;I'd go back for wine but not food.</t>
  </si>
  <si>
    <t>Lbo9wuzc3V61eEUGKPScGQ</t>
  </si>
  <si>
    <t>Very delicious; well executed food. Pleasant but old school dining room. Had the homemade burrata; roast pork ravioli; egg yolk and truffle raviolo; chicken; profiteroles. Wine flights were hit (Killer B's) or miss (Piemontese Power). Service was great. Music was terrible (like hotel lobby/elevator/bathroom music)</t>
  </si>
  <si>
    <t>J6DeEYk5VF_oH6OniMxGOQ</t>
  </si>
  <si>
    <t>7jcBblsiCzkk00UwDb1ePA</t>
  </si>
  <si>
    <t>Reservations for a birthday dinner with friends.  The restaurant is very nice; cozy; and festive.  The wine selection is amazing; the have a world record for wine on tap.  Service was also very good.  I had the rigatoni and my husband had a lamb pasta dish.  The rigatoni had some weird scoop of something that looked like creamy liver on it.  The sauce tasted slightly burnt; and my pasta was undercooked.  My husband's lamb dish was underwhelming.  The other couple with us enjoyed their dishes.  The cheese plate appetizer was delicious.  Disappointing overall.</t>
  </si>
  <si>
    <t>u-g21x15kZKMutZdUZfoMQ</t>
  </si>
  <si>
    <t>MP-mF67Znt6xX3RTmeuvGA</t>
  </si>
  <si>
    <t>I went here with a friend and we had a great time. We went on a Friday during happy hour and stayed for quite a while. The restaurant has a very warm and inviting feeling, everything I'd previously heard about it...we weren't disappointed.;;The wine selection is off the charts! Everything we had from the wine, to cocktails, to food was delicious. We will be back soon...</t>
  </si>
  <si>
    <t>3uPm-1MTN3L4s5qjCHCxQw</t>
  </si>
  <si>
    <t>k72kN5cLWX2e57k3tVHVkA</t>
  </si>
  <si>
    <t>Hp1gvwH7mEnhtzYHUetJuw</t>
  </si>
  <si>
    <t>Love them for restaurant week. It leaves more room in my budget for the wine. I am a big fan of the big and bold flight, which comes in around $55.;;You can't go wrong with any of the fresh pastas. My favorite is the triangolini (I know that's not spelled right, but is the small triangle ones.) Its one of the few times that the pasta out shined the other ingredients in the dish.</t>
  </si>
  <si>
    <t>yVmdLEG5ayP55s_psPoy8Q</t>
  </si>
  <si>
    <t>KrKQChZ1hwHHVaUK9Zc-Ag</t>
  </si>
  <si>
    <t>Food, Breweries, Restaurants, American (Traditional), Brewpubs</t>
  </si>
  <si>
    <t>tWhIdyMFKKE1X-xzlHU3Fg</t>
  </si>
  <si>
    <t>Not that good but the beer is ok. We tried the grilled corned beef Rueben which was unremarkable and served on soggy bread. My upgrade of sweet potato fries was a bad idea. The fries were cooked in the same fryer as the fish they serve and remnants of beer batter were throughout the dish-uggghhh. We also shared a Thai chicken lettuce wrap dish. It was full of sugar and served on wilted lettuce. I asked the waitress if indeed the fries were cooked in the same fryer as the fish. She asked the kitchen and confirmed that it was so. It was not a place I would return to even though this was our second visit. The first visit was ok; not great; but ok.</t>
  </si>
  <si>
    <t>A4jx83488GL_mnWlSM9lag</t>
  </si>
  <si>
    <t>gaX82-ML8669W3EYSeol3Q</t>
  </si>
  <si>
    <t>qxTMxknSW5sWpyR7cxdMtg</t>
  </si>
  <si>
    <t>zB52IFht-fHVP4GGjP9FPA</t>
  </si>
  <si>
    <t>I am not one to give out a perfect score because I can always find something to complain about, however, this place is damn near perfect. ;;Where to start?;;Service: party of two arrived Saturday night around 8:20 pm without a reservation. We were told it was going to be a wait of 40 minutes. We were going to go to the bar area but it was crowded so we just sat by the waiting area. After about twenty minutes, a woman named Megan came over and asked our name again and said we will be seated shortly. She then asked if we wanted to try the pumpkin ale. We declined then she offered chips and guacamole on the house. We were surprised because it wasn't 40 minutes yet but we kindly accepted regardless of the reason. Our waitress Melissa (I'm almost sure this was her name. If not I apologize profusely) was attentive and friendly. She came back often to make sure we were okay.  I had told Megan that she made my friend's day by offering the chips and guacamole because it was her birthday. When we were seated, Melissa wished my friend happy birthday and offered ice cream for dessert. Clearly, communication among the staff is great.;;The food:;Chips and guacamole 4/5: good texture. Fresh. Chips were okay. Guacamole needed a little salt. ;;Seafood bisque soup: I didn't try this but my friend enjoyed it.;;House salad 4/5: very good. Could have been a little more crisper. Probably would get the dressing on the side next time. Delicious none the less;;Korean BBQ wings 4/5: I ordered the small portion and these big wings came out. I was impressed by the size of the wings. The wings were a bit more spicier than I thought they would be but still a good taste. ;;Crab cakes: I didn't taste this but my friend said they were delicious. I did taste the old Bay fries that came with them 4/5. They were thick and nicely seasoned. Could have been a bit crispier for me;;I ordered the local hand crafted vodka and it was very good. ;;I would definitely return. We were full after the chips, salad and soup. We took majority of our food home but we can't wait to eat the leftovers tomorrow!!;;Service is everything to me and this establishment should teach a lesson to other places.;;When I'm back in Philly, I'll definitely be returning!</t>
  </si>
  <si>
    <t>8t6ex_pBPcSYyiijYqk1Pg</t>
  </si>
  <si>
    <t>RwGovC1dPFa8ZQVfPKbadA</t>
  </si>
  <si>
    <t>LsyNqqmiQsHrwD7A3H5gtg</t>
  </si>
  <si>
    <t>The service here was terrible; the food was ok but not good enough to make up for the extremely long wait and inattentive staff. I wouldn't recommend it to anyone and I won't be returning.</t>
  </si>
  <si>
    <t>GpOtN5GAqfAMKRTXiYaJ-g</t>
  </si>
  <si>
    <t>nUQsI-gILkT8Sd7g43f6zg</t>
  </si>
  <si>
    <t>Thankfully Yelp has the hours wrong on this new place to the neighbourhood. It's actually open from 11:30 to Midnight, not Noon. We have walked past it the last three days while wandering around Philadelphia during our visit. We decided to give it a go on our last evening here looking for some small plates as opposed to a big meal. ;;It's a beautiful in house craft brewery which is very popular in our neck of the woods so we are quite familiar with the concept. Beer is not our thing so we will leave those that know way more about that to comment on the offering of suds that their offering. ;;We can tell you that the pretzel sticks are great and the cheese dip was also excellent although could use a little infusion of sharp cheese to make it outstanding. The grainy mustard dip to us was a touch to heavy on the acid and could have used a bit of sweetness to cut the acidity. ;;The Caesar salad was good with a generous amount of food even with the starter salad which we split. The croutons were tasty and the Parmesan cheese plentiful. I like a bit more anchovy than was evident, but others I know do not, so I am likely in the minority there. ;;Where the fifth star was earned were the buffalo wings which were HUGE! The appetizer wings are $13.00 and include 10 wings or so our server told us. We got 11 and it might be because they were on the light side as far as weight goes (kidding, check out the photo). They were very tasty and there was no way the lovely K and I could finish them. Suffice it to say we have lunch already for tomorrow as we brought 6 back to our hotel room. ;;The place was rocking busy, but even at that the food came out quickly and the service was very good. They haven't been open for long which typically results in glitches to either the food, or the service and we experienced neither. ;;Definitely a place to check out!</t>
  </si>
  <si>
    <t>G3ro8y7y5U28RZQOpbUgCQ</t>
  </si>
  <si>
    <t>VE0EB0K3T1bgDqR5HDR66A</t>
  </si>
  <si>
    <t>I have been here five times since they opened and never been disappointed.  The beer is amazing and constantly being updated.  I recommend joint their King of the Hill club as you get larger beers for the same price as a pint.  The highlight for me are the Philly Cheese egg rolls and the nachos.  Both are amazing.  Also the BRueben is excellent.  All the IPA's are great.  Also; lots of TV's for sports and you can make a reservation on Open Table.</t>
  </si>
  <si>
    <t>lGZclrwA3HTMRq4iNmRAqw</t>
  </si>
  <si>
    <t>zLoDOx00OLZyuoX3xHVt5A</t>
  </si>
  <si>
    <t>I love this place!  The service is always great; and the food is decent as well.  This was a great addition to the convention center area!  I've been to Iron Hill a number of times since they opened and the service is always great.  I recently had an issue with a charge; and the manager; Laura; handled it excellently.  I've always had good service; but one server who has stood out has been Jacob Maher.  He was very pleasant and helpful to my non-beer-drinking girlfriends.</t>
  </si>
  <si>
    <t>6BV5KnlPc4pkEswzMqxI3Q</t>
  </si>
  <si>
    <t>Wow!   Can I go 6 stars?   Great atmosphere; great location (ok I was staying at the Marriott!).  I sat at the bar and had the most delightful bartender - Ashley.      She recommended the Ore House IPA and it did not disappoint.  I lived in San Diego for 10 years and had access to all kinds of great IPA's.   This is not going to knock you over on the hops; but the flavor and the hops find a great balance.  Ashley's next brilliant suggestions were to go with the Nashville Hot Chicken Sliders and the Brussels sprouts to compliment my beer.   Amazing!   Both were excellent but the sliders are a MUST (imho).  A great balance of heat and savory between the fried chicken; pickles; mayo; and a great bun.     Go!  Eat; drink; be merry !</t>
  </si>
  <si>
    <t>F0wakjDU-W2xE8lzRLuYWw</t>
  </si>
  <si>
    <t>yWihq6fD1fkH8x6EhE_3Nw</t>
  </si>
  <si>
    <t>Iron Hill Brewery is a brewery before it's a restaurant. So while the beer and drink menus are extensive and interesting, the food menu, not so much. (Agreeing with my fellow Yelper Kat C., the food is definitely on the mediocre side.) Maybe some good rich or fried bar snacks to go with the beer, which, again, pretty standard for a brewery.;;If, on the other hand, you are sensitive to fried foods, or you are a vegetarian, you probably won't find much here that you'll be able to enjoy. So why would I, falling into both categories, ever do dinner here? Because I had a work dinner to celebrate one of my colleagues. And not just is she one of my colleagues, but she's a colleague that I happen to like very much. What we do for work and for love.;;The ambiance was typical for a brewery on  Thursday night, bustling and moderately loud. Not so loud I couldn't hear the people at my table, and I even caught some of the music on the restaurant loudspeakers (random but great selection). All we ordered were drinks and appetizers (SO MANY DRINKS), so I'll do a quick run-down on the few things I was actually able to eat:;;Hand-Cut Sweet Potato Fries: I should not even have had the single fry I ate. But it's hard for me to say no to sweet potato fries, especially when they're impossible to do wrong, so you can always count on them to be good.;;Margherita Flatbread: Nope. Thick mozarella slices (was that REALLY fresh mozarella?) over too-sweet tomato sauce, barely any basil, and slightly soggy pita-esque bread. It's obvious I was disappointed, right?;;Nachos: Another one that's hard to mess up, and IHB did not. The beans, vegetables and sour cream were all good, and plenty of yummy guacamole too.;;Fried Brussels Sprouts: Another item that I should not have eaten, but probably my favorite of everything I ate. Crisp and well-seasoned, just really tasty overall. Almost worth the stomach ache I've still got after eating three pieces.;;Housemade Soft Pretzel Sticks: I don't know what the fuss over these is about. With all the great reviews, this was the item I was most looking forward to. But while the cheese and mustard sauces were good, the pretzels I just wasn't into. They were kind of buttery, Amish style, which I know is popular, but I just can't get into it. And \everything spice\" is for bagels</t>
  </si>
  <si>
    <t xml:space="preserve"> not pretzels! I feel like it's not just me either</t>
  </si>
  <si>
    <t xml:space="preserve"> because my table of 7 barely managed to finish the 5 sticks that came in the order.;;We ordered a lot of carnivore-friendly and other fried appetizers too</t>
  </si>
  <si>
    <t xml:space="preserve"> but since I didn't try those</t>
  </si>
  <si>
    <t xml:space="preserve"> I won't mention them here. Given the space and the location</t>
  </si>
  <si>
    <t xml:space="preserve"> the prices are what you'd expect. But for the quality? Maybe next time I'd do happy hour here and get dinner somewhere else (at least</t>
  </si>
  <si>
    <t xml:space="preserve"> if I have a say in the matter)."</t>
  </si>
  <si>
    <t>VhyMPBkWc1mcFpuu2CAAKw</t>
  </si>
  <si>
    <t>1yuSWypzGewvhNZSwUlvPw</t>
  </si>
  <si>
    <t>American (New), Restaurants, Bars, Breakfast &amp; Brunch, Nightlife</t>
  </si>
  <si>
    <t>Ela</t>
  </si>
  <si>
    <t>FRqVwckWKGQKEFBMutwifA</t>
  </si>
  <si>
    <t>After being recommended here from a friend and remembering that Chef Jason was a Top Chef veteran, I had really high hopes for the place but unfortunately, I was really let down.;;I managed to score a date with my girlfriend on a Saturday for our 1 year anniversary and hoped that the supposed excellent food would elevate the evening but while the concepts of the dishes are imaginative with a touch of whimsy, the execution falls really flat.;;My 4 Course Tasting (Plus Extras);;Starter Cheese Plate (Share with GF): Nice starter with 3 different types of cheese and accompaniments.;;Whipped Foie Gras: This is where the problems start. Though the texture of the foie was honestly divine, pairing this with peanuts made the dish way too salty to thoroughly enjoy. The balance between sweet and salty was not even close which is a criticism that followed through the whole evening.;;Scallop Noodles: The dish I was most looking forward to all night from Top Chef fame. Though the dish sounds gimmicky, the texture of the noodles and the flavor they impart really adds to the dish but like the Foie, the broth was beyond salty (almost too much to finish it) and the smoked hoison turned out to be way more sour then anything else.;;Cobia: Overall this dish was the best of the night simply because it wasn't super super salty (though by no means a perfect dish). Overall though, the fish was a bit on the dry side and the black truffle fummete sauce was a bit too lemony and had to be left alone in order to enjoy the rest of the meal.;;Cookie Dough: Honestly the biggest letdown of the night. I understand the whole sweet/salty vibe that they were trying to get to and I loved the gooeyness of the dish but the chef honestly forgot to put any sugar into my cookie and all I tasted was a big bite of salt. I tried mixing it with the ice cream and the meringue hoping it would cut the salt action but to no effect. ;;On the plus side, the Saviougn Blanc was really delicious and a steal at under $25 due to Philly wine week. In addition, the sizes of the tasting menu were quite generous (probably 30% bigger then most restaurants) and under no circumstances did I leave the meal hungry.;;When you pay close to $100 per person on a special meal for a special occasion, having this many fundamental errors of having a way too heavy hand with the salt is really inexcusable and a big letdown.</t>
  </si>
  <si>
    <t>hyzAtIyotWarGiJWxA89BQ</t>
  </si>
  <si>
    <t>Cf-yOb2wrd5tWKzFdPBzCg</t>
  </si>
  <si>
    <t>I wish I hadn't waited so long after my visit here to write my review because I actually can't recall exactly what I had! I just know it was damn good. High quality; skilled cooking. Service was great; decor was relaxing and peaceful. Drink menu varied; albeit a wee bit pricey. But this place is definitely worth going out of your way to visit.</t>
  </si>
  <si>
    <t>6cixiFmwxt-yk0gGiZLHrw</t>
  </si>
  <si>
    <t>Been there several times and only been disappointed once -- by fois gras. That; most likely; was an unrealistic expectation from reading too much. Especially appreciate the menu structure/pricing; as well as the bread and water bottle.</t>
  </si>
  <si>
    <t>O08ox6UURWfauclp2kqbwQ</t>
  </si>
  <si>
    <t>WdQTuqeWAe5Hg_MSdwLqiQ</t>
  </si>
  <si>
    <t>Went for a friend's birthday dinner, and start off with a drink at the bar while I was waiting for them. The drink I had (forgot the name) - consisted of smoked strawberries - sounded cool, but actually just made my cocktail taste like bacon. Things that taste like bacon are usually a great thing, but drinking it isn't always the most appetizing option. ;;Starting with the bread that they served, I could tell that the meal was going to be spectacular. it was delicious, and set some high expectations for the rest of the meal.;;Dinner was great. Lots of wine, lots of food. We ordered a few different appetizers for the table, some of the star players being the fried Vietnamese buns. I think they were filled with magic, they were so yummy. For my entree, I ordered the skate - perfectly seasoned, delicious, and made me feel like I wasn't wasting my time or money. ;;Dessert was also delicious, and they brought out a special treat for my friend's birthday. Waiter was super attentive and catered to our needs. Will definitely be returning for more dinners - apparently their brunch is also on point!</t>
  </si>
  <si>
    <t>0qyBVJxF2pkrETsB4OopmQ</t>
  </si>
  <si>
    <t>this was our first time here and was outstanding ! first the staff was very friendly, our waitress was very nice as well and very helpful and answered all the questions about the menu. For me the perfect start  is the bread it sets the tone for the rest of the meal and the bread was great and the oil they served with it was smoked and was out of this world had 3 serving of it. We had the 'tasting of 4' both of us first 'roasted beet tartare' was good, 'whipped foir-gras' good also, 'baby spanish octopus' very tender liked it a lot,;one of the reasons I came here, 'diver scallops' they were good but not as good as the waitress raved about them. 'rowhan duck' was good but a little on the small side for a portion and luke warm. ''pulled short rib' was good also about the same portion as the duck, each dish needed more time in the oven for heat enstead of looking pretty! save that for the pictures in the magazines. For dessert 'chocolate ganache' liked it , 'Banana Brulee' this was the biggest disapointment of the dinner, was not good and not at all what we expected ! it just didnt do it for us at all, over all I would go again and would highly recommend getting the 'tasting for 4 or 5' if your looking for place that has over sized portions dont go here, but if you want good food and food that tasted good than try it out, its a cool restaurant and are doing a great job</t>
  </si>
  <si>
    <t>I6OaAn98MCVr43UOOtjA0A</t>
  </si>
  <si>
    <t>2Ay2vusYVk5YS5vFWiRSpg</t>
  </si>
  <si>
    <t>Loved this dinner. My boyfriend and I had the four course tasting menu for $59 each I believe - essentially picking one thing from each \bites\" column and a dessert - plus unlike most tasting menus (and unlike their 6 course one) we didn't have to have the same dishes - a plus so we could try more things!;;I had the potato leek soup</t>
  </si>
  <si>
    <t xml:space="preserve"> scallops</t>
  </si>
  <si>
    <t xml:space="preserve"> duck confit</t>
  </si>
  <si>
    <t xml:space="preserve"> and the cookie dough. My boyfriend had the beets</t>
  </si>
  <si>
    <t xml:space="preserve"> duck hearts</t>
  </si>
  <si>
    <t xml:space="preserve"> monkfish</t>
  </si>
  <si>
    <t xml:space="preserve"> and passion fruit tart. All were absolutely wonderful</t>
  </si>
  <si>
    <t xml:space="preserve"> complex combinations but well balanced</t>
  </si>
  <si>
    <t xml:space="preserve"> etc. My sole critique was that my cookie dough dessert (a nice combo of hot cookie and cold ice cream) was so hot that my ice cream was almost soup by the time I could eat it as opposed to just nice and melty. They should let it cool a bit before adding the ice cream.;;Cocktails were innovative and really tasty</t>
  </si>
  <si>
    <t xml:space="preserve"> Service was fantastic</t>
  </si>
  <si>
    <t xml:space="preserve"> noise level and ambiance was lovely (happy and lively but bit too loud</t>
  </si>
  <si>
    <t xml:space="preserve"> intimate lighting and candles but not too dark). Very warm and inviting and we loved our evening. Will be back with friends in tow!"</t>
  </si>
  <si>
    <t>zIs0IHj1_aw0OMXe3X7SkA</t>
  </si>
  <si>
    <t>1p7aGBVScjjOehrEsmqZ-Q</t>
  </si>
  <si>
    <t>Let me start by saying if you like well-cooked; flavorful and sometimes daring food; and/or kick-ass cocktails you have to go to Ela. That said; if you're a huge eater; the portions are small and the prices a bit high considering; so you'll spend a decent amount to be satiated. Those things in perspective; I still urge daters; friends; family and anyone looking for a cute; neighborhood spot to go to Ela now. A group of four; we got one app (the celery soup; which was amazing); every \second\" dish (the octopus seemed to be the table's hands down fave; but the gnocci and fois gras were close); and two entrees--the duck; which is a chef's feed pick; but we weren't bowled over by; and the short ribs; which was an interesting presentation of a \"log\" of short rib; for lack of a better description; which was tough on the outside; but still tender and flavorful on the inside. We all loved our cocktails. The names are great and combos are interesting but work deliciously. The one with whiskey and passion fruit was especially interesting. Service was good; the place was hot as hell; and the desserts also tasty. Saw the brunch menu which looks amazing and for which we'll be back."</t>
  </si>
  <si>
    <t>BMZZybaEl1pakbBy1GR0WA</t>
  </si>
  <si>
    <t>A group of 7 of us were able to get a reservation here on a Saturday night at 8:30, however we weren't seated until closer to 9:30. ;;We decided to do a a mix of the 4 course and 5 course samplers between the 7 of us. I was able to try: japanese bass crudo (delicious, ask for a spoon to finish the ponzu), baby spanish octopus (octopus was grilled perfectly, wasn't a huge fan of the tomato concentrate or sweet and sour eggplant) and the trout (decent but not overwhelmingly memorable). Other items I sampled at the table: general tso's duck hearts (would order these again), whipped foie gras (well done, the gingerbread is an excellent complement), green asparagus (crispy and savory), diver scallop \noodles\" (a \"fun\" take on scallops</t>
  </si>
  <si>
    <t xml:space="preserve"> but i do love a good seared scalloped instead)</t>
  </si>
  <si>
    <t xml:space="preserve"> pulled beef short rib (tasty</t>
  </si>
  <si>
    <t xml:space="preserve"> but not the most succulent I've had. Wasn't a fan of the steel cut oats pairing) and lamb neck roast.;;For desserts we got a mix of items: soft chocolate (i'd say best pick on the menu</t>
  </si>
  <si>
    <t xml:space="preserve"> delicious soft chocolate balls with blood orange whip)</t>
  </si>
  <si>
    <t xml:space="preserve"> cheese cake (tasted like tofu</t>
  </si>
  <si>
    <t xml:space="preserve"> hardly finished these at our table. The crispy puffs also didn't fit well on the plate) and the cookie dough (tasted like a chocolate souffle) and the espresso martini (do not drink if you actually enjoy coffee/espresso).;;We had a fun dining experience and I'd say I would definitely like to sample a few other items on the menu or come back for brunch. The space is modern and contemporary and the cocktail list also looks innovative. It's worth a venture down to check out."</t>
  </si>
  <si>
    <t>6PZxoJFHQFfmN5J0eBqeyQ</t>
  </si>
  <si>
    <t>tA6pLwHBlW1rXhhwAJ8n1Q</t>
  </si>
  <si>
    <t>Yummy food; fast and courteous service! Parking is a nightmare; I suggest parking a couple of blocks away in the fabric district</t>
  </si>
  <si>
    <t>wjko_JEkgwydWiT-aIjKIg</t>
  </si>
  <si>
    <t>4e7zumR11EBI_tHel3SI1Q</t>
  </si>
  <si>
    <t>One thing: After spending over $300 the staff had the audacity to ask us to leave our table and drink the remainder of our beverages at the bar. We were at our table for 1.5 hours, be respectful Ela.;;Was very excited to try Ela during one of my alumni group's monthly brunch club outings  - extremely disappointed with the food. The restaurant itself is a nice space and the service was decent but the food was bland and my entree, along with a few others in my party, came out stark cold. I ordered the short rib eggs benedict and had to send it back because of the temperature. In the meantime, I tried a friend's burger which was very flavorful and cooked to the correct temperature ordered; though the fries were stone cold. When the waitress returned with my \newly\" prepared benedict</t>
  </si>
  <si>
    <t xml:space="preserve"> much to my disbelief</t>
  </si>
  <si>
    <t xml:space="preserve"> it was stone cold. At this point I recognized that the temperature error of my dish was not going to be rectified and I dealt with eating a cold short rib egg benedict (which is highly not recommended).;;The plus? My Vietnamese Coffee with bourbon was excellent and exactly what I needed</t>
  </si>
  <si>
    <t xml:space="preserve"> caffeine and bourbon</t>
  </si>
  <si>
    <t xml:space="preserve"> to get through the brunch unscathed by my entree experience."</t>
  </si>
  <si>
    <t>IoXg6z07ivR07XPFZ9vUWA</t>
  </si>
  <si>
    <t>68ThEdiK0eWCEgGEmV9Tng</t>
  </si>
  <si>
    <t>Breakfast &amp; Brunch, American (Traditional), Korean, Restaurants, Gastropubs, Nightlife, Bars, Cocktail Bars</t>
  </si>
  <si>
    <t>Southgate</t>
  </si>
  <si>
    <t>CdasgDuJmAJYRb50sgzQEQ</t>
  </si>
  <si>
    <t>out of ten -- ten being best;;food: 7.8;;lighting: 10;;noise: 10;;environment: 8.5;;staff: 9</t>
  </si>
  <si>
    <t>2DhNGmmyDmnZdZps49U9VQ</t>
  </si>
  <si>
    <t>5kriXG9vDC1Q_6t1PJHlzg</t>
  </si>
  <si>
    <t>bXo5WgLb36Z2DhXMbOYAvQ</t>
  </si>
  <si>
    <t>ksGwlwqgzCqTB5vNFd8-qg</t>
  </si>
  <si>
    <t>Love the ambiance and the food was delicious! I have never had Korean food before and this was a terrific introduction! The Koreancini (fried rice and corn balls) were crisp and sweet and salted to perfection. The Kale Salad was big but not overwhelming and the dressing is perfection. We also got the stone pot bibimbap with tofu. The tofu was expertly cooked and the entire dolsat was flavorful but not too spicy. The relish on the BBQ tofu tacos was pickled heaven. ;;The white and red sangria were both excellent as well. My friend doesn't even like white sangria and she loved mine. There were also beers, wine, and cocktails that we still have yet to try!;;Cannot wait to return!</t>
  </si>
  <si>
    <t>j7gM2jTyQu3EIXVDvZSQ8Q</t>
  </si>
  <si>
    <t>VlMG4nL0dFISYLFJQ_11Aw</t>
  </si>
  <si>
    <t>RKYJW6Vm67A7UuaUR0btlA</t>
  </si>
  <si>
    <t>0Qv-oRUsfGJ3R1Mcdiw8Iw</t>
  </si>
  <si>
    <t>I had been wanting to try this place for a while; ever since I passed by it one day. Fast forward to Sunday; we were looking for a quick place to grab brunch and I suggested we try Southgate. We were able to find street parking nearby for free . When we got inside we were immediately seated and were able to identify several menu items that looked really yummy  the prices were all pretty decent (a meal and a mimosa will run you about $20). When the food came out everything tasted great (the fries are AMAZING). And last but certainly not least; our server Dan was super attentive and helpful. Overall it's a nice option for a casual weekend brunch if you're not trying to do a boozy brunch but still want a little booze.</t>
  </si>
  <si>
    <t>hrjir8skT6oJWiLx0NekLg</t>
  </si>
  <si>
    <t>diGL29uWhcRp6Suz_Z4lZg</t>
  </si>
  <si>
    <t>I came here with a friend after it was named the Best Burger from Best of Philly. We both had the Bulgogi burger with fries; and while it was pretty great; I wouldn't say it was the best I've had in Philly (that would be a tie between Kensington Quarters; P'unk Burger; and Good Dog Bar). The service and ambiance were lovely; and I would definitely return.</t>
  </si>
  <si>
    <t>jSMzad5HEiAT_yfbwU-rCg</t>
  </si>
  <si>
    <t>Y4J-TaWVO7jtshCpaZrf1Q</t>
  </si>
  <si>
    <t>I really enjoyed the bibimbap (got the one with tofu); it came in a hot bowl. There is outside seating which is nice but I would probably sit inside the next time.</t>
  </si>
  <si>
    <t>pFN5sdkpfiMDbjR8J_dB5g</t>
  </si>
  <si>
    <t>WqbEwZc9THXYqnehWyxSrQ</t>
  </si>
  <si>
    <t>This place.  ;The service was good - BUT the food-;Ordered all kinds of menu items. ;Kimchee , small plate, salmon crudo, buns , chicken karage , fried rice ;;As I was digging thru my plate for nourishment , looking for anything flavourful -i felt eyes burning on the back of my neck.  It was the cook looking like a dog groomer peaking thru the kitchen \window\"-----noticing our lackluster expressions.  ;Over view ;- Kim cheeee was old AF;- Buns oversteamed;- Chicken karage over cooked \"chicken fried chicken jerky\";- No water options : just sink water ;- Basic.  ;We paid before we got the rice- yelling as we ran out- ;Keep the rice."</t>
  </si>
  <si>
    <t>IC36Xf--8l4X7_OiPVd3PQ</t>
  </si>
  <si>
    <t>_n-OM0RO52igHgTGV2l2_g</t>
  </si>
  <si>
    <t>The drinks were good; not amazing but good. The Korean fried chicken was flavorful and extra crunchy which I enjoyed. BUT the pork belly udon noodles were seriously awful. I am not at all a picky eater and will pretty much eat anything; but I could barely get any of it down. I felt queasy the rest of the night just thinking about them. Probably won't be back.</t>
  </si>
  <si>
    <t>uJdSEaWLSlfvsuo1Kt5VBA</t>
  </si>
  <si>
    <t>An awesome addition to the neighborhood. Love the seating outside .. but more importantly; love the bibimbap (especially in the stone bowl). I've been a few times now; and I just can't bring myself to order anything else!</t>
  </si>
  <si>
    <t>pd7I_nh3UDW6eLS8mqJYKw</t>
  </si>
  <si>
    <t>T8NWs6flR26edfhhwJNhNA</t>
  </si>
  <si>
    <t>Mediterranean, Middle Eastern, Restaurants</t>
  </si>
  <si>
    <t>Sahara Grill</t>
  </si>
  <si>
    <t>5GHWlNmiWWio9AnbNaJOEQ</t>
  </si>
  <si>
    <t>Traveling in Philly on my own and wandering around the city center  looking for dinner.  Tons of trendy places but I noticed this sleepy Lebanese restaurant and decided to give it a try.  Very good decision.  I ordered the Baba Ghanoush; Shisk Kebab and Baklava.  Everything was superb.  I can be a tough reviewer but they really hit the mark across the board.  The shish kebab; in particular; was really tender and nicely flavored. The rice was nicely flavored and the vegetable on the plate freshly cooked for the order.  They also served a traditional whipped garlic on the plate which added a bit of zest.  They brought some additional hot sauce at my request but it wasn't really needed.  In any event; if you're local and have never made it inside or a tourist like myself; it's a solid meal at a very reasonable price.  Just to show this is balanced; the atmosphere is ok but deserves a little updating.  But if you're judging on food alone; I'd give this place 5 stars.</t>
  </si>
  <si>
    <t>7GjWkp2Ku_3hF5QCkDHsFw</t>
  </si>
  <si>
    <t>1TFJMnWROK_fdlFQzjhtFg</t>
  </si>
  <si>
    <t>I went here with a large group and had a great time. The food was fantastic and reasonably priced. I had the falafel and hummus platter, which was delicious. It came with a very fresh salad and side of pita bread for dipping. The rest of the group ordered a variety of dishes that were equally as satisfying.;;The service was decent and could have been a little better. We had to flag down the servers to get a refill on drinks, and it took a while to get our check. Otherwise, great place! I'll definitely be back.</t>
  </si>
  <si>
    <t>7ywO86uFRy3ot1ziyeD3mQ</t>
  </si>
  <si>
    <t>_rmQXyx73KjiKjzrt17tug</t>
  </si>
  <si>
    <t>Came here for an impromptu dinner on a Saturday night with 4 other people. We were luckily seated within less than 5 min but were told that you need to make a reservation for 5+ people. Service was a little slow because it was busy; we had to ask to be served water and to be given utensils. However, our waiter was extremely kind and welcoming. ;;I've come here a couple of times before and enjoyed my food every time. The platters are very filling and cheap ($12-$14 on average). This time I ordered the falafel Baba sandwich (falafel, eggplant, tomatoes, lettuce &amp; tzaziki sauce). I made it Lebanese style (pickles &amp; French fries) for $0.50 extra, but without the pickles. This was filling and delicious! The french fried in the sandwich were actually sliced potatoes and not french fries, but it still tasted good. ;;I like that this restaurant has vegetarian options on the menu. There's three variations of the falafel sandwiches on the menu, a falafel platter, and a mixed veggies platter. Definitely coming back soon!</t>
  </si>
  <si>
    <t>HigAbrCQ18LfKuyjpWh07g</t>
  </si>
  <si>
    <t>This is a great restaurant with delicious and fairly priced food. The portions are filling; and they have a good number of vegetarian and vegan options. I had the falafel sandwich and it was  a m a z i n g. This sandwich is vegan - the only sauce they use on it is tahini sauce (which is really flavorful). The sauce looks creamy; kind of like yogurt based sauce; but there is no dairy in it. I'll definitely be visiting when I'm back in the area!</t>
  </si>
  <si>
    <t>j3oD7d6uJYeK8Lr96qAiHA</t>
  </si>
  <si>
    <t>UZhWbQ_Fq76oqFSr5XtKjg</t>
  </si>
  <si>
    <t>I'm not really sure where to even start because there were so many good points about Sahara Grill but let's begin by stating that their food is really delicious. Their hummus with ground lamb and pine nuts is AMAZING! The bowl was wiped clean with pita bread; it was that good. ;;For an entree I ordered the mixed grill because I really wanted to try everything and everything was fantastic. One thing I need to point out especially is that I appreciate that they didn't hold back on seasoning/spices. At least here in Orlando, the majority of the Lebanese places offer bland food that cater to the American palette, why? Why hold back on making something truly stand out? The people here at Sahara understand this, and the food shines because of it.;;They are BYOB; enough said.;;The waiter/waitress were so attentive and kind, they really made us feel welcome.;;The prices are awesome, especially when you consider how much food you're getting, and when you compare to what other restaurants on Walnut street charge per plate. ;;I would absolutely make it a point to eat here if I'm ever in Philly again; it was truly a great dining experience.</t>
  </si>
  <si>
    <t>JebSE87IZrkh3sgrPVvlDw</t>
  </si>
  <si>
    <t>cy_JKg5qN329vNdQM-KmRQ</t>
  </si>
  <si>
    <t>We were in the Arts district and looking for dinner. Yelp to the rescue. Because of the area - there are many a steakhouse and other pricey options in this neighborhood. We wanted something a little more casual and not so expensive.;;Sahara totally did the trick. It's a pretty small place, but I knew from the moment we walked it we were in a good location as there was a large group of middle eastern teenagers just hanging out. Another group came in while we were eating.;;It says \home cooking\" on their sign and I believe it - the food was absolutely delicious</t>
  </si>
  <si>
    <t xml:space="preserve"> and probably the most authentic I have had. The hummus was so good</t>
  </si>
  <si>
    <t xml:space="preserve"> very smokey. I got chicken and couscous and it was so yummy! ;;Decor wise it was average - totally acceptable but nothing to write home about. Only four stars because the service was a little slow</t>
  </si>
  <si>
    <t xml:space="preserve"> and inattentive. They never asked us how the food was - not once</t>
  </si>
  <si>
    <t xml:space="preserve"> not even a the end of the meal. So four starts. We would definitely go back!"</t>
  </si>
  <si>
    <t>uU-Rk1sj478gPh6Kug1wSw</t>
  </si>
  <si>
    <t>M8kRdBtAGrZ4zo1QodhkQg</t>
  </si>
  <si>
    <t>In some sense, you'd love your experience at a restaurant to be memorable. Great, hospital service, excellent food, interesting ambiance, and so on. On the other hand, you don't want it to be memorable. Intrusive service, lingering tastes, overpriced food, and unclean environment.;;Well, I don't remember much at Sahara Grill. Even though I went there yesterday for lunch. Maybe it's because I grew up around cuisine like Sahara Grill's. Mediterranean, Middle Eastern, and specifically Egyptian. My shawarma was normal. I gobbled it up pretty fast and enjoyed it. But it wasn't mind-blowing--nor was it so horrible I could never forget it. Too much pita, not enough beef, but enough fresh veggies, cumin, and tahini sauce to make it worth my while.;;I do remember the fact that it cost $7--when it should be 4. C'est la vie in Center City.</t>
  </si>
  <si>
    <t>exSVMPs-U4piCRkCst5v4A</t>
  </si>
  <si>
    <t>I went to Sahara Grill last week and was less than impressed.  They were out of the Shawarma we ordered but the mixed grilled plate we ended up with was pretty good.  The pitas were definitely the low point--not heated up or prepared in any way.  I can get dry; cold pitas to go with my hummus at Superfresh; thanks.</t>
  </si>
  <si>
    <t>_mDWVt6SVQ2iAp8O1dZDuA</t>
  </si>
  <si>
    <t>LoUT0IOju4PA2H2wqikAOg</t>
  </si>
  <si>
    <t>So let me start by saying how much I love their food. The owners and employees have always been friendly. They always remember me by name, and know who I am by my telephone order.;;Recently they added Chicken Shawarma to their menu, which I absolutely love. I always check to see if its available, and when it is, I order it. I also love their Lamb Couscous.;;I always order takeout, and they've never once made me wait longer than they said on the phone. That is a rare and very respectable norm.</t>
  </si>
  <si>
    <t>rW8QUo41bNgjFhliq6PaYQ</t>
  </si>
  <si>
    <t>This is an economical but very tasty middle eastern restaurant. The food is authentic and the waitstaff is extremely friendly.;;We ordered the Combo appetizer (baba ganoush, olives, hummus, feta, marinated eggplant, carrots, etc.) for the table. Everything was great, but the baba ganoush was exceptional, by baba ganoush standards. ;;The Kafta Kabob, Falafal Hummus and Shawarma (lamb) were superb. ;;The only reason this didn't get a 5 star is that the waitstaff and kitchen were so enthusiastic that they delivered everything all at once. They didn't give us time to get through the Combo platter before the table was overflowing with plates and it felt too rushed. ;;The owner (or at least he acted that way) was attentive the whole time and came over to talk to us at the end about how the couscous from Algeria is different than the couscous from Morocco.;;This isn't high end dining, but it's very good value and you'll leave feeling quite satisfied</t>
  </si>
  <si>
    <t>aSZ-Xys343FlyYqK8ENV7Q</t>
  </si>
  <si>
    <t>41LEg4ZgFDVnZfToxGXiGA</t>
  </si>
  <si>
    <t>Coffee &amp; Tea, Comfort Food, Donuts, Food, Restaurants</t>
  </si>
  <si>
    <t>k2qc88qZyx5l72tnMCr1Vg</t>
  </si>
  <si>
    <t>They only had one cook and one cashier manning the entire place when I was there so it took awhile for orders to be processed and made even with only a couple other people there waiting.  Otherwise, taste and quality is about equal to to other Federal Donuts...;;Come here for their cake donuts (versus the traditional yeast donuts that you eat at Dunkin Donuts, Krispy Kreme, ect.), which are more substantive and full in texture versus your typical fluffy yeast donut.  Unfortunately, Federal Donuts does overprice their donuts in general, i.e. I could get 6 yeast donuts versus 2 Federal Donuts.  ;;Recommend their Cinnamon and Sugar donut if its your first time trying one.  In regards to their chicken, sometimes it is too dry, sometimes the sauce is too much - it all depends on the cook/chef making them.  Otherwise, just another Federal Donuts if you are into the franchise!</t>
  </si>
  <si>
    <t>rjDuYaK41di3_CKioCHXLA</t>
  </si>
  <si>
    <t>EJHGnGNgJMKWc3KAz9jTHg</t>
  </si>
  <si>
    <t>Who doesn't like freshly made donuts?  If your only experience with donuts is at your typical donut shop like Dunkin', then you have to give this place a try. Their flavored, \just made\" donuts are awesome. I had the Strawberry Lavender and thought it was delicious!;;The staff was also super nice and polite. I will definitely be back here next time I visit Philadelphia."</t>
  </si>
  <si>
    <t>r-Ck0JPoMfHI7h2X0brm2w</t>
  </si>
  <si>
    <t>_Cu-x6PWLWlMhxILYshQHQ</t>
  </si>
  <si>
    <t>Their chicken is the best. I love their fried chicken wings (either plain or with the soy glaze) and am looking forward to trying their sandwich. ;;I think I prefer the chicken to their donuts, which are good but sometimes pretty oily. I'm a fan of the regular sugar donuts , particularly the cinnamon and vanilla (the fancy ones aren't bad or anything, but I don't particularly love them).;;I'm still on the hunt for a normal (cheaper) neighborhood donut shop, but until I find one I'll keep coming here.</t>
  </si>
  <si>
    <t>EO7EAPRT1nP5bYzuOK5R7A</t>
  </si>
  <si>
    <t>Goodbye dieting;Hello happiness;;Get the sea salt chocolate donut.;;I think most everything has been said about this establishment. It is great. I have to resist and make this a Friday morning thing now. ;;Their chicken can be skipped. It is good but the donuts are what make this place great, not the chicken,</t>
  </si>
  <si>
    <t>MhL-ymPW6GjuGyqf1hhnlA</t>
  </si>
  <si>
    <t>9WFk7PLdRydWyaEXPuZoYw</t>
  </si>
  <si>
    <t>I attend Penn Law and Federal Donuts has been my saving grace. I honestly go every day to get a donut; coffee; or a combination of the two. The specialty and hot and fresh donuts never disappoint. My favorite has been the Great Pumpkin; but that is unfortunately just seasonal. But I am very much looking forward to fall to have it again! The staff is also extremely friendly and honestly just helps brighten my day. This is one of the first places I take any visitor.</t>
  </si>
  <si>
    <t>QogXrXzuFxdUCHvY-B-ltA</t>
  </si>
  <si>
    <t>atGJB7sueGlk-M_HFUuJVQ</t>
  </si>
  <si>
    <t>7yAqA1Hjt-iNVcgSaZcxxw</t>
  </si>
  <si>
    <t>When I walked in here I was expecting a coffee shop with muffins; maybe crescents; in addition to donuts. I was slightly disappointed walking in when I only saw donuts. I'm not a big donut fan. I usually can never eat a whole one b/c I usually find it to be too \heavy\". I ended up choosing dark chocolate; which is simply a chocolate covered donut. I have to say; it was surprisingly the best donut I ever had! It wasn't heavy at all and the actual donut; not just the chocolate; was very tasty! I was pleasantly surprised. They also serve fried chicken; which I will definitely have to check out while I'm in town."</t>
  </si>
  <si>
    <t>8TikdmnWWd2QdSVqLL-93A</t>
  </si>
  <si>
    <t>chhhIiTrn2UkYVTcusScPg</t>
  </si>
  <si>
    <t>U0x_Oy_bZ9BlJMfAPhliAw</t>
  </si>
  <si>
    <t>cYXM2nTxHyfnlNd5b9kFAQ</t>
  </si>
  <si>
    <t>After hearing a lot about this place I finally decided on checking out Federal Donuts. The donuts were freshly made on spot so they were really soft and warm they tasted great however they were a little too sweet for me. I tried the brown sugar; strawberry; Oreo favor donuts'. Def worth a try if you have sweet tooth!</t>
  </si>
  <si>
    <t>WgB7wefzCwbLsi6Q84xFoQ</t>
  </si>
  <si>
    <t>teT8iy5YQo1GhrEZ221CEw</t>
  </si>
  <si>
    <t>Fried Chicken Swag.;;The Good: Light, fluffy, melt-in-your mouth doughnuts! Their fried chicken is tender and juicy. The golden skin is lightly breaded, not doing the sidestroke in grease like most fried chicken. The staff here is friendly and helpful, too.;;The Bad: The honey doughnuts aren't always hot, and they have a hint of tartness I find strangely off-putting. The chicken rubs are tasty, but they seem like somewhat of an afterthought -- I suggest sticking to plain. Minor nitpicks with an otherwise wonderful establishment!</t>
  </si>
  <si>
    <t>9OhPfV0C3Q49l5tSre2MuQ</t>
  </si>
  <si>
    <t>Food, Ethnic Food, Indian, Middle Eastern, Pakistani, Halal, Specialty Food, Barbeque, Restaurants</t>
  </si>
  <si>
    <t>Kabobeesh</t>
  </si>
  <si>
    <t>NQXBXLLuMHzwbtGE9gcXKg</t>
  </si>
  <si>
    <t>I have been here prob 5 times in past 6 months. I don't know what people are talking about when they say its a cheap eat. As a fan of indian/paki food i can say that the quality here is OK, and while the place looks and feels like a dive, the prices are not THAT cheap. A platter and drink will cost you $12-14. That's how much you pay for entrees at most indian/paki/turkish/ME places in Philly. The stick kebabs are VERY GOOD but aside from that, rest of food is bland. I tried standard barbecue boneless chicken and beef platters and they were bland. The Biryani is good. But other curry dishes including spinach and chick peas were either way too OILY or spicy. Also, another annoying thing is that when the owner is not there, the guys-esp the short one-are very inefficient-food comes out way too slow. Even when not busy, i have always waited atleast 20 mins. Its not the grill time, its how they process the order. Watch them next time at counter. YES, i have had a hair in my salad too. They apologized and were sorry about it.;;About the whole dive thing...Comon, how much does it cost to replace 12 tables with chairs and put down a new Vinyl floor? The owners can and should do better. The place has a grimey 'be careful what you touch' feel to it. As one of the reviewers said...i am not looking for white table cloth service, but atleast it should be clean. There is no romanticism in dirty. Honestly, i think the real reason this place is busy is because of its parking lot. If you havent tried Wah-ji-Wah up the block Do SO. Their food is usually good. ;;Bottom line: Go for the stick kebab or Biryani. And bring some hand sanitizer.</t>
  </si>
  <si>
    <t>ACPp2UZKbrA53Hs5pcKEhg</t>
  </si>
  <si>
    <t>DtQZgME4DdXU3QdA_FxG4Q</t>
  </si>
  <si>
    <t>CkdGivoY12rsak5FSvqJtQ</t>
  </si>
  <si>
    <t>18WXoxa47nv3IaJ6mkpKGQ</t>
  </si>
  <si>
    <t>HKyO3Vn0drl7nVTqBYtnfQ</t>
  </si>
  <si>
    <t>bFF_a41cIEPU-mlWcIee_Q</t>
  </si>
  <si>
    <t>0RiI15CtWkpgnEtBSaqKlA</t>
  </si>
  <si>
    <t>9l_rZ8jf5ZFDrgwF_uJN2Q</t>
  </si>
  <si>
    <t>This place is pretty cute I guess.  It looks like a retro diner and is pretty small.  My boyfriend and I went here for dinner on a Monday night and it was packed and extremely busy.  ;;We ordered off the daily menu (the chicken curry) and also the tandoori chicken off the kabobs.  Both came with a small salad, a side of a vegetable dish (not much choice here; there was only lentils or eggplant&amp;potatoes but it probably varies depending on what they felt like making that day), a large portion of naan, and rice.  They took about 15-20 minutes for them to prepare it, which sucked but at the same time it's understandable because there were only two people working there.  They pack everything into one of those styrofoam to-go containers if you order it to go so you don't really get that much of the vegetables or the salad..so mostly it's just rice and the protein that you chose.  ;;I do have to give them props for having vegetarian dishes that are cheaper than the meat dishes ($7 compared to around $10) and having a variety of meat dishes (lamb, beef, chicken, etc).  ;;They use charcoal to grill the kabobs! Yummy.  Also the naan portion is really generous and isn't soggy, etc.  Will definitely be back in the future!  Definitely worth a try.</t>
  </si>
  <si>
    <t>snezm7ll4l6npatgh3IEQQ</t>
  </si>
  <si>
    <t>lXTFKV2CYuRkO48Qwz-8Bw</t>
  </si>
  <si>
    <t>I went yesterday with my friends; the food is very tasty. We eat outside; nice environment. The chicken karahi is superb and delicious. ...simply it's awesome.......</t>
  </si>
  <si>
    <t>FW8sL8Tx5E6qGwPK69zTqw</t>
  </si>
  <si>
    <t>gBIeeibsCcB3YRO8ER198A</t>
  </si>
  <si>
    <t>Pakistani joints like this seem to be relatively few to come by; but Kabobeesh does things properly. Chicken tikkas along with naans (Tip: get the mint chutney as well) are fantastic and well worth your time! I can't wait to try the other gravies they serve up; if only I can get out of the habit of ordering the Tikkas each time!</t>
  </si>
  <si>
    <t>riDx6pLuSeRwH_EySq62MA</t>
  </si>
  <si>
    <t>Love Kabobeesh! Not fancy inside by any means; it's an old repurposed diner; but the food is great; and you get a whole lot if you order a meal. Everything's no-frills but the taste. Highly recommend the Resham beef and the chicken kabobs.</t>
  </si>
  <si>
    <t>y2cfdcjs2aTpPJjbKyKdyA</t>
  </si>
  <si>
    <t>_aTLXGJ_1JMt5Mt_BZOPIw</t>
  </si>
  <si>
    <t>g2MUgv8g4quzbKNV7AVHGw</t>
  </si>
  <si>
    <t>WJeNdgeFzw-m8azE0u0oXw</t>
  </si>
  <si>
    <t>Amazing gastronomic experience ;We ordered beef kabab, chicken charkha, Tandoori chicken, chicken Tikka kabab, great chicken karahi &amp; To die for Lamb karahi;This place is truly a GEM in Philly ;Staff was super friendly &amp; so was the owner ;Overall great family experience</t>
  </si>
  <si>
    <t>64q6aP7nlFASdc3feiHHAg</t>
  </si>
  <si>
    <t>Iyopb5uFIBT_HOgp8ipSfw</t>
  </si>
  <si>
    <t>Le Viet Restaurant</t>
  </si>
  <si>
    <t>WLvcwjnWlbHLK_rluK7sXA</t>
  </si>
  <si>
    <t>The atmosphere of this place is fantastic. Very fancy inside, but it feels so weird to be eating casual food in such a nice restaurant. I got deluxe pho and my friend got a beef rice dish. Their food is very nicely prepared, but the taste is alright. the beef for the rice was very nicely marinated though. But my beef in my soup was alright. Definitely had better.;;Other vietnamese restaurants have more bang for your buck. Maybe it's me getting used to eating casual food at casual restaurants. I probably won't be back because I know better pho places.</t>
  </si>
  <si>
    <t>RTLmAGfIn1ZAAgNV3voAOA</t>
  </si>
  <si>
    <t>I am very surprised I haven't reviewed this yet as I have been here at least half a dozen times. My five star review is based not only on my last visit but on all of my other visits as well! The atmosphere is great; service wonderful; portions generous; and food delicious - what more could you want?</t>
  </si>
  <si>
    <t>0gtmJoBHCwfyDNYPxuiXCg</t>
  </si>
  <si>
    <t>Very disappointing. The food was not flavorful at all. The only saving grace was that the decor was very modern and sleek. It is a nice change from the typical hole in the wall style of other Vietnamese restaurants in the area.;;If you are trying to introduce someone who is new to Vietnamese cuisine and that person is not your most adventurous eater, Le Viet is a good choice. Otherwise, go to any other place on Washington and you'll have better food and more money in your wallet.</t>
  </si>
  <si>
    <t>EXc9FmJQpiQ43uqNCKiyhg</t>
  </si>
  <si>
    <t>cUaZ_UDNShzpMwpZwPON6Q</t>
  </si>
  <si>
    <t>Great authentic Vietnamese food; great ambiance and service; inexpensive.  I had clay pot ribs and the sauce was phenomenal.</t>
  </si>
  <si>
    <t>hzoi6dVhPLpPfvOMCywICA</t>
  </si>
  <si>
    <t>They have a 4.95 lunch special on weekdays if you eat in between 11am-3pm. The interior is swanky and it's far away enough from the typical office buildings that there isn't a crowd to battle during lunch.;;I ordered the BÃºn BÃ² Nng Ch GiÃ² and thankfully didn't have to try pronouncing it to the waiter, just pointed it out. It came out within a reasonable amount of time, they have an open kitchen so you can see the chefs working away. ;;The food was well presented and used fresh, crisp ingredients. I burned my tongue on the hot and crispy egg roll and the noodles were a perfect texture. The waiters do a good job of being attentive but not hovering and letting you take your time.;;I will say that Vietnamese restaurants usually load you up on portions but this one was surprisingly moderate. I didn't have that \stuffed to the gills\" sensation that inevitably follows a bowl of pho at Nam Phuong. It's good for a light lunch but if you need something substantial</t>
  </si>
  <si>
    <t xml:space="preserve"> it's easy enough to order an additional appetizer considering the price of the entrees."</t>
  </si>
  <si>
    <t>2q3t_GWk-iHHUrDMykN5yg</t>
  </si>
  <si>
    <t>4vM2w9yL7-vzx3fFWibl0g</t>
  </si>
  <si>
    <t>That's how much we have left over; that should says all about the food. Very disappointed. The interior decoration is pretty and the staffs are friendly.</t>
  </si>
  <si>
    <t>VhzKLhQxRZkv5aYNj5YnTg</t>
  </si>
  <si>
    <t>ANM_YHfDviWi-bJ2o5vwNw</t>
  </si>
  <si>
    <t>Summary:;* It is difficult for me to rate this place \ok\" since I love Vietnamese food.  Oh where</t>
  </si>
  <si>
    <t xml:space="preserve"> oh where can I find wholesome Vietnamese food that is delicately prepared with fresh ingredients to quench my longing for the taste of home cooking? ;* I like the service and the ambiance</t>
  </si>
  <si>
    <t xml:space="preserve"> both are inviting and energetic.;* Go here for the happy hour</t>
  </si>
  <si>
    <t xml:space="preserve"> to get the best value for the good small dishes and ok drinks.  ;;Food:;The different soups or noodles</t>
  </si>
  <si>
    <t xml:space="preserve"> and tofu plates are meh...just plain tasting and a disappointing imitation of what Vietnamese soup should taste like.  The happy hour food is actually not bad.  Cocktails are too sweet. Almost every drink is sweet -- so sweet that the desserts seem like palate cleansers. ;;Location:;Good luck finding decent parking around dinner time.  ;;Service:;Great service"</t>
  </si>
  <si>
    <t>HHtFyuYaWxHvXUzYD_1HYA</t>
  </si>
  <si>
    <t>kG4WTcK2CHs5LdgbRVQzkQ</t>
  </si>
  <si>
    <t>This place was a 5 star rating when it was BYOB, for me...let's just say after that went away I had to downgrade to 4 star rating. It's still a great place to go but that BYOB just really placed it on the top of my list. ;;The atmosphere is modern, clean lines and cozy. The staff are very friendly and you do not feel rushed while dining, compared to other Viet restaurants in the area. When I come here, I do not order the Pho mainly because I feel that the Pho are just better at other Viet restaurants in the area but this restaurant serves up some really amazing sizzling, sauteed, stir fry, clay pot dishes that I have tasted. ;;The quality of these other dishes are awesome, full of crab meat, giant shrimp and very filling dishes. Yes, the Pho may not do it for me but it's a great restaurant for other dishes that I crave and return to over and over and over again.</t>
  </si>
  <si>
    <t>gN9nDIaaNqS5vbp1BcNKUA</t>
  </si>
  <si>
    <t>H3ZfkYllVxBxtq_V-HfDQg</t>
  </si>
  <si>
    <t>qqFVJd8pE2OVh9pBVjtKfA</t>
  </si>
  <si>
    <t>My new favorite Vietnamese restaurant in Philly. The food is just so good and fresh. Appetizer pho? Yes; please!!! Definitely a step up in quality from nam phoeng without a noticeable diff in price. I'll be back for sure .</t>
  </si>
  <si>
    <t>2zcmeql03gODHoeOoBuXvA</t>
  </si>
  <si>
    <t>XQWZQjC73fCTRGWnD18-Eg</t>
  </si>
  <si>
    <t>American (Traditional), Restaurants, American (New)</t>
  </si>
  <si>
    <t>Mac Mart</t>
  </si>
  <si>
    <t>x3eRlo_76EPCaLpQ7kWUnw</t>
  </si>
  <si>
    <t>A place just for Mac and Cheese? Yes pl(ch)eeeeseee!  hearing about this place and I automatically knew I had to come and try it out. I really like the food! You get to build your own or select from the premade menu items! Cheesy? meaty options?satisfying?;;the environment is great. The tables face towards the windows so u can look outside. The shop itself is pretty small so there aren't many tables, but that's alright. ;;Food comes quick and price for Mac and cheese is alright I guess. I think it's a bit much for how much you get (pretty small) and it's not like it's the BEST Mac I've ever tasted though. I was expecting a bit more since this place specializes in Mac and cheese afterall. Still give this place a try though! It's still very delicious</t>
  </si>
  <si>
    <t>BNEtHv4Q64kyWJD08Dm6PQ</t>
  </si>
  <si>
    <t>dEWrAyg1RcZyQqgw3bcDLw</t>
  </si>
  <si>
    <t>These girls have mac on lock. it was fast, clean and i was stuck in traffic eating allll my food. (and you know i was hot when i saw on Facebook the next day they had a sale) but that is what i love about them... they give and give! ;if you can try the mac with the cheese steak on top.....seriously a top notch!!!!</t>
  </si>
  <si>
    <t>NklbN0Lxa8r-l0T2G9XRcg</t>
  </si>
  <si>
    <t>kr9DrcwisVXJC5XoIkoluw</t>
  </si>
  <si>
    <t>N_IiVzJq67aRDJ-kZ-IQnA</t>
  </si>
  <si>
    <t>If you like Mac n Cheese you will love this place. It's located on a very busy street filled with shops and other surrounding restaurants. Mac Mart is very small so not ideal for crowds. Not a lot of seating but based on there niche it's probably expected. ;They have a variety of options on how you want your dish. I went with the JalapeÃ±o Poppers. Service was quick and my food was ready in no time. They do serve you your dish in a Rubbermaid type of container which doesn't look like much but it was very filling. The dish it's self was great, I loved it!! I would highly recommend this place for all  Mac n Cheese lovers.;I also like how they encourage you to keep the container b/c it's reusable and encourages recycling.;Overall service was good</t>
  </si>
  <si>
    <t>aV4jRhXILkN1fwLj3im4bg</t>
  </si>
  <si>
    <t>4Q81lzrEdAPL0po0JqD8dA</t>
  </si>
  <si>
    <t>Let's start off by saying that I love, LOVE, Mac and cheese. Saying that, I have to say that the Mac and cheese here is so externally good, I got \The buff\" and it was so creamy and cheesy that I was literally just hit with all the flavors on this. The price/quantity is very good. I think the most expensive one is about $12 and the amount is more than enough to share with someone else ( But  what crazy person would ever share Mac and cheese? ) ;;The store is very cute and although small with the outdoor seating is just so cute. The staff is super friendly and they're Sheryl temple is the best. And just the fact that they are environmentally conscious just gives them the extra point they didn't need at this point</t>
  </si>
  <si>
    <t xml:space="preserve"> you are actually able to take the container that they give you to re-use"</t>
  </si>
  <si>
    <t>y7kkHbrZA7si8QgxfjJpCA</t>
  </si>
  <si>
    <t>NgFP7Vlcpsr0WxIKHeZ0dQ</t>
  </si>
  <si>
    <t>Mac Mart is awesome. They have great menu items and try new limited time things that turn out to be really tasty. They had a cheesesteak topped with mac and cheese a few months ago and it was so good. When you feel like having a cheat day; this is a great spot.</t>
  </si>
  <si>
    <t>4BUmZ1uGxqpeQQFiTx7E-w</t>
  </si>
  <si>
    <t>M8lB_rZypORZl-Baci-brg</t>
  </si>
  <si>
    <t>Mac and cheese is really tasteless. Not worth the price at all. Got the BBQ Bowl. Dry chicken;  chewy macaronis; and soggy cornbread \crunch\""</t>
  </si>
  <si>
    <t>pDF6x0s9b5ONCaUwrv4xrQ</t>
  </si>
  <si>
    <t>KzdCVudUPFIT0HxRFA2KuA</t>
  </si>
  <si>
    <t>Laa4Gp2bVcTtrmbNYsTAHQ</t>
  </si>
  <si>
    <t>PrVmNEi3osWh1B--GApgkw</t>
  </si>
  <si>
    <t>cjaAcsx1urWDCkOUqrQbFQ</t>
  </si>
  <si>
    <t>PdWb5YCI2xQtyrN_gfdMiQ</t>
  </si>
  <si>
    <t>I've had Mac Mart now 3 times. Once last year, and twice this year (so far) at the different Night Markets throughout the city. I love this Mac so freakin much, I have to write a review now!! ;;When I see that hot pink truck, I start jumping like a little kid and I get so excited!! I will wait in the longest line for this Mac, I don't care! It's that good. ;;The BBQ chicken Mac is my favorite so far, but they always change the flavors so you can always try something new! I love that! I recently had the spinach &amp; artichoke Mac, that was killer also. All the special combo macs are better than their 7 cheese original, IMO.  so try something fancy!  The Mac is so creamy and rich, that's what I love. You hardly taste the noodles cause the cheese and other toppings are so rich.. That's how you make Mac!! It should be so creamy that it sticks to the roof of your mouth.. Yes! Mac mart does it right!! ;;I got 2 of my friends hooked on it already, who's never had it before. They love it too! And the staff working the truck are so friendly they rock. ;;Can't wait for the next night market so I can eat this creamy cheesy amazing goodness all over again! MAC MART!!! Don't change a thing, you guys are amazing.</t>
  </si>
  <si>
    <t>Restaurants, Donuts, Chicken Wings, Food, Coffee &amp; Tea</t>
  </si>
  <si>
    <t>HBCwI0ahXuni3x030HGKFA</t>
  </si>
  <si>
    <t>WKe2b_EeLBnZ3lZV5WKYGQ</t>
  </si>
  <si>
    <t>2pzB_qAKWpdMVLPBuxFwMw</t>
  </si>
  <si>
    <t>This place is amazing!  They make the donuts fresh with each order.  In fact; I had to wait 10 minutes for them to cool down before I could eat them.  This location is clean and never super busy.  Its a really great addition to the neighborhood and people with cars are sure to appreciate the parking lot.  Best donuts in Philly and the Delaware Valley.</t>
  </si>
  <si>
    <t>BjuyUyTG5B1AXHEjHnJO6w</t>
  </si>
  <si>
    <t>e8npKkIf1AdUBxjhd3d9ag</t>
  </si>
  <si>
    <t>All those cereal commercials are lying to you. A balanced breakfast doesn't consist of milk, OJ, cereal, and a banana. If you want a balanced breakfast, you should hop in line for fried chicken, a glazed donut, and coffee from FedNuts.  ;;I'm not much of a sweet breakfast person, but the donuts are great here. The chicken is wonderful, no matter how you have it dressed - wet or dry, they're all good. And when you're eating chicken and donuts for breakfast you're probably going to need something to get you moving afterwards; the coffee.;;Oh, and don't try to convince someone to come with you that needs an explanation on why those two foods are served together. Those people don't deserve it.</t>
  </si>
  <si>
    <t>-8ndPimejIzCXUDQlWnEsA</t>
  </si>
  <si>
    <t>The donuts are nice but nothing out of extraordinary . I just ordered two simple donuts ; one chicken sandwich ( they are really tiny ) and black ice coffee ( plain) and paid 15$ . Cold brew costs $3;25!!!  ... that is more expensive then Starbucks charges for plain black coffee ... again coffee is ok . They charging $1.75 for ONE plain donut and $2.75 for \fancy\" donuts .... way too overpriced for a donut joint ! And the atmosphere and cleaning of the shop is not aligned with the prices they charge !"</t>
  </si>
  <si>
    <t>xHqBNf0qWmG-UPEnUNr8bw</t>
  </si>
  <si>
    <t>QRRQ_J6V4nglIfROc0JNqg</t>
  </si>
  <si>
    <t>Oh! First off, it smells delicious!;;Secondly, it tastes delicious!!;;We didn't know that our order of chicken came with a donut so we had ordered donuts, too, which we ended up not being disappointed about. ;;They probably didn't tell us that they came with donuts because they just thought we wanted more...? Who knows. ;;I ordered sweet garlic wings, the hubs ordered the combo of buttermilk ranch, and we shared in order to try different flavors. They were both scrumptious but I preferred my sweet garlic. And the donut that came with it was so juicy which sounds weird but then later someone outside of the restaurant had told us it was a honey donut which made sense. ;;We also ordered the guava donut forgot what it was called though, and that too despite sounding weird was really yummy. ;;Anyway, gave it 4 stars for now cos it was my first time and it was good. It'll have to wait for my return in an estimated year or so to get bumped up to a 5.</t>
  </si>
  <si>
    <t>A-WkQidW6oVMlvNVLb2noA</t>
  </si>
  <si>
    <t>SLeXS3nrsIBwr39WNM5J1A</t>
  </si>
  <si>
    <t>3ms6Q81SGMThQpqayhJDrQ</t>
  </si>
  <si>
    <t>dipKWvVmFUEFMoVplsm5nA</t>
  </si>
  <si>
    <t>I just went for the first time and this place is AMAZING!!! I tried the chicken sandwich and it was incredible. Hot; crispy; juicy; tender and flavorful all at once. I can't wait to try one of the donuts. I might go back tomorrow...</t>
  </si>
  <si>
    <t>1_HwphQc9uy9EtXnS1AysQ</t>
  </si>
  <si>
    <t>8PDXRLenHsfjn0TFP0yyCQ</t>
  </si>
  <si>
    <t>UmdlOHm69GlznUoT6RnT8A</t>
  </si>
  <si>
    <t>My husband and I had been looking forward to trying this place out by was quite underwhelmed with our experience. ;;We got one of each of the fancy donut flavors which are currently chocolate old fashioned, s'mores, peanut butter malt, key lime pie, pineapple brown sugar, and blueberry lemonade. The first three (on top) were OK, the last three (on the bottom) were not good at all. The icing flavors just didn't mix well together with the actual donut. For $2 per donut for donuts I was not impressed with at all, I would not get donuts from here again. Save yourself some money and go to Beilers for better donuts that are only $1 per. The fact that the store is called \Federal DONUTS\" and only had six \"fancy donut\" flavors and three \"sprinkled sugar\" flavors was also far from impressive. ;;I hear the fried chicken here is good so maybe one day we'll come back to check that out. But definitely not the donuts."</t>
  </si>
  <si>
    <t>frIiDayrnrLs0kZb3_kTAw</t>
  </si>
  <si>
    <t>Bars, Nightlife, Restaurants, Barbeque, Whiskey Bars, American (New), Sports Bars</t>
  </si>
  <si>
    <t>Urban Saloon</t>
  </si>
  <si>
    <t>su0VGWUiJTu0QJ220Hn92Q</t>
  </si>
  <si>
    <t>FeYxkZAbx7I7_Mob589KRA</t>
  </si>
  <si>
    <t>Rd0khEo5XbcUQO09W1Xeuw</t>
  </si>
  <si>
    <t>T0ZHppdrU27OX5WWFoKBjg</t>
  </si>
  <si>
    <t>lnaHQ89KvtIZUEsCP9Crhg</t>
  </si>
  <si>
    <t>I landed here for a Paint Nite with my coworkers. We decided to head over a little early for dinner before our artistic adventure. We were all thrilled right off the bat because they had Not Your Father's Root Beer. To top it off; it was (according to some random Instagram account) National Root Beer Float Day. Who am I to refuse to celebrate that? Our waitress happily added some vanilla ice cream for a round of adult root beer floats- YUM! I ended up having the California grilled chicken sandwich. Add avocado and mango salsa to anything and I'm in! Between the tots I chose as my side and the root beer float; my inner child was a very happy camper. The restaurant is pretty large and open with lots of table and bar seating. It seems to be in line with what I picture \saloon\" to mean in my head. My only complaint is that our waitress was a little MIA for how dead it was in there. I know this isn't a Paint Nite review- but we had wonderful time at that as well!! Overall; a great night!"</t>
  </si>
  <si>
    <t>hX0DGAF_XkA1t1kMs1N2hw</t>
  </si>
  <si>
    <t>Terrible; terrible place!!! The staff was very rude; it amazes me people in customer service could actually be so hostile to their own customers. I went during an open bar and the bartender was actually requesting tips after every drink and even asked for a drink back when she wasn't happy with the tip amount. Then at the end of the night I watched them laugh at some girl who appeared to have lost her coat check ticket (and was crying!); telling her she was basically out of luck and wouldn't be able to get her jacket back. Outrageous behavior.</t>
  </si>
  <si>
    <t>2iAk0uFpg0aAyA2C1M0f7g</t>
  </si>
  <si>
    <t>6KffCDT58EnH_deuMDBYNA</t>
  </si>
  <si>
    <t>r0EYxTgkXLn29TbY_GT2zw</t>
  </si>
  <si>
    <t>i6bCy3tyHQHTcmzutNG2lQ</t>
  </si>
  <si>
    <t>JPc4e_IVLz15ipFk4zIP2A</t>
  </si>
  <si>
    <t>2P6iAnyaaUoBkYusX834LQ</t>
  </si>
  <si>
    <t>We came with a pretty big group of people; and had great friendly service. However; maybe it's just because we got appetizers but I was not a fan of the food. Everything tasted fried; heavy and average. The wings just had tons of sauce; chicken fingers were average; tater tots were standard; nachos were pretty bad with just peppers and a little cheese on top; hummus was pretty ok. Also; they have tiny mini water glasses which is not fun when thirsty. And it is also extremely dark in there. So I think it's just not my type of place but I'm sure others would like it alot.</t>
  </si>
  <si>
    <t>dXXogA1yd1q3WTqJwAxvUQ</t>
  </si>
  <si>
    <t>Mikaela and I came here on our grand food tour of Philly. It may have been stop 20 of the day. Yes, we were full, and slightly drunk.. but we couldn't resist! ;;The atmosphere is casual, very dark, and very \saloon\" like. There are quaint candles that provide the only light. It has a rustic feel</t>
  </si>
  <si>
    <t xml:space="preserve"> and you feel like cowboys are going to swing through the front doors any moment</t>
  </si>
  <si>
    <t xml:space="preserve"> with beers in hand</t>
  </si>
  <si>
    <t xml:space="preserve"> and boots covered in Philly dirt. I loved it. It was a throwback in time</t>
  </si>
  <si>
    <t xml:space="preserve"> but also still felt like a place you wanted to be. A great bar! ;;We ordered from their large selection of beers with dinner and for... our 8th meal of the day... I got the mac n cheese.. and the tater tots. I can never say no to tater tots</t>
  </si>
  <si>
    <t xml:space="preserve"> and automatically love anywhere that offers it. The mac n cheese was filling</t>
  </si>
  <si>
    <t xml:space="preserve"> creamy</t>
  </si>
  <si>
    <t xml:space="preserve"> and hit the spot... I Loved it! Yes</t>
  </si>
  <si>
    <t xml:space="preserve"> it is a bar</t>
  </si>
  <si>
    <t xml:space="preserve"> and bar food... but compared to other  bar food it exceeded my expectations.; ;We then meandered to the bar for some good cheap budlights</t>
  </si>
  <si>
    <t xml:space="preserve"> and it was a fun young crowd... i loved the atmosphere</t>
  </si>
  <si>
    <t xml:space="preserve"> the vibes</t>
  </si>
  <si>
    <t xml:space="preserve"> and the food!"</t>
  </si>
  <si>
    <t>pN7qHvZUKtVzwFfWx65-4A</t>
  </si>
  <si>
    <t>r7VdM3qzLLxrbiwWfxW1cQ</t>
  </si>
  <si>
    <t>Really hoping I don't get their bartender in trouble; but when you order a beer here (their selection is small but covers all tastes and is high quality!) you will get a BEER...as in; your glass will be filled to the brim! My new Sunday routine has become to come here for a burger in the afternoon. Their burgers are cooked just the way YOU ask; and you can custom order. I'm happy that I found this place in my neighborhood!!</t>
  </si>
  <si>
    <t>bkZDYsMWIw9ohZ-0ApIzVw</t>
  </si>
  <si>
    <t>bS3809B7V_xnB1WBZQaFzQ</t>
  </si>
  <si>
    <t>Great local bar with most of the sports games on tons of TV's; great food and well priced drinks. The wings are great; as are the loaded tots!</t>
  </si>
  <si>
    <t>nPXVprOV3ioobtAc_s7-CA</t>
  </si>
  <si>
    <t>688sqo63oc2y535vI2UbhQ</t>
  </si>
  <si>
    <t>Restaurants, Vietnamese</t>
  </si>
  <si>
    <t>Pho Cali Vietnamese Restaurant</t>
  </si>
  <si>
    <t>zxhRBfn4AwYm_1mOkHXMtw</t>
  </si>
  <si>
    <t>Pho noodle soup taste good..... but after I ate it..... i had a SERIOUSLY SEVERE DIARRHEA!!!! almost fainted.;;B/c I allergic to MSG and I think they put A LOT of MSG !!! in the soup.</t>
  </si>
  <si>
    <t>BYhV1KmS4b14NOyv9RVrsg</t>
  </si>
  <si>
    <t>JFti5dlMw9qkS7038N_2-w</t>
  </si>
  <si>
    <t>XF5GNbTEMcRUK2dnpJjsMg</t>
  </si>
  <si>
    <t>TFaQ3hATTQHlR0B_elvYtA</t>
  </si>
  <si>
    <t>I've had better Pho; but the customer service and friendly wait staff make me want to come here every time I want Pho. I also really love the shrimp &amp; pork rolls. Definitely stop by. It's a very welcoming place on a cold day. It's especially nice to go there straight from the greyhound station.</t>
  </si>
  <si>
    <t>u3RwDtrCRjIppZRpPpBk-A</t>
  </si>
  <si>
    <t>ExIW-_aEB_m9yr1jlopKBw</t>
  </si>
  <si>
    <t>3.5 stars. I ordered the pho and spring rolls. The spring roles were pretty good and the pho wasn't bad; but definitely not the best I've had. Their customer service is a little lacking but I think that's mostly due to the language barrier.</t>
  </si>
  <si>
    <t>NLln-9QUvdOTl6TZPjjp4g</t>
  </si>
  <si>
    <t>7iCgV8Xe2gpCid-L9GIlrA</t>
  </si>
  <si>
    <t>I love this place for a quick, inexpensive Pho fix. I usually get the vermicelli instead of the traditional Pho, with the grilled beef and spring roll (#53) and it's always the best. Hands down, the best grilled beef at any Pho place I've been to so far (it's not chewy and doesn't taste like it's been boiled first). The spring rolls, too, are perfect and crispy. If only the places on Washington Ave. could get it right like this place! ;;The service is fast and friendly for the most part, although I would avoid it at it's peak (Noon) to avoid any service pitfalls that could easily occur at any packed place. Nevertheless, the #53 keeps me coming back time and time again.;;I recently went for lunch and got the Pho with crispy flank steak and I had to update my review because it was so delicious. The broth wasn't too fatty, nor was the steak. Once again, Pho Cali has exceeded my expectations and I'll be coming back for more :) ;;Special Note: They have beer, which comes in handy because in order to pay with a card, you have to spend more than $10.</t>
  </si>
  <si>
    <t>IrQQlFmfBG2Orj-7ZE9oUQ</t>
  </si>
  <si>
    <t>I got the \rare steak and flank steak\" pho for lunch.  While the meat was nicely prepared and the portion was large; I found the broth to be a little too oily and the noodles to be  a little too soft.  Overall; I would pick Pho 75 around the corner over this place for the food quality (although this place has better ambiance)."</t>
  </si>
  <si>
    <t>gUC0BO9WxNGD1I9lV6qaag</t>
  </si>
  <si>
    <t>I came here for lunch and I'm glad I did. I decided to carry out some pho and it was just as good as eating in. My coworkers were jealous and I was extremely full and happy. ;;I was a bit worried because it took me about 20 minutes to get down there from work and with a hour lunch, I didn't know if I would have time, but after ordering my food it only took them 5 minutes to have it ready. And it was delicious. I received a huge portion of pho and could barely finish it all, but forced myself to do it. Waste not want not. This is definitely a place I will go to for when craving pho for lunch (or dinner). It's quick and cheap, and a delicious filling meal.</t>
  </si>
  <si>
    <t>2z4CSJ9EH0L-5BmzquYnSg</t>
  </si>
  <si>
    <t>XtN7Ovffm3RRcAvZAKpcSg</t>
  </si>
  <si>
    <t>I had shrimp pho here on a Saturday with some friends. Our food came out quickly, and the shrimp did not have tails (thank you). This was only my third or fourth time eating pho, but it seemed heavy on the noodles. ;;Shrimp were cooked nicely, the service was friendly, but I'm still not sure I was feelin' the broth. Nonetheless, I ate almost all of it before tapping out, so it certainly wasn't bad!</t>
  </si>
  <si>
    <t>KeuhteHe76DxDlXnkWoDwA</t>
  </si>
  <si>
    <t>I am still a fan of this place. It's really cheap and the food here is delicious. That being said, I hate it when the restaurant makes it known that they're waiting for you to get out. The place closed at 10:30 and they had the door locked by 10:20. We were the last group there, and it's not like we were sitting around and talking, because we had just finished our food and were taking care of the bill. They had their music on, had already started cleaning, and the kitchen staff was staring extra hard like we were planning on ordering something else. That's all well and good, but don't make me feel like I'm wasting your time when the restaurant isn't even officially closed. We walked out the door at 10:28 and they locked it behind us.;;However, I just have to give it 4 stars because of the cheapness and the deliciousness of all the food! The service leaves something to be desired, but I'll be here again and again if the menu remains the same.</t>
  </si>
  <si>
    <t>v14KldBShIFG7PYYfz8FLQ</t>
  </si>
  <si>
    <t>We were looking for some banh mi to go and this was one of the places in Chinatown that took credit card. We tried to order two beef banh mi sandwiches; which came out to ~$9; but they have a &amp;15 credit card minimum; so we ordered some Thai tea to go as well. While we were waiting for the sandwiches to be prepped; we sipped on the small Thai tea. It was pretty good; but they filled it with a lot of ice; so there wasn't much tea. By the time I finished the tea; the sandwiches were ready. The good thing about this place is that the food came out fast; but let me tell you about the banh mi sandwich. It was very dryyyyyy... I should've kept the Thai tea so that it would help to swallow the dry bread and dry meat. The pickled carrots and onions helped to give the sandwich a little flavor; but it was not very enjoyable. It seems this place is good for their pho; but not for their banh mi sandwiches.</t>
  </si>
  <si>
    <t>4rpACV3YyV0_93lXFNRpgw</t>
  </si>
  <si>
    <t>B-SiesU4hxIiL7rl7vzayA</t>
  </si>
  <si>
    <t>Cheesesteaks, Steakhouses, Salad, Burgers, Sandwiches, Restaurants</t>
  </si>
  <si>
    <t>Jim's Steaks</t>
  </si>
  <si>
    <t>-9poRkbTIPevKhFSOQGPiA</t>
  </si>
  <si>
    <t>They do cheesesteaks - inexpensive and classic.;;Nevermind the down-and-out surroundings, you're in the right place.;;Just a friendly pointer from a former Cheez Whiz critic - don't hate! Provolone may be a prettier word, but its just watered-down Swiss. After finally trying my first Whiz-steak, I see why PA stands behind it.</t>
  </si>
  <si>
    <t>ela7-0Y-UNguRMfVvmOLMA</t>
  </si>
  <si>
    <t>6ExWsl4M1LUyn58pQpdYZg</t>
  </si>
  <si>
    <t>Three generations; soon to be four; have had the pleasure eating Jim's Steaks and Hoagies over the years.  I've had cheesesteaks from all over the world from Singapore to LA and no one can compare to these guys. Just last week I made a 6 hour round trip just to get my cheesesteak fix.  From the roll; to the fried onions that caramelize on the grill all day to the Whiz.....Jim's is hands down the best!</t>
  </si>
  <si>
    <t>4iEVMNNN7DcvEa3mN5EOjg</t>
  </si>
  <si>
    <t>ZaoJBZrPNXTZZT14JW3JXQ</t>
  </si>
  <si>
    <t>This place is pretty dope but here are a few tips;1. Order pick up -  The wait here seems crazy !! Only day you'll find a spot is a cold Sunday.;2. CASH ONLY !;3. If your inside they have a few more seats upstairs.;4. Order extra Wiz on EVERYTHING</t>
  </si>
  <si>
    <t>zEADN2OWj9C6MBjK7WOadw</t>
  </si>
  <si>
    <t>Bgf48vf_QzWIHq7sYscRPg</t>
  </si>
  <si>
    <t>It was solid, but the toppings are cold... canned or boiled mushroom thrown on top and not heated, etc. ;;I found Ishkabibble's down the way muchhh better!</t>
  </si>
  <si>
    <t>FCNFKVgVuIdmbzX6xp2Ttw</t>
  </si>
  <si>
    <t>The question usually comes down to: Geno's or Pat's?  Well, I am pleased to tell you that you can stop rattling your brain over such a moronic question.There's no need to buy into this feud between dueling \quality\" cheese steak establishments. Screw which one's better. Does it really matter when neither of them make the best cheese steak in the city to begin with?;;You all know where Jim's Steaks is and if you don't</t>
  </si>
  <si>
    <t xml:space="preserve"> just walk along South Street and look for a long-@ss line. People often ask me</t>
  </si>
  <si>
    <t xml:space="preserve"> \"Is it worth the wait?\" Well</t>
  </si>
  <si>
    <t xml:space="preserve"> let's see. Do you want your taste buds to scream in sweet</t>
  </si>
  <si>
    <t xml:space="preserve"> sweet (or savory</t>
  </si>
  <si>
    <t xml:space="preserve"> savory) ecstasy? I'm assuming you're on Yelp because you do. I suggest bringing along a Jim's vet to help you with the order. You need to be loud</t>
  </si>
  <si>
    <t xml:space="preserve"> confident</t>
  </si>
  <si>
    <t xml:space="preserve"> and on point. The cooks are actually really nice guys; show them respect and they will provide you with a delicious meal.;;Geno's or Pat's? Geno's or Pat's? Avoid the petty competition and just go to Jim's.;;Peace."</t>
  </si>
  <si>
    <t>xCWzcZwop5AZZmTBUKZmeg</t>
  </si>
  <si>
    <t>FvL050ujNMRtzdxeSsjxxQ</t>
  </si>
  <si>
    <t>5BcHiekf8vqEka35NcoW5g</t>
  </si>
  <si>
    <t>u_5A09XllLGn6KCyxRCFiw</t>
  </si>
  <si>
    <t>I was visiting from Miami,Florida and wanted to eat a good Philly cheese steak. I asked everyone I saw walking by where the best Philly cheese steak was. Most people said \Jims Steak's\".So When I went there was a line to the exit. But most people said the line goes fast. ;;It was true we were at the front door in less than ten minutes. when I got the cheese steak I went up stairs and ate the whole thing in 7 minutes! It was that good. After when I left I was thinking that that was so Delicious. So I went back and got another one."</t>
  </si>
  <si>
    <t>raCZn3uXAPJ90970q299YA</t>
  </si>
  <si>
    <t>The Cheesesteaks were awesome; the size were huge. Only thing is that the places is in a weird neighborhood and there's no real place to seat an eat. Next time I go to Philly I will definitely try this place again.</t>
  </si>
  <si>
    <t>p0nOfNMpV25RRbEosuHssg</t>
  </si>
  <si>
    <t>aSjo-5coYx49mBfKyFh6Sg</t>
  </si>
  <si>
    <t>Was a visitor and this place was referenced many times. ;I tried the cheese steak and  I honestly wasn't impressed.;It seemed like the meat was watered down or something...;Was lacking flavor big time.. I never put salt or pepper on my food.;;Other then that it was ok... I just felt I could get it anywhere else you know? ;Lots of history there and maybe at one point it use to be really good.</t>
  </si>
  <si>
    <t>36FYnIb_p-zTVCvtC1Ye1A</t>
  </si>
  <si>
    <t>LnmIXCggndsE-DVuAux0EQ</t>
  </si>
  <si>
    <t>ItmZ_Y27bWpDx3E_nf6j2A</t>
  </si>
  <si>
    <t>zfn7V7FVH5_J5A9dInfbnA</t>
  </si>
  <si>
    <t>Breakfast &amp; Brunch, Restaurants, Cocktail Bars, Seafood, Salad, Bars, Nightlife</t>
  </si>
  <si>
    <t>Pinefish</t>
  </si>
  <si>
    <t>dSZNc-slPF7SgBbNEZi5oQ</t>
  </si>
  <si>
    <t>We went here for a birthday dinner and oh boy was it delicious. We ordered the whole grilled fish; which was a branzino that night. The fish was perfectly cooked!! It was soft and flakey and super tasty. We stripped it right from the bone piece by piece. We also ordered the grilled cauliflower; which was complete with a caviar paste. The cauliflower was perfectly cooked and super yummy and flavorful. We also ordered a bottle of wine to complete our meal. I definitely recommend eating here!! The atmosphere is boho chic; the staff are super attentive and the owner is very nice.</t>
  </si>
  <si>
    <t>K1Z4CV1kCmvLYJnA30yfAw</t>
  </si>
  <si>
    <t>aQ0_aFnh3NEUvQDeeufgZg</t>
  </si>
  <si>
    <t>The drinks deserve an enthusiastic 5/5 for flavor.  They have a great list of unique beers and fancy cocktails.  The raspberry flute was extremely tasty.  Not too sweet, no alcohol taste, just smooth.  ;;Decor is fantastic.  Looks like they ordered from Etsy :P lots of reclaimed wood, poofy ottomans, and interesting chandeliers and other lighting.  My kind of place.;;Prices are a bit steep, but I heard they have great happy hour specials.  I'll keep that in mind for next time.;;I docked a star because, while I understand this is a seafood restaurant, they make exceptions for things like a burger or brisket sandwich, but seem to have no vegetarian options aside from salad.  It could alienate certain people if you have a large party coming in.</t>
  </si>
  <si>
    <t>bEEJ9AswBRbXh0Nbrw1bXg</t>
  </si>
  <si>
    <t>I really wanted to love this place because it caught my eyes immediately with its artistic outdoor space and punny window painting of \Friends with Benedicts\" next to a crab. Then I found out it had happy hour 4:30 - 6:30 pm EVERY day</t>
  </si>
  <si>
    <t xml:space="preserve"> which meant $1 oysters</t>
  </si>
  <si>
    <t xml:space="preserve"> clams</t>
  </si>
  <si>
    <t xml:space="preserve"> shrimps on a Saturday! Yessss.;;The inside is very Bohemian feel</t>
  </si>
  <si>
    <t xml:space="preserve"> and felt like it could totally be a hipster's arts &amp; crafts workshop if you took away all the tableware. Spent 10 mins just absorbing in all the art and documenting it. That aside</t>
  </si>
  <si>
    <t xml:space="preserve"> we practically ordered everything on the happy hour menu.;;HOWEVER.;;$1 oysters were on the extra small size (~3 inches)</t>
  </si>
  <si>
    <t xml:space="preserve"> with a briny note and a mineral finish. I prefer larger and sweeter ones</t>
  </si>
  <si>
    <t xml:space="preserve"> so these were ok in my book. This was the first raw oyster experience for some ppl in our party</t>
  </si>
  <si>
    <t xml:space="preserve"> so I was let down that this was their first (and possibly) last impression for them. If you're really craving raw oysters on the weekend</t>
  </si>
  <si>
    <t xml:space="preserve"> this place seals the deal</t>
  </si>
  <si>
    <t xml:space="preserve"> but I'd wait for the weekday $1 deal at Oyster House instead.;;$1 clams were not super fresh. Flesh was not sweet</t>
  </si>
  <si>
    <t xml:space="preserve"> and the taste was very fishy. Would've probably passed if I got to sample.;;$1 shrimp was large</t>
  </si>
  <si>
    <t xml:space="preserve"> but not juicy nor sweet. It reminded me of the AYCE shrimp from buffets. Mediocre as well.;;Fried cauliflower was WAY sour for some reason</t>
  </si>
  <si>
    <t xml:space="preserve"> like someone tripped and spilled lemon juice all over it. I would've liked it if it weren't for the sourness. ;;Other items we ordered that were decent</t>
  </si>
  <si>
    <t xml:space="preserve"> but not memorable to order again - vodka martini (pretty strong)</t>
  </si>
  <si>
    <t xml:space="preserve"> fried calamari (could be crispier)</t>
  </si>
  <si>
    <t xml:space="preserve"> 8oz Wagyu burger ($14</t>
  </si>
  <si>
    <t xml:space="preserve"> but was it really Wagyu?);;Yummy items worth re-ordering: duck fat fries (hard to get these wrong) and scallop ceviche. ;;Overall</t>
  </si>
  <si>
    <t xml:space="preserve"> could've</t>
  </si>
  <si>
    <t xml:space="preserve"> would've</t>
  </si>
  <si>
    <t xml:space="preserve"> should've been the new seafood go-to place but I wasn't impressed by the standards they held their seafood to."</t>
  </si>
  <si>
    <t>7k9LIe1J83QapGgUd1UjrQ</t>
  </si>
  <si>
    <t>ETWhV3pvX9CzP0VN7PVb8w</t>
  </si>
  <si>
    <t>aSR-KQrOlpwK2gvrx5rQIA</t>
  </si>
  <si>
    <t>cms0KgLHNW3ile6qBCf6kA</t>
  </si>
  <si>
    <t>Atmosphere and Service get 5 stars.;;The food on the other hand was just ok.  ;Ordered the Salmon Tartare which wasn't tartare at all.  It was actually cooked and was loaded with chopped onions.  It was more like a salmonfish salad.  Ended up sending it back.  Looking at the menu again after the fact, it does say 'poached', but that doesn't make sense because tartare mean 'served raw' so the fact that it was cook threw us all off.  ;I ordered the lobster special with the grilled corn.  Having checked the website prior to going. I saw a picture of a lobster cut in half and grilled.  On the web it looked amazing.  What I got was the whole lobster cooked and just plopped on my plate.  It was very basic presentation, very messy and not at all what I was expecting.  The quality of the lobster was good, fresh and well cooked, but it was just a lobster with butter.  ;;Also ordered the bloody mary shrimp cocktail.  The shrimp were good and a large size, but there was no ummph to it.  Compared to the picture on line with the chili rimmed glass and spices, it was very basic.;Fried Cauliflower was amazing.  ;Friends had the steak which was good but nothing to write home about.;;I think this place has a lot of potential.  Maybe we just came on the wrong night.</t>
  </si>
  <si>
    <t>kYyszsVktocplfjPsupZ8g</t>
  </si>
  <si>
    <t>LASxz_A4Wwp2geMD8zDM5Q</t>
  </si>
  <si>
    <t>Wow.  So much about the place is so right.  (Our server was amazingly clueless; but I don't really care.  Everything else was so good I forgot all about her thankfully.)  It's hard to single any one item out bc we ate damn near everything on the menu; but I'd recommend doing what we did and go with a group (we had 6) and simply go nuts.  Gun to the head top 3?  Scallops; cauliflower and salmon.  The sauces are divine.  Portions are small; but so flavorful.  Didn't partake in the cocktails; but that'll be chapter 2 after the next visit.  They sound great.  This place is gonna be around for awhile.  No doubt.</t>
  </si>
  <si>
    <t>I-gIGx0r96moDGpUVHcUjA</t>
  </si>
  <si>
    <t>HjQ_FW2daDr5Zrhdw19VtA</t>
  </si>
  <si>
    <t>This place is so cute! Stopped in for happy hour yesterday; food and drinks were great and staff was very friendly and attentive. Will definitely return!</t>
  </si>
  <si>
    <t>9hF1AX-MAfJWX4VL4gyBcA</t>
  </si>
  <si>
    <t>NPyvUvsbP3FzRXBP1edSYw</t>
  </si>
  <si>
    <t>This review is for their happy hour dinner experience. After discovering their $1 oysters and clams HH deal, I had to come here, yes, 2 nights in a row. Maybe I was craving oysters??;The service was fantastic. On the second night we were served by a fairly new person - I believe his name was Benjamin. He was very friendly and attentive. The oysters were my personal favorite and my friend likes the clams. We also shared the fried Brussel sprouts with are well seasoned and addicting.;I had a sip of my friend's mojito and although I'm no expert, I do think the drink could have been mixed better. I'm definitely going to come here again for their happy hour if I have an oyster craving!</t>
  </si>
  <si>
    <t>5GLB61xLOP6T-pNsr7rslg</t>
  </si>
  <si>
    <t>VJCwZS3KNkMUnrJt_QpqVg</t>
  </si>
  <si>
    <t>lk-iz8ht5euSl3X45tVgwQ</t>
  </si>
  <si>
    <t>cpHEOaNdVmHWZoLJs84tsg</t>
  </si>
  <si>
    <t>Stopped in to Pine Fish on Saturday of the July 4th weekend. We were happy to find they offer a happy hour 7 days of the week. We had the oysters; which were fresh and shucked perfectly in that neither one of us chewed on any shell pieces. We also had the octopus; which we really liked; but the star of our meal was the crab cake. The service was great and we also really liked the decor. We'll definitely be back soon.</t>
  </si>
  <si>
    <t>VETPB3vkKRpvyThFBGPibA</t>
  </si>
  <si>
    <t>ILvJAuSP0sYWJKAQ-Goh4Q</t>
  </si>
  <si>
    <t>Event Planning &amp; Services, Butcher, American (Traditional), American (New), Cooking Classes, Venues &amp; Event Spaces, Arts &amp; Crafts, Shopping, Restaurants, Food</t>
  </si>
  <si>
    <t>Kensington Quarters</t>
  </si>
  <si>
    <t>I'm going to start with saying that Kensington Quarters served the best wild boar pasta I've ever had. The place has a 1940s butcher shop/restaurant feel to it. The service is quick and perceptive; although I came with a larger party no one sat with an empty glass or plate. The food is what new American food should be; clean; delicious; and innovative. Definitely recommend this place.</t>
  </si>
  <si>
    <t>Bac4FTMfurvpKTwgkSQ3TQ</t>
  </si>
  <si>
    <t>My first time at Kensington Quarters on Friday May 27th. What surprised me , no let me be more specific what confused me was seeing all the beautiful meat in the front case, the only beef option was a burger O.o O.o ;When the kind waiter tried to explain the concept, well I'm still not clear why there is no other choice but burgers. ;My first reaction was insult, just for a half a second, until I got on board with their choices ordered the sword fish, a fish I hadn't eaten since the 80's. None of the other meats offered ;on the menu interested me.;My entree was delicious, the asparagus was cut very tenderly in small pieces yet still maintained the crispness while the sauce was velvety smooth, the swordfish was cut;in pieces which made the dish visually appetizing. ;It was disappointing eating fish while up front in the case, a perfectly trimmed and cut NY strip steak or Porterhouse was just waiting for me to devour it. ;;Now would someone please explain this restaurant to me, I was thinking if I bought a piece of meat could I request it cooked by the kitchen for a price of course?;;One last thing, the cocktails and wine, my guest and I had a cocktail at another establishment before deciding on trying KQ, so I didn't want to drink but a glass of wine with my meal.;The glass selection was fine, the glass I ordered was good, a red wine, which I prefer to white;but I wanted a white glass of wine. The only other glass was a sherry? ;I wasn't familiar with the kind of sherry it was, I think of sherry it reminds me of a tiny little glass;to drink. I'm only familiar with the amazing sherry vinegar made in Spain. ;;Now here's the bad stuff, my guest ordered a Pimm's Cup, just by chance at the other establishment as we were about to order a second round, I was drinking Blue Sapphire and tonic my guest a scotch drinker , I asked the very knowledgeable mixologist if she could make a Pimm's Cup. When she responded favorably I was surprised she knew it. ;So my new favorite knowledgeable mixologist , mixed us up two Pimm's Cups, the most delicious I've ever drank, my guest in full agreement.;My guest liked it so much they ordered one at Kensington Quarters.;To our disappointment, it was a disaster, the color, the lack of garnish but the taste ;was not even close. I admit, it's not a drink ordered often this side of the pond, ;so we both agree to let it slide.;;Now back to my original question,;Can someone please explain to me the idea of this place ?;;I did buy a bag of beef jerky for my dog who is pictured in my profile, ;she lovvvvved them.;;;Thank You for a fun evening, the staff were exceptionally pleasant ;Even when I grilled that poor waiter about the place. He was;so kind and patient with me. ;The entire experience was fun, I want to go back but do I have too ;buy the meat and cook it home?;I guess that's an option, ;The display case is soooooo beautiful a carnivore's jewelry case.</t>
  </si>
  <si>
    <t>RWI21qfSHppscMlzqZkJPQ</t>
  </si>
  <si>
    <t>9lyyAiIB0svOu82MkyKcFQ</t>
  </si>
  <si>
    <t>Loved my birthday dinner at Kensington Quarters! The outdoor patio is a beautiful spot to have some delicious food and wine and catch the sunset with a large group, and if you're lucky the entire patio will serenade you with the sweet musical stylings of the birthday song when the waiter brings out dessert with a candle!;;Our waitress was super helpful and guided us in the right direction with which specials to order and which to skip (appreciate the honesty) and which rose would pair well with our first plates (and was affordable). The bartender mixed up some delicious drinks, compete with dramatically clapped thyme and even took requests for mocktails and no egg whites.;;The food! Everything tasted so fresh and flavorful and  the portion sizes were just right! 6 ladies shared:;;- 6 month aged ham special with snap peas- this ain't your Easter ham. Thinly sliced and nestled within crisp veggies in a light vinaigrette.  Perfect. ;- The swordfish in delicious butter sauce you'll want to eat with a spoon. Crisp radishes and asparagus and greens bathed in butter. Favorite entree. ;- Beet salad- bright, refreshing, with delicious cheese sauce which was put on the side for our pregnant friend).;- Baked brie with pesto sauce and pine nuts- gooey deliciousness.;- Pork shoulder with potato cakes - so tender and delicious. ;-Lamb Bolognese fettucini- so good and a large portion.;- Mushroom lasagna- great flavors,  but not my favorite. ;- Kouign Aman- flaky croissant like pastry with cardamom ice cream and pistachios. Perfect end to the meal and not too heavy. ;;With 1 bottle of wine total came to $40 per person with tax and tip which was a great value for all that we got!  Highly recommend, definitely worth the trip to Kensington.</t>
  </si>
  <si>
    <t>SHDppzSojx_b3DO8FwoZbw</t>
  </si>
  <si>
    <t>Truly a great dinner.;;At this point in my life I don't eat a lot of meat (a bit of a \save the planet\" combined with a bit of a \"don't hurt the animals\")</t>
  </si>
  <si>
    <t xml:space="preserve"> so when I go to a restaurant in order to eat something like a burger or a pork shoulder</t>
  </si>
  <si>
    <t xml:space="preserve"> it better be exceptional - and here they both were. My wife thought this burger was the best she'd ever had - it was truly great - no toppings other than some fried veggies required!;;This restaurant is not pretentious</t>
  </si>
  <si>
    <t xml:space="preserve"> includes their own butcher shop (hence the amazing quality of their meat)</t>
  </si>
  <si>
    <t xml:space="preserve"> and the dishes overall are top notch. The accompanying vegetables and such were fresh (I believe farm-to-table) and perfectly cooked.;;Will definitely take friends here when they visit."</t>
  </si>
  <si>
    <t>bgruVPngawvdAGfPUJOcrQ</t>
  </si>
  <si>
    <t>BiTjiOKZsm9ASVhvVdQlYQ</t>
  </si>
  <si>
    <t>Worst poached eggs I've ever eaten (I've had hard boiled eggs that were runnier than this). When I asked the waiter about it; he laughed and walked alway rudely. Unfortunately the tip was included.</t>
  </si>
  <si>
    <t>xxkmoHAN9pv2uJws63Nxlw</t>
  </si>
  <si>
    <t>KD2bR8ai_--CXN45QJZ5wQ</t>
  </si>
  <si>
    <t>tp8Hka1k8dVzhLwhYFVClA</t>
  </si>
  <si>
    <t>EnuWEpL98Gb44wvnX5euYg</t>
  </si>
  <si>
    <t>[This review in its' entirety appears on my blog: www.fare-game.net];;The dÃ©cor is clean, bright and industrial, with exposed pipes and metallics but also brings that butcher aesthetic with a thick wooden bar and tables. Bartenders and servers also wear full aprons, as if they're prepared to step behind the butcher counter and break down a lamb or pig at any moment. An open kitchen and windowed butcher fridge give the place an expansive and accessible feel.  There is also another bar and classroom upstairs that have not officially opened yet.;;We sat at the downstairs bar across from the butcher counter and ogled the variety of meats offered while ordering drinks. KQ offers a select choice of drafts, cocktails and wines. While perusing the menu I saw a whole pig get brought in, wrapped in paper, put down on the butcher block and start getting broken down.  If you are not a meat-eater, I hazard to guess this sort of ambience is not your thing and would recommend sitting in the back seating area (but I personally thought it was neat!).  Non-meat offerings are available as the menu is divided into \small plates</t>
  </si>
  <si>
    <t>\" \"starches</t>
  </si>
  <si>
    <t xml:space="preserve"> grains</t>
  </si>
  <si>
    <t xml:space="preserve"> greens</t>
  </si>
  <si>
    <t>\" and \"entrees.\"   But like the carnivores that we are</t>
  </si>
  <si>
    <t xml:space="preserve"> we were there to get some tasty animal flesh!;;We stuck to the small plates menu so we could try a few different things.  Here's what we sampled:;; - Maitake Mushroom - the mushrooms were served two ways: as part of a puff pastry that included carmelized onion</t>
  </si>
  <si>
    <t xml:space="preserve"> and lightly sautÃ©ed on a bed of mixed greens with a blue cheese garnish both crumbled and as a sauce on the side. The tart was light and airy and worked well with the subtle blue cheese (gorgonzola dolce I believe) sauce. The whole mushrooms were sautÃ©ed to perfection</t>
  </si>
  <si>
    <t xml:space="preserve"> with the ends having a nice crispy texture. The meatiness of the maitake paired with the crumbled blue cheese and mixed greens and was umami-heaven.;;- Rare Beef - [Beef sourced from Wyebrook farm in Honey Brook</t>
  </si>
  <si>
    <t xml:space="preserve"> PA and Perry County Land &amp; Cattle in New Port</t>
  </si>
  <si>
    <t xml:space="preserve"> PA]  Rare is not an understatement! With only a slight sear on the outer edges</t>
  </si>
  <si>
    <t xml:space="preserve"> this reminded me of a tartar but sliced into thin strips instead of finely chopped. Served on top of toasted sourdough and a bed or arugula and dressed very simply with a subtle hint of horseradish</t>
  </si>
  <si>
    <t xml:space="preserve"> parsley and lemon</t>
  </si>
  <si>
    <t xml:space="preserve"> the flavors were bright and really allowed the beef to stand out as extremely fresh and flavorful.;;- Lamb Ravioli - [Grass fed Lamb sourced from Double Brook farm in Hopewell</t>
  </si>
  <si>
    <t xml:space="preserve"> NJ] This was a special not on the regular menu</t>
  </si>
  <si>
    <t xml:space="preserve"> and I'm so glad we chose it as it was by far our favorite dish of the night. Lamb meat and lamb liver were combined into a light and airy mousse within the pasta</t>
  </si>
  <si>
    <t xml:space="preserve"> tossed in a brown butter reduction and rosemary and topped with aged goat cheese. Seriously all I can say is WOW. This was like a flavor bomb exploded in my mouth! The layers of richness and texture</t>
  </si>
  <si>
    <t xml:space="preserve"> the strong slightly bitter taste of the aged goat cheese shavings</t>
  </si>
  <si>
    <t xml:space="preserve"> the soft texture of the pasta combined with the nutty brown butter</t>
  </si>
  <si>
    <t xml:space="preserve"> and the decadent velvety metallic tang of the liver and meat mousse was just pure perfection. I'm not sure how long this special will be available but I'm deploring you to get it while you can</t>
  </si>
  <si>
    <t xml:space="preserve"> or better yet KQ</t>
  </si>
  <si>
    <t xml:space="preserve"> add this to your menu!;;Our bartenders were attentive and extremely helpful and kind. We were full on the 3 small plates items but I would like to go back again and try an entrÃ©e next time.  KQ is a bit pricy; I wouldn't be able to afford going here all the time but I was extremely satisfied with the portions we received for the price.  I was hoping to get the skinny on when the upstairs classroom will open but they're still in the planning stages with that</t>
  </si>
  <si>
    <t xml:space="preserve"> the bartender noted.;;Kensington Quarters is a great addition to Kensington and I highly recommend it to my carnivore friends!"</t>
  </si>
  <si>
    <t>us_egJTmllVdr8fie6LCYg</t>
  </si>
  <si>
    <t>zw3o_4SUBXwbDSZdg4nb0w</t>
  </si>
  <si>
    <t>v6FzEMPP_5MgKBpx8JBgYw</t>
  </si>
  <si>
    <t>paR5T2ea_Pxm28ysN4JI9w</t>
  </si>
  <si>
    <t>Edit: The manager got in touch to thank me for my straight forward review and offer me a gift to make up for the matter. You almost never see that kind of class and appreciation for customers, and it completely makes up for the small inconvenience at dinner. Coupled with the great tasting food, drinks, enjoyable ambiance, and now, top notch service, I feel good upgrading this to 5 stars, it is deserved. ;--;We ordered the meat plate for four. Three of us ate it and were not full. We politely questioned the server about this undesirable circumstance and it was only then that she said people usually order a couple of starters with it. That would have been nice to know ... at the start of our meal. ;;BUT. The meats themselves were pretty good, especially the steak and sausages.</t>
  </si>
  <si>
    <t>V9qLMoPYxK8C4JO01nf_HA</t>
  </si>
  <si>
    <t>TDNRkQsuwHC8IGbsTXo0zA</t>
  </si>
  <si>
    <t>i350uwKLfC9oDRRf1XZ8-w</t>
  </si>
  <si>
    <t>0R2yKDNMUztQwgo8pG4z-Q</t>
  </si>
  <si>
    <t>Restaurants, Breweries, Music Venues, Nightlife, American (New), Food, Arts &amp; Entertainment</t>
  </si>
  <si>
    <t>Triumph Brewing Company</t>
  </si>
  <si>
    <t>sePGurtb16hCpg04Z0nIYg</t>
  </si>
  <si>
    <t>In my never ending search for awesome happy hours in the city I'm glad to say that triumph is top 3 for sure. My criteria for happy hours consists of two major factors. The food selection and the atmosphere. Alcohol is not a factor mainly because the specials for alcohol are fairly consistent at most happy hours. ;Food is critical for a good happy hour, let's face it after a long day of work a good drink and a small and tasty snack that holds you off till 730-8 is exactly what's needed. Triumph delivers on food in a big way; fries risotto balls, Cajun chicken poppers and sliders to name a few, but I remember the menu having a lot more options. The cost for the above ranges from 3-5 dollars and is totally worth it. ;The atmosphere is totally chill, spacious and perfect for a good sized group. Only thing is that triumph is not so close to a lot of commerce so it's difficult to come out as often as I would like.</t>
  </si>
  <si>
    <t>RddSKqXBkpXLo9eJ2RDfkg</t>
  </si>
  <si>
    <t>Came here on a friend's recommendation and had a really great meal and experience. ;;As for the beers, I had the cocoa nibs beer -- really delicious and malty, but not too heavy. The Zitroen beer was really lovely too -- it had a strong chamomile flavor, which ironically, I don't like in teas, but was nicely floral tasting in the beer.;;As for food, we started with the german pretzels, which were four yummy little nubs of bread with butter and salt drizzled over them. The mustard sauce was nothing special. I had the philly bacon cheeseburger -- a burger with the bacon replaced with pork belly, truffle aioli, a fried egg, and mornay sauce. This burger was genius -- and so delicious! The burger itself was huge. I was full after eating half of it. The truffle flavor was strong, but nicely complimented by the mornay sauce. If I lived in Philly, I'd be back for this sandwich, but I'd only order one and go halfsies. It's a massive sandwich.;;My boyfriend had the fish and chips, which looked pretty typical and not very special. He was disappointed he got the thick \chips\" and not the thin</t>
  </si>
  <si>
    <t xml:space="preserve"> crispy fries I got with mine. His dish came with a house made tarter</t>
  </si>
  <si>
    <t xml:space="preserve"> which wasn't very good - too salty and tasted of capers.  He wanted dessert</t>
  </si>
  <si>
    <t xml:space="preserve"> but there wasn't a big dessert selection</t>
  </si>
  <si>
    <t xml:space="preserve"> so ended up getting none.;;The bathrooms in this place are unisex</t>
  </si>
  <si>
    <t xml:space="preserve"> which is kinda cool. And they played Nirvana the whole time we were there</t>
  </si>
  <si>
    <t xml:space="preserve"> which seemed strange</t>
  </si>
  <si>
    <t xml:space="preserve"> but also kinda cool</t>
  </si>
  <si>
    <t xml:space="preserve"> I guess. There was a good vibe here."</t>
  </si>
  <si>
    <t>VKC2UQQHT1EGLJgGX9RLkg</t>
  </si>
  <si>
    <t>4Xfi468wLMJAu-C5J8rEKQ</t>
  </si>
  <si>
    <t>Made the booking specifically to listen to live music and was told as soon as we arrived that they no longer have live music. Pretty disappointing. Food was average and cocktails are overpriced. Also; not a wide variety of beers at all... def not a good choice for a brewery. Overall pretty disappointing experience</t>
  </si>
  <si>
    <t>tbmqwIjtHQ98aJ1wL5PZ7g</t>
  </si>
  <si>
    <t>DINaRkObL9jitSxvXqZNuw</t>
  </si>
  <si>
    <t>Very cool place. I had no idea; or I would have probably have gone much sooner. Nice vibe and great food! I had a kale salad with Parmesan and lemon dressing; and also fabulous calamari and mussels. Neat little seating area with lounge chairs  and rolling surfboard shaped table. New wave tunes and nice service. What more could you want in a microbrewery?</t>
  </si>
  <si>
    <t>atL0J9u6l3pqHvHCh08TFQ</t>
  </si>
  <si>
    <t>45JbR58_HW7I6x7_9hGoWQ</t>
  </si>
  <si>
    <t>I stopped in with my friends that live down the street from here.  I originally had intentions on eating there but my friends mentioned sushi so we just had beer instead.  I tried the the honey blonde beer; or at least thats what i think it was called.  It was good and we stayed for two each.  Had I not wanted sushi I probably would have worked on a good hangover in that place.  The inside of the restaurant/bar is gorgeous; a classier place in my book to go to.</t>
  </si>
  <si>
    <t>xGK7XoLUtWUb4jqYajY-LA</t>
  </si>
  <si>
    <t>ttUFQLfMD89mMKcNVo1VQA</t>
  </si>
  <si>
    <t>I've been to Triumph several times and it's a really decent go to place when you find yourself in Olde City.  The thing I like about Triumph is that it's decently stylish and they are making their own beer right there.  You gotta love that.  It also smells very clean when you walk in.  They must keep those fermenters very sanitized.;;When I lived in Jersey (which I feel like was eons ago) I used to go to the Triumph in Princeton alot.  Similar food but a very different layout/feel to it.  I like the one in Olde City because it just works well for the space.  I like their hummus platter and their tuna tartare.  Actually their tuna tartare was awesome.  I could have eaten way more of it.;;The beers are very hit or miss in my opinion.  I did enjoy their pumpkin ale this weekend and their dry irish stout is one of the best in my opinion.  Very roasty and not heavy.  Mid range ABV, making it a nice session beer.  I don't like their lagers normally so I avoid them.  I've also found their IPAs to use hops that I am not fond of.  Still, this doesn't stop me from coming back.;;I'm happy triumph is there as a destination in Olde City.  It has consistency and it's a great spot for weekend lunch.  I'm not sure I would pick it as a dinner destination, but I like how it's always in the back of my mind if I'm in the neighborhood.</t>
  </si>
  <si>
    <t>xaio0qlPMteDlZanEL1EyQ</t>
  </si>
  <si>
    <t>The regularly-rotating draft list makes me want to return to see what's new.  Coffee &amp; Cream Stout?  Really?  Well it works - very smooth and creamy.;;I was very surprised with the food here.  The first time I went they, had a sausage sandwich which was amazing, but unfortunately I haven't seen it since.;;The few other items I've had have been good, but the Brewers Burger is one of the best burgers I've had in the city.  The bun is close to perfect - a soft, almost chewy texture and a some sweetness.  The beef is very tasty, and the sauteed onions round it all out.</t>
  </si>
  <si>
    <t>GqLwg8u57CJxxTp6sEIs7g</t>
  </si>
  <si>
    <t>hj_7B1XULR9NziOe0ns6IA</t>
  </si>
  <si>
    <t>This place was great. Coming from California; I was looking for some good local brew. These guys definitely had it. The food was really good as well. The atmosphere inside is nice and casual.</t>
  </si>
  <si>
    <t>yXOUJUl1Q_k2b32uFH6exg</t>
  </si>
  <si>
    <t>PSPPCt5tq_R62Ti961MI9A</t>
  </si>
  <si>
    <t>aqWMdkCaLgWvp_-Q0-1RtQ</t>
  </si>
  <si>
    <t>Illu-iM_rImfndOoAGuZbQ</t>
  </si>
  <si>
    <t>Great Beers and Attentive Service!;;We walked in without reservations on a Saturday night, 4 adults plus toddler and we were seated within minutes! They helped us with our stroller and then placed us back where there was less traffic which we Greatly appreciated.;;We had a mixed group so we sampled brews and cocktails and they were all great. I loved the Gin Flip! The food was also great. The fish and chips were delicious and the carne asada tacos!;;We will definitely return!</t>
  </si>
  <si>
    <t>cv-SmPhbpwQCtlI2Q7KJIQ</t>
  </si>
  <si>
    <t>Chinese, Japanese, Dim Sum, Sushi Bars, Restaurants, Szechuan</t>
  </si>
  <si>
    <t>Sakura Mandarin</t>
  </si>
  <si>
    <t>KyVZug1yYO6nNU8T4hk3jg</t>
  </si>
  <si>
    <t>Good food and great prices! ;;Sakura has great lunch specials. They have lunch specials for their Chinese entrees and for their sushi. They have deals for sushi combos for dinner as well. The entrees and the sushi I've had from here have been good so far. Good portion sizes and quick service. ;;They are BYOB like many of the other places in Chinatown. They also deliver, and that is where my issues with this place lie. I use to order delivery from them often and 4/5 times my order was incorrect. I do enjoy their food, but I will not be placing any delivery orders from them.</t>
  </si>
  <si>
    <t>cNkOhR-bLqWL73ouVEBZDA</t>
  </si>
  <si>
    <t>MFpyTmiYISUMd8k_MkOjKg</t>
  </si>
  <si>
    <t>Duck Toungue and them pork soup dumplings. The two things that caught my attention. It definitely sparked my curiosity enough to compel me to walk through their doors.;;When opportunity knocks,, I'm that guy that doesn't think twice about it. Jump right in and tell my friends all about it afterwards. Doesn't make sense to keep eating chicken fingers and fried potato sticks for the rest of your one chance life. Besides it's my first time getting in bed with duck tongue and pork soup dumplings.;;Anyways,, the food.;;Duck Tongue - WOW!!! This was a definitely a good experience. I love the flavor and the texture. Ginger sauce and the delicate flavor of the tongue meat is sublime. I could see myself ordering this dish again.;;Beef Tripe: I love a good beef tripe. Their version is spicy and definitely yummy. I would order this again.;;Shanghai Shumai: Its pretty good,, wonton and sweet sticky rice have some good flavors. Great vegetarian option,, but not my favorite.;;Mini Wonton In Spicy Sauce: This is another one of their winner dishes as well. I love the flavors, it's definitely very vibrant. Only flaw,, the wonton wrap is a little under done. ;;Pork Soup Dumplings: Yasssssss!! I would definitely order this over and over and over again. Use caution tho, the soup in the dumpling is super heated. It'll literally destroy your mouth if you don't eat it properly. ;;Service was pretty good. The staff was extra attentive. I would definitely come back and share some dimsum with a friend. Thank you for reading my review. I hope this helps. Enjoy your awesome yelptastic day!</t>
  </si>
  <si>
    <t>Xnqbsqex72_KYsOk4AbqDg</t>
  </si>
  <si>
    <t>jkk4s75a_nJBIWTzKeq8rQ</t>
  </si>
  <si>
    <t>This was a nice restaurant on the corner of 10th and Race. The atmosphere is open with bright colors. For the appetizers; we got the scallion pancake which was very good and the pork fried dumplings which were not the best but edible. For the main dishes we split the stir fried beef udon and  the snow pea leaves with shrimp and scallop. Both were decent but again nothing special. Our wait staff were pretty quick and Prices are very similar to other places in Chinatown. Overall Sakura was decent but does not stand out at all in Chinatown. Would like to go back and check out some of their other dishes.</t>
  </si>
  <si>
    <t>FZnXf26eEXGaXth7AkRVWg</t>
  </si>
  <si>
    <t>Disappointed!!! A hot pot for almost $50; and there's not even enough to for two people. Doesn't worth. They even forgot my order made me wait so long</t>
  </si>
  <si>
    <t>fUFVah7yibfRLK4CqhLsUQ</t>
  </si>
  <si>
    <t>wGZuX0mWvEabBQpwjgxZJQ</t>
  </si>
  <si>
    <t>1T2Q-RDzDpeFvrt9ltdpig</t>
  </si>
  <si>
    <t>Blw450nY6nUlHqbInVlKDA</t>
  </si>
  <si>
    <t>one word: delish!;;BYOB, great for groups and very satisfying food! ;Big fan of the chilly fish and soup dumplings.</t>
  </si>
  <si>
    <t>zptoIEbVood3Xh2HQ2kUVA</t>
  </si>
  <si>
    <t>tOALWRYh56okEgnTOOjz5g</t>
  </si>
  <si>
    <t>Great service and even had multiple servers come to our table to ensure we were doing well. Food was great and reasonably priced. They were a little skeptical about the 10% yelp offer though; but it worked :)</t>
  </si>
  <si>
    <t>6wWUNmLS0NOgUYtkgDN4Dg</t>
  </si>
  <si>
    <t>WHY ARE ALL DIM SUM PLACES THE SAME!?!? I don't mean in terms of food but the service! Honestly the food was alright thats why I am not giving this place a one star review; but my heavenly goodness to all that is holy on earth this place probably was one of the rudest and worst service. First problem was when we say down one of the waiter spoke to me in Chinese in which I understand that I am Asian American; but do not assume I am Chinese because I am actually Vietnamese. So the waiter started to speak to us in Chinese when we said; \ Oh we're not  Chinese\" and which she started to speak english. I don't understand why almost all places in Chinatown dose this. There are places that are Vietnamese; Korean and even Malaysian owned and whenever I order or walk in they speak to me in english but I ONLY ALWAYS have this problem when i go to a Chinese place. But anyways; the second problem was when we walked in and sat down a different waiter gave us hot tea which was bomb by the way don't get me wrong; but forgot to bring us cold ice water. So I asked not making a big deal out of it. We waited for a solid 10 minutes before I could get the attention from another waiter and asked for cold water again. It wasn't even that busy; probably 7 other tables; so I don't understand why it took so long. But that wasn't the biggest deal so I let it go. The biggest problem of the night was when I was about to pay. I walked up and asked for a check and paid with my credit card you know just a usual transaction. When I was about to put tip; I gave a tip of $4.15 which was about 10% - 12% tip. The waiter POINTED to the tip and said; \"This is the tip.\" I was so heated; but kept my cool. The owner was standing right in front of us and said; \"This is the minimum tip\" which was like $6.48 I think. UHM HELLO!?!?!?  First off; you should be lucky I gave you tip in the first place with the subpar service and you have the nerve to tell me how to tip??? GET OUT OF MY FACE LADY. I said; \"Do I have to leave that tip?\" making a smart remark. She then asked me \" Do you eat out a lot?\" Uhh... yes i actually do for a matter a fact so you can go and kick rocks lady. I said \" Yes i do actually.\" She then pointed to the minimum tip and I said; \"Well it's not against the law for me to leave any tip.\" I signed my name and walked away. Overall; the food was subpar but the service was HORRIBLE! I suggest going to eat somewhere else like Spice C or maybe Bonchon or anywhere else in Chinatown because this place is a disgrace for a business. Save your money and spend it somewhere else."</t>
  </si>
  <si>
    <t>njExbfKaJmLjtTopv--iQw</t>
  </si>
  <si>
    <t>maOVe97wj7k2AutF_gmD_A</t>
  </si>
  <si>
    <t>vzD5o_ITehWVITksHzEfTg</t>
  </si>
  <si>
    <t>They have just about everything; hot noodle soups (my favorite) sushi; dim sum; and traditional Chinese dishes like general tao. Nice big menu and so far everything I have ordered is very tasty. I would try the dumplings; hot seafood noodle soup; and clam appetizer. The prices are good; you will leave full and happy. Service is fast and consistent; the servers always make sure you have plenty of water. The food comes out fast so I suggest you order your appetizer and wait before ordering your main course.</t>
  </si>
  <si>
    <t>Wine Bars, Venues &amp; Event Spaces, Event Planning &amp; Services, Restaurants, Cocktail Bars, Italian, Bars, Nightlife</t>
  </si>
  <si>
    <t>Bellini</t>
  </si>
  <si>
    <t>jtTjiHv6JHRQ93td7L57Bg</t>
  </si>
  <si>
    <t>Me, wifey and mom in law decided on Bellini Grill for restaurant week. The best part: the ambiance. The ceiling is a complete painting of lumpy angel babies which is somehow romantic and relaxing. It's extremely intimate with tables that boxed in some customers so you get a booty in your face as someone is getting up. ;The not so best part: the food. Based off of the restaurant week menu everything was ok but something had to be off. Chicken parm was good....spaghetti wasn't chewable. Crab ravioli got the potential...gross green pea sauce alllll over my ravioli. The service wasn't horrible nor was the drinks. BUT I want to bust a grub at a restaurant so probably won't be going back.</t>
  </si>
  <si>
    <t>EDme-VW0ivgMMThQARlM8g</t>
  </si>
  <si>
    <t>4U1X46puwp000U513KDwLQ</t>
  </si>
  <si>
    <t>tsxUJdbj_LcbnqBBO6__Wg</t>
  </si>
  <si>
    <t>dgjQ0Y3K-HrNJLSRqWDTAQ</t>
  </si>
  <si>
    <t>We came here on a Saturday after Christmas with a party of 12 at 8:00PM.  The place was jumpin'....25-35 year old crowd.  Reservations on a Saturday are definitely a must!  Small byob with murals on the walls and Sistinesque mural on the ceiling.  We arrived early and it was way too crowded to be seated so we had drinks at a bar a few blocks away.  The hostess was a sweetie.  She took 3 of our bottles and held them on the side so we didn't have to lug them around.  When we came back the bottles were on the table with the rest of our party.  You can usually tell how a restaurant is going to be by the complimentary bread and butter; which in this case was OK.  I had the antipasta as an appetizer and it was OK.  The marinated eggplant was interesting though.  Everyone enjoyed that.  The olives lacked taste... As an entrÃ©e I had the fettucini con gamberetti  ($15.95)  which was rock shrimp sautÃ©ed in a light cognac blush sauce.  Fettucini is a hard dish to cook and not many restaurants master it so I'm trepidatious in ordering it.  They did a pretty good job on it.  My only complaint is that it was a little too dry....definitely needed some moisture.  The shrimp got lost in the perfectly cooked pasta...meaning they were quite small.   I tried my mate's linguine con vongole which was pretty good.  Soooo all in all I would definitely say that this restaurant is OK.  I would definitely return to try other dishes.</t>
  </si>
  <si>
    <t>DqASHBIlHlyBsDed1vl9nw</t>
  </si>
  <si>
    <t>This place was fantastic for our large group (21 people). They helped us set up a customized prix fixe menu for our group which made ordering and check paying a breeze. The price point was lower than other BYOs I found in Philly. Our waiter; Brian; was awesome; attentive; patient; and funny. Even better; after we finished the meal; we were kind of mingling around our little corner of the restaurant; finishing our drinks; and the staff were kind enough to let us leave at our own pace. Thanks for a great birthday night!</t>
  </si>
  <si>
    <t>nA-Gb7c9jlVzd5e6rJUarQ</t>
  </si>
  <si>
    <t>B7miTsK2BuyP6iX4f5AyOA</t>
  </si>
  <si>
    <t>I came here a few weeks ago with some friends. Overall, I thought the food was ok, but I felt that it just wasn't worth the price. Don't get me wrong, I know that BYOBs tend to charge a little more because they have to make up for the fact that they're not making money off of alcohol sales, but paying $30 for my entree just felt like a rip off. ;;I ordered their seafood pasta special which included large scallops, shrimp, and clams over a bed of pasta. It tasted pretty good, but I've had better. Also, even though it feels awkward, it would have helped if I would have asked how much the specials were because they were around $10 more than several of the other regular menu items I was considering, and had I known this in advance, maybe I would have been more satisfied with my meal. ;;The friends I was with felt the same way about the place. Average tasting food and a bit pricey. One of my friends got the salmon special (around $30), and my other friend ordered the crab ravioli. We enjoyed the dining experience -- the waiter was very friendly, and we got a nice table by the window--but I don't think we'll be coming back.</t>
  </si>
  <si>
    <t>tyTMX8RFeQYqKatO1sMvTg</t>
  </si>
  <si>
    <t>Should be rated much higher than 3 stars! Hopefully my review helps...great food; wine and service. Our waiter/manager was exceptional. I highly recommend Bellini.</t>
  </si>
  <si>
    <t>O6h18OFX1kGG-7O8rrjkIg</t>
  </si>
  <si>
    <t>G10uweBSt15uRnJVTR4dfQ</t>
  </si>
  <si>
    <t>The one star I am giving is for our waiters wonderful service and their good bread. The lack of stars is mainly directed towards the way we were treated by the owner and the extremely overpriced corking fee of $240 (for having a few $9 bottles of wine!). My friends and I have been coming to Bellini for the past 4 years to celebrate various birthdays and special occasions because of their wonderful accommodation with larger parties; good food; and allowing us to bring our own bottles. This last visit was expected to be just like any other; until we were abruptly greeted by the owner at the door to tell us this is not a byob and hasn't been for the last 3 years (we've never heard this before). He continues to tell us we will be charged a $20 corking fee PER PERSON; which is insane. Not only that; but after waiting 40 minutes for our reserved table; as soon as we sat down; the owner came to our table to not greet us and apologize for the long wait; but instead to rudely tell us at this is a fine dining restaurant and to not get rowdy. I would certainly not classify this restaurant as fine dining. The food was not as good as it has been in previous years either. It was very disappointing to say the least to be treated this way. It's a shame; but we won't be returning.</t>
  </si>
  <si>
    <t>R7WxXRYglxCcnlBidOHMKw</t>
  </si>
  <si>
    <t>e3WcmaWmpWcamTEdwMSQqg</t>
  </si>
  <si>
    <t>Dont come here for a group formal! The ambiance was nice and the staff was really great; but the food; at least from the set course; was absolutely terrible. The bread was less then mediocre; we all had caesar salads of varying amounts/different vegetables put in them and the main courses were just flat out disappointing. The cod I got tasted like nothing and though the staff was quick and happy to re-season it; most people did not enjoy their meals at all. The only decent thing was the dessert but even that was just okay.</t>
  </si>
  <si>
    <t>U-sOyJIKylQYxTHK_KM91Q</t>
  </si>
  <si>
    <t>Restaurant Week trial, it was ok. Nothing stood out, nothing was absolutely terrible. I would not return, there are just to many places to visit. ;Service was back-asswards, appetizers came out first, then they brought out the salads. Entree was subpar, dessert was nice. One and Done.</t>
  </si>
  <si>
    <t>yAzy383VSGbKuQB2RcmF4A</t>
  </si>
  <si>
    <t>This is my go to place with girls for dinner at a BYOB before going out for the night. We can usually always get a reservation; even for a group. They are so nice and the service is always really great. The food can be hit or miss; sometimes I have had the best food ever and sometimes it has just been ok. However; I keep going back. Most of their desserts are really good also. Only problem is when I leave I am so full. I recommend it.</t>
  </si>
  <si>
    <t>V-Tv_2hv1Ag3wQrqOpVnEQ</t>
  </si>
  <si>
    <t>HS5CfzQ_gOJHgqwtv9rvNQ</t>
  </si>
  <si>
    <t>American (New), Restaurants, Bars, Nightlife</t>
  </si>
  <si>
    <t>Ladder 15</t>
  </si>
  <si>
    <t>8_lQqODsTdioMqEV0dXcxQ</t>
  </si>
  <si>
    <t>I came after running the Philadelphia Marathon last weekend.  Ehhhhh, not sure of this place.  I sat at the bar, and even though it wasn't busy by any means, it still took at least 5 minutes to get a freakin menu (and there were 2 people in and out of the bar).  I finally got a menu and it took a good 10 minutes just to order.  The bar tender kept skipping over me it felt like, even when I tried to get his attention.  I'm ordering food and alcohol, so come on.  ;;I got the burger and fries because it seemed like good post running food.  I asked for my meat well done because I like my meat killed, it came out still a little pink.  Food was ok but not anything that stuck out.  Definitely better places in Philadelphia to go to</t>
  </si>
  <si>
    <t>5cTl6WZ_2XNEHQGKgX5wiA</t>
  </si>
  <si>
    <t>Last night I died and went to Gastro heaven.  Venturing in from the suburbs, we picked Ladder 15 for dinner.  I could not believe the menu.  Wonderful combinations, unusual ingredients and all served in an extremely cool venue.  The only reason I didn't give it the 5* was because the flyers game was on and, althought it wasn't packed, the noise was deafening.  'Nuff about my complaining.  ;When I saw the ingredients in the Steak tartare, I had to try it because I knew whoever devised the recipe knew what they were doing.  It was truly the best I've eaten in years and the Cognac and the raw quail's egg were like gifts to the palette.   Mind you, if I had known just how good it was going to be, I think I would have ordered another one for my entree.  Instead I ordered the Potato &amp; Goat Cheese cigars and a Roasted beet salad.  Both outstanding and I was glad to be able to congratulate David when he stopped by the table to chat.;My partner had the Rabbit Quesadilla, which was flavorful without being gamey.  He ordered the Burger 15 and I have to say this must have been one of the best burgers I've tasted, topped off with red wine marinated mushrooms, red onions and a tender short rib.;I don't get why Ansill features marrow so prevalently on the menu.  I had never tried it and was curious.  I found it to be gelatinous and bland.  Maybe I'm missing something.;Contrary to the experiences of others, the service was fine.;It was a 30 something crowd and tons of people on here have complained about their attitude.  However, their attitude, actual or perceived, would not prevent me for going back to try more items from this outstanding menu at this fab Gastro-pub.</t>
  </si>
  <si>
    <t>R0uf1t30sjqyRmO-FXMgeA</t>
  </si>
  <si>
    <t>GH3npKk6IAzKkP4tcKnMAw</t>
  </si>
  <si>
    <t>So I went to Ladder 15 after reading an article on Serious Eats about their Burger 15. Ribs and marrow on a burger? Sign me up. And of course, I've not a clue coming to this place so as a habit, I come to my trusty Yelp site to find out the drill. Seems like everybody has a story about this place on a negative note. I guess it's a blessing for me to not have been here when the chef was different or when it was its former self, because genuinely I did like the place.;;I liked the firehouse/banker/lodge theme, I liked the hard wood floor and the black leather booths, I liked clean and roomy bathrooms and most of all, I liked the food. Given, I've only been here once and I only brought one friend and we're both not really that hungry Plus, the items on the menu is in the \trendy restaurant\" price range and it doesn't make me feel like ordering everything on the menu but what we had was solid. ;;The truffle fries were the best one I've had yet. Unlike the other ones</t>
  </si>
  <si>
    <t xml:space="preserve"> the flavor of the truffle really came through and it was awesome with the truffle mayo/tartar sauce</t>
  </si>
  <si>
    <t xml:space="preserve"> any acid/ketchup would have killed the flavor. Chicken Wings were also awe inspiring</t>
  </si>
  <si>
    <t xml:space="preserve"> you'd know it from the first bite. It's tender but lightly crispy with a sweetness from the caramelization</t>
  </si>
  <si>
    <t xml:space="preserve"> the juiciness from the meat</t>
  </si>
  <si>
    <t xml:space="preserve"> plus the creaminess of the avocado puree</t>
  </si>
  <si>
    <t xml:space="preserve"> the spiciness of hot sauce and the aroma from the green onion and crunchy sprouts on top. It's heaven in one bite.;;Burger 15 was also great. I was calling it the ribs and marrow burger the whole time because I like the idea of having that. Build on a brioche bun</t>
  </si>
  <si>
    <t xml:space="preserve"> the burger patty is topped by a ragu of tender ribs meat and bone marrow with small cube of mushrooms to add a welcome toothy texture</t>
  </si>
  <si>
    <t xml:space="preserve"> and some onions for extra flavor. It's one of the juiciest burgers I've had yet and in a good way. Though I have to say the bottom brioche slice wasn't ready to handle all that bootiliciousness and became a bit soggy. Overall</t>
  </si>
  <si>
    <t xml:space="preserve"> It's interesting and well thought out food.;;The staff was friendly enough and my waitress attentive enough</t>
  </si>
  <si>
    <t xml:space="preserve"> refilling my lemonade when I'm barely halfway done. Although I wished that she would have warned me about the fries that comes with the burger</t>
  </si>
  <si>
    <t xml:space="preserve"> since it's not printed on the menu. I wouldn't have ordered another bowl of fries and gone for the fried cauliflower. The prix is also not printed on the Prix Fixe menu</t>
  </si>
  <si>
    <t xml:space="preserve"> have I known about that I might have ordered that instead. So there a re a few front of the house thing that could be better. It could be crowded in here and the crowd could be a bit obnoxious. But since I like the place and the food</t>
  </si>
  <si>
    <t xml:space="preserve"> I'll bring a few friends back and do it all over again."</t>
  </si>
  <si>
    <t>EAltvt_471yWcw_D9LftNQ</t>
  </si>
  <si>
    <t>I REALLY wanted to like this place, but it was not meant to be.;;I ended up at Ladder 15 for a Friday night dinner and drinks as part of a group of four, and things got off to a great start.  We wandered in around 8:15 and were promptly seated.  The decor was extremely cool, and our booth seats and chairs were comfy enough to warrant comments.  The noise level and crowd were energetic, but not overwhelming.  The service through the evening can best be described as friendly but poor.;;A first glance at the beer list looked promising with ~10 unique selections.  However, closer inquiry would reveal that they were out of two beers, two of the remaining 8 were fruit wheat beers, one of the remaining 6 was also a wheat beer, and so on...  Everyone in our group ended up settling for something less than thrilling.;;The food menu led to similar high hopes with inspiration from so many different styles of cuisine - Korean tacos, enchiladas, burgers, yes please!  I even said \Wow</t>
  </si>
  <si>
    <t xml:space="preserve"> this menu is so diverse that I will be really impressed if they execute it well.\"  I was not to be impressed on that night.  Nothing tasted bad</t>
  </si>
  <si>
    <t xml:space="preserve"> but nothing was great.  Our table had the aforementioned Korean tacos and enchiladas</t>
  </si>
  <si>
    <t xml:space="preserve"> as well as a sad little chicken sandwich</t>
  </si>
  <si>
    <t xml:space="preserve"> and a salad of \"field greens with pepitos</t>
  </si>
  <si>
    <t xml:space="preserve"> cider vinaigrette and roasted chicken\" that translated into a $13 plate of bitter greens with 8 pumpkin seeds</t>
  </si>
  <si>
    <t xml:space="preserve"> and approximately 3 oz. of cold shredded chicken doused in a very tart dressing.  Fortunately</t>
  </si>
  <si>
    <t xml:space="preserve"> we also shared a basket of truffle fries that stood out as the tastiest part of the evening.  They also prevented us all from leaving hungry</t>
  </si>
  <si>
    <t xml:space="preserve"> as the portions of the meals were quite small.;;Again - I REALLY wanted to like Ladder 15.  In fact</t>
  </si>
  <si>
    <t xml:space="preserve"> the atmosphere was almost cool enough to bump them up to 3 stars.  However</t>
  </si>
  <si>
    <t xml:space="preserve"> towards the end of our meal</t>
  </si>
  <si>
    <t xml:space="preserve"> I discovered the \"atmosphere\" included a giant</t>
  </si>
  <si>
    <t xml:space="preserve"> sharp bolt sticking out of one of our table's legs at precisely knee height.  When I told our waitress what happened (and asked for extra napkins to use for the bleeding)</t>
  </si>
  <si>
    <t xml:space="preserve"> she was fully unconcerned."</t>
  </si>
  <si>
    <t>3N9MkHaUnnFQzGzkw7fACA</t>
  </si>
  <si>
    <t>I was unaware of the no one under 23 rule until reading these reviews; and by the bros who were milling around the floor I don't think the age thing helps class the joint up! The drink I ordered was good; and I have previously eaten here - the plates are small but flavorful. I would like to give the place more stars; but the atmosphere is just - ugh!</t>
  </si>
  <si>
    <t>nNG4bDLxyTL87DuOa4nGsQ</t>
  </si>
  <si>
    <t>VRh15YFyug3OlRj4b0hZfw</t>
  </si>
  <si>
    <t>Ah-mazing food! Stopped by here for a quick dinner before a show at the Academy of Music and were quite pleasantly surprised by the amazing food! Started with the guacamole; which was freshly made and not from a jar. Then the tuna tartare - easily one of the best I've ever had. Large chunks of fresh red tuna in a delicious sauce; served with wontons. Would've been happy to stop there but then the Brussel sprouts came. Holy Molly! They are by far the best I have ever had and I make them myself - theirs put mine to shame! We didn't bother to have a drink; but the food will not disappoint. Also; our server was exceptional and another reason to go back.</t>
  </si>
  <si>
    <t>je08G4XiZIJMV6RCUOoZSg</t>
  </si>
  <si>
    <t>qRUlS0EI8OsIuan8KeIVEw</t>
  </si>
  <si>
    <t>Pricey drinks; great music. Really really loud on Friday and Saturday nights. The bar is huge and great location in center city. It's mostly open space with very few high top tables.</t>
  </si>
  <si>
    <t>THIM1A_waUevv6sE6iKB2w</t>
  </si>
  <si>
    <t>VMIkJva4xvOpHLmyEtQC9A</t>
  </si>
  <si>
    <t>o30DSFTv84iA5XzB5DHuUQ</t>
  </si>
  <si>
    <t>Disclaimer: Only came here to drink at night.  Though as soon as I got on this page, a big photo of splooge on the bathroom wall popped up and, well, a place that inspires people to splooge in the bathroom just can't be all bad.;;This is definitely a \new\" place in Philadelphia.  New meaning it didn't exist when I lived here back in 2009.  Around $10 a drink</t>
  </si>
  <si>
    <t xml:space="preserve"> loud</t>
  </si>
  <si>
    <t xml:space="preserve"> no dance floor.  Really just a room full of white people yelling at each other over the music.  Not an attractive crowd either.  So expect to splooge alone in the bathroom."</t>
  </si>
  <si>
    <t>ZaWbwSvAH5eOsQVxZ4wmLg</t>
  </si>
  <si>
    <t>jr3cZqXkQ3Jnr1Lb9bq4ow</t>
  </si>
  <si>
    <t>Service was good. Food was good. Atmosphere was decent.;;Our server was very attentive and had our drinks/beers filled. They had fried cauliflower which was awesome. I also had a portobello and eggplant pressed sandwich was was delicious. It was just warm and loud in there. It is a trendy happy hour bar but I was sweating indoors :/</t>
  </si>
  <si>
    <t>brQKeRuOY3QM5Obf2q2eoQ</t>
  </si>
  <si>
    <t>i6DlLLxZ2iwQRxhUDx3TTg</t>
  </si>
  <si>
    <t>Mexican, Vegan, Restaurants</t>
  </si>
  <si>
    <t>The Adobe Cafe</t>
  </si>
  <si>
    <t>OrPuIkW2bWHqkvS1y9MOww</t>
  </si>
  <si>
    <t>Not bad but not great. Presumably one of the better places you'll find in manayunk. Pretty average though. The servers are usually extremely slow. The food is average. Every time we go; it's always just been ok. Last experience I had was not so pleasant. Server brought over queso fundido and dropped a plate into it(bottom side facing cheese). Totally disgusting and unsanitary! Didn't even offer to bring us a new one which I thought to be extremely unprofessional. Steak tips were also cold when they came to us. Empanadas are dry and could have some potential if they added some cheese or mixed it up a bit and did cheese /and chicken.</t>
  </si>
  <si>
    <t>cNN_L16ynTPvqaHo7Er1aw</t>
  </si>
  <si>
    <t>SbKx_gfbJoXOWgJeDOi0MA</t>
  </si>
  <si>
    <t>Revisited Adobe after not eating here for a few years. Used to be so good. But now ....In a word? Awful. We got there around 8 ish on a Saturday night and the place was pretty busy. We were taken to the last table in the farthest corner of the restaurant....deeeeep in the bowels. It was a long walk. Red flag.;Our server showed up more than 5 minutes after we were seated to take drink order. 2nd flag. We were smart enough to order a few apps at this point - had a feeling. Drinks came out fairly quickly - app and soup sampler not long after that. The soups were cold (3rd flag).  Apologies and new soups arrived. They were really good - best part of entire meal. Loooong after we finish the starters, entrees appear. My favorite veggie enchiladas were ......ick. I managed to eat a bit. What used to be a delicious creamy fresh veggie dish was now a dry tasteless blob. And the dried out old tasting rice did not help. The crusted over black beans were dreadful. Loooong after we have enough of entrees, as we sit and stare at our plates and each other, and watch our server sweep the entire area nearby, completely ignoring us, we realize we are still hungry and want dessert. Big mistake. Server eventually finishes housekeeping and takes order. AND gets snippy when we express dismay about the wait. It took so long to get dessert, I wanted to just cancel and get the hell out of there already, but our server was nowhere to be seen and since we were seated in the outback, no one else was around either. Eventually arrives and it is, well, a melted mess. We ate it and it was actually pretty good. By the time we get the check it was fairly empty so don't really understand why it took so long to get service. I could have gone and looked for someone to complain to, but I kind of wanted to see how it all played out. Not good as it turns out. ;Adobe Cafe, what happened to you?</t>
  </si>
  <si>
    <t>Zr_ivvV8F2tBUH0bMqWibw</t>
  </si>
  <si>
    <t>J5kqk0Da41hQ20ePQYDWTQ</t>
  </si>
  <si>
    <t>Adobe Cafe rocks! Not only is it within walking distace from my house (which is very handy after a pitcher of mango margaritas) but it also has great food to match! I've had a number of the entrees but the two that stand out in my head are the steak and shrimp fajitas (tasty seasoning on the meat) and the fish tacos. The best thing about the fish tacos is that the fish isn't fried. It's perfectly seasoned and delicious and even though I couldn't finish my last taco I made sure to eat the rest of the fish :) ;;The banana ice cream dessert concoction was BANANAS!;;One and only complaint - the waitstaff tends not to be the friendliest, but the food and drinks make up for that.</t>
  </si>
  <si>
    <t>N544IW9YWZwMo_4_fXEEaA</t>
  </si>
  <si>
    <t>OK neighborhood bar with decent Southwestern style food.  A tiny bit dirty; but I've never gotten sick here; so I guess the kitchen is clean enough.  Wouldn't go out of my way to eat here; but it is OK.  Used to come here with my buddies for beers before/after jam sessions at East Side Studios down on Umbria.</t>
  </si>
  <si>
    <t>71X7zkyosIlpSwTRhDwMiA</t>
  </si>
  <si>
    <t>8xvkJssDiXQ7SskkMSM51A</t>
  </si>
  <si>
    <t>My wife and I visit Adobe fairly frequently and we always enjoy it. It's located on a side street that runs parallel to Ridge in Roxborough and there is a municipal (read: free) parking lot right across the street, which makes visiting very convenient. ;;The restaurant is located in a large, meandering structure - it feels like an amalgamation of previously independent row houses - but it has a cozy sort of feel. We are always seated promptly and brought homemade chips and salsa immediately. ;;Even though we are not vegetarian, we always get the \beef\" seitan tips as an appetizer. I highly recommend them. I usually get the fajitas and find them to be pretty good. Tonight</t>
  </si>
  <si>
    <t xml:space="preserve"> I requested the \"meat\" from the seitan tips in my fajitas (even though this is not on the menu) and they were nice enough to oblige. It was really good.;;Overall</t>
  </si>
  <si>
    <t xml:space="preserve"> this is a nice</t>
  </si>
  <si>
    <t xml:space="preserve"> casual place to catch up for a low-key dinner.;;Likes: parking</t>
  </si>
  <si>
    <t xml:space="preserve"> food</t>
  </si>
  <si>
    <t xml:space="preserve"> Fiesta Night (Monday &amp;amp; Tuesday - 2 entrees and a pitcher of beer/bottle of wine for $30);;Dislikes: House Margarita (that I think is on tap [?])"</t>
  </si>
  <si>
    <t>lHbtfpMpVq5H4Q81jg0kbg</t>
  </si>
  <si>
    <t>I give an A for effort. The vegetarian/vegan menu is extensive and creative-sounding. I was very excited to try this place for quite some time but the execution was totally off.;;One, the entrance to the restaurant is unclear. There's a door to a private residence right in the middle of the building and it took me a while to realize you have to go through the side patio to enter. Very confusing.;;Once we entered, we were greeted by that overwhelming dirty, wet rag smell that less than fastidiously clean restaurants have. Our menus reeked too. Not appetizing.;;The free chips and salsa were tasty and the staff was accommodating of our baby with a high chair and plastic cup if water. ;;My husband and I ordered seitan wings to share and the seitan kebabs and veggie combo as entrees. The wings were just warm seitan in sauce--not fried or crisp in any way like wings should be. This is not a vegan problem (I've had deliciously crisp vegan wings); this is a cooking one. The vegan ranch was inedible, completely foul. I actually gagged. ;;The kebabs were nicely seared and seasoned but everything else ranged from flavorless to gross. The rice had canned veggies in it, the cheese in my enchilada wasn't melted, the potato flauta was burnt. The house margarita was disgustingly like cough syrup. ;;All told, we spent $60 bucks on our meal plus tip and I felt like I've had more authentic and flavorful tex mex at chipotle or even Taco Bell. I was super hungry upon entering but basically ate chips and salsa because I found most of the food inedible. ;;I truly appreciate so many veg offerings but the kitchen needs to learn how to cook and this place needs a deep clean. The kebabs were nice but for the price and nasty smell and icky interior (10 TVs playing infomercials!), I just can't recommend this place. Very disappointing.</t>
  </si>
  <si>
    <t>96DfLlif7HKINhQvgGgwWQ</t>
  </si>
  <si>
    <t>XRos7frwObImvJD0GgIuBg</t>
  </si>
  <si>
    <t>I've been to the Adobe Cafe a handful of times, and its always been good, so Saturday night we decided to got there for a late dinner (around 9:00).  ;;Overall, service was terrible, though the food was good.;;It took 5 minutes for someone to seat us.  There was no one in sight when we walked in.  Then, once we were finally seated, there was anohter 5-10 minutes before we were greeted by our waitress.  Water was another 10 minutes.  Our waitress took our drink order, and it wasn't until 10 minutes later that she asked us for our food order.  At one point, we asked for more water (which we later learned was at a station right behind our table), and she said \sure</t>
  </si>
  <si>
    <t xml:space="preserve"> I'll go get it\"</t>
  </si>
  <si>
    <t xml:space="preserve"> and never returned.  We finally had to ask the busboy for water. ;;Food was good</t>
  </si>
  <si>
    <t xml:space="preserve"> but was really overshadowed by the lack of service.  I will also say that the Jerk grilled calamari was really fabulous.  I was nervous to try it</t>
  </si>
  <si>
    <t xml:space="preserve"> but I wanted more when I was done - I don't think the portion was big enough. ;;I was going to give 3 stars because of the food and previous good experiences</t>
  </si>
  <si>
    <t xml:space="preserve"> but then I remembered how crazy-loud the room was.  It just added to the bad experience.  I couldn't hear across the table half of the time we were there.;;Oh</t>
  </si>
  <si>
    <t xml:space="preserve"> and a comment on the \"ample free parking\" across the street.  It looks like with the new bar there (Mcgillicuddy's or something)</t>
  </si>
  <si>
    <t xml:space="preserve"> the parking lot was completely full.  We had to drive around the block a few times looking for parking.  We should have taken that as a sign to stay home..."</t>
  </si>
  <si>
    <t>cHbh_vtm3JftK8230jMIZA</t>
  </si>
  <si>
    <t>YD6009vhpSW15hVVyXwBTQ</t>
  </si>
  <si>
    <t>I love the previous review. . . straight and to the point.  They do have the most extensive vegan menu I've seen in a Mexican restaurant; I would give them half a star just for that if it were possible.;;Redux:;;Appearance/decor: * * *;Pretty front and patio, cluttered heavy interior, bendy plstic chairs and tables outside.;;Service: * * * *;Good, quick, attentive, unintrusive. Point off for the host.;;Menu: * *;Too long.  Booklike. Weak appetizer section.  No sides.  Narrow price range for entrees--reasonable for some items, pricey for others.;;Food: * * *;Good for what it was trying to do. Points off for black beans, corn tortillas, salsa, portobellos.  Good steak, guacamole.;;Drinks: * *;Decent margaritas.  From a mix, weak. Bonus on price.;;Experience: * * * ;Overall pleasant, but I won't frequent the joint.  Definitely worth checking out as I have high standards for Mexican.  Good family place.;;The outdoor patio is very pretty, if somewhat echoing.  The interior was full of kitsch and other Mexican-themed decor: neither impressive nor bland.  There was no music, but the waiters did start up an attractive wall fountain which created much-needed  white noise.  ;;The service was good, and efficient.  A point off to the host for failing to bring menus when he seated us.  Even though there were only three tables seated besides our own, there was always someone nearby to respond to requests.;;We went to sit outside on a hot day and have a bite to eat with our margaritas.  They advertised a margarita bar, so I assumed they would specialize in them.  The margarita mixer list was impressive, but the corresponding appetizer list was somewhat lacking.  We split a combination platter of fajitas with portobello and steak.  We asked for a corn tortilla sub, and received three tortillas: not quite sufficient for the generous portions.  However, they did give us a free refill on request.;;The food was underwhelming.  The margaritas were also a little disappointing.  Tortillas were warm, but a little dry and cracking.  Black beans were totally unseasoned. Steak was very tasty and moist.  Green peppers and onions were tasty and sauteed well.  The portobellos were a total miss--they were marinated in worcester/soy and clashed with every other flavor.  The condiments were good, and decent portions, but they were all crammed on a tiny little plate--cheese, guacamole, sour cream, pico de gallo.;;The margaritas were served in generous portions at a good price ($18/pitcher), but that was the best part.  We went with the traditional because none of the other mixers looked like they might be sour.  They tasted like they were straight from a mix, and they were pretty weak.  After finishing a pitcher between two of us, I had a light buzz, and I'm not a drinker.  ;;Overall, it was good, but I probably won't take the trip up to Roxborough again, so I gave it three stars.</t>
  </si>
  <si>
    <t>yaD-JgTYjskaLhhdbQruAg</t>
  </si>
  <si>
    <t>S6W5XJnWsvRsQ5alp1RN4g</t>
  </si>
  <si>
    <t>Love this place!  The food has always been delicious and ample.  They also have plenty of vegetarian options to choose from.  My favorite has to be the BBQ duck burrito, which is so delicious and so big, that I usually can't finish it.  ;I used to live in Roxborough and I have truly missed this place since I moved to South Philly, but recently while I was walking my dog, I came across a sign on a vacant storefront on Passyunk stating that an Adobe Cafe will be opening up soon!  I can't tell you how excited I was, since this is just a couple blocks away from my home!</t>
  </si>
  <si>
    <t>WC80PqX537UgJvxVR2fSvg</t>
  </si>
  <si>
    <t>9EzVarglGUODLEWo8nAk_A</t>
  </si>
  <si>
    <t>A hidden gem in this area. Great service, delicious food, and lots of vegan options. ;;I came with a group of friends. I don't eat cheese, my other two friends are vegan, and we wanted some margaritas. They accommodated everything and had quite a list of margarita flavor options. ;;The tacos were delicious. I got the al pastor, and the pineapple was sweet. The tacos also come with a little salsa, guacamole, and beans and rice. ;;The best part of the meal was likely the chips and salsa they give you for free. The salsa is so fresh and deliciously spiced.;;The margaritas were good but a little too sweet and not strong enough for us (subjective). Overall an great restaurant and would definitely go back!</t>
  </si>
  <si>
    <t>0vXoxwVuieH0f0h-FeU_Gw</t>
  </si>
  <si>
    <t>3lBooCffgkW7tVSG5kILBA</t>
  </si>
  <si>
    <t>Porcini</t>
  </si>
  <si>
    <t>0tW7_XsHYl_wMUW38iiX2A</t>
  </si>
  <si>
    <t>Food was well prepared and fresh. I had the oso bucco ravioli. The ravioli were definitely homemade; they were a little light on the filling which made them less flavourful then they should have been. Service was great;  the place was so loud the wait staff had a hard time hearing us unless we raised our voice. Good place. Extremely tiny and tables are jammed in. Not recommended for a date night. With so many great places to eat in this neighborhood the only thing that would bring me back is the fact it's bring your own bottle. Otherwise I know I could find something as good or better with less noise; a tad more elbow room; and more flavor</t>
  </si>
  <si>
    <t>yrw5SjUdKviAojOrsynWuw</t>
  </si>
  <si>
    <t>s1Ikein5eZLd_KnZGWpC1w</t>
  </si>
  <si>
    <t>crappy restarurant with awful service and rude waiter. if you are looking for a GOOD BYO italian restaurant; go to La Baia on 17th and Lombard!</t>
  </si>
  <si>
    <t>NFjFFosieQpt0piV7rOJmA</t>
  </si>
  <si>
    <t>ePhCWKZxWWsPCDM-BNaW8A</t>
  </si>
  <si>
    <t>I frequent the Rittenhouse Square area often as an old friend runs a bar down the street, and have passed Porcini's many times. Having had a date last Saturday, I thought it would have been a good opportunity to try it out. ;The layout of the restaurant left some to be desired, as the host stand is at the back, and the place is very small save for the upstairs, but they were able to sit us almost immediately in the upstairs dining room which was small, yet charming, and slightly more roomy. A gentleman who I am guessing was the co-owner was very friendly and ensured our 8:00 reservation was filled and the wine poured. The service wasn't slow, though awkward. It seemed that our server was there when we didn't need her, yet not there when we did, though she had a very friendly demeanor and was not rushing us in the least.;The food was delicious, though a few things stood out to me as peculiar, hence the 4 stars instead of 5. This was a legit Italian restaurant, yet they had ravioli as an antipasto. Anybody who knows Italian knows this means \before\" the pasta</t>
  </si>
  <si>
    <t xml:space="preserve"> not the pasta itself. Secondly</t>
  </si>
  <si>
    <t xml:space="preserve"> the bread</t>
  </si>
  <si>
    <t xml:space="preserve"> which was very good</t>
  </si>
  <si>
    <t xml:space="preserve"> came with butter</t>
  </si>
  <si>
    <t xml:space="preserve"> and not Olive Oil. Again</t>
  </si>
  <si>
    <t xml:space="preserve"> this was an Italian restaurant</t>
  </si>
  <si>
    <t xml:space="preserve"> not an Applebee's. ;For our appetizer we ordered eggplant</t>
  </si>
  <si>
    <t xml:space="preserve"> which was okay. Was sliced a bit too thin</t>
  </si>
  <si>
    <t xml:space="preserve"> though this may have been personal preference</t>
  </si>
  <si>
    <t xml:space="preserve"> but in doing so was masked by the (delicious) red gravy and (addictive) mozzarella</t>
  </si>
  <si>
    <t xml:space="preserve"> which was very fresh</t>
  </si>
  <si>
    <t xml:space="preserve"> so while I may not have been tasting the eggplant</t>
  </si>
  <si>
    <t xml:space="preserve"> I was tasting some very delicious flavors. ;Our main courses came in due time afterwards</t>
  </si>
  <si>
    <t xml:space="preserve"> enough to let our eggplant digest</t>
  </si>
  <si>
    <t xml:space="preserve"> but not enough time to make us forget. I ordered the special</t>
  </si>
  <si>
    <t xml:space="preserve"> linguine in a light vodka cream sauce with salmon and capers</t>
  </si>
  <si>
    <t xml:space="preserve"> my date ordered the canneloni. Both were inspired. Not the gigantic portions known to most frequent Italian restaurant goers in Philadelphia</t>
  </si>
  <si>
    <t xml:space="preserve"> but just enough. The flavors were subtle</t>
  </si>
  <si>
    <t xml:space="preserve"> yet plentiful. ;We did skip dessert in favor of coffee. I ordered a double espresso</t>
  </si>
  <si>
    <t xml:space="preserve"> my date a cappucino (I know</t>
  </si>
  <si>
    <t xml:space="preserve"> but she was cute</t>
  </si>
  <si>
    <t xml:space="preserve"> so it's okay). The waittress came out with a regular and double cappucino. Wasn't the end of the world</t>
  </si>
  <si>
    <t xml:space="preserve"> so I just enjoyed it</t>
  </si>
  <si>
    <t xml:space="preserve"> and it was good</t>
  </si>
  <si>
    <t xml:space="preserve"> but just speak up if you want an espresso. ;Overall I recommend this place</t>
  </si>
  <si>
    <t xml:space="preserve"> mainly for the main courses</t>
  </si>
  <si>
    <t xml:space="preserve"> but am willing to go back and give it another shot and give Porcini's their 5th star. I hope I can!"</t>
  </si>
  <si>
    <t>32-5J6L7MDrGmbnWXobFmA</t>
  </si>
  <si>
    <t>Wx5_qm3P2oyinzzFciR_dA</t>
  </si>
  <si>
    <t>Came here with my girlfriend on a Monday night and took advantage of the Yelp coupon (which you should too).;;Ambiance: Home-y but very small and cramped. Luckily it wasn't too busy on a Monday night. Can't imagine the place packed given it was already hard to hold a conversation given we could hear the other two tables talking around us (BYOB makes everyone a bit louder).;;Service: There was one waiter and one busboy working and they had everything covered. Made solid food recommendations and were attentive. Our waiter was also extremely friendly.;;Food: Solid italian food. Nothing out of this world, but good. We got a special appetizer - Italian Empanada...Sounds weird, but it was very flaky, delicious party in a slightly spicy marinara. Very delicious. My main entre was the beef osso bucco. The meat was delicious, but don't expect any bone marrow with this dish. My girlfriend ordered a fettucine special which was ok. Noodles were homemade, but the sauce was a little off.;;All in all, a reasonably priced Italian BYOB. Just don't come expecting the absolute best italian food.</t>
  </si>
  <si>
    <t>YUFPMXppk98sB5KRo5LdOQ</t>
  </si>
  <si>
    <t>xiGXhK671a2v8av0Ln4CZg</t>
  </si>
  <si>
    <t>Food is average; but the place is too cramped. The owners are also just not friendly. I was made to wait outside in the cold because somebody in my party arrived late despite having a reservation and nobody else in line.</t>
  </si>
  <si>
    <t>DfNjQ5yOagOCztidDLVzlw</t>
  </si>
  <si>
    <t>A great family run little BYOB with absolutely fantastic food and even better service. There is no better Italian in Philly. My Sicilian grandmother loved it, what more proof do you need?;;Stop reading this and go there. Do it now.</t>
  </si>
  <si>
    <t>XC57tIFSVz21s1emwL2PHA</t>
  </si>
  <si>
    <t>w9fRB34uRQwBnkWrIHyjJw</t>
  </si>
  <si>
    <t>I've eaten at porcini two or three times now and it is totally tiny and cramped but I've never been disappointed with my meal. I would agree that it can be uncomfortable if it's too crowded but if you've been there before or if you've read these reviews then just know that's the case and expect it!  the food is always fresh and filling and the owner treats everyone like a regular. I would agree that you can do a cheaper BYO for sure; but I would definitely recommend it anyway.  It's certainly deserving of at the very least three stars across the board and if you hit it on the right night and it's not totally slammed it's 5 stars for sure.</t>
  </si>
  <si>
    <t>PWnRLadXkq0trqlwb_y3nQ</t>
  </si>
  <si>
    <t>DBosBCiYU9GqgISAkx_iiw</t>
  </si>
  <si>
    <t>mBrFqUYeKMSSQf3QlLkd9w</t>
  </si>
  <si>
    <t>We eat out alot and had heard extremely good things about Porcini.  A pet peeve of ours is making us wait for table when there are a bunch in the room.  It was odd to have that happen; not a show stopper though.  They take their time throughout the meal (not TOO long; but it's a nice pace to let you talk with friends for an evening out).  Nice atmosphere. The food was very good; you will leave not too stuffed; but just right.  Homemade Ravioli are extremely good.  Worth the trip to try a new restaurant - be sure to bring Yelp's $20 coupon.  ENJOY!</t>
  </si>
  <si>
    <t>6DETl4vYM3LNzh-yPSZhZw</t>
  </si>
  <si>
    <t>FKeSOkrvzy5Gzu88Zw70dQ</t>
  </si>
  <si>
    <t>This is a great little BYO on Sansom, right down the street from Melograno.  Not sure how I've never been there, but armed with a bottle of white, stopped in for a Thursday night dinner.  We shared the octopus and calamari and appetizer which wasn't the best I've ever had, but it was cooked properly.  Bread with olive oil and ricotta was nice, but would be better if they warmed the bread.  I had the eggplant appetizer with a side of fettuccine for my entree.  It was really good, although their tomato sauce is a little on the salty side for my taste.  The eggplant was cooked really nicely though, and I ate the whole thing.  ;;Service was great.  Our waitress was very attentive and everyone there was very friendly.  They must have a large room upstairs because there was a birthday party for 30 people up there.  The main dining area is tiny.</t>
  </si>
  <si>
    <t>pVHbXwsqLxNzAx9rdwy2EA</t>
  </si>
  <si>
    <t>American (Traditional), Steakhouses, Nightlife, Bars, Seafood, Restaurants, Lounges</t>
  </si>
  <si>
    <t>Marmont Steakhouse &amp; Bar</t>
  </si>
  <si>
    <t>FxVOpyRFrwlD_dgsYqlFig</t>
  </si>
  <si>
    <t>do not eat here. my husband, two friends and i went out for restaurant week to marmont steakhouse on saturday, january 26, 2013; our experience was horrific.  the four of us ordered the crab bisque soup for our first course, it was cold and we sent it back to be reheated.  my second course was the calamari it was bland, fried too hard and rubbery.  finally two ppl from our party ordered the lobster ravioli for an entree.  it was not lobster ravioli but beef. i asked our waiter and one other waiter to please double check with the chef because this is not lobster, i expressed that i have not eaten beef or pork since 1994, and that it would make me ill. they both came back separately and argued that it was in fact lobster. another party of maybe 6 ppl ordered the lobster ravioli, they had the same problem and sent their dishes back to the kitchen too.  the server finally came over after i'd eaten two of the ravioli to apologize for the kitchens error and telling us that was in fact beef. ;i have been in the bathroom all day with diarrhea from the beef ravioli! the staff was very nonchalant about it and offered an insincere apology.</t>
  </si>
  <si>
    <t>VwyOWleSd8iE4jS4nAn9CA</t>
  </si>
  <si>
    <t>Nw12uOGcA_cf8IEB053nyw</t>
  </si>
  <si>
    <t>I was looking for a restaurant in the city that offered a good steak at a reasonable cost.  I've been to the Capital Grill and I enjoy their beef as well as their service and decor, I just didn't want to spend $250.00 + for the 3 of us (call me cheap).  Not really knowing what to expect at the Marmont, we took a risk.  ;;The Good:;I have to say that the NY strip steaks and rib eye were very very good and cooked perfectly (medium rare and medium).  They were about 1-1/2 thick (forgot to bring my calipers) and well trimmed; very little fat was left. I would say the meat was prime, not choice.  We all enjoyed them as well as the fries which were cooked crisply as we requested.  the sauces were meh; why cover up the wonderful taste of the beef?  Service was good, prompt, and polite.   ;;The Not So Good:;The decor is awful.  The floor looks like painted OSB with the paint half worn off, the tables are painted plywood, lighting from K-Mart, and walls have a few giant old signs hanging on them.  The place is a visual dive. I felt like I was in a Tom Waits song.  How hard would it be to make it a nice warm and inviting space? I don't get it.   Want to make more money? Spend the 5K, it will pay off. But please find someone who knows what they are doing.  You serve delicious steaks; I'll bet your decorator doesn't do the cooking, so why ask the cook to decorate?;;If you want great steaks for a good price, go here.  But if you are looking for a classy or trendy setting too, you may need to pay the extra 30% at a high end steak house.</t>
  </si>
  <si>
    <t>uzMPEl4tWsKIW8F0WoHi-w</t>
  </si>
  <si>
    <t>YVSKj8xUPO55F1kbhzTqQQ</t>
  </si>
  <si>
    <t>I am always skeptical of Restaurant Week... You never know what service or the food will be like but you go in with that in mind... WELL fellow Yelpers.. I must say that I was surprisingly blown away by both! ;;We had a reservation for 6 but at the last minute we had another guest join us. When I called the restaurant to make sure it was ok, the gentlemen was more than happy to add one to our reservation.  Upon arrival we headed to the bar to wait for the rest of our group to arrive.  Bar menu was great, they have a lot of bottled beers to choose from...no drafts.. weird..;;The food was really good!  For restaurant week I never have my hopes set too high...ist that bad??  I started with the Ceasar Salad, then the Ribeye and for dessert I ordered the Chocolate cake.. Salad was yummy, steak was done to perfection!!  I was not at all pleased with the chocolate cake (i love cake) BUT my friends bread pudding was pretty tasty!  ;;We will definitely return.  Our server Melissa was really sweet too!</t>
  </si>
  <si>
    <t>nPJw7YpKgHE6fowxgl3l1A</t>
  </si>
  <si>
    <t>AEUNAS3cg7pVVS1ioee9PQ</t>
  </si>
  <si>
    <t>If I could rate them less than one star I would. I had the worst experience here. I felt discriminated against, disrespected, and attacked. The place was over crowded because they over sold tickets. We were asked to move from where we were standing because it would block the dancers from walking by. However, they brought out chairs from the back for other people to sit in that same exact spot. The second time we were asked to move because a couple wanted to sit behind us and couldn't see. A woman then turned a chair around and told one of my friends that the seat wasn't for her in a very rude tone. Next, two girls came in and stood directly in front of me which was also directly in front of the doorway where the dancers were supposed to enter, a server came to us and asked us to move again but said nothing to the two girls. We stated that we could not move where he wanted because then we would be blocking the view of the customers already standing there so he then asked us to move to the back of the bar where we would not be able to see anything. After that the rude woman (who told my friend the seat wasn't for her) had her husband tap my friend and ask could she switch places with me because she was too tall and blocking everyone's view. There was no room for us to switch spots so I said no and continued to try to watch the \show.\" ;He then tapped her again and asked did she want to sit down</t>
  </si>
  <si>
    <t xml:space="preserve"> she said no she was fine. He proceeded by pushing the chair into the back of her legs and forcing her to sit down. There was no staff around to assist us with these issues and there was hardly any room to try to find someone so we left before things got anymore out of hand. As we stood outside getting ready to leave a couple that lived next door overheard us talking about how disrespected we felt they chimed in and said that many of the people there are impolite and rude. I will never again in my life recommend nor visit this establishment."</t>
  </si>
  <si>
    <t>ZvkdecCIRXg8LtOhbjEIyA</t>
  </si>
  <si>
    <t>TlvSWEmbHE-20EMgKgm3Ew</t>
  </si>
  <si>
    <t>OH MY GOD!;I started off dinner with the Crab Bisque which was amazing! It actually had big pieces of crap in it, something that you usually don't get because many restaurants are cheap when it comes to seafood. I had the Gourmet Cheesesteak sandwich and I think after all the cheesesteak sandwiches I've had in Philly this is by far the best! The sandwich is a mixture of sliced rib eye (very good) and their filet mignon angus beef. They top it with vidalia onions and Cooper American cheese, i seriously dont think anything else will top this. My wife ended up having the Filet Mignon and that was great also. She mentioned, \oh man i forgot to ask for steak sauce\" but as soon as she cut into it the steak was so juicy she said it didn't even need any sauce. Also I really recommend the BubbleGum drink</t>
  </si>
  <si>
    <t xml:space="preserve"> it was a great mixture of alcohols and it was surprisingly very good."</t>
  </si>
  <si>
    <t>TKxk0u0RYl7SOBDlIHhlcQ</t>
  </si>
  <si>
    <t>a2GqH9V0g4sF4yRUk8G5KA</t>
  </si>
  <si>
    <t>I invited 20 of my friends to Restaurant Week and we decided to go to Marmont.  None of us had gone for dinner before so we had no idea what to expect.  ;;The first course was lobster bisque which was very filling and had a lot of meat and good flavor.  Second course I chose the baked brie.  It was absolutely delicious and probably my favorite course of the night.  Third was the 12 oz NY Strip Steak.  I had mine medium rare and it was perfect.  Some folks were looking for the A-1 sauce, but for me, I had just what I needed.  Another reviewer commented on the terrible mashed potatoes--agreed.  Last was I chose the chocolate cake.  It was difficult to eat (in the fridge too long?), so it sort of gave the meal a poor finish.;;The service was good.  We had 2 servers accomodate us for the large party.  They were very appreciative and worked well with us, and I will definitely be back.  Oh, I had the mangotini as well (they have a very nice bar), but I could've used a LOT more liquor for the $8.50 price.;;We all had a great time and again, I'm a fan!  Man that baked brie was amazing...</t>
  </si>
  <si>
    <t>EvNNt6a1WGh55FVkxodiZw</t>
  </si>
  <si>
    <t>JenfnUspc4RYnkERJU7Mew</t>
  </si>
  <si>
    <t>Had dinner here last night; filet skewers were excellent.  Our dinners were ribeye and filet both were perfect; tasty; cooked to perfection; had great accompanying sauces of bernaise and bbq. Our waitress; Lisa; was very helpful; she knew all of their menu and helped us select terrific choices. Steaks were one of the best we have had; cud dos to the chef.  Can't wait to return.</t>
  </si>
  <si>
    <t>hy-odtWU2RA8hM6PHrL1Mg</t>
  </si>
  <si>
    <t>Exl9mz7-GiN6w11Pq9sJng</t>
  </si>
  <si>
    <t>2wdRCmHy3B9HEHxGsLvhKg</t>
  </si>
  <si>
    <t>PQOS4n2T4r2rLE6z6w9o6w</t>
  </si>
  <si>
    <t>Had the daily special; blackened ribeye I think it was; delicious steak; cooked and seasoned perfectly. Mashed potatoes were absolutely delicious. When I want a good steak; this would definitely be my choice. I haven't been able to find a better steak.</t>
  </si>
  <si>
    <t>CTv1p6heM3nrPWgBocw5cw</t>
  </si>
  <si>
    <t>I recently just celebrated my 23rd birthday at Marmont! I let the manager/owner know ahead of time how many guests were attending and they gave me an incredible deal on a two hour open bar. When I arrived they had a table sectioned off for my friends and I, the manager was extremely accomodating and distributed wrist bands to my friends who were participating in the open bar special. The staff there definitely went above and beyond in rolling out the red carpet. Nobody had to wait for service AT ALL. The DJ played nothing but good dance music that everyone enjoyed, which you could tell from the dance floor and the ambience was beautiful! Around midnight, the staff brought out a cake with my name on it which was delicious and each of my friends got to enjoy as well. Overall I have to say that this birthday party was THE best I've ever had, and it was all thanks to Marmont. I wasn't the only one who thoroughly enjoyed myself either! When the night ended and I thanked my friends for coming to help me celebrate each of them had great things to say about this venue! ;;Thanks to Marmont and it's staff for helping me celebrate my 23rd birthday party with style!</t>
  </si>
  <si>
    <t>XBULIirFkFs2LIiJjAjPuA</t>
  </si>
  <si>
    <t>qcguEeAMP0XwFLYqhwX2hg</t>
  </si>
  <si>
    <t>Gluten-Free, Food, Bakeries, Restaurants, Vegan</t>
  </si>
  <si>
    <t>Sweet Freedom Bakery</t>
  </si>
  <si>
    <t>fZK1kYm3KAuqccoOWfRmig</t>
  </si>
  <si>
    <t>I have been going to Sweet Freedom now for about 4-5 months...I first heard of them when they were featured on a Groupon deal. Being vegan, I was overjoyed to find a vegan bakery in center city, and I have never been disappointed in my many visits there!;;My personal favorite is the creme sandwich cookies, of which they usually have 2-3 different varieties of. They are probably the best vegan cookies that I have ever had, and I have tried many. ;;It is my pleasure to support a locally owned small business that is doing its best to compete in a world that is dominated by corporate foods...and one that uses NO animal products in their baked goods. If people want to boycott Sweet Freedom because they perceive it as not being \vegan\"</t>
  </si>
  <si>
    <t xml:space="preserve"> well it's your loss!"</t>
  </si>
  <si>
    <t>PLIPaW4znFA6ECm1FpbblQ</t>
  </si>
  <si>
    <t>oYDTcnv3Gw0RladUJGNgmg</t>
  </si>
  <si>
    <t>Thank you! Thank you! To the person whose brainchild this was. As a mom; it's a rare treat to walk in any other bakery with your child who is GF/DF and tell her to pick any treat she wants!!</t>
  </si>
  <si>
    <t>3wQAptUDroUI2dZVJdCNng</t>
  </si>
  <si>
    <t>As a non-celiac/non-vegan, these baked goods just tasted super dry. Though I will say, for vegans and celiacs, this is probably the best they can do with regards to baked goods.;;For now, I'll stick to my milk, eggs and glutenous foods. Bottomline, if you're vegan/celiac go here, everyone else just find a good regular bakery.</t>
  </si>
  <si>
    <t>xYH9iPIz8VTpb8LjpmfBQg</t>
  </si>
  <si>
    <t>I really like this place--hands-down the healthiest dessert fare in Philly. I'm vegan and gluten-free; so naturally I love it. My only complaint is that there isn't great vibe inside the shop--wish there were Pandora going or something. I think that would make a huge difference. Otherwise; highly recommend going for takeout and bringing to parties; events; or just your own kitchen.</t>
  </si>
  <si>
    <t>GNw1rC-gaHSLCuGv5NCdLQ</t>
  </si>
  <si>
    <t>7RUm4sqFVGqMQsbTcl7n-w</t>
  </si>
  <si>
    <t>damn you, sweet freedom! why do you have to tempt me with your delicious goodness? (of course, it doesn't make it any easier that i received a gift card on my birthday from a very thoughtful mother.) ;;i decided to stray from my standby cookie sandwich (since my last one here wasn't that great) and delve into the world of cupcakes. bad idea because now all i do is dream of cupcakes. i've had the samoa and the german chocolate kinds because i'm a sucker for coconut. both are phenomenal but if i had to pick a la sophie's choice, i'd go with the samoa. i've been exercising all kinds of restraint to keep myself from going to sweet freedom daily to sample more cupcakes.</t>
  </si>
  <si>
    <t>NKS5LrNFLfPkMWZeZXYIOQ</t>
  </si>
  <si>
    <t>Ohhhhh Sweet Freedom indeed!;;I actually found Sweet Freedom online during my big lactose free wedding cake fiasco. (for financial reasons I couldn't use sweet freedom and will have a home baked little cake for myself to cut). ;;I met with one of the owners, Megan, who was FANTASTIC. She was very laid back and friendly as well as knowledgeable and helpful. She offered a ton of different options to us as far as size flavor and decoration. She had some great insight to even offer me should I not choose her and go with a regular bakery, regarding cross contamination etc that you have to deal with for food allergies. I also found it inpressive that she actually said hello to each and every customer that walked in on that busy saturday afternoon. I love that. I even got a chance to talk with the cake decorator, who was seriouslyjust as sweet as the cupcakes she decorates!!;;I only had a chance to buy the caramel toffee cupcake, a chocolate cupcake, a cookie, a vanilla cupcake and a slice of tomato pie.;;All fantastic, although I'm partial to the chocolate.;;I'll be back soon...after the wedding so i don't have to worry about not fitting into my dress!!!! :) Hands down a great place for people with food allergies!!!!</t>
  </si>
  <si>
    <t>yEFAq-0aZ086xennFGH8bw</t>
  </si>
  <si>
    <t>EyK8TdOQD2rlZXGv9_NDFQ</t>
  </si>
  <si>
    <t>Great vegan, allergen free bakery, with both traditional and edgy goods.  They have a wide variety of treats -- doughnuts, cupcakes, cookies, and bars.  I had the chocolate cayenne lime cookie -- the cookies are thin and slightly crisp, which I guess is to be expected from an allergen free cookie. It was tasty and had a nice spicey bite.  Not bad for $1.65.  Also tried a sample of the chocolate chip cookie, which is not noteworthy (skip it) and the magic bar which was just okay.  They list out all their ingredients for those avoiding certain foods. I will probably be back for a cupcake -- I feel like icing is the real test for an allergen-free spot.;;Don't expect \normal\" treats</t>
  </si>
  <si>
    <t xml:space="preserve"> because that's not what they're about."</t>
  </si>
  <si>
    <t>Va0KZI4JL5bgA91lBETDXg</t>
  </si>
  <si>
    <t>Qh6mPlgxeetOT5FNqAooWg</t>
  </si>
  <si>
    <t>It's fine; but not great. I wouldn't come back. Their sweets looked and tasted mediocre.</t>
  </si>
  <si>
    <t>nIqvVX27jhUy1PVY5B5vow</t>
  </si>
  <si>
    <t>OyGP-LI0hYt9K83WKk-kHA</t>
  </si>
  <si>
    <t>If you have crazy allergies this is the place to be. I admit; I have celiac and dairy intolerance so I was pumped for this place. It's quite pricey and they don't use any preservatives so make sure you eat whatever you get quickly-learn from my mistake. If you're just gluten free and want something close to a real brownie; this isn't the place for you. But if you want vegan; dairy free; etc. then go here. It's not bad if you have all these restrictions</t>
  </si>
  <si>
    <t>7gwJaYGA86hwqTX2G8vqtQ</t>
  </si>
  <si>
    <t>8ToNYxDDMor3GbaOU70TVg</t>
  </si>
  <si>
    <t>J087QbxKkbq-VBWzcmtaGg</t>
  </si>
  <si>
    <t>S9IFCU4FKCqEriV1Rr2ZcA</t>
  </si>
  <si>
    <t>Restaurants, American (New), Cafes, Nightlife, American (Traditional), Bars</t>
  </si>
  <si>
    <t>Race Street Cafe</t>
  </si>
  <si>
    <t>AiuqFn0BTDwd75utoimc8Q</t>
  </si>
  <si>
    <t>Race Street Cafe is a great little bar/restaurant to have a casual meal and a great beer. It's always got great specials on the chalkboard and new beers on tap and the service is usually spot on. ;;However, if you're coming with a large group, be prepared to wait. They do allow you to call ahead and order food and I highly recommend it if you're going for lunch and only have an hour to get back to work!;;Special Note: They have a wood-burning stove inside which is so nice and cozy in the winter time and they are open-air in the summer time, along with outdoor seating!</t>
  </si>
  <si>
    <t>xMupQZg40lPILH0ThRwAQw</t>
  </si>
  <si>
    <t>A 5 star rating would actually take something away from this place...I mean this is more like a cozy neighborhood pub than a cafe...and I like it that way.;;That being said...expecting pub food and finding dishes that belong more in a fine back street bistro in Paris is indeed a welcome surprise. We started off with a couple of great tap beers that went very well with the calamari. The calamari was fried perfectly with cauliflower and jalapenos. It came with 2 sauces, one seemed like a chipotle mayo and the other was a little too sweet which is fine because the calamari didn't need any accompaniment. My wife had the poulet and I had the pork chop. Both were cooked perfectly and the poulet had a crisp skin and tender/juicy meat. The poulet came with roasted potatoes and the pork came with a mash of sweet potatoes, both came with haricot vert.;;Great cozy and casual ambiance paired with friendly service make Race Street Cafe one of my new go to places in my hood.</t>
  </si>
  <si>
    <t>haebF6ELoYWkHcwODPPBmw</t>
  </si>
  <si>
    <t>yErN63EYcHBwDeZ3uZ7x6g</t>
  </si>
  <si>
    <t>Great spot to get food and beers on a nice day; but outside seating is pretty limited.</t>
  </si>
  <si>
    <t>KqgNV77g2naSzmpXaawXWg</t>
  </si>
  <si>
    <t>P9Um6N20NmkEItrHOUnq6A</t>
  </si>
  <si>
    <t>jwgOQg5KWc3sdzC9tXBzmA</t>
  </si>
  <si>
    <t>_CctsthV5IdqxYU1ZkMUzg</t>
  </si>
  <si>
    <t>I was immediately a fan stepping into this cozy space. The food is generously portioned bar food;  a few interesting specials; makes for a memorable night on a cold winter's night.</t>
  </si>
  <si>
    <t>tL2GFibKonNDPiWwetM6FQ</t>
  </si>
  <si>
    <t>This hidden gem has been one of my city-wide favorites for a few years now.;;They always have an excellent rotating draught beer list. Franziskaner Hefe Weiss seems to be a permanent fixture; then they usually offer a few white options, a few dark options, and a few hoppier options (heart u hops). It pains me to see people in there drinking Lager bottles. What the hell's wrong with you morons?;;They also have surprisingly amazing food. The calamari, the nachos, the burgers, and the hummus/baba ghanoush special are all excellent. I've probably been 20-30 times, usually mixing the aforementioned dishes with various specials and other menu items. Only once have I had anything sub par: the grilled veggie muffaletta sandwich. I had it once and it was fantastic. Next time, not so good.;;Sauces are where they really shine though. The calamari and the fries both come with excellent dipping sauces, and the fries themselves are delicious too!;;You really can't go wrong with any food choice there, and the atmosphere is a super cozy pub feel. I seriously wish I lived there. I've read a couple reviews saying the servers are rude, but I've never found that to be the case. They're very respectful, offer good beer recommendations (you can tell they've actually tried everything on tap and they appreciate good beer), and maybe most importantly, even when it's packed they don't try to rush you out at all.</t>
  </si>
  <si>
    <t>wU_51QNLyQyQKtd440m9Kw</t>
  </si>
  <si>
    <t>hlTswwUtiR7vAxVr25SoRw</t>
  </si>
  <si>
    <t>I had heard many good things about this spot before; but finally checked it out recently. We sat outside on a cool summer day and really enjoyed the view of the Ben Franklin Bridge. If you're a beer snob like me; then this place is a must try. Large draft list with a ton of craft beers. For food I  had a side salad to start; which was fine. Nothing to write home analyst. However; as an entree i had the brisket sandwich; which was absolutely delicious. I will definitely check this place out again.</t>
  </si>
  <si>
    <t>hvGspChzUx9daHYImMYDxw</t>
  </si>
  <si>
    <t>OXk7wqidYsL_nlslg5e9Eg</t>
  </si>
  <si>
    <t>This place easily has the potential of becoming 4 or 5 stars.  The location, the space, the outside seating area, the atmosphere....  Having just moved from Northern Liberties to Old City, I think of this place as almost being the North 3rd, or Abbaye, or Standard Tap of Old City, in other words, a casual gastro pub where you can go for delicious food at least once a week.  RSC still has a way to go in this category.;;Interesting atmosphere - check, good music - check, relaxing vibe with local patrons - check. Friendly servers - check, delicious food? - they definitely have room to improve on this account.;;To their defense, I am a vegetarian, so I am always judging a place by their vegetarian selections.  I tried their gnocchi and it was just ok.  It was lacking in flavor and just didn't wow me.  ;;My friend had the veggie burger.  He asked that they not put tomatoes on it, but I guess that was interpreted as \no toppings at all\"   He got what looked like a store bought garden burger with no toppings</t>
  </si>
  <si>
    <t xml:space="preserve"> in a pita</t>
  </si>
  <si>
    <t xml:space="preserve"> folded in half.  It was very strange and just not what I'd expect to have served at a place like this.  Note to the chef - take a trip over to Monks or the Belgian cafe and taste what an amazing veggie burger is like. Maybe I was expecting something delicious and homemade and more of a professional presentation?  The food isn't exactly cheap</t>
  </si>
  <si>
    <t xml:space="preserve"> so I guess I was just expecting more.;;Unlike some of the other reviewers</t>
  </si>
  <si>
    <t xml:space="preserve"> I had no problems with the service.  I'll probably be back just because of the location and maybe just to drink</t>
  </si>
  <si>
    <t xml:space="preserve"> but if the food was better</t>
  </si>
  <si>
    <t xml:space="preserve"> I'd probably be there all the time."</t>
  </si>
  <si>
    <t>IHRk04tX0NF7TmyjFHMuRw</t>
  </si>
  <si>
    <t>XsK6CznpGwFERG_r_Px0RQ</t>
  </si>
  <si>
    <t>CuyQt_cUFS1i738GXTNciw</t>
  </si>
  <si>
    <t>Greek, Mediterranean, Restaurants</t>
  </si>
  <si>
    <t>Effie's Restaurant</t>
  </si>
  <si>
    <t>9I8rDFSk5-qpm9nO0_3hHA</t>
  </si>
  <si>
    <t>Food was excellent; service was top notch. Couldn't have asked for a better dinner. Staff was attentive and very friendly.</t>
  </si>
  <si>
    <t>N3SlY3LWYMYlO6599bcQ-w</t>
  </si>
  <si>
    <t>TYP2IMF285jnnBS9SZoZ6A</t>
  </si>
  <si>
    <t>i was in DESPERATE need of gyros one day.  i decided to call in a take-out gyros salad because it would not have been appropriate (or kind to my coronary arteries) to ask for an entire box of gyros. the salad sizing was super confusing - mini, small, medium, large, etc. so i just asked the girl what would be an appropriate entree salad size. i think i ended up getting the small, which in all actuality was an appropriate amount of food.;;the salad was fancypants. there was a boiled egg, some anchovies, feta cheese, tomatoes, cucumbers, pitted greek olives, and probably some other stuff that i can't exactly recall. it was topped by a generous portion of gyros that wasn't too oily per previous reviews. i ate most of the salad except the boiled egg and the anchovies (simple is better sometimes.) the only downside was the sodium content of that dish; i had a \i'm coming</t>
  </si>
  <si>
    <t xml:space="preserve"> elizabeth!\" experience within an hour of eating the salad. my heart did recover</t>
  </si>
  <si>
    <t xml:space="preserve"> but i was super puffy the next day from all the salt. ;;nota bene: despite menupages saying effie's takes credit cards</t>
  </si>
  <si>
    <t xml:space="preserve"> YELP is right - effie's is CASH ONLY.;;******UPDATE - July 2013*****;i received the following message from the owner. Please note that it DOES TAKE CREDIT CARDS at this time.;;\"Hi</t>
  </si>
  <si>
    <t xml:space="preserve"> this is Effie Bouikidis from Effie's Restaurant</t>
  </si>
  <si>
    <t>;I'm sorry to bother you. I noticed that at the time of your visit we were not accepting credit cards</t>
  </si>
  <si>
    <t xml:space="preserve"> but that is not the case any longer. The reason I am messaging you about this is because your review shows up under our name when people are searching for restaurants</t>
  </si>
  <si>
    <t xml:space="preserve"> specifically the comment about not accepting credit cards. May I ask that you edit your review to correct the \"cash only\" comment? It would be greatly appreciated. I'm sorry for any inconvenience. Thank you very much! Join us sometime!\""</t>
  </si>
  <si>
    <t>U4IrTsgMXMIZahK7hHNrkg</t>
  </si>
  <si>
    <t>Although we were thrilled with our seating in an small building behind the restaurant with the doors wide open in February; we were thrilled with the food that we were served. The beet salad; zucchini chips and seafood appetizers were all delicious. The lamp chops were cooked perfectly and the Effie's chicken was also a great entree choice.   Would definitely come back but in warmer weather!</t>
  </si>
  <si>
    <t>jz3FoVc4oaROw6LKJXlNmA</t>
  </si>
  <si>
    <t>W8dl8Z0ZP0_EEP3q0vsxnQ</t>
  </si>
  <si>
    <t>lU9v6r4bo6nh1i5z4Z-BDg</t>
  </si>
  <si>
    <t>eAZkhOXIe0lUdNchYzqOOA</t>
  </si>
  <si>
    <t>The zucchini chips alone warrant this restaurant the four stars. They're absolutely perfect! Much better than Estia's chips; which is up the street and much more expensive. Effie's is the quintessential neighborhood restaurant. Everyone that works there is friendly; the Effie's chicken is delicious; and in the summer; their roasted fish dishes are fantastic. Last night; I went with a group of about 9; and unfortunately; the server forgot a dish; and one guest received cold lamb. The place itself is starting to show a little age- it could definitely use some TLC. This cash only BYOB is a consistent; good meal.</t>
  </si>
  <si>
    <t>gz8VaneVf03TU8TxwCFmSw</t>
  </si>
  <si>
    <t>Anpoyhz2FbU9omWZYAJccQ</t>
  </si>
  <si>
    <t>Average greek food. Nothing fancy; but healthy. Good service. Extra point for outdoor seating and BYOB.</t>
  </si>
  <si>
    <t>Vpzwp0B7I2ryrHX90wnmPQ</t>
  </si>
  <si>
    <t>I had a group of 6 here for my birthday dinner on Friday.  We had a semi private round table upstairs - it really felt like we were in someone's living room.  A good thing, in my book.  The whole place is cozy and intimate. ;;I've been on a Greek food kick motivated by my recent visits to Kanella's, which is just down the street on Spruce St and 10th.  Of course, given the proximity and both being BYOBs, it's hard not to compare the two.  It always comes down to the food for me, and I think Effie's falls short here.  The food isn't as inspired or nuanced as Kanella's.  It could be due to the Cypriot regional influence (think middle Eastern) of Kanella's versus Effie's, which is more mainland Greek, but the food is less spiced, a bit bland and not presented in a way that's inspired.  ;;I will say that our dinner table lingered for 2.5 hours and enjoyed many drinks over the span of several courses, and we never felt rushed or unwelcomed.   I think that speaks to the nature of the inviting atmosphere at Effie's.  Definitely a great place for romantic date. ;;I don't like giving 3 stars, because that is a concession to having an average experience - (and who wants to be average?) - but as mentioned above, Kanella's gives Effie's a run for it's money and they'd do well to step up their culinary game.</t>
  </si>
  <si>
    <t>0xL_Hr194C1sMiHVqKduCA</t>
  </si>
  <si>
    <t>EEsi7VYTK9ntG6tnJzVrjA</t>
  </si>
  <si>
    <t>Have been here with a group of friends; date nights; and lastly a family birthday dinner.  Always absolutely amazing!</t>
  </si>
  <si>
    <t>28nWgAzV0r5M6tGzb6vzEQ</t>
  </si>
  <si>
    <t>c46Rgi_kUwq6GPasYL8G5g</t>
  </si>
  <si>
    <t>One of Philly's most enjoyable dining experiences.;;Effie's doesn't look like much when you first walk in, but request to be seated in the courtyard or in the other dining room out back (an intimate &amp; cozy dining room area with a fireplace) &amp; you will be pleasantly surprised. It feels as though you've stepped out of Philly and into a small restaurant in the Greek countryside.;;Great place for a dinner date. ;;The food is delicous, you will not be disappointed.</t>
  </si>
  <si>
    <t>l00utRRngM8JfQ8URXmdaw</t>
  </si>
  <si>
    <t>F4bagwI7YBHSUOetFmN38A</t>
  </si>
  <si>
    <t>Was there last weekend. We were seating in the alley street. Amazing food. Especially lamb chops they so good that worth every dollar. Authentic Greek coffee; and complimentary desert... definitely going back when I'm in town!</t>
  </si>
  <si>
    <t>YJzZaM_LtkmOSbPuCWc46w</t>
  </si>
  <si>
    <t>AlxnbBd2JNkozNvI0OvRLQ</t>
  </si>
  <si>
    <t>Italian, Dive Bars, Sports Bars, Nightlife, Irish Pub, Restaurants, Bars, Pubs</t>
  </si>
  <si>
    <t>Murph's Bar</t>
  </si>
  <si>
    <t>kvAZIWjqijacVzRi2sZEPg</t>
  </si>
  <si>
    <t>We met another couple for dinner and they suggested Murph's based on a previous visit.  I'm always up for someplace new, but I was blown away with my dinner at this little unassuming bar in Fishtown.  A nice beer selection, I  had a Kona IPA and a Belgian from local St. Benjamin's, both were really good.  ;;We ordered the Zucchini Blossoms and received three of them stuffed with pillows of ricotta with a thin batter and lightly fried.  A product of the season, here today and gone next week, these were totally worth it.  Also ordered the caprese salad, it came with an extra dollop of mozzarella cheese, drizzled with balsamic and oil.  Along with a piece of crusty bread, this was excellent.  ;;As for entrees, my wife had the salmon wrapped in thin slices of zucchini and it really worked.  I had a pasta dish with an unpronounceable type of pasta that resembled small penne with a spicy sauce and pork cheeks, another hit.  This was one of the best pasta dishes I've ever had and was cooked al dente.  ;;Murph's is a great neighborhood gem and a must visit when in the area.</t>
  </si>
  <si>
    <t>rs8b_mkHbUHb1j3tTkUJzw</t>
  </si>
  <si>
    <t>Tgr930TMC9vtkpCKFq9ybw</t>
  </si>
  <si>
    <t>Three and a half stars. You had me at \hockey bar\" but lost me at \"Flyers.\" Totally bizarre for me to be drinking in enemy territory</t>
  </si>
  <si>
    <t xml:space="preserve"> but a good time was had... even on a non-Quizzo night. Attentive service for everyone while we chatted up our fellow barmates. Our bartender recommended the Washington Apple shots</t>
  </si>
  <si>
    <t xml:space="preserve"> which were not too sweet and an alright break from our beers. Extra kudos to her for trying to be my buddy's wingman after she misread the situation.;;Bartender: \"So what brings you into town?\";Me</t>
  </si>
  <si>
    <t xml:space="preserve"> turning to pat my friend on back: \"It's my buddy's birthday this week.\";Bartender: \"Ohhhh.\" And unbeknownst to me</t>
  </si>
  <si>
    <t xml:space="preserve"> shoves her finger into her other hand's thumb/index ring in the international sign of getting it on.;Friend</t>
  </si>
  <si>
    <t xml:space="preserve"> shaking his head in response to her: \"No</t>
  </si>
  <si>
    <t xml:space="preserve"> no.\";Me</t>
  </si>
  <si>
    <t xml:space="preserve"> slightly annoyed and still looking at my friend: \"Uh</t>
  </si>
  <si>
    <t xml:space="preserve"> yes... that's why I came up here!\";Bartender</t>
  </si>
  <si>
    <t xml:space="preserve"> winking: \"Better let her have what she wants!\";Me: \"Haha! Wait</t>
  </si>
  <si>
    <t xml:space="preserve"> what?\";Friend: \"Oh god</t>
  </si>
  <si>
    <t xml:space="preserve"> I'll explain later...\";;Yeah</t>
  </si>
  <si>
    <t xml:space="preserve"> I see myself being a regular here if I lived nearby</t>
  </si>
  <si>
    <t xml:space="preserve"> even with last decade's buttrock constantly cycling through the jukebox. Laid back and friendly atmosphere</t>
  </si>
  <si>
    <t xml:space="preserve"> and much less crowded than Johnny Brenda's."</t>
  </si>
  <si>
    <t>M9puGD3VU5FuhE60HklCvg</t>
  </si>
  <si>
    <t>vQzp29GMX7iVYoDgm9Bg1w</t>
  </si>
  <si>
    <t>The pear and cheese pasta is the best pasta I've had in Philly; but maybe ever.  It's absolutely amazing.  Skip the Italian Market and just head here!</t>
  </si>
  <si>
    <t>PCdoT57DhcolXAJHO1J-Dw</t>
  </si>
  <si>
    <t>H62wSV7BneZ0MLt5BQrt3Q</t>
  </si>
  <si>
    <t>9gp06fgoudI1JVYMb6pnMQ</t>
  </si>
  <si>
    <t>pm9Dg9UN9yAHXsvmeFvUWA</t>
  </si>
  <si>
    <t>Who would've thought that a divey Irish Pub would serve such great Italian pasta dishes!? My friends in Philly took me to this little covert spot of culinary perfection because they know I'm a big foodie. ;;As I walked in the interior had me thinking that they just served beer and standard bar food, but never judge a book by it's cover. After looking over the menu, my friends and I ordered the Lobster Ravioli with Cream Sauce, the Veal Tortellacci with Walnuts and Truffle Oil over Capocollo, and the Pear and Cheese Fiocchi with Parmigigiano Cream and Honey to share for the table.  Everything was divine. So good I was sopping up each sauce with their delcious fresh baked bread. They also have a fabulous wine selection, and offer pairings for each of their dishes. ;;I must say Murph's is one of Philadelphia's best kept secrets.</t>
  </si>
  <si>
    <t>P2VwTR-pwCZK-IAtNZzU-A</t>
  </si>
  <si>
    <t>4VpZmYYfHJKcrXQj9h5hIQ</t>
  </si>
  <si>
    <t>FoO5vOMb3_nKGmMiDUm8lA</t>
  </si>
  <si>
    <t>fTD4wXhsvuRBXPUR3UTRPw</t>
  </si>
  <si>
    <t>Cozy place; reasonable prices; decent crowd.  Outside area small but okay to stand around in (no tables; at least last time I was there).  Currently working on being redesigned (had a few beers and helped the owner paint some slabs - friendly staff!)</t>
  </si>
  <si>
    <t>yahPcmffLfJawrtjTqKzdQ</t>
  </si>
  <si>
    <t>1mQoN3oUovwsQUeO69Kjlg</t>
  </si>
  <si>
    <t>755DHhjvsaTQa9QenVNjsg</t>
  </si>
  <si>
    <t>TRSkJxdIEFK-KOjyX6Tz5g</t>
  </si>
  <si>
    <t>Phenomenal.  Fantastic authentic Italian food in an Irish bar.  Had the stuffed eggplant; which was very good.  My wife had the best lobster ravioli I have ever tasted and my daughters gnocchi was too die for.  The dessert knocked it out of the park.  This place is a must!</t>
  </si>
  <si>
    <t>Ga8fyp1s1C4DDB_UOBrxHQ</t>
  </si>
  <si>
    <t>uXuhgWo8KJIPAX74zEqcFQ</t>
  </si>
  <si>
    <t>very chill atmosphere, good selection of micro brews, 2 dollar pbrs, great place to hang, live music.;;Not much space however, tough to relax if its busy</t>
  </si>
  <si>
    <t>Z6ypyoSK9jZwv2yXWnPj_Q</t>
  </si>
  <si>
    <t>3yW8-dUi1wwCEf0URxUA7A</t>
  </si>
  <si>
    <t>Restaurants, Taiwanese, Bubble Tea, Juice Bars &amp; Smoothies, Food, Coffee &amp; Tea</t>
  </si>
  <si>
    <t>Kung Fu Tea</t>
  </si>
  <si>
    <t>K3MnL6D7mvIfbu1wtpuQbw</t>
  </si>
  <si>
    <t>Kung fu tea is a hit or miss. Sometimes they make delicious drinks, other times the tea is unsatisfactory. Regardless, the bubble tea on the good days is the best in chinatown. The classic kung fu milk tea is usually delicious (and a lot better than Tea Do's). The interior is very modern, hip, and Asian inspired. ;;Kung fun tea is a great place to chill with friends, play some jenga, and sip on tasty milk tea.</t>
  </si>
  <si>
    <t>K-VORHh0lstDaJJelKvUTQ</t>
  </si>
  <si>
    <t>ngLoZ63LEg-qAIx9ghUgnw</t>
  </si>
  <si>
    <t>I visited this place after a year or so. Service as well as quality of the drinks served has improved considerably.;;Though there are nicer places in the very same block to choose from.</t>
  </si>
  <si>
    <t>43G9UqWRLEmJNZHaMNx1IQ</t>
  </si>
  <si>
    <t>BKZT1sFgfixOX--IrWLidQ</t>
  </si>
  <si>
    <t>WluQxlrDxMW6dHWcY6p_-w</t>
  </si>
  <si>
    <t>This place is one of my favorite places to go after lunch/dinner. They are known for their bubble teas. My favorite thing about this place is that you can choose how much sugar you want in your drink! This is a huge plus; making your drink slightly less healthy. I also like how their drinks comes with jelly.</t>
  </si>
  <si>
    <t>ntoA30qNb1tlyStScceCbA</t>
  </si>
  <si>
    <t>vcL1FhDiXDGsSAf2VSyvxQ</t>
  </si>
  <si>
    <t>Tea is good. I always get half sugar since the regular sugar amount is waaaaayyyy too much. Not trying to get diabetes here. Plus, the boba seems to have been soaked(?) in sugar water or syrup because when you bite into it, it's pretty sweet. Another reason to want to lower the sugar of the tea. ;;Customer service: a couple times I went I got the younger female who gave me an attitude when I asked about the buy one get one free special that day. there's also an older woman who is so sweet and always clarifies your order twice to make sure she gets it right. ;;TL;DR: Tea is good. A little too sweet so I always half it. Boba is sweet. Customer service is okay for a tea place. Would recommend to friends.</t>
  </si>
  <si>
    <t>h9v5-EvZYbS2gIdzdkkL2w</t>
  </si>
  <si>
    <t>4ppDCZcuxeFoJaOxt4Dsrg</t>
  </si>
  <si>
    <t>The place is a social at atmosphere with many tables to sit. I would  come here with friends and enjoy a nice conversation or play table games that they provide. ;;I usually get the mango green tea and it's pretty addicting considering the fact that it's not heavily sweetened. They also offer macarons to go with your drink. Macarons is soft and very delicious. I bought a dozen home with me and on day 3 it still taste as if I had bought it the day of. ;;;Over all this is a pretty chill place. I'd come here again.</t>
  </si>
  <si>
    <t>vl3qiO6v4RbFJBpxVREJPw</t>
  </si>
  <si>
    <t>Xd57AO5KDQcvdTvEFqFjgQ</t>
  </si>
  <si>
    <t>DVFAP-fH8op2nCtb80oAUg</t>
  </si>
  <si>
    <t>OIau-1u4USScWP95Rhg__Q</t>
  </si>
  <si>
    <t>I'm a frequent patron of the Kung Fu Tea in Virginia. Got the ordering down like a pro, and I know exactly what most of the drinks taste like and which ones I prefer. I usually order KF milk green tea, passion fruit green tea, passion fruit slush, matcha red bean slush, yogurt grapefruit, yogurt green tea, winter melon milk green tea, Oreo milk tea, taro slush, or matcha milk strike. If I can, I'll adjust sweetness levels to at least 50% and lower. ;;On a road trip up to New York, we stopped in Philly for lunch and afterwards decided to grab some Kung Fu Tea for the road. I ordered my usual matcha milk strike without anything else and didn't make any adjustments. Unfortunately, the matcha milk strike was not as good as the one I had in Virginia. They put too much powder and it was extremely bitter, even after I mixed and mixed. I could barely drink it. In the end, I had to dump most of it away.;;My experience at Tea Do last time I was in Philly was much better. I still remain loyal to the Kung Fu Tea name, but I would be cautious with my drinks at this location.</t>
  </si>
  <si>
    <t>Nr2nibp1Oya1MPsuAgqB9A</t>
  </si>
  <si>
    <t>pkGWJ4LtF848bNleRwlaQg</t>
  </si>
  <si>
    <t>More expensive than other places; but it's worth getting a bubble tea with Lactaid and not feeling miserable for the rest of the day! Lots of different flavors and add ons.</t>
  </si>
  <si>
    <t>RULNu9f_GvtcOcz_gf0YGA</t>
  </si>
  <si>
    <t>zuX9wzLblmHcy61z4A0brw</t>
  </si>
  <si>
    <t>Bubble tea here was pretty good! Super refreshing and came out quickly. I got the Thai Milk tea with tapioca bubbles; however my only complaint is how inconsistent they are with taking card. I went two days in a row and one time they took card but the next day they didn't after I saw someone ahead of me in line paying with card.. that could be inconvenient for some pretty loyal customers.</t>
  </si>
  <si>
    <t>dpiaAGgEMm9Lf8dbx0yEJQ</t>
  </si>
  <si>
    <t>Food, Sandwiches, American (New), Cafes, Soup, Restaurants</t>
  </si>
  <si>
    <t>Soup Kitchen Cafe</t>
  </si>
  <si>
    <t>Qb3kAPaEvqABWY6Q1_EKgQ</t>
  </si>
  <si>
    <t>sTnmVsYaeLTbZaGXv-Auqg</t>
  </si>
  <si>
    <t>rojB_335OZpM7WPfGYLj_A</t>
  </si>
  <si>
    <t>Girlfriend and I grab lunch here often. They just redid the dining area to add a stylish bar. Yummy sandwiches, yummy soups, good coffee. Friendly staff. Would recommend. ;;I personally am a big fan of the pulled pork sandwich.</t>
  </si>
  <si>
    <t>1BBeIqfZFadB4dMkdw8zYw</t>
  </si>
  <si>
    <t>O_TapeWstNfkumXRCwZnMw</t>
  </si>
  <si>
    <t>NbcOw8Scs1AQcRR9uzlCPw</t>
  </si>
  <si>
    <t>IpsYXXVpka4KqO4_OOjbgQ</t>
  </si>
  <si>
    <t>this place is the best ;;;;really amazing great textured soups and great sandwiches ;;today i had the celery root soup ;;the african peanut soup ;;and we had a crabcake sandwich and a meatloaf sandwich ;;;we shared everything ;;..all made with fresh fresh fresh ingredients;;;really good stuff ;;;;;...great clean cute eating area ;;and a friendly hipster-ish  staff !!!!!</t>
  </si>
  <si>
    <t>5f_TrH9crtsiUHU3LTv9_Q</t>
  </si>
  <si>
    <t>QXEIP7kl-5PoRxhLwlVyiw</t>
  </si>
  <si>
    <t>duKAuIsxouWe-JDBIqVtLg</t>
  </si>
  <si>
    <t>I was looking forward to trying this place for a long time and I was kind of disappointed. I got the BBLT; and there were only 2 pieces of bacon! I was thinking there would be a significant piece of burrata also; but it's really just like a spread on one side of the bread. It's okay but not amazing as I'd hoped. I did also try the tomato basil soup which is quite tasty. I would try it again for something else because you can tell they use quality ingredients; I just wish it was a little more robust in this case.</t>
  </si>
  <si>
    <t>s34ZmKzCaWE2z-FBlJiIxw</t>
  </si>
  <si>
    <t>XzLgF13EOkjlhkQAjv9i0w</t>
  </si>
  <si>
    <t>5fq4LLVd1pXb2vI9g5FiMw</t>
  </si>
  <si>
    <t>Hosted a private party at the Soup Kitchen for my boyfriend's 30th birthday; it was perfect. Ben worked with me to create a menu that worked out wonderfully. Since it is a BYO we were able to bring in our own beers and wine which helped to keep the cost down. A great location for a party!</t>
  </si>
  <si>
    <t>ELM_r65cq1hK1AtTwbGwgA</t>
  </si>
  <si>
    <t>J97c5yAxsnNASpWNbh9hPA</t>
  </si>
  <si>
    <t>The food is good, the location is wonderful. My only issues is most of the servers are aloof. A few of them are simply rude. I keep going back because of the food. ;;I have to say the last time we went the server was so sweet. I forgot her name but I wish the others would learn from her. We gave her a good tip. So aloof services gets you a 1$ dollar tip great service will get you plus 20%.;;Get the meatloaf it is supper;;After reading many of the post I think the verdict is in. The services is not the greatest -</t>
  </si>
  <si>
    <t>K7PUOAIlTYvmOiY3yoB2aQ</t>
  </si>
  <si>
    <t>Delicious tomato basil!!!!!!! Shakshuka is yum and hearty as well. White bean chili was scrumptious and so was meatloaf sandwich.;;Definitely coming back for more.</t>
  </si>
  <si>
    <t>ECKzQ2DB72e9bfpuxrfGmw</t>
  </si>
  <si>
    <t>LnZvGYbqozanOSevcftnrw</t>
  </si>
  <si>
    <t>Sandwiches, Food, Burgers, Restaurants, Vegan, Desserts</t>
  </si>
  <si>
    <t>HipCityVeg - University City</t>
  </si>
  <si>
    <t>OKIhMkOMBNdyh_O628Fjwg</t>
  </si>
  <si>
    <t>d5FtPRF4tMb8Iyzr_HPJew</t>
  </si>
  <si>
    <t>Zw4PyOQtIIgyevpB5lDmxw</t>
  </si>
  <si>
    <t>0ol2x_rsRbbSXmctkoCZGA</t>
  </si>
  <si>
    <t>Z0x-gC-cbxdh78Zm2ToLjg</t>
  </si>
  <si>
    <t>This is a great vegan place to come and dine. When I walked in I thought the place was especially clean and welcoming. Everything I've tried from this place I thought was delightful. I have had the chicken burger; ziggy burger; their smoothie and the sweet potato fries. If all vegetarian food tasted this good; I would seriously consider becoming one.</t>
  </si>
  <si>
    <t>L3cGLQXYIO5W3UAOmsGMOg</t>
  </si>
  <si>
    <t>I would have given 5 stars in the past (and probably would give 5 stars to the chestnut location), but recently I feel there's been a decline in quality.  I went in recently and their signature crispy ranch was soggy with no crunch.  Their fries were great, well seasoned.  Yet I felt the entire meal wasn't worth the 14.50.  ;;I did have to walk 3 blocks, which may have caused some of the issue with the sandwich.  The fries and good customer service save this from being 3 stars in my mind, but the price prevents it from a 5 star.  Avoid peak hours.</t>
  </si>
  <si>
    <t>iPHR1kR5PO3E6k8j07Bh7w</t>
  </si>
  <si>
    <t>UOfpciAn1koaoGYDTFoW7g</t>
  </si>
  <si>
    <t>Ok so I lied. There is no falafel here. Went back and got the ziggy burger (eh); crispy chick'n sandwhich (amazing!); quinoa chili (yum); udon salad (eh); and sweet potato fries (pretty good). It's nice to have the option of a vegetarian fast food place because who knows what some of those places put in the mean.</t>
  </si>
  <si>
    <t>5eiLUiKhnbVteCkqKGYl8Q</t>
  </si>
  <si>
    <t>TQN0eJDa-BzNK_BMP4wuUg</t>
  </si>
  <si>
    <t>Ok so this was my first vegan meal and it did not disappoint. I ordered the chipotle \chicken\" wrap with cabbage and sweet potato fries with siraracha aioli which was delicious! ;;The location itself is a quaint spot located in university city and the staff was very pleasant.;;They had delicious looking desserts which I did not partake in but I look forward to to trying some my next time back."</t>
  </si>
  <si>
    <t>ATMamBPpEXHBELym1koZ4A</t>
  </si>
  <si>
    <t>hJvv8CyoRHFnNJMUGyCrVw</t>
  </si>
  <si>
    <t>\Just because it's vegan</t>
  </si>
  <si>
    <t xml:space="preserve"> doesn't mean it's healthy\" reported a friend of a friend</t>
  </si>
  <si>
    <t xml:space="preserve"> and I think he's totally right--in a good way.;;On one of the first chilly days of Fall</t>
  </si>
  <si>
    <t xml:space="preserve"> I was not in the mood to gnaw on a fibrous salad for lunch. I wanted something warm and indulgent--and just vegan and eco-friendly enough for me to bask in a little first-world smug.  So</t>
  </si>
  <si>
    <t xml:space="preserve"> I got the crispy chick'n sandwich and sweet potato fries; both of these items really just hit the spot.  If you're looking for a healthier meal there are other items to choose from</t>
  </si>
  <si>
    <t xml:space="preserve"> and honestly</t>
  </si>
  <si>
    <t xml:space="preserve"> other places to go in the city. However</t>
  </si>
  <si>
    <t xml:space="preserve"> if you're looking to fill a Chik-fil-a sandwich sized hole in your soul--this may be for you.;;Some notes: Sandwich is very good--bun may be a little much and they may be a tad generous with their ranch dressing</t>
  </si>
  <si>
    <t xml:space="preserve"> but these things are easily amended.;;Fries--great--and this was after having to walk it back to my office a half mile away (yes</t>
  </si>
  <si>
    <t xml:space="preserve"> in the cold). What makes it better are the sauces: siracha aoli (YUM!) and black bean cilantro (yum).;;Overall service was really personable and decor was lovely. Yes</t>
  </si>
  <si>
    <t xml:space="preserve"> it is a little pricey</t>
  </si>
  <si>
    <t xml:space="preserve"> but most vegan options tend to be..and yes</t>
  </si>
  <si>
    <t xml:space="preserve"> it relies heavily on faux meats</t>
  </si>
  <si>
    <t xml:space="preserve"> but keep in mind that sandwich sized hole in your soul."</t>
  </si>
  <si>
    <t>KPZLzlBNu3SH3FSwcoqwLg</t>
  </si>
  <si>
    <t>6vJ5Y-Q8mZYAf4JA-cJ5Sw</t>
  </si>
  <si>
    <t>This was the best vegan food I've ever had! I ordered a $10 Crispy HipCity Ranch Chicken Sandwich, and it tasted like a classic chicken sandwich, but perhaps even better? The flavors were so good, and I quickly devoured the juicy sandwich. This location also had really friendly service.;;I've tried their $4 Banana Whip at a HipCityVeg food truck; it was pretty good and is essentially healthy banana ice cream!;;I'm very tempted to go back again tomorrow, and I'd go vegan for a day a week if it meant I could eat here! :)</t>
  </si>
  <si>
    <t>mJZ_LsSwu0246EGaoxgeNQ</t>
  </si>
  <si>
    <t>I really enjoyed the sweet potato fries with sriracha aioli - definitely the highlight of my visit.  Hip City Veg offers this sophisticated dish, which you might expect to see only at much fancier restaurants, in a casual, fast-food setting.  Based on prior Yelp reviews, I tried the udon noodle salad, which was pretty good, but was a little unbalanced and could be improved.  Although it had a promising start with a pleasant mix of \chick'n\"</t>
  </si>
  <si>
    <t xml:space="preserve"> and alfalfa sprouts</t>
  </si>
  <si>
    <t xml:space="preserve"> the bottom half of the salad had too much seasoning.  An easy fix might be to ease up on the dressing</t>
  </si>
  <si>
    <t xml:space="preserve"> or leave it as a side component.  ;;The dining atmosphere is pleasant - sort of like an eco-friendly</t>
  </si>
  <si>
    <t xml:space="preserve"> fast food joint that seeks to bring vegan dishes to the masses. I like the concept</t>
  </si>
  <si>
    <t xml:space="preserve"> but if you're a diehard carnivore</t>
  </si>
  <si>
    <t xml:space="preserve"> I'm not sure this place will convince you otherwise.  That said</t>
  </si>
  <si>
    <t xml:space="preserve"> the location is great if you are on the Penn campus looking for a lunch option or staying at the Homewood Suites on 41st and Walnut</t>
  </si>
  <si>
    <t xml:space="preserve"> and want to try something new. This location does a brisk take-out business</t>
  </si>
  <si>
    <t xml:space="preserve"> but it's also a casual place to dine alone or with a friend.  However</t>
  </si>
  <si>
    <t xml:space="preserve"> the space is not ideal for large groups except for the giant table in the middle of the room.  I look forward to seeing Hip City Veg in the Washington DC area.  It should do well there."</t>
  </si>
  <si>
    <t>AZzU4tb_sz4TxzYL-AFtWg</t>
  </si>
  <si>
    <t>5XVhD_KWTtkk61WC8G7k0w</t>
  </si>
  <si>
    <t>Obsessed.  This is my go to delivery lunch place in the city.  Super healthy; super good! If you aren't vegan/Vegetarian- this is still an awesome quick place to eat!</t>
  </si>
  <si>
    <t>Yy3YTom95eAnPwGpDow7Uw</t>
  </si>
  <si>
    <t>YNzyPt4RdhDGUDlwxFtTQQ</t>
  </si>
  <si>
    <t>Bars, Tapas/Small Plates, Nightlife, Italian, Restaurants, Wine Bars, Pizza</t>
  </si>
  <si>
    <t>NKcGpNUGZVdH4XvQRacblA</t>
  </si>
  <si>
    <t>Good happy hour! Their pizza was really good and so were their meatballs! Great ambience especially in good weather. Their bacon wrapped dates were really good; loved the blue cheese inside!</t>
  </si>
  <si>
    <t>b9522OSc7hqMOdcNm3d8bw</t>
  </si>
  <si>
    <t>First time visiting. Had an early dinner and the food was excellent!  Highly recommend the spaghetti squash; gnocchi; and the tiramisu for dessert. Everything was very fresh and seasoned well. Next time I'll have to try the pizza; it looks great.</t>
  </si>
  <si>
    <t>TsKCKb8RvMLo40ZBPIYlpA</t>
  </si>
  <si>
    <t>zf6xSwhV3XYCrnOlu036Yw</t>
  </si>
  <si>
    <t>Good vibe and tasty food!;We had a party of 6 visit for dinner and had a good experience.  The interior is arranged to create dining \areas\" throughout the restaurant</t>
  </si>
  <si>
    <t xml:space="preserve"> which gives off a more intimate feel and the semi open kitchen adds to the overall atmosphere. ;During our visit we sampled 4 different pizzas</t>
  </si>
  <si>
    <t xml:space="preserve"> calamari</t>
  </si>
  <si>
    <t xml:space="preserve"> the gnocchi</t>
  </si>
  <si>
    <t xml:space="preserve"> and steak skewer. The pizzas were delicious! Perfectly fired with a light crust. We sampled the Polpettini (meatball)</t>
  </si>
  <si>
    <t xml:space="preserve"> Short Rib (caramelized onions</t>
  </si>
  <si>
    <t xml:space="preserve"> short rib</t>
  </si>
  <si>
    <t xml:space="preserve"> and alfredo)</t>
  </si>
  <si>
    <t xml:space="preserve"> Rosa (garlic slices on top)</t>
  </si>
  <si>
    <t xml:space="preserve"> and the Magrherita.  All had the right amount of toppings and were not overloaded. ;The gnocchi were enjoyed and had the right amount of sauce and cheese on top. The steak skewers were cooked perfectly with the right amount of char on them.  I was very pleased with the calamari</t>
  </si>
  <si>
    <t xml:space="preserve"> the lightness of the breading balanced well with the butteriness of the calamari. ;Overall</t>
  </si>
  <si>
    <t xml:space="preserve"> we were very pleased with our visit and would return to try some of their other small plates."</t>
  </si>
  <si>
    <t>iiA_-TkMtemcY3ykYwTyaA</t>
  </si>
  <si>
    <t>nJefYtB0EZgYcmgpn7KHXw</t>
  </si>
  <si>
    <t>Pizza and salads are very nice. It's a little pricey; but the ambience is worth it.</t>
  </si>
  <si>
    <t>u7FXHh9J6DXS616F8HTGrw</t>
  </si>
  <si>
    <t>f58LPje-U7b7sSgPAWD0Aw</t>
  </si>
  <si>
    <t>It's good but not amazing. I appreciate artisan pizza but the dough was dry and tough; there were way too many leaves on it; they were falling all over the place. They were out of their berries dessert which is the only one that appealed to me. Stella's is much better.</t>
  </si>
  <si>
    <t>vgmDhNaRY4XYG9mR_3KAzw</t>
  </si>
  <si>
    <t>We were walking by Zavinos the other day and liked the looks of the place so dropped in for a quick; light lunch. We both ordered their chopped salad and neither of us were all that impressed. For $11 it is small; not very many vegetables and doesn't come with crackers; pita bread..nothing! Giving the place 4 stars because the service was good; and other items on the menu and being consumed around us looked great. Especially the pizzas! We will dine here again.</t>
  </si>
  <si>
    <t>QM5XqHgbORdO8P9VhI5omA</t>
  </si>
  <si>
    <t>3_5Rh3nZK4FpjdzIuP9pKQ</t>
  </si>
  <si>
    <t>Mediocre food. It was also the waiter's first (and apparently last) day; so the service was not that great either. No real complaints though; since the price is about what you'd expect for the quality.</t>
  </si>
  <si>
    <t>dhIfgkzZsAqG7kcApuIg5Q</t>
  </si>
  <si>
    <t>Un excellent restaurant oÃ¹ dÃ©guster des pizzas italiennes et crÃ©atives, et dÃ©guster de bons vins au bar, ou attablÃ©s. La dÃ©coration du restaurant est crÃ©ative, un cadre industriel qui s'accorde avec le Philadelphie qui est urbanisÃ©.;Nous n'avons pas goÃ»tÃ© les vins car nous devions prendre la route par la suite, mais la carte des vins est plutÃ´t intÃ©ressante. MÃ©lange de vins amÃ©ricains et de vins du monde.;Les pizzas Ã©taient tout simplement sublimes. Rien Ã  dire lÃ -dessus. Un vrai rÃ©gal !;Le service est discret et efficace Ã  la fois.;;Un bon restaurant Ã  essayer, pour bien manger, dans un dÃ©cor agrÃ©able !</t>
  </si>
  <si>
    <t>LTBOXxfz9q9mf-nle76-Fw</t>
  </si>
  <si>
    <t>jAZKmV_Uzyv0pI8T3TnanA</t>
  </si>
  <si>
    <t>Zavino is a newer restaurant in University City and is located on Drexel University's campus.  I noticed the restaurant one day while traversing campus and decided to dine here with my girlfriend for lunch shortly afterwards.  The restaurant has outdoor seating as well as indoor seating and a bar.  The restaurant has a very nice layout and feels like a more modern Italian restaurant.  I really enjoyed the environment in this restaurant as it attempted to make the customers feel at home with the decorations and pictures.  The waitress we received was very friendly and nice which added a plus to our dining experience.  ;;My girlfriend and I decided to share a variety food options here to try a handful of different items on the menu.  In the small plates section, we ordered the veal and ricotta meatballs.  These meatballs were very good and provided a nice flavor.  Secondly, we had a meat and cheese plate consisting of a specialty meat called \Baby Jesus\"</t>
  </si>
  <si>
    <t xml:space="preserve"> which I found a bit odd</t>
  </si>
  <si>
    <t xml:space="preserve"> and a cheese called Scharfe Maxx.  Both the meat and cheese were very good and went well with the bread and seasonings offered with the dish.  The only thing I didn't understand was the name of the meat but I don't want to get involved with a religious debate over cured meat names.  ;;Next</t>
  </si>
  <si>
    <t xml:space="preserve"> we decided to order their pasta special at the time which was squid ink pappardelle pasta and it was very good.  I personally enjoy trying different types of food</t>
  </si>
  <si>
    <t xml:space="preserve"> so when I had the opportunity to share squid ink pasta with my girlfriend</t>
  </si>
  <si>
    <t xml:space="preserve"> I had to accept.  Lastly</t>
  </si>
  <si>
    <t xml:space="preserve"> we decided to go out on the limb and order The Hacina</t>
  </si>
  <si>
    <t xml:space="preserve"> which is a spicy rock shrimp pizza.  The pizza came to the table basically layered in salad which was an interesting display for a pizza.  The pizza was good but it was very spicy</t>
  </si>
  <si>
    <t xml:space="preserve"> literally being one of the spicier food items that I have eaten in recent years.  My only complaint is that we ordered everything at once</t>
  </si>
  <si>
    <t xml:space="preserve"> so it ended up being piled up on our small table which made maneuverability and space an issue.  Either way</t>
  </si>
  <si>
    <t xml:space="preserve"> dealing with the overcrowding of food wasn't an issue as everything was pretty good.;;Overall</t>
  </si>
  <si>
    <t xml:space="preserve"> I had a nice experience at Zavino and I would recommend it to anybody interested in having a casual</t>
  </si>
  <si>
    <t xml:space="preserve"> modern dining experience."</t>
  </si>
  <si>
    <t>0v9ouDw3jLW4dAt9Z60dWg</t>
  </si>
  <si>
    <t>D_4yADpDHY2phee_HderDw</t>
  </si>
  <si>
    <t>B9iPTih0dmpZn6fRyZnLLg</t>
  </si>
  <si>
    <t>0-JRAY0LpBazDuA9761U5w</t>
  </si>
  <si>
    <t>Salad, Italian, Pizza, Restaurants, Cafes</t>
  </si>
  <si>
    <t>Went here for lunch today with coworkers- the pizzas were great! Big enough to share a smaller size with two people (if you are not that hungry); but definitely not impossible to finish one on your own. We tried the Eggplant and the 4 cheese pizzas; and I would highly recommend the eggplant pizza; but I would pass on ordering the 4 cheese again; I found it quite bland. All in all would come back to try a few more pizzas; ( I have heard good things about the sausage!) or to repeat my eggplant experiences.</t>
  </si>
  <si>
    <t>sKvyWPRaa4QidiBJwQD3FA</t>
  </si>
  <si>
    <t>rS0Mbkr_f1exKpTJOHHBEQ</t>
  </si>
  <si>
    <t>Zkvef_4yMyOsINHR9ZG5_g</t>
  </si>
  <si>
    <t>27xWBTDkEXrX0RdNBV-gRg</t>
  </si>
  <si>
    <t>7mB73O-GDP9WT-3PChyMjw</t>
  </si>
  <si>
    <t>5 out of 5 for the pizza, but 1 out of 5 for the service. My boyfriend and I came here early on a Friday night and ordered a margherita pizza to go. We waited for a solid 30-45 minutes before we decided to ask the hostess (who had been passing by us every few minutes or so) if our pizza would be ready soon. She responded by asking \what was your name again?\" in a rather rude tone</t>
  </si>
  <si>
    <t xml:space="preserve"> then proceeded to grab a pizza box that was buried under quite a few other boxes behind the bar (i.e. it was sitting there for a while). She handed us our pizza and didn't even apologize!;;Horrible service aside</t>
  </si>
  <si>
    <t xml:space="preserve"> the pizza was pretty amazing. The crust is thin like real Italian pizza and not overloaded with cheese. The sauce was excellent although I couldn't really taste the balsamic as advertised on the menu</t>
  </si>
  <si>
    <t xml:space="preserve"> but the flavorful basil laves made up for it. The restaurant itself is cute inside and tucked away on a side street. They offer outdoor seating</t>
  </si>
  <si>
    <t xml:space="preserve"> although very limited. Perhaps we'll go back and try dining in</t>
  </si>
  <si>
    <t xml:space="preserve"> but we probably won't be ordering a pizza to go again anytime soon."</t>
  </si>
  <si>
    <t>92Mj-5aFGuX65rLp0ujX1w</t>
  </si>
  <si>
    <t>9yryLrxZLCMSGQeSl20Dtg</t>
  </si>
  <si>
    <t>It was around 9pm and we had been walking around Philadelphia looking for a place to eat.  Nothing was hitting us and every time we got excited about a place, we discovered they were closed.  We gave up and went to pick up our car from Patriot Parking on Chancellor street.  The person who I was with said \Let's just grab a slice of pizza over there.\"  Pointing to Pizzeria Vetri.  Neither of us really wanted pizza but we both half-heartedly agreed and walked across the street.;;A.  It was one of the few places that we went to over our 3 day stay that had air conditioning.  So</t>
  </si>
  <si>
    <t xml:space="preserve"> it was pretty much the only time we were comfortable during our stay (even the hotel had awful air conditioning!).;;B.  The place was clean and cute.;;C.  The service was excellent and REALLY nice.;;D.  The pizza was out of this world.  It was blackened on the bottom just as it should be.  DELICIOUS!!  We ordered 3 different pies and there was NOTHING left when we were done.;;E.  We wanted to go back the next night to try the Nutella pizza but we weren't able to get back there.;;I was really impressed and wish I could find a pizza place this good on Long Island."</t>
  </si>
  <si>
    <t>zunD6oc6FP157AaDWuHK7A</t>
  </si>
  <si>
    <t>lvrASSEkV4hEAP7sS9bMLw</t>
  </si>
  <si>
    <t>(to the sweet tune of Sia's \Elastic Heart\");;And another patron bites the crust;Oh why can I not take his 'za?;And I know that I'm still waiting for ours....;Can't face this calzone without weapons.;;Sure</t>
  </si>
  <si>
    <t xml:space="preserve"> they're just a fork and just a knife;And I wish that one was sharper</t>
  </si>
  <si>
    <t xml:space="preserve"> yeah.;But another patron bites the crust;Yeah</t>
  </si>
  <si>
    <t xml:space="preserve"> let's be clear</t>
  </si>
  <si>
    <t xml:space="preserve"> I'm going in....;;You can't beat this dough....;I'll eat just one more piece.....;;'cuz it's got crisp crust and the perfect cheese;Though sometimes it may flop in the breeze;Toppings can weight it down</t>
  </si>
  <si>
    <t xml:space="preserve"> this pizza's so thin;So eat it fast and you will win;Get yourself a rotolooooo;And bask in the glory of their dough.;;Bask in the glory of their dough....;Just bask in the glory of their dough.;;OK</t>
  </si>
  <si>
    <t xml:space="preserve"> now that THAT'S out of the way: last night was my first jaunt to Pizzeria Vetri's alley location. Nestled carefully on Chancellor street</t>
  </si>
  <si>
    <t xml:space="preserve"> semi-stealthy that you sort of have to hunt it down</t>
  </si>
  <si>
    <t xml:space="preserve"> we traipsed in ready to try one of everything. Except</t>
  </si>
  <si>
    <t xml:space="preserve"> their were three of us. So we decided to try one of three things. ;;1. Pizza al Taglio: Large</t>
  </si>
  <si>
    <t xml:space="preserve"> rectangular slice of the day (meat and non-meat options available).;2. Salsiccia - fennel sausage</t>
  </si>
  <si>
    <t xml:space="preserve"> roasted fennel</t>
  </si>
  <si>
    <t xml:space="preserve"> tomato sauce</t>
  </si>
  <si>
    <t xml:space="preserve"> and mozzarella pizza;3. Calzone - Ricotta</t>
  </si>
  <si>
    <t xml:space="preserve"> prosciutto cotto</t>
  </si>
  <si>
    <t xml:space="preserve"> tomato sauce;;The pizza al taglio that we got.... it was male. Which</t>
  </si>
  <si>
    <t xml:space="preserve"> in Italian</t>
  </si>
  <si>
    <t xml:space="preserve"> just means bad. It was admittedly later in the evening</t>
  </si>
  <si>
    <t xml:space="preserve"> maybe around 8-9... but this slice was dry and structurally unsound. The toppings that were advertised were present</t>
  </si>
  <si>
    <t xml:space="preserve"> but in lower quantities than expected AND they fell off so easily that it turned into a fork and knife job. Disappointing.;;The salsiccia was not a new dish to any of us</t>
  </si>
  <si>
    <t xml:space="preserve"> but the pronounced fennel made it an absolute joy to devour. The crust was perfectly crispy</t>
  </si>
  <si>
    <t xml:space="preserve"> the sausage savory without overpowering the dish</t>
  </si>
  <si>
    <t xml:space="preserve"> and the fennel light and fresh. My personal favorite.;;The real Cinderella story</t>
  </si>
  <si>
    <t xml:space="preserve"> for me</t>
  </si>
  <si>
    <t xml:space="preserve"> was the Calzone. Only</t>
  </si>
  <si>
    <t xml:space="preserve"> in this Cinderella story</t>
  </si>
  <si>
    <t xml:space="preserve"> she never quite makes it to the ball. She just looks fantastic getting there</t>
  </si>
  <si>
    <t xml:space="preserve"> and everyone still ends up pretty happy. See</t>
  </si>
  <si>
    <t xml:space="preserve"> the prosciutto and ricotta was tasty.... it just wasn't in every bite. Unfortunate</t>
  </si>
  <si>
    <t xml:space="preserve"> but the innards of a calzone are enigmatic and I can't imagine there's any way to fully control. The dish didn't come with enough sauce</t>
  </si>
  <si>
    <t xml:space="preserve"> though we requested more</t>
  </si>
  <si>
    <t xml:space="preserve"> it never made it our way. Oh well.;;Otherwise</t>
  </si>
  <si>
    <t xml:space="preserve"> the service was impeccable. Our server</t>
  </si>
  <si>
    <t xml:space="preserve"> Sydney</t>
  </si>
  <si>
    <t xml:space="preserve"> was funny</t>
  </si>
  <si>
    <t xml:space="preserve"> friendly</t>
  </si>
  <si>
    <t xml:space="preserve"> and went with the flow (such as one of the dining party requesting \"the first beer listed.\" and not caring what it was). She even went out of her way to hunt down the name of an artichoke liqueur we were discussing (Cynar</t>
  </si>
  <si>
    <t xml:space="preserve"> thanks Syd). The pizza</t>
  </si>
  <si>
    <t xml:space="preserve"> as per</t>
  </si>
  <si>
    <t xml:space="preserve"> was delish. The portions of the calzone full of meat and cheese were great. The taglio.... left much to be desired.;;I love the options of sparkling water</t>
  </si>
  <si>
    <t xml:space="preserve"> the prices aren't cheap but aren't outrageous</t>
  </si>
  <si>
    <t xml:space="preserve"> and the communal tables was a fun setting. We also really dug the music all night.;;We'll be back</t>
  </si>
  <si>
    <t xml:space="preserve"> but we'll probably stick to the classics."</t>
  </si>
  <si>
    <t>PP8xyin7q2sVesLPl9xCGw</t>
  </si>
  <si>
    <t>The vibe inside Pizzeria Vetri is nice and casual which I love. Next time I visit I would love to meet up with friends for dinner and sit at the counter.  This time, however, I can only speak to the take out.  I got take out from Pizzeria Vetri for two pizzas  - the Margherita and the Renato.  The Margherita is a classic and you can't go wrong - basil, mozzarella, and tomato Sauce.  The Renato had mozzarella, rosemary, olive oil, and sea salt.  Out of the two pizzas the Margherita was my favorite. It was so simple yet tasty and fresh.  The service was quick and friendly.;;I would have to say that the location is a little odd to me.  It's behind walnut street sort of in the alley.  People that aren't locals to the area might have trouble finding it. The only reason I noticed it in the first place is that because a good friend lives in the building in front on walnut street.  Also, the pizzas are a little on the pricey side, however, I would consider them gourmet.</t>
  </si>
  <si>
    <t>sC_uokC-aRTv3azB4u8Q1w</t>
  </si>
  <si>
    <t>Great beer selection! Casual atmosphere and picnic table bench style seating. We went very early for dinner so didn't have to wait for a spot at all. Not sure what the normal wait time is. ;;This place can be no frills..they only have ice cream for dessert, I am vegetarian and the only non meat pizzas I could order was the margherita pizza. Luckily, it was fantastic! I think they have slices as an option but I was starving and got a small pizza that I shared with my boyfriend. He ordered a salad and tried to add chicken to which the waitress replied that they don't have chicken here. Note, I still give this place 4 stars. I think you just have to know what you are getting into. The food is quality though so we will definitely be back. ;;The pizza is baked in a wood oven so the crust had that crispy taste and smell which I love.</t>
  </si>
  <si>
    <t>tVjZsrpIldh3P-1tHECaug</t>
  </si>
  <si>
    <t>07WTlMsuNrnhUYRQIsfm-w</t>
  </si>
  <si>
    <t>I've only been here once but it was a great experience.  Especially because I got to meet Marc Vetri!!  ;My friends and I sat at the counter around the pizza ovens.  Great seats and great service.  We were able to see the kitchen in action.  The pizza was VERY good but not sure it's the best I've ever had. ;I love it's location.  Not your typical location and close to my home.;I do wish they had a full bar tho!</t>
  </si>
  <si>
    <t>2tuD2KrPSZr25pyX6c94kQ</t>
  </si>
  <si>
    <t>This place opens till 1am on Friday and Saturday! Great for some late night bites and even after a drink or two early night. It wasn't busy at all when I came on a Saturday night which i was quite surprised. Hope they keep the hours extended. ;;Tucked away in Rittenhouse area and across from a parking garage. There are two large tables outdoors but the view isn't so great because of the car park. But the place has a good enough reputation to be in a not so ideal location (like Elixr).;;Tried the special slice of the day, the Figs which comes in Sicilian style--thick crusted. Also tried the rotolo which i'm not sure if it's a true italian food or a Vetri creation. It was very nice with generous crushed pistacchio. Can't wait to come back again.</t>
  </si>
  <si>
    <t>dMBzfEZVid6__5D4D5IgBw</t>
  </si>
  <si>
    <t>rOspf7E1Y8YAbVXTZyl-tQ</t>
  </si>
  <si>
    <t>Southern, Bars, Cocktail Bars, Restaurants, Nightlife, Barbeque, Sandwiches, Beer, Wine &amp; Spirits, American (Traditional), Food, American (New), Gastropubs</t>
  </si>
  <si>
    <t>Cedar Point Bar and Kitchen</t>
  </si>
  <si>
    <t>EyW8ProKfCWw1obPNHDpXw</t>
  </si>
  <si>
    <t>Good beer; decent food; nice interior. I had the burger; it wasn't mind-blowing but I enjoyed it. Kev had the catfish poboy; he thought it could use a bit more of a kick; the flavor was a tad lacking.  Service was quick; efficient; and friendly. I'd go back and try the chicken and waffles.</t>
  </si>
  <si>
    <t>fPb5DJCYSKFVrFHuXGS3uA</t>
  </si>
  <si>
    <t>Cedar Point is pretty legit. My girlfriend and I have been twice and thought our food was great. We've had the vegetarian chili; the pulled pork sandwich; and the white bean kale burger. It was super tasty and filling. The beer selection is alright; but overall the service is great and the atmosphere is cool.</t>
  </si>
  <si>
    <t>mZMZkMIZ_ago6rB6O384ww</t>
  </si>
  <si>
    <t>My friends and I stopped in here while we were waiting for a ridiculously long wait for Loco Pez on dollar taco night. The bartenders were super friendly and did a great job of keeping up with everyone sitting at the bar. They had a great draft list; having a ton of variety on types of beers for a good price. They have a late night happy hour as well; starting at 10!</t>
  </si>
  <si>
    <t>SpqhFWUiswfNmbqq2QbaNA</t>
  </si>
  <si>
    <t>I enjoyed dinner here so much I've been twice in one week. ;;Pros: Extensive veggie and vegan options... that actually taste good. The veggie wings are the best I have ever had (they also come with brussel sprouts, making it more like a meal). My spouse enjoyed the meat cheese steak and chicken wings. You can sit inside or out, both of which are comfortable and spacious. Happy hour options are spot on with app and drink specials. Service has been friendly and quick.;;Cons: None really. I was bummed when I showed up during the transition hour when the kitchen was closed (not posted on google). Also, the second time I got the veggie wings they were not warm and the brussel sprouts were not full pieces (instead the crunchy single pieces). Still good though. They probably would have remedied this if I requested.</t>
  </si>
  <si>
    <t>P8GwewIxtlcX1iymszHg9g</t>
  </si>
  <si>
    <t>l8gqxw2vxzo1dDHoEgvs2g</t>
  </si>
  <si>
    <t>I want to love this place but I'm stuck in the middle. I've gone to Cedar Point 3 times (once for just drinks) and ordered different items each time. I love the atmosphere and The fact that there's a few vegan options on the menu. The first time I went, I ordered the Green Hash and subbed plantain cakes for eggs and got veggie sausage. I didn't know what to expect with the plantain cakes, but they were basically like dry banana pancakes. I wish I would have known that's what they were because I would have just asked for a side of potatoes.  The hash and plantain cakes just didn't seem like a good combo to me. We also tried the veggie wings with buffalo sauce. If you're vegan, specify without the butter in the sauce. They were just okay. I wasnt impressed after some hype about them on other reviews I've read. Service was friendly though and prompt despite being busy for a Sunday afternoon brunch time. ;;;The second time we went with a group of 4 and sat at the bar. I ordered the kale burger and stressed the \vegan way\". A few items can be made vegan or vegetarian if specified. I also ordered a side of potatoes. Food took a while</t>
  </si>
  <si>
    <t xml:space="preserve"> but that was fine because we were all about the drinks.  Once my food came</t>
  </si>
  <si>
    <t xml:space="preserve"> the server noticed a tattoo of mine which says vegan on my arm and said \"Oh</t>
  </si>
  <si>
    <t xml:space="preserve"> let me take this sauce away that comes with the potatoes</t>
  </si>
  <si>
    <t xml:space="preserve"> it's not vegan.\" I didn't care much about that. But then when we realized the kale burger was mine</t>
  </si>
  <si>
    <t xml:space="preserve">  he told me that they put my burger on the wrong type of bun and that I had to wait for a new one becaise there's butter all over the roll. I was honestly too hungover to really care that much</t>
  </si>
  <si>
    <t xml:space="preserve"> but I did get annoyed once the server then said to me that I must habe not specified \"vegan\" when ordering with the bartender</t>
  </si>
  <si>
    <t xml:space="preserve"> which I did. Waited a few minutes for the bun while the rest of my group ate. The bartender was apologetic once he noticed the mix up. Kale burger was a little bland but it did come with this awsome vegan aioli. I feel like maybe it would be better if all vegan items were just seperate and their own item rather than a vegan/non vegan option. It would just be easier for people ordering and for The waiters.   The rest of my group enjoyed their food. Bartender was pretty stressed out</t>
  </si>
  <si>
    <t xml:space="preserve"> which he made it known</t>
  </si>
  <si>
    <t xml:space="preserve">  but his drinks were great. ;;I feel like I might just stick to drinks next time."</t>
  </si>
  <si>
    <t>2M7eKGm6B4XuJycHZWZpcw</t>
  </si>
  <si>
    <t>5rvLft97ASn9q0UPZUhFoA</t>
  </si>
  <si>
    <t>uzAZcz1LpD_s4gxhP5Oa4Q</t>
  </si>
  <si>
    <t>I've been here on multiple occasions and have always left somewhat disappointed. The place has an odd smell in the back; and the food is mediocre. The only thing going for this place is that it's cute. Waffles? Soggy. Fries? Soggy. Burger? Underwhelming. They mix bbq sauce with syrup and call it a special syrup on their waffles.... But it's just gross.</t>
  </si>
  <si>
    <t>zAafdDJ8AUypRnTHu19Sbg</t>
  </si>
  <si>
    <t>Great place if you are looking for happy hour specials! I came here on a Thursday night and they had some really good deals. As a table, we ordered fried pickles, ranch pretzel knots, and buffalo wings. Everything was so good. The fried pickles came with a honey mustard and aioli sauce for dipping. The ranch garlic knots were life-changing, seriously, I could have eaten all four. They were seasoned perfectly and the ranch sauce was a nice touch. The buffalo wings were also very delicious. I feel like you can never go wrong with wings, but they came with baby brussel sprouts on time and I thought that was a great topping choice. Needless to say, everything was devoured in minutes. ;;My drink choice that night was something they had on special. I ordered the watermelon mojito and it was really tasty. The only thing I would add is that I wish it had a little more of the watermelon flavor to it. Otherwise, I thought it was the perfect summer drink. Between the six of us, our bill was about $15 each. I didn't think that was bad for all the food and drinks we ordered.</t>
  </si>
  <si>
    <t>aFLEltFU8TVgYS1C6tzuUA</t>
  </si>
  <si>
    <t>3iWVzVP1Bh-QFTFn3TyRgg</t>
  </si>
  <si>
    <t>I love this place. It's in a cute little area in fishtown and the atmosphere of the bar/restaurant is great. The food is amazing as well. it has vegetarian/vegan options. My favorite thing to get is the ceasar salad with buffalo tossed cauliflower fritters. I hate cauliflower yet this salad is one of my favorites; and it is very filling. My boyfriend got the fried chicken and waffles and said it was really good. He loved the BBQ syrup they put on the corn muffin waffle. Would definitely recommend if you're in the area or are looking for a tasty meal!</t>
  </si>
  <si>
    <t>YWEAeFsjwyKwNE5mb-0p6w</t>
  </si>
  <si>
    <t>jQgAwXhbyLGnAw2a05UPsw</t>
  </si>
  <si>
    <t>Horrible experience. I usually avoid leaving bad reviews even for some bad restaurants or bars; but wow; this was awful. Couldn't tell you anything about the food because after being told 15 minutes for a wait; and then 15 minutes; and the. 15 minutes... I absolutely understand how hard it is to estimate a wait. However; there were so many open tables that after an HOUR of waiting I decided to move the 2 tables it would take to seat us together. Bad mistake as I was yelled at for finally taking it upon myself to get seated. In short this was the absolute worst experience I have had.</t>
  </si>
  <si>
    <t>fYKwrvAmCbHOXFhqyG01xw</t>
  </si>
  <si>
    <t>hUX1yAimviBIhb21D_KtcQ</t>
  </si>
  <si>
    <t>Mexican, Restaurants, Bars, Tex-Mex, Nightlife</t>
  </si>
  <si>
    <t>Cactus Restaurant &amp; Bar</t>
  </si>
  <si>
    <t>6j7TrxqNC9FtcRIPrDpRqQ</t>
  </si>
  <si>
    <t>My friend and I came here around 2pm on a Monday. It happened by default; as most of the restaurants on Main Street were closed. We sat ourselves down at the bar and got to drinking. After a few drinks; I ordered the pulled pork tacos and my friend had a burrito. Not bad; not stellar. Just a standard very place to drink and eat Mexican food. It's got a very college feel even in the middle of the day; so keep that in mind if that's not your thing.</t>
  </si>
  <si>
    <t>mTl5iapYFmoNqwgD54dY6g</t>
  </si>
  <si>
    <t>Full disclosure: I have no experience with their food (other than the free chips which, meh). The special place Cactus holds in my heart is for one thing: Margarita Mondays.;;I walked in to Cactus this Monday with a friend from work, and the bartender had a pitcher of 'ritas going before we even sat down. Point to Cactus: The staff is on top of stuff for their regular customers.;;The service can be a little slow at times, but once we get a table full of margarita pitchers life is beautiful. The 'ritas themselves aren't the most consistent (this week's were a little heavy on the juice) but for $10 I'm not complaining. And, to reply to one of the posts, they definitely don't skimp on the tequila. In fact, the bartender measures out the liquor for ever pitcher. Margaritas are pretty sweet so you can't taste it too much, and I'm sure it isn't quite as much as you'd get in a non-special, but believe me it's there.;;My most serious gripe, actually, is the music. Don't know who puts the mixes on, but I protest. They actually played 'Closing Time' the other night - at 10:00, when people were still coming in. Way to send the wrong message.;;It's not the best place around by any stretch, but if you ever need to unwind after a long Monday, you'll find me at Cactus.</t>
  </si>
  <si>
    <t>qJ2XXYppJ7ljqkOqalrxOA</t>
  </si>
  <si>
    <t>udyf3kkqs3Abt6jvDXcnKg</t>
  </si>
  <si>
    <t>I got Cactus delivered. The salsa tastes like there's BBQ sauce in it; which to me is gross. The queso fundido was paste like and was hard to reheat. The chorizo reminded me of a regular pork breakfast sausage.  Portions were generous being delivery. I should have checked reviews first ...</t>
  </si>
  <si>
    <t>9hozjSNcHV77shHl1aQASQ</t>
  </si>
  <si>
    <t>ObsuHFpE5ljvhsMSdSu5Zg</t>
  </si>
  <si>
    <t>uQNXy7yuAhI2L--tULngEQ</t>
  </si>
  <si>
    <t>0R0kz7nVTS52XiAotwLooQ</t>
  </si>
  <si>
    <t>I Came here a few times for drinks and food. This place plays music at night so that's a plus for me. I was very impressed by their salsa, I'm pretty picky about my salsa, comes in right spicy level where you have to keep eating otherwise your tongue will burn.  ;Their outside seating is very enjoyable during the summer/fall/spring seasons.</t>
  </si>
  <si>
    <t>ZKjMO6oUDPMjl6Bg-yMiMg</t>
  </si>
  <si>
    <t>73Hia-jhMFYrmjQWl3b6Pw</t>
  </si>
  <si>
    <t>Absolutely terrible in every aspect.  My fiancÃ© and I came here on a Saturday at 5:45.  All of the waitstaff were standing around the back of the restaurant looking at us awkwardly.  Eventually the bartender greeted us from behind the bar and pointed to the table where we will be seated.  I ordered \The Cactus\" margarita</t>
  </si>
  <si>
    <t xml:space="preserve"> and it was salt lime juice and water.  Not a drop of tequila in it.  I'll give it to them that the salsa was good because of the added chipotle.  However</t>
  </si>
  <si>
    <t xml:space="preserve"> they have the audacity to charge $4 for an extra basket of stale chips.  Our food came out reasonably quick. My fiancÃ© ordered the chicken fajitas and I ordered the 5-Alarm burrito.  Mine was dry as a bone</t>
  </si>
  <si>
    <t xml:space="preserve"> bland</t>
  </si>
  <si>
    <t xml:space="preserve"> and not spicey at all.  I'm reasonably sure that they got a frozen burrito from wava and heated it under a panini press.  My fiancÃ©e chicken was also dry and just over all bland.  Then came the waiting. We asked our waitress for the check and then she disappeared for 20 minutes.  I asked her again as she passed by our table</t>
  </si>
  <si>
    <t xml:space="preserve"> and still had to wait another 10 minutes.;;It's a different story if they were the only show in town</t>
  </si>
  <si>
    <t xml:space="preserve"> but this is Main Street manayunk.  There is no reason for places like this to be taking up space if this is the quality and service they are offering."</t>
  </si>
  <si>
    <t>hkFg4x6RGLut89gsPAIaUw</t>
  </si>
  <si>
    <t>ODXbAKz14bKjtY6rM04KdA</t>
  </si>
  <si>
    <t>hyv-a2bBQehwaTIeYlKecQ</t>
  </si>
  <si>
    <t>JHt2FGY7AXqFz-wYyTMizw</t>
  </si>
  <si>
    <t>I don't often find myself in manayunk, but I was there for a friend's birthday. That being said I'm not too familiar with the rest of the Main Street scene. Cactus was... below average. The bar was set pretty low, but my expectations still weren't met unfortunately. The restaurant itself is very difficult when it comes to customizing orders (for example they have shredded chicken for burritos but can't put the shredded chicken in a quesadilla). I don't think they realize it's literally the same thing just in a different form. ;;The wait staff was over bearing in my opinion. Our waitress kept butting into Over conversation when she came by with remarks like \did I just hear you say you don't like corn?\" Im all about being friendly but \"was I talking to you?\" Made us help her clean the table bc she had another party coming in very soon. All in all the vibe was weird probably won't be returning anytime soon"</t>
  </si>
  <si>
    <t>N0z6z49Ae8xJXE677xuGYw</t>
  </si>
  <si>
    <t>URK2RrqUacAGG8tfJ_fpUw</t>
  </si>
  <si>
    <t>This was probably the worst service I've ever received. I came in tonight for a drink with friends. Our server was Elizabeth. She did not greet me as I came to the table; and she did not take my drink order; a different server who I caught just in time took my order. After I asked for another round; she actually told us she was \heading out\" and made us close our tab. Very poor service and attitude. I will probably not be coming back."</t>
  </si>
  <si>
    <t>WBR41ZUpnl4hW5stYd5E2A</t>
  </si>
  <si>
    <t>dlgpOaOzns-MYZgfqXbnjg</t>
  </si>
  <si>
    <t>7dOxvL-lgDGWie57EmC7jA</t>
  </si>
  <si>
    <t>YaLKDgS_zIYIm6jkXWCxgA</t>
  </si>
  <si>
    <t>Restaurants, Italian, Sandwiches, Pizza</t>
  </si>
  <si>
    <t>Rustica</t>
  </si>
  <si>
    <t>OiVMNLzvo74zIJ_s7eH5fQ</t>
  </si>
  <si>
    <t>If you're looking for a good variety of pizza; this is the place to go. If you're looking for new and different kinds of pizza (Reuben pizza - for example); this is the place to go. If you're looking for delicious pizza; this is the place to go. So what are you waiting for?!</t>
  </si>
  <si>
    <t>_M3Z2TcQKMohpY8IYLJM_Q</t>
  </si>
  <si>
    <t>TpGwrcE047FEWkkYcmrJAw</t>
  </si>
  <si>
    <t>Nothing special. Save your money. ;;We ordered the plain red whole pie and were very disappointed. ;Tastes like a $5 rusty pie. ;Dough was tough to chew, sauce and cheese were flavorless, VERY salty/sour.</t>
  </si>
  <si>
    <t>DJIAJO8vJ5t_rNXoUE8HEQ</t>
  </si>
  <si>
    <t>Md4U32xA63NwiyNPs0dt4Q</t>
  </si>
  <si>
    <t>Yummy; yummy and MORE YUMMY!!! They have interesting unique flavored pizza's and tasty crust. I always like whatever ive tried.</t>
  </si>
  <si>
    <t>tJZ98y0FTSEPC3GYe_YeeQ</t>
  </si>
  <si>
    <t>NOD8EQy-kA3oidjFtB0TNw</t>
  </si>
  <si>
    <t>Holy Hangover Heaven. ;Don't you hate when you had a bit too much to drink the night before? You know, those days when you just can't seem to separate your ass from the couch? ;If you are having one of those days, I have some grand advice. Get yourself a pizza, any pizza from Rustica. Today, I was hurtin', hurtin' kinda bad y'all. All I wanted was a vitamin water, and something hearty to eat. ;;Red pie with pepperoni and garlic, Om nom nom. It was quite fast delivery, and it was only 20 bucks for a large, hangover dismissing  pizza. I, well, I think I love you a little bit Rustica.</t>
  </si>
  <si>
    <t>cByjp6ENzOszHs4fgbPtPw</t>
  </si>
  <si>
    <t>zG5IocuQCGYqL2caeZd-Xw</t>
  </si>
  <si>
    <t>Their pizza is fantastic, what they specialize in. But there are a few things elsewhere on the menu that keep bringing us back. The buffalo chicken cheesesteak is made with big, all white chunks of real chicken breast, not slabbed steak-meat. And the fries are shoestring! ;;Went in for takeout a few times - each time the cooks/servers get together the delivery orders and waited to start our steaks while we sat their. They must've done 6-7 steaks that day in bags till the delivery person came back while we waited 45 for two sandwiches and two orders of fries. Just get delivery.</t>
  </si>
  <si>
    <t>4ROsvcfGwEW8wimC7lUlEw</t>
  </si>
  <si>
    <t>A3v4mtWlnaYZpHKKqzNhJg</t>
  </si>
  <si>
    <t>ptx59MO0yse04C3ifBUdvw</t>
  </si>
  <si>
    <t>You wont find a better place in Northern Liberties! The staff is awesome; the food is really good. My favorite things are a plain slice ( to me you can tell a lot about a places pies with a plain slice) and the chicken cheesesteak!  There has to be AT LEAST 2 full chicken breasts on the thing; yea breasts not frozen chicken steaks. The rolls are nice hard rolls with sesame seeds. I can't say enough about the place. I live an hour and a half outside Philly but I am always in town for work. Rustica is a great choice when having a pizza craving.</t>
  </si>
  <si>
    <t>16k0LXbxcwMpzqioXV__Zg</t>
  </si>
  <si>
    <t>This review is for the chicken parm sandwich. The bread is burnt; the sandwich is dry; and the chicken is very thin. Very disappointing.</t>
  </si>
  <si>
    <t>30OMOd0ep6KnD9fWMdVfsA</t>
  </si>
  <si>
    <t>wbY7GnXcUj4vCsLaoGpTdw</t>
  </si>
  <si>
    <t>fVekcz-XsihWj0R1y9cuHg</t>
  </si>
  <si>
    <t>5 Stars all day everyday.  Philadelphia magazine got it right; definitely the best pizza in Philly.  Prices are reasonable as well.</t>
  </si>
  <si>
    <t>8GFGiIOqhpJhxxgwUmHcXg</t>
  </si>
  <si>
    <t>K9cn-DrPEEXse1s1n-6mMw</t>
  </si>
  <si>
    <t>Breakfast &amp; Brunch, Nightlife, Bars, American (Traditional), Restaurants</t>
  </si>
  <si>
    <t>Bridget Foy's</t>
  </si>
  <si>
    <t>2fnpc1Upf7KOkMeEAdwV-g</t>
  </si>
  <si>
    <t>Love this place! I've been here a few times; most recently for Valentine's Day. Their prix fixe menu was great and we got a bottle of champagne with our dinner. The atmosphere is awesome; it's just a cool place to stop by for dinner or drinks.</t>
  </si>
  <si>
    <t>VugpGRDj5hniUd3DMnkmfw</t>
  </si>
  <si>
    <t>cXNVmWl05gU1BHcjj00zVw</t>
  </si>
  <si>
    <t>It is what it looks like. Neighborhood local. Not a sophisticated rest. but a great place for comfort food. Took my brood of kids there for lunch. Service was warm and attentive. Food yummy. Desserts humungous and fresh. Pretty; interesting interior. Definitely going back!</t>
  </si>
  <si>
    <t>8TuddlfzZ9lZmS-f3kuJhA</t>
  </si>
  <si>
    <t>jl0eDR41GNgji3KhLiIkkw</t>
  </si>
  <si>
    <t>All of the food we got was super tasty. The service was a little slow and there were some small mix-ups. But the food - fried chicken sandwich; fries; (accidental) home fries; pork roll breakfast sandwich; side salad - was really good and the mimosas weren't bad either ;)</t>
  </si>
  <si>
    <t>Y-PtXY9p8DetzIf7TncUkg</t>
  </si>
  <si>
    <t>umdaCs47Ancn7C5dKM12XQ</t>
  </si>
  <si>
    <t>All of the toasters in the place must be broken.......;Pros ;Yummy blood orange bell-inis;Bomb Fries with chile  mayo ;Prime outdoor seating for your south street viewing please ;On Point Manager ( cant recall her name ) ;;Cons ;broken toasters</t>
  </si>
  <si>
    <t>X-YoeGPfzN9ZcNLWPrH2Hg</t>
  </si>
  <si>
    <t>I had the best cheeseburger there on Memorial Day!  Fresh; juicy; huge; and delicious!  There are a number of good burger spots in Philly; and Foys is right there with the best!</t>
  </si>
  <si>
    <t>Z1YZjFdNLFHLuOlPyjkCDA</t>
  </si>
  <si>
    <t>Visited here on a Friday early evening. There weren't any large crowds; no wait time; and pretty fast service. Also I had a great burger; not the best in Philly; but tasty on a soft greased bun. I ordered Sangria; which gave me a little extra boost of laughter; lol. Overall; I had a pretty good experience. Getting to the bathroom was somewhat of maze; but this is a good spot to people watch and catch a breeze.</t>
  </si>
  <si>
    <t>df4oOKSWoWPgsJtokCcd4g</t>
  </si>
  <si>
    <t>91fu5tFdq5sqAwRXsX99Rg</t>
  </si>
  <si>
    <t>GgU2HIRP2u9uSyMXvKDJ1w</t>
  </si>
  <si>
    <t>CSc8FvgrIwlbcp8vTSLqsQ</t>
  </si>
  <si>
    <t>I truly love the atmosphere here; the service has always been good and the food great. Seems like an obvious trinity but so many restaurants fall short of all three. Bridget Foys does not. Good job and thank you!</t>
  </si>
  <si>
    <t>pjL_xWzpjWOrdSMPgSJUQw</t>
  </si>
  <si>
    <t>P_L7uhXnpFwSw4h2z_5kIg</t>
  </si>
  <si>
    <t>Used to stop in here quite a bit back in the day. Please note, because of my work I see a lot places from the best in class to festivals.;;Service sucked- bartender was too busy chatting it up with employees;Food- Philly is great for wings, these were not good.;Atmosphere - charming;;Perhaps it was an off night?</t>
  </si>
  <si>
    <t>CBh3LYwcZcHZ3HIN4x-nqg</t>
  </si>
  <si>
    <t>siKMTP5CQMi57w0GJPJGpw</t>
  </si>
  <si>
    <t>5yp0YlHRalbLs7LAEzd4LA</t>
  </si>
  <si>
    <t>wopwoiKIllIzcggK7HkTmw</t>
  </si>
  <si>
    <t>American (Traditional), American (New), Restaurants, Food, Breakfast &amp; Brunch, Coffee &amp; Tea</t>
  </si>
  <si>
    <t>The Gold Standard Cafe</t>
  </si>
  <si>
    <t>wacbL5zYvW_BzM1-PxfVBA</t>
  </si>
  <si>
    <t>My office held our Christmas party here; and I have to say I was really anticipating the worst.  I read some of the reviews and judging by the lady who picked the location for the party; I just had really low expectations.  I am so relieved that I was wrong.  We ordered off of the catering menu; which I'm not sure is available for regular walk- in diners; but man oh man.  Everything was really good.  The meatloaf was the best I have ever had. Ever.  And I just don't see meatloaf as one of those foods to get excited about- but I can't stop thinking about it!  The staff was very friendly; and the atmosphere in the back room with the fireplace was super cozy and sweet.</t>
  </si>
  <si>
    <t>mpL9iS9Dv30o7oEYosfXTw</t>
  </si>
  <si>
    <t>Qv6NynQlTl4frWCj31Areg</t>
  </si>
  <si>
    <t>HZLz5rF5L4hBn-m5-fUgfA</t>
  </si>
  <si>
    <t>k09qrfNITfqn6NuoYISDUQ</t>
  </si>
  <si>
    <t>Nice; little coffee shop. Space is a little tight in the front; but there's additional seating in the back with a full dining menu. I enjoyed a tasty maple; cinnamon latte &amp; veggie omelette.</t>
  </si>
  <si>
    <t>DNzgJRdL6kXyQcXABaPEvA</t>
  </si>
  <si>
    <t>C6Z67s9yhr8XioyEnGjCkA</t>
  </si>
  <si>
    <t>I live just a few blocks from Gold Standard Cafe and I love having breakfast there. Now; I've only been there during warmer months so we can sit outdoors in a super cute area that is a nice distance from the street. You really get great food for a great price!  Inlets are really big and fluffy and ... Tasty!  We've never dined inside but we planned to when it's colder.</t>
  </si>
  <si>
    <t>1x6rhtwaJdCZxKrI8AXVhA</t>
  </si>
  <si>
    <t>The Gold Standard Cafe is a solid brunch experience; especially after a late night in a smoke filled club with drag queens.  I got the hash with chirizo and it hit the spot.  The chai was very yummy and my sister liked her quiche a lot.  We didn't have to wait for a table and service was very friendly.</t>
  </si>
  <si>
    <t>uZp7gt9fCnLiTS9PRlKNIA</t>
  </si>
  <si>
    <t>I came with a group and the service was prompt; the food was tasty; and the prices were super reasonable. I had the chicken caesar wrap with fries; which was tasty. According to others in my group; though; the grilled cheese was amazing and the best they've ever had. As for the ambience; Gold Standard feels like you're inside someone's house; and I'd definitely go back; either with a group or not.</t>
  </si>
  <si>
    <t>2A28qUdeMtNwGTfs-t7h-A</t>
  </si>
  <si>
    <t>Loved how accommodating the place is.  They let us drink our Crisp White boxed wine on their patio while waiting for our table during Saturday brunch.  If you're going to BYOB, stick with the orange juice for either mimosas or screwdrivers. We got both the OJ and the bloody mary mix, and the BM was gross. No one finished their drink, not even after we doused it in hot sauce.  ;I got a burger, it was mediocre, I was much more interested in my mimosa and boxed white wine. ;My friends seemed to enjoy their eggs benedict and waffle.  The ham on the benedict was good, SUPER salty and yummy.</t>
  </si>
  <si>
    <t>i7E48NFYrYduLu3x0baHVw</t>
  </si>
  <si>
    <t>BwYI0ECB5UcEfd8LpI0Uyg</t>
  </si>
  <si>
    <t>I've been to the Gold Standard twice: once for lunch and once for a late brunch. Both times were really different experiences. ;;I went there for lunch with just one other person in the summertime, but the wait time was about 20 minutes to get a table on a Sunday afternoon (which is a pretty long time for a West Philadelphia restaurant). We even agreed to do outdoor seating (it was about 90 degrees outside) and it still took forever. The service was also really really slow and at one point I got so sick of waiting that I just started going to the register myself to ask for things and brought them back to the table myself. However this may be because they don't have the staff to handle the capacity of this place.;;The biggest plus to The Gold Standard is that they make all of their food and its really fresh. I ordered the Tofu Scramble which was good but was a bit plain for my taste. They also have a really diverse menu and a lot of veggie/vegan options. The food can also be made as healthy as you want it to be. The dessert always looks AMAZING (even though both times I was way too full from my meal to order any);;The second time I went here was with a small group for a late brunch. It till took about a half an hour to get seated, but the service at the table was much better. The amount of brunch options (plus the regular lunch menu) was almost overwhelming. I really loved the Southwest Chicken Wrap (they even let me order it sans wrap..so it was more southwest chicken salad). They also have really great coffee and bacon.;;The prices are pretty decent... My entree, coffee and side order of bacon came to $15 with tip.;; Overall I would recommend this place for when you have a lot of time and want a fresh meal...especially for vegetarians!</t>
  </si>
  <si>
    <t>2XmM5xHH0zNBg7z7mVWPMg</t>
  </si>
  <si>
    <t>CHulrItDWXjRArG5fSxOJw</t>
  </si>
  <si>
    <t>This place is the definition of hit-or-miss. Snuggled in a lovely building on the 48th and Baltimore peninsula, The Gold Standard Cafe is awash in the tepid waters of mediocrity. I've had food here that has been god awful (like a watery tofu scramble) and I've had food that I've liked (like a black bean burger), but most commonly my meals have been \fine\". Not great</t>
  </si>
  <si>
    <t xml:space="preserve"> just fine. The coffee is sometimes okay</t>
  </si>
  <si>
    <t xml:space="preserve"> sometimes burnt</t>
  </si>
  <si>
    <t xml:space="preserve"> the waitstaff is sometimes friendly</t>
  </si>
  <si>
    <t xml:space="preserve"> sometimes incompetent and aloof. You never know what you're going to get! ;Overall</t>
  </si>
  <si>
    <t xml:space="preserve"> I've had better luck with dinner here than breakfast/brunch. ;I've never loved the food</t>
  </si>
  <si>
    <t xml:space="preserve"> but it's close to my house and inexpensive</t>
  </si>
  <si>
    <t xml:space="preserve"> so I frequently find myself here late Sunday morning because I'll be damned if I'm going to hike to Sabrina's or Honey's or Green Eggs only to wait 45 minutes for a table. The convenience keeps me coming back for more</t>
  </si>
  <si>
    <t xml:space="preserve"> but if you want a great brunch and are willing to spend a little</t>
  </si>
  <si>
    <t xml:space="preserve"> just go to Aksum.;I'll say this though: the place has the potential to be something great. The location is perfect and the space is lovely. There is outdoor seating</t>
  </si>
  <si>
    <t xml:space="preserve"> perfect for a spring brunch. And I can bring my dog</t>
  </si>
  <si>
    <t xml:space="preserve"> which is nice. They just need to amp up their menu!"</t>
  </si>
  <si>
    <t>qgE2XykpT0eMPX4DrMMj7w</t>
  </si>
  <si>
    <t>XYGJDQX4kO1mxr3RPfU_jw</t>
  </si>
  <si>
    <t>Went here a second time a few days later for lunch with my girlfriend. Got the chicken Cesar Salad wrap; which would have been great -- except it had SO much dressing on it. I tend to like to go very light on the dressing; so I thought that I was just being picky; but when I got closer to the end of the wrap it wouldn't stop squirting out and it got all over my jeans.. so.. yeah. Then; our waiter never came back to check on us; so we had to go inside and ask about getting a bill; finally. So I'm still only A-OK with this place. I *want* to like you; Gold Standard; but you just keep giving me bronze-level service.</t>
  </si>
  <si>
    <t>oi6A5zmKXA0wyhje0brnmQ</t>
  </si>
  <si>
    <t>Jn4tRtjIuz6MBCykQySpeg</t>
  </si>
  <si>
    <t>Restaurants, Sandwiches, Event Planning &amp; Services, Specialty Food, Food, Caterers, Cheesesteaks</t>
  </si>
  <si>
    <t>Woodrow's Sandwich Shop</t>
  </si>
  <si>
    <t>QjMDGJYfptjY5b8kdqRaJg</t>
  </si>
  <si>
    <t>WIr5VRZN3TEL_JHYeUX53Q</t>
  </si>
  <si>
    <t>Pj17N5Dn3BMrIYGnq8gLAw</t>
  </si>
  <si>
    <t>Best cheesesteaks in my opinion; they specialize in sandwiches. Small place but great service and great food!!!</t>
  </si>
  <si>
    <t>B1fdijTpMxb747tTV69skw</t>
  </si>
  <si>
    <t>fcpOzoOILX_9nBROUBTiBg</t>
  </si>
  <si>
    <t>Great sandwiches here. Fries are ok nothing spectacular. ;Cheesesteak and coffee shortrib are really good. So is the turkey sandwich, except for the roll. The sandwich is almost perfection, but that multigrain roll is HORRENDOUS.  -1 star for carrying that roll.</t>
  </si>
  <si>
    <t>C00T0Si41_DUmW-H_7QSTg</t>
  </si>
  <si>
    <t>This place is killing it, everything is so damn good.  I've been working through their menu, and have yet to find anything that's not amazing.  ;;I'm Cuban, and their Cuban sandwich is dead on point flavor wise.  The cheese steak is amazing with the truffle whiz.  The \Not so\" breakfast sandwich is amazing.  Their fries are the best on South St</t>
  </si>
  <si>
    <t xml:space="preserve"> hands down."</t>
  </si>
  <si>
    <t>mx50KP6rXgutH36fhnL6Vw</t>
  </si>
  <si>
    <t>Gqo9jMUI3XYIsGte_Mchqw</t>
  </si>
  <si>
    <t>walked by this place and saw this new place so decided to give it a shot. got the pork with broccoli rabe sandwich and my girlfriend got the mahi sandwich. both were pretty good; and I noticed that my pork sandwich wasn't as greesy as the other places I've tried. The meat was delicious and the rabe was only slightly bitter. the fries are cut steak style like they have at five guys. overall a great place for lunch; and I will definitely return to try other things on the menu</t>
  </si>
  <si>
    <t>E84rgWlWDqhv_QUY3vjr7g</t>
  </si>
  <si>
    <t>a4u4RijjsIIf-oFXjiq7dw</t>
  </si>
  <si>
    <t>Huge lover of good food here. Will go out of my way to try the best of the best. I live a couple blocks from Woodrow's so when it opened I had to try it out. I've now tried at least 6 of the sandwiches and have not been disappointed at all. Come here over paesano's now. Big flavors; high quality. Well done</t>
  </si>
  <si>
    <t>KIuc_f_oZfaP4RahtLiE-w</t>
  </si>
  <si>
    <t>DQA5pc4oCePwbZkhuoRM-Q</t>
  </si>
  <si>
    <t>I'm from NJ and finally got the chance to go to Philly and words can't describe how much I love this city. So my first time coming to Philly I tried the pats/geno and wasn't impressed at all. But I wasn't gonna give up; I was determined to find that special cheese steak. Someone put me on John roast pork which WOW me but the only problem is there nothing to do around that area. So me and my buddy walked on south street and into Atomic City Comics. The staff were very knowledgeable in what spots had the best cheese steaks. Jim was an option but it there was a line and I'm not beat to wait on line but they said try next door to Woodrow sandwich; which is a hidden Gem. Going inside the staff were very friendly and loved the fact I was an outsider. They serve us steak sandwiches with there special cheese they MAKE! and the fries OMG were Amazing! Me and my buddy felt like Harold and Kumar at the end when they finally go to white castle and the enjoyment of eating a great meal.... I now found my spit and have gone there every time I go to Philly. I even put my friends on it and told em that if they don't like it \I will refund there money\" of course I never had to do that. I can't wait til the weather gets nice so I can go back there"</t>
  </si>
  <si>
    <t>ZY-ddIqXxgvMl9LvK1MDww</t>
  </si>
  <si>
    <t>_iqE9xbEH-7Ki8HTYyEQqw</t>
  </si>
  <si>
    <t>Okay; that was one of the best short rib sandwiches I've had in a while.  Was it \mind blowing\"?  Probably not- but it was DAMN good and I honestly could have made room for a second because I was still craving it after the fact.  The combination of caramelized onions; cheddar and a perfect; not-too-sour horseradish sauce all wrapped up neatly in a fresh roll made it so worth the $10.50.  The fresh cut fries were boardwalk style-a little too big and potato-ey for my liking and not that crunchy; but still salty enough.  I ordered through TryCaviar; and though the delivery came twenty minutes earlier than expected; we only received 1 order of fries as opposed to 2- could have been the restaurant; could have been the courier- not a big deal; though.  I will say the menu is unfortunately way too small; but I'll definitely order from here again to maybe try the meatball or get the short rib again."</t>
  </si>
  <si>
    <t>wS2NR_iHGgRPFRsaG_Tl0Q</t>
  </si>
  <si>
    <t>Easily the best cheesesteak in Philly. The bread was like eating a cloud and the \wiz\" was deliciously flavored with truffles. I was licking my fingers after I finished it and found myself still wanting more. The fries are tasty but the real winning side dish was the mixed green salad-- a perfect; light; refreshing compliment to a very decadent sandwich. Excellent service and very reasonable prices too!"</t>
  </si>
  <si>
    <t>BrxHzd1rYZRb1E2pwKrwNw</t>
  </si>
  <si>
    <t>wvQY82PPHnMfOxgCB2jhcg</t>
  </si>
  <si>
    <t>kj3Lyh9KooU8GcRBbMDQWQ</t>
  </si>
  <si>
    <t>Restaurants, Bakeries, Breakfast &amp; Brunch, Coffee &amp; Tea, Food, Belgian, French</t>
  </si>
  <si>
    <t>Le Pain Quotidien</t>
  </si>
  <si>
    <t>ochvU5k6vJA-AX19Ie-biw</t>
  </si>
  <si>
    <t>It's hard to eat at Le Pain Quotidien without feeling like a bit of an ass. I've been to this one and to two locations in NYC (Upper East Side and Soho). The reason I say this is because the food; while tasty; is always served on teeny tiny plates; just urging you to make a mess of crumbs and debris from your open face \sandwich.\" And the atmosphere is so unspeakably ostentatious - in its good taste - just reeking of privilege in a way that I find embarrassing. I like the freshly baked spelt bread; the tuna/pesto \"sandwich\"; and the coffee; but I feel like such a douche-bag when I eat here. It's just the vibe."</t>
  </si>
  <si>
    <t>H8Q3y-BJ2fXWUnVeUUMA3g</t>
  </si>
  <si>
    <t>CJ-iLao8SqcmdU1SoKyyrA</t>
  </si>
  <si>
    <t>So listen. Le Pain Quotidien is the best of both worlds. There's a coffee shop at the front of the store; if you want hot drinks and pastries to go. It's also a restaurant; where you seat yourself and have a waiter for your table. Yes; the cups are more like bowls and; yes; sometimes the place is short-staffed; but the food will never let you down. Everything I've ordered here has been delicious and I will definitely come back again.</t>
  </si>
  <si>
    <t>PeAsdBlxW_-ixUpE91cEJw</t>
  </si>
  <si>
    <t>0dSMLZ70KYrhgfM1_CBEew</t>
  </si>
  <si>
    <t>CMXYpLhNDlKiTDZTfBLuhQ</t>
  </si>
  <si>
    <t>1vAosX-wziR5onxORPJy6Q</t>
  </si>
  <si>
    <t>I rarely ever review anything, but I just had to give a shoutout to the excellent customer service I've received every time I've come here! ;;While Le Pain Quotidien is a little pricey to eat there on the daily, I came to this location two times in a row last week because the wonderful woman behind the counter was SO friendly and attentive and speedy! I got a cup of soup and some bread to-go for $7, which ain't bad for a small, but decent lunch. The first time, I waited no more than 7min or something. The second time, it took a little longer, like 10min, but again, that wonderful woman behind the counter gifted me with a complimentary mint lemonade! It's a small gesture, and not even necessary for such a short wait, but it made an impression on me. Such fabulous service! ;;The food is pretty good. I've never ventured far from the soups (that's all I can really afford!), but they come with bread and I'm more or less satisfied. Simple, tasty, organic, and healthy.</t>
  </si>
  <si>
    <t>qxIbyu8dmvqQMzdsWWAZWg</t>
  </si>
  <si>
    <t>TNBQePsd9K4qtOxoYEZ9SQ</t>
  </si>
  <si>
    <t>zpmTVxMlSwyEhtnKnyG6Eg</t>
  </si>
  <si>
    <t>sGD3AgS2CPhdEFuiT6OxIA</t>
  </si>
  <si>
    <t>The atmosphere was nice and the wait staff pleasant.  The decor evoked a rustic French experience.  The food and drink was served quickly.  I wanted to like it BUT; the food is just mediocre. ;; My Roast Beef tartine that I ordered was rather skimpy.  The meat was grey looking not pink or reddish.  Grey looking meat is just icky.  The bread was a bit on the limp side and a little soggy.  The seasoning was fine.  I hate to say that I have had better at Le Bon Pain.  ;;The cappacino was served in one of the most oddest cups, one without a handle.  You are supposed to grip the base which made the delivery (for the server) a bit hazardous for all involved.  sure, it is a cute, clever design but I thought, \Get over it and bring me a real coffee cup.\" ;;Their breads cannot touch Le Bus for flavor</t>
  </si>
  <si>
    <t xml:space="preserve"> texture and taste.  Since this was once a clothing store</t>
  </si>
  <si>
    <t xml:space="preserve"> I think. there was only one bathroom in the place which is a bit taxing when the place is rushed.;;Also</t>
  </si>
  <si>
    <t xml:space="preserve"> considering it is a recession</t>
  </si>
  <si>
    <t xml:space="preserve"> the prices were a bit much considering the quality of the food."</t>
  </si>
  <si>
    <t>2kR6OpGgn0XMqKW7YJcQSA</t>
  </si>
  <si>
    <t>CyY41Up5H2Sx3ATcr2UQng</t>
  </si>
  <si>
    <t>Bianca;;I am unable to provide check number or server name as no one ever came to serve me and my family.</t>
  </si>
  <si>
    <t>t5Onzj7eICOcsv72h5LB_A</t>
  </si>
  <si>
    <t>GDcS45zE_GpQlJ6dJAVhCg</t>
  </si>
  <si>
    <t>I was pretty excited to see Le Pain Quotidien here in Philly - I loved it in NYC.  The breads and pastries are dependably great. The Philadelphia version seems to be pretty busy at all times - and the communal table is a great choice as it is really fast service.  The sandwiches are great here - and the ingredients are all pretty darn fresh and great. The soup is pretty super; and the service was relatively great. It is a bit pricey - but so are many Le Pain's. I look forward to going here at different times and figuring out when I can sit there and do work.</t>
  </si>
  <si>
    <t>LHWtjTG7e1NzNPYUbUo-9w</t>
  </si>
  <si>
    <t>vZNiPD_zld2wqDCXOV9qFw</t>
  </si>
  <si>
    <t>yEraWkVcskjYYlJvSPsXYQ</t>
  </si>
  <si>
    <t>GH_abrewwlXOx1rvpKhuMw</t>
  </si>
  <si>
    <t>eqNutOMnPqKa9QDAY6KfEw</t>
  </si>
  <si>
    <t>Food, Juice Bars &amp; Smoothies, Coffee &amp; Tea, Restaurants, Bakeries, Cafes</t>
  </si>
  <si>
    <t>J'aime French Bakery</t>
  </si>
  <si>
    <t>qoqi3Fk5ipeAP1OKDJ6ylQ</t>
  </si>
  <si>
    <t>Stopped by this cute little cafe after I found it on Yelp. I was near the area and needed a quick place to relax before an event. The space is long and narrow but ample seating and bright and airy. The overall aesthetic is very pleasing. The pastry case by the late afternoon wasn't super filled but there were enough options to choose from like the lemon tarte which was delicious! The coffee menu itself is rather small. I ordered a mocha which was definitely a more bitter chocolate which I didn't mind; but if you're used to sweet like Starbucks this may be a pass for you. The people working here were nice. The prices were a tad expensive for coffee and pastries especially when the coffee isn't super elaborate. I also wish they would use real cups. They might have these but they didn't bother to ask if my order was to go or not. They offer bread for purchase as well. The staff was nice; the bathrooms clean. Overall a pretty great cafe in Philly perfect for an afternoon pick me up.</t>
  </si>
  <si>
    <t>wgiVsn5ZtsxULQb2K2gioA</t>
  </si>
  <si>
    <t>xnaQqxpGF9Y8wqJCDQ7c3Q</t>
  </si>
  <si>
    <t>DaGHwhACyP7P6OzB6YQnmg</t>
  </si>
  <si>
    <t>-4nAbzV1NSftwbGKaMC_sw</t>
  </si>
  <si>
    <t>Great staff and delicious pastries! This really is a professional bakery; with all sorts of French delicacies... you name it; they have it. The owner and staff are super friendly and helpful. Its a cool place to stop by any time of the day to meet up with friends; study; grab a quick snack or some good coffee. Try the quiche; highly recommended!</t>
  </si>
  <si>
    <t>sqCCbrsRvb3eV8ks4WLnuw</t>
  </si>
  <si>
    <t>6YRPKjG0XMEOPRc5MWplIw</t>
  </si>
  <si>
    <t>Adorable; sunny little place with the best pastries! The almond eclairs were especially great; and paired perfectly with the deliciously thick and unsweetened hot chocolate.</t>
  </si>
  <si>
    <t>yL9FvC1zSA34RymTkNVTAg</t>
  </si>
  <si>
    <t>Y74FXaqmHqVYQEGK_vu9Jg</t>
  </si>
  <si>
    <t>Yo the croissants here are banging. Probably the best in Philly. Great coffee and solid spot to get some work done. They also accept credit card; and it's such a clean and modern looking bakery. Everyone here is so friendly. A real gem right here.</t>
  </si>
  <si>
    <t>G16hQXpXMfiodPlsrLCnLw</t>
  </si>
  <si>
    <t>I'm from out of town and stumbled upon this lovely France bakery. What a treat! It is exactly what it states it is. French. And a bakery. I went two days in a row for a slice of their delicious orange olive oil cake and a pot of English Breakfast tea. I loved the brand of tea so much ( Kusmi from Paris) that I bought a box when I saw it in a nearby shop. The atmosphere is relaxing and a delightful respite from a busy day. Oh; and the employees are helpful and so nice. Most highly recommended.</t>
  </si>
  <si>
    <t>KMHJzzjR_o2_2vnAnj7vRQ</t>
  </si>
  <si>
    <t>Q64XzPVN8dSipzBVCWl8rg</t>
  </si>
  <si>
    <t>We went to this cute little bakery &amp; cafe serving French pastries, sandwiches, crepes &amp; coffee for breakfast. We got there quite early in the morning, there were few people who were getting things to go, instead of dining in, which gave us all the seating options. They had some tables right at the entrance, and then more seating in the back.;;The cafe is located on the corner lot, so it had lots of windows on the front and the side, bringing in bright natural light.;;Right at the entrance, they had some bread and baked goods, such as croissant, apple turnover, and raisin roll. On the side, they had lots of sweets such as macarons, tartlet, and Ã©clairs. They also had some quiche as well. Since we were there super early, the pasty chef was still working on some items.;;We started off with a couple of pastries and cups of coffee. I got a small Latte, and it was really small... They ground coffee beans at the time of order, which is great. The coffee was quite good, I wish if the mug was a bit bigger, even though I did order small. My hubby ordered a Cappuccino, they didn't have any choice of size, it came in a mug that is similar to the latte mug, but a bit shorter and wider. They were tasty coffees, again, just really small...;;We had Sugared Chouquette, Napoleon, French Jam CrÃªpe and Paris Philadelphia. They were all very tasty, high quality and oh-so-satisfying. It was a fun and tasty visit. The service was ok, not overly friendly but efficient. Their sweets were elegant and sophisticated, we enjoyed them all.</t>
  </si>
  <si>
    <t>xLJhiR7QIbLTFWX6FzUQ7A</t>
  </si>
  <si>
    <t>pMRFQvfEKDV0ZDgpG1K-YA</t>
  </si>
  <si>
    <t>I have been looking for a good French Napoleon for a long time after Wegmans discontinued to bake Napoleon.  When I saw my FB showing a photo of Napoleon from J'aime, I can't wait to give it a try. ;;We went J'aime on Christmas Eve but they ran out of Napoleon so we ordered Chouquette which is very surprising good. The cream of Chouquette is very light without heavy sweet and last time I had such silky smooth cream with good/right puff is from beard papa(Japanese bakery).  ;;So, I decided to come back today in order to get in line for Napoleon. Like Chouquette, Napoleon also has a very velvet moisture cream and because J'aime doesn't glazed sugar or fondant on the top layer, it won't too sweet which I can even eat a whole without coffee or tea. We also ordered QuichÃ© and I like pie crust of QuichÃ© at J'aime is thinner than Le Pain Quotidien.</t>
  </si>
  <si>
    <t>0Cn7R6cuZ6lqfMIVK9WM0Q</t>
  </si>
  <si>
    <t>s_lfZRUAckufid2ucqh9BQ</t>
  </si>
  <si>
    <t>ck-SC__C9_2WVNcCnx9eTg</t>
  </si>
  <si>
    <t>Execellent bakery. We had cold coffee, fruit tarte, napoleon, and rasin roll. All were fanatasitic!!;;Kind employer is another plus+</t>
  </si>
  <si>
    <t>AK2xkvPNDEgA1oFeEK0vrQ</t>
  </si>
  <si>
    <t>cbr2Db20L6P50CsxsX6c2A</t>
  </si>
  <si>
    <t>Food, Restaurants, Armenian, Middle Eastern, Mediterranean</t>
  </si>
  <si>
    <t>Apricot Stone</t>
  </si>
  <si>
    <t>bkfzjocP2RfzPkemQLotOw</t>
  </si>
  <si>
    <t>Given the good reviews, I wanted to like this place, but the food left much to be desired.  ;;The food seemed to be generic Mediterranean foods rather than the Syrian/Armenian cuisine I was excited to sample.  We had an assortment of appetizers, but the dishes were bland (including a babaganoush that didn't seem have much eggplant at all).  There seemed to be a great dearth of garlic, salt, and pepper in the kitchen.  ;;The pita chips were my biggest complaint and were not a good accompaniment to the dishes; given that the chef comes from regions well-known for their bread, I was expecting some really good lavash.  Moreover, the chips were under-toasted!  I had many chips that were half-crunchy, half-limp.  It made for an unpleasant texture.  They tasted like store-bought pitas toasted without olive oil or seasoning. ;;I don't think I'll be back, at least for some time.</t>
  </si>
  <si>
    <t>yqNQWHajXrmZWPil3oZnWQ</t>
  </si>
  <si>
    <t>4LtgH2_9RJgnxiol1ZSyxA</t>
  </si>
  <si>
    <t>ODSyLo8F6lEprX4GA75qKA</t>
  </si>
  <si>
    <t>JY9Hl8ki_tTEfMHyjcMAuA</t>
  </si>
  <si>
    <t>0AHkb3ZVcGY-bXNNLrrX6g</t>
  </si>
  <si>
    <t>Tried this place for the first time and the only thing I was disappointed about was that I had not tried it sooner. This is the ultimate authentic, family owned,  cozy, byob, fresh Mediterranean/Armenian spot probably in all of Philly. ;;The owner took care of us and helped us decide what to order, even convincing me to try the lamb which I never eat. I ordered the combo platter with chicken, lamb, and the beef stick (forget the term). All the meat was cooked so incredibly well, so juicy, so flavourful. Also ordered the Greek salad and babaganoush, which did not disappoint at all. Also got a side of the grape leaves (sooo good!) and the cheese puff (also forget the name lol). ;;There are so many other dishes I want to try here. I'll definitely be back soon.</t>
  </si>
  <si>
    <t>57PsuHGDflfLyH5Mv8SNBg</t>
  </si>
  <si>
    <t>pxlZwyQ_1WHV4m-o2Tkbyg</t>
  </si>
  <si>
    <t>I4w__bfRpFLYjEl5qIVryw</t>
  </si>
  <si>
    <t>3G2G2klI-kcxEIzhJ00eoA</t>
  </si>
  <si>
    <t>BFgQx0qPB6HdHdY9BEkTsA</t>
  </si>
  <si>
    <t>Great food and awesome service! ;;I love Mediterranean food and this place did not disappoint. Everything was good, and the service was excellent.</t>
  </si>
  <si>
    <t>CBWsV8WBetpX7ZxR_fbb0g</t>
  </si>
  <si>
    <t>sRjVLYQGSqzmPJTT_y0Rnw</t>
  </si>
  <si>
    <t>TTJGlWYpovyypWxXVqfV1w</t>
  </si>
  <si>
    <t>HYKIGRAJCXHH3K61ZgrRFQ</t>
  </si>
  <si>
    <t>I'm Armenian and this place makes me homesick.;;The prices and portions are super reasonable, so it's very easy to try a bunch of the Armenian appetizers. This is the only place in Philly I've found lahmajoon (Armenian pizza), and you can never go wrong with boregs and dolma. The kabobs are among the best in the city! The service is really quick and super friendly.</t>
  </si>
  <si>
    <t>juomIEBeeKF0VMq8Hz46FQ</t>
  </si>
  <si>
    <t>SnPe-oWq5JLkWnAQhGziTg</t>
  </si>
  <si>
    <t>Cute place.. Great staff the food was really good. I like the choices of dips. The desserts was absolutely amazing I'm craving one now. The menu had good selections and the prices are good; also it's a Byob place always a plus. I will definitely come back!</t>
  </si>
  <si>
    <t>XFj5kPAKh4yXzoPYo5Auig</t>
  </si>
  <si>
    <t>HcddEbhaQ3wgyEFoEZSeGQ</t>
  </si>
  <si>
    <t>Tamarind</t>
  </si>
  <si>
    <t>H3_zEDNZhXvOVbqR4-za7g</t>
  </si>
  <si>
    <t>sdgZC8VXNH6jhGxtndVd-Q</t>
  </si>
  <si>
    <t>Cute menus, nice atmosphere, great loaction.  ;;The Chicken Tom Gah soup didn't impress the pants off me; couldn't taste the galangal or lemongrass at all.  ;;I split a Yum Woodsen salad with a friend, but instead of shrimp we asked for beef instead, and it was fabulous.  Fresh veggies, delicious beef, and excellent dressing.  ;;For entrees, we split the Tamarind Spicy Noodles with chicken (not very spicy, but I was happy that way), which was delicious.  We also split the Pad Kee Mao, which was also very flavorful and tasty, though I personally could have used a touch more basil (I loves me some Thai basil!).;;I didn't order the Som Tom because the menu says it's made with cabbage instead of green papaya... and that ain't how I rolllll, yo.;;I originally was gonna rate it a 3 (mostly because I was disappointed with the attempted cabbage fake-out and the meh tom kha gai), but I had a change of heart... everything else was yummy.;;Rock on.</t>
  </si>
  <si>
    <t>y5qEpAfJQaOjjG8ZJWrp6w</t>
  </si>
  <si>
    <t>HyV0gRGyYRUiQ9FDea46Xw</t>
  </si>
  <si>
    <t>If you like Thai food, definitely go to Tamarind. Extensive menu with a nice assortment of soups. Whenever I go to a Thai restaurant for the first time I always have the Pad Thai. I mean, if you can't do a good Pad Thai you will probably fail miserably in the rest. Very delicate with the right amount of fish sauce and tamarind.;Service is good and the restaurant is not pricey. Highly recommended!</t>
  </si>
  <si>
    <t>jm6JqhbX5zhPEzXTsl_k-Q</t>
  </si>
  <si>
    <t>Two words:  Veggie friendly!  And without losing any of the essential Thai flavors.  Loved this place for solid; right on; perfectly spicy and delectable Thai food.  Small casual place where it's all about quality food!  The menu is huge and all the typical Thai dishes are great.  Loved the papaya salad; green curry; vegetable radna; and fresh summer rolls. BYOB.</t>
  </si>
  <si>
    <t>mkOURLD473xDDqkCQMI9cQ</t>
  </si>
  <si>
    <t>_sT4Caimsq_6mJiTV_ij2Q</t>
  </si>
  <si>
    <t>Affordable! Delicious! BYOB!;;I got the vegetarian pad thai. It came with broccoli and zucchini which was a little strange but still delicious. My only complaint is that they had no Thai desserts. I'm not sure if it is a seasonal thing but I was really hoping for some mango sticky rice or durian ice cream and all they had were different types of truffles.</t>
  </si>
  <si>
    <t>A1BoRYMtfPAbufpMjznpCA</t>
  </si>
  <si>
    <t>4FkKUGYB9lSV5UME_Ypj0g</t>
  </si>
  <si>
    <t>Staff are friendly and helpful. Foods are tasty; many choices; reasonable price. But Tom Yum can be make it better (I think). Recommend to make a reservation in advance due to limited tables. Parking can be easy to find on the street. Definitely will come back again.</t>
  </si>
  <si>
    <t>Km4fALsqos2glOBMz5uyeQ</t>
  </si>
  <si>
    <t>bNIobLi650vqW6Z-uTf_EQ</t>
  </si>
  <si>
    <t>Just A-OK as a 3 implies. I'd come back only out of convenience because I live nearby but not because the food is spectacular. Hmm... this is the third Thai restaurant I've tried in Philly and unfortunately, it's just not like home! ;;The good: BYOB. Decor is cute. Staff is very friendly and attentive. Also, dishes were decent priced at around $10-15 per entree and $3-8 for appetizers. They have spiciness levels from 1 - 7. Stick with around 2 or 3 if you're scared and ask them to bring you extra chile. ;;The OK: The Pad Thai was not bad. It had everything Pad Thai should have but something seemed missing. The noodles also tasted a little undercooked. The mussels were decent but I don't think worth the price (it came out to a dollar/mussel).;;The bad: One of my things to judge a Thai restaurant is to get Panang Curry because it's my favorite. First off, it was very watery and needed some thickness to it. The curry sauce itself was salty and I could really taste the fish sauce for some reason (I don't even know if they add fish sauce usually).  I got this with beef and felt that the beef should've been thicker. Also, the carrots just didn't give it the right taste I was looking for. Maybe it was the size of everything. Big veggies and small meat equals a no no!  ;;Also, they seem to be pretty busy on a Saturday night so you may want to call in and make reservations just in case. Overall, I saw some really good entrees come out for other people so I wouldn't mind coming back and giving it another try.</t>
  </si>
  <si>
    <t>SciyGz2pbIkAounyi6M7yQ</t>
  </si>
  <si>
    <t>I can't recall the last time I had Thai food. And I love a good Thai meal. And good BYO, and a decently priced restaurant.  Enter Tamarind.;;Quinn lives around the corner for this spot and had never tried it out. It was a perfect spot for us to hit before catching a movie. Before dinner, I did some research and found that a riesling is probably the best wine pairing for Asian food. I picked one up that wasn't too fruity, yet had enough flavor to compliment the relatively big tastes served up by Tamarind.;;We only had a short wait on a Friday night. Once inside, we were seated quickly and the impeccable service began immediately. Before we have even settled down at our table they took our bottle of win and brought it back in a wine chiller. The atmosphere is nothing special, but enjoyable enough. It's a good place to grab food, but you're not going to impress anyone here either.;;The menu offers a lot of different choices, and I could be happy eating here a few times without repeating anything. We split appetizers of the chicken spring roll and steamed dumplings to start out. Both of these offered a lot of different flavors, and they were excellent renditions of standard dishes. Neither did anything new or exciting, they were just good. And I like that.;;Shortly after we finished our first course, the mains showed up. The first was a Tamarind Spicy Noodle dish with pork. I liked this a lot; with the pork stir-fried with red pepper and large noodles. It was the heavier of the two dishes we ordered. It was good, but the real star of the meal was Pad Wonsoon. it's a rendition of a standard Pad Thai dish, with chicken and shrimp.  Overall, it's very tasty, with the dish complimented by glass noodles.;;Bottom Line: Tamarind is not breaking new ground, but they understand their food and craft well.  There's so much to like about Tamarind. It's not going to change your life, but they provide great Thai dishes at reasonable prices and a BYOB to boot.</t>
  </si>
  <si>
    <t>kIdJXJAz_XgjKtB7IhtNVg</t>
  </si>
  <si>
    <t>I've had this place bookmarked for so long and I finally went.;;The food is great. I was a bit bummed my Beef Pad Thai didn't come with more meat, but the sauce and quality were great.;;This place is byob which is cool. Prices are great.;;The inside could use some more character.;;Overall, I'll be returning.</t>
  </si>
  <si>
    <t>Xn8ucIrBuOMTZXdvG2Nbfw</t>
  </si>
  <si>
    <t>I had a big group of 15 here last night; and they accommodated us very well. They quickly got our beer on ice and opened our wine. (It's a BYOB which makes it fantastic!) Our bill only came to about $240 after the tip was included for the entire party! The food was great and didn't take too long to come out. The food is seriously spicy if you ask for it to be spicy! However; some in our party don't do spice at all; and their food turned out great too!</t>
  </si>
  <si>
    <t>ci-kujWfHzsg5zCcqYZLKA</t>
  </si>
  <si>
    <t>Nightlife, Restaurants, Event Planning &amp; Services, Cocktail Bars, Bowling, Active Life, Venues &amp; Event Spaces, Bars, American (Traditional), American (New), Lounges</t>
  </si>
  <si>
    <t>Lucky Strike - Philadelphia</t>
  </si>
  <si>
    <t>gLOPdmLtjBKEkBrT2x80mA</t>
  </si>
  <si>
    <t>I have even waiting in line to see when the next availability was for my lane... I came up to the line that I requested my name bc there was some lanes available and apparently the manager; SEAN... Was very hostile towards me stating that ppl had purchased the lane and there was nothing I could or he could do about it. It was fine until he ended up getting loud with me. It was a question and wasn't trying to be hostile towards him... Until I spoke with; justin... Who apologized for Sean's actions and confirmed our spot and explained to us that there was a party that had purchased a couple of hours of the lane. I wish the manager; Sean; would of explained things better than freak out on me. Def not my intention... Clearly; Sean does not know how to work under pressure... But; thanks justin... You have been great!</t>
  </si>
  <si>
    <t>Il019cInT3u18wHyu0YX7g</t>
  </si>
  <si>
    <t>YcdwwSu7MjyWo-0yanWv_g</t>
  </si>
  <si>
    <t>Heard great things about lucky strike in other cities was really excited to go. Interior was cool and bartenders looked decent. However front desk staff was absolutely horrible. Not sure if it was his first day or not but if so he shouldn't have been alone taking care of customers. We waited 25 min in line just to get a lane mind you there were only two people in front of us... there was not;Many people there so I couldn't really understand why service was so lax. Then our lane wouldn't work and it took another 20 minutes for them just to get someone to look into the problem for us. Manager didn't even come over to our lane to remedy the situation. Majority of staff did not know what they were doing. We waited 45 minutes and didn't even bowl, eventually after waiting all that time we asked for our money because we couldn't wait any longer. Staff had attitude when we expressed our frustrations. Extremely disappointed will not be back unless they decide to fix these issues</t>
  </si>
  <si>
    <t>9J0FEQI5v2mWLUSmUuSVyg</t>
  </si>
  <si>
    <t>Z2f9bhd6pj504NvY3exk3A</t>
  </si>
  <si>
    <t>I like talking with my friends when I bowl, but I do not need an overpriced place like this to do it.  Yea yea, I live in a city but hush, you, I want fun at a reasonable price.  Go during an earlier time to beat some of the crowd.  The time I went our wait was a pretty reasonable time and we got our lane before we expected it.  The food here is pretty good, and by good I mean greasy goodness snack time!  The drinks seemed a tad bit pricey but looked very cute.;;I really like the whole atmosphere of this place, but the price tag just made me bump down a star.  And the fact that our waitress didn't help move our food from the waiting/lounge portion to our lane when we finally got one (i.e. utensils and napkins for six, six plates, and three plates of food, on top of each of us carrying our awesome bowling shoes. just great).</t>
  </si>
  <si>
    <t>WlgB9SAzYAyHEAlawc27xg</t>
  </si>
  <si>
    <t>m8Nw5AL_0BI_5w7sRWor_g</t>
  </si>
  <si>
    <t>8YGUra7VQbDFIv1JRFJeFQ</t>
  </si>
  <si>
    <t>2nd floor bar ; the man bartender was only serving men with skinny jeans and deep V neck shirts! He would ignore everyone else! I feel like he was very bias toward the straight guys and woman! Very poor service and will never come back here even if I had to drop a deuce in the bathroom!</t>
  </si>
  <si>
    <t>VV2jLKGrwpdAhkE6OrOO2A</t>
  </si>
  <si>
    <t>3ULlIEQUtEynrVOAb4v-Mw</t>
  </si>
  <si>
    <t>Came here this past Thursday to grab some drinks and a bartender here named Dennis cured my cold. I asked him to make me some kind of mojito that would clear my sinuses and that he did with a rumplemintz mojito. It was delicious and it cleared my sinuses; what more can I ask for!</t>
  </si>
  <si>
    <t>h0eGUbPPfcxqbrlDVA15Qw</t>
  </si>
  <si>
    <t>I like this place. It was pretty fun. I did come during the day however, where it was not so crowded as it is supposed to be at night. The atmosphere was, well, fun. We had a few snacky snacks which were okay .. obviously much better then typical bowling lane food. Leather sofas at the score tables rather then hard plastic benches. Funky decor. Loud music/TV. Fun, fun, fun for everyone.;;I'm not one to be caught in the Philla Philla ... but if you were to find me, I'd probably be here !</t>
  </si>
  <si>
    <t>1V-z8TAWKU35ulhKE4qSrQ</t>
  </si>
  <si>
    <t>TkbGGxaVh8-wzUyoQD1fXw</t>
  </si>
  <si>
    <t>i like my bowling establishments to not be so overtly racist with their dress codes.  And if you think that no baggy pants; no baseball caps; no timberlands isn't trying to say no blacks; you are living in an airy fairy dream world   I didn't realize that the black community wreaked such havoc on bowling alleys.</t>
  </si>
  <si>
    <t>aY5e7pkdXhRtaD15DaGd4g</t>
  </si>
  <si>
    <t>***Review not based on food***;;TLDR: Highly recommend the bottomless bowling special, and the front desk dude is dope. ;;I went with a couple of my friends for the Mon-Thurs bottomless bowling, and I would do it again in a heartbeat. It's $15 for all you can bowl, with free pool and shuffleboard. This is a great deal, and the place was empty enough that we were able to step away from our lane, play some pool and shuffleboard, and start playing again without being bumped from our lane. ;;Some stuff to note is that the pins got stuck in the gutter a couple times, but they were able to fix that promptly. As for the drinks, service was kind of spotty. We ordered and paid for a cider, only to be promised the empty keg would be changed. We checked in twice with the bartender in ~30 min, only to have her finally admit the keg would not be changed that night. We were able to get a more expensive cocktail at the same price, but it was a hassle. ;;The reason lucky strike still gets 5 stars from me is cause the front desk guy is awesome. There was a shattered glass incident, and he was very chill about it, and even offered to get us a new drink on the house. He was also super receptive to whenever the lanes needed fixing.  Super impressed!;;As for enforced dress code after 9pm, as long as you don't show up in sweatpants you're good. People were dressed very casually.</t>
  </si>
  <si>
    <t>yeD3HxwITMXZtNuEn_c3IA</t>
  </si>
  <si>
    <t>I participate in a bowling league at Lucky Strike on Sundays.  We always waste time waiting for the lane to be fixed after it breaks down.  I'm pretty sure we've had some kind of malfunction every week.  The waitstaff never know what drink specials we're supposed to have.  This isn't their fault, someone in management needs to let them know because we come every week.;The bathroom is pretty gross for what is supposed to be a nice place.;I will return just because its the closest place for me to bowl.  I miss Strikes in UC.</t>
  </si>
  <si>
    <t>4qG7aFq9-45830OfYt7gCA</t>
  </si>
  <si>
    <t>Cafes, Restaurants, Italian</t>
  </si>
  <si>
    <t>Radicchio Cafe</t>
  </si>
  <si>
    <t>FeQVKvjMUBMwe8on4x8aiw</t>
  </si>
  <si>
    <t>it is a really nice place; friendly atmosphere and food is delicious. But it is big problem with the parking we spend 30 min looking for place to park</t>
  </si>
  <si>
    <t>AZHlwmmpzaH7Ck5EzbZgDA</t>
  </si>
  <si>
    <t>ANNVyn0VtAuowGHR8BUlNQ</t>
  </si>
  <si>
    <t>I went here for a birthday dinner with a party of 6 and had an amazing time. Although they do not take reservations, I called on the way there to ask if they were busy and they said no. The entrance is a little weird because there is no waiting area where the hostess can seat you, just tables where people were eating so it made things a bit confusing and awkward. We had to wait around 5 minutes for our table to be set up and we were promptly seated. The restaurant is very small but has a cosy and authentic Italian feel to it.;;Our waiter was very nice and knowledgable about the food and his descriptions for the specials of the day made me want everything. He literally could describe dirt and we would still eat it. I asked for any recommendations with meat sauce and he said they could prepare a bolognese sauce with linguini pasta and feta cheese which was sooooo good. ;;When we were done, they came out with three huge scoops of gelato and a candle for dessert. The scoop of hazelnut was so rich in flavor and everyone fought to get a bite.  Overall, I had a great experience and this will definitely be a usual spot for us in the future!</t>
  </si>
  <si>
    <t>RVWO17K9l-YqETvSg3-sug</t>
  </si>
  <si>
    <t>wQa--aH8L2duGcEMOFA6PQ</t>
  </si>
  <si>
    <t>Would not have ever discovered this place if not for Yelp. I was looking for a nice Italian place to take the boyfriend for his birthday. This place is very small, cute &amp; romantic. We went around 6PM so it was very dark with dim lights inside which gave it the romantic feel to it. Judging from some pictures, it looks like it'd be really nice to go in the morning too.;;One of their walls were lined with wine corks &amp; another from something that looks like crates. And there were even more things made from wine corks around. Really cool. The other wall was basically a giant window which allows them to use the natural light which I like.;;We were very quickly seated &amp; asked what we'd like to drink. Someone also came over &amp; told us a few things they recommended. After order, they will bring you a basket of bread &amp; bruschetta.;;Grilled Octopus $16 appetizer/salad was good but some parts were pretty salty.;;Chicken Locanda $20 \their version of chicken parmigiana\" should definitely have been in the salad menu. It says on their website that it comes with a \"side linguine.\" I didn't catch that that night but we did not get that.;;Shrimp &amp; Scallop special was about $25. The shrimp &amp; scallop part was pretty good but the sauce tasted a bit water down &amp; was not hot enough. They also only gave you 2 shrimps.;;I think this place was cute but I don't think I'll be back. The food was not something that could compete when there are so many options. But the design of the inside was something I really enjoyed."</t>
  </si>
  <si>
    <t>QuNTv1s7qH7-nbE3K9GHNA</t>
  </si>
  <si>
    <t>LOVE this little place! I feel like Ive been to just about every BYO in Philadelphia; but the atmosphere; staff; and especially the FOOD at this little place are just PHENOMINAL!!  I highly recommend everything on the menu.  It's just the perfect place to sit outside with some friends; a bottle of wine; and a lot of laughter.  I cant wait to go back!</t>
  </si>
  <si>
    <t>rGc0UHrQHgeLWlfSum8NhA</t>
  </si>
  <si>
    <t>mRboKaISrAOfMeUP_5Ig_w</t>
  </si>
  <si>
    <t>What a wonderful byob italian restaurant! I went here on a Tuesday night for dinner with the boyfriend. It was such a lovely surprise. The food is wonderful, fresh and tasty. Nothing felt or tasted frozen or bagged. The service was helpful, informative, and kind, which is always a huge plus for me. The buffalo mozzarella salad was so good and way too filling for an appetizer, always always have room for your entree and dessert! The bf had mussels in red sauce, I am allergic to shellfish, but he said the sauce was heavenly. Again, too filling for an app with the bread  to dip as well. Since we were almost full with the wine, bread and apps, we ordered one entree, a special, filet with gorgonzola. The cheese was stronger than I expected but the filet was cooked very well, temperature was on point. By this time, I had decided to host my brother's upcoming birthday dinner at this place. I inquired and told them what I wanted to do and we may be 15-20 people. They gave me a pre fix menu price, I agreed then they sent over a complimentary dessert (gelato) to finish off our evening. All in all, a delicious and pleasant evening. ;A couple weeks later was my brother's birthday dinner on a Friday evening. It was crowded but they had the table ready, we had settled on 15 but 3 more showed up and they were able to accommodate quickly and smoothly. Bc it was such a large part you can only make the dinner at tail ends of their hours - either 5pm or 9pm. We opted for  the 9pm. Once we settled, they opened up our wines quickly then served the apps - It was family style - prosciutto with mozzarella, fresh and seasoned artichoke with shrimp. seasoned peppers, calamari salad (one of my faves!) an dso much more that just kept coming! Then everyone ordered off the menu for their entree then family style dessert with coffee or cappuccino, all for $45 person, with tax and tip $57. And we had all the wine we wanted to drink bc it's byo! What a great idea! I can't wait to do this for my birthday dinner. I will definitely be a return customer and I will get that calamari salad. ;Some negatives are that parking can be a bit difficult, there are pan handlers nearby and cobblestone streets.</t>
  </si>
  <si>
    <t>QUEitIpPgH4bUz9ij-59Lw</t>
  </si>
  <si>
    <t>qbl6FJrRouIYOBvNMrkF_Q</t>
  </si>
  <si>
    <t>Yummers to the 'nth degree.;;Pasta, why do I love thee so?  Why must you be prepared so deliciously here?  Why are you so heavy-laden with carbohydrates that I must avoid you most of the year? Why, is it that I let my guard down at Raddichio and consume you until I wipe my plate clean? Why??;;Even crowded on Monday nights (a tell-tale sign that this place is not only good, it's popular), this cute corner BYOB is a neighborhood staple and along with La Locanda (a couple blocks over), it's a solid go-to choice for local italian BYO around Old City.  ;;Dinner progression goes like this: crusty bread, complimentary fresh bruschetta to start.  Wicked garlicky goodness of mussels followed by a favorite of mine, Penne Toto, that is liberally doused with mouth-watering prosciutto, shallots and a pink vodka cream sauce.  Get in my belly!  All their seafood is good here too, and the fish of the day is always fresh and well-prepared.  ;;Service is fast, sometimes rushed and a little impersonal.  Menu consists of good, standard Italian dishes except the Scallops Al Radicchio -  which are bland and the scallops are almost invisible (more white beans than anything) - skip it - and try their calamari instead.  Also, appears like frequent patrons (or family and friends of the owner?) get preferential seating and even reservations - even though the restaurant does not offer them.  I guess if you show up here in a Porsche or a Corvette Stingray, it guarantees you the first and best table in the joint.</t>
  </si>
  <si>
    <t>xxZnARa4uhSTXCrnWiK14w</t>
  </si>
  <si>
    <t>Delicious lunch! We had the amazing swordfish carpaccio; veal Marsala; and Veal and Shrimp. Everything was delicious and fresh! I ordered Tiramisu to go because I was too full which was a mistake. Their wrapping ruined the whole thing by the time I got home. Will not be getting takeout next time.</t>
  </si>
  <si>
    <t>mLOr_LZK9hOTurrlYoEzjw</t>
  </si>
  <si>
    <t>Q5JY_TKwchWYz24XLp5b0A</t>
  </si>
  <si>
    <t>2NSzbqg3DZNf1Xr-FYRFCA</t>
  </si>
  <si>
    <t>GMlcTTRwpUG2v6I_CRpppg</t>
  </si>
  <si>
    <t>I'm Italian with (I've been told) very high standards about \ Italian Restairants\".;True to be told....it difficult to find a place that I would honestly call good.;Well Radicchio is good!;The appetizers (or antipasti)...;The burrata is outstanding</t>
  </si>
  <si>
    <t xml:space="preserve"> and by burrata I mean the entire burrata</t>
  </si>
  <si>
    <t xml:space="preserve"> not just a little piece.;The grilled calamari (a special for that night) sorry tender and flavourful.;The main course (primo e secondo piatto)...;I ordered the special with \"linguine al nero di seppia\" (black ink squid linguine) with scallops and shrimps...delicious!;My friends ordered the \"cotoletta\" o \"Milanese\" (veal Milanese) well maybe not as thin as you would get it in Italy but probably the best one I had in the US! And the \"Regatoni Toto\" (although I would spell them R-I-Gatoni). Extremely good</t>
  </si>
  <si>
    <t xml:space="preserve"> tasty and light</t>
  </si>
  <si>
    <t xml:space="preserve"> despite the creamy sauce.;Definitely a hidden gem worth to be discovered!;;PS. BYOB!!!!"</t>
  </si>
  <si>
    <t>0JiGvGzSfT7Rj_4fd5gBhg</t>
  </si>
  <si>
    <t>tK-izDmUOXvP7dyq31OY2w</t>
  </si>
  <si>
    <t>Love it! BYOB so that'll save you some money. I got the penne pasta with shrimp and scallops; it was delicious and came out very fast. The wait staff is very attentive and friendly. It is on a quiet block and the perfect place to eat outside on a nice night</t>
  </si>
  <si>
    <t>8Jg29vuJxmemrbKr5EOdWw</t>
  </si>
  <si>
    <t>i_sAh-ylmOwCQmqRmXox8g</t>
  </si>
  <si>
    <t>Italian, Restaurants, Gluten-Free</t>
  </si>
  <si>
    <t>MonsÃº</t>
  </si>
  <si>
    <t>XEKfBMyG6FLm7-8PUtGtzw</t>
  </si>
  <si>
    <t>Cozy and comfortable; with true Sicilian flare. Try the Bisteca; the Lamb in the style of the horse; or any of the pastas. Actually; for the price (and the fact that it's BYOB); try them all! Service is friendly and on spot. Loved our hold experience and will be returning as often as permitted.</t>
  </si>
  <si>
    <t>GHETD9Q0m7m5EDsxMrSwdA</t>
  </si>
  <si>
    <t>This is the best restaurant in Philadelphia in my humble opinion.  Hands down.;;Forget Le Bec Fin, Morimoto's, or any of those other over-priced traps.  And forget Sabrina's Cafe for your weekend brunch; go across the street to MonsÃ¹ instead.  It rocks.  ;;The cuisine is Sicilian and I'm very fussy when it comes to Italian food.  I can maybe think of one or two other Italian restaurants that are worth my time, and this place meets my high standards without a doubt.;;Every appetizer and every entrÃ©e is perfect...PERFECT!  I've never had a bad experience, much less a bad meal, here.  They have a brunch menu that serves the BEST Eggs Benedict I've ever had, and I don't normally even LIKE Eggs Benedict at all -- but I LOVE theirs.  They serve scrapple (\scrappola\" they call it) that is absolutely delicious -- and I'm a tough customer when it comes to scrapple; I don't like anybody \"fancy-ing up\" my scrapple.  MonsÃ¹ does scrapple right; they make it their own without overdoing anything or diverging too much from what makes scrapple so great.;;Their arancini is amazing.  I've tried MAKING arancini</t>
  </si>
  <si>
    <t xml:space="preserve"> and it's hard...it's particularly hard to make stuffed arancini because the rice tends to fall apart when you're trying to stuff it.  They do it perfectly</t>
  </si>
  <si>
    <t xml:space="preserve"> and it's delicious.;;I can't recommend this place enough.  Do yourself a favor...stop doing whatever you're doing</t>
  </si>
  <si>
    <t xml:space="preserve"> and just go...right now.  Go!"</t>
  </si>
  <si>
    <t>6GOfarwh0DPu4MJebakv2g</t>
  </si>
  <si>
    <t>FB3_IPdjzAnKD2iOCjziMA</t>
  </si>
  <si>
    <t>Best calamari of my life! Definitely do the tourista menu. I had the calamari; a shrimp pasta; and swordfish and everything was amazing! The service was also great; the chef even came out to meet everyone and he was a very nice guy! Will absolutely be back!</t>
  </si>
  <si>
    <t>J3yoOLbQ6-CKch0cv-trrQ</t>
  </si>
  <si>
    <t>qXHu9ZHCzWadsin3ABSBiA</t>
  </si>
  <si>
    <t>Any restaurant that would use a gimmick like putting horse meat on the menu just because it is in the news is a restaurant with a severe lack of integrity.  What's next; pink slime burgers?</t>
  </si>
  <si>
    <t>0Wlt8eVwjbLVyo8OqgdtcQ</t>
  </si>
  <si>
    <t>MGCaJs1KYWOGxKI4bamyQA</t>
  </si>
  <si>
    <t>OFZZeh9aczLv1Vdb5VERCg</t>
  </si>
  <si>
    <t>hF-k1HbsGNB7PbN5cMf0uA</t>
  </si>
  <si>
    <t>Wow; what a fantastic place. We have been twice and thoroughly enjoyed both meals. It is a cash only; BYOB place with a very friendly staff. I have had the tavola caldi (mixed plate of food); and the eggs benedict with pork; and some other delicious stuff. I don't even like eggs benedict but I will order that plat every time. Plus; their foccaccia bread with oil is to so delicious....love this restaurant!</t>
  </si>
  <si>
    <t>DcmcTpvwAvEOL-t8P_SHaA</t>
  </si>
  <si>
    <t>Went for dinner on a hot summer night in early July 2012.;;I had high hopes, unfortunately, I wasn't impressed. Overall, the food wasn't bad but it is also not spectacular. I wanted to like to the food but I thought they were all over-seasoned (read: very salty).;;The saffron rice ball was pretty good.;The tagliatelle with mushrooms was so salty that it was almost inedible.;The mackerel was okay.;The Osso Bucco was tender but lacks in flavor (perhaps after the tagliatell my taste buds were numb).</t>
  </si>
  <si>
    <t>TyDjy3WJP5nlSinzQFm_7A</t>
  </si>
  <si>
    <t>CQXvWd2BA6kM25yHzwIPaw</t>
  </si>
  <si>
    <t>I love Modo Mio.  I love Paesano's.  So Monsu was clearly the next place to go for me.  Walking in to the old Paesano's location really made me want a Paesano's sandwich more than anything.  For Paesano's fans, I don't think there is enough of a decor change to elicit any other reaction than missing Paesono's.;;On to the food.  I must say, it probably would have gotten 4 stars but for my entree.  We started with the mussels, the grilled mozzarella, and the arancia.  The short rib ragu in the arancia was delicious.  The mussels and the grilled mozzarella were satisfying, but not knock your socks off.  ;;We then moved on to a half pasta dish.  I really like the fact that you can order a half-pasta, especially because all of the pastas sounded amazing.  We ordered the casatelle - which was fantastic.  Our dining partners shared the gnocci and really enjoyed that as well.;;On to the entrees . . . . we ordered the rib - eye and were pretty disappointed with it.  It was over-salted and just not a great dish.   Our dining companions chose the osso bucco, which they seemed to enjoy.;;I left wishing we'd ordered more pastas instead of opting for the entrees.  So I think I will definitely go back, but just stick to the pastas.</t>
  </si>
  <si>
    <t>z45rVYJ-rAK9XoQuWfSz2Q</t>
  </si>
  <si>
    <t>klYlyJl27ex536tZT5FnrQ</t>
  </si>
  <si>
    <t>ppdOgPP4Z62rS2PsT1UQIA</t>
  </si>
  <si>
    <t>This is a great secret spot in Philly. I have been here twice. First was for brunch and everything was delicious. Last time i took my whole family who was in town for my graduation. I love the atmosphere and the service! Everybody is nice and helpful and the small restaurant feels very cozy. The food is very good; i love the tasting menu because allows you to try different things for 40$. You must be wondering why i gave them four stars. Well; most of the food including the home made bread and the desserts (tiramisu) were great; but two of them: the gnochi and the vegetarian pasta with mushrooms and lemon not so much. Too much lemon on them for me; i also asked to have the rest of my food in a box to take it home and they forgot about it. Nevertheless I still like it a lot and i'll definitely would go back next time i'm in town.</t>
  </si>
  <si>
    <t>XvlN10qmumEFzSblf_c9XA</t>
  </si>
  <si>
    <t>1N7RWvz2c_e640PsvnSc0A</t>
  </si>
  <si>
    <t>Taco Riendo</t>
  </si>
  <si>
    <t>XsLoOh1sh9H8mH3iCq_bSw</t>
  </si>
  <si>
    <t>Nomnomnom.  Haven't eaten anything I don't like here; but I come back for the enchiladas de mole.</t>
  </si>
  <si>
    <t>T3ADVg5Mmy7rTQcUUDcZ0w</t>
  </si>
  <si>
    <t>e5hAEBX-aL1a8YIhBweusg</t>
  </si>
  <si>
    <t>This place is mediocre to me. ;I have definitely had better tacos than this place. ;First off, it was hard for me to place an order because they fluff the titles for these tacos. Can we keep it simple people? After all, you are located in the ghetto where the surrounding population is not the most literate. Call a pork taco, Carnitas; not some fancy name you made up. ;Second, I think if you're an employee here, especially the cashier, it would behoove you to know the exact prices on the menu. The cashier was overcharging us for 3 tacos. The only reason my fiancÃ©e noticed was because we were low on cash and had just enough for only 3 tacos. We didn't know this place was cash only prior to walking in.;Third and lastly, the tacos had no flavor. They were so bland. I had such high expectations because of all the reviews. Yea, these tacos did not live up to some of these raving reviews on here. I had a pork taco and my fiancÃ©e had a chicken. Both were bland. Maybe if we would've gotten a bigger piece of lime we could've added some flavor to these tacos. I barely got 3 drops out of the tiny piece of lime I was given. So first you overcharge me and then you're stingy with your lime? Yea I'm not impressed by this place. Also, in regards to the chicken taco, the chicken had a lot of fat in it. I got annoyed by having to pick out the fat that I didn't even finish the taco. I left here very unsatisfied and hungry. ;As far as the service, the cashier was nice. The wait wasn't too long. There were some college guys eating when we got there. There was one guy in front of us doing take out and one couple that came in after us. ;It was worth a shot trying it out but I would not recommend this place to other and I will not be going back.</t>
  </si>
  <si>
    <t>lPWN8MBhqPDBWf9t8uYYLg</t>
  </si>
  <si>
    <t>Anwt3q3eLxy7NTthyrgidA</t>
  </si>
  <si>
    <t>I have lived around the area here for a few years and have been a customer of Taco Riendo for just as long. Excellent food with healthy portions at decent prices, you see the chef's cook your food right behind the counter. Friendly service, great location minutes from No Libs ;;The only reason I didn't give 5 stars is because I feel the food is often filled with rice or beans, and I'd prefer a better spread with meat or vegetables. I will eat here again, no doubts about it</t>
  </si>
  <si>
    <t>6eIGqb7txiaxJ3WajbAV3g</t>
  </si>
  <si>
    <t>9xUk-i232OSL-3EmYd_vrA</t>
  </si>
  <si>
    <t>Taco Riendo is pretty good.;;The hot salsa is amazing and will blast away any other red salsa/hot sauce colloid you've ever had.;;The vegetarian tacos are fine. They're less mushy than your average quick fix Mex place, and the lettuce is crisp. ;;The guacamole is good. It's nice to emulsify with the hot sauce and create a chunky avocado cream topping for your left over tortillas.</t>
  </si>
  <si>
    <t>JmRg-dQngd-R8_rGdjXrLA</t>
  </si>
  <si>
    <t>Good food; although it's definitely overpriced. They also take very long to serve your meal. I go back only when I have a very long period of time to eat.</t>
  </si>
  <si>
    <t>qbTYL905GC4OcPUHwoKYbg</t>
  </si>
  <si>
    <t>zn7XEjOXxFnP3cz-e4wZZw</t>
  </si>
  <si>
    <t>rDvZY5boMn7fc2gQJr-afQ</t>
  </si>
  <si>
    <t>KpAiImIJvOscyyGgNH7E_w</t>
  </si>
  <si>
    <t>I can only really rate the elotes asados (roasted corn cobs) because it's the only thing I've eaten there - and the only thing I need to eat. ;;Taco Riendo offers authentic Mexican fare at a fairly low price - the roasted corn amazingness will set you back $2.50 a pop. (Believe me, you'll want more than one.) ;;What, exactly, are elotes asados? What makes them so special? ;;Magic. Or, I suppose it could be full-sized cob with topped with Mexican mayo, queso fresco, lime, and chile piquin (pepper).</t>
  </si>
  <si>
    <t>VolUZJUY-0Fn26HFZkMpKQ</t>
  </si>
  <si>
    <t>I'm not sure how this rates compared to other Philly-Mexican food, but coming from Chicago I am spoiled where fantastic Mexican food is in abundance and incredibly cheap.  ;;The taste is quite comparable to those Chicago spots... it is basic, not fancy, and they don't make a fuss in giving it to you in such an elegant way.  It's pretty authentic.  The chorizo I had was really good and not greasy like a lot of places are.  Good rice, good beans.  The interior seems nice, but I only got take out and I sat in the car so I am certainly not a good judge for that.  ;;This place is by no means bad.. it's okay.. but the prices should reflect that.  Chicago would probably offer these things at least a few dollars cheaper in most cases.</t>
  </si>
  <si>
    <t>GMeYzbl_kvY0dGZeA4Lfvw</t>
  </si>
  <si>
    <t>tNQlurhevi_gvIZ6R6hLQA</t>
  </si>
  <si>
    <t>I don't usually give 5 stars, and especially I don't give 5 stars to Mexican food because it usually doesn't agree with with me much later... however...;;This is by far my favorite Mexican in the city. This mom and pop shop is family owned and casually decorated with ament cozy lightening and the smell of Mexican cuisine in the air for blocks.;The salsa con queso chips was an easy appetizer to nosh on while we waited for our burritos and the orange tangy house made salsa was amazing. I'd definitely get extra next time to smother on my burrito. ;The burrito was perfectly balanced with a heaping load of meat, a pocket of cheese, bean, peppers, onions, rice and a dallop of sour cream. ;My friend ordered the pork and said it was also perfectly constructed and the pork was wonderfully seasoned however I'm not a pork fan so I strayed away.;For a decently cheap 8-13$ meal this place offers quite the punch of Mexican cuisine. Next time I'm definitrly gonna try one of the platters.</t>
  </si>
  <si>
    <t>48hz4yK6WgW3Qj_XGLi2dQ</t>
  </si>
  <si>
    <t>4zl9__w_Y-vPRV08IUlozg</t>
  </si>
  <si>
    <t>I actually feel kind of bad rating this place so low, because it does seem to be pretty authentic, and I feel like our experience easily could have been different (in a positive way).;;The decor was great, nice and bright and cheery (in stark contrast to the landscape outside).  It was only the two of us and two other people in the place, but if there had been more people it probably would have seemed very crowded (they have a ton of tables and chairs packed into not such a big space).  ;;Everything started going downhill when we placed our order and were told that they didn't have guacamole \at this time\".  This was pretty much a deal breaker for me.  In my book</t>
  </si>
  <si>
    <t xml:space="preserve"> a Mexican place being out of guacamole is like a burger joint being out of ketchup or an Italian place being out of pasta sauce.  ;;I got a vegetarian burrito</t>
  </si>
  <si>
    <t xml:space="preserve"> and my friend got the vegetarian tostadas.  The service was very fast (probably due to the place being almost empty).  The burrito was fine</t>
  </si>
  <si>
    <t xml:space="preserve"> but a little heavy on the rice rather than the beans.  I profoundly felt the absence of the guacamole.  We've never had tostadas before so I don't have any comparison</t>
  </si>
  <si>
    <t xml:space="preserve"> but we weren't too impressed.  They might have appealed to some people</t>
  </si>
  <si>
    <t xml:space="preserve"> but the pico de gallo on them was so spicy my friend couldn't eat them.  I like spicy food</t>
  </si>
  <si>
    <t xml:space="preserve"> and they were pretty spicy even for me.  We're not accustomed to very spicy pico de gallo--maybe this is an issue of authentic vs nonauthentic--but the menu definitely didn't make it seem like these were going to be as spicy as they were."</t>
  </si>
  <si>
    <t>mtz1i0msSPjzAPGbMLviIg</t>
  </si>
  <si>
    <t>Desserts, Food, Coffee &amp; Tea, Restaurants</t>
  </si>
  <si>
    <t>Magpie</t>
  </si>
  <si>
    <t>diR02oyKMsFMP0acmTiohQ</t>
  </si>
  <si>
    <t>chMnoMdk0HVSaRqaBehpIg</t>
  </si>
  <si>
    <t>A_cn7IK7-9QBEN9gj3mwsQ</t>
  </si>
  <si>
    <t>Lovely space. Greeted right on cue and the ladies behind the counter were super friendly and knowledgeable. We got a visual tour of each pie and decided on the cherry; which was delicious. We also had the awesome housemade ginger ice cream. Service was really impeccable. We will be back! And probably walk out with a whole pie next time.</t>
  </si>
  <si>
    <t>_-Be0TqUFe_Jsu5WEhZEIg</t>
  </si>
  <si>
    <t>Gj1woLsfZMJ0pO-T6NnEdQ</t>
  </si>
  <si>
    <t>Oh heavenly deliciousness. I've only visited Magpie once, but it was enough to know there's something special here. Their pie menu changes regularly to keep with the seasons, and from my own experience, their pie is GOOOOOD.;;Not only did I really enjoy the pie that I tried during my visit, but I also purchased their cookbook and have really loved the pies I have made thus far, which only confirms how great they are at making pies.;;If you're visiting Philly and love pie, Magpie should be on your to do list!</t>
  </si>
  <si>
    <t>iJMDvVg6Mgl43is4XxIKsA</t>
  </si>
  <si>
    <t>jIIaBhRnatNmy3heDPrHdg</t>
  </si>
  <si>
    <t>This place is different and worth a visit. They also can provide pies to you to take home and store. We have had both and they taste great both ways. ;;There are three things that I think really make this place.;;1. They are always changing up options, which makes me want to pop in and see what delicious new pies they have.;;2. They make both delicious savory and sweet pies, so if you and your travel mate like the opposites, it makes for a perfect marriage :);;3. Continuing from number 2, there is the \Mole Chili Frito Pot Pie.\" Remember Fritos?! You have to try this one!"</t>
  </si>
  <si>
    <t>8d8-bNPAHKr-vnrqH-abjg</t>
  </si>
  <si>
    <t>Magpie is only a couple blocks from my house, so I'm pretty scared about how often I'm going to go here. This place is adorable inside and has a selection of 5-7 sweet and savory pies at any given time. I had their caramel apple pie and absolutely loved it - who doesn't love pie. It was especially great because they drizzled caramel over the top before serving it. They also have great coffee and hot drinks, so I'll probably stop in here pretending to only get coffee, but mostly wanting an excuse to check out their pies. ;;They also offer pie making class all summer long - definitely on my to do list.</t>
  </si>
  <si>
    <t>av5JD3BUmUYWVcHefT0RiQ</t>
  </si>
  <si>
    <t>Tried Magpie last night after reading a bunch of great reviews. Both tables were full so we sat at the bar. We were greeted right away by Courtney; our waitress. She was helpful with making suggestions on what to try and easy to talk to our entire time at Magpie. I had the shepherds pie and my friend had the chicken pot pie. Both were excellent! My shepherds pie came topped with a cauliflower mash which was a great addition to a pie that would have been fine on its own. For dessert; we both had a slice of butterscotch bourbon. In one word: amazing! It was so creamy and the crust was perfect. They change their menu often so we're looking forward to going back again! They also offer a pie making class twice a month which we're also anxious to try. Give this place a try; you won't be disappointed!</t>
  </si>
  <si>
    <t>NiV7W3GOnvqB3Uj_cSYTYA</t>
  </si>
  <si>
    <t>28b9ASJ7WYeojMl-tmuyKg</t>
  </si>
  <si>
    <t>My friends and I had a slice of the  Butterscotch Bourbon and the Butter Almond Pie with a scoop of vanilla ice cream on the side. Both very tasty and the service was quick. Wish the pie was served warm; hence the 4 stars. I'm sure they'd warm the pie if you asked them too; which we did not ask for. Worth the visit.</t>
  </si>
  <si>
    <t>Httc6yvxazcX6TUmchgpwg</t>
  </si>
  <si>
    <t>_SbJMckKV_dAjbtrNiDS5Q</t>
  </si>
  <si>
    <t>I may be one of the few who think that this place is a little overrated. Don't get me wrong - I do love the ambiance of this place tucked in on South Street and the pies are good, but for me it was a little too hyped up.;;A few friends and I came after eating at Entree BYO (just a few stores down, conveniently), and came here for dessert. It took quite a while to get our orders in, since there was only one person manning the tables. We ordered a sweet pie and a savory one - I liked the savory one a lot; the pie crust was very buttery and the filling was extremely hearty. In comparison, the sweet pie (a Mexican chocolate pie) faded into the background.</t>
  </si>
  <si>
    <t>Gg4KG7OZYEK-AAPIFUBKDA</t>
  </si>
  <si>
    <t>The great thing about Magpie is their changing menu with new savory and sweet pies... this also sucks because if you LOVE pie you better find out if it's just a monthly special! My personal savory pie fave is the shepherd's pie and sweet is coconut cream... sadly both are specials!! ;;On this trip we came in just for dessert. I got the cheery custard pie and my friend got the Thin Mint. Both of us were happy with our choices and were ready for a nap when we got home ;) ;;Magpie is a great place, they've found a unique and fun way to enjoy a traditional comfort food. I'm always happy when I leave there.</t>
  </si>
  <si>
    <t>VJEzpfLs_Jnzgqh5A_FVTg</t>
  </si>
  <si>
    <t>Soup, Thai, Restaurants, Salad</t>
  </si>
  <si>
    <t>Jasmine Rice - Rittenhouse</t>
  </si>
  <si>
    <t>r2IBPY_E8AE5_GpsqlONyg</t>
  </si>
  <si>
    <t>It was my fiance's birthday and he decided he wanted a good; laid back Thai restaurant for dinner. Yelp steered us in the Jasmine Rice direction; and it was definitely a good decision. We wanted the summer rolls; which were on the menu; but apparently will not be available until summer; so we settled on the pan-fried dumplings. The flavor was good; but I don't think we'd order them again. We got the green curry fried rice with duck and chicken pad thai. Both of those dishes were great; but the duck stole the show. That was some the of tastiest duck I've ever had. The pad thai was a bit sweet for us; so I think we'd try a different noodle dish when we return. But it was still very good; especially with some chili sauce mixed in. Our service was good; but other people had issues. One table was rushing to get to a show at the Kimmel Center and waited quite a while for their meal (and were going to be late). Another person who got take-out was missing one of their items (but the owner realized it and called him and walked the dish to his house; which was very nice). Overall; good quality Thai! We would definitely go back.</t>
  </si>
  <si>
    <t>IKbjLnfBQtEyVzEu8CuOLg</t>
  </si>
  <si>
    <t>94mgOiaDWeDJpOmGTbwfaQ</t>
  </si>
  <si>
    <t>The food was very good. The reason for the three stars is the noise level. I was with three other people in a corner table and we had to shout to hear each other. If the restaurant could work on the noise level, it would absolutely get more stars. The pad see ew got great reviews from the person who ordered it. I got The King and I (veg/chicken/shrimp stir fry) and it was excellent. Nice heat and curry flavor. The pad thai was a bit sweet I thought, but the person who ordered it really liked it.;;Portion sizes are not enormous. We had some leftovers but also didn't come in starving.;;Good service, very attentive. The noise level was the only negative.</t>
  </si>
  <si>
    <t>w4PqT-9vVSVpamDvTHnsDw</t>
  </si>
  <si>
    <t>a2GrIOgg1Mqsm8C201xSEw</t>
  </si>
  <si>
    <t>I have walked by this restaurant countless times; so sweetheart and I finally ventured in.  First observation was that only 2 small tables were full when we arrived; yet I needed a haircut by the time our food arrived.  Second; I ordered a mild chicken dish (which was down-right bland); and sweetheart ordered a spicy seafood dish; which was absolutely ridiculously hot.  I do not exaggerate when I say that 1/3 red hot chili peppers.  Virtually inedible!  This restaurant is clearly a horror; living off of the tourists.  No Philly dweller would frequent this place.</t>
  </si>
  <si>
    <t>BvV62PV6Wclg40pjW2UvaA</t>
  </si>
  <si>
    <t>Great food and service. However; I recently found out that the tips do not go to the waiters.... Which should say on the menus.</t>
  </si>
  <si>
    <t>ZcFoNflF9uDgdGqcxRV1Fg</t>
  </si>
  <si>
    <t>UIiBd9vtm8cADWVA5sGpUg</t>
  </si>
  <si>
    <t>We went there yesterday based on the (mostly good) reviews on Yelp. The service was very courteous and that is the only reason why I'd give it 2 stars instead of 1. They can prepare dish, according to their menu, at different spice levels. So, I selected one of the dishes that looked interesting (The King and I) and I ordered it to be prepared at medium spice without the pineapples that apparently came with it.;;The dish came stocked with pineapples tasting like shrimps in sugar syrup ! I was in a hurry and didn't want to make a fuss of it, but regardless, when the host came by to ask how the dish was, I mentioned that it was too sugary. He explained that somehow his internet system had gone down when he was sending the instructions to the kitchen. I'll give him the benefit of the doubt, but with only 2 tables occupied in the entire restaurant at the time, perhaps a little more attention to what is happening in the kitchen and how the food is being served would do well.;;I'd accept their apology, but to be a great restaurant, you need to look at various aspects of the experience and simply being courteous to guests is only but 2/5ths of task at hand.</t>
  </si>
  <si>
    <t>hFtqG0rR7b0IoCeijyxM-g</t>
  </si>
  <si>
    <t>B5fDHtgI5fAwXKkZq0N4Og</t>
  </si>
  <si>
    <t>Excellent service, cute establishment, nice neighborhood. Good cuisine, efficient &amp; accurate. ;BYOB</t>
  </si>
  <si>
    <t>q2yi0ZHPnPiMwXXD7ZQa5A</t>
  </si>
  <si>
    <t>-08zTfiyLUo7rXa8YNOroA</t>
  </si>
  <si>
    <t>One of the best Thai restaurants that I have ever been to!  The Pad Thai was unbelievable- full of great tastes. And for dessert; order the White Elephant. You will not be disappointed.  The owner has served me twice; and both times he is so friendly that i enjoyed giving him a good tip. He truly cares about his customers' experience unlike most restaurant owners who care about the bottom line.</t>
  </si>
  <si>
    <t>6T01-1Be6hVXNDJndtqjOg</t>
  </si>
  <si>
    <t>lR1yZPj0q-AR9sml9b1J9Q</t>
  </si>
  <si>
    <t>Had a nice, quiet dinner here last Wednesday and would certainly recommend. Our reservation was not necessary as only a few other patrons cycled through the restaurant throughout the evening, but since it's a fairly small space, it's probably not a bad idea to make a reservation just in case (and especially on a weekend).; ;The service was friendly and unobtrusive, and the interior of the restaurant feels homey and intimate. Upon arrival, we were immediately greeted, seated, and provided an ice bucket for our BYO bottle of white. We lingered a while after dinner to finish the wine and did not feel unwelcome or rushed at all. And dinner itself was very good; my green curry was just the right amount of spicy, and the portions were small enough to finish but large enough to be filling. Great place for a casual evening on a quiet block near Rittenhouse!</t>
  </si>
  <si>
    <t>bUyZ3DN2nKPhZNjtTnWMlA</t>
  </si>
  <si>
    <t>CxlI9UVuF1zCCzWDbeX_EA</t>
  </si>
  <si>
    <t>Good not great!;sweet atmosphere and kind servers, there was totally nothing wrong with the food it just didn't blow me away.;coconut soup - not the best I've ever had but really fine, tasty and satisfying;Thai basil meatballs - the best thing we ordered. Nice char on the meat and they came with what appeared to be fried basil leaves, which were kind of awesome;Golden triangles - fried tofu, don't bother;I'm local so maybe I'll be back if I'm craving Thai.</t>
  </si>
  <si>
    <t>n3yEb3IYT6Fab9nf7luifg</t>
  </si>
  <si>
    <t>7sIS1xYlUvuM_ZzZczEG2Q</t>
  </si>
  <si>
    <t>This restaurant is delicious and has reasonable prices. We had a group of 12 and after being turned away by several places; jasmine rice accommodated the party in a short amount of time. Service was fast and friendly. We had a great experience here.</t>
  </si>
  <si>
    <t>M0GqHIj8EWZGDe5TDQao2Q</t>
  </si>
  <si>
    <t>ckbvLKwjEb836t-EDKsVVg</t>
  </si>
  <si>
    <t>Restaurants, Bars, Nightlife, Ethiopian</t>
  </si>
  <si>
    <t>Abyssinia</t>
  </si>
  <si>
    <t>tAV5wYJseS3mWMO_93I4bQ</t>
  </si>
  <si>
    <t>I hate to take a star away from my favorite resturant; but they are way to slow!!!! The food is excellent. I always get the Yebeg Wot; which is the lamb. It is delicious; but sometimes they dont give you enough meat. But everyday I crave this dish!!1</t>
  </si>
  <si>
    <t>krbOBk2ISHP_FFgkvjFMHA</t>
  </si>
  <si>
    <t>I have loved Abyssinia since 2000. Yes, the service is slow, and always has been. No, I don't understand why they don't fix it. I don't care. When we go, we go in the right frame of mind, ready for a slowly paced dinner. We go at 5pm, and few tables are sat yet. We play 20 questions. We sip drinks. The waitresses are nice, if harried. We've gotten to know them and they know us. ;The food is always magnificent. I like Dahlak, and the smaller joints on 45th st and Chestnut st, but dish for dish, Abyssinia rules them all for flavor, and portion too. ;The lamb and chicken dishes are mostly on the bone, which I feel is better than boneless cubes. The berbere is fiery and more complex than elsewhere. The various legumes are always perfect. The kitfo... I think an Ethiopian restaurant is best judged on its kitfo, and here it is perfect, served raw. ;I no longer live in W. Philly, but every time I'm near, I take out a large order. All hail to Abyssinia, proudly pissing off hurried, unforewarned diners for two decades, but worth it!</t>
  </si>
  <si>
    <t>hURhPAvhEcwQ-Bu5hvbbug</t>
  </si>
  <si>
    <t>SeHjbyF8jwLqwup9Llw1Ag</t>
  </si>
  <si>
    <t>Good food and great prices. The service was crazy-slow and we had to correct her on drinks a few times. Not much in terms of atmosphere (Dahlak's better for that), but the food was good. Great to bring a few people and split platters.;;Had a good laugh over the beverage menu that called Yellow Tail \Yellow Fail.\" I think that's my new name for it. :)"</t>
  </si>
  <si>
    <t>zTCmcINflQ4Bd5PM_FGLGQ</t>
  </si>
  <si>
    <t>Went here with a group; and found a nice; laid-back atmosphere. The best misir wat I've had!</t>
  </si>
  <si>
    <t>lRKgAWSw_ndKbjSu73_Jlg</t>
  </si>
  <si>
    <t>xirIbQx_QYEDzcYXOPZuHQ</t>
  </si>
  <si>
    <t>xRrfm8Pxvngz1qi7OZnYlg</t>
  </si>
  <si>
    <t>arxEoLsBY3N7rXWkY2MQxw</t>
  </si>
  <si>
    <t>I am so sorry I have to do this.  Abyssinia is a WONDERFUL restaurant.  I love the food.  But please DON'T EAT THE RAW BEEF!  This is the second time I have done so.  24 hours later I am on the toilet with violent Exorcist diarrhea.  Just say no to the raw beef.  It ain't sushi; at least not here at any rate.</t>
  </si>
  <si>
    <t>WRVQf2PBIjSWf_XvkLt_Ow</t>
  </si>
  <si>
    <t>XBVI7Y2zyxdERwH6Ap3uew</t>
  </si>
  <si>
    <t>It's a little out of the way for me from Center City; but I sometime get a chance to make the trek over for yummy vegan Ethopian food. I have always gotten take-out. The vegetarian combo is awesome. Try it!</t>
  </si>
  <si>
    <t>DtRZN-0t1Vt0KILUKOWzOg</t>
  </si>
  <si>
    <t>My boyfriend and I decided to try this place a few days ago as neither of us had ever had Ethiopian fare; and we were looking for something new! The woman who played both host and server was great! She was attentive and friendly. We ordered the meat and veggie combos to get a taste of everything. The food came out quickly; maybe because we were the only table there at the time. It was delicious and affordable. I will definitely go back again. Plus; who doesn't love eating with their hands!!</t>
  </si>
  <si>
    <t>DGvq9s1IFy34JqHBEJyHIw</t>
  </si>
  <si>
    <t>OuE64QOVKzjj1W11oYYCmg</t>
  </si>
  <si>
    <t>Very good and fresh. Those who don't know why there are no forks and knives, it's because you eat with your hands. So bring some wipes and dig in. ALSO, it takes a LONG time to get your food. A lot of people already mentioned this in their reviews. It's worth it, and the portions are massive. ;;Overall you get a great sense of the culture through their food. So get adventurous and make it down here.</t>
  </si>
  <si>
    <t>DzBEDxxaSkdamydP4DMDgg</t>
  </si>
  <si>
    <t>3M69f6Cg2CAgpEcIgoKS5A</t>
  </si>
  <si>
    <t>Burgers, Sandwiches, Cheesesteaks, Food, Juice Bars &amp; Smoothies, Restaurants</t>
  </si>
  <si>
    <t>Philip's Steaks</t>
  </si>
  <si>
    <t>SUTwvc__3_OTvOb_4l1EmQ</t>
  </si>
  <si>
    <t>My Wife is from this area &amp; said that the food was decent. I went w/ the Steak wit Wiz; Fried Onions &amp; Mushrooms and some Vinegar Fries. Sandwich was decent; Meat not as chopped up like most places will do; which isn't a bad thing; and it had a decent taste/seasoning.  Wiz seemed a little salty; but overall good. Fries were so so. the way they package them made them a little soggy; but not mushy. as for the vinegar part; Philips should look into purchasing a good malted vinegar. What they gave seemed tasted almost like water.</t>
  </si>
  <si>
    <t>Zh5LGhfIUcl-RH_EH5fw9Q</t>
  </si>
  <si>
    <t>LAhzYnNdeNtQ-EOQQc8xgA</t>
  </si>
  <si>
    <t>Updating because this place deserves no less than 5 stars. We came here a couple years ago and wanted to visit again when we brought my parents for their first philly cheese steak. Instead of going to the over packed Pat's or Geno's; come to Philip's. A local Philadelphian told us about this spot and I'm so glad we listened. Prompt; friendly service and absolutely delicious food. My dad and boyfriend ordered their cheese steak (traditional) and loved it. I went with an order of their cheese fries; which was SO good. It's cash only here so keep that in mind! Parking is also easy to find. We love this spot and it's our go-to when we are visiting Philly and craving a cheese steak!</t>
  </si>
  <si>
    <t>cm8QeUDgthWr-Dd29AM0pg</t>
  </si>
  <si>
    <t>ER548HnfrW9eAqL2A6IaWg</t>
  </si>
  <si>
    <t>d4Lj2WUfrG0x8apZVV2KRg</t>
  </si>
  <si>
    <t>I'm a Philly native who ordered a \cheesesteak with onions and whiz\" and maybe because I didn't say \"whiz wit\" I received a dry cheesesteak with little whiz smeared on the bread and a pinch of finely chopped onions...very disappointed because it was for my dad who was craving a good cheesesteak after a long day at the hospital. Oh well; better luck elsewhere"</t>
  </si>
  <si>
    <t>VcmDm_B4j8WiZiQMZfNaCQ</t>
  </si>
  <si>
    <t>QmzXLJo5wazcLM08gvnwzw</t>
  </si>
  <si>
    <t>We visited Philly for the weekend and wanted to have a genuine philly cheese steak. We considered Pat's &amp; Geno's but wanted to try a smaller place, since the locals we spoke to told us to avoid the tourist traps. We decided on Philip's after a recommendation from our Lyft driver. It was a good choice!;;We found it easily, found parking easily and there wasn't much of a line at all on a Saturday around 6:00 pm. I ordered the pizza steak hoagie with fried onions and cheese whiz (when in Rome, right?) and my boyfriend ordered the regular steak hoagie with cheese whiz. We also ordered a small fry as well. I really liked that there were two separate windows to order from, one for hoagies specifically and one for sides. The service was very friendly and the food came out quick. ;;We loved the fries and our hoagies. Personally, I am not a huge fan of the cheese whiz, but it wasn't bad. I liked my boyfriend's traditional cheese steak better than the pizza one, the sauce was a little too much for me. ;;If I am in Philly again in the near future, I would definetly return!</t>
  </si>
  <si>
    <t>i65G-Osbcq5LKAcHo27P1Q</t>
  </si>
  <si>
    <t>I'm so disappointed right now. I am a regular at Philips. I religiously eat Philips. I choose Philips over Pats, Genos, Tony Luke's, and any other corner store or pizzeria that sells cheesesteak. I eat here when I'm sober, and especially when I'm drunk.;;So I just ordered a cheesesteak, half wiz half provolone. ;;I told her I wanted half of it to have wiz and the other half to have provolone. ;;I'm not sure where the communication fell apart, but I only received the cheesesteak with provolone on one side and the other side with no cheese. My girlfriend called back to make them aware of what happened and she told me they would cook us a new one, which I thought was fair. Unfortunately, we were already on 95 north to NE so I figure it would make more sense if I called back to just redeem it a different day. The lady I served picked up and told me she couldn't cook me a new one. I would have to come back and get more wiz if I wanted one. She said it was my fault. She repeated what I wanted... Asking if I wanted cheese on both side or something. To be honest, I'm not sure what she asked me, but regardless of her argument... It was clear that I said half provolone half wiz.;;Where's the wiz?;;I'm not petty. I'm not anal. I'm not the type to hold grudges. But if the one thing I cannot stand is when I'm being blamed for someone else's;Mistake... Especially when it's the person blaming me.;;Great customer service!;;Time to start going to Pats.</t>
  </si>
  <si>
    <t>ghJbjG_TI9hITyvSu47Q_Q</t>
  </si>
  <si>
    <t>VEngWf0xGdUYcv6t7mghWg</t>
  </si>
  <si>
    <t>South Philly Cheesesteak is yummy-yummy here; if you can drive to the end of South Philadelphia's Passyunk Avenue. I often forget this place is here because it kind of away from everything else. But if you want convenient pick up a great fast food place; swing by here off of 76 east and exit Passyunk Avenue. Please pick up my favorites here: chicken mushroom cheesesteak; cheese fries and a cherry coke for me too; thanks! ;-P</t>
  </si>
  <si>
    <t>EQpFHqGT9Tk6YSwORTtwpg</t>
  </si>
  <si>
    <t>Wrk3_mZHU08-fqldyIW9zQ</t>
  </si>
  <si>
    <t>By far my favorite sandwich/steak shop in Philly.  They're friendly; upbeat; fast; with no attitude about how one is supposed to order.  The bread is always fresh and the burgers are made to order; which I think is the only way to go. I rarely get cheesesteak; but I'm told by my friend that they're equally tasty; and not overly greasy.  The roast pork with broccoli rabe is also top notch.  Convenient to the expressway with a small parking lot; this is a great late night stop!</t>
  </si>
  <si>
    <t>aI5FKEDzC_FCpox9E7kvMw</t>
  </si>
  <si>
    <t>RyGl0iNiWeCdK1RVnFDo_g</t>
  </si>
  <si>
    <t>steak had fat; and gave me bubble guts</t>
  </si>
  <si>
    <t>wn2KPS7Eb8kkrvPkZT10TA</t>
  </si>
  <si>
    <t>X_mvB_2xL3Uh_tm_bt1DzA</t>
  </si>
  <si>
    <t>If you have the chance to get some sloppy food after a great night out with friends, this is the place to be. Do not believe the hype of a Pat's or Gino's. This is the place to be, might get busy but the servers cook good and quick to keep the lines rolling.;good enough amount of steak, great amount of whiz and if you like to get a steak WIT you will be happy with what they serve. The roll might even be the best part!</t>
  </si>
  <si>
    <t>ej-dGaUrIwyb0bmw5ZwZRw</t>
  </si>
  <si>
    <t>rK4MQ-vybY5KXI73o-0mlw</t>
  </si>
  <si>
    <t>Restaurants, Cocktail Bars, Wine Bars, American (New), Pizza, Tapas Bars, Beer, Wine &amp; Spirits, Nightlife, Food, Bars</t>
  </si>
  <si>
    <t>Jake's &amp; Cooper's Wine Bar &amp; Wine Shop</t>
  </si>
  <si>
    <t>LliOT0iVanR7Luji9jt8yg</t>
  </si>
  <si>
    <t>First time I came her my friends and I had a girls night out and we loved it.  Service was GREAT, food was TO DIE FOR and atmosphere AWESOME.  I have been back several times and still greeted with the same great service every time. ;If you just want to spend a few hours to hang out sit at the bar or outside this is the place to go.</t>
  </si>
  <si>
    <t>PmPYvBtr5Sn9KAYT7jDpYw</t>
  </si>
  <si>
    <t>KKcVEWS8IxFpd7AND8nq8Q</t>
  </si>
  <si>
    <t>My fav pizza ever. I love this place don't really get much but the pizza and desserts. I know that everytime I get my freaking red leaf salad its missing the candy pecans and the last time my goat cheese was gross in my salad; but however when it's right it's right!</t>
  </si>
  <si>
    <t>EKpuzlcAUkP1aXC4_KuGoQ</t>
  </si>
  <si>
    <t>XHi8PTAkjHQPxy2D3ntBHQ</t>
  </si>
  <si>
    <t>We ate at this place late on a Thursday night. In case you didn't know, most of Philadelphia appears to shut down around 9:00 on a weeknight.;;We ordered from their 'late-night' menu and tried the mushroom pizza and shrimp chimichurri. Both were pretty tasty. The best part of the meal, though, was their dessert menu. Oh my gosh. The chocolate cake was fabulous, as was the cookie taco they make.;;If you go, ask for the dessert menu first. You'll want to save room!</t>
  </si>
  <si>
    <t>ZZZpxJUfdZeVGEeLB9AFuw</t>
  </si>
  <si>
    <t>TO8lgtpgtip23Opky2Xvsw</t>
  </si>
  <si>
    <t>Unsure what exactly we were in the mood for on a Sunday evening, we found myself at Cooper's .  The options provided by the small plates, sides, and speciality pizzas were enough to make sure my group was able to find a few to agree on.  While the pizza was nothing to brag about, our desserts and the crabcake were impressive.  It fact, it may have been one of the best crabcakes I've had outside of Maryland!;;While Cooper's was rather busy that evening, our waiter made us feel we were his top priority.  He took time to answer our questions, recommend wine, and was prompt in refilling our waters and wine glasses.;;All in all a great meal, although a bit pricy.</t>
  </si>
  <si>
    <t>qXysgYRD5_VS_Yg2FpbXWw</t>
  </si>
  <si>
    <t>J7K2v28qVJUxUn0OTc8C6g</t>
  </si>
  <si>
    <t>UZ4XZoKv2F8IUr1a2GmoHw</t>
  </si>
  <si>
    <t>Too expensive for the product.  The salmon was a bit undercooked and underwhelming in flavor.  I would definitely skip the scallop dish - $29 for 3 regular-sized scallops without a side was disappointing (the server even suggested against ordering it; should have listened).  Would have been less disappointed overall if it was less expensive.</t>
  </si>
  <si>
    <t>TvormoEZU9XbdjWZfXCjow</t>
  </si>
  <si>
    <t>gNQ0lM6IqCreY8Xz-0rVOQ</t>
  </si>
  <si>
    <t>Nice HH spot on Main Street. Ken; the bartender was helpful in narrowing down choices. I had the fruit sangria; burger; and the butternut Mac and Cheese. The Mac and cheese it was cheesy and the squash made it creamy and delicious. My friend had the spicy meatballs which they really enjoyed. It wasn't too crowded on a Thursday night; worth a visit if you're in the area.</t>
  </si>
  <si>
    <t>qSB4GdT9HUhrX5SgpR8Gjw</t>
  </si>
  <si>
    <t>IxBl9kLk866HE6aj5-WpYQ</t>
  </si>
  <si>
    <t>I've never had a bad experience here.  Wait staff and bartenders are very attentive and always make you their priority.  Kelly is the best if she is bartending and you are sitting at the bar!  Ken is also great at the bar.  My favorites on the menu include (I don't eat meat so only listing fish and veggie options) mushroom soup; carrot and ginger soup; crab cakes; calamari salad; strawberry salad; mac and cheese; oysters; you cant go wrong with any of the pizzas.  For drinks; they have great wines by the glass.  I personally love the Bee Sting and the red sangria.</t>
  </si>
  <si>
    <t>_wgqhvGxcjVDIbkG5ddfPQ</t>
  </si>
  <si>
    <t>Had brunch here Sunday.  The host was super awkward, it's like he didn't know what to say when we walked through the door.  Then when we asked to sit outside he acted strangely and had to go check with a waitress, even though over half the tables (which we just walked by) were empty and he could see that right through the window.  The woman who took us to our table was also awkward about it.  Maybe there was some host/hostess staffing problem that morning.;The eggs benedict was okay.  The delicious crab cake was a big highlight.  The sausage was tasteless and rubbery.  Everything else was fine.  The presentation was a little snooty.  It's just brunch, you don't have to make such a big presentation of a dish.;Coffee was good and the table service was fine, they refilled our coffees and waters frequently.  Our waiter was very gracious and considerate.  No pressure to leave.;Overall, I'd say this place is trying to be much fancier than it is, including the price.  They've got to get their acts together if they're going to charge so much.  They'd only get two stars if it weren't for that scrumptious crab cake.</t>
  </si>
  <si>
    <t>HLu2iuxxmDYmVGWcitJXXw</t>
  </si>
  <si>
    <t>sJRMqomByHQ-MUxs73VmiA</t>
  </si>
  <si>
    <t>Had a delicious weekday celebratory lunch with a couple of glasses of Gloria Ferrer sparkling...yum!  Nice pour; I like how the menu specifies \6oz. 1/4 bottle\" ha ha!! Loved the crab cake and Parmesan fries. Great table outside that was nicely shaded."</t>
  </si>
  <si>
    <t>VWIgWxgaBCYlqhSKpIx89g</t>
  </si>
  <si>
    <t>vpfy4_N1PozCkvk2WDE_RQ</t>
  </si>
  <si>
    <t>Restaurants, Bars, American (Traditional), Nightlife</t>
  </si>
  <si>
    <t>The Abbaye</t>
  </si>
  <si>
    <t>NskOYrUEJlKPQGjpkpbkvQ</t>
  </si>
  <si>
    <t>I've only come here for brunch; but this is the 3rd time now. I've also only gotten the abbaye Texas Benedict and my girlfriend has only gotten the huevos rancheros. There's a reason we've come back and ordered the exact same thing 3 times now. It's delicious. The beer selection is solid with about 11 regularly on tap. The atmosphere and decor is a little dated. It could definitely use a makeover but if you're looking for a solid brunch and beer; this is a great little place.</t>
  </si>
  <si>
    <t>vLsNkiz6TXXVFfxQxi3oSA</t>
  </si>
  <si>
    <t>QCho15ZyykGfxcM0GGVYUg</t>
  </si>
  <si>
    <t>Awesome! Great homemade burgers; cozy; nice apple sangria :)</t>
  </si>
  <si>
    <t>EnI_mvlg6hfQgDX_e-IAzA</t>
  </si>
  <si>
    <t>hr6VLsQEgrYFMsFNWCRkHw</t>
  </si>
  <si>
    <t>I love the abbaye! One of my regular go to spots. Good beer on draft and an awesome staff of seasoned Philly kids. Not much of a \ scene\" going on there which is nice.;;Quizo on Thursday's is a good time too.;;Basically if you wanna chill out and take it easy in a dark bar this would be the place to try.;;P.s brunch is their best meal served"</t>
  </si>
  <si>
    <t>dIDPhDVtAuDBa_e-rqg7yw</t>
  </si>
  <si>
    <t>This is my Cheers. Best service, food, and friendly atmosphere. You can always count on a great selection of craft beers on tap and freshly made good food. ;The owners, Mark and Meagan are constantly doing whatever they can to improve your overall experience at the Abbaye. It is a very relaxed atmosphere. Very welcoming to small groups, children and those that prefer a no nonsense approach to great service.;The Abbaye is clean and comfortable. Great bartenders/servers, Marc, Dave, Ryan and Alice. They are all knowledgeable on the  bar and food menu. More importantly, they are very good at making you feel comfortable, just like you were having food and drinks with them personally.;;Check the Abbaye out! Great food specials that you will love! I am here often, so if you see me, say hello.</t>
  </si>
  <si>
    <t>ymm8KAyW88_UG-LhiK2r9g</t>
  </si>
  <si>
    <t>Let's see:  $18 for steak and eggs is way out of line; particularly when the steak is cooked beyond recognition and has that ;just about to turn' stink and taste. Friend ordered mussels and they were mediocre. I hear it's a good beer joint; but take a good whiff of your beef before you eat it. Service was slow mid-day and it wasn't that packed.</t>
  </si>
  <si>
    <t>D0noDlPJozyv-5S7XqQ1GQ</t>
  </si>
  <si>
    <t>lxoU8Qu1graFPg_PrgoL2w</t>
  </si>
  <si>
    <t>My favorite thing here is the nachos with chicken. Comes loaded with shredded cheese; tomatoes; peppers; beans; and onions. Sometimes they have Korean cauliflower (as a special); which is delicious! I like getting lunch and dinner here. They do offer brunch and it's pretty decent; but nothing to write home about. If you're in the mood for good food from a local gastropub; this is the place.</t>
  </si>
  <si>
    <t>PJKymBn0mWUxwrqLbJG5GA</t>
  </si>
  <si>
    <t>I absolutely love the food and atmosphere here.  Standouts are the vegetarian cheesesteak, veggie burger (homemade, yum), french fries and brunch!;;When it's early on a weekend I need to be seated quickly for brunch.  The Abbaye always manages to do this and serves great breakfasts with super crispy homefries.;;The tap list is always changing as well, which I love.</t>
  </si>
  <si>
    <t>33q7YVUXixF1DIikw4qYEw</t>
  </si>
  <si>
    <t>zXnjvxzIqfnSf958rDK-xA</t>
  </si>
  <si>
    <t>I have gone several times and enjoyed every meal. The veggie burger; seitan cheesesteak; watermelon and mint salad; and veggie meatball hoagie are all delicious! The draft beer selection is great too! Highly recommend for a casual dinner.</t>
  </si>
  <si>
    <t>ripDnbVilTkkEKH99NHm2g</t>
  </si>
  <si>
    <t>i7WqLy50EG-l2ORffL70mQ</t>
  </si>
  <si>
    <t>I stopped in because the place was flagged as possibly having some good craft beer. I didn't want the crappy AB InBev shit but a sampling of craft, beyond even Victory and Yards. Abbaye did not disappoint. Very knowledgeable staff on beer and I had a delicious chocolate porter, in addition to a stellar IPA.;;The porter was also a great compliment to the Abbaye cheesesteak. The previous day I went back to Jim's on South St. and was very, very disappointed. Abbaye's is not a \classic\" Philly cheesesteak</t>
  </si>
  <si>
    <t xml:space="preserve"> but it's VERY well done in its own right. I highly recommend it</t>
  </si>
  <si>
    <t xml:space="preserve"> although use some caution with the toasted roll</t>
  </si>
  <si>
    <t xml:space="preserve"> or the cleft of your palate may regret it (think of it like eating unsoftened Capt'n Crunch cereal). The third beer assuaged the slight pain of the shredded roof of my mouth</t>
  </si>
  <si>
    <t xml:space="preserve"> and the cheesesteak was delicious. ;;Very nice atmosphere of the \"corner pub\" for the locals</t>
  </si>
  <si>
    <t xml:space="preserve"> and all in all</t>
  </si>
  <si>
    <t xml:space="preserve"> a winner. If you're in Philly</t>
  </si>
  <si>
    <t xml:space="preserve"> give it a go."</t>
  </si>
  <si>
    <t>WKcP6_H_490qqUKb81TdpA</t>
  </si>
  <si>
    <t>TybNP25m5B01oyufYVk5cw</t>
  </si>
  <si>
    <t>Maybe the bar was set too high.  I wanted to LOVE this place.  So many of my friends had raved and raved.  \Ooh - have you been to The Abbaye?\"  \"You HAVE to go to The Abbaye!\"  \"OMG - I want to take the seitan cheese-steak out behind the middle school and get it pregnant and raise a whole family of nouveau gastropub food babies with the love of my life</t>
  </si>
  <si>
    <t xml:space="preserve"> The Abbaye!!!\"  Okay - that last one may have been an exaggeration</t>
  </si>
  <si>
    <t xml:space="preserve"> but not by much.;;After a couple of stops however</t>
  </si>
  <si>
    <t xml:space="preserve"> I have to conclude that The Abbaye is a pretty good neighborhood bar with pretty good food.  I have had a burger</t>
  </si>
  <si>
    <t xml:space="preserve"> chicken sandwich</t>
  </si>
  <si>
    <t xml:space="preserve"> fries and nachos</t>
  </si>
  <si>
    <t xml:space="preserve"> and all of them were . . . just fine.  Nothing was great for the price.  The prices were not fantastic for the quality.  The beer list was diverse</t>
  </si>
  <si>
    <t xml:space="preserve"> but lacked depth.  Everything about it was fine.;;I should note that my experiences with the service have been quite good.  If Yelp allowed half-stars</t>
  </si>
  <si>
    <t xml:space="preserve"> the service would bump them up to 3.5.  I was especially impressed with the fellow who was taking care of our large party (~22 people) as well as other tables</t>
  </si>
  <si>
    <t xml:space="preserve"> and seeming to keep up with it all very gracefully.  We tipped him well.;;I would go back to The Abbaye if something specific was going on there</t>
  </si>
  <si>
    <t xml:space="preserve"> but I probably won't randomly walk many blocks out of my way past equally \"fine\" establishments to grab a pint and some pub grub."</t>
  </si>
  <si>
    <t>14ZGwnDyydXdSBsLXpSUrA</t>
  </si>
  <si>
    <t>Vietnamese, Restaurants, Food, Thai, Coffee &amp; Tea, Laotian</t>
  </si>
  <si>
    <t>Vientiane CafÃ©</t>
  </si>
  <si>
    <t>vYKa4veJpNQLZgNcsq_3dA</t>
  </si>
  <si>
    <t>Don't let the outside fool you-this place is much cuter and nicer inside than you would expect! ;;Food is good and reasonably  priced. We ordered papaya salad, triple flavor duck, and king tofu soup. Papaya salad is always refreshing, but this place overdoes it on the fish sauce. Anything triple flavor is always a safe but delicious choice. I would say their king soup, with choice of protein, is a winner. ;;And also, BYO!</t>
  </si>
  <si>
    <t>6GksZWi_a3k_RyAKSGeoFA</t>
  </si>
  <si>
    <t>I live in the neighborhood and absolutely love this place! Everything I have ever gotten here has been really good. They have a lot of dishes with very unique and distinct flavors. Overall; this is one of my favorite restaurants around. They also have a very good lunch special if you are ever nearby on a weekday.</t>
  </si>
  <si>
    <t>x3g2mcOmonqy8NKhywUUrQ</t>
  </si>
  <si>
    <t>PjnY7Http8ZDpNaFTgvWxQ</t>
  </si>
  <si>
    <t>bDNF2TBsTXSV8DjvQzpU0w</t>
  </si>
  <si>
    <t>u-Qwo5QBFjS32Kut9yYnyQ</t>
  </si>
  <si>
    <t>Wow!   Soooo full!    Great staff!   Delicious food!   BYOB!   Good times!      I loved the wings; tofu; and the catfish!     I can't wait until I'm back in town to visit.    It's slowly becoming my undisputed go to restaurant when I'm philly!   Also heard from a patron that Uber eats started delivering.    Wish I lived closer so I could enjoy more frequently.    Absolutely one of my favorite spots for a good meal!</t>
  </si>
  <si>
    <t>rXIR9gopKegHYGg_fYYrLA</t>
  </si>
  <si>
    <t>KgRDyYpuleSB37aXXn72Kg</t>
  </si>
  <si>
    <t>This is my kind of place - they use fresh everything and the seasonings are expert.  The service on Friday nights is fantastic.  ;;Over the years, the cooking has improved and is tastier than ever.  It's hard to get a seat, so plan on waiting 30 minutes on a busy night - that being said, it's not long until you are seated and promptly given water and they have real candles here.  ;;I always order the coconut soup (I order it with the tofu \not fried\") and also the yellow curry with tofu - also not fried.  It lends a more delicate flavor to the already rich curry.  It is to die for - tastes like dessert.  It is served with rice.;;Last time I ordered the Pho - my goodness</t>
  </si>
  <si>
    <t xml:space="preserve"> the bowl is so huge and served with two sauces - hoisin and siracha.  Very good and filling - I would order it next time with more veggies (they are very good at helping you with special orders);;This is a BYOB and the prices can't be beat.  The menu keeps getting larger and I only wish I were closer to this place</t>
  </si>
  <si>
    <t xml:space="preserve"> as I would come here weekly for sure!"</t>
  </si>
  <si>
    <t>PQTI4lA4VflbfqhPXdGKUQ</t>
  </si>
  <si>
    <t>Da7MUytiNEr6K-Uq7miB7g</t>
  </si>
  <si>
    <t>Delicious. So delicious. Why do they not have a sign anywhere that says CASH ONLY? We definitely had to send my brother out to get cash when the bill came. Embarrassing.;;I had the Pad Kee Mao (drunken noodles) which were delicious. Though the menu said they'd be spicy, and they didn't even have a slow burn thing going on. Next time, I would get it spicier. Lots of beef in it though, they definitely did not skimp on that.;;My parents both ate Pad Thai and loved it. I snagged a bite of my mom's Chicken Pad Thai and it was pretty yummy. I prefer greasy spicy noodles though.;;The desserts here are so so good. A bit overpriced maybe ($6 a piece), but delicious. I had the sticky mango rice, my mother ate the chocolate banana egg roll, my brother had the banana tempura. All yummy.  My dad clearly made the right choice when he ordered the coconut ice cream. It came in half a coconut and there was SO MUCH ICE CREAM. I dont' know if they make it on location, or if they get it elsewhere, but I could definitely eat it every day.;;I'm going to drag my brother here for the rest of the time he's at UPenn. I'm into it.</t>
  </si>
  <si>
    <t>faR3LvCrp5Nb8reK74EYtw</t>
  </si>
  <si>
    <t>c-PGzWXljW7kU0oiBxEF3Q</t>
  </si>
  <si>
    <t>I have been in a couple of times. I would skip their Pad Thai, I like it a particular way and either you got it or you don't.  What I do like is a lot of other items, like the Sweet Basil Salmon or the NomNom salad. I have also seen plenty of other dishes float by that I am willing to try.;;There expansion seems to have paid off  and its now much more comfortable to sit and stay a bit.</t>
  </si>
  <si>
    <t>J1I-bHi3rfuxlZZpISil9Q</t>
  </si>
  <si>
    <t>QBmHyP1jIIedSsWGzIY14Q</t>
  </si>
  <si>
    <t>Delicious and authentic Thai/Laos BYOB that I would definitely try again.;;I don't usually wander too far into West Philadelphia but I'll have to make an exception for this place. With the cute interior and the papaya salad along with beef jerky was nothing short of amazing, I'll have to return sooner than later. Especially for the Thai tea as well. Some places make it watery but it was made just the way I liked it.;;Staff was friendly and attentive. Service was a little slow but it was a busy Saturday night, so it was understandable. A must try.</t>
  </si>
  <si>
    <t>_b7sWPWtHFHMrIaq_4PCHQ</t>
  </si>
  <si>
    <t>1OfFGitmSPGlQ7PzXbLGMg</t>
  </si>
  <si>
    <t>This is an absolute MUST visit.;;Everything about this place is damn near phenomenal.;;The food is fresh and clean; you can tell it hasn't been frozen or sitting in a fridge.;;The service is great! All of the employee's there are friendly and helpful (I can barely pronounce \perform\" correctly).;;They have a lot of Gluten-free and Vegetarian options</t>
  </si>
  <si>
    <t xml:space="preserve"> which is nice."</t>
  </si>
  <si>
    <t>EZLLvguVqt2MXylzYJkY8A</t>
  </si>
  <si>
    <t>My green curry was wonderful and filling.  Went for lunch with a friend; as she'd been before and loved it.  Our server was really sweet  and attentive.  The only thing I wasn't crazy about was cash only; but it's printed prominently on the menu before you order.  Server helped me quickly find an ATM. Plans to go back are definitely in my future.</t>
  </si>
  <si>
    <t>LM4-MPJIIwQlpBVZuzbJxg</t>
  </si>
  <si>
    <t>Restaurants, Thai, Vietnamese, American (New)</t>
  </si>
  <si>
    <t>Stock</t>
  </si>
  <si>
    <t>_xX2ExblC0Ia6DkWRd80Kg</t>
  </si>
  <si>
    <t>Super good food and presentation of it is beautiful too. I liked the atmosphere, it was super clean and sleek. It was a little overpriced for me, probably twice as much as other pho places I've been to but it's pretty worth it if you wanna spend the extra couple dollars. the food and ingredients they use definitely seem fresh and unique. Personally I didn't find the pho broth salty at all however I'm not really into chicken so maybe they could add a beef option. ;Also their desserts are seasonal but I advise to try and order some of their desserts! I had the pineapple with coconut cream, amazing!!</t>
  </si>
  <si>
    <t>5yfbHgUs-wIj02O9EMmSHg</t>
  </si>
  <si>
    <t>I came here with a group of friends and although it was pretty good; I'm not sure it was for me or my favorite. Probably a great place if you have a vegan palate because there are a ton of vegan options. My boyfriend and I shared the bahn mi and the chicken khao poon; both were good but didn't blow me away. It was fairly priced and a cute space; BYO.</t>
  </si>
  <si>
    <t>f2qDQ8KnU6szwpTiaz9tVg</t>
  </si>
  <si>
    <t>K_mbSYgrYwjtmB2xUE6kiw</t>
  </si>
  <si>
    <t>BEST butter cake and pound cake around!!!  Hands down...Great local establishment that takes pride in what they do...always great customer service around; always  and everything is yummy there so enjoy!!</t>
  </si>
  <si>
    <t>CQY3E4vIpJ4h4V3uS5ZxDg</t>
  </si>
  <si>
    <t>CebhGt49F_9RuRhndHSBSg</t>
  </si>
  <si>
    <t>vrGHIIPRVlWux5c_o7UuZQ</t>
  </si>
  <si>
    <t>Once we found this place (our fault) we were sure glad we made it. It's small and a little off the beaten path for those; like us who live in the burbs.  Be sure you get to EAST Girard; rather than west Girard because you won't find it otherwise! haha. I'm taking a star off since they don't appear to have a phone and it would have been nice if we could have called. I the  beef pho and Ms D had the mushroom pho.  Both were delightful and plenty of food for us.  We also split the papaya salad and it was quite a treat as well. It's rare for me not to be able to finish a meal; but my pho was more than enough for me. Seasoned very well.  I didn't particularly care for my Thai ice tea; but probably me as much as anything else.  I was expecting simple tea rather than tea with powdered milk.  A little sweet for me; but live and learn.  Get there early as there are only half a dozen tables and a counter for a few more folks.  As we were leaving at 6:30 on Friday a line was forming outside the door.  We'll be back and i can't wait.</t>
  </si>
  <si>
    <t>BE40dCrMXjhj8JU8jgQlDg</t>
  </si>
  <si>
    <t>8rKLaCpBNCMZCB3Shbju_g</t>
  </si>
  <si>
    <t>Surprising gem! Went for dinner on a Friday; small place; the wait was long but way worth it. Had papaya salad for app and the Tai Peanut noodles with chicken and still crave them! Will probably do take out or delivery next time; but there will be a next time. FYI it's BYOB too!</t>
  </si>
  <si>
    <t>sSh1bgrDvoA6Pi5fzp4sPA</t>
  </si>
  <si>
    <t>Lots of noodles and not much else. For a small menu and high prices ($9 for pho is outrageous), you'd expect higher quality. My husband's pho barely had any meat and my mushroom only featured a mushroom broth and tofu. With all the authentically Vietnamese pho options in Philly, I don't know what Stock hopes to offer besides a bowl of soupy monotony.  The owners claim to have eaten pho but then crank out this stuff???  Unbelievable. ;;We also ordered the \green\" mango salad. First of all</t>
  </si>
  <si>
    <t xml:space="preserve"> it wasn't green mango but definitely a riper yellow mango. This alters the whole dish and changes the texture so that the salad becomes a mushy mess. Second</t>
  </si>
  <si>
    <t xml:space="preserve"> the dressing tasted like fish oil concentrate and lacked spice or depth. ;;I don't get it. There's better and cheaper pho all over Philly so I'm not sure what the rage is all about.  If you wanna eat fake hipster Vietnamese and spend a lot of money</t>
  </si>
  <si>
    <t xml:space="preserve"> I guess this is a good spot for that."</t>
  </si>
  <si>
    <t>7sa95R6ZsxZ0Web1kCXO7A</t>
  </si>
  <si>
    <t>7xtBKdL8IOvEmqv5z3cv1g</t>
  </si>
  <si>
    <t>It thought I'd have to say good bye to pho when I went vegan, but this place is amazing and hits the spot. ;;My regular go to dishes are: ;Gin Thoke- a zesty delicious salad with lots of crunch and texture!;;The tofu banh mi is so good I don't even miss meat sandwiches. ;;Khao Poon is so creamy, savory with a hint of sweet deliciousness, with just enough heat.;;The Burmese cold noodles bring a lot of savory heat for a cold dish. It's become my hot weather favorite!</t>
  </si>
  <si>
    <t>5z6gjmgjtxUgDjbz3-ullg</t>
  </si>
  <si>
    <t>ceTOacidztIE0LunMX_w0A</t>
  </si>
  <si>
    <t>dq70-yu1saGLIvAVGDFM2A</t>
  </si>
  <si>
    <t>h3kxlb_me8dvqhP6X0sWaw</t>
  </si>
  <si>
    <t>Awesome BYO! They have a great menu of Vietnamese and Thai inspired foods. The Pho is  bit different than traditional Pho I have had at other restaurants but still amazing. The restaurant is small; they have tables for two; a counter; and one or two tables for 4. The service was great and the food was even better. If you like spicy; I recommend the papaya salad!</t>
  </si>
  <si>
    <t>0Ersa47HgrkiHD8GhqIpgw</t>
  </si>
  <si>
    <t>e4MoozYGqe_rb4_ZC1rYMQ</t>
  </si>
  <si>
    <t>Event Planning &amp; Services, Venues &amp; Event Spaces, Cupcakes, Coffee Roasteries, Italian, Food, Bakeries, Coffee &amp; Tea, Restaurants</t>
  </si>
  <si>
    <t>Nook Bakery &amp; Coffee Bar</t>
  </si>
  <si>
    <t>7IwJkAaL26nOK2GQgyPFKA</t>
  </si>
  <si>
    <t>Nook is my favorite cafe in Philadelphia: the owners are very nice; personable and attentive to their customers; the regulars &amp; owners are on a first name basis; the space is  well-used; feels full but not crowded; and is tastefully decorated; it draws a diverse clientele; and of course their delicious pastries are baked on site; so it is possible to get them right from the oven earlier in the day. I take as many friends here as possible.</t>
  </si>
  <si>
    <t>cBAknzU6V-Vl1sKm3c4VKw</t>
  </si>
  <si>
    <t>vGGh0A4LHE-hCnS1_yKvoA</t>
  </si>
  <si>
    <t>P1Y52UixfbOrwwvssectHQ</t>
  </si>
  <si>
    <t>Not a lot of seating; not too many options for snacks/small bites to eat...tables and chairs are uncomfortable; and the wifi is slow as well.</t>
  </si>
  <si>
    <t>uEcx3mFcXTSC6arbsMpxSQ</t>
  </si>
  <si>
    <t>Really great place to work. They have some couches in the back, a nice eclectic mix of patio tables and chairs in the front by the register, and a large table at the very front. There are a few outlets available, but not by every seat. The staff were great here.;;I got a rooibos macadamia chai latte. It was not bad, but I did think that the rooibos overpowered the macadamia and, at the same time, I wish it had punchier spices. I also got a NY style cheesecake which was good but too dense for me.</t>
  </si>
  <si>
    <t>tkNlK1kZLuow7zqwhL9y5g</t>
  </si>
  <si>
    <t>PfRCnxZDw5-9FFtPEqDcIA</t>
  </si>
  <si>
    <t>11SVJhZP9ib2JT8qf-VOvA</t>
  </si>
  <si>
    <t>t5p-LWOBjwaTMGcYqRs4xQ</t>
  </si>
  <si>
    <t>7gTVx-SooVdh9QKHgEGMDw</t>
  </si>
  <si>
    <t>sHLFYlU53EJffTKoc4uNsA</t>
  </si>
  <si>
    <t>Cute cafe; many different coffee styles for both hot and iced coffees. They have healthy food as well as desserts and treats. The owner is always there and she is genuinely very nice.</t>
  </si>
  <si>
    <t>sI9AlAn1Z0FFpAAwNP_3hQ</t>
  </si>
  <si>
    <t>tCfTvh9TdNJltxAFz5rDEw</t>
  </si>
  <si>
    <t>I went here on a Thursday morning around 9:30am. The cafe is large with plenty of seating. It was busy; but not too busy - we placed our order almost immediately after arriving. The lady at the cash register was very friendly and helpful. She pointed out that there were actually two baked good displays (we hadn't noticed one of them) and she also directed me to a printed menu that was easier to read. She made us feel welcome. We ordered two iced coffees; a muffin; and a muesli. Our total was $14 - so a pretty good price for Center city. The muesli was delicious and the muffin was good - light and fluffy; and not too sweet. I really liked this place and would definitely come back. It is a great place to read or do work. There is music but it's quiet and relaxing. Happy to have found it!</t>
  </si>
  <si>
    <t>rZMQ9UIN6wVC9BD_MBrJWg</t>
  </si>
  <si>
    <t>yUQ_WVS3810RKLQUG5ogng</t>
  </si>
  <si>
    <t>Great things about Nook:;;-Amazing atmosphere. I forget that I'm sitting on a crowded city street.;-Great coffee and awesome chai tea lattes.;-Fresh and delicious food. You can tell that it was made with care. (The Mac &amp; Cheese is to die for!);-Free wifi, great for those days when you need to get out of the office/studio and work a little.;-They are super attentive. After only two or three times of coming, they remembered that I take soy in my drinks, and remind me when I forget. :);;The only bad thing I have to say (if you can even call it that) is that I wish there were more outlets by the tables.</t>
  </si>
  <si>
    <t>Aun8Vf9E7dCLo9m2PRfklg</t>
  </si>
  <si>
    <t>PvwjDAUwEbdv1_kMg3Pv-Q</t>
  </si>
  <si>
    <t>The atmosphere is great! The servers/front desk cashier people are the absolute sweetest! Like everyone else said, the Turkey panini is delicious. I've had it twice already! I haven't tried their coffee, their Japanese Green Tea Matcha with Soy Milk is delicious. I order it every time :);They have assorted baked goods that seem to change daily/seasonally depending on the item.;Space wise it is a little small. There aren't many outlets but I'm sure if you asked someone to share they wouldn't mind. The wifi here is pretty solid and fast.;This is my second time here and I am definitely coming here more often!</t>
  </si>
  <si>
    <t>lu9TgP_jXB9bGNnQqfTiVQ</t>
  </si>
  <si>
    <t>J36em-jyd2inHyXC20jtXA</t>
  </si>
  <si>
    <t>Pakistani, Indian, Restaurants, Food, Food Delivery Services, Vegetarian</t>
  </si>
  <si>
    <t>Tiffin</t>
  </si>
  <si>
    <t>erVuWZ7eq5Se7sRkxtTPYg</t>
  </si>
  <si>
    <t>Unfortunately have to update my review.... The first few times I had this, it was was really good - and I was starved for great Indian food.  After several more times, I became more and more disappointed.  The chicken tikka masala was several times excessively greasy (pools of oil floating.... not the normal way, I understand it's not a diet dish, but I eat this all time).  Twice with delivery times over an hour and a half (quoted, and then longer to arrive).  ;Sorry, Tiffin, I had to find a new love.</t>
  </si>
  <si>
    <t>vPIMWzCV00JCeRSHTZ4zOA</t>
  </si>
  <si>
    <t>We got delivery from this place over the weekend. Great food! I had the saag paneer; and it was excellent. The servings were huge; and the dishes were tasty. The naan was good as well. I ordered my dish 'spicy;' and it wasn't. The food was still really good; though. I would definitely go back.</t>
  </si>
  <si>
    <t>8bEARVlADitFOoe5q6Yuug</t>
  </si>
  <si>
    <t>amazing delivery.  it really does rival Ekta, where I've been ordering all this time.  now I think I'll mix it up between the two.;;again, delivery to center city is a MAJOR plus since I don't know of any good Indian joints downtown.  The chicken tikka masala has just as great tender and flavorful pieces of chicken as Ekta's, but I have to say it's more onion-y and the curry is not as thick.;;The saag paneer seems to have less butter than Ekta's but the spinach flavor is much more prominent.  The food was delivered promptly in a nice white paper bag with tiffin's logo on it.  delicious!</t>
  </si>
  <si>
    <t>Iw9n6MtRLWW8hEVepSEY1A</t>
  </si>
  <si>
    <t>Went here on a Wednesday night and wasn't sure what to expect. I'd heard it had good Indian food so 3 of us decided to share garlic naan; butter chicken; and chicken biryani. The food was absolutely delicious and I definitely didn't see that coming. All the portions were pretty generous and we left feeling full and content. A bit out of the way in terms of location but would definitely order take-out from here in the future!</t>
  </si>
  <si>
    <t>V08Q3NeFVd8QgUWqe3GpLw</t>
  </si>
  <si>
    <t>CDODMIkFMcFJwejQSJIy0g</t>
  </si>
  <si>
    <t>Tiffin delivery used to be great, despite the lengthy deliver process.  The one day my coworkers and I placed an order online at 10:30 for a noon delivery and when 1:30 came and went, they said they didn't think it'd be there before two.  Angry, we canceled the order, and ignore my heart's desire for Indian for a few months.;;Today, I decided to give Tiffin one last chance.  Placed an order at 11:30 for a 12:00-12:30 delivery.  1:30 I called, they promised he'd be here in 5 minutes.  He shows up 10 minutes ago, and normally Tiffin's portions are so large they last two meals (how I justify the price) - but the bag is extraordinarily light.;;My Chicken Tikka trio (July special) had 6 small pieces of chicken, sitting on top of wilted lettuce.  That's $15?! The unidentified accompaniment tasted like flavorless smashed lentils. Naan was burnt in spots.  Overall it just wasn't very good and I won't be ordering again.</t>
  </si>
  <si>
    <t>qKQqNChjWL81xYEqI5kFvQ</t>
  </si>
  <si>
    <t>b_8LGfwy0gKLZ995rBpNdQ</t>
  </si>
  <si>
    <t>Tiffin you are still my favorite! Your selections are lighter and seem healthier than the competition and the complimentary dal just really makes my day. If you add Aloo Tikki to your menu my roommate and I will love you forever (slash give you all of our Indian food funds), but for now, sadly, we must resort to Lovash when we have a potato cake craving. Opening a location around 23rd and South wouldn't be too bad either!;;Also, please hurry and open up your new place on Broad so we can love that too!</t>
  </si>
  <si>
    <t>bpstS9igscKtF1MbrF2xlQ</t>
  </si>
  <si>
    <t>Great food; quick service. Comparable to Ekta.</t>
  </si>
  <si>
    <t>admamOqKZBd6Nh4uEOkKKA</t>
  </si>
  <si>
    <t>gZ6MUd3K4SRDrzS-jGt5rg</t>
  </si>
  <si>
    <t>Worst Indian food I have had.  Completely lacking in depth of flavor.  Do yourself a favor and go to Ekta; which isnt the best but is so soo sooo much better than this.  Heck even Trader Joe's freezer meals are better than this.</t>
  </si>
  <si>
    <t>rXygIHV4-MFBM_YcGqxGHg</t>
  </si>
  <si>
    <t>nWQaDj0zc_eTngsVLsnHMA</t>
  </si>
  <si>
    <t>We had ordered from Tiffin several times in the past; and enjoyed their selections and on-line ordering.  Last night we ordered take out from them and had the worst take-out dinner I have had in years.  The appetizer special was a fried and it arrived ice cold.  Furthermore; it  was sweet.  I  had the chili paneer and it tasted just like Chinese food( which is OK if I wanted Chinese).  It was also cold.  My mango lassi tasted like chai tea.  My husband had the lamb dish and said it was OK tasting; but his stomach hurt this AM.  Never again!  Minar Palace is SOOO much better!</t>
  </si>
  <si>
    <t>kB5moi_5pXnJVp-Z3796Mw</t>
  </si>
  <si>
    <t>tFuM4z0izLQzh1WovtP4Aw</t>
  </si>
  <si>
    <t>Really delicious food that made me realize my love for Indian food. Unfortunately; I no longer live super close to any of the locations; but it's definitely a place I will have to make a trip to soon. The chicken tikka masala is my absolute favorite; and for about $10 you DEFINITELY will have enough for dinner and lunch the next day. Also; once while waiting about 45 minutes for people to meet me here; the manager gave me a free mango smoothie; so the service is good and the employees are courteous.</t>
  </si>
  <si>
    <t>OriZprtD3fn9PPHIdQq6Zw</t>
  </si>
  <si>
    <t>1CCG0WYSoR8ejdgD5-Gaqg</t>
  </si>
  <si>
    <t>Italian, Restaurants, Pizza</t>
  </si>
  <si>
    <t>Francoluigi's Pizzeria &amp; Italian Restaurant</t>
  </si>
  <si>
    <t>y8Nh0iNhhSzRIK2wWDKPVg</t>
  </si>
  <si>
    <t>Dl4ee_369SeP9VPS2FrZJA</t>
  </si>
  <si>
    <t>y4OTf8amW-olR7F1Oj9tvg</t>
  </si>
  <si>
    <t>4ay-fdVks5WMerYL_htkGQ</t>
  </si>
  <si>
    <t>pBy0aUtpYSl0Dh8qgUO4_w</t>
  </si>
  <si>
    <t>I brought my parents there for an important anniversary. We brought a cake from Isgro's. A really expensive cassata. (Bringing your own occasion cake is not unusual in the neighborhood.) A big cake. They served us cake; we paid our bill; they gave us the rest of the cake in its box and we left. when we got home; I saw that the cake had been reduced in size way beyond our eight medium servings. They served OUR cake to other people without asking or telling us! I could not believe it.! Maybe they even charged people for it; who knows? Other issues: the food was okay. No one will confuse them with Le Virtu. The singers were the pits compared to Victor's. The service was mediocre; at best. Spaccones! Never again.</t>
  </si>
  <si>
    <t>kT9BzUzJQHNT4VWggxP8Qw</t>
  </si>
  <si>
    <t>This was my first time trying South Philly pizza; and it was something special. We ordered a plain cheese pizza and sausage/mushroom pizza. Both were good; but I'll always remember the sausage. Loved that it was sliced sausage rather than crumbled or ground. It had so much good flavor. My friend patted her sausage with napkin; but I thought it was just fine--a little grease adds flavor :)</t>
  </si>
  <si>
    <t>UyXqGEKod-veD6m6Hq0EDw</t>
  </si>
  <si>
    <t>T5_p4P4tm7dr6RCvELSsag</t>
  </si>
  <si>
    <t>tT-DNBfUkAbD3bbXCQ93vw</t>
  </si>
  <si>
    <t>We called ahead to order a tomato pie and a cheesesteak pizza; and they had it ready for us when we got there. Its hard to find parking in that area; so i suggest someone stays in the car while someone runs in to pick up if you are not eating it. The tomato pie's sauce was very tasty. The cheesesteak pizza had great flavor. We actually put ketchup on it; and it truly tasted amazing like that.</t>
  </si>
  <si>
    <t>ypg0FdxgEcDdYP6nYBcq0g</t>
  </si>
  <si>
    <t>HCDSg1RLCodhTe4SV1rTuQ</t>
  </si>
  <si>
    <t>Best. Pasta. EVER.;;My husband and I came here on a friend's recommendation (husband was craving a calzone, and my friend lives in South Philly). We immediately felt welcome (it was like hanging out a friend's place, cuz they would randomly talk to you and you could overhear their crazy conversations) when we stepped in into the take-out part of restaurant, and since no one was sitting in the nook with a few tables, we decided to eat there instead of running back home.;;I perused the menu and landed on one thing: ziti tebaldi. If you know me, you'll know some of my favorite things in the world are artichokes, sun-dried tomatoes, olive oil, and lemon (though not garlic, but I wasn't complaining). There was no question what I was going to order.;;The first bite was heaven. It was a fairly large portion, but it was more chicken than pasta, so all was well. My husband got this GIANT ham-and-cheese calzone, which was also very good, but I liked my pasta better, haha. =P ;;Definitely coming back!</t>
  </si>
  <si>
    <t>SpcZggRTS1_E-gvg_l17gw</t>
  </si>
  <si>
    <t>WUamF7dbzcx5X6hpJw6Evg</t>
  </si>
  <si>
    <t>Very good pizza; but other reviews are correct in slow delivery time - however there is no need to get angry about it; just know it as a fact; and don't order delivery if you are in a rush.</t>
  </si>
  <si>
    <t>YgpTj8V71mg1xaxW2z0l_w</t>
  </si>
  <si>
    <t>aCl7eTSMPaNeB999rIrWVw</t>
  </si>
  <si>
    <t>FYT-TBUL3L-fTPKF1WgL1g</t>
  </si>
  <si>
    <t>DAbpxhhHOxInDNLdvWrTTQ</t>
  </si>
  <si>
    <t>Noodles, Thai, Restaurants, Salad</t>
  </si>
  <si>
    <t>Smile Cafe</t>
  </si>
  <si>
    <t>h41lHK9gF3ELdLL-Gs3a5A</t>
  </si>
  <si>
    <t>I go here when Erawan is closed. There I said it. I'm sure a lot of people do the same thing. The food is fresh and tasty enough; just not nearly as flavorful. The last time I ordered a veggie dumpling for my appetizer it actually had some weird kind of meat in it that even my cat refused. But for $8 overall it's a decent enough lunch.</t>
  </si>
  <si>
    <t>5ol9byeK8hwZoF6DMo4KPQ</t>
  </si>
  <si>
    <t>ev4vD4l6zpue26rXRnLSTQ</t>
  </si>
  <si>
    <t>The glowing reviews of Smile Cafe on this site prove not only how pathetic and useless Yelp is but also how low-rent and uninformed the reviewers are. Yes, I know the irony of making this statement through a Yelp review. I'm a walking conundrum.;;Anyway, the food was disgusting. When I say disgusting, I don't mean it was kind of ok, or under-seasoned. I mean it was gross. My one friend spit the chicken from his pad  thai out into his napkin because it tasted sour. No, this was not some kind of ancient Thai recipe for sour chicken. It was just old ass chicken that was starting to spoil. My chicken coconut soup was even worse. Same sour ass chicken, but this time floating in a pathetic excuse for coconut soup that was watered down and starting to separate. ;;I seriously thought about calling food inspectors. I still might. I gag when I think about it.;;No love. Negative stars. Hate. Loath.</t>
  </si>
  <si>
    <t>BUJ0aUKnIQRbX5JyQ6pV9w</t>
  </si>
  <si>
    <t>38WMITZ8W5YO30aA3aRJJw</t>
  </si>
  <si>
    <t>Went here for lunch. Small place with very closely spaced tables. If you want to eat here, probably go little earlier or later than the usual lunch time of around 12.30 pm. People are friendly.;;Menu is like a 40-50 year old book and gives the feeling that pages might wear off by your shear touch. Quite a few choices on menu which is good.;;I had the spicy fried rice with chicken. The portion is good. DONT look inside the kitchen even if u get sneak peek, you might barf or leave the place altogether. ;;Word of Caution : Don't get the chicken, it stinks when u eat it. Get tofu or down other meat. ;Don't get the spring rolls, they are frozen and deep fried just before bringing out to you. I saw them getting those out from freezer and makes u feel bad for literally drinking oil.</t>
  </si>
  <si>
    <t>7n1LiSC1CVhoj4Az-fFXOA</t>
  </si>
  <si>
    <t>I get food here far too often for my own good! It's great to eat in - Byob - or take out. I adore the curry dishes and they come with tons of veggies in addition to your meat choice. Cozy spot; delicious food; and good value.</t>
  </si>
  <si>
    <t>-35jJ1OiIvEzZSYSJ4bHcw</t>
  </si>
  <si>
    <t>iyBnCvTW4De2jU2JpvT8ow</t>
  </si>
  <si>
    <t>ZBrm6mdNAzaIAu6YykQ-FA</t>
  </si>
  <si>
    <t>VpE4Rn9ZsLeTpfc_cE1BEw</t>
  </si>
  <si>
    <t>I ordered \Duck Half House Special\" to deliver; in the menu is written \"Roasted boneless served with tamarind sauce.\"; when I read \"boneless\" I expected that the duck without any bone however it came with two bones and some joints and I paid $16.95 for the plate!! You can get pretty similar duck in the Chinatown for less than $ 7."</t>
  </si>
  <si>
    <t>C3u_-U20qO6oOF1s1vkOQw</t>
  </si>
  <si>
    <t>V0ShV-0Y_Ij1KCdr5V84ow</t>
  </si>
  <si>
    <t>I ordered different dishes and asked for modifications to suit dietary restrictions. While I appreciate their willingness to adapt them; the dishes were bland and tasted identical (they were supposed to be different). I am used to Thai food and know these dishes can be made for special dietary needs and still be tasty -- all Thai places I've been to before have been able to do it. Alas; not this one. I don't think I will return. I appreciate their customer service; though.</t>
  </si>
  <si>
    <t>hDEENk4fjAc2rMtLqI5e4g</t>
  </si>
  <si>
    <t>CVUE2xbfDOFq_z8pCSLzBA</t>
  </si>
  <si>
    <t>I've been to Smile once for lunch and last night for dinner. It's a cute little Thai place, and my boyfriend eats here at least once a week.;;My lunch experience was definitely better, probably because of what I ordered for dinner.;;We split a few appetizers, Spring Rolls and Ka-Nom-Jeeb: crabmeat &amp; shrimp steamed in thai pastry with sweet soy sauce, which were both average, but no complaints. Then I got the Nam Sod: ground chicken, ginger, cashew nut, scallion with spicy lime dressing, which was disappointing. Promising flavors, but poor execution. My boyfriend had their coconut soup, which he loves, and the Pad Thai. The Pad Thai would definitely have been good if it wasn't mouth numbingly spicy (for me).;;They have a lunch special which is great. Choice Of Two: Soup Of The Day, Spring Roll, Salad, Steamed Dumplings, and an entree.</t>
  </si>
  <si>
    <t>_4DmdG2HiKKSX51uiGg4mw</t>
  </si>
  <si>
    <t>There are a lot of cozy little Thai places in this area, but I think Smile Cafe stands out.  I've done both delivery and eat in and I think the food is better when you eat it there.  I split a panang curry and duck pad thai with a friend.  The duck pad thai was SO WORTH the extra cost.  The pad thai was perfect and the duck was really crispy and tasty.  The Panang curry was very flavorful and packed quite a punch in heat.;;The location is hard to beat, a good place to unwind after a day of walking around Center City.</t>
  </si>
  <si>
    <t>x3NLF32dUj-IcjiZuYW4bQ</t>
  </si>
  <si>
    <t>g61SYmM_njMhxO8xcUsk6A</t>
  </si>
  <si>
    <t>8Kgzka0HelW3ADuk9MhvOg</t>
  </si>
  <si>
    <t>QKVX66UREuD6aQ0x_F17wA</t>
  </si>
  <si>
    <t>Restaurants, Food, Pizza, Italian</t>
  </si>
  <si>
    <t>Slice</t>
  </si>
  <si>
    <t>fZ0zYzEurnw-nZuNaQJKzA</t>
  </si>
  <si>
    <t>p_rcTTYG8zqiKm4WwwkUoA</t>
  </si>
  <si>
    <t>WI1vlzlKeFGWXGemoivHiA</t>
  </si>
  <si>
    <t>if i want pizza delivered to my house, i order slice.  i am a big fan of the florentine (white pie with spinach, sliced tomato, and ricotta).  the traditional is also a favorite, although i like it better when i request extra cheese.  slice can be kind of stingy with that.  i've tried the georgio as well (sauce, mozzarella, pepperoni &amp; portabella mushrooms) with good results.  the mushrooms are very fresh and i like the thick-cut pepperoni.  ;;i definitely need to branch out and try some of their other toppings.  i am intrigued by the onion, goat cheese and bacon, and i've never tried the americano.;;another plus here is the arugula salad -- i order it without the bowl.-- which comes with garlic bread triangles, grated parmesan, and  a tasty balsamic vinaigrette.  there is always enough salad left over to eat for lunch the next day.;;sometimes the pizza is on the cold side with delivery.  it just depends.  kind of hit or miss in that department.</t>
  </si>
  <si>
    <t>YbCkQ5z_hD2OdsIPllaJTA</t>
  </si>
  <si>
    <t>_OPywNXQz6eO07C8to7f0w</t>
  </si>
  <si>
    <t>Ordered it online and the pizza and salad got delivered in one hour; which is not so bad considering the whether (pouring). Georgio Pizza is really good; and the best thing is; they actually make their own pepperoni; instead of using the stored one.</t>
  </si>
  <si>
    <t>hKCvGAEMVL1UjC3hFhv0lg</t>
  </si>
  <si>
    <t>The best pizza I've had since coming to Philly.  The only competition is Dock Street's pizza however; if you don't want to trek all the way to west philly then this is your place.  BYOB is a plus.  I'll be back; then i'll be back again; and then i'll be back again.</t>
  </si>
  <si>
    <t>c47a_g1j7b6KZ2iFPuIBgQ</t>
  </si>
  <si>
    <t>Best pizza in south philly. ;;Hands down. ;;Fresh ingredients and tons of choice.</t>
  </si>
  <si>
    <t>-o-0FtEV8h4y5ApUw0RbVw</t>
  </si>
  <si>
    <t>NQAKRFTjOtkaAtZQtg8HYA</t>
  </si>
  <si>
    <t>Ok, let's first set the expectation. This is more of a takeout fast pizza shop. They only have 2 or 3 tables set up in the store, most people don't stay.;;That said, I loved their pizza. One specialty is that they every pizza can be made gluten free, which made the thin crust even thinner and crisper. Love it! They also have many unique and creative options. Lots of new things to try! Last but not least, this place is BYO. If you ever dine in, make sure to bring some beer or wine. We walked down the street to go to a bar to pick up a six pack. Good beer + good pizza. You can't go wrong with this combo!</t>
  </si>
  <si>
    <t>vOK9CY7_DuSntn9pxO-lAw</t>
  </si>
  <si>
    <t>wKEwaLjZqZdYWZ4qWLGplQ</t>
  </si>
  <si>
    <t>Everything I have ever ordered from Slice has been amazing. I always order delivery; and usually through Grub Hub. Slice always delivers before the quoted time; and  they have never; ever gotten my order incorrect. The food is DELICIOUS. The pear &amp; goat cheese salad - heavenly. A perfect Philly dinner spot!</t>
  </si>
  <si>
    <t>4QTWKZz8KL2st9ovih0YNA</t>
  </si>
  <si>
    <t>sGnd8njSQ6nD2qkIFHT4Rw</t>
  </si>
  <si>
    <t>Alright; Slice. You are great in my book. The pizza we ordered tonight was the bomb and it arrive within about a half an hour -- thank you!!! We will order again soon.</t>
  </si>
  <si>
    <t>3--879MGiRwyrQB9HIp4KA</t>
  </si>
  <si>
    <t>I've walked by here all the time but never decided to stop by until today after the Run or Dye. We were all covered in chalk and didn't want to ruin their seats and it was nice out so we sat outside. The workers there were very friendly and did not mind that we were a colorful mess.;;We water bottle &amp; plates were cute! We ordered Sweet Potato Fries with Old Bay $4.25 that came in a matching bowl. It was also big enough to share between 4 people. My friends really like how thin it was but I would personally prefer if it was a bit thicker.;;My friend had the Bianca Strombolis $8.95 (Olive oil, garlic, mozzarella and ricotta) and shared it with us. It was really good when it first came out hot and the cheese were melted but after a while when it cooled down, the ricotta cheese was too much to deal with.;;We also ordered the Large Margherita Pizza $15.99 (San Marzano tomato sauce topped with fior di latte &amp; finished with basil). Yummy yummy! I would personally like more cheese on this and probably more basil but the crust and bottom was awesome! So thin and crunchy! Not floppy and oily.;;Next time I am around, I will definitely stop by for some more pizza &amp; fries.</t>
  </si>
  <si>
    <t>YHid-xxJ3BWqWLVn-pI-Qw</t>
  </si>
  <si>
    <t>I may be biased ; and my review may be muddied because I from northern NJ. I have eaten a ton of pizza in my life; good; bad; and everything else. I would give slice a meh. Crust was ok; and the amount of cheese left a lot to be desired; I desired more cheese. I will say this much though; their customer service is excellent. The manager was excellent squelching my complaint about the lack of cheese; and delivery was fast.  Now I am sure some people think it is good; and I don't disagree I am sure to some it is. To this die hard New Jersey native; it just does not stand up to home.</t>
  </si>
  <si>
    <t>5uBPTsRnZDVYxvKSbWS7DA</t>
  </si>
  <si>
    <t>kiA1mrC2ZVoRmpsWgAT7ow</t>
  </si>
  <si>
    <t>Asian Fusion, Chinese, Hot Pot, Restaurants</t>
  </si>
  <si>
    <t>Hippot Shabu Shabu</t>
  </si>
  <si>
    <t>meM8ZJSKoMv_vSNevjc4wg</t>
  </si>
  <si>
    <t>This is an excellent option in Chinatown for reasonably priced Shabu Shabu (Hot Pot). They have just about every meat and vegetable choice you could hope for and a number of sea food options, as well. They have a fair number of tasty soups broths, too.;;Service could be a bit better (a smile would be nice). That being said, I still highly recommend this restaurant.</t>
  </si>
  <si>
    <t>IP62ELJ78nYxM69BSCx32g</t>
  </si>
  <si>
    <t>I love their food. Everything was delicious. The atmosphere was nice.  Everything looked clean; which is super important to me. Only down side is it is pretty pricey.</t>
  </si>
  <si>
    <t>MwVqMIGChaj9ktX55UBONQ</t>
  </si>
  <si>
    <t>InQIr-sKD7VAan2m2Hl0HA</t>
  </si>
  <si>
    <t>Been here once. Good dinner experience. Nice food; clean environment.; good location. Will be back.</t>
  </si>
  <si>
    <t>uMgleFmkApLxJsrLSDOEAA</t>
  </si>
  <si>
    <t>V4Rco9M2Ls9FxSiZpxIXNA</t>
  </si>
  <si>
    <t>This was my first time having hot pot in a restaurant in the states. My family and I (6 people) went in there for hot pot because I was craving it and was too lazy to prepare it at home. First thing I noticed was the name, it's more of a Chinese style hot pot than it is shabu shabu, so it was kinda confusing. But I guess thats how most restaurants are in our country. ;We ordered 2 pots and they came with some lettuce, vermicelli, mushroom etc. The lettuce was kind of old and still had dirt on it, the other stuff was okay. Since it was our first time there and being seated by the entrance, we were wondering where the sauces were, no one had told us there was a sauce bar in the back and when we asked for sauce, the waitress' attitude made it seem like we should know they had a sauce bar. So I headed to the bar and it was open tubs of sauces, what a great selection i thought to myself, until i was little flies buzzing around it. When i got back to the table, the food was there, and again, little flies buzzing around our raw meat, in the middle of a cold winter night. So the flies couldn't have flew in from outside but were hatched inside the restaurant. Order portions were kind of small compared to the prices. The 6 of us ended up spending around $300 in total. ;I think if there weren't flies and the price was a little bit more reasonable, i would give them a 4 star.;Would i go back again? No. But if you're interested and flies on raw meat doesnt bother you, I'd say give it a try.</t>
  </si>
  <si>
    <t>oUSi48Z0oAJsQKgLJGcskQ</t>
  </si>
  <si>
    <t>jzHDFe6TBRsWO5DqPxIVYQ</t>
  </si>
  <si>
    <t>I've had shabu shabu before, including at some of the excellent restaurants in Tokyo. I would say this place ranks up there with the best. ;;The food is awesome (and cheap), service is excellent, and the atmosphere is great. The place is frequently busy so be prepared for a bit of a wait on a weekend night. It's BYOB for now but apparently they are working on a liquor license.</t>
  </si>
  <si>
    <t>rwkGyY_PDdB-TA7FUDugqw</t>
  </si>
  <si>
    <t>wukO95txbFiZ151AEXjM0g</t>
  </si>
  <si>
    <t>Wonderful service! I took my boyfriend to philly for his birthday. After a long bus ride from the DC area (arrival delayed due to snow) we were s t a r v e d! I had never tried hot pot before; yet my boyfriend has had it many time before. He blindly chose this place just from walking by from seeing the $22.99 all you could do eat deal. Staff were very attentive to see if we needed more food; and consistently came by to replenished our soup bases (we went with Tom yum; hot and spicy; and pork base). I was complete noob to the experience but I am so glad I finally got to try it. We left extremely satisfied and I wish we had somewhere like this at home!</t>
  </si>
  <si>
    <t>L6VdZEdBvAnB9frbNBsrgQ</t>
  </si>
  <si>
    <t>Nqnzetem4fk1v6hPhPIxfw</t>
  </si>
  <si>
    <t>This is a good place to have hotpot; this place full variety of food; vegetable; and meat.  You also can pick variety of soup base which is good for group of people with different taste buds</t>
  </si>
  <si>
    <t>RFUP4ht5RRMSjqKUln61dg</t>
  </si>
  <si>
    <t>vORpgv8QaQdV0aY-cpRF0w</t>
  </si>
  <si>
    <t>The price is great and portions are good. I love their beef; very tender. It is also byob for wine (but not beers). I thought they should mention it. They promptly filled up our broth which I appreciate. You can make your own sauces so that's a plus too. They have buffet option but I'd say you can get filled with regular menu for cheaper.</t>
  </si>
  <si>
    <t>ZfZMVn4iuiN0ds53Nqc4Yw</t>
  </si>
  <si>
    <t>5yRpZZhtAMnAbs4p4aZdbA</t>
  </si>
  <si>
    <t>xXHNmkrRFAJtdzu5XQnK4Q</t>
  </si>
  <si>
    <t>Yay! I'm a fan of the lunch special that is!  We spent less than $20 for two on lunch on hotpot.  Yep; pretty much can't be beat.  We both ordered the Noodles with beef for $8.25.  I got the tom yum soup with udon and the husband opted for the hot &amp; spicy with fish meat noodle.  From the looks of what came out I did not have high hopes of being full but there was enough meat and veggies; we left content.  The tom yum soup was very flavorful I could have finished the whole pot of soup.  I suppose what filled me up was the thickness of the udon.  The husband stated his hot &amp; spicy was really not spicy.  The restaurant was clean; the staff was prompt; the sauce bar just had too much to look at.  I'm not sure if i would come back for the regular menu; everything just seems so pricey; I'm quite happy just coming here for lunch.</t>
  </si>
  <si>
    <t>c3a5La0D2L51qXVE7DIJLg</t>
  </si>
  <si>
    <t>Fast Food, Halal, Ethnic Food, Indian, Restaurants, Specialty Food, Food</t>
  </si>
  <si>
    <t>Spice End</t>
  </si>
  <si>
    <t>OG8_GsZNrX1S7tnmpb0H8w</t>
  </si>
  <si>
    <t>Amazing food; great service; come here!!! I had the Spice End Platter. It was really delicious. Parth and Joel helped us pick the perfect dish for us and it was truly delicious. We also had some delicious Indian sodas. Come here; you won't regret it. Akshay; the chef; also came and spoke to us after our meal and was very nice and thankful. This made my day!</t>
  </si>
  <si>
    <t>xYkpPsQMPIgXiCCjK2NOMw</t>
  </si>
  <si>
    <t>n8nptoj8B9K8fs3N7wguSQ</t>
  </si>
  <si>
    <t>7FUhJmyMfjRLMKWkT8mEBg</t>
  </si>
  <si>
    <t>GnSvYc-6OYamYFWoy-78Pg</t>
  </si>
  <si>
    <t>Wish there was an option for negative rating!!! Ordered home delivery 2.5 hours back - still waiting ... The restaurant is literally 5 mins walking from my place but they can't deliver .., have been waiting on the street for last 40 mins with the driver bullshitting me that he is around and can't find parking... He is basically not in the area anywhere near and is just fooling around!!!;;Ana finally when the food came - it tasted like shit. Worst Kathi roll (bad chicken in it) and worst vada pav (extremely hard) that I ever had in life!!;;Never ordering from this place again!</t>
  </si>
  <si>
    <t>YRFA6KVzOJi0-2jqwoSJ7A</t>
  </si>
  <si>
    <t>J5hbEOV0tVsw7zFx4W_keg</t>
  </si>
  <si>
    <t>o9pTmyedq-a731HYiMHI_g</t>
  </si>
  <si>
    <t>I was looking for Indian take out spots that was open late and I came across SpiceEnd and decided to give it a try. I got the Chicken Biryinai platter it was pretty good but very spicy. The curried chicken was my favorite part; but the rice alone seemed a little dry to me. I should have read more reviews because I completely missed the hint about the white sauce and it was needed. Next time I go i'll make sure I get sauce for the rice.</t>
  </si>
  <si>
    <t>rTBGMgUiGiqma5rgJ1XDGA</t>
  </si>
  <si>
    <t>KJVZHWaNCcFxSisGhH-3eA</t>
  </si>
  <si>
    <t>Excellent food at a great price; quick service; awesome hours (especially late at night); and the only place by Rittenhouse Square offering mango lassis.  Easily my favorite restaurant in the Rittenhouse area!</t>
  </si>
  <si>
    <t>0kBAKe0HkqXijMQeS4nTYw</t>
  </si>
  <si>
    <t>qNAV03Q8R9Uc1gHNL1M4gQ</t>
  </si>
  <si>
    <t>DgukS6emVhWrxzmJyWMYGA</t>
  </si>
  <si>
    <t>I'm going to break my rating rules for this place, they do everything right and consistently make good food. Been here at least thirty times and ordered delivery too. Consistency is hard to find but these guys are at the upper end of the spectrum.  ;;It's shack type spot, and mixes up traditional to-go Indian food with contemporary American service, customer appreciation, music and everything else. ;;I don't like everything they have to offer but you really can't go wrong with the chicken tikka rolls and other basics like the veggie rolls or paneer rolls. ;;The real winner here though is the mango lassi. Seriously they're not hard to make but everyone in the world makes them different and I hate the overly thin or not sweet kind. Spice End always gets the thickness and sugar level right where it should be. Extra props for the lassi. ;;You might not like Indian food or shacks or whatever else is so awesome about this place but no one can argue with the fact that they've been around for a long time, are here to stay, and are definitely worth working into your Philly food rotations for the consistency and flavors alone. ;;Tell them The Rizness sent you. (They won't know what that means, I literally just made it up.)</t>
  </si>
  <si>
    <t>sGFmJ0Hw3eYhspZrmJN4PA</t>
  </si>
  <si>
    <t>Honestly this is the worst thing I've ever ordered. I'm not sure where they got their ideas of egg rolls or lamb kebabs, but they look nothing like what they should, and taste absolutely awful. The delivery guy was very high, and the only reason this is one star instead of zero.;;I had to add to this. It's literally inedible. There goes $24 and my stomach lining.</t>
  </si>
  <si>
    <t>iABHNMoTr--fddn7KaZ4TA</t>
  </si>
  <si>
    <t>GUBYp8gwrcV4DKCbUfvA8Q</t>
  </si>
  <si>
    <t>Stopped in for dinner tonight to check it out as it was recommended by an Indian friend of mine. He was right! The food is amazing. We both had the Chicken Tikka Roll which was amazing, and she had the Achari Paneer roll which I highly recommend too.  The sauce in the red bottle is spicy hot!! Four rolls left us stuffed!;;Welcome to the neighborhood!!!</t>
  </si>
  <si>
    <t>gp5J-EkhsOB-02D2Ym2lNw</t>
  </si>
  <si>
    <t>EhotxJEJxpMgCJ0F82Buvg</t>
  </si>
  <si>
    <t>Breakfast &amp; Brunch, Restaurants, Bars, American (New), Lounges, Cocktail Bars, Nightlife, Seafood</t>
  </si>
  <si>
    <t>The Olde Bar</t>
  </si>
  <si>
    <t>iSVPgoXzHWCvyH7-94ji4Q</t>
  </si>
  <si>
    <t>Went here for restaurant week + happy hour and ordered the following:;1. Dollar oysters - better than those from Oyster House! Really good deal for $1 each;2. Olde Dock Street Oyster Stout - I've had better but not bad;;3. Oysters Belmont - a better version of Oysters Rockefeller; love the manchego in it!;4. Steak Oscar - what won me over was the crab hollandaise which was a nice addition to the usual steak dish;5. S'mores verrine - not bad, not too sweet, just right (not great either);;Love the ambiance as well! Service was impeccable. Will be back.</t>
  </si>
  <si>
    <t>OCZY5l4GrqfJhD9e_xUb5Q</t>
  </si>
  <si>
    <t>Not that great. We stopped in for cocktails after dinner and neither was that good. The service was slow - despite several people standing around; they apparently did not help each other and the person taking care of us was nowhere to be seen. The bar wasn't very busy either. I'd been wanting to try this place but was pretty let down.</t>
  </si>
  <si>
    <t>b8aCjlTJDA0hoZLMAE-iLg</t>
  </si>
  <si>
    <t>8jiTp1HQe7CRn2Vc0lVlIg</t>
  </si>
  <si>
    <t>Well that was a surprising and lovely evening... The raw platter with the shrimp and cocktails centered by lobster was perfect for two.  Very fresh; simple; elegant.  The $5 house Chardonnay was perfect... With a slight vanilla under tone that complemented the seafood!  Good evening out with an old friend... Best thing I can do is say thank you!!</t>
  </si>
  <si>
    <t>HXBprGYKv9FZCvsv89UHWg</t>
  </si>
  <si>
    <t>hRcQf6nnmlKiu5TKogREGg</t>
  </si>
  <si>
    <t>Really disappointing experience. We decided to start our Friday night here and we were excited to check out this place. We sat at the bar since there were only two other groups there. We asked about the food options and the bartender informed us that the kitchen was closed. This is where the staff was flawed: instead of a quick apology and taking our drink order, they instead told us to go someplace else down the street to eat. We had to explain to them that we were here for their drinks and that eating wasn't our main priority. It was surprising that a nearly empty bar on a Friday night would actually send away customers instead of trying to keep their business. We stayed and ordered one round since this interaction made us feel unwelcome. ;;I ordered the pepper pot - delicious! If you like a peppery-ginger taste, then order this!!;;The two bartenders spoke to the other two small groups at the bar - instead of us, so after finishing our first round we asked for the bill. Only once I put on my coat did someone come over and ask how I enjoyed my drink. I raved about it because I've never had anything like it. It's strange that the staff didn't recognize that a simple conversation with their patrons would have kept us there for one more round - increasing their business.;;We typically look for bars that have great mixologists because we enjoy the interaction with them and their conversation. I would understand being ignored IF they were busy, but not under these circumstances.</t>
  </si>
  <si>
    <t>e1sXJhBh8PEW_3uwtFL_dw</t>
  </si>
  <si>
    <t>qlcxydfb5JqobRn4Ox7o0A</t>
  </si>
  <si>
    <t>Fish house punch;Wine;Miller beer on draft $3;;French fries;;A dozen oysters;;Came here for happy hour.  The oysters were bland but worth a buck a piece ;;;Everything else was okay. The bar has a nice ambiance</t>
  </si>
  <si>
    <t>VSINPig75DiGswnie1xxYA</t>
  </si>
  <si>
    <t>hkQdqb_rvkwR7Zs4ZPVVRg</t>
  </si>
  <si>
    <t>Let's see, where do we start?; ;- The waitress, though very friendly, couldn't give any details on a single item from the menu;- We had to remind her about one of our appetizers (ended up coming after the entree);- My burger was absolute mush. The so-called oyster jam looked like a huge booger and did not add anything in terms of taste;- Finally, my friend forgot his card there and, over the course of three days, the place made no attempt to get it back to him--despite the fact that he'd made a reservation via OpenTable and therefore could had easily looked up his contact information to return it (not their fault he forgot it to begin with, but why not extend that courtesy?);;In short, the experience was pretty rough all around. ;;If you're craving oysters, take the extra five minutes to head over to UC to Doc McGroggan's.</t>
  </si>
  <si>
    <t>1PkXqMyxdSIiUSPB8hoGGA</t>
  </si>
  <si>
    <t>4-QIYzJID18PkQpDkFhu5Q</t>
  </si>
  <si>
    <t>Nice restaurant with an old gangsta feeling :-). Felt like I was in The Godfather movie.  I will say they made me a dinner I wouldn't refuse if I'm back in philly.  I have the oyster rockerfella; salmon and steak with asparagus and potatoes.  This wasn't an actual dish but a combination would f food that was served to our large party in separate portions.  I've never had dinner served that way but it was a good experience.  Something about philly that strikes me as different.  I was staying in the center city area and the environment is kinda of rough looking.  I say that to emphasize to not judge a book by its cover.  For the price and menu selection; I anticipated a much nicer building/location; but was by no means disappointed.  I share this information for out of towners who never been to philly.  I would recommend the restaurant.  I only have three stars because I didn't get to experience a regular service but anticipate I would still be pleased with the experience.</t>
  </si>
  <si>
    <t>QHwVT-92j9cxgw95ipyPiA</t>
  </si>
  <si>
    <t>Went with a few couples last Saturday for their Weekend Happy Hour. How cool is that? $1 oysters were great so we did 3 dozen! Our cocktails were delicious; and Michael our bartender must have been an old guy in a young guys body. A true Craftsman at his trade; and totally personable! Can't wait to go back.</t>
  </si>
  <si>
    <t>QNMY5XhLjoAtBdIOdlSPDw</t>
  </si>
  <si>
    <t>PFlwwxbLIugoC9M05CNd3Q</t>
  </si>
  <si>
    <t>Oh, come on. It's a Jose Garces restaurant. That means some things are given, including the staff--who, without exception, are friendly, knowledgeable and even gregarious without being obnoxious. The drinks are superb, and that too is a given. Keep in mind that this place is called a bar for a reason: most of the menu is taken up by seemingly infinite alcohol choices. The comparatively limited food selection surely will have something to catch your eye, however. My dining partner has declared the Golden Buck to be the best thing she's ever eaten. Because she is utterly incapable of hyperbole, that's saying something. (And that's some hyperbole right there.) The crab cake is nearly all-crab and definitely all-succulent. What I'm saying is that there's a familiar culinary craft evident here.;;The main bar area, the old President's Room, has a delightful mix of the old and the new. I find it surprising, just a bit, that the bar has TVs and the room reverberates with rock music ... not exactly the same vibe as that at Village Whiskey, for instance. But The Olde Bar is bigger and and more \public</t>
  </si>
  <si>
    <t>\" if you will. I'm told the idea is to recall both the glory days and the more pandering latter days of Bookbinder's.;;One thing I have to note: the waiting/host area is off-putting. It's a big</t>
  </si>
  <si>
    <t xml:space="preserve"> empty room devoid of character. The rear and right walls are nothing more than huge accordion partitions</t>
  </si>
  <si>
    <t xml:space="preserve"> perhaps blocking from view the banquet- and event-centric spaces of the ground floor. On a busy night one wouldn't notice the unwelcoming nature of the room</t>
  </si>
  <si>
    <t xml:space="preserve"> but when it's empty save for a sad-looking host/ess station ... eh. (But again</t>
  </si>
  <si>
    <t xml:space="preserve"> compare this to Village Whiskey</t>
  </si>
  <si>
    <t xml:space="preserve"> with its phone-booth-sized vestibule.) It's a small gripe</t>
  </si>
  <si>
    <t xml:space="preserve"> but it does give you pause when you first step inside. Fortunately</t>
  </si>
  <si>
    <t xml:space="preserve"> I don't expect a lot of slow nights at this place. And once you step through the psuedo ship's wheel ....;;The Olde Bar has been open less than two weeks but it has hit the ground running. I recommend you catch up with it."</t>
  </si>
  <si>
    <t>3mQUqA7eQZlSAtM85kUHKg</t>
  </si>
  <si>
    <t>HE779k2lLWkf5kF9Ve6n3g</t>
  </si>
  <si>
    <t>Even the bartender had to do a double take when he printed my check for 3 old fashioneds at $24 each. I don't care how \high end\" you position your bar; be fair. We also ordered 18 of the buck a schuck oysters and they were so unremarkable and bland; we left a few on the plate. So many other great bars in Philly; don't waste your time and money here."</t>
  </si>
  <si>
    <t>M67gqdQIpd5fSPS52DBecQ</t>
  </si>
  <si>
    <t>q9Pupuw6Z2b8WaYK-MGt4g</t>
  </si>
  <si>
    <t>Gluten-Free, Coffee &amp; Tea, Breakfast &amp; Brunch, Australian, Restaurants, Cafes, Food</t>
  </si>
  <si>
    <t>Bluestone Lane</t>
  </si>
  <si>
    <t>8o9_mdL9TeYXF2Ovf3GAsA</t>
  </si>
  <si>
    <t>Here are my thoughts. I live in Center City and have for years. I'm a half-block away from this location and pop in 7-10 times a week. If you remember the place that was here before, The Coffee Bar, then you would know that this place is an upgrade. ;;First, let's talk about how it is one of the very few places you can get quality Matcha tea in the area. For a big city like Philly, this is kinda sad. Also, the menu isn't built for people who want to sit down and eat 3 plates of bacon. Little Pete's, which is also amazing, is across the street for that. This menu has quinoa, avocado toast, eggs, granola, etc. They have a ton of gluten-free options as well. The coffee menu has flat whites, black and whites, long blacks, piccolos, etc. It is just very different than what is in Philly right now. And I think that is a good thing.;;The ambiance is much better than before, too. The place is bright white and well-lit. When it first opened of course there were kinks to be worked out. That is everywhere. Federal Donuts, Double Knot, and other spots I've been to have all had hiccups when they started. For me, it was them running out of things I wanted to order. Since then it hasn't happened, and I'm guessing because they nailed down their sales. ;;Lastly, I have seen some complaining about price. And that's what compelled me to write this review. I assume that if you can leave a Yelp review, then you can look up prices online. Or better yet, on the menu when you're in the store. If you don't want to pay for organic avocado on gluten-free toast with an organic egg then don't do it. Again, you're paying for organic and gluten-free. It's not cheap anywhere. ;;I think it's fitting that Bluestone Lane is situated between Parc and Little Pete's. Not cheap delicious diner food and not overly expensive French cuisine. Something in the middle. For those of us who live in the neighborhood, this option is not only welcome but much-needed.</t>
  </si>
  <si>
    <t>WCiRV0zpH1PGDI8nfPIYWA</t>
  </si>
  <si>
    <t>t06vkeZ90exrxEDRdC41fA</t>
  </si>
  <si>
    <t>This place is nice; the staff excellent but I went in the evening right before they were about to close. I ordered coffee didn't like how the person grabbed the cup putting his fingers inside to hold it. Very small cup why did you need to hold it from the inside to make my espresso. Seems like people can't hold a cup without touching the lip or insides. Okay I pay for it; don't feel like going through the hassle. Didn't drink it just stared at it as I sat at the counter by the window waiting for my friend. lo and behold they are breaking down things; rolling up rugs; etc. I start seeing the mice.  I know; I know every place has a mouse maybe but this was like they were free running around the base boards playing cat and mouse but a cat was not involved. Only us humans it was crazy. Glad I was sitting up high on a stool. My feet were out of the way. After that I never went back; first Serv Safe training refresher course needs to be meted out and second an exterminator put on board. Those mice were way too comfortable.</t>
  </si>
  <si>
    <t>3rerGCdKLos4n-R1l8UW6g</t>
  </si>
  <si>
    <t>SNOQs3bS3h5p9kN5tG6o2Q</t>
  </si>
  <si>
    <t>Bluestone Lane in NYC is a wonderful place and serves up great food. The Philadelphia location; however; seems to not quite get it yet. Hopefully it'll get better. The avocado smash was served up on store-bought; low-quality wheat bread. Not what the menu indicates. No reason provided by the server. The coffee was; however; as good as always and the space on the inside is nice. Bottom line; if you want a nice place to hang out; grab coffee; and chat with others; Bluestone Lane in Philadelphia should do you well. If you're looking for food; head elsewhere.</t>
  </si>
  <si>
    <t>bJarMwEULlYY6j9-W9oCdg</t>
  </si>
  <si>
    <t>BFFPAc1inASd7SS6i-C9WA</t>
  </si>
  <si>
    <t>Came here again as I was invited back to try it out again. The last time I came, I was really disappointed and subsequently gave a bad review. ;;However, my experience this time has changed completely. I had the brekkie board which is Avo Toast and Collective Granola. Seriously 5 stars, tasted great, didn't need to add anything to it, was fresh and well presented. ;;Drinks wise- got a cold brew and turmeric latte. Cold brew was as you'd expect, but turmeric latte was amazing. I usually make them at home but whatever they did to it with almond milk and honey was unreal. ;;Met with Kurt and Scott (managers) both were kind and had great customer service.;;Overall the service was quick, Kurt was very knowledgeable about the entire menu and was able to give good recommendations.</t>
  </si>
  <si>
    <t>njc78K_nUZwcD68CCebH2w</t>
  </si>
  <si>
    <t>i-eR4qOzaXpCn0O4IpHeqg</t>
  </si>
  <si>
    <t>One of my must things to do in Philadelphia. WE love the coffee and the food. The Avocado smash is my go too and we stop in the afternoons for 4:00 coffee too! The menu is full of fresh; healthy. As a regular here; I am always pleased by the quality of their coffee; food and overall presentation.</t>
  </si>
  <si>
    <t>fhJgzwp2CCgwRRx7PHSl-Q</t>
  </si>
  <si>
    <t>RAQ1spRLYMM0qsZcm9IsHg</t>
  </si>
  <si>
    <t>Perfect breakfast!  We were able to linger over the Australian style brunch that offered enough of an array of offerings to satisfy a range of tastes and diets. But the highlight was our server; Chanel. She was delightful; organized and easily provided separate checks. She even took the time to help us download a loyalty app for the place. Great start to a weekend away!</t>
  </si>
  <si>
    <t>ERpJtmd-HOBLwejQeI2oFQ</t>
  </si>
  <si>
    <t>LC0gmewJyRAhfKO0wGDx2w</t>
  </si>
  <si>
    <t>Ordered via postmates. Their site says they do brunch until 5:30 yet I was told at 4 PM that they were closed and only serving drinks.;So I then tried reaching them by phone two or three times and no one picked up. Really?</t>
  </si>
  <si>
    <t>5cCHYI3KjFkMigHjPRbgAg</t>
  </si>
  <si>
    <t>PIspwQo12YHKZzT_YZe_nw</t>
  </si>
  <si>
    <t>Great coffee; brunch options and friendly staff! I highly recommend the golden latte and avo smash.</t>
  </si>
  <si>
    <t>1dH3YsVg_hEuIvAk-CYegw</t>
  </si>
  <si>
    <t>Kir9m3XH6ydg25AsosFMZg</t>
  </si>
  <si>
    <t>This place was so basic it hurt. Caters to the bouschey rittenhouse crowd. Beachy theme for Australia I guess?? Avocado toast and breakfast bowls; which were; obviously filling. The service was terrible. I spent most of my time waiting for someone to fill my tables's water jug (which didn't happen); and THEY DONT TAKE CASH. They're a coffee shop that doesn't take cash. Attached to the Warwick hotel so be warned.</t>
  </si>
  <si>
    <t>c_Ap6RsFcZpqWN9QM-qIlQ</t>
  </si>
  <si>
    <t>fgfRL66GSOHbCTdNQtbMzg</t>
  </si>
  <si>
    <t>9ugGFMkP-vGNc9xRf6cd0A</t>
  </si>
  <si>
    <t>waWvlZPOgPkfSTsnCju4aA</t>
  </si>
  <si>
    <t>Amma's South Indian Cuisine</t>
  </si>
  <si>
    <t>SFJ0xqUatsZexhFAvX_MrA</t>
  </si>
  <si>
    <t>Finally a South Indian spot in Philly! Totally satisfied my dosa craving ! I had the idli and split the Mysore masala dosa. I loved the sambhar and the stuffing inside the dosa. The raw red onions inside also gave it a little kick. I loved the spice level but may be too much for some. The dosa was spongier than I'm used to, I am used to crispier ones. You could see others had crispier dosas that were not stuffed so that may be the difference. Either way it was good! I am not a big coffee drinker but couldn't resist ordering the filter coffee. Delicious ! Can't wait to go back and try some more things!;;Also, we were seated right away, but waited a really long time for our food. I think it's growing pains of a new restaurant but make sure you save some extra time to go here until they get into their groove !</t>
  </si>
  <si>
    <t>V-DbKYf9KvyTdwwirM4U3w</t>
  </si>
  <si>
    <t>Vjb8dsOwTXQU-4bdmNzfbw</t>
  </si>
  <si>
    <t>3Gj30p-nr21xy9reK9wYhQ</t>
  </si>
  <si>
    <t>My wife's family is Southern Indian; so eating here was like being back in mom's kitchen. The smells brought us right home and the food was just as good! Every part of the meal was authentic and nothing was Americanized which made it that much better. The spice was great and the attention to detail made the meal; in my opinion; the best Indian I have eaten in Philly. We have tried tons of different Indian restaurants since we moved back to Philly; and nothing quite hit the spot; but I am so glad Amma's is here because now I know I can get the flavors I have been craving!</t>
  </si>
  <si>
    <t>PsBVn_Zhk5LxF95b0nif0g</t>
  </si>
  <si>
    <t>tcHi0aEBwbpRyjGjDXvJgQ</t>
  </si>
  <si>
    <t>leJAcYnnUQxJB7JfvcFSIQ</t>
  </si>
  <si>
    <t>So initially when they first opened  I gave this restaurant a 4-5 star rating. The food was and still is phenomenal however; the service is a very different story. I was going to Ammas restaurant at least twice a week if not 3 times a week. Just hoping and giving them more time to get it together and have better and faster service. But they completely failed and I just refuse to go there again or even recommend anyone. Don't get me wrong; the food is still great. But that's only if you feel like waiting at least 1 hour for the simplest dish! It's hard to find parking in the city as is so look forward to receiving a parking ticket. Every time I go there I have to keep bugging the waiters for my food. One time I could tell they totally forgot about my order because the food came out cold. I understand the weekends can get very busy and crowded but I've gone there during the weekdays and pretty much tried my luck on every day of the week. No luck at all. So if you wanna have great food but are willing to wait at least and I improvise on AT LEAST ONE HOUR then this is your place. I'm talking at least 1 hour for a simple dosa. Imagine how long the other more complex dishes can take.  They lost a great customer here. Needless to mention I'm always a group of 3.</t>
  </si>
  <si>
    <t>DpnA0io_soKcFzS3cWcVbA</t>
  </si>
  <si>
    <t>M4qOM7csnm3XCIUVlad8dQ</t>
  </si>
  <si>
    <t>This is the best place in Philly to go for authentic South Indian food! Their Sambhar is perfectly balanced with the spices and the idli is super soft and tasty. I had badam milk as the beverage and was extremely pleased with the flavor of saffron; cardamom and almonds in the milk! I would be returning to Amma's again; for sure!</t>
  </si>
  <si>
    <t>wAmQouPoBkhqSMm0OFgZVA</t>
  </si>
  <si>
    <t>fgk4figHN-NW96ypmz9YjA</t>
  </si>
  <si>
    <t>Great dosa; great appetizers though everything was very spicy for us. The dosas are quite sizable and delicious- finally a true great spot in philly. My only complaints- the service was very slow and the size of the restaurant makes it very difficult to move around.</t>
  </si>
  <si>
    <t>0u0rVD-x8QWzIYPyxVkT9w</t>
  </si>
  <si>
    <t>SRgOZktAwTnHODkGzZh4JQ</t>
  </si>
  <si>
    <t>By far the BEST South Indian food in the tristate area; if not; the entire east-coast. All of the food is very authentic and is extremely tasty.</t>
  </si>
  <si>
    <t>7z5ppnE__EgPdnwVj_8pvA</t>
  </si>
  <si>
    <t>j687mBXr64zZ_w9Seycm5Q</t>
  </si>
  <si>
    <t>The best south Indian food we tasted in the US! We had chilly chicken; chicken kothu porotta and masala dosa and all of those were really delicious.. Masala dosa is as good as it gets! Perfectly crispy dosa with a very tasty masala filling. We went there on a saturday during lunch hour and even though the restaurant was crowded; we got our food quite fast.. Pleasant staff and great service.. Will definitely visit again.. :)</t>
  </si>
  <si>
    <t>nYvfqISe-0JLwqF4TN6MIA</t>
  </si>
  <si>
    <t>ZFl_X71nyoi-fb6sSUTP1Q</t>
  </si>
  <si>
    <t>Best Indian in the region; hands down. Intense and yet subtle flavors. Wonderful variety. Great takeout!</t>
  </si>
  <si>
    <t>qL23QCacF2u-rmL_WTVQjA</t>
  </si>
  <si>
    <t>JomDoQafikclSVVCPkWjnA</t>
  </si>
  <si>
    <t>Diners, Restaurants, Sandwiches, Breakfast &amp; Brunch, Vegetarian</t>
  </si>
  <si>
    <t>Cedar Park Cafe</t>
  </si>
  <si>
    <t>Gfi6Hv6x-pizu2t78EkYnQ</t>
  </si>
  <si>
    <t>This is a great late brunch option during the weekends when the big morning rush dies down after 1 pm. Usually there is no wait or 5 minute wait at this time. One big complaint is that they don't have an organized system for seating guests. The servers don't always greet incoming patrons (which should be required Waffle House-style) and they sometimes tell you to seat yourself (which can lead to one or two people taking up tables for 4) or they'll seat you (whenever they get around to talking to you). ;;I've ordered a several different dishes at this point and they have varies from ok to awesome. The chicken wings and onion rings are just ok. The wings are either lightly dredged in flour or not at and then fried whole. They aren't really seasoned so the wings are pretty bland. The \onion rings\" made of formed</t>
  </si>
  <si>
    <t xml:space="preserve"> chopped onions that are breaded. The chicken fingers were a bit over battered and dry. The smashwich (or whatever it's called) was pretty good: your choice of breakfast meat with hash browns and eggs in a hoagie roll</t>
  </si>
  <si>
    <t xml:space="preserve"> but unspectacular. The club sandwich is classic diner fare that is very well executed. The egg and omelette platters are a very good deal and dang tasty. The best thing on the menu is definitely the waffle. It's gently sweet</t>
  </si>
  <si>
    <t xml:space="preserve"> very crispy and covered in butter. So good!;;The service is generally pretty attentive (once you're seated)</t>
  </si>
  <si>
    <t xml:space="preserve"> the restaurant and bathrooms are very clean</t>
  </si>
  <si>
    <t xml:space="preserve"> the food is a good</t>
  </si>
  <si>
    <t xml:space="preserve"> tasty value"</t>
  </si>
  <si>
    <t>A8OMSgdQ8bgsfMs69VKSXw</t>
  </si>
  <si>
    <t>8JWmJ8vVpvWDZD84hoo2Sg</t>
  </si>
  <si>
    <t>6LpOxZB_ObAji05UFucQhA</t>
  </si>
  <si>
    <t>Ln3YGygXZz8_fv0D1vT9DA</t>
  </si>
  <si>
    <t>yesMINWGLA8xw48jJfzUtg</t>
  </si>
  <si>
    <t>NhGv8pmuDOyjET_eAq9SDA</t>
  </si>
  <si>
    <t>ITpldUH1k90kuxJfccW4SA</t>
  </si>
  <si>
    <t>j-pDy2kQmSH7cHtTHjPAqA</t>
  </si>
  <si>
    <t>This is one of the best affordable and yummy brunch places in University City. If you want a very traditional American brunch; this is the place to go! It has a warm and comfortable atmosphere that reminds you of home or of the family diners you might find back in your suburban hometown. Number 10 or 9 is my go to for this place.</t>
  </si>
  <si>
    <t>T6zRlPDjfHx4itPEY9Xdmg</t>
  </si>
  <si>
    <t>My daughter and I ate here for the first time yesterday... She didn't want to wait the 5 to 15 minutes to be seated and was like mom can you take me to IHOP.. Uugh no.. When I tell you the food and service was THEE BEST!!! We will be back...Your review helps others learn about great local businesses.;;Please don't review this business if you received a freebie for writing this review, or if you're connected in any way to the owner or employees.</t>
  </si>
  <si>
    <t>rItnJdV5VxRM8UxGTpCFRg</t>
  </si>
  <si>
    <t>Mt4lEZmbAAiUD73_kU9r7Q</t>
  </si>
  <si>
    <t>Good portions; good prices; yummy food. That's all.;;Wish they had more menu items with avocado though!</t>
  </si>
  <si>
    <t>S-lf6uzJIxePKmzBwrb6SQ</t>
  </si>
  <si>
    <t>s9MhhUDi5z9ZXtwgOJosfg</t>
  </si>
  <si>
    <t>I recently returned to this restaurant, as promised, after hearing some good things.  I like that the booth style seats have been replaced by tables and chairs, this is much easier to navigate.;;The food is as good as my last visit.  I had to ask for silverware, but that was rectified right away.</t>
  </si>
  <si>
    <t>cBxI2yIbDQiNDijPD1CcYA</t>
  </si>
  <si>
    <t>F8TVJzDMCuNk1IGgfLQB1A</t>
  </si>
  <si>
    <t>Best neighborhood breakfast spot in West Philly if you ask me.;;Food is consistently delicious. No matter what I get: omelet, cheese grits, pancake, waffle. I have never been disappointed.;;Diverse crowd. Sometimes a little wait but things move fast.</t>
  </si>
  <si>
    <t>sJEPBPuDyrRTOkzlkUPpWg</t>
  </si>
  <si>
    <t>HKecHxHruKyHlnlqn9ACaw</t>
  </si>
  <si>
    <t>I was charged with getting lunch for 50 of my closest coworkers.  I didn't want to go the normal route of greasy pizza, so I searched for \chicken &amp; waffles.\"  Cedar Park Cafe was the top hit.;;They are the sweetest people</t>
  </si>
  <si>
    <t xml:space="preserve"> and even went as far as saving me a parking spot out front so I could load the food into my car easily.  I can't say enough good things about the service and people.;;As for the food - That's another (good) story.  Ever since our office had their first taste of Cedar Park Cafe's chicken and waffles... I've been hounded by numerous coworkers asking for another order.  This happens on a weekly basis.;;All the waffles were homemade and unbelievably delicious.  The chicken consisted of boneless breast meat with a panko coating and was equally delicious.  They threw in powdered sugar</t>
  </si>
  <si>
    <t xml:space="preserve"> syrup</t>
  </si>
  <si>
    <t xml:space="preserve"> and a sweet and spicy sauce for the chicken.  All of it was amazing.  ;;Everything went.  Quickly.  Collectively</t>
  </si>
  <si>
    <t xml:space="preserve"> its our office's favorite meal by far.;;Please check this place out.  In a city quickly becoming known for good food - Cedar Park Cafe is killing it."</t>
  </si>
  <si>
    <t>6s5oAK8w33eVbe-GFahvpQ</t>
  </si>
  <si>
    <t>BiSdlIuOlf6MqyEZ6aWhfQ</t>
  </si>
  <si>
    <t>Restaurants, Sports Bars, Nightlife, Bars, Pubs, Irish</t>
  </si>
  <si>
    <t>Con Murphy's</t>
  </si>
  <si>
    <t>j-eHexhh0i-mMZZdfoxCPw</t>
  </si>
  <si>
    <t>This was my first time here and I loved this place! Stopped in on Wednesday after Sips. The place was hopping! DJ was spinning great music; a bunch of tvs around; a bar downstairs and upstairs. Downstairs was packed but there was plenty of room at the bar upstairs. I got a Long Beach Tea. The bartender checked with me on how to make it and it tasted great. She was very friendly. I didn't get to try any of the food but I'll definitely be back! :)</t>
  </si>
  <si>
    <t>8v-ctthSR4ZBUDmfc1BYvQ</t>
  </si>
  <si>
    <t>G1P7VunEFYEJatl0K_qLPQ</t>
  </si>
  <si>
    <t>q3NZlXRFVrV1GptqwmzjNg</t>
  </si>
  <si>
    <t>2U999cy-ldUi_rlrfgIkxQ</t>
  </si>
  <si>
    <t>l_izt6hn7oTxalU06mSyqg</t>
  </si>
  <si>
    <t>_uI3goC5TEhtBG1tsF1H3w</t>
  </si>
  <si>
    <t>Came with my uncle on a Friday night to grab a burger and brew after a hard days work.;;I think the jalapeno poppers are made in house, so I give four stars based on that and just the fact that they had them which I had been craving for the longest. ;;Beers were fresh and cold, and burger was A-OK as well.;;I just wish there would have been less cigarette butts all over the floor, but otherwise, outdoor seating was enjoyable.</t>
  </si>
  <si>
    <t>tF0mOWYhWFAAbC14sebS4Q</t>
  </si>
  <si>
    <t>KGtgAns-HAhU_eXFyjQTdA</t>
  </si>
  <si>
    <t>J38GZGABp31nG6nPTvDiSQ</t>
  </si>
  <si>
    <t>The wait staff was nice in that they let me store my huge luggage in the restaurant while I ate there (I had just returned from being out of the country for a month). But the service was pretty slow. And the veggie burger I had was awful. There was no flavor and it made me kinda sick. I had a salad on the side with blue cheese dressing which was fine; and my friend had fries which were really good. But I would definitely NOT recommend the veggie burger for vegetarians (I am a vegetarian). I also got a diet coke which just tasted weird. Overall not a good restaurant.</t>
  </si>
  <si>
    <t>cWD7WlcBzo5zjc4NjK4q6A</t>
  </si>
  <si>
    <t>KWlNhktrulzBOEVAqlv7XA</t>
  </si>
  <si>
    <t>Not sure about all of these negative reviews on here. I thought Con Murphy's was a solid place when I stopped in this past weekend. First time in there. I was impressed with the coziness and decor. It's a very small place; and it's expected since its connected to a hotel; but they do a good job with it. Had brunch and as a big spicy foods/wing guy; the buffalo chicken and waffles caught my eye. Delicious. My girlfriend had a breakfast sandwich and was very high on their fries. Had a couple of Magner's Irish ciders as well; which were good. Showed the waitress the Yelp offer for a buy one; get one free drink for checking in and it was accepted right away. I'd definitely come back here; especially for an event.</t>
  </si>
  <si>
    <t>jaJRTi8r0hs_oqmSW2mzsA</t>
  </si>
  <si>
    <t>I've now been in twice - the second time by accident.  By the time we realized we had shot and missed once before, we were already committed.  After trying for a redemption round, will definitely not make that mistake a third time!  ;;The staff was friendly but the food is just not good.  The crab and corn soup was alright but the tomato soup had no flavor to it, was not the consistency of soup, and the accompanying grilled cheese wasn't any better.  They literally just took two pieces of bread, put a piece of cheese in between, and stuck it in a panini maker (plain) to get some grill lines.;The mediterranean platter was alright but not exciting and the buffalo chicken wrap was alright if you dunked it in extra buffalo sauce.  The menu is a little bit all over the place, which at first seems intriguing, until you actually try it.  ;;If you do go, jsut stick with drinks.  All in all, not anything to go back for!</t>
  </si>
  <si>
    <t>ZSyXYZzWdMXVRuvojnkSYw</t>
  </si>
  <si>
    <t>rCBW8pn_9Xm0KRtlOSjggA</t>
  </si>
  <si>
    <t>We went into Con Murphy's on a Sunday morning around 9:15 because there was no wait and the place was empty. We were on a bit of a schedule, but we figured 45-50 minutes for breakfast food (basic eggs, toast, etc) was a reasonable amount of time. ;;Oh dear, were we wrong. We waited 42 minutes to get our food and our server's only response was 'they are making new potatoes'. Was this a joke? They didn't have an alternative? Guests were simply supposed to wait 45 minutes for eggs? ;;We were given 0 consolation for our inexcusably long wait and our server didn't even seem to care. She was more interested in setting up for some sort of buffet/banquet later in the day. ;;When the food came, it was also riddled with mistakes and missing items, but since our server was nowhere to be found and we were pressed for time, we simply did not bother to correct anything. Everything was pretty basic, too, and hardly worth the price ($10 for an egg sandwich...really?). ;;Needless to say, if I'm ever visiting Philadelphia, I will never go to this place again--I'd rather get Dunkin Donuts. At least I know what I'm getting (read: crappy food that's served quickly).</t>
  </si>
  <si>
    <t>Hkxu3JSsI6GBcrfyCCxGxg</t>
  </si>
  <si>
    <t>K06JvNpi7YDXNXt9CJt4HA</t>
  </si>
  <si>
    <t>Wanted a Guinness. Coin flip - fish&amp;chips or shepherds pie?  I was told the fish &amp; chips were \lighter\" ;Decent f&amp;c. Good Guinness</t>
  </si>
  <si>
    <t xml:space="preserve"> well pulled. ;I'm not sure how heavy the pie would have been. I ate only half</t>
  </si>
  <si>
    <t xml:space="preserve"> saved the rest for lunch tomorrow. ;Very</t>
  </si>
  <si>
    <t xml:space="preserve"> very noisy crowd"</t>
  </si>
  <si>
    <t>EHk6V6kCy8lCz-hmKWEXpg</t>
  </si>
  <si>
    <t>TUtOrI_GnVwSuHHTTEN8MA</t>
  </si>
  <si>
    <t>Coffee &amp; Tea, Sandwiches, Food, Breakfast &amp; Brunch, Restaurants</t>
  </si>
  <si>
    <t>Chhaya Cafe</t>
  </si>
  <si>
    <t>OcpfQD4r47qKq-IXXtG7vw</t>
  </si>
  <si>
    <t>Stopped in for brunch around 1230 on a weekday; and it was busy but not crowded. Positive experience from top to bottom- polite staff; timely service and food; excellent tasting meal and coffee. We ordered the scramble with home fries and the sausage gravy cornbread waffle; and thoroughly enjoyed both. Would recommend; will return.</t>
  </si>
  <si>
    <t>5nO7oY6UD4MZXOqCWDI0rQ</t>
  </si>
  <si>
    <t>10hOx9IaZD-xXTuP70EMFA</t>
  </si>
  <si>
    <t>Definitely a hipster coffee joint; but casual; friendly; clean; and very comfortable.  Fantastic coffee selection; and expertly made pour-overs; French presses; and siphon style.  Also; SUPERB eats. Have only had breakfast so far; but food is exceptionally fresh and delicious with a wide variety.  I especially recommend the Brioche French toast with berries pressed in a waffle iron.</t>
  </si>
  <si>
    <t>o-J5o_MGasC2tSzIzzT35A</t>
  </si>
  <si>
    <t>vKxizSotdpkuwlFt2FakUQ</t>
  </si>
  <si>
    <t>Incredibly rude and aloof staff.  Super slow; inadequate service; even if the place is dead.  Food is okay; but overpriced for the simplicity of the menu. Worst of all; the place has TERRIBLE FENG SHUI; which is hilarious since Chhaya means 'shelter; a place of shady tranquility.'  This particular 'haven' is a cramped; stuffy hellacious hole of a place with an inhospitable staff that makes crass remarks about customers; which is a huge turn off.  All that aside; the coffee is pretty good; but I would definitely go to-go.</t>
  </si>
  <si>
    <t>N2CXMou3IMsBsw8IYoMM7Q</t>
  </si>
  <si>
    <t>kpkBPI7BvgdxFWhhlSkSHA</t>
  </si>
  <si>
    <t>We had a dilemma on a recent Saturday morning.  We had friends staying with us for a friend's wedding later that day.  We needed a fairly quick breakfast, but wanted something substantial (to make it through the day to cocktail hour) AND it had to be somewhere that was open prior to 1030 am.  Chhya fit the bill.;;Unfortunately, we were one of three tables that were sat at the same time.  Because of this, our food took forever (especially since we were on a time crunch).  This is no fault of the cafe's... it was bad timing.  But I felt like I should note this in case you want to visit for a REALLY quick meal.;;I ordered a dish that I had eaten here a while back-- an overeasy egg on toast covered with truffle oil dressed argula.  I could eat that meal every day!  Just to note- it isn't the largest dish, so I'd order a side of something else (I got potatoes, which were excellent).;;Overall, Chhya is a really cute cafe that has good coffee and tasty food, AND it's in my neighborhood (always a plus).  I would recommend visiting with a party of four or less- this space is extremely small.</t>
  </si>
  <si>
    <t>h7VYcxXLJQ3bG5bzN6rhwg</t>
  </si>
  <si>
    <t>Our favorite lunch place and we've been to pretty much every place of reputation in the city.  I almost hate to help spread the word, but it seems the secret is already out.;;I'm not a coffee buff but the coffee I had was great and everyone seemed very happy with their offerings.;;The food is fantastic and I have trouble choosing a single brunch option.  I highly recommend their waffle version of huevas rancheros - the corn based waffle is a great variation.  I can also recommend the crepes and pancakes.;;Only word of warning is that the place is pretty small and so there is limited seating.  We try to go early (they get bonus points in my book for the early open).</t>
  </si>
  <si>
    <t>YDbceTa_2_8k4HHNTZJ1SA</t>
  </si>
  <si>
    <t>L'endroit hipster idÃ©al pour un brunch ou un petit dej' dans le south philly. C'est cosy, chaleureux et comme dans beaucoup de cafÃ©s, les serveurs sont aux petits soins, et de trÃ¨s bon conseil. Si vous hÃ©sitez face au menu, surtout demandez quelles sont leurs recommandations.;;Voici les miennes :;- Yogourt parfait. Muesli maison, fruits, yaourt bio. Ã  se damner.;- Mocha. dÃ©licieux;- Gaufres (toutes leurs variations sont top);- Jus d'orange pressÃ©. Rien Ã  dire;;Les portions sont assez consÃ©quentes, veillez Ã  ne pas trop vous lÃ¢cher sur la commande !</t>
  </si>
  <si>
    <t>JeEPT2GhKgnD-w7lebHPSg</t>
  </si>
  <si>
    <t>b-QfSXDWeDxbIMO_MPVz2w</t>
  </si>
  <si>
    <t>We stepped into this spot one Saturday afternoon for brunch.  It's small, informal and has great service with great food.  The food was so good that even the amount was generous, I couldn't stop at just having the French Toast Waffle, but instead added on a bacon, egg and cheese sandwich on multi-grain bread.  Of course, the now standard, La Columbe coffee was had on the side.  ;;The environment is relaxed, so it's a good place to head if you have a few hours and are out with friends who want to catch up.  I think we were there for two hours when we went - and they kept our coffees full and let us have a great time decompressing over good coffee and great food.;;Highly recommended</t>
  </si>
  <si>
    <t>SH-GRUQlUZTco0ofRbwVdQ</t>
  </si>
  <si>
    <t>uBZhMnd62zyBpDOrts52AQ</t>
  </si>
  <si>
    <t>Good food; good coffee.  I've had the huevos rancheros waffles - which are great - but the sausage gravy with cornbread waffle and \the kate\" are where I think it's at.  May be a little pricey - but a damn tasty treat."</t>
  </si>
  <si>
    <t>a25CHLtpuOUNC-yuz2DTNQ</t>
  </si>
  <si>
    <t>The corn waffles with sausage gravy are just delish. Lots of chunks of sausage in the gravy as there should be; so many places skimp on actual sausage in a sausage gravy. Add a perfectly sunny side egg to it and its a damn good breakfast/brunch/any time meal. For coffee I tried their indian decoction which seems to be a specific method of slow drip brewing finished with steamed milk. The end result was kind of like a really airy frothy latte that had just a touch of sweetness. The quality of the coffee and food was excellent and I will be back.</t>
  </si>
  <si>
    <t>RLLc5qzNbDMUwSqBzrD_fA</t>
  </si>
  <si>
    <t>5AkyNRj7loB8c_7PWSc1ug</t>
  </si>
  <si>
    <t>Co3Ogqy6y2JgZdG0wBlrUQ</t>
  </si>
  <si>
    <t>Asian Fusion, Nightlife, Restaurants, American (New), Bars, Pubs</t>
  </si>
  <si>
    <t>Ten Stone Bar &amp; Restaurant</t>
  </si>
  <si>
    <t>uXV63FP3_KBfZtEzfff68w</t>
  </si>
  <si>
    <t>If a conservative frat party and a gastro pub got a bit drunk and hooked up, their baby would be the Ten Stone. food was pretty good, but I was starved both times I was there. my walk to the restroom reminded me of the party scene in Pretty in Pink. the waitress was slow , and bitched to us about people sitting too long, as she was seating us...strippers worry less about tips. ;went for lunch and it was quiet and my food was good, so that was better, so I guess it just wasn't my cup o tea.</t>
  </si>
  <si>
    <t>czoma4Q01rRpeDJgZMV1PQ</t>
  </si>
  <si>
    <t>So, I'm new to Philly and the Graduate Hospital area. When I walked into the Ten Stone for the first time last night, I thought to myself \I think this is probably my quote-unquote neighborhood bar...but do I want to be here?\" If you know me</t>
  </si>
  <si>
    <t xml:space="preserve"> you know that I enjoy and very much appreciate my local gastro pub. The same goes for my local dive bar. The vibe I was getting from this place was gastro pub with a dive atmosphere</t>
  </si>
  <si>
    <t xml:space="preserve"> so you'd think I'd be thrilled to find such a treasure. Sadly</t>
  </si>
  <si>
    <t xml:space="preserve"> this was kind of not the case. ;;At 8:30 p.m.</t>
  </si>
  <si>
    <t xml:space="preserve"> the joint was packed and crawling with mostly 20-somethings. There was one table with a baby carriage parked next to it</t>
  </si>
  <si>
    <t xml:space="preserve"> which was a little surprising because the music was blaring through the place. As we began hunting for a table</t>
  </si>
  <si>
    <t xml:space="preserve"> I heard a Millennial drunkenly cry out \"I played this song! I played this song</t>
  </si>
  <si>
    <t xml:space="preserve"> guys! This is MY SONG!\" as \"Don't stop believing\" came on the jukebox. We ordered our brews. ;;The brew selection was decent and craft-y with about 20 different choices. Kasteel Rouge was on tap</t>
  </si>
  <si>
    <t xml:space="preserve"> which was great to try for the first time. I ordered a veggie burger that seemed homemade with actual vegetables in it (rather than a soy hockey puck) that was really quite good. If I heard my friends correctly</t>
  </si>
  <si>
    <t xml:space="preserve"> I think they were happy with what they ordered</t>
  </si>
  <si>
    <t xml:space="preserve"> too. ;;When our check came finally came</t>
  </si>
  <si>
    <t xml:space="preserve"> our server threw it in the middle of the table and said \"Is splitting it 3 ways okay?\" and walked away. Uhhh</t>
  </si>
  <si>
    <t xml:space="preserve"> honey</t>
  </si>
  <si>
    <t xml:space="preserve"> I'm going to buy a copy of \"Waitressing 101\": you don't tell you customers what to do in the form of a fake question</t>
  </si>
  <si>
    <t xml:space="preserve"> especially when it comes to money! Fine</t>
  </si>
  <si>
    <t xml:space="preserve"> you're busy and everything</t>
  </si>
  <si>
    <t xml:space="preserve"> but you just don't do that. ;;Good food</t>
  </si>
  <si>
    <t xml:space="preserve"> good beer</t>
  </si>
  <si>
    <t xml:space="preserve"> seriously obnoxious atmosphere. Perhaps Saturday nights are a little crazier? Not to suggest that I need establishments to completely define themselves</t>
  </si>
  <si>
    <t xml:space="preserve"> but I guess I'd go back if/when they figure out if they're a gastro or a dive. It's just kind of weird to shout over a craft brew when the table next to me is doing shots in the name of that epic Mumford and Sons song."</t>
  </si>
  <si>
    <t>29U-DND1ejK_7CR2CmI2aQ</t>
  </si>
  <si>
    <t>One of our local spots for work happy hour. Street parking; lots of seating; decent amount of beers on tap; food menu and extra side room with darts/billiard table.</t>
  </si>
  <si>
    <t>PKHAhqrysye-rqk9sX87rw</t>
  </si>
  <si>
    <t>HdG2TuSPyP8eC7PBLgzoWg</t>
  </si>
  <si>
    <t>Love that there is a pool table here!!! Drinks and food are secondary and nothing out of the ordinary; but if you're looking for a place to hang out with friends; there's a nice neighborhood feel to this place. The only cautionary note is that some nights; there are some serious dart players who don't like a lot of noise!</t>
  </si>
  <si>
    <t>DTrvaOwqev-xhbqqblt7Tw</t>
  </si>
  <si>
    <t>THIS IS MY FAVORITE BAR IN PHILADELPHIA.  Oh Ten Stone; how I miss thee!  Great beer; great crowd; great Sunday Brunch; great nights.  I wish I could just pick this bar up and move it to Palo Alto.</t>
  </si>
  <si>
    <t>t5gCbXRR6Jq4Dnjd3tJtFA</t>
  </si>
  <si>
    <t>Good spot to grab some beers and snacks. The truffle popcorn is great when you just want something to munch on. Trust me; the bowl won't last long. The crab dip and cheesesteak egg rolls are also solid choices.</t>
  </si>
  <si>
    <t>RQVaVyz1wTJRS6OscwKlKA</t>
  </si>
  <si>
    <t>DO NOT EAT HERE. I repeat: do NOT eat here. I will never eat here again and refuse to let anyone I care about eat here. If you don't want to read this long explanation, here's the reason why: I found a nail (a piece of hardware) in my crab dip appetizer. I bit into a nail and it pierced my gum.;;Two Sundays ago, I brought my family to the Ten Stone bar which is in my neighborhood full of bars. I usually go to Ten Stone for happy hour or late nights before heading home, and it's a great place to drink with friends. But, I had never eaten the food and thought it was worth a try. My sister had the nachos before, and apparently they were great, so we ordered them. ;;Our waitress (Maggie) informed us that Ten Stone ran out of tortilla chips, since they make them in-house in batches and they went quickly that day. Which is surprising that they ran out of a pretty basic item so early on a Sunday evening (wouldn't it be a no-brainer to go just grab a bag of tortilla chips for CVS?) Anyway, I digress, no nachos, so Maggie suggested we try the crab dip with pita instead. ;;The first few bites of the crab dip were okay, kind of unremarkable on the flavor scale, but then I bit into something hard... like a rock. I spit it out and discovered it was an inch long thin nail with a kind of sawed off head of the nail-- it was sharp on both sides. Thankfully, the pita kept it rolled up AND FROM GOING THROUGH MY JAW or splitting my tooth, though it did pierce my gum. Our waitress, Maggie was very apologetic, understanding, and comforting but this was just absolutely insane. A NAIL-- IN THE FOOD. I understand that things happen and there's hair in food, whatever, but a sharp piece of metal in a highly process/prepared food is insane. There is a lack of attention to detail in the food, and generally an unsafe/contaminated environment in the kitchen. Our food was comped and we were told that the owner or manager would call us ASAP--fyi-- there was no manager on site to handle the situation, also a no-no for a decent establishment on a weekend (in my opinion). ;;I didn't receive a call from the owner( Marvin) until my mother reached out to the owner (2 DAYS LATER). The owner did not care enough to be preemptive on this matter, apologize to me, and seek to rectify the situation. Why would you want to eat at a restaurant that just wants to cover their butts when there is a health issue/liability? The owner said he was trying to figure out where it came from (didn't end up having an answer), then lied about sending me a picture of the nail, which he procrastinated for so long until he admitted that he would not send it.;;I am infuriated by this but it's nice to know that a lot of people use Yelp and can read reviews like this make better choices to go to any of the other amazing bars in our neighborhood that are dying for your business. ;;FYI: My friend lives above Ten Stone bar and she has a pretty epic mice problem... in case you haven't been grossed out enough by the nail thing.</t>
  </si>
  <si>
    <t>qq6cSURbru6kBDhmwUSxLg</t>
  </si>
  <si>
    <t>Great atmosphere and PHENOMENAL food! The steak salad was to die for. The only complaint I have is that our waitress seemed relatively uninterested in serving us; even to get rid of us. She took our plates away and didn't bring the check for 20 minutes.</t>
  </si>
  <si>
    <t>cYksS6avdL1bdNsfIWxnmw</t>
  </si>
  <si>
    <t>wcHPKsLkRDl0-wpxWnlS6A</t>
  </si>
  <si>
    <t>Bread Pudding was hard as a rock. Sadly; this used to be the goto place in the neighborhood. Though; new places have come and this place has not tried to keep up. Not bad; but not what it once was; and falling behind in the neighborhood. Service is tough if you are not at the bar; and the place seems a little grimey with bad ventilation. A bit too loud for conversation.</t>
  </si>
  <si>
    <t>xtbq1-foNRby_m84APjzXA</t>
  </si>
  <si>
    <t>Very uneven.  Some of the lunch items are OK but commonplace and some are absolutely awful.  Stick with the items that can be found at countless other eateries and you will be OK, but if you venture into the more exotic, especially items that are normally found elsewhere (such as a gyro I had in which the \lamb\" was so old and tough it could have been better used in a new pair of moccasins) you will be disappointed...or worse.;;A final note.  The place always smells of disinfectant.  Maybe that's why the management throws up all the windows at every opportunity."</t>
  </si>
  <si>
    <t>W6mjfWkADJER2jvNfbnQCw</t>
  </si>
  <si>
    <t>3wg8xiywSGA96DWCF0WOLw</t>
  </si>
  <si>
    <t>Cheesesteaks, Food, Restaurants, Steakhouses, Sandwiches</t>
  </si>
  <si>
    <t>Jimmy G's Steaks</t>
  </si>
  <si>
    <t>4e944a6FbeLQ6Vm0EsXcDA</t>
  </si>
  <si>
    <t>Fat Peter rating system. ;as follows: ;STARS- standard yelp;CHANCE I WILL BE BACK- YES;Why I went  - Yelp pointed the way;;I've had tony lukes Genos and pats and this is the only cheesesteak I've had where i go WOW that was good.  I mean it was just perfect, so shocked.  like stunned how good it was.  ;;and little things really got to me .. place to sit it was clean and in the back you can park 4 cars... well run.  thoughtful !</t>
  </si>
  <si>
    <t>tIQPlTW7BWa7a7gkRKr_oQ</t>
  </si>
  <si>
    <t>L9Z9HlbBLvrpSzCWCzYmBA</t>
  </si>
  <si>
    <t>ALGlF1UP_kyFz56kDZMZEA</t>
  </si>
  <si>
    <t>2c5z2WiYscCA8nsUfOKTqA</t>
  </si>
  <si>
    <t>Cashier was super cool but that's about it as for positives. Here's the breakdown for the food. Soda was flat; hot dog was average at best and the \best fries in the city\" were terrible. They were soggy and cold and didn't even taste good."</t>
  </si>
  <si>
    <t>e0Y0xWC0DTd-hHAwBFl-LA</t>
  </si>
  <si>
    <t>ut7dFiTqVL9DB5n_Ii9CkQ</t>
  </si>
  <si>
    <t>L87WALHQ3e1TMv4YTOU9PQ</t>
  </si>
  <si>
    <t>yQ4sSWpwtDFlmKdIVERe-Q</t>
  </si>
  <si>
    <t>Stopped by tonight on the way home from work. Let me start off by saying that the food was good, not great but good.;;I ordered a cheesesteak and pizza fries. The steak was ok, it was a bit tough. I wish they wouldn't have chopped, my steak was very watery..I see they you'd Licious rolls which a great! Unfortunately my roll was very very soggy. ;;The pizza fries were good. The fries themselves were very tasty. Probably the best fries I've had in a while. But the pizza fries lacked cheese. I was a buy disappointed in the amount of cheese. ;;Overall the place was decent, can't really beat 13.00 for a meal. I may give this place a try again if I'm in the area</t>
  </si>
  <si>
    <t>bgyUxL6VrOAdRLIovBEwfg</t>
  </si>
  <si>
    <t>Not originally from the area but am a huge fan of cheesesteaks.  I've had one from pretty much every place you could name in the city.  Jimmy G's is my ABSOLUTE favorite with Dallessandro's a close second.  This place NEEDS some press.;;The owner seems like a real nice dude too.  this place is legit</t>
  </si>
  <si>
    <t>gVi78-FJ7p7KrXXLcuTyRw</t>
  </si>
  <si>
    <t>cDmGNLT2J24U25hWLWSm0Q</t>
  </si>
  <si>
    <t>An excellent addition to the Philadelphia cheesesteak scene. I had a cheesesteak with provolone; hot peppers and fried onions. I prefer my cheesesteak with everything mixed together. That is exactly how Jimmy G's makes them. The thing that really makes a cheesesteak is the drip. Some people who don't like it call it grease but the drip is the juice of the meat and the fat combined into a sort of gravy that moistens the sandwich and brings it all together. If you watch a person who knows how to make a cheesesteak properly; you'll see him/her take a squeeze bottle of water and squirt some on the browned but not fully cooked meat. This slows the cooking and stops the meat from drying out. That's what makes the drip. Jimmy G's does it just right. I took away one star because the roll was good but not great. Two additional notes; the French fries are excellent; don't miss them; and the place delivers to the neighborhood. Delivery was $1.00. It was FAST! The food arrived hot.</t>
  </si>
  <si>
    <t>gHq7kMbuKUNzLd-LqtZbAA</t>
  </si>
  <si>
    <t>FzmDTjXGx588f7lDaluU5Q</t>
  </si>
  <si>
    <t>The only thing this review lacks is fries; so I'm going to wait to go back before committing to the fifth star. You can taste the quality of the meat here; and the sandwich overall is far better for it. They also have other options like chicken or pork; which people were ordering while I was there. You go to the first window; place your order; and stand with the others under an awning until your number is called. Don't throw away your receipt! You need it to claim your food. There's a covered seating area in the back that makes this place a lot friendlier than most joints. I had a mushroom steak with wiz; of course with onions. I missed the large sign that said fries and a drink are just $3 more until well after I had ordered; while it was large; it should have been on the menu. Definitely the deal you want to pursue in this case. Last comment is on location - I walked over from Spring Garden St. at Ridge and there were some places I was hesitant about even during the day. Broad St. itself seemed fine; so my recommendation is to park carefully; or have someone wait with the car along Broad; should you visit at night.</t>
  </si>
  <si>
    <t>310zgwPQRoe63E1pzzMVPA</t>
  </si>
  <si>
    <t>pxwcO7RedKqhJhPIL7NCtQ</t>
  </si>
  <si>
    <t>WFZiP0v_ihhnqFEqH7thVw</t>
  </si>
  <si>
    <t>1ZiVG9cQ30IpTfiDo9nJvQ</t>
  </si>
  <si>
    <t>In Philly for work; and my wife and I wanted a Cheese Steak.  Most of the usual places only accept cash so we found Jimmy G's.  Service was superb (owner/manager? helped guide us to parking in back); price  was reasonable and Cheese Steak subs and fries were right on!</t>
  </si>
  <si>
    <t>IdCq8Ix9dfkOcWgXa_KsBA</t>
  </si>
  <si>
    <t>4zQV6v8TwEYMwI9Ekdf19g</t>
  </si>
  <si>
    <t>Moroccan, Restaurants</t>
  </si>
  <si>
    <t>Figs</t>
  </si>
  <si>
    <t>QPUeUmxSXT-eCbEkVLIbvQ</t>
  </si>
  <si>
    <t>I returned to Figs recently for the first time in 2 years with my mom &amp; sisters for dinner.  I was glad to see that nothing had changed.  Same cozy restaraunt with the same (delicious) menu.  I had made reservations for 7:30pm for my party of 6 on a Saturday night and we were seated promptly. ;;We orderd a lot of food and I got to sample a little bit of everything.  Appetizers: the baked brie in the clay pot is a must.  The lavendaer gives it a really unique flavor.  We also got the mussels (delicious), the hummus/smoked salmon pizza (surprisingly really good, at first thought it might be an odd combo) and the tzatziki which I wasn't really a fan of (but I think I just don't liek tzatziki in general).  Entrees: I had the tuna.  It was perfectly cooked, pan seared and melted in your mouth.  That came with spinach which was really fresh, not a gritty mass of slimy overcooked stuff.  It also came with mashed potatos with banana coconut curry sauce (yum!).  I also got to sample the seafood risotto and the filet mignon which were both really good.  I tasted the swordfish which I really liked but the vanilla rice that it came with was way too sweet for my taste.;;I would say the only con was that the service could have been a bit better. For example, we asked 3 times before finally getting a bucket of ice for our white wine. By the time it arrived the wine was warm.  But overall I love figs and will continue to go back. And remember, it's byob and cash only!</t>
  </si>
  <si>
    <t>mH5YSZOTb7Px6WX2r90-8g</t>
  </si>
  <si>
    <t>Extremely tasty! This place is a culinary adventure for your taste buds. Delicious; fresh; and healthy. Just a note; it is cash only.</t>
  </si>
  <si>
    <t>mtERkoWYDU9SaGDh4W-yaQ</t>
  </si>
  <si>
    <t>IdVaS8ioaAofMt7tk0XPUw</t>
  </si>
  <si>
    <t>I went here for brunch. The only Moroccan thing on their brunch menu was Moroccan eggs which was a little weird. I ended up getting them and they were great. Waitress was a little inattentive even though the place was almost empty.;;I also took off a star because they have gendered single occupancy bathrooms, which are against the law in Philadelphia. When I informed the owner, he didn't seem to care at all.</t>
  </si>
  <si>
    <t>dyAhOwkXaEwYlrqQN2KE6A</t>
  </si>
  <si>
    <t>DZdl_2155MF_QrjKcENFlw</t>
  </si>
  <si>
    <t>p0a51bqoEPRhxPtieX_91A</t>
  </si>
  <si>
    <t>A8pGUTbSfyn1Fv8WMXzQaQ</t>
  </si>
  <si>
    <t>I walked by this restaurant and really wanted to give it a try. My boyfriend and I decided to go last night and were VERY disappointed. We were \greeted\" poorly</t>
  </si>
  <si>
    <t xml:space="preserve"> waved to a table</t>
  </si>
  <si>
    <t xml:space="preserve"> and thrown menus. We were not informed of the specials nor what spread was served with the complimentary bread. When finally served our food</t>
  </si>
  <si>
    <t xml:space="preserve"> my boyfriend's chicken was like rubber (I've had better at a wedding buffet- that's saying something). My lamb was under seasoned and just...wet. It was tender enough</t>
  </si>
  <si>
    <t xml:space="preserve"> but the flavor was lacking. When we asked for a to-go box the waiter rolled his eyes and angrily walked away.  When he returned we asked him what were the specials for the evening (after overhearing another table have them recited to them)- and he replied</t>
  </si>
  <si>
    <t xml:space="preserve"> \"I'm sure he told you.\" ;;All in all</t>
  </si>
  <si>
    <t xml:space="preserve"> this restaurant was something that I was looking forward to and it let me down multiple times. I would not recommend this place to ANYONE. The staff is rude and curt</t>
  </si>
  <si>
    <t xml:space="preserve"> to the point that you almost feel like they're doing you some kind of favor. And the food was sub-par at best. We've eaten at many places throughout the city</t>
  </si>
  <si>
    <t xml:space="preserve"> and this place doesn't deserve our business. I hope this review helps any other curious foodies- STAY AWAY FROM FIGS."</t>
  </si>
  <si>
    <t>ILicYV0XNcbfiWEgWlIZ8g</t>
  </si>
  <si>
    <t>e-eJTaz-cjnURGO0gVS48Q</t>
  </si>
  <si>
    <t>Overall Experience 3.5.;;Came here for a birthday party...The staff was very friendly and attentive.  We had the Lamb and the Seafood risotto.  The food was a solid 3. I gave an extra 0.5 cause it's BYOB. I had a great time.</t>
  </si>
  <si>
    <t>2on-VIXmdDfX0p8DR55HSg</t>
  </si>
  <si>
    <t>9v_qj-AdD9cIJX4yJ_0ozg</t>
  </si>
  <si>
    <t>I went here for brunch.  It was awful.  I couldn't identify anything on our plates that had actually come from inside the kitchen that morning.  Everything was either shipped in (like the croissant that looked shellacked, but was in fact the most edible thing to arrive) or looked way past its prime (like the soggy potatoes).;;I feel obliged to point out that the pancakes (which none of us even ordered, but looked OK from afar) **ARRIVED WITH PREPACKAGED KRAFT SYRUP PACKETS**.  I was horrified.  Guys, if you can pay rent on the corner in Fairmount, you can buy some real effing syrup, or at least pretend.</t>
  </si>
  <si>
    <t>1EpvDaQL-02kqCnNj5unaA</t>
  </si>
  <si>
    <t>vlyctH3eQF699nQApZcD5Q</t>
  </si>
  <si>
    <t>Im still trying to figure out where the hype in the reviews came from here.  The baked Brie was just not good, and I love lavender honey.  There was a secondary flavor that was competing with the lavender, and the flavors did not marry well, making the lavender honey taste bitter.  You couldn't really taste the Brie, either.  The hummus as part of the tapas appetizer was not seasoned well and tasted bland.;;The eggplant lasagna was over-seasoned.  The lamb shank was braised well, as it fell off of the bone.  However, the lamb was under-seasoned.  The duck, again, was prepared well but bland.  The demi-glace that accompanied it was overwhelmingly sweet.;;There were some positives:;-The Fuji apple and walnut salad was dressed well, and all of the produce going into it tasted fresh.  ;-The tea was very good;-Our server was attentive and polite;;Overall, I wasn't impressed in the slightest. Maybe we went there on the wrong evening, but I'm not willing to spend the money to go back and see if we went there on an off night.</t>
  </si>
  <si>
    <t>rjyncVyoRlubEYY0cFUlHg</t>
  </si>
  <si>
    <t>w3JaRNK3Lp1ydAIS9IsY6g</t>
  </si>
  <si>
    <t>Went there on a Thursday afternoon after a day of walking around the Philadelphia museum of Art.  Was starving and got there a little past 2:30pm (closer to 2:45pm) when they normal close for lunch.  Was still told to sit down.;;My wife and I ordered the baked Brie (which was delicious), the angel hair Greek pasta with chicken which was also simple and delicious and also the crispy duck breast which was absolutely phenomenal (granted I am normally not a fan of duck so it was really good to me).  The fig sauce on the duck really is great.  Finished it off with fig ice cream after reading another persons review on yelp and yes it is definitely worth it.;;I'd eat here regularly if I lives in Philly.</t>
  </si>
  <si>
    <t>sxCfqltn_yWypUbpSg92nQ</t>
  </si>
  <si>
    <t>Z2vp6sKDCWredOeEfxsV5g</t>
  </si>
  <si>
    <t>Really nice moroccan/mediterranean fare near the art museum.  friend told me that even though it sounds strange i should try the brie/fig/nut/lavendar appetizer ... and she's right it was great.  whole bronzino was delicious.  nice grown-up feel without the  over-staged trendiness that plagues so many philly restaurants, where the show overwhelms the food.;byob</t>
  </si>
  <si>
    <t>Y2dhNLLyzeHTJ4zet86rRA</t>
  </si>
  <si>
    <t>i89mbAOMy4HVJRllmIKyzQ</t>
  </si>
  <si>
    <t>Restaurants, Bars, Ethnic Food, American (Traditional), Sandwiches, Wraps, Food Delivery Services, Nightlife, American (New), Seafood, Sports Bars, Food, Specialty Food</t>
  </si>
  <si>
    <t>Wrap Shack</t>
  </si>
  <si>
    <t>vsVMcrRNSIlW1Urd9hDK6g</t>
  </si>
  <si>
    <t>gECQJBC1G_cv3UEGahezfw</t>
  </si>
  <si>
    <t>PifiWfgxopJn1ChS2vhhAQ</t>
  </si>
  <si>
    <t>Very unsatisfied I spend 8 bucks on an ok Burger; and $13 bucks on wat is supposed to be Crab Mac and cheese but there was no crab; totally not worth $23</t>
  </si>
  <si>
    <t>SjgMWyILuxvAJczNH4Wf3g</t>
  </si>
  <si>
    <t>BLoAKBtf00cXZRqm3pbPNQ</t>
  </si>
  <si>
    <t>T5YgVopz7rMFlA7LD4hUMQ</t>
  </si>
  <si>
    <t>y51Td8bysAcEGSTt6co1JA</t>
  </si>
  <si>
    <t>so me and my friend walked in here after leaving byblos. we saw a sign that said 4$ mixed drinks and we walked in.. The drinks were made very strong.. which is a plus.. the onion rings we ordered were good.. nothing to write home about... I didnt try a wrap but they selections they had were a plenty.. so I plan to go back and try one..The scene was really laid back and chill... ;;Oddly we sat there a woman came in and ordered some food... I was like Oh she looks SO familiar.. you know that feeling you get when you know someone from somewhere but just can't place where.. So this guy sitting next to me was like oh I want to take a picture with her.. I'm like thinking to myself wtf is wrong with this guy haha... then he runs out when she's about to leave and I ask his friend who stayed in who was she.. and he was like YOU DON'T KNOW, that's RENEE ZELLEWEGGER.. I was like oh! I knew I had seen her before.. hahaha well that was interesting</t>
  </si>
  <si>
    <t>2LfozZiejXfQHcS52-Fv5w</t>
  </si>
  <si>
    <t>_ie-VonuiUGU3UWBWYJbFQ</t>
  </si>
  <si>
    <t>SQ_7m3MszQw71eqsOCvnwg</t>
  </si>
  <si>
    <t>w1BFM2GHh-5vRKG-NA_42A</t>
  </si>
  <si>
    <t>This place totally caught me by surprise.  While it may look like a regular; run of the mill bar/pub atmosphere; the food is consistently delicious.  They have my favorite JalapeÃ±o Cheesesteak in the city and their fries; wings; and cheesesteak egg rolls are addicting as well.  AND; they deliver!  If you are looking for some satisfying comfort food and a cold beer; this is your place.  Oh; and they have a surprisingly large amount of healthy veggie options; which my healthier friends have tested and approved.</t>
  </si>
  <si>
    <t>wZAPrUlxGvzOeGLUyQ6QSQ</t>
  </si>
  <si>
    <t>I love Wrap Shack.  ;;This is a great place to come for food and drinks.  I'm a huge fan of their Arnold Palmer Pitchers, iced tea, lemonade, and flavored vodka (i do peach, yum!).  It's casual and really laid back, a great place to escape a the scene.  ;;I always get stuck ordering the Scott Louis Wrap (chicken w/ bacon, cheddar, american, sauteed onions, mushrooms, and a mix of buffalo&amp;bbq sauces) because it's just so good I'm afraid to try something new!  Be careful though, the wraps are always SCALDING hot!  Fries are good too, but not a must-order by any means.  ;;Come to Wrap Shack when you want to chill, eat some good but inexpensive food, get cheap drinks and watch a game with some friends.</t>
  </si>
  <si>
    <t>xczR6wkhZoQdWX-n3wtRlw</t>
  </si>
  <si>
    <t>WAfblzKcjpV9rNrHZRhVZg</t>
  </si>
  <si>
    <t>3fY1y1qY4v9PhfI0-kIB8Q</t>
  </si>
  <si>
    <t>reVRlZ9M3MAvftr2D_fwIQ</t>
  </si>
  <si>
    <t>Good customer service would make such a huge difference. ;;I called in for a delivery order and was sort of rushed through and put on hold a few times. It is a Saturday night so I understand that they were probably very busy, but they were not very nice about it. They said my food would arrive in 40 minutes. Almost an hour and a half later my food arrives, after I called to make sure it was on the way. The delivery guy was actually very nice. Too bad it wasn't the right order. ;;I ordered a peanut tofu wrap and they brought chicken. I had to call again to tell them and they insisted that I had ordered a chicken wrap. I'm a life-long vegetarian and always very careful to make sure it is clear that I can have no meat in my order- so there is no way that's true. After a bit the guy on the phone dropped the 'tude and offered to send me a replacement order at no cost and said it would arrive in ten minutes. 25 minutes later it is here (same nice delivery guy again- who apologized for the mix-up). ;;If I knew it would take me two full hours to get dinner I would have just cooked or gone somewhere. So much for the convenience of ordering in.....</t>
  </si>
  <si>
    <t>tXCdeQQvZjQyC41VkX7pmA</t>
  </si>
  <si>
    <t>eV0LdBTFTVC2QE8i4feNng</t>
  </si>
  <si>
    <t>K0_K70u1iN5eUb686y_LzQ</t>
  </si>
  <si>
    <t>MM_v-KIUJiXLCxnkIqPKWA</t>
  </si>
  <si>
    <t>Restaurants, Vegetarian, Vegan, Coffee &amp; Tea, Food</t>
  </si>
  <si>
    <t>Soy Cafe</t>
  </si>
  <si>
    <t>GYSJIKJ-wml0pRvUVyix-A</t>
  </si>
  <si>
    <t>One of my new year's resolutions includes eating fresh, healthy food. Unfortunately for me, this means more cooking. In my desperate attempt to stay out of the kitchen, I discovered Soy Cafe. Thanks to them, I can actually eat out without feeling guilty for breaking my resolve. ;;You've got to try one of the juices. They're made to order and you get to pick up to 3 fruits. I went with the blood orange, ginger, and pineapple; what an unexpected treat! They've got tons of different smoothies to choose from too, all featuring fresh fruit, soymilk, and honey. Additionally, their vast selection of gourmet salads, wraps, sandwiches, steamed buns, and vegan treats makes it hard to decide. ;;Cozy spot to work on your computer, grab a quick lunch, or pop in for some tea/coffee. More coffeehouse cafes should follow their lead.</t>
  </si>
  <si>
    <t>8kkqYV5EODmHHk4YSqqS4A</t>
  </si>
  <si>
    <t>Great for quick eats; cafe vibes; and a great place to spend your afternoon reading or studying! I was visiting from New York and had a tough time finding a place to find anything that wasn't just another salad. This place gave me the best vegan sandwich I had in a very long time. The eggplant was grilled perfectly (hard to do most of the time); the cheese was melting off my sandwich; and the homemade dressings really made it taste special. Come here if you're looking for some top notch veggie eats.</t>
  </si>
  <si>
    <t>m3JgRHGWYVUNxh1Ebh50FQ</t>
  </si>
  <si>
    <t>67boiC7N6Sm4wNeukwqLTw</t>
  </si>
  <si>
    <t>Feels odd to rate something that is so close to my house, but here goes!;;Have had mixed feeling towards Soy Cafe over the years but in this moment am particularly enjoying them. Their drink selection is inventive, fresh, and good and their food has come a long way. I particularly like the artichoke and tomato sandwich with a side salad. ;;The coffee is their weakness, not sure why they don't switch to a better brand. Luckily their ginger based hot drinks are so good, there is no reason to order coffee here. ;;Staff is very friendly and it's a great place to sit and read.</t>
  </si>
  <si>
    <t>cPN4Kkk6UDTXCynsp_-7KQ</t>
  </si>
  <si>
    <t>I love this place! I There food is healthy and has many options for gluten free/ vegetarians/ vegans etc. ;I love the super veggie wrap with rice paper (  I am GF);Their smoothies are also delicious and they have multiple milk options. The atmosphere is eclectic and cute with a nice outdoor patio. ;I definitely recommend this place.</t>
  </si>
  <si>
    <t>C-UBvsIg2rCIyw2lWDwsWg</t>
  </si>
  <si>
    <t>VJbbhAjP9a6h2QZjCxuhxQ</t>
  </si>
  <si>
    <t>I got the healthy wrap with avocado, cucumber, and vegan ham in a rice wrap and it was absolutely delicious. I wish I would have realized there was a vegan quesadilla special, or else I would have gotten that. I'll be back for one of those.;; I also got a gluten free dairy free marshmallow, coconut and chocolate donut. This was not good. It was dry and super dense. After reading other reviews, I will avoid the baked goods. ;;Overall a really comprehensive menu of both veggie, meat, gluten free, and vegan options. I'll be back!</t>
  </si>
  <si>
    <t>9-DHS9YmfEDRqszj_e68GA</t>
  </si>
  <si>
    <t>Y5-DftP0pYWA5tdEHAaWjw</t>
  </si>
  <si>
    <t>jf9iR4_WdJwSLJP-g2skRw</t>
  </si>
  <si>
    <t>If I lived closer to Soy Cafe, I might be there for Breakfast, Lunch and Dinner.;;So originally I came here because of my vegan friend who likes to check out all that Philly has to offer in vegan food.  However, I was pleasantly surprised that they have plenty of food for the meat eating person.;;All the food we had was fresh. I had the turkey pesto sandwich which was good.... but I also had the seasonal soup which I wasn't  my favorite.;;Overall, this is a nice vegan place to get lunch and dinner. They have plenty of dessert options too for your vegan friends.;;I didn't try the smoothies, but they looked awesome!!</t>
  </si>
  <si>
    <t>03Sm6z1mU9ri1XXr3xeH1w</t>
  </si>
  <si>
    <t>azqWkunYgQZ9VjLPO-A1Fg</t>
  </si>
  <si>
    <t>Omg omg !!! My partner talked about soy cafe so much! This was my first time here &amp; what an amazing experience ! We arrived and the aesthetics of this place are so chill &amp; positive &amp; it feels so warm. He orders our ham &amp; cheese sandwiches that came with a side salad &amp; kindly told the woman at the front we'd return to pick up after going to the bike store down the street. ;;My rating below : Best out of 5...5 being the best! ;;Vegetarian/ Vegan Food options: 5;Parking availability: 4;Business Energy Cleanliness : 5 ;Bathrooms: unknown;Staff friendliness : 5 ;Seating Space: 3;Service: 5 ;;They have all kind of vegan goodies &amp; desserts! You know I have a sweet tooth &amp; love a place that can provide good food &amp; sweetness for afterwards. ;;My first bite into my sandwich omg it was like tasting perfection ! I loved it . After I took my first bite , I realized why didn't he order me a second one he knows im a true foodie ! Haha ;;This place is a must when in the area just pop in &amp; check them out !</t>
  </si>
  <si>
    <t>73MRrt4TT5PUWkNwoOvhWA</t>
  </si>
  <si>
    <t>0Ay1N-XNriO23wgngnrskg</t>
  </si>
  <si>
    <t>Soy Cafe is one of the best cafes in Northern Liberties.  There vegan mini donuts are amazing!  Lots of healthy choices including one of my favorites; the mushroom egg wrap.  One of the few places in the city with healthy foods ( I do wish they would serve wheatgrass!)  There is also a lovely garden which is a fantastic place to have tea in the spring time.</t>
  </si>
  <si>
    <t>rEdnbeWnj0z8NTReTXrB4A</t>
  </si>
  <si>
    <t>4hQxm6xckt0EGqfAGzQDyg</t>
  </si>
  <si>
    <t>Pubs, Cocktail Bars, Lounges, Sandwiches, Restaurants, Burgers, American (Traditional), Bars, American (New), Nightlife</t>
  </si>
  <si>
    <t>6coYJN0KoM1-APYsd5YlNQ</t>
  </si>
  <si>
    <t>Mixed feelings about this place, My girlfriend and I came here for drinks and a snackaroo.  The electric blue margaritas were tasty. I LOVE the bizarre decorations its a major trip out.  I wanted to try their \famous Bubble Bread\"  what ever the fuck that is</t>
  </si>
  <si>
    <t xml:space="preserve"> I was expecting some futuristic type toaster strudel.  Garlic bread on white bread sums it up.  GOD AWFUL.;;BATHROOMS - V.O.M.I.T to the tenth power."</t>
  </si>
  <si>
    <t>vTznGwin6ardOULhpzWAtQ</t>
  </si>
  <si>
    <t>RgAv6mbZuuaJrafcx5wC7Q</t>
  </si>
  <si>
    <t>I had to try this place out because I was always passing by and seeing people eat these amazing looking Nachos. ;I took my 2 kids with and we not only enjoyed the food but we had a blast with 2 of their ever so friendly/Cool waiteress. ;The nachos were as good as they looked, and the Burgers were really tasty also large. I could of shared mine with my daughter it was so filling. ;It tasted like the burger came right off a BBQ pit. So much flavor. ;I recommend this place, it's was clean and the prices were fair.</t>
  </si>
  <si>
    <t>15kr3p17ZFJzLu7y2rtoKw</t>
  </si>
  <si>
    <t>WnHzywdwcdcn2vuDJP_UmA</t>
  </si>
  <si>
    <t>My experience at Copa last night was highlighted, not by the fare or the folly of our ditsy server, but by the sheer happenstance of getting front row seats to the 4th-and-South-Show...curtain call at 7PM.  We strolled in as the staff was collecting the outdoor seating arrangements, and closing entrance to the front door.  We sat down wondering, \Gee</t>
  </si>
  <si>
    <t xml:space="preserve"> what are earth could be happening outside?  Why are there sleeveless shirt cladded men wielding construction equipment working on the street and yellow taping it on a Friday evening?  Why are there 10 bike cops outside pushing back ballsy youngsters on their skateboards/bmx bikes?  Why are the construction workers sticking those Ghostbuster-esque gauges into the open sidewalk holes?\"  ;;Our questions were quickly answered by our otherwise preoccupied server.  \"Umm</t>
  </si>
  <si>
    <t xml:space="preserve"> there's like</t>
  </si>
  <si>
    <t xml:space="preserve"> this gas leak</t>
  </si>
  <si>
    <t xml:space="preserve"> or something?  They're closing off access to the road.  But at least you guys get</t>
  </si>
  <si>
    <t xml:space="preserve"> a good view being by the window and all.\";;Nice.  So the fears of an explosion threat subsided in equal proportion to the amount of margarita that we imbibed.  And</t>
  </si>
  <si>
    <t xml:space="preserve"> a tasty margarita it was. ;;The view definitely improved with the witnessing of a reality show camera crew that was taping a meter maid ticket a Ford Explorer that belonged to a man eating at a nearby table.  Yeah</t>
  </si>
  <si>
    <t xml:space="preserve"> we watched him leave his party and attempt to finagle his way out of the inevitable.  Top that off with watching Brian Adam's tour bus negotiate the most wicked and efficient 3 point turn in the middle of a partially closed intersection on South Street on Friday evening.  I take it he was already backstage at the TLA</t>
  </si>
  <si>
    <t xml:space="preserve"> or else I would have been out there next to the dude with the jackhammers and the gas gauges singing that Robin Hood song at the top of my lungs.  (I've had 2 double margaritas at this point.);;So</t>
  </si>
  <si>
    <t xml:space="preserve"> in closing</t>
  </si>
  <si>
    <t xml:space="preserve"> the drinks are where it's at.  The food is not</t>
  </si>
  <si>
    <t xml:space="preserve"> but it will do a wonderful job of counteracting the drinks</t>
  </si>
  <si>
    <t xml:space="preserve"> as long as you don't drink as much as I did."</t>
  </si>
  <si>
    <t>8Lr4goQwmYPDPkKGJZBqVg</t>
  </si>
  <si>
    <t>I use to love Copa's but I have to be honest and say I have seen mice in here twice months aparts. The first time I said ok they're doing construction not their fault but the second time. Lets be real; you have a problem and its a real health hazard; which is disappointing because I love their drinks. The proof is in the pictures; the managers are aware because they were quick to pick up our tab; but the problem remains. Also the new menu is horrible. The only thing I like now is the drinks and the spanish fries if I ever go back.</t>
  </si>
  <si>
    <t>2RejeEvQHX8VheHmAn8TRw</t>
  </si>
  <si>
    <t>The 4 stars (instead of 5) are for the monstrous hangover I am currently experiencing. That's it for my full disclosure...;;The margaritas were fan-fucking-tastic. I recommend the classic margarita, but my girlfriend will probably recommend the rasberry flavored. Either way, a double order will get you a good 4 glasses of the tequila goodness. ;;Accompany that with the heart stopping crab cake sandwich and you are all set for the evening. The remoulade they serve with the crab cakes is super tasty. ;;This is not fancy eating at all, the decor reminds me of a cheesy Jimmy Buffet song and the food is best for sopping up the excess tequila. But if you get a seat by the window while they are fixing a gas leak in the street outside (or any other Friday night on South Street) you are bound to be greatly entertained by the shenanigans of drunk suburbians.</t>
  </si>
  <si>
    <t>hUsjU0fA-PmHZKUEZSDkbg</t>
  </si>
  <si>
    <t>Copa on South Street was my mainstay for several years after tai chi classes at The Painted Bride.  Those days are only for reminiscing now, but the taste and zest of Copabanana remains a trigger to my salivary glands. I have returned on occasion, and still loved the dirty ambiance, lusty margaritas, incredible Copaburgers (extra jalapenos, please), and the earthshaking Spanish flies...er...fries.  My son, now 12, has gone with me, so another generation is preparing to take its place where Friday night legends are made (and oft forgotten by Saturday morning).  ;What others Yelpers say about the conditions in the joint is true, but the best Tex-Mex food is always found in the dingiest hole-in-the-wall places.  Am I right? At least you know there are no cleaning agent molecules in the air to settle on your food. ;These days I try to stop in before or after a 76'er game.  Copa still possesses that \in your face\" attitude that I have loved</t>
  </si>
  <si>
    <t xml:space="preserve"> lo these many years.;May it always be so.;Amen!"</t>
  </si>
  <si>
    <t>XRBuproePoVADKVlHvHa8g</t>
  </si>
  <si>
    <t>Good food; reasonably priced; decent beer selection; but glacially-paced service. I normally don't care; but it took me 25 minutes from the point when I finished my food to get the bill; and I probably waited a half hour for the food. At a certain point; you do want to clear out once you're finished eating and drinking. Honestly; probably 2 and a half stars.</t>
  </si>
  <si>
    <t>bX-l7noPmsEK5n3a_4ciow</t>
  </si>
  <si>
    <t>nms3bbbMgXykF16ue6Op6g</t>
  </si>
  <si>
    <t>5/25/12 was the first time I came here. I'll admit; it's pretty small inside and you really gotta be careful going upstairs but upstairs is really not bad. The service is really good; the food and drinks are really good. I've brought my friends here or ran into them here. I do drink Coronas here but not all the time. I like that they don't charge you admission and that there's no dress code. Security is pretty cool. I know they gotta card people but there was one security guard who has seen me many times before and he didn't always card me.</t>
  </si>
  <si>
    <t>jpMJ8RifYA9iv6_K7WWa8g</t>
  </si>
  <si>
    <t>Copa is known for having the best Margarita's and burgers in the city.  They food is good and the drinks are refreshing, but ocassionally you'll get a knucklehead server and things go VERY bad.;;Overall I prefer Copa 2 because they do Blackened Chicken and it tends to be a little quiter and a lot better consistency  of the service, but when it comes to watching the wachos walking South Street, it's got to be the original.</t>
  </si>
  <si>
    <t>x7EPIN9ZJa9ZNke59dv7_A</t>
  </si>
  <si>
    <t>7pm on a Saturday night, 2 minute wait (she was wiping down a table), she like ran to the table, good thing its a small place but she dropped the menus, utensils and napkins on the table and then left. there was no \welcome to copa\"</t>
  </si>
  <si>
    <t xml:space="preserve"> \"how are you guys?\"</t>
  </si>
  <si>
    <t xml:space="preserve"> \"your servers bob</t>
  </si>
  <si>
    <t xml:space="preserve"> he'll be right with you...\"...there was nothing. oh well</t>
  </si>
  <si>
    <t xml:space="preserve"> maybe shes busy.;;so our server finally came to our table after i had read the whoooooole menu and decided what i wanted for an app</t>
  </si>
  <si>
    <t xml:space="preserve"> my drink and meal... he said \"ill be right with you\" and came back in like 5 minutes. lets just say the servers looked like they were busy but how can they when its such a small place. overall</t>
  </si>
  <si>
    <t xml:space="preserve"> he was nice and efficient i just didnt understand why they seemed so busy/rushed.;;spinach artichoke dip for an appetizer. it needed seasoning... i added sooo much salt to it! i shouldnt have to do that.;;cannes burger- delicious!;copa burger- not bad! (i liked mine better though);;regular margarita (house tequila) with salt &amp; strawberry margarita (cuervo) with sugar... we ended up switching margaritas because we like each others better... i must have refilled my martini glass like 6 times</t>
  </si>
  <si>
    <t xml:space="preserve"> if not more. overall</t>
  </si>
  <si>
    <t xml:space="preserve"> get the double!! its worth the price!"</t>
  </si>
  <si>
    <t>MH6IuWBSZMNt8GPwjAvwxA</t>
  </si>
  <si>
    <t>QtST1igZAi0q9LxJr6srIQ</t>
  </si>
  <si>
    <t>Restaurants, Seafood, American (New), Live/Raw Food, Breakfast &amp; Brunch</t>
  </si>
  <si>
    <t>Pearl's Oyster Bar</t>
  </si>
  <si>
    <t>-UI--3Uzfaa_gW9BXZ1rxA</t>
  </si>
  <si>
    <t>RRRYtfu-ng9yqq5mNlH2QQ</t>
  </si>
  <si>
    <t>qU6gWVWCCO-0fZrcaeuvuQ</t>
  </si>
  <si>
    <t>No doubt a delicious breakfast spot! I tried the classic French Toast. I was not a disappointed. Light; fluffy and sweet! It also came with fresh strawberries and blueberries. The bacon was cooked to perfection. I also ordered a side of scrambled eggs. The staff were very pleasant. I'll definitely visit again.</t>
  </si>
  <si>
    <t>MilV4vIlsFSraRnyWT75Ng</t>
  </si>
  <si>
    <t>id1sXFJb-XsWwstuoF8_NQ</t>
  </si>
  <si>
    <t>I've been here 3 times in the past two months and ordered the same thing every time and LOVED IT every time - as have all the friends I've brought here.;;First and foremost - THE TRUFFLE FRIES. Yes, all caps are necessary. These are probably the best fries I have ever had and if they were the only fries I could eat for the rest of my life, I would be more than content. Please order them. They are $5 and easily shareable - my move is to get them as the appetizer as most of the entrees come with their own side.;;Now for the main course - the salmon burger. It has ginger, cucumber, and some other thing I can't quite recall with the most delicious sauce on brioche. Sounds weird - tastes amazing! It is unique and refreshing with no \fishy\" taste and is filling but doesn't make you feel gross or stuffed. Food is 5 stars. ;;Service is friendly and helpful</t>
  </si>
  <si>
    <t xml:space="preserve"> albeit a little slow occasionally and water refills have been hard to come by. You pay up front at the register when finished. ;;I will be back here - maybe next time I'll try something else lol I hear great things about the po boy."</t>
  </si>
  <si>
    <t>2QhgxBMxjZR7AzD0SWOXSA</t>
  </si>
  <si>
    <t>Delicious! I had a yummy mushroom and turkey bacon omelet (made from local eggs) with white cheddar cheese. It came with a side of fruit, home fries (or grits) and toast (which I held). The portion was perfectly sized.;;I also ordered fresh squeezed oj which I literally could have guzzled down in one sip. It was that good!;;The service was great too. Our waitress was very sweet. She warned us that the kitchen was busy and it could take longer to get our food. We told her we were in no rush. 'Longer' was 10-15 minutes.;;The setting here is also amazing. POB is located at the front of the marketplace. Just a great atmosphere for breakfast at a bustling market</t>
  </si>
  <si>
    <t>Dz9SC3EWncE6LHKG82feWA</t>
  </si>
  <si>
    <t>oTV0cZwyJQxDHK-ek3Ealg</t>
  </si>
  <si>
    <t>I work nearby so have eaten at Pearl's a couple times. Today I was craving a crab cake sandwich for lunch so came here; and at the last minute decided instead to order the fried oyster platter; which comes with fries; coleslaw; and a roll. When the platter came; I just stared at it confused for a bit because there are only 3 oysters. That's right; 3 oysters. It was $13. It's Reading Terminal Market. I wasn't expecting much. But I was expecting a \platter\" to have more than 3 oysters. Not huge giant oysters either but average size oysters. The oysters themselves tasted fine but seriously; three? You get more than that in a PO Boy sandwich. Come on. I guess they expect you to fill up on fries and the roll. Oh and I just realized I never got the roll."</t>
  </si>
  <si>
    <t>2WxtLzPm3ercVep77XgDjQ</t>
  </si>
  <si>
    <t>uvd-fCTcfAWq51twDeqe0A</t>
  </si>
  <si>
    <t>Fantastic service, though I went to eat at 10AM on a weekday and it was not busy at all. Everyone was friendly and quick. ;;The best part of breakfast, though, was the food. Crabcakes Benedict. Amazing. ;;Good atmosphere and great food. I'm happy to be working in Philly this week down the street from Reading Terminal where I have found so many gems like this place.</t>
  </si>
  <si>
    <t>VvMcbkMnivBy7bq035S8WA</t>
  </si>
  <si>
    <t>zh9sptBr2KIpjcnGhfEGIA</t>
  </si>
  <si>
    <t>My husband and I stopped here for breakfast on a Sunday morning; and I'd highly recommend trying the Breakfast Po'boy. DELICIOUS. Their coffee was pretty great; too.</t>
  </si>
  <si>
    <t>EZVkkDwbQJz6e3fLXyMoOg</t>
  </si>
  <si>
    <t>ouh0WIcerKPHyw0DZmZ63g</t>
  </si>
  <si>
    <t>I ate there the first time I ordered the bacon banana french toast;  it was good the first time;  the second time it was horrible;  I ask the server politely that it was something wrong with my order; he neglected to do anything about it. I've never went to a restaurant that neglected a customer concerns; but yet still want the customer's money. I was outrage;  I will not be going back to pearls oyster bar. There customer service has to improve. For anyone going to Reading Terminal for the first time or just going there to eat; try out the Dutch Eating Place; the food is great; customer service is great; the work ethic at the Dutch Eating Place is way better than eating at the pearls oyster bar.</t>
  </si>
  <si>
    <t>PqJWtkFIlyVb-dvD7bba2w</t>
  </si>
  <si>
    <t>KWXZep-1U8y2UaTrmEfFFw</t>
  </si>
  <si>
    <t>Best Breakfast in the area!!!;Had eggs Philly yesterday... EPIC... had Peanut Butter Banana French toast today... EPIC... go here for breakfast!!!;;Great service with a smile too!</t>
  </si>
  <si>
    <t>_n_ppnjrxAK3PYd5wArLYA</t>
  </si>
  <si>
    <t>Vydb_xsF66uPi3xWAW7VvA</t>
  </si>
  <si>
    <t>I eat at the Reading Terminal frequently; but have never eaten from here. I was in the mood for some fried shrimp; and ordered the shrimp platter with extra fries (I dont like coleslaw). I got it to go; my order was ready quickly; i was excited to eat it. I get home and open the box and my first thought was really; this is what I paid almost $11 with tax for. The fries were nothing special; had to add salt and have ketchup with them to have some flavor. The roll was a roll. There were I believe like 5 butterflied shrimp. I was surprised at how little the amount of shrimp was. But I thought ok; they might be very good; they were not; they also had no flavor. Overall not worth the money at all; maybe if I had paid half of what i did; I would be ok with the very bland food. I might try the soups one day; but I dont know if I would give the fried food another chance.</t>
  </si>
  <si>
    <t>P_6WQSbRgQPO3u_FYa2u4A</t>
  </si>
  <si>
    <t>YO9Ycz_chfmoW4WI9Ou0ag</t>
  </si>
  <si>
    <t>Gastropubs, Restaurants, Nightlife, Bars, Pubs</t>
  </si>
  <si>
    <t>Drinker's Pub</t>
  </si>
  <si>
    <t>ciNGYm8-OULjCr_WTLJHaQ</t>
  </si>
  <si>
    <t>Drinker's Pub is about as basic as you can get.  A bar, juke box, beer, \life size\" statue of Jack Daniel</t>
  </si>
  <si>
    <t xml:space="preserve"> and a mounted moose head.  Well a few of those things don't come standard in Philly bars</t>
  </si>
  <si>
    <t xml:space="preserve"> but nonetheless... Drinker's will do nothing to blow you away</t>
  </si>
  <si>
    <t xml:space="preserve"> but if used for the right reasons</t>
  </si>
  <si>
    <t xml:space="preserve"> hits the spot.;;Nearly all my visits to Drinker's are for happy hours that I organize to keep in touch with former colleagues and friends who live outside of town.  It's a nice way to catch up without asking too much.  Due to the central downtown location</t>
  </si>
  <si>
    <t xml:space="preserve"> and cheap beer and grub</t>
  </si>
  <si>
    <t xml:space="preserve"> Drinker's is almost always the monthly happy hour destination.  Drinker's has all-day-every-day beer and shot specials</t>
  </si>
  <si>
    <t xml:space="preserve"> and happy hour specials from 7-9.  Their tacos and wings are good for a happy hour snack.  You'll need it to soak up all the High-Life or other light beer you'll likely be drinking.  They also have a limited selection of microbrews</t>
  </si>
  <si>
    <t xml:space="preserve"> $5 Heineken keg cans</t>
  </si>
  <si>
    <t xml:space="preserve"> and even forties (yup</t>
  </si>
  <si>
    <t xml:space="preserve"> forties).  My personal preference is to sit down with a few strong ales when I go for a beer</t>
  </si>
  <si>
    <t xml:space="preserve"> but again</t>
  </si>
  <si>
    <t xml:space="preserve"> this is happy hour and craft beers are not for everyone.;;Drinker's</t>
  </si>
  <si>
    <t xml:space="preserve"> as you might expect</t>
  </si>
  <si>
    <t xml:space="preserve"> is also open for lunch and late-night.  The crowd for late-night is a much younger crowd than what you'll find from 5-9 on a weeknight.  It can get pretty packed.  This is not my scene and I won't recommend going at these times unless you are in college and looking for love.  If you're looking for a quick lunch in the spring and summer months they'll have the big windows open in front and it can be pleasant.  But if you're looking for a bite and a beer over that way</t>
  </si>
  <si>
    <t xml:space="preserve"> Devil's Alley is a few doors down.;;So</t>
  </si>
  <si>
    <t xml:space="preserve"> in summary</t>
  </si>
  <si>
    <t xml:space="preserve"> Drinker's Pub is a very serviceable spot for a downtown happy hour.  The tacos and good beer prices will allow you to get a lot for your money</t>
  </si>
  <si>
    <t xml:space="preserve"> even in larger groups.  I can't recommend it as a weekend destination</t>
  </si>
  <si>
    <t xml:space="preserve"> but Drinker's is a straight-shooter when it comes to happy hours.  Just ask Jack D."</t>
  </si>
  <si>
    <t>Fuuu5ifIKnnn19rxi8MFPw</t>
  </si>
  <si>
    <t>uEtuUkEpj2vKZlzUN0QZkQ</t>
  </si>
  <si>
    <t>Great DIVE bar. This place has cheap food and cheap drinks; and its in a prime location. There are two stories; each with their own bar where you can get $1.50 tacos (only $1 on Tuesday.) During happy hour; drinks are half off. The bartenders have always been very nice. There is a housemade; nameless salsa at each table that is so good! The random decorations include a giant clown on the ceiling; a huge moose head; a statue of Jack Daniel and a wall of real credit cards that real people have left at the bar. Theres nothing classy about this place; but for the price of drinks; and that salsa; I keep gong back.</t>
  </si>
  <si>
    <t>7nsC0VI_FbPe6hJGbL02HQ</t>
  </si>
  <si>
    <t>3T7QKF5Q1w4p4Dl1cZXOAw</t>
  </si>
  <si>
    <t>Ahh Drinkers. I've been to this place tons of times through out the years. Always a good time! Music is fun and bumping; drinks are decently priced and there's a fair amount of space. The crowd is definitely on the younger side though. It's been a while since i've had the food here but people all say good thinks so; I'd generally trust it and be willing to try it again.</t>
  </si>
  <si>
    <t>PEUH6C3G0PQfuXFd6Au-Kg</t>
  </si>
  <si>
    <t>Meh....they canceled my delivery order to Children's Hospital of Philadelphia for no reason; guess an order for a sick kid isn't as important as pumping beer into hipsters.</t>
  </si>
  <si>
    <t>eNBWH3f6Wjsx7QC8Ad5WYA</t>
  </si>
  <si>
    <t>kmGVgl69_4fCkchkmPz0hg</t>
  </si>
  <si>
    <t>I've landed at Drinker's numerous times in my short time here in Philly. It's close, there's cheap/strong drinks, and the bartenders are quick. We always end up upstairs because it's usually not busy so we know we can get served really fast. The $3 three olive drinks are tough to beat during happy hour, and although I haven't eaten here yet, there's good food specials, too. ;;As others have said, if you don't like to be around a ton of drunk people (mostly college kids) you're best avoiding this place, but if you don't mind that type of scene then it's worth it</t>
  </si>
  <si>
    <t>Pdn3D1u2OVAuv8eefcvdsw</t>
  </si>
  <si>
    <t>uVsy2WXktY9L4SdI5-ZeJQ</t>
  </si>
  <si>
    <t>Drinkers is one of those places that I love when it's dead and hate when it's busy because it's full of yahoos and jerkfaces.    After work crowd is lame, and the popped collar kids on the weekends, blech!;;The bartenders are awesome here, especially if you get a chance to talk to them when it's not super busy.</t>
  </si>
  <si>
    <t>suu6Qw3OeFpZ45KNFjHyYg</t>
  </si>
  <si>
    <t>p4-x3JqTmoLRM-uvj19Ohg</t>
  </si>
  <si>
    <t>This is your classic college bar.  This place has good specials and the food is surprisingly good.  The bartenders are always real cool.  Sunday night was 75 cent lions head beers and 3 dollar 3 olive drinks.  You really can't beat that kinda deal.  This place gets mobbed on the weekends so if you aren't into a huge crowd; this place isn't for you.</t>
  </si>
  <si>
    <t>UMleWTnd-k0ZsCaXqIU9oA</t>
  </si>
  <si>
    <t>v8ZDFMPBc2gCM6H7eBoheg</t>
  </si>
  <si>
    <t>c3gXaFddzRDJfhQo-PUFpA</t>
  </si>
  <si>
    <t>niH6UTBPToic6v6pNBJU1A</t>
  </si>
  <si>
    <t>well my friends thought some of the bartenders were hot; and who was i to argue allegedly cute bartenders serving beer? if i remember correctly [which is generally hit or miss when you're talking bars] there was pbr. that automatically gives a place 3 or more stars in my book; unless there was a weird smell or creepy dudes. i feel like it's your garden variety assemblage of collegiates; and i mean that in a good way; for once. the atmosphere was really fun and the crowd was livelier than at most other places. Vay nice.</t>
  </si>
  <si>
    <t>DI6Diniu7QcxIkRn-dnTdA</t>
  </si>
  <si>
    <t>5AGVyIa1_XVUqXGbQXRmiQ</t>
  </si>
  <si>
    <t>Restaurants, American (New), Arts &amp; Entertainment, Jazz &amp; Blues, Nightlife, Bars</t>
  </si>
  <si>
    <t>Heritage</t>
  </si>
  <si>
    <t>sT7IXFiLELPP8u48o4I4ZA</t>
  </si>
  <si>
    <t>h-bAv3PoSyqvkPa4n-ThMw</t>
  </si>
  <si>
    <t>K5RyUOYBZPKNDi826wrjVQ</t>
  </si>
  <si>
    <t>Heritage's ambiance is awesome. The decor is beautiful and the live jazz is a nice touch. We had reservations for 4 people at 7pm. When we were seated it was empty then started filling up quickly. We started with appetizers of chicken wings and the Smoked Potato flatbread. I had the Heritage Breed Pork for my main. The service was excellent and I really enjoyed my flavorful entree. I will definitely be back; even to sit at the bar.</t>
  </si>
  <si>
    <t>mnwZ7_kWeyZ-ZMZPYR4j-Q</t>
  </si>
  <si>
    <t>What the hell happened?!?! Super cool place, awesome atmosphere, great music and good service.. But the food.. What happened to the food? ;;I've been there twice for dinner in their first couple month and the food was delicious. I loved it. ;;I sent my friends there for their anniversary and was so surprised when they said it was bad. Awful, to be exact.. So I went there last week and yeah... Pretty bad. ;;The Brussel sprouts were so soggy.. Like the frozen lame kind that you steam in the micro.. The potatoes were bad- how can you ruin potatoes?? ;The steak on toast.. Lots of toast.. Very little steak.. And can someone tell me why the burrata was swimming in a string peas soup or whatever it is?;;I think you get the point. ;;Go there for drinks, but I do not recommend the food..</t>
  </si>
  <si>
    <t>FS5SD-j-7vqKhihAAPF25A</t>
  </si>
  <si>
    <t>Great place in the very cool Northern Liberties neighborhood.  Nice and stylish inside with outdoor seating as well.  The place was pretty busy tonight and had a live jazz band playing during dinner.  Both food and service were good.  Such a great looking place; try it!</t>
  </si>
  <si>
    <t>g0KojhanYq2_UTKIgk1BQw</t>
  </si>
  <si>
    <t>EXECELLENT food. Had the chicken; veggies platter; and crudo. Everything here was excellent. The drinks were okay; and the service I would give 4/5 stars (just had to wait a long time before getting our check). Other than that I will definitely be coming back here many times. It is a great place for a group dinner and all in all; affordable. The live music is phenomenal.</t>
  </si>
  <si>
    <t>eNw5PNNz523coPRJZRLUBw</t>
  </si>
  <si>
    <t>This is my new favorite spot! A new hip and chill place to hang out and have really good food in Northern Liberties! From the service; to the food and finally the ambience this new restaurant is sure to be a major hit!</t>
  </si>
  <si>
    <t>TnY-hsAe4uRhxBTf5lnxWw</t>
  </si>
  <si>
    <t>Very nice ambiance. The music was great; the service as well. We have enjoyed the music a lot. The bread pudding was delicious.</t>
  </si>
  <si>
    <t>tRUnFDRI11VHUJ94I9uv8A</t>
  </si>
  <si>
    <t>vzi1PkNQmbAEp4tLPM5gcg</t>
  </si>
  <si>
    <t>Came to have dinner here and I liked it. They have live jazz which is pretty good. The dishes; although pricey; are very delicious. I recommend people to get several small plates and share. Also the duck is really good.</t>
  </si>
  <si>
    <t>CH2wWGxn7xRgbmuRqO_7Vw</t>
  </si>
  <si>
    <t>So. I reallllyyy liked Heritage. And I will most certainly be back. ;;The atmosphere was great, it's open and spacious with a huge garage door opening out onto 2nd St. There is also a long bar that spans the length of the restaurant and an outdoor seating area. It reminds me of Terrain, if you've ever been there. ;;Service was fantastic. Our server was so pleasant and made great recommendations, it felt like we were simply hanging out with him all night (but not in a clingy, overbearing waiter kind-of-way). ;;We stuck to small plates for dinner. The mussels were huge, chicken croquettes were a must-order and the beet salad was my absolute favorite (I think I've had at least 3 dreams about it since).;;And, the icing on the cake was the live jazz music! They have live music every night and during brunch on Saturdays &amp; Sundays. I definitely want to come back for brunch!</t>
  </si>
  <si>
    <t>mcYVFo5w-IXERIskqvPIkg</t>
  </si>
  <si>
    <t>rVID-uN8j9VAH_SuncRAeA</t>
  </si>
  <si>
    <t>Went for brunch. Bluegrass band was awesome. Food was absolutely incredible. My husband had the breakfast platter; which had some of the best bacon I've ever eaten. I had the blackened shrimp. Portion was a little small but I kind of appreciated that because I wasn't obscenely full afterwards. The shrimp and grits were absolutely phenomenal. As a side we ordered the pheasant scrapple which was also incredible. And the food came very quickly which was awesome. Overall 5/5. Amazing.</t>
  </si>
  <si>
    <t>N_LYU3-3Vot-wX3dp6UN5w</t>
  </si>
  <si>
    <t>nIlmZLuMs0JuBRvAHSIf8Q</t>
  </si>
  <si>
    <t>Food, Restaurants, Bakeries, Custom Cakes, Ice Cream &amp; Frozen Yogurt, Desserts</t>
  </si>
  <si>
    <t>Bredenbeck's Bakery &amp; Ice Cream Parlor</t>
  </si>
  <si>
    <t>O2LQuQ_jPaByB1NDo0KSpg</t>
  </si>
  <si>
    <t>xWShC7juD33vzBIjBlFGkQ</t>
  </si>
  <si>
    <t>3XH76XdNqXqdYZZFK4S6-Q</t>
  </si>
  <si>
    <t>From my stunning; delicious wedding cake to the moist; almost too pretty to eat cupcakes served up at my birthday dinner last week; I have never encountered a Bredenbeck's treat I could resist. The staff is extremely friendly and helpful; the bakers put out top quality product; and the decorators are:extremely talented and creative. It is a Chestnut Hill staple and a spot that all sweet-toothed Philadelians should check out!</t>
  </si>
  <si>
    <t>ICQnZJEEjlCFUdwGB7Du9w</t>
  </si>
  <si>
    <t>RNN6KmmpG_MZKHu4YT_GpA</t>
  </si>
  <si>
    <t>Hubby and I ordered a just-like-our-wedding-cake cake for our one year anniversary party and it was just as delicious as we remembered; and completely devoured by the end of the party. The top freezer-stored tier held up pretty well too and was also very delicious; tho very cold ;)</t>
  </si>
  <si>
    <t>bGPQt7e1ce9tC-OdU4UWYw</t>
  </si>
  <si>
    <t>I've never seen so many guests at a wedding eat cake! Not only was the cake beautiful and just what I had pictured; but it tasted great! So great that my little brother cut into the top tier that we had saved the next day.  Normally this would be stressful; but Bredenbecks actually gives you a complimentary small cake on your one year anniversary! We had a great experience through and through. The cake tasting was fabulous (and impossible to choose!) so we had three different flavors on our four tiered cake. The design was exactly what we had planned during the cake tasting meeting as well. Overall a great experience! Not to mention the great treats they have in their bakery year round! We definitely will be using Bredenbecks in the future.</t>
  </si>
  <si>
    <t>oyQ6PRDwjuO4Zx6u2Fv8Yg</t>
  </si>
  <si>
    <t>IAgf2oNU6ikcRnhiFmFISg</t>
  </si>
  <si>
    <t>I like this cute little shop.  Stopped in the other day for a hot fudge sundae. I am lactose intolerant, but I am able to eat small amounts and be ok.  I asked the girl at the counter for the smallest size they serve. That ended up being a little less than a scoop, and I was fine with that.  My sundae was very good. ;;My fiance ordered a Brecken Schmecken... which is actually what I should have had. This was kind of like a caramel sundae with pieces of a soft, cinnamon sugar cookie inside.  Yummy.</t>
  </si>
  <si>
    <t>IpLRJY4CP3fXtlEd8Y4GFQ</t>
  </si>
  <si>
    <t>7HoxpU36Zubga8jF2NQ32w</t>
  </si>
  <si>
    <t>As a Wedding Photographer, I see a lot of cakes, BredenBecks, stands out. That's why I chose them to do my own Wedding cake. Business in the front party in the back!! A cake that made people smile! They followed all the instructions we gave them, followed pictures and drawings we got together. The cake was delicious, beautiful, and exactly what we wanted. As you will see from the pictures, we got very creative.;BredenBecks, also did another custom cake for me, it was to look like an iron, worn Captain America Shield. The picture does not do it justice. It was incredible. The chocolate cake with salted caramel center was a hit with everyone at the party. The attention to detail, superb. ;I see some 1 and 2 stars on here. Maybe not every cake is a success, or maybe the customer isn't specific enough. I for one am very meticulous, and they did everything exactly as I planned, and asked for. I will continue to use, and recommend Bredenbecks.</t>
  </si>
  <si>
    <t>FT4ry9FDVqPvW4afGXzfaA</t>
  </si>
  <si>
    <t>8N734GW4ehZ4UuJQkFXZ8A</t>
  </si>
  <si>
    <t>This is where we come for all of our birthday cakes, cookies, and it's a great spot for ice cream in the summer. ;;The cakes are beautiful and the best I have ever tasted!  I usually get vanilla cake with vanilla icing, but I have also tried the chocolate chip cake which was out of this world! The cupcakes are also delicious, and the cookies are cute and seasonally appropriate (fall leaves, flowers, ice cream cone shapes, etc.);;The ice cream shop is also great! They have a friendly staff and a large selection of ice cream and toppings. They also sell cookies, ice cream sandwiches, and other goodies. ;;Local gem!</t>
  </si>
  <si>
    <t>s85_3a2HnX9GRl1_8z7Z_w</t>
  </si>
  <si>
    <t>3mj6u-L5XvfHHPyknUjgtg</t>
  </si>
  <si>
    <t>Hennessy Cupcakes:;The staff at Bredenbeck's did great on the project of making the cupcakes. I got the indication it was something they had never done before and they nailed it! (please see photos);I had a great experience with the staff. They were friendly and very much up for the challenge. ;;The cupcakes looked great and tasted even better!</t>
  </si>
  <si>
    <t>sJ0QLGI9RwfrW4Tf3LSWlQ</t>
  </si>
  <si>
    <t>jVx0QmwMyQl6D4plw6ROvw</t>
  </si>
  <si>
    <t>Amazing cakes for special occasions. The walk in bakery also has great cookies; cupcakes; pies and more; with an ice cream shop attached!</t>
  </si>
  <si>
    <t>DK35CUWSp13IreVzIoKK2g</t>
  </si>
  <si>
    <t>ty5Q4r8NCuJ9xdWsvsYEqg</t>
  </si>
  <si>
    <t>My family and I have been buying our birthday cakes here for 30 years. The bakery is always fresh and filled with anything you could possibly want; including ice-cream. A nice; family- owned bakery feeling</t>
  </si>
  <si>
    <t>bQYqdcu6c5yuoTnUy7ze-Q</t>
  </si>
  <si>
    <t>0PDe8TxXHoROxpu-jH8e6A</t>
  </si>
  <si>
    <t>Restaurants, American (New), Live/Raw Food</t>
  </si>
  <si>
    <t>Pennsylvania 6</t>
  </si>
  <si>
    <t>fzm9A3fZL7xrFHYXfvigww</t>
  </si>
  <si>
    <t>I went here with my family for brunch.  I highly recommend!!  We got there shortly after it opened so it was relatively quiet and not busy at all.  Great decor and relaxed atmosphere.  The service was great and the food was amazing.  I highly recommend the shrimp and grits if you like savory grits.  My family got the French toast and omelettes and raved about each. The French toast is definitely a large portion; so tackle if you're really hungry.  I would definitely come back!!</t>
  </si>
  <si>
    <t>0jSw-RA6JU1PZQlRvgqejQ</t>
  </si>
  <si>
    <t>uxWD7T1CWAr4jix9VvfIyw</t>
  </si>
  <si>
    <t>Go here if you had been to most of the different bars and trendy gin joints in Philly - and you are craving for duck fat fries, oysters, and delicious pate appetizer.  yumm...;  ;It's centrally located - not too far from other trendy bars and restaurants, the Reading Terminal, and Chinatown, if your iron gut is craving for the mysterious and slightly above average Asian food, such as General Tso's chicken.  Who the heck is General Tso and I would bet that he has never eaten this seemingly popular dish (with its own documentary on Netflix)? ;;I like the happy hour selection here, the hip vibe, the live jazz band, and the duck fat fries.  Prices are reasonable at this bi-level restaurant/bar. Not the largest place and I wouldn't consider this place for a romantic outing.  It can get quite loud  and crowded, to the point where the aimless chatter, the elbows, and drunkenness, could result in a hazardous environment.  Despite the risks, I am a fan of this establishment and will take an elbow or two just for the awesome fries.</t>
  </si>
  <si>
    <t>kglzBPYf4WS6HYmPMxm4zg</t>
  </si>
  <si>
    <t>I know this place is new; so I won't hate on them too much... The atmostphere and decore are really great. Staff was super friendly; drinks were yummy but where they lacked most was the food. The food is everything! Started with the spicy maple bacon peanuts; they were good to snack on but not wow worthy. Next tried the burrata cheese app. It was basically a lump of mozzarella (obviously) with cheap toast on the side. They need to find a better bread supplier. It should be so easy to find good bread in center city. I was quite disappointed. For our main course; the open faced mushroom toasty. Again; disappointed. It was sautÃ©ed mushrooms on really bad bread (like texas toast type bread). It came with a small salad that had way too much dressing. It had such great potential; but fell a little flat in the flavor department. We also tried the pork colar. The pork itself was yummy; had that slow home cooked taste but again; not wow worthy. It came on top of a LARGE pile of cheese grits (way too much cheese grits). Of the 2 entrees we tried; this was the better of the 2. Lastly; desert. We had the cheese cake. It came in a cute short mason jar; which looked adorable; but made the cheesecake into this small little thing of a desert. I felt short changed :( It was tasty but could have been a bit more substancial. Overall; I know this place is new and needs to work out the kinks but they seemed to have nailed everything but the food. It was good; but it doesn't have anything to really bring me back. With all the amazing restaurants in the city; this place ranked average.</t>
  </si>
  <si>
    <t>OsMaE5N03Fa8Dw9tSz9_WQ</t>
  </si>
  <si>
    <t>03F1c27jkAikld3z5tSdpQ</t>
  </si>
  <si>
    <t>MYjWX6cEBN7JNuArFtuQUQ</t>
  </si>
  <si>
    <t>This place had great food; great servers; and overall was a great experience. We ordered one of the raw bar samplers \The Grand\" and all three items especially the moonstone oysters were really fresh and delicious. My wife and I also ordered the duck fat fries and to date they were the best duck fat fries we've had because they weren't too oily and were seasoned to perfection. The best part was the lemon truffle aioli they paired with the fries which just made the fries that much better. For entrees we ordered the Berkshire Pork Collar which was so tender and tasted great. It was hard to tell that it was Berkshire Pork but still was pretty good. The Lancaster Organic Chicken was also very moist and well seasoned.The Poppy seed lemon cake with lemon gel; pistachio brittle; pistachio gelato was also very tasty but the pistachio brittle could have been in larger chunks; it was too finely grated and spread around the dish; and the lemon gel was extremely sour and could have used a bit of sugar. Overall we had a great experience and the meal was great."</t>
  </si>
  <si>
    <t>tT6puhrUioJqa9cogzUdkw</t>
  </si>
  <si>
    <t>Great place for brunch! Had the Crab Omelette and not one complaint! First time in Philadelphia for a full weekend; and first time at PA 6. Great combination!</t>
  </si>
  <si>
    <t>iYJglgq2O-DOjcMoJyZKUQ</t>
  </si>
  <si>
    <t>jCmoLNPPlYA8c9hP01Q5UQ</t>
  </si>
  <si>
    <t>VmZYM709Bl28os6MfjmNGA</t>
  </si>
  <si>
    <t>_aFKvuvVnR3XTD3SlYssww</t>
  </si>
  <si>
    <t>Came in for happy hour to find a pretty nice menu. The bartender was great and offered up suggestions on drinks to order. He made a mean whiskey sour  My friend ordered the veggie burger and loved it; which is always a plus for us vegetarians. Definitely worth stopping by!</t>
  </si>
  <si>
    <t>wCZkyXWJobfQy1tHf_ZBtA</t>
  </si>
  <si>
    <t>xGFIeRDjI-r-Us70s-o2sg</t>
  </si>
  <si>
    <t>VHalXQg8Ie8yE2PINLJd0Q</t>
  </si>
  <si>
    <t>Charred Octopus; - baby yukon potatoes, meyer lemon, espelette pepper, black olive vinaigrette;;Yellowfin Tuna Tartare; - roasted red peppers, charred scallions, avocado, pickled cucumbers, spicy aioli;;Best introduction to raw food I've ever had :P, did not expect tuna to taste so divine!;;As a restaurant of this price range ($$$), this place is as good as it can get in Philadelphia. Everything about it. The food was excellently prepared, and I would try everything on their menu. I think this is a place everybody should try, at least once - I can't really say much about their food beyond the fact that I think it's perfect.;;The service is quite attentive and friendly. I was at the bar with a friend. It was a Wednesday night, and unexpectedly not so busy. What a shame! The manager or assistant manager? Ryan greeted us sometime during our meal, introduced himself and that made me quite glad the involvement of management in the restaurant. The bartender was awesome. Easy to strike up a conversation with, and seems quite happy working there. Additionally, the drinks here aren't rushed and are made with attention. ;;The decor makes the place seem smaller than it actually is. Quite dark at night, dimly lit, but enough so that you know where you are. The atmosphere can be quite intimate depending on where you choose to sit, and have 3 floors to the establishment.;;Definitely on my list of regular places to visit, if the opportunity ever came about.</t>
  </si>
  <si>
    <t>gNJNxucGoZ31nlH74EQpPg</t>
  </si>
  <si>
    <t>lFYqN66bnwx8MiaIAtesoA</t>
  </si>
  <si>
    <t>Bars, Pubs, Nightlife, Restaurants, Gastropubs, Breakfast &amp; Brunch</t>
  </si>
  <si>
    <t>Perch Pub</t>
  </si>
  <si>
    <t>rBru4pthDmFoJ1XsCVT8qw</t>
  </si>
  <si>
    <t>Continuing on my quest for the best \brunch burger\" I tried The Perch Pub's \"Wake and bacon which features a toasted bun</t>
  </si>
  <si>
    <t xml:space="preserve"> a 1/4 lb patty</t>
  </si>
  <si>
    <t xml:space="preserve"> one egg over easy and bacon jam. The perch put on a valiant effort</t>
  </si>
  <si>
    <t xml:space="preserve"> but is not the best by far. They get points for a rare burger actually coming out with a cold red center but it would have been better with real bacon instead of the bacon jam in my opinion. ;;Aside from the burger the bar was packed but the waitstaff was quick and very attentive! Our drinks were strong and came out quickly. The view of broad street is awesome - I will come back for a late night meal just to see it all lit up!"</t>
  </si>
  <si>
    <t>I3bEZLXnyxzuQxliLeesVQ</t>
  </si>
  <si>
    <t>vbemluY22UwnpAXQw9kysg</t>
  </si>
  <si>
    <t>TQsm4fuXAqqZ8lJlHpL5hQ</t>
  </si>
  <si>
    <t>The first time here was a great experience, my second was so bad I will never be returning. ;;We'd stopped in here for after work drinks and dinner before and it was great. The server was nice and they allowed us to take advantage of happy hour drinks in the restaurant since we were ordering food( and our group was way too large to fit in the small bar area). ;;The second time round there were only four of us and we sat in the bar area. The bartender was not very nice. She would take my order, find someone else's order to take and serve them their drinks, and a few minutes later would come back forgetting what I had ordered. After ten minutes I would finally get my drinks. Rudeness I can tolerate, but what has put me off from coming back here is that we were overcharged THREE separate times at the bar, purposely I believe. The second time I was overcharged by a couple of dollars the total came to $13, I gave the bartender $15 and she never returned with my change. NEVER in my years of bar tending had I ever purposely overcharged a customer so that I could pocket the extra cash, which is what I expect is going on here. It's insulting to the customer and a horrible look for the company. And never had I ever kept a customer's change to tip myself.;;What really left a bad taste in my mouth is when I approached the manager,Kevin I think was his name, about it as I was leaving. I explained to him what had happened and said that I wasn't asking for money back but just thought he should be aware of what was going on. He pretty much seemed to not have a problem with what they were doing, said 'Maybe they were rounding up prices for their convenience.' Rounding up prices? A overcharging customers purposely?? After I explained that I never received change from the bartender he did  say, 'Oh, she should have given you your change back' but really did not seem concerned. He just said a half hearted sorry and I left. ;GREAT customer service. ;;I LOVE Philly and have had some crappy bar experiences but this is by far the worst. I will definitely never be returning to the Perch Pub and unfortunately now have a really bad view of it. There is clearly something extremely dodgy going on there. Check your bar tabs!</t>
  </si>
  <si>
    <t>apk2F4fyOfaSzeE8vPaNGA</t>
  </si>
  <si>
    <t>C9I2Vc-1IBcw--h-hLJK7Q</t>
  </si>
  <si>
    <t>Overall a good experience, and I'd come back.;;I don't drink so I can't comment on the bar at all but based on the food I think it's a safe bet to say that this is more of a drink spot than a food place.;;Everyone here is pretty friendly and the service was efficient and polite and not overly intrusive. ;;I like the fact that they have a lot of options on the menu but the way some of it ends up coming out makes you wonder if they ever expect anyone to actually order things like the fish tacos or even simpler, the nachos. The nachos were good but their preparation and presentation resembled the kind of nachos you try to make as a kid, eg putting cheese slices on top of doritos and microwaving them for a minute or two. The toppings however were pretty good and they seem to be a big fan of their ingredients as they tend to use the same stuff to top their tacos too.;;Their burgers looked a bit better and I guess if I come back here I'll stick to simple stuff like the sandwiches, wings or burgers. ;;No real negatives here, I liked the ambiance and it was a fun experience in a comfortable place with a lot of room, but the food was just slightly unimpressive for something I was hoping would 'hit the spot.' While I haven't made my own nachos (with the exception of the ones I mentioned above) I have made fish tacos and they're not that hard to get right. ;;Still, I think this is a safe default for when you're not sure where to go or don't want to go too far from home. I'll definitely be coming back.</t>
  </si>
  <si>
    <t>DKquOzcovdnafIVtYFQ2vQ</t>
  </si>
  <si>
    <t>Want a bird's eye view from the Avenue of the arts? Check  out this new gastropub with a view! The subdued lighting and general lax atmosphere is conducive of both a relaxing intimate conversation and Friday night revelry. The beer list is diversified for the beer lover and the food is notably worthy to live up to the gastropub connoisseur's taste. Staff is friendly and decked out in flannel. This place; though young; will very soon make you feel like you have been coming here for years. Especially thank you to Penne my bartender. Cheers!</t>
  </si>
  <si>
    <t>AR6yE2vfFb3Ha9hGrJ8AYQ</t>
  </si>
  <si>
    <t>PZYW4--ShljLh9_EC-N_NA</t>
  </si>
  <si>
    <t>Staff here is very rude! Had reservations for 10 people; walked in; and was greeted by a very rude hostess who obviously was not interested in helping us. After she huffed and puffed for 10 minutes about our party; we decided that our money would be better spent elsewhere.</t>
  </si>
  <si>
    <t>28NdZg2mPQLvjSohJCfoug</t>
  </si>
  <si>
    <t>eqIv7NrB5jLWuSYcFq7SUw</t>
  </si>
  <si>
    <t>I would rate Perch between 3 and 4 stars. It's in a great location - right off the BSL, convenient to several buses. I enjoyed the winding staircase to the 2nd floor. It provides a great view of Broad Street. Inside is pretty spacious and despite arriving right after Sips, it wasn't too crowded. ;;Nice beer and cocktail list with plenty to choose from and the prices were pretty good. I had the P's A Sweet Tart, Plymouth Sloe Gin, Finlandia Vodka and pink grapefruit juice topped with club soda. Very refreshing. ;;The nachos with short ribs were tasty and filling. I had the Lincoln burger (as did a few others). It was a tad overcooked for my taste but the tomato jam was AWESOME. I was a little peeved that they charge extra for fries with it, and chose the included side salad. Disappointed it was just basically a pile of lettuce with olive oil. Should have asked for dressing on the side. ;;Our server was great accommodating such a big group, but the food runners were not good at their timing. We had 2 burgers arrive and then 10 minutes later 2 more burgers, and then another 5 before the rest of the food. ;;Otherwise this was a good pub type place and I will definitely come back.</t>
  </si>
  <si>
    <t>exDOIbSQ2S5hSwewrs1MVw</t>
  </si>
  <si>
    <t>Yaank6CWw8IL4rBntyFRlg</t>
  </si>
  <si>
    <t>My favorite pub in town.  Excellent rotation of craft beers - a creative mix, so beer geeks won't be disappointed.  Great pub food, love the veggie burger and the spiced peanuts.  The waitstaff and bartenders are friendly and knowledgeable.;;Huge windows, comfortable seating at the bar and in the dining area, and clean bathrooms.  The perfect Philly hangout.</t>
  </si>
  <si>
    <t>HJ9cvmb3OK9nicr7KVJkKQ</t>
  </si>
  <si>
    <t>djPCGcxsu3luCA9I-J1P3A</t>
  </si>
  <si>
    <t>Food was good; not a \must visit\" place in Philly. Based on others reviews I had the wake n bacon burger. The bacon jam was different and made the burger."</t>
  </si>
  <si>
    <t>XvG66nr3JSY-CzsOMcjc_w</t>
  </si>
  <si>
    <t>6UCP9CUB34Q2TicM3TvYyA</t>
  </si>
  <si>
    <t>This is a place that I have had to go back a couple times before I felt like I could really write something because honestly, every time I have gone back the experience has been completely different (though in a good way).;;The bar is great, their beer list is extensive and their house cocktails usually always have cute bird related names. Their food is also pretty decent and they make one of the best burgers you can get around there. The wake and bacon, which is a perfectly fried egg on top of a delicious burger and crispy bacon? Oh yes please. Not in the mood for a burger? Try their sandwhich called \Jacobs ladder\" which has melt in your mouth shortribs and cheese. yum.;;What makes this place great is not only the location but the prices</t>
  </si>
  <si>
    <t xml:space="preserve"> it is super wallet friendly and the service has always been nothing but friendly and fun."</t>
  </si>
  <si>
    <t>tJC7pAgg3bJgHnNj-BQ7Xw</t>
  </si>
  <si>
    <t>eLAd1Jw-g1NKymBx1XPDoA</t>
  </si>
  <si>
    <t>Burgers, Pasta Shops, Pizza, Pubs, Specialty Food, Restaurants, Food, Nightlife, American (New), Bars, Italian</t>
  </si>
  <si>
    <t>Stogie Joe's Tavern</t>
  </si>
  <si>
    <t>_QfHJQCimNe-51YSKLVBBg</t>
  </si>
  <si>
    <t>I love this place it's so delicious and fun! The Friday hostess is incredible at managing a very packed bar and making sure people get seated. The drinks are great and inexpensive, $3 mango margarita?! You can't beat that. The food is great! I love the stomboli, it's probably one of the best I've ever had! if you go on a slower night the bartenders are very friendly, and very south philly, which makes the time enjoyable. ;;The crowd is a little bit older so the noise comes from people talking and having fun. ;;Sunday's they have a live singer, which is fun!;;My only qualm with this place is they do not take credit or debit cards. I would probably go here a lot more often if they did, and spend a lot more money. On the plus side if you use the ATM machine they'll give you a free draft beer, sometimes it's of your choosing depending on which server you get.</t>
  </si>
  <si>
    <t>N7df8uuYwb6AsKGHfF0Xdw</t>
  </si>
  <si>
    <t>I like this place a lot. They have a great Quizzo with probably some of the best prizes in the city, an excellent Chicken Ceaser salad and stromboli. ;;I do think the booze is a little pricey, but beer specials are right on. Nice atmosphere (get there early for Quizzo though)</t>
  </si>
  <si>
    <t>OUBcB0odYLI2_EC_FD0dZQ</t>
  </si>
  <si>
    <t>McHxJMK6FCgLEY5NY2s6VQ</t>
  </si>
  <si>
    <t>Fun atmosphere; especially on a Sunday night when there's a live singer. Decent beer selection and friendly staff. Food is average.</t>
  </si>
  <si>
    <t>-RAzFPo2Upjt0g0w-92yww</t>
  </si>
  <si>
    <t>Hit this spot for lunch with some coworkers. We split a salad; a Stromboli; and a pizza between us. The salad was really good with black olives; onions; pepperoncini; salami; and pepper jack cheese.  Stromboli was cappicolla; salami; and provolone. Pizza was sausage; pepperoni; red pepper; and onion. Everything was AWESOME!  I woulda liked to have tried their Sausage Bites appetizer and a beer; but we had to head back to work. Next time!</t>
  </si>
  <si>
    <t>2yDA6yZNRCzub4aAvhLkmQ</t>
  </si>
  <si>
    <t>EPO2LWI_AiWRe4ooY895xw</t>
  </si>
  <si>
    <t>just terrible, from the slow service to the yucky food and the incredibly rude bar patrons.  oh, and the owners and managers are also completely obnoxious.  come here for your daily dose of homophobia and racism!  what a lame addition to the neighborhood: another bar with no originality or class.;;also, the management are writing fake reviews.  cathleen, anyone?  come on now.</t>
  </si>
  <si>
    <t>ZuN7IhgAK4GsouhHp3fALg</t>
  </si>
  <si>
    <t>3EGr2Z0ZQv3mIgqIO6Yuiw</t>
  </si>
  <si>
    <t>Great neighborhood spot.  Small family run; not trying to be anything but a good place to get a great meal and a beer; and they do it well.</t>
  </si>
  <si>
    <t>Jojz1NFHIQJXat65EsMUJA</t>
  </si>
  <si>
    <t>xo-XTLPjqHbdoWexXUa25g</t>
  </si>
  <si>
    <t>Best tavern in south Philly; hands down ! Great service too</t>
  </si>
  <si>
    <t>RNTbUhn9zcTFkf7nHjN2fw</t>
  </si>
  <si>
    <t>lhrmpWVvYqUekA1lTpwkqw</t>
  </si>
  <si>
    <t>I came here once with a good friend of mine. The service wasn't bad and the atmosphere was nice but the food wasn't good. I ordered chicken parm; which is difficult to mess up; but it was...my friend ordered something else and they brought him something completely different from what he ordered. He ate it anyway; and wasn't impressed either. Although the service wasn't bad; probably wouldn't go here again!</t>
  </si>
  <si>
    <t>BYZYac1APdtNqzH01TEfVA</t>
  </si>
  <si>
    <t>Zw3MryxbGtTAqjizVVEHcA</t>
  </si>
  <si>
    <t>Good pizza...CHECK;Good mussels...Double CHECK;Good Chicken Cutlets....The Best CHECK!!;;Seriously good all around. Try their chicken cutlet with broccoli rabe and sharpe prov. One of the best in the city!</t>
  </si>
  <si>
    <t>iwuUk1K4lezyolzuNJUr_w</t>
  </si>
  <si>
    <t>We ordered in pizza for lunch from Stogie Joe's and I have to say; it was a bit of a letdown. I was ready to like it; and based on looks alone; I thought I was in for something special; alas; my Philadelphia pizza experience has remained consistent. Just ok.  It seems to come down to the crust. The texture is dense which is a bit off putting. On top of that; pun intended; the cheese and sauce seemed to be really light on salt and approaching bland. Sorry Stogie Joe's; I just didn't enjoy it much.</t>
  </si>
  <si>
    <t>gLpp7kjR9Zg6ypG2lRjAYg</t>
  </si>
  <si>
    <t>Nightlife, Restaurants, Gastropubs, Bars, Pubs, American (Traditional)</t>
  </si>
  <si>
    <t>McCrossen's Tavern</t>
  </si>
  <si>
    <t>6SiRaY81G0zjN9IPZLXbKw</t>
  </si>
  <si>
    <t>Have lived a half a block away from this place for 8 months and never visited until a couple of days ago.;;Decided to go for a nice outdoor lunch with 2 other people and I was pleasantly surprised.  Though the service was a bit slow (our server was also the bartender and had to cater to everyone in the establishment), we weren't in a hurry since it was such a nice day out.;;We all ordered burgers with different toppings and varying degrees of temperatures.  Though all the toppings were correct,  I ordered my burger medium rare and it came back medium well, which is a pretty big difference when you want it bloody and pink.  ;;Regardless, the brioche bun with blue cheese, onions, and bacon and a generous helping of well-seasoned fries on the side made me overlook the doneness of my meat and it ended up being a really delicious lunch.  I also ordered a glass of white wine and they seem to have a pretty decent selection of craft beers.;;For the three of our burgers, 2 beers, and a wine, the bill came to $73-ish with tip which to me, is pretty expensive for lunch, but still worth it.  Come to think of it, I'd probably spend close to the same amount on three people at Five Guys, and that's not even including alcohol.;;Definitely try it out for a lunch or brunch outside.</t>
  </si>
  <si>
    <t>GM9f0J6C_bm-hb8lOASWeg</t>
  </si>
  <si>
    <t>McCrossen's will always hold a special place in my heart. When I made the jump from University City to the big city in '09 this was my crew's neighborhood hang out. No matter what night I went in knew I'd see one of my buddies or a bar regular who had now become a buddy. The food was always good but the focus was more on the drinks and social aspects more than the dining establishment it is today (not saying that's a negative just pointing it out). As time goes on we all moved to different parts of the city new bars became our haunts and McCrossen's became a fond but distant memory.;;The food here is fantastic. From Wings to a handmade pasts dish to the baked brie, you will not be disappointed. They hold regularl chef pairings with a seasonal or rare wine/beer they are able to get their hands on and it makes for a great date night.</t>
  </si>
  <si>
    <t>H9MSOkgr28D4hhe-S7BDew</t>
  </si>
  <si>
    <t>VIsited McCrossens for the first time last night.  Out with my date for a few drinks and the bartender Jamie was incredibly personable and helpful.  Great recommendations for the beer and wine; great service - made us feel like one of the regulars.   Will definitely be back again very soon - hopefully I'll become one of the regulars</t>
  </si>
  <si>
    <t>Np2I_pKtyuBuM_mT3N77PA</t>
  </si>
  <si>
    <t>Great Place for a drink or two (or 10). ;Cool Neighborhood hang out. ;AMAZING food to boot.  Get the Gigantic Meat ball or the Fish Tacos!</t>
  </si>
  <si>
    <t>TDcEcddB_fIkBuYmtHQX2A</t>
  </si>
  <si>
    <t>X1yzox6ZXLpai08YYHe7FA</t>
  </si>
  <si>
    <t>KbjS49-ySeWho2tuf-ClpQ</t>
  </si>
  <si>
    <t>txXUQsPMPa8kThF9j5ydxg</t>
  </si>
  <si>
    <t>Stopped in here on a Wednesday night for some food and drinks. They have a good craft beer selection on draft and had a good selection of liquor behind the bar. Food was pretty good- got the wings; fish tacos and buffalo flatbreads. The flatbread and wings were good; the tacos not so much. Restaurant has a very pub like vibe to it; a really nice atmosphere. The only thing is that the food/drinks are on the expensive side.</t>
  </si>
  <si>
    <t>GnutzQ9Zc0ScJVf9Fn1Ezw</t>
  </si>
  <si>
    <t>OAnrBWkyjmLDrpkmOSziEg</t>
  </si>
  <si>
    <t>Why I will be back to McCrossens Tavern:;;Ambiance: Casual, warm and Inviting;Service: Prompt, Professional;Food: Yum.   ;Beer: Nice Selection of draft brews.;;I have to compliment the chef on the Choucroute which was a special on the menu.  It was absolutely delcious!  Two different kinds of wursts, pork belly and some kind of braised pork swimming in flavorful sauerkraut. It doesn't get better than that!</t>
  </si>
  <si>
    <t>F3vg7AWC34N-uxkMoakMHg</t>
  </si>
  <si>
    <t>This has always been a fun low-key happy hour joint for me over the last few years but wasn't completed WOW'ed until yesterday.;;I came here with a friend looking for a solid healthy meal as we were both extremely too lazy to cook dinner that night. We walked in and the place was packed but we were immediately seated as there is ample seating in hear back. My friend and I ordered the make your own grilled chicken breast sandwich without the buns as were are both Keto. Our waitress even offered us the option to do a side salad with the fries and suggested we try the garlic and chipolte aoili's with our meals.  I got mine with cheddar, mushrooms and bacon while he had his with blue cheese, bacon and grilled onion. I have to say, this must have been the BEST bunless grilled chicken breast I've (probably) ordered. It held all the qualities of a perfectly grilled piece of meat-juicy, tender and bursting with flavor. Our server raved about the garlic aoili but we really enjoyed the chipotle and it paired delightfully with the meal.;;Found my new Keto friendly restaurant meal conveniently located a few blocks from me!</t>
  </si>
  <si>
    <t>Ohw4m_X7a3G3tjgswhhtoA</t>
  </si>
  <si>
    <t>7B0w_kY4AO9RGJGVuhJNzA</t>
  </si>
  <si>
    <t>oGYtgOQpblIzYFHTWUxGVw</t>
  </si>
  <si>
    <t>I went to McCrossen's Tavern with a date.  We sat outside at tables on the sidewalk on 20th Street.  ;;I had the Van Halen Cocktail, which contained whiskey and Aperol (as I recall).  It was a little watered down by melting ice, but still pretty good.  I suggested a Belgian Tripel beer for my date, which we both really enjoyed.  I asked the bartender if he could make me a Tom Collins.  He said he didn't know how to make it, but when he looked it up, he said it sounded good and he would really like to make it for me.  He did a pretty good job.;;For an entree I had the Sea Scallops, which came with spinach sauteed with bacon.  There were only three large scallops.  I expected one or two more for $18 and no starch side.  They were delicious though.  My date had the Short Ribs.  They were very tender and delicious.  I do wish they had a few more options on the menu.  The food was well-executed, but the choices were scant.;;The service was decent.  We were looking for the hostess to seat us when we got there.  We had to get the attention of one of the bartenders.  Then they forgot we were outside and I had to go and get someone.  They were very friendly, just a little disorganized.</t>
  </si>
  <si>
    <t>V1awfB2vNMF3DpJ3G2vWAQ</t>
  </si>
  <si>
    <t>gy0NuW7nzIuZNq3lLLlgzA</t>
  </si>
  <si>
    <t>Serafina Philadelphia</t>
  </si>
  <si>
    <t>aIMUY9oLwuhCVh6iBGTWxQ</t>
  </si>
  <si>
    <t>We have dined here many times but today's visit was such a disappointment...;My husband ordered the special, chicken parmigiana, he opted for pasta instead of salad. What a mistake that was, the gravy on the pasta was so sweet he couldn't eat it. And the gravy on the chicken was good, totally different from that on the pasta. Asked our server Gary to check with chef about the difference in flavors and the reply was \yes</t>
  </si>
  <si>
    <t xml:space="preserve"> there is sugar in the pasta sauce?</t>
  </si>
  <si>
    <t xml:space="preserve"> NOT a tasty gravy at all. And to add to our disappointment $25. for chicken parmigiana special</t>
  </si>
  <si>
    <t xml:space="preserve"> REALLY chicken for $25. that's obscene!  The lobster ravioli and shrimp lemoncello are less than that and they taste much better. NOTE TO SELF: Next time my husband wants Chicken parmigiana go to Pietro's around the block</t>
  </si>
  <si>
    <t xml:space="preserve"> excellent gravy and a reasonable price."</t>
  </si>
  <si>
    <t>JNGhoVnS4_XknpwPGh3XYg</t>
  </si>
  <si>
    <t>W2Dc1rysjst9vf-_U7Mohw</t>
  </si>
  <si>
    <t>This place looks good from the outside. However; nothing was good. The food was bland. The hostesses are bubble gum chewing; annoyed looking sadfaces. The music;loud fist bumping techno; was annoying. We won't be back here.</t>
  </si>
  <si>
    <t>MyacB6M-zvo-8zmzhhMMWQ</t>
  </si>
  <si>
    <t>nrBr0z3aRUZ2aedxHm1LNg</t>
  </si>
  <si>
    <t>We dined here last Saturday night after failing to make a reservation anywhere.  We were told it'd be a 40 minute wait, but was only about 25 minutes before we were sat.  The place was very crowded and loud.  We were sat (around 8pm) between tables who both had children sitting at them -- looks like some people bring thier kids for the pizza?  Both sets of children were well behaved, and the place was so crowded we didn't hear a peep.  ;;Service was decent, but friendly.  The food was just ok.  Bruschetta appetizer was mediocre, but we were famished.  The oil for the complementry bread was inetible.  Tasted like dollar store olive oil!  Salads were good.  I ordered the chicken salad with dressing on the side for my entree (it arrived with the dressing on the salad).  My guest had the grilled chicken.  It arrived looking beat into a pancake - was super thin and encompassed the entire circumfrence of the plate with a small salad on the top.  Odd.  But ok.  Nothing to impressive or awful.  We both ordered coffee, which arrived tepid at best.  Tiramisu was good.  So overall, it was just ok.  The pricing is a bit high for just ok.  $10/glass house wine.  $25-30 entrees.  ;;Lastly, it's very loud.  The music was really loud thoughout the venue.  We noticed on our way out, there was a makeshift dj set up with his lap top next to the hostess stand.  Seems like the place is trying to be ubber hip while also catering to an upscale Italian feel.  Mixing the two seems weird.  Either you want the super hip 20-30s nite life crowd, or you want the more sophistocated, somewhat hip, Rittenhouse Square crowd.</t>
  </si>
  <si>
    <t>9o4tLRDrHh54279DIUUwuw</t>
  </si>
  <si>
    <t>08r3VbW03fYNMUeIsbnKug</t>
  </si>
  <si>
    <t>This place deserves its 2 star average.  The food is totally mediocre; at best.</t>
  </si>
  <si>
    <t>q5c-AZDm4QgaBjeMj41Gfw</t>
  </si>
  <si>
    <t>PMRDeCsoM1rVbUWb8jbYNg</t>
  </si>
  <si>
    <t>The food was pretty good; but the service was very slow and our server seemed irritated by our very presence.   I don't understand what the big deal was about this place.  We couldn't wait to leave.</t>
  </si>
  <si>
    <t>3ePCf5P4iLK5cjKXxthxQg</t>
  </si>
  <si>
    <t>meHnaRebKoh_rA-Dx0xxMg</t>
  </si>
  <si>
    <t>I really wanted to give this restaurant a good review......I really did.  Especially since the service was great.  But I just can't.  If you like good italian food...........do NOT go here!  The food is okay......at best.;;My husband ordered the Le Pappardelle Di Portofino and it was just okay.  The penne was good, but the chicken was gamey, tough and overcooked.  I ordered the rigatoni alla bolognese and it was HORRIBLE!  I make better meat sauce at home and it tasted and smelled like Chef Boyardee.  ;;Pros;Good service;Late night kitchen - open til 11pm on a Sunday;;Cons;Cold bread;Food is just not very tasty;Overpriced for what you get</t>
  </si>
  <si>
    <t>LlgSPItlGLHddI95iHHSnQ</t>
  </si>
  <si>
    <t>TcJsjLTnnbKYP7MRQukAIg</t>
  </si>
  <si>
    <t>5HZXcG1IqU5P9ObHo0jtRQ</t>
  </si>
  <si>
    <t>I was not impressed! The atmosphere was nothing spectacular; very basic. The waiter was also basic. I ordered the lobster raviolli and calamari and the food was not good at all. The drinks were flat. I won't return.</t>
  </si>
  <si>
    <t>p6SC1vJxIO_zvtBaLhEDaw</t>
  </si>
  <si>
    <t>We had a large group dinner here during restaurant week on the second floor; and were satisfied overall with the service and logistics; although the food itself left plenty to be desired.  The margherita pizza was just passable with a thin crust but rather rubbery cheese layer.  The fried calamari was okay but pretty standard and didn't really stand out.  The seasonal field greens salad was basically mixed greens; tomatoes; and shredded carrots tossed in EVOO - very basic.  The veal scallopine was very salty with a strong lemon flavor; which made it almost too acidic.  The veal itself also was not the most tender; although I did appreciate that it was pounded very thin.  The accompanying roasted potatoes were also very salty and the side of broccoli was literally 2 large spears of plain broccoli.  My grilled salmon fillet was nicely seared to a perfect rare but the salmon itself was extremely fatty and seasoned with a bit too much salt.  The side of sauteed lentils and spinach was okay; but a bit salty and greasy; as well.  The spicy rigatoni bolognese was okay; but again; a bit too salty; there was plenty of meat in the sauce; though.  The dessert was probably my favorite part; as the tiramisu was creamy and decadent; the cheesecake smooth and flavorful; and the chocolate cake moist and rich.  The servers were very friendly and we did get our food relatively quickly.  This was also one of the few restaurants in Rittenhouse Square with room for 25+; which gives it an extra star.  Food is maybe 2 stars.</t>
  </si>
  <si>
    <t>p2ogj3BNy2bPB9IzEoBRug</t>
  </si>
  <si>
    <t>S-OfSeaykPdAA0YA4spRCA</t>
  </si>
  <si>
    <t>zjTBfbvbN2Ps6_Ar0w-fuQ</t>
  </si>
  <si>
    <t>Nightlife, Arts &amp; Entertainment, Caterers, Diners, Event Planning &amp; Services, Restaurants, Coffee &amp; Tea, Desserts, Food, Music Venues, Breakfast &amp; Brunch, American (New), Cafes, Comfort Food</t>
  </si>
  <si>
    <t>Hinge Cafe</t>
  </si>
  <si>
    <t>5Qe5EZ7SpyqtYLyOVP417w</t>
  </si>
  <si>
    <t>Me and my girlfriend came  here for breakfast on a Tuesday morning; my girlfriend and I were seated instantly with no wait; our server was very nice and his extensive knowledge of the menu and food items was amazing! He talked us into the Challah French Toast which is amazing; a short stack will do just fine for any person; guaranteed leftovers! The food was amazing the potatoes; the eggs; and the turkey sausage. My girlfriend had the Challah French Toast with bananas and she thought they were amazing! The coffee was very good and freshly brewed. Lastly; the bathrooms were spotless and the decor was beautiful; like a small  up to date cafe. Our waiter made me a mocha walnut coffee to go which was bliss and bursting with flavor! I plan on coming back for breakfast again!</t>
  </si>
  <si>
    <t>sa5mApispQCZ0-Paem_Mjg</t>
  </si>
  <si>
    <t>I just threw a bridal shower at the Hinge Cafe for my best friend and it was literally the most amazing; perfect venue! The food; staff; location and all around atmosphere was amazing plus it's BYOB! You can't beat the Hinge Cafe! Five stars!</t>
  </si>
  <si>
    <t>skJC7yuBkFx7Zzp1r6Gvog</t>
  </si>
  <si>
    <t>m7kyd5b3u8ooKxLQvsoZoA</t>
  </si>
  <si>
    <t>Q6kB05QTetUJ3N9JNCs4sQ</t>
  </si>
  <si>
    <t>eB26xOI0HXT77GjxAJJNPQ</t>
  </si>
  <si>
    <t>I always have a great meal here and the one time I didn't like it; they replaced it with something else at no charge!</t>
  </si>
  <si>
    <t>w9epmHf-SanopR9jnbrrIQ</t>
  </si>
  <si>
    <t>wM_5enndootLtCX0KgBbDw</t>
  </si>
  <si>
    <t>A great diner; the food falls short of other modernized diners in the area.  The decor in the place feels like it's a time warp to the nineties; but the food is good and not overly done.</t>
  </si>
  <si>
    <t>bOei0iogihBsoGwcBlEvmA</t>
  </si>
  <si>
    <t>jeAz-lRpxBXSsJrL8zfmiA</t>
  </si>
  <si>
    <t>This has been our weekend breakfast spot for a few years now. This morning I noticed something new on the menu so I placed an order. Pork and Brie bennies; Mmm Mmm Good!!! Love this place!</t>
  </si>
  <si>
    <t>Bkk20H9J_J0W70ud2hZ7bg</t>
  </si>
  <si>
    <t>z8DHMXULoh2WfI2xklM_hg</t>
  </si>
  <si>
    <t>jEcSGHkE31zEGt7p_8Mbkw</t>
  </si>
  <si>
    <t>U2SEEBfwjFkITmHZWKS_pw</t>
  </si>
  <si>
    <t>The Hinge is right around the corner from where I live, and I must say, I'd usually rather make the trip and wait at Honey's Sit and Eat in NoLibs. The food at the Hinge is decent, however the potatoes have upset my stomach on more then one occasion (and I hear I'm not the only one). The dining room in general gets really cramped on busy weekend mornings, which I'm not a fan of. You get the feeling that you're in someones living room when you're there.  ;;All in all, it's not a bad spot, but there are better options not far away.</t>
  </si>
  <si>
    <t>PATj005IGaR1H1vqmSbnZw</t>
  </si>
  <si>
    <t>PXJ5xTLFv36cRQN8aS0H_w</t>
  </si>
  <si>
    <t>I LOVE the Hinge and often go out of my way to visit.  The iced coffee in the summer is reason enough (and get something from the bakery.  You will never regret it).;;I've only eaten dinner here once but I loved it.  The bowl of roasted brussel sprouts was hard to finish because the serving was huge!  My dining partner and I both got a bowl and couldn't even stop to take a breath.  We devoured them.  Perfectly pan-seared, not too oily, and just spicy and garlic-y enough without hitting you over the head.;;The \Japanese Meatballs\" or whatever it was called (the menu changes monthly) sounded risky but I went with it because they're vegetarian.  I was right to take the risk.  Imagine Japanese soul food... and you've got these.  They were everything you love about Japanese food</t>
  </si>
  <si>
    <t xml:space="preserve"> crammed into a ball</t>
  </si>
  <si>
    <t xml:space="preserve"> and lightly fried.  Served with cold soba noodles</t>
  </si>
  <si>
    <t xml:space="preserve"> I was in heaven.  My waitress provided some extra peanut sauce to dip the \"meatballs\" in and it was perfect.  My friend ordered some sort of fish dish and loved it</t>
  </si>
  <si>
    <t xml:space="preserve"> tho I don't recall the particulars.;;Brunch</t>
  </si>
  <si>
    <t xml:space="preserve"> on the other hand</t>
  </si>
  <si>
    <t xml:space="preserve"> is something I frequently grab at the Hinge and LOVE.  The breakfast burrito will keep you full all day.  I don't have a single complaint or negative thing to say about the brunch here.;;In short</t>
  </si>
  <si>
    <t xml:space="preserve"> go to the Hinge.  It's a BYOB with a diverse menu</t>
  </si>
  <si>
    <t xml:space="preserve"> friendly servers (one of them just won the annual  \"Best Waitress in Port Richmond\" prize according to the owner)</t>
  </si>
  <si>
    <t xml:space="preserve"> and one hell of a brunch."</t>
  </si>
  <si>
    <t>vU5UN0Ip6glWMZRzyKxi0Q</t>
  </si>
  <si>
    <t>wwWYPaP5OBfp8y1nVZa2OA</t>
  </si>
  <si>
    <t>One of my favorite restaurants in the city, very fortunate to live so close! Hinge always has different specials, and they're very creative.  Most of the plates are fairly simple but great combinations of ingredients and very flavorful, the service is great as is the coffees, the prices are reasonable, and the atmosphere is very fun and relaxed and well designed.  I've been here several times with different people and everyone is always impressed and leaves happy;;The breakfasts are all good, one of my favorite things was only on the menu but would get it again if I saw it--beet risotto with scallops, it's also nice  they serve sriracha sauce and ketchup with everything :)</t>
  </si>
  <si>
    <t>3e3Wu1HaASPU5lEBoRVdRA</t>
  </si>
  <si>
    <t>EI2_OgANt1Mb_83cNnpPwg</t>
  </si>
  <si>
    <t>Marra's</t>
  </si>
  <si>
    <t>iK8iC0fjCcXSGLf6unyZsQ</t>
  </si>
  <si>
    <t>Big prices for average food; pizza was good but everything else wasn't. You'll find much better food in the area for an all around better experience. Went with a friend who was telling us how it's been around forever; they used to go as kids kinda thing. Needless to say; they also left disappointed and remembered a much better restaurant. Our waiter/hostess was rude and ignored us and talked with her friend for the most part of our lunch. Feel for the most part this restaurant is a tourist trap which explains the prices. You can find much better for the area and it's surprising they weren't better; they are in a prime location and have potential to make a lot of good business. I don't mind the cost; I'll pay a fortune for good food; but this place was subpar.</t>
  </si>
  <si>
    <t>p1weYKLJH1a9KZ61BZfsMQ</t>
  </si>
  <si>
    <t>mlon6QI6Pa48MzN_oFjbKA</t>
  </si>
  <si>
    <t>I went there for the first time with my girlfriend, because I heard their pizza was delicious.  We both picked our own personal pizzas, and it was incredible.  Seriously in the running for my favorite pizza I've ever had.  As I looked through the menu, I was excited to find that it offered legitimate Italian food.  The only negative thing was that the waitress took forever to come to our table, and it was on purpose.  I don't know what her problem was with us, but it had to be either the way we look or the way we were sitting, because neither of us had even done or said anything to her.  She whispered something to another waitress, and I actually heard her coworker say to her, \What</t>
  </si>
  <si>
    <t xml:space="preserve"> you don't want them?  I'll go wait on them.\"  and she said</t>
  </si>
  <si>
    <t xml:space="preserve"> \"No</t>
  </si>
  <si>
    <t xml:space="preserve"> it's fine.\"  Then she came over after I made eye contact with her about a hundred times and actually opened with</t>
  </si>
  <si>
    <t xml:space="preserve"> \"I guess you're ready to order.\"  It was stunning how much I wanted her to be fired mid-shift.;;A week or so later</t>
  </si>
  <si>
    <t xml:space="preserve"> based solely on how good the food was</t>
  </si>
  <si>
    <t xml:space="preserve"> I took my girlfriend (again)</t>
  </si>
  <si>
    <t xml:space="preserve"> our daughter</t>
  </si>
  <si>
    <t xml:space="preserve"> my brother and mother. Luckily</t>
  </si>
  <si>
    <t xml:space="preserve"> we got a different waitress.  She was nice</t>
  </si>
  <si>
    <t xml:space="preserve"> but I found it kinda weird how she sat at the booth right behind us when she wasn't waiting on us.  Aside from my mom</t>
  </si>
  <si>
    <t xml:space="preserve"> we all chose things other than pizza.  My mom was the only one who was happy with her food.  It was all really bland.  Like</t>
  </si>
  <si>
    <t xml:space="preserve"> it almost seemed like they just went to Acme</t>
  </si>
  <si>
    <t xml:space="preserve"> got a can of tomato paste and poured it on top of their spaghetti &amp; meatballs</t>
  </si>
  <si>
    <t xml:space="preserve"> chicken parm and whatever my girlfriend got.  My brother was especially displeased with his spaghetti and meatballs</t>
  </si>
  <si>
    <t xml:space="preserve"> so I asked (on his non-confrontational behalf) if they could bring him something else.  They did</t>
  </si>
  <si>
    <t xml:space="preserve"> and he hated it.  ;;Highly recommended if you want some seriously killer pizza.  If you're considering dining in</t>
  </si>
  <si>
    <t xml:space="preserve"> I'd highly suggest... well</t>
  </si>
  <si>
    <t xml:space="preserve"> basically</t>
  </si>
  <si>
    <t xml:space="preserve"> not doing it.  They deliver</t>
  </si>
  <si>
    <t xml:space="preserve"> but if you wanna put it on your card</t>
  </si>
  <si>
    <t xml:space="preserve"> the minimum is $20!  I think that's pretty high."</t>
  </si>
  <si>
    <t>SlcrEk8sE9whYKkiWgR3hw</t>
  </si>
  <si>
    <t>4GqVZYBB9HltH7jpyQK_Pw</t>
  </si>
  <si>
    <t>how can anyone who knows good italian food even partly like their food .it has no flavor at all; i though it might be just that day i was there but i actually gave them a second chance and not only was the food terrible the old waitress was so rude .i asked for a glass of water and 10 minutes went by and she was playing with her phone and then gave me an attitude when i asked her again.save your money and time and go buy a jar of ragu.</t>
  </si>
  <si>
    <t>9OPEXZyh8LU3mJ6eP2uy3A</t>
  </si>
  <si>
    <t>UbDB-GCZqpF3CY7yjDepYQ</t>
  </si>
  <si>
    <t>H2u79AZb8005nO5VjlPCsQ</t>
  </si>
  <si>
    <t>cED_1fIA-SxN0n9ijQFEIA</t>
  </si>
  <si>
    <t>This review is only based on my take-out experiences.;;I found this place through Grub Hub, never been to the actual restaurant. So far I've ordered from them 3 times. Food wise, they are consistent. It's pretty good; never dry or too oily (which is hard with delivery), decent amount of prosciutto in my tortellini alfredo dish that I always get. Good portions. My only gripes are that on the 3rd time I ordered, two orders of tortellini alfredo took two hours. TWO HOURS FOR PASTA. That annoyed me, and this place IS a little pricey. $17 for said torts seems a little absurd but when I'm hungry and want to put myself into a cheese coma, I can't resist.</t>
  </si>
  <si>
    <t>AAMGtVHJUVicpCGmnL_wjA</t>
  </si>
  <si>
    <t>2nF8qxS05HOwWdQyV3udyw</t>
  </si>
  <si>
    <t>Pizza is okay; at least I thought so until I saw the bottom half of a bug in my pizza. Upstairs is incredibly dirty; you can see the dust bunnies on the ceiling fans. Service is bad; at best. I waiting for approximately 15 minutes for a drink refill. If you come maybe you will find the top half of the bug that was missing from my pizza!</t>
  </si>
  <si>
    <t>NedtOHLWD1nzu1wIBzbtWA</t>
  </si>
  <si>
    <t>05Kc1o4m2mcZvUfaKciAow</t>
  </si>
  <si>
    <t>I ordered the chicken parmesan and a ceaser salad. I've been looking for a good italian place that delivers to me since I moved to this neighborhood last year; and so far all the places I've tried have been mediocre. This place is excellent. I judge italian food based on the quality of their tomato sauce; or \gravy\". Marra's sauce is delicious. I am excited to try some of the other dishes they offer."</t>
  </si>
  <si>
    <t>RGt4Y7vaYfPRE0wJ11fSig</t>
  </si>
  <si>
    <t>FOZN-gCsxmkP2rkguASBrA</t>
  </si>
  <si>
    <t>Marra's is known for it's pizza. The service can be a bit rough and forget about delivery; it takes forever. That doesn't mean that  you shouldn't go there; and enjoy a glass of wine and a pescatore pizza.</t>
  </si>
  <si>
    <t>I8OGNB4Zy9tqcBuzdV6B-A</t>
  </si>
  <si>
    <t>lVX5uk008783dhCfaz5-Pw</t>
  </si>
  <si>
    <t>nxdEyMbjOzVKB84CBCRJVQ</t>
  </si>
  <si>
    <t>S1FwTmCAwv5ulu5gToWi_w</t>
  </si>
  <si>
    <t>Specialty Food, Food, Restaurants, Desserts, Gelato, Chocolatiers &amp; Shops, Coffee &amp; Tea</t>
  </si>
  <si>
    <t>RIM Cafe</t>
  </si>
  <si>
    <t>SYVuwovKSXoOuAKEJxbVGA</t>
  </si>
  <si>
    <t>jqh3t0kkFkiuGe6s7Vdntg</t>
  </si>
  <si>
    <t>pTyr2IJ4ptijglIhcGGj4g</t>
  </si>
  <si>
    <t>4LKSAkQVGQWy2ejoshPm9A</t>
  </si>
  <si>
    <t>29AYwofll-eqAusCDb-iZw</t>
  </si>
  <si>
    <t>RIM cafe is a chocolate filled gem! I visited RIM when I was on my way to a cannoli shop across the street that was closed when I arrived; then a few people walking by recommended I go to RIM since it was still open. I am glad they made the suggestion! When you first walk in you may be overwhelmed by the excessive decor;but you will be greeted with a warm welcome by the Godfather and his friendly staff. The drinks are to die for super rich and decadent. If you're looking for a \guilt-free\" fat-free dessert; this is not the place for you. If you're out for a unique family style dessert experience; RIM is the place to be. Cannoli's are amazing; they even have some dipped in peanut butter; my favorite!"</t>
  </si>
  <si>
    <t>4ivVTLHED-ARAua-D65Y-w</t>
  </si>
  <si>
    <t>I love the hot chocolate and huge variety of interesting ways they are prepared here; and the prep is fun to watch. There's a lot of chocolate and chocolate-filled goods here; but if you're looking for something gourmet you might want to try someplace else. Highly recommend visiting at least once though; especially if out of town and are in the area.</t>
  </si>
  <si>
    <t>kpIrbkAVl3J554ErC8l1ag</t>
  </si>
  <si>
    <t>UGMrR31rkZgETe0lx-vUDw</t>
  </si>
  <si>
    <t>lglSu9f79Io-CjdB2eC2YQ</t>
  </si>
  <si>
    <t>RIM CafÃ© c'est RenÃ©.;;The atmosphere is perfect, like a giant collector's den. I have been there a few times, even met RenÃ©'s nephew from Nice once. It is just so Algerian-French, perfect. RenÃ©'s motorcycle just inside the door is icing on the cake. Speaking of which, RenÃ© makes all his own chocolate, despite the high prices, it is worth it. ;;So go in, have a coffee or hot chocolate and talk to RenÃ© or his wife and come away believing you left South Philly for at least a few minutes!</t>
  </si>
  <si>
    <t>_uBAYgyauBpFy4wdxygsEA</t>
  </si>
  <si>
    <t>r4MNLvmTeqrOnLe9T8xgMA</t>
  </si>
  <si>
    <t>not much to say -- its chocolate everything all day everyday. its cute; small. go.</t>
  </si>
  <si>
    <t>_8BlP8Yl-B5Z0Kga95Og9w</t>
  </si>
  <si>
    <t>SFm9PoLvpRWnYBzNd-ULhQ</t>
  </si>
  <si>
    <t>Alright; if you are in the area grabbing a Philly cheesesteak; leave a little room for a hot chocolate and cannoli from Rim. I went the traditional route; milk chocolate hot chocolate and a standard cannoli. It was the perfect way to warm up after a frosty wait for Pat's steak!</t>
  </si>
  <si>
    <t>5VkCg0iw_r-OXCSNklHN_w</t>
  </si>
  <si>
    <t>85m283wxBgAZkNpTBF9s6w</t>
  </si>
  <si>
    <t>\Make it Happen\"-Rene;;Rene I love you! You make my heart warm!!!The 1st day I visited my friend and I went in and was immediately greeted by Rene. I had a long day at the range and was in stress mode. All of that went out the door when I was greeted.;I ordered the White Chocolate Volcano &amp; Cappuccino BrulÃ©e. I was in tears. Rene made us some fresh Caramel and gave us some treats to try. How I love this place and Rene. There are days where there is live music and events. There are many pictures and items to view. ;;Rene &amp; Rim Cafe creates an experience. Prices are very true to the items actually they are fairly low. Experience is everything so price means nothing. Rene and staff go above and beyond to \"Make it Happen\".;;You will enjoy every bit of this place. He is truly a \"God-Father\". Any day I feel down I try to go visit. Thanks for everything Rene &amp; Rim Cafe."</t>
  </si>
  <si>
    <t>seiryC247Xbh8BL5bn7dLw</t>
  </si>
  <si>
    <t>CYwv92Ajj3QS6Yn16U1xiw</t>
  </si>
  <si>
    <t>Not seen much in Philly area but I will have to start. Besides Gino's and Pat's cheese whiz, there is one more liquid gold here and that is hot chocolate by the Godfather. ;;You are taken away by the makeshift decor of this place as soon as you walk in along with some sweet smell of chocolate and coffee. A cozy and very welcoming place. The owner himself takes pride in what he sells and how he sells it. It is all about love for the chocolate and people here. The \Godfather\" will personally make your hot chocolate and make sure it is awesome. ;;We had original volcano and every other hot chocolate here</t>
  </si>
  <si>
    <t xml:space="preserve"> lol. The range of exotic chocolates are bing used in making the heavily goodness. ;;Do put his place on your bucket list. ;;As always you have to try it to believe it. #happyeating"</t>
  </si>
  <si>
    <t>T-o0FTRZmxPRZ-6wYEksUw</t>
  </si>
  <si>
    <t>YtSqYv1Q_pOltsVPSx54SA</t>
  </si>
  <si>
    <t>Wine Bars, Restaurants, Nightlife, Steakhouses, Seafood, Bars</t>
  </si>
  <si>
    <t>Rittenhouse Grill</t>
  </si>
  <si>
    <t>oyaMhzBSwfGgemSGuZCdwQ</t>
  </si>
  <si>
    <t>Tremendous service (Big shout out to Douglas) that complemented the delicious food. Pretty expensive establishment (40-50$ avg for your main course); but its definitely backs that up with an atmosphere that's comparable with any of the top tier restaurants across the country.</t>
  </si>
  <si>
    <t>Dd1jQj7S-BFGqRbApFzCFw</t>
  </si>
  <si>
    <t>iOQ_bnKI5HfPbH43DMAw6w</t>
  </si>
  <si>
    <t>This place is good. For the lofty prices the proportions were very small. However the drinks were cheap and the service was very good. The piano is a nice touch as well. ;;The cheesecake is incredible, just get it and don't look back.</t>
  </si>
  <si>
    <t>n0zPBuXxQuxHOQmA4ehcvQ</t>
  </si>
  <si>
    <t>rzrBiijeQh7ubjfRCr-UtA</t>
  </si>
  <si>
    <t>A very upscale and respected chain, with a short list of cities to allure with their prime cuts of meat and their fresh seafood. Philly is lucky to be one of those three cities! ;;The bar melds perfectly inside the restaurant and does not make you feel like it is the \bar\" area. Tables fill this room for dining or having a cocktail. One step up and to the side is an elevated floor</t>
  </si>
  <si>
    <t xml:space="preserve"> where we sat.  Beyond the \"bar\" area that you walk into</t>
  </si>
  <si>
    <t xml:space="preserve"> is a more secluded dining area</t>
  </si>
  <si>
    <t xml:space="preserve"> but we were center stage and had a great view of it all. ;;Hubby and I ordered and shared three appetizers. We loved them all</t>
  </si>
  <si>
    <t xml:space="preserve"> but I was partial to the escargot and the oysters Rockefeller and he to the clams casino</t>
  </si>
  <si>
    <t xml:space="preserve"> so I did not mind letting him finish the clams while I devoured the other two appetzers. We did skip salads</t>
  </si>
  <si>
    <t xml:space="preserve"> but hubby enjoyed the wonderful lobster bisque</t>
  </si>
  <si>
    <t xml:space="preserve"> of which I found exceptionally good</t>
  </si>
  <si>
    <t xml:space="preserve"> with my one snitched spoonfull. ;;My husband had the Prime Rib</t>
  </si>
  <si>
    <t xml:space="preserve"> what else? I love filet mignon and they have in house made bearnaise sauce</t>
  </si>
  <si>
    <t xml:space="preserve"> so I stuck with what I love best and it was a huge</t>
  </si>
  <si>
    <t xml:space="preserve"> juicy and tender portion</t>
  </si>
  <si>
    <t xml:space="preserve"> very good indeed. ;;The restaurant has a lot of class and prices are what you would expect. ;;What I loved most about the service</t>
  </si>
  <si>
    <t xml:space="preserve"> for such an upscale establishment</t>
  </si>
  <si>
    <t xml:space="preserve"> the wait staff was not at all uptight. The waiters were professional</t>
  </si>
  <si>
    <t xml:space="preserve"> but with charisma and humor and knew how and when to have conversation. ;;Bottom line</t>
  </si>
  <si>
    <t xml:space="preserve"> I would go back in a heartbeat!;;Wheelchair accessible with ramp through main entrance into the lobby of the hotel and entrance right in through their door."</t>
  </si>
  <si>
    <t>Kj-u8Yq1d3mLKitWsDAxpg</t>
  </si>
  <si>
    <t>1HP3yZN3jT646IlHSo7GZw</t>
  </si>
  <si>
    <t>been to nearly all the high-end steak houses in Philly, this might just be my favorite.  Right up there with Barclay Prime, though two totally different joints.  This is your classic old school place.  Waiter we had was amazing, and that never hurts your experience.  Everything we ate was great - apps, sides, meats, desserts.;;100% I recommend getting the prime rib.  We got a steak and a prime rib and split the two.  they didn't name the place 'the prime rib' for no reason, right?  Probably the best prime rib I've ever had, was way better than their filet, makes it a unique experience from the other steak joints in town.</t>
  </si>
  <si>
    <t>Vv6acqoztdtzTD8Gq0gifA</t>
  </si>
  <si>
    <t>4-QufcPxbDllDwy_ktGNCA</t>
  </si>
  <si>
    <t>8CF6b3nrnAohDawiKv87TA</t>
  </si>
  <si>
    <t>Simply the best Prime Rib in Philadelphia. They offer 2 sizes, an aprox. 16oz cut and a huge 36oz+ bone-in cut. Go for the bone-in, it is excellent! Tasty and tender.;We also had oysters and cherrystone clams on the half shell to start. They were fresh and perfectly shucked. ;Wine list is \OK\". Typical steakhouse mark up but nice to see they also offer an \"under $50\" list of wines (of course very mediocre wines under $50);Service is a \"B\" only because it took a long time for the waiter to give us the menu and later on took a while to bring us fresh horseradish. But very nice and friendly.;Again</t>
  </si>
  <si>
    <t xml:space="preserve"> if you are in Philly and would like a proper Prime Rib</t>
  </si>
  <si>
    <t xml:space="preserve"> go here!"</t>
  </si>
  <si>
    <t>jkfRRrk_TQQEcA1i82JmMA</t>
  </si>
  <si>
    <t>E6qHEOzFhGiYAn5cgzbZkQ</t>
  </si>
  <si>
    <t>I have to say it was....mediocre. really nothing more. ;;Yes, the live music was enjoyable but thats really the best I can give it.;;The food was....food. nothing really special in my opinion. My boyfriend had the filet mignon and didn't really even finish it. he also tried the potatoes au gratin and said it tasted almost as though they used easy-mac cheese on them. ;I had the vegetable platter and thats all it was. I have experienced amazing vegetable sides at other restaurants, but this entree was nothing to write home about.;;As for desserts he had the cheesecake, which was fine, not amazing but nothing bad to say about it either. I had the strawberries and once again, thats all it was. Don't expext them to come out plated amazingly or even with whipped cream, they're only sliced strawberries.;;Honestly, for the money I don't think it was worth it. I can think of many other places in the city, some of which are much cheaper, that are much more worth your time.</t>
  </si>
  <si>
    <t>OmeWYxUuYKdmy5pbsESfvA</t>
  </si>
  <si>
    <t>vftJTlt7KVMtCRbcBZNSwg</t>
  </si>
  <si>
    <t>This was my second time dining at The Prime Rib, and as before, everything was perfect. It has now been cemented as my go-to place for an occasion dinner. We arrived early, and sat at the bar just in time for the happy hour special. The bartender was a bit slow to take our order, but it was unexpectedly crowded for a Tuesday night, so that was excusable. We brought our own bottle of wine (which you can do, albeit at the expense of a $25 corking fee, though they do not advertise this), which we left with the hostess when we came in. When it came time for our reservation, our bottle of wine was already waiting at our table, on a small silver tray. I was quite impressed.;;The Prime Rib exudes elegance in a way few places do nowadays. From the leopard print carpet to the black wood paneling to the lucite-lidded grand piano to the sharply suited waiters, you feel like you stepped back in time to an elegant restaurant in Midtown Manhattan in all the best ways. Our waiter, as expected, was impeccable. Even though he was also waiting on a large group nearby, our wine glasses were always full and our food was brought out with perfect timing.;;As an appetizer, my boyfriend and I ordered the tuna tartare to split. When it came out, it was already split onto individual plates, which was a nice touch. The tuna was delicious, and there was certainly $19 worth of it between our two plates. For entrees, I ordered the veal porterhouse, and my boyfriend ordered the full cut of the prime rib. I am a tremendous fan of veal, though I had never had it as a porterhouse steak before, and I was not disappointed. Deliciously seasoned, generously cut, and perfectly tender, I would order it again in a heartbeat. The full cut of the prime rib was, to quote my boyfriend, \as big as [his] head\". I didn't even know one could have a cut of meat so gigantic. He said it was delicious</t>
  </si>
  <si>
    <t xml:space="preserve"> and after trying a bit</t>
  </si>
  <si>
    <t xml:space="preserve"> I agreed with him. He didn't finish it</t>
  </si>
  <si>
    <t xml:space="preserve"> and I imagine most people wouldn't be able to. We got potatoes au gratin on the side</t>
  </si>
  <si>
    <t xml:space="preserve"> and they were good</t>
  </si>
  <si>
    <t xml:space="preserve"> but they're just potatoes au gratin</t>
  </si>
  <si>
    <t xml:space="preserve"> nothing to write home about. For dessert</t>
  </si>
  <si>
    <t xml:space="preserve"> I got a slice of key lime pie</t>
  </si>
  <si>
    <t xml:space="preserve"> which was solidly good</t>
  </si>
  <si>
    <t xml:space="preserve"> as expected.;;Was it expensive? Sure it was. Was it overpriced? I would say no. The quality of the food</t>
  </si>
  <si>
    <t xml:space="preserve"> the service</t>
  </si>
  <si>
    <t xml:space="preserve"> and the atmosphere to me was well worth the price. We will certainly be back."</t>
  </si>
  <si>
    <t>FQcKA-quy1fjjWXRcs3tug</t>
  </si>
  <si>
    <t>wdcjv9W7RodJofnvBzK6FQ</t>
  </si>
  <si>
    <t>My friend and I were in Phila for the night. I found The Prime Rib on my gps. Wow this place was sophisticated ; yet not pretentious.  Classy and refined yet relaxed.  It has a very New York feel to it. The Host was a gem . Brilliant personality in such a young man . Our waiter was Logan; a 19yr old college student who knows more about food and wine than anyone ive ever met. Ask for him for a truly wonderful dining experience.  Now the food. Just OMG is all I can say . I had the Veal Chop. Rare. ..best damn veal chop ever. My friend had the bone in prime rib...The best she ever had without a doubt.  We both agreed this was in our top 5 meals of our life....worth EVERY penny.</t>
  </si>
  <si>
    <t>mygmLZ9DkVouhDR_6pX4jw</t>
  </si>
  <si>
    <t>nd29xztgxcH1cV0Srf9WAw</t>
  </si>
  <si>
    <t>If I could give this place negative 5 stars I would. Absolutely the worst steakhouse in Philadelphia. My medium rare steak came out wrong 3 times; and when I asked for the manager he told me it was my fault. I would never come here again.</t>
  </si>
  <si>
    <t>3pDGL_87qBsiI26BLUo3xw</t>
  </si>
  <si>
    <t>nYeTVhBwwF5aCGYo9-aLGw</t>
  </si>
  <si>
    <t>Nightlife, Burgers, Bars, American (Traditional), Restaurants, Sports Bars</t>
  </si>
  <si>
    <t>TGI Fridays</t>
  </si>
  <si>
    <t>Gqu72FH0iUEtflNJB32L4A</t>
  </si>
  <si>
    <t>Service was very slow and waitress was nowhere to be found after 30 mins . Then; mistaked our order and took an extra 30 mins to send it to our table.</t>
  </si>
  <si>
    <t>aCAQPx84aTtjNywNYPwqUw</t>
  </si>
  <si>
    <t>FbI-gV2MnaZc8J0rPUvfvA</t>
  </si>
  <si>
    <t>I love TGIF. It's the jack Daniels sauce that keeps bringing me back, but not to this location. This is the first time we ordered from this location, we tend to make the drive up to kop but I wanted to give this place a shot. ;We called ahead, both entres from the jack Daniels grill; flat iron steak and the sirloin with shrimp, medium and medium raw both mash potatoes. When we arrived back to the house, both steaks were well done and I couldn't eat mine because it tasted burnt. They also forgot the shrimp. They charged us, but it wasn't packaged for us. We were both tired from driving 2 hours so I wasn't in the mood to drive back just for shrimp. I just ate the mash potatoes drenched in the sauce. I thought I could eat anything wih that sauce, boy was I wrong. A burnt steak still tasted like a burnt steak. The next night, my friend wanted to make it up to me so he drive all the way to kop and ordered the same thing. This TGIF got it right. I seriously love that sauce though.</t>
  </si>
  <si>
    <t>d90fhlNEmmkD91jpkXjjyQ</t>
  </si>
  <si>
    <t>bxIKRJgr2QWCO2_aQhDciA</t>
  </si>
  <si>
    <t>Br4IGn_I_g9s-cK3U9B5OQ</t>
  </si>
  <si>
    <t>uRd6xkzl9TsGKsg8noz_Ug</t>
  </si>
  <si>
    <t>ipg6eNxagm0xbljbbpKdSg</t>
  </si>
  <si>
    <t>anumAYw1FPo11ZC-TP444Q</t>
  </si>
  <si>
    <t>Horrible location. Awful service. Ran out of standard items, chicken strips, but didn't tell us until 20 min after we ordered. Not sure what they were doing up until then. ;;Wait staff is always MIA and they don't make eye contact. Just awful! I won't be back</t>
  </si>
  <si>
    <t>flRJ56CSuNzrq4UikIPeUw</t>
  </si>
  <si>
    <t>xxD3bVtTuxScXC5ZxqHtHA</t>
  </si>
  <si>
    <t>I like TGI Friday's frozen food; and their snack food. I had a good meal at the TGI Friday's downtown. But this one was terrible. Really terrible. They were busy; and we didn't mind the wait; but the food was cold when we got it; and very sorry looking. A suspicious person might  have wondered if we had been served kitchen rejects or leftovers--it was that bad. Drink glasses were dirty; too--they looked like leftovers. I will never eat in this TGI Friday's again.</t>
  </si>
  <si>
    <t>MbAgpll0OstLB_2--rboYQ</t>
  </si>
  <si>
    <t>Z4YXX8kKE8DXAPNvAmMrUw</t>
  </si>
  <si>
    <t>Z6QzsqBEScvwI5UKuoMZdg</t>
  </si>
  <si>
    <t>j37jo84qW70KPyvgEUPAfw</t>
  </si>
  <si>
    <t>Service &amp; Staff- Unacceptably incompetent  ;Food- Pretty darn good! ;Establishment- Shut this place down! ;;Walked in &amp; waited at the hostess station to be seated or greeted. No one there for 10 mins. Flagged down a few people who seemed to be lost &amp; still in training mode. Surveying the restaurant I see there are a handful of tables occupied. Plenty were empty. ;;Finally we were seated at a table. Sat there for 10-15 mins until a waitress came. I'm already frustrated from earlier, so this just raised my frustration up another notch, although I TRY my hardest to understand &amp; be patient. People who were seated right next to us were seated AFTER us &amp; received their apps and entrees BEFORE us. WHY? Because our waitress spent 15-20 mins at a table with older woman explaining about their split checks all the while dancing &amp; singing with no urgency in the world. ;;Our entrees came out WITH the app (which was cold) &amp; 10 mins later the kids meal which was ordered before the rest. At this point I'm just ready to leave. We explained that what happened was not ok &amp; the waitress assured us she'll talk to the manager &amp; possibly comp something. Check came &amp; no comp on total bill. Pointed this out &amp; she said \Ugh flagging down this manager is so hard!\" Ummmm......that's not my problem! They took it off &amp; she had the audacity to say our total bill keeps going down (the free entree &amp; now the comp);;AVOID! No amount of coupon</t>
  </si>
  <si>
    <t xml:space="preserve"> promotion or whatever is worth the horrible service you will receive."</t>
  </si>
  <si>
    <t>wNrvFJDqKkaaecXmUZtQxw</t>
  </si>
  <si>
    <t>bzUXc8hgAeONRFOJeBdtRA</t>
  </si>
  <si>
    <t>orGdkXPPM36Ft4yCH1r62A</t>
  </si>
  <si>
    <t>DO8AxRGRvdZedFIi5CIX6w</t>
  </si>
  <si>
    <t>I really suspect that the only reason this place does any business is because it is in the same lot as the Crowne Plaza (which is a nice place by the way). From start to finish; I was thoroughly unimpressed and disappointed with the service. Nobody was rude; but it's clear that the servers either never learned how to properly care for customers; or they didn't practice what they had learned about how to handle customers. The two people at the front area ignored me and kept chatting with a person who had already been helped. After a third person (the only professional one) came over; we actually got seated. We waited 20 minutes for our food. My salad was dressed incorrectly and clearly not checked by the server. He then promptly disappeared for 20 minutes; only running past us to do the fastest check in I've ever seen. I did manage to see 3 staff members playing with their cellphones; at least 4 stopping to watch the TVs. Seemed to be more servers watching TV than doing work. Shameful. Whoever is in charge of this place needs to get a clue and start firing people. I feel bad for you if that's the best staff you can scrape up.</t>
  </si>
  <si>
    <t>DwycjdVEUV5U_qfTD2JxcQ</t>
  </si>
  <si>
    <t>Al8y5FTs9tW5VsxTVy9ZMg</t>
  </si>
  <si>
    <t>Middle Eastern, Restaurants</t>
  </si>
  <si>
    <t>Alyan's Restaurant</t>
  </si>
  <si>
    <t>xFRajFX0sQQKBuwWo0b3kQ</t>
  </si>
  <si>
    <t>Still remains one of my favorite restaurants in Philly!  Always fresh; tasty; clean; and friendly.  I've been coming here for decades and have ALWAYS had great meals!</t>
  </si>
  <si>
    <t>z8XOkJ9UneWaP_KJ-3XWTg</t>
  </si>
  <si>
    <t>u25sTPgzz8UFRRAyD-e2Jw</t>
  </si>
  <si>
    <t>Everything always tastes like it comes straight from the farm - really super fresh and simple.;;Sit in the back enclosed area with the skylight in the summertime - very sweet.;;I always order the hummus, which is so good... the greek salad is great and the lentil soup is fabulous too - the labni is a nice treat on a hot day.;;it's super cheap and good.</t>
  </si>
  <si>
    <t>q1bWZ66caMRgJmRfU6x5YQ</t>
  </si>
  <si>
    <t>I've been dining at Alyan's for nearly 20 years; and have never had a bad meal!  The food is always fresh and delicious. I love the falafel and hummus platter (and sandwich)!  The lentil soup; zucchini sandwich; and fries are also very yummy!!   Service is quick and staff are friendly.</t>
  </si>
  <si>
    <t>5_mEyPy0tjYJHRpkLRxR9w</t>
  </si>
  <si>
    <t>r_sjeHlSCSnQBMjZjU5hmQ</t>
  </si>
  <si>
    <t>This has consistently been one of the best Mediterranean spots in Philly for years! Always amazing food; great service and a family feel. Hommus is the best; I order it for take out all the time.</t>
  </si>
  <si>
    <t>OjvWD_EMJayEW1oFy9a3cg</t>
  </si>
  <si>
    <t>vJIawVWfvDBPpIIo0xRxEQ</t>
  </si>
  <si>
    <t>The french fries were the best part of the meal - crispy, but not dry.  I would have liked a little more seasoning and heat, but overall, they were tasty.  The hummus had more garlic than I normally like (and I like a lot of garlic!).  The pita bread was disappointingly dry and thin, and it split easily when we were eating our sandwiches.  My shawarma lamb/turkey meat was also not very moist or flavorful.;;The back room with a see-through ceiling and hanging plants is charming.  The staff was friendly, although a little slow (it appeared that there was only one server for the place).</t>
  </si>
  <si>
    <t>IOE04yJlVDVdew7n8DNSRw</t>
  </si>
  <si>
    <t>I first went here in 2003 when I lived in Queen Village for a year!  My husband; at the time; was Moroccan and he found this place very authentic and we are their a lot!  I just moved back to Society Hill this spring and I started going here again!  I love this place - grape leaves; kabobs; hummus and olives and feta is my favorite!  Also the babaganosh (sp?) is excellent!  Eat in or take out no difference!  I think they've been there 35+ years!</t>
  </si>
  <si>
    <t>lR1HqUwb7HXfOPRlz8eySQ</t>
  </si>
  <si>
    <t>dy_PVpIrlK8IbYHoQ6Rvhg</t>
  </si>
  <si>
    <t>Decent sized menu and tasty authentic (or what i would think is authentic) food and good prices. I had the delish combo meal with the spinach pie and my boyfriend had something that sounded like the work kitty. they also put a nice salsa type salad and hummus on the combo meal plate. With a side of falafel and feta cheese....we were set. The food is GREAT and has good spice use (we even got a side of homemade green hot sauce which was VERY hot). Downfall; the place is def a hole in the wall. not the cleanest spot in town; but i'm not a princess....so it worked for me!</t>
  </si>
  <si>
    <t>DrXQ4xmASv5rHwZcdTP0iQ</t>
  </si>
  <si>
    <t>Xj-8Z0GV14hNn0YpxSBvzA</t>
  </si>
  <si>
    <t>acYj3m8cQQvCzgAgWa_YCg</t>
  </si>
  <si>
    <t>_bKuJfi0stxIpkV-2BiB0Q</t>
  </si>
  <si>
    <t>I can't believe I haven't written a review for this place yet. I've been coming here for years. I think I just presumed I'd already reviewed it (go me).;;Anyway, let's talk about Alyan's.;;From the outside, it's divey. Hell, inside it's also divey. Sit in the back, with the plastic \greenhouse\" ceiling and the 30-year-old air conditioner. Enjoy the ambiance: dangling house plants</t>
  </si>
  <si>
    <t xml:space="preserve"> a few dusty wall hangings</t>
  </si>
  <si>
    <t xml:space="preserve"> and plastic table tops (over tablecloths).;;Start out with some mint tea</t>
  </si>
  <si>
    <t xml:space="preserve"> hot or cold (if cold</t>
  </si>
  <si>
    <t xml:space="preserve"> get the pitcher and ask them to go easy on the ice).;;Get the Middle Eastern Combo for your appetizer</t>
  </si>
  <si>
    <t xml:space="preserve"> which lets you nosh on everything delicious. The hummus is either fantastic or just ok; it depends on the day</t>
  </si>
  <si>
    <t xml:space="preserve"> but it's usually good. Don't hit the pita too hard (despite its soft</t>
  </si>
  <si>
    <t xml:space="preserve"> fresh deliciousness) or you'll never make it through your mains. When you run out of pita despite this warning</t>
  </si>
  <si>
    <t xml:space="preserve"> they will bring out a fresh batch right away.;;If you're extra hungry</t>
  </si>
  <si>
    <t xml:space="preserve"> get the baba ghanouj (best in the city) and/or the falafel (no</t>
  </si>
  <si>
    <t xml:space="preserve"> it's not as tasty as your mom's falafel</t>
  </si>
  <si>
    <t xml:space="preserve"> but if you're looking for mom's falafel</t>
  </si>
  <si>
    <t xml:space="preserve"> get mom to make it for you</t>
  </si>
  <si>
    <t xml:space="preserve"> man--this is as good as it gets outside of home-made</t>
  </si>
  <si>
    <t xml:space="preserve"> and it's really</t>
  </si>
  <si>
    <t xml:space="preserve"> really good--and also the best in the city).;;For a main</t>
  </si>
  <si>
    <t xml:space="preserve"> get the mixed grill platter or the lamb shish platter</t>
  </si>
  <si>
    <t xml:space="preserve"> though it's all good. If you're on a budget</t>
  </si>
  <si>
    <t xml:space="preserve"> get the fatoush salad or one of the sandwiches (super-stuffed).;;Enjoy all the fresh</t>
  </si>
  <si>
    <t xml:space="preserve"> delicious</t>
  </si>
  <si>
    <t xml:space="preserve"> beautiful flavors. Marvel at the single waitress</t>
  </si>
  <si>
    <t xml:space="preserve"> always Russian</t>
  </si>
  <si>
    <t xml:space="preserve"> and a different one every time. Where do they come from? Where do they go? One of the unanswered questions of life.;;Get rose-water-soaked baklava and Arabic coffee for dessert. Drop about $35 to fill two people up but good. Stumble out into the street feeling sated and vaguely superior to the folks sitting outside of Copabanana next door.;;Rinse</t>
  </si>
  <si>
    <t xml:space="preserve"> repeat."</t>
  </si>
  <si>
    <t>y8Fc_lP3Lgzns-0XXaLSEQ</t>
  </si>
  <si>
    <t>OLGlg9kJA6ykZYPiSIcGKA</t>
  </si>
  <si>
    <t>I've been coming here since my parents were still married (and they haven't been married in over 20 years), but somehow this place hasn't changed, in the best way! My go to here is always the Middle Eastern Combo and fries, which come with onions and jalapenos. They are not stingy about the pita, and will give you extra without you asking, and for no additional charge.;;Recently my father and I came here and tried the lentil soup (which is vegan) and spinach and mushroom pie as well. Both were excellent. The waitress was very friendly and didn't rush us at all. ;;I see people have said the place looks a little awkward to eat at, but I have to say their little sunroom is the back is just about my favorite place to eat in the city. Also one of the few truly wonderful places two people can eat a filling meal at for only $20!;;Nothing has changed since I've been coming here, and I am grateful for that, because it's perfect the way it is. Great memories here.</t>
  </si>
  <si>
    <t>nE9fBlyPjx-GfNu1HRNi5A</t>
  </si>
  <si>
    <t>Q0pFg3ri7kt9xIxxXh7-RQ</t>
  </si>
  <si>
    <t>Tapas/Small Plates, Restaurants, American (New), Nightlife, Breakfast &amp; Brunch, Bars</t>
  </si>
  <si>
    <t>SOMO Manayunk</t>
  </si>
  <si>
    <t>I-r69dljB7yh86FGj4qxUQ</t>
  </si>
  <si>
    <t>0RQpEQoSsf4OfYNV6QBx3g</t>
  </si>
  <si>
    <t>fgh_kFYFEFzmLRr5GjddoA</t>
  </si>
  <si>
    <t>My boyfriend and I tried them out during their soft opening. The space is beautiful! We had the poutine fries; arctic char and the roasted chicken. Our meals were delicious and the serving size was perfect. Everyone who interacted with us was welcoming and personable. We can't wait to try them out when the full menu is available; and apparently they'll be doing brunch too!</t>
  </si>
  <si>
    <t>4B4-HkjuRPxTMVnxbI00Hw</t>
  </si>
  <si>
    <t>Svwj_nGFdxAadmLR11vacQ</t>
  </si>
  <si>
    <t>Great place! The kind of more mature restaurant Manayunk is badly in need of. Good cocktails; nice menu options; and a cool vibe. Not sure about all the problems that the brunch bimbos seem to be having; but I had a lovely evening and will definitely be back!</t>
  </si>
  <si>
    <t>xwNVf9yZXeIrmSujXv3wDg</t>
  </si>
  <si>
    <t>5n61HxtXae_VcYN7pGZz1Q</t>
  </si>
  <si>
    <t>Went for an early dinner 530pm last night (Thursday); I'm impressed! The aesthetics of the place is beautiful; every detail connects. Came during happy hour (score!) so drinks were discounted. Lovely cocktail menu; there were 4 of us ladies dining and we each tried something different and enjoyed each one. We shared the Brussels &amp; Bacon as an app and thoroughly enjoyed it. I had the scallops for my entrÃ©e and they were sheer perfection! Beautifully plated and cooked perfectly. I received 2 large scallops; so I could see why some people think the portions are a bit small but it was perfect for me! My friends all enjoyed their meals as well. I will most definitely be back to try other items on their dinner menu and hopefully one weekend I'll make it in for brunch!</t>
  </si>
  <si>
    <t>oHiblrQBnukKfo0owsbZEQ</t>
  </si>
  <si>
    <t>SOMO should be NOMO!!  The atmosphere/architecture of the place is awesome. The food is overwhelmingly disappointing and the service is absolutely disgusting. The waiter was an equal opportunity Grinch that shouldn't be in the front of the house at all!! The 2  stars are for the architecture. One thing I should NEVER hear from a waiter to a customer is \I don't know what to tell you\". You may be in the wrong profession  if this is your response to a customer coming to patronize your establishment. My woman and I had the chicken and waffle \"sandwich\" and parmesan wings. Cole slaw should not be on the same plate with \"hot\" waffles. If wanting to serve the cole slaw in the future; I suggest putting it on the side. When a  customer asksfor a \"Coke\" or \"Pepsi\"; it would be helpful to let them know what KIND of sodas; pop; whatever you carry upfront. That's called Good Customer Service. This place for the architecture alone has great potential. Personnel  changes/restructuring are essential though........"</t>
  </si>
  <si>
    <t>HetgfaEdm0699-C0B0p6hg</t>
  </si>
  <si>
    <t>3CSHXSnemVI6HR_PV5NNnw</t>
  </si>
  <si>
    <t>I Love Somo!! My fiancÃ© and I have been there numerous times and the food and drinks never disappoint! Ryan the bartender is amazing! He makes the best signature drinks. The manager John always makes us feel welcomed. It's always a great time when we visit. The late night happy hour is a must. The vibe; scenery and the staff will have you coming back for more!!</t>
  </si>
  <si>
    <t>3qU_PJVcA7JmlqsmXpsfvg</t>
  </si>
  <si>
    <t>1ToAmn7E8SzZsIs0TVCoTQ</t>
  </si>
  <si>
    <t>oKkRJ-OwPL6gUttzGkxQ0Q</t>
  </si>
  <si>
    <t>vO2JCraJijDw_IjfARDcsQ</t>
  </si>
  <si>
    <t>Restaurant; ambiance and \scene\" great.   Food and alcohol choice sucks.  2 horrible choices of red wine.   And the shrimp and grits FAR from it.  The mac and cheese had no flavor and Arctic char was farm salmon.  Hopefully they get things together because this will not last. Not going to come back for at least 2 months to give them time.  Has promise.  Totally failing at the moment."</t>
  </si>
  <si>
    <t>GeV06qDBsXlz4F65UEgjYw</t>
  </si>
  <si>
    <t>GgY1KirLfxgB1jIrJtHT1g</t>
  </si>
  <si>
    <t>Had the new brunch menu at SOMO that just started on Saturday! Was super unsure what to get so I went with the bartenders recommendation of the Farcous! It was so good! Loved the Swiss chard pancake. Only gave it a 4 because I wasn't a big fan of the choice of lettuce for the side salad or the Dijon yogurt; so I was still hungry when I left. Would be great if they mixed up the side !</t>
  </si>
  <si>
    <t>90GfPGEvy8hjiIhDrxeLgw</t>
  </si>
  <si>
    <t>iHToLf26wwZOVQbYTNl57Q</t>
  </si>
  <si>
    <t>This is one of the best spots on Main Street (one of the only)! The staff is always beyond friendly; warm; and welcoming. The cocktails are on point; the draft list is excellent. Their food can be a little pricey but it always comes out delicious. Don't miss this gem. It stands well above the other choices on Main Street!</t>
  </si>
  <si>
    <t>uz8tbSWPMhwcnwewvMT1Ew</t>
  </si>
  <si>
    <t>ghFNIv9_Bde6uquScRZD7g</t>
  </si>
  <si>
    <t>Restaurants, Ice Cream &amp; Frozen Yogurt, Food, Arts &amp; Entertainment, Food Stands, Performing Arts, American (New), Caterers, Desserts, Event Planning &amp; Services</t>
  </si>
  <si>
    <t>Little Baby's Ice Cream</t>
  </si>
  <si>
    <t>nQMQ0UhzlVHlA_m99iZhhw</t>
  </si>
  <si>
    <t>I love ice cream. Especially crazy flavored ice cream. I also love pizza, and Pizza Brain is attached to this place. So really, this is the perfect place for me. After eating our yummy pizza from Pizza Brain, my friends and I grabbed a scoop, and after my scoop was gone I experienced great sadness and wanted to go back for more.;;The folks at Little Baby's allow you as many samples as you please, so I tried quite a few flavors: banana chip, plum rum raisin, red bean, plain, speculoos (coconut milk base)... and maybe a few more. I ended up going with the red bean, which had little rice puffs in it, and it was so creamy and delicious. I could eat a whole pint of it easily and feel no remorse. My friends told me that Little Baby's sometimes has almond milk based ice creams, and I would love to try one of those flavors as the speculoos was a little too coconut-y for me. It is great that they offer vegan flavors, though. Hats off to Little Baby's!</t>
  </si>
  <si>
    <t>YrDdCCzFev_Lr8Qm0gP6uQ</t>
  </si>
  <si>
    <t>u390UoT0u7maHXg68G4aKg</t>
  </si>
  <si>
    <t>CCsoI6ac0UiwR-OYSi0P8g</t>
  </si>
  <si>
    <t>9jvudT6dGwVrsV8TUcJF6w</t>
  </si>
  <si>
    <t>Wowzers; this is some awesome icecream.  Sure;it is pricey but worth every penny.  Love the number of dairy free options.  You can even build your own vegan icecream sandwich with some pretty awesome cookies.  A great finish to your meal if you ate at pizza brain.  Definitely worth checking out on a hot summer night.</t>
  </si>
  <si>
    <t>FU8ZJXHm5st0042qatHKJA</t>
  </si>
  <si>
    <t>Many original and uncommon flavors with a great dairy-free selection. All available in a cup; cone or ice cream sandwich with vegan cookies available as well. Constant new flavors are a pro and con seeing as sometimes your favorite is not available; but they are always coming up with new and pretty strange ones that are surprisingly yummy and fun to try.</t>
  </si>
  <si>
    <t>uRCw1wOzia-epF3uZtzP8w</t>
  </si>
  <si>
    <t>e8YMyjokC5aXKAisA8KDsg</t>
  </si>
  <si>
    <t>What kind of ice cream place offers no chocolate option?  Moreover, how is $6 for a small milkshake a fair price?  ;;I am not a fan.</t>
  </si>
  <si>
    <t>KHXgc3jQOxQZBglVF-a4tw</t>
  </si>
  <si>
    <t>zSFhma_3ag1BMFIzYzQcfw</t>
  </si>
  <si>
    <t>5 stars + for Little Baby's Ice Cream.  They braved the flooded streets this past weekend to do an ice cream reception at our daughter's wedding.  We couldn't do the tricycle due to the weather but they were quick to change their plans; showed up on time and did an awesome job serving the 150 people at the wedding.  People were buzzing about which flavor they liked best for hours later- my favorite was the Coffee Toffee and the Balsamic Banana!  Thanks guys- love your ice cream but also your very professional way of doing business-- very cool! Hope to see you someday soon on the West Coast! Cheers.</t>
  </si>
  <si>
    <t>zpKmhhpuAWS3konDpsYWJQ</t>
  </si>
  <si>
    <t>yr2hpTk4v3SUj9V-trqURg</t>
  </si>
  <si>
    <t>I must say that I enjoy the unique flavors concocted at little baby's ice cream. My favorite is the chipotle chocolate however; since the menu is always changing its rare I go there and they have it. With the warm weather you would think that they would be open more but it seems they only have evening hours. Although I enjoy their product I would say that it is overpriced. For a small single scoop its around $4. I'd much rather go to Franklin fountain priced similarly and much more for your dollar.</t>
  </si>
  <si>
    <t>ybrLqhrVUr5nwN0HNv2sYw</t>
  </si>
  <si>
    <t>UY3FboVvbUkBF0i7FYR7KQ</t>
  </si>
  <si>
    <t>xx97dt9l63fdkVH4RrWGSg</t>
  </si>
  <si>
    <t>Wy-25QFD8llRYMazOf_sDg</t>
  </si>
  <si>
    <t>This is a funky joint. The ice-cream flavors are limited but innovative. When I went I only saw 6-8 flavors. I liked the pizza flavor. Pizza, you say? Yes it was surprisingly good. It definitely had a sweet dessert flavor with an after taste that reminds you of plain cheese slice.;;Theres a pizzeria joined to this ice-cream shop. ;;I think its an okay joint to visit if you're in the area. Not worth a detour.</t>
  </si>
  <si>
    <t>G4V9Fj3fMvLsQ3TZpYl3Ug</t>
  </si>
  <si>
    <t>zZqPGhBVddGBn97lhYBR7g</t>
  </si>
  <si>
    <t>Absolutely AWESOME!  If I could give Little Baby's 10 stars I would for sure!!!  The BEST dairy free ice cream I have ever had!!!  Incredible flavors.  Wonderful atmosphere and the kindest owner &amp; staff ever!!  Went there to celebrate my sons birthday and all the boys had so much fun meeting the owner; trying all the different flavors (Banana Chip; Earl Grey Sriracha &amp; Buttered Popcorn were among the faves)  but Pizza ice cream was by far the favorite!!!  Can't wait to go back.  Wish we lived closer; but I have to say the 90 minute drive for us to get there was WELL WORTH IT!!!!!!!</t>
  </si>
  <si>
    <t>2OhIXIyK45nYf-M7cLzMeA</t>
  </si>
  <si>
    <t>C9UylQTOh7uwZo4a7QhLyg</t>
  </si>
  <si>
    <t>American (New), Restaurants, Salad, Seafood</t>
  </si>
  <si>
    <t>Friday Saturday Sunday</t>
  </si>
  <si>
    <t>dBBFiBTSys6NAuatXJgYQg</t>
  </si>
  <si>
    <t>This is one of my favorite places in Rittenhouse.  It is cozy, simple, and initiate with the best service and wonderful dishes that bring out the natural flavor of the ingredients.  The wine list is also solid and there is a small but solid cocktail list.  Our servers were always excellent at suggesting pairings!;;Some favorites:;1. Grilled octopus: A masterful blend of menudo, white beans, pickled red onions.  The octopus is flavorful and tender, and the pickled onions add a twist of tart flavor with the beans adding a subtle degree of creaminess.;2. Roasted cauliflower: Slightly charred with a side of caramelized cauliflower pureÃ© and a touch of citrus.  It's the best of two: puree and roasted so that you get both textures in a single dish.;3. Duck duo for two: A combination of a roasted duck breast, caramelized plantains, and confit.  Another best of both with a flavorful and juicy breast that has a perfectly crispy skin and richer confit in jus.  The caramelized plantains add a bite of sweetness.  Perfect for sharing and a much welcome alternative to a standard duck l'orange!;4. Roasted half chicken: Flavorful pan-roasted chicken with a side of sunchoke puree and sauteed pea shoots in jus.  The chicken is very flavorful and tender.;5. Bucatini allo scoglio: Amazing squid ink pasta with squid, mussels, onions, and a hint of XO.  Tender and flavorful seafood blend with perfectly cooked bucatini.  ;6. Labneh panna cotta: Very creamy with a hint of tart from the labneh.  ;;In all honesty, I miss this place and I have wined and dined quite a bit in NY.  This will give most places in the city a run for the money and a must-try in Rittenhouse.  Perfect for a small group dinner or date!</t>
  </si>
  <si>
    <t>SZPHoSJ0D4aXt9ofMt4pRw</t>
  </si>
  <si>
    <t>8JkWZVlFBa1NBG5fAb0cBA</t>
  </si>
  <si>
    <t>mPlocrwgdNyd3OgMHOyZ_A</t>
  </si>
  <si>
    <t>I cannot say enough good things about this restaurant. My parents used to go to Friday Saturday Sunday as Penn grads. My husband and I, having lived in the city for over a decade, had never dined at this Philly mainstay. After hearing it was under new management and that the changes were positive, we decided to go. ;;The service is impeccable. Our waiter, Tim, was incredibly knowledgeable about every dish and steered us in the right direction. We had the root vegetable salad, gnocchi, halibut and steak. Small plates to share. All were prepared to perfection and we literally cleared each plate. The whole experience was incredibly enjoyable that, of course, we had to order dessert. My husband ordered the ice cream trio. He's a Breyer's lover. I was worried that maybe the buttered toast flavored ice cream would be too adventurous for him. He literally was speechless after one taste. I had the pear and cranberry crumb cake, which was wonderful. The shortbread crust was perfect. Maybe the balsamic vinegar could have been left off, but really I have no serious criticisms. ;;The restaurant was packed, but we received each plate in seemingly no time. The service is at a level that you really don't see anymore. The attention to the dining experience really makes a difference. I have never written a review like this. I just couldn't not express my delight!</t>
  </si>
  <si>
    <t>W3KydTIdqCMDR0p_hMBdzw</t>
  </si>
  <si>
    <t>LJz49QczTVs1Ly4DunM19A</t>
  </si>
  <si>
    <t>What an amazing dinner! This is our new all time favorite in Philly. My wife and I celebrated her birthday at Friday Saturday Sunday. I messed up the reservation but they were quick to bail me out. The food and service were phenomenal. It is clear that the staff is well trained to make sure that your experience is top notch: drinks were ordered at the bar but seamlessly sent to our table, dinner service was top notch and a candle for the birthday was added to the desert without specifically requesting it. (I mentioned my wife's birthday in a casual conversation with the host.);;We had oysters with divine meyer lemon mignonette, excellent: chicken liver mousse, octopus and halibut and excellent panna cotta and plum tarte tatin for desert.;;Thank you for an amazing night!</t>
  </si>
  <si>
    <t>8fzjPAqUp3fGNey0mZNi6A</t>
  </si>
  <si>
    <t>RNQ8wXOZKLtmTUyEVcdh_Q</t>
  </si>
  <si>
    <t>Having left Philadelphia nearly 40 years ago I was surprised to see one of my favorite restaurants still there, my friend and I walked in just to look around so I could see what had changed...and of course everything had.  It was just before 5:00, we sat at the bar thinking we would just have a cocktail, found out that there were new owners, one of whom is also the chef.  We decided to stay and just have a quick bite and left several hours later after being served ONE OF THE BEST MEALS IVE HAD IN YEARS!!! A truly original menu with every item carefully and creatively prepared and presented. ;;The octopus with Rancho Gordon beans was exquisite, the pasta with pork belly, dandelion greens and caraway was extraordinary...every ingredient was able to shine.. And how can you turn collard greens into something unforgettable? The salad, the chicken!  ;;I know m going on and on, but really.  This restaurant is worth a trip to Philadelphia. The service was friendly and the servers full of information...the chef and his wife came out to say hi...it was simply a memorable meal,</t>
  </si>
  <si>
    <t>WblRk09n-VaGHPsK9j7_dQ</t>
  </si>
  <si>
    <t>mymOn5_wuEY8x5FWaUiRtA</t>
  </si>
  <si>
    <t>xFBbApo1BeWs3Ac-xPyyvw</t>
  </si>
  <si>
    <t>LZajofx59-Kt7DzrNoHEhg</t>
  </si>
  <si>
    <t>axANGnyEwz3w4DrSZ3tvxw</t>
  </si>
  <si>
    <t>ffzANe6YIBemVAWkmMagBw</t>
  </si>
  <si>
    <t>The food is very good but the service is not.  It was slow (which I don't mind) but then they rushed us out saying they needed to turn the table over.  I wrote a letter about the service to the owner but I received no reply.  I called; and then got the brush off.  Only to this place if you want good food but to be treated poorly.  To see expensive good food just isn't worth being treated poorly.</t>
  </si>
  <si>
    <t>xhTfR6f0KRJE_nryYKipNQ</t>
  </si>
  <si>
    <t>kyrPvIsScYK0CgmYoV4Tjw</t>
  </si>
  <si>
    <t>What a fantastic find! If you aren't looking for it; you'll miss it as the restaurant is located on a mostly residential part of the block. Reservations were made for 9:45 and it was it worth the wait. It's styled like a classy turn of the century speakeasy of sorts. The cocktails are mixed with precision and crafted with fresh fruit. The menu is small but full of tasty options. The asparagus was crisp; the; bucatini was melt in your mouth yummy; the steak was cooked to perfection and the halibut was sinfully delicious. Yes; a lot of adjectives but I can't say enough good things about this establishment. Everyone from the host to the dish runner took pride in his/her role and it shone through the quality of the dinner. I can't wait to return the city for another visit.</t>
  </si>
  <si>
    <t>AIMkbFvY1_IUI9S02xJj9A</t>
  </si>
  <si>
    <t>qiwc_P8oUQwqqExU4Jha4g</t>
  </si>
  <si>
    <t>My husband and I were in town for one night and knew we had to make it to Friday Saturday Sunday. We started off with cocktails; which were delicious and incorporated a lot of ingredients you don't usually stock at home. We then dined on the scallop ceviche; mussel toast; chicken liver patÃª; beef tartare; and the gnocchi. Everything was absolutely delicious; but the gnocchi was hands down one of the best dishes we've had in 2017. It truly melts in your mouth. We finished off with the maple pecan tart for dessert. The service was great - all of the dishes were spaced out reasonably and we didn't feel rushed in any way. It was great to have time to enjoy each course the way it was meant to be enjoyed. Would recommend to anyone!</t>
  </si>
  <si>
    <t>GsAIYn6oMM2kMD58LGb2gw</t>
  </si>
  <si>
    <t>_wcOVX6PPvhXGMpUa2Ij8A</t>
  </si>
  <si>
    <t>Bakeries, Restaurants, Sandwiches, Diners, Food</t>
  </si>
  <si>
    <t>Melrose Diner</t>
  </si>
  <si>
    <t>PWrXcsWsqCvZ682IbA9gyA</t>
  </si>
  <si>
    <t>If you're looking for a diner in south Philly to go to; check this place out. Very large menu with lots to choose from. Close to the stadiums for after a game. Homemade cakes and pies right on side; so those you should definitely try (especially the cheesecake). This is part of the Michael's diner group; so if you are familiar; you know what to expect.</t>
  </si>
  <si>
    <t>r90c5CUd7lUm7s3jmPGUPQ</t>
  </si>
  <si>
    <t>Big old MEH.;;I went here late night and ordered the breakfast combo: two pancakes, two eggs, sausage, and bacon. Pretty standard diner fare, right? Welllll, the pancakes were nice and fluffy, and the eggs cooked well. The meat, however, was awful. The sausage could easily have been a year old, and the bacon wasn't even good.;;Now, let me qualify that last sentence by saying I've never met a piece of bacon I didn't like. (Turkey bacon's a different story...) How do you mess up bacon?</t>
  </si>
  <si>
    <t>6oayUDLkKs4R7WloEMfSJg</t>
  </si>
  <si>
    <t>I received terrible customer service from the Melrose on March 2.  I've been there many times over the years, but lets face it, I only go there because its the only place open 24 hrs near my home.   I was there late having dinner with a male friend. The waiter kept coming by asking if we were ok. I said we were fine.  After they stared at us, came by 3-4 times I asked if there was a problem. Then they sent a manager (?) over who said we were taking up there table and asked us to leave. There were PLENTY of seats at the bar.  I was mad at the way they handled things. The whole restaurant stared at us like we were making trouble!  I've been there late many times over the years, never had a problem. I got upset but I apologized for being there so long. But I've never been asked to leave a restaurant unless they were closing.;;I initially feared it was a racial issue, since I was there with a white male friend.  The lady at the front even 'jokingly' said, after I apologized,  'If you wanna stay somewhere all night, get a hotel'!  It's ok Melrose, you'll never get a dime from me again.</t>
  </si>
  <si>
    <t>5AWxeQ_aOZgP541WcwEW4A</t>
  </si>
  <si>
    <t>4abW11smy0sBv8HEtcFO9w</t>
  </si>
  <si>
    <t>Prior to dining here, I had heard wildly differing tales of its quality.  Some people love it, others list it as the single worst experience of their lives.  With such mixed reviews I was hesitant to try the Melrose.  However, it is within walking distance, and when a nice spring day and handsome company presented themselves (with a craving for scrapple), Melrose seemed like the best place for the job.;;I am uncertain why their pancakes are yellow.  Do they put food coloring in to try to convince us that it's really buttermilk?  I have no idea, but since they were full of chocolate chips they were just fine.;;It wasn't too crowded, it was clean, waitress was pleasant and attentive, and the food came and went quickly.  I don't think I'd come here late night, but for breakfast or lunch the Melrose Diner is a-ok.</t>
  </si>
  <si>
    <t>xPL29GzCltaSRuLkuULxZg</t>
  </si>
  <si>
    <t>Came here for dinner one afternoon when visiting Philly and was by no means disappointed.;;The food wasn't bad, no going wrong with a classic grilled cheese. Loved the atmosphere, was a cozy little hometown dinner, and the staff was super friendly.;;Great spot to check out for an All American dining experience!</t>
  </si>
  <si>
    <t>pOjgCTg0sXvGVcJETxcq5g</t>
  </si>
  <si>
    <t>5kzz9xhsosxfwlRTbVT4mg</t>
  </si>
  <si>
    <t>poqrLetStd9vf4NKqgy0lw</t>
  </si>
  <si>
    <t>Plenty of food;Delicious pork rib steak!!;Old fashioned;Coming back again;Good for Saturday morning brunch</t>
  </si>
  <si>
    <t>LALVSkPhpqBoxLjXIKVJ_g</t>
  </si>
  <si>
    <t>5CrRcMBIKOuQ9uVm6J2EhQ</t>
  </si>
  <si>
    <t>The proper name of this place is the Melrose Diner &amp; Bakery. Most everyone in town knows it as 'The Melrose.' What can you say... It's a diner. The food is decent, the services is all right. One of the thing the place is known for is the fact that the staff turn over is very low. I was in one time and was waited on by a lady who started there in 1972. That's the year I was born!;;Don't expect nuthing fancy.</t>
  </si>
  <si>
    <t>mtMIFuowAaj54aXZppI4Pg</t>
  </si>
  <si>
    <t>Because the kitchen is not separated from the restaurant, you have to listen to all the kitchen noise as you eat, which is incredibly annoying. The chef kept yelling orders, and using dumb slang terms over and over that made no sense. \Omelette</t>
  </si>
  <si>
    <t xml:space="preserve"> One time.\" \"french fries ALL DAY!\" what the fuck is with that?  Service was crap</t>
  </si>
  <si>
    <t xml:space="preserve"> takes forever just to get a menu.;;I'm a fan of greasy food and expect it</t>
  </si>
  <si>
    <t xml:space="preserve"> but the kind of diarrhea I got afterwords was worse than usual."</t>
  </si>
  <si>
    <t>nPRdtcNaHIiFed_wALhvKg</t>
  </si>
  <si>
    <t>eAk3DurRe4D5Tyjeo3WU5Q</t>
  </si>
  <si>
    <t>r2OazWrmzcg3ih4kRhiTAg</t>
  </si>
  <si>
    <t>YcbICqp_TlaxNx7gIkRSzw</t>
  </si>
  <si>
    <t>Diners, American (New), French, Restaurants, Breakfast &amp; Brunch</t>
  </si>
  <si>
    <t>Hickory Lane American Bistro</t>
  </si>
  <si>
    <t>g8WBJJkvObHUfh9F29nbvQ</t>
  </si>
  <si>
    <t>Hickory Lane was an unexpected surprise in every way. My friend and I made reservations for New Year's Day brunch. Neither of us had ever been here before; and in fact my friend didn't even realize the restaurant was there even though she worked nearby for a while. I became concerned when we first walked in because it seemed so crowded; but somehow the staff makes it work! Once we were seated; however (at a lovely; sun-filled table with a street view) the overall effect was cozy and we didn't feel as though the atmosphere was crowded or loud. I'm not sure how they did that; but that was the first surprise! The second surprise was their extensive mimosa menu: my friend got the blood-Orange and I got the pear mimosa. Finally; our food came very quickly (even though of course we are those people who start talking and forget to look at the menu so the poor waitress had to come back) and it was delicious! I got the berry French toast with mascarpone. Their portions are large for the price; too! I have no complaints about Hickory Lane; especially since I went in expecting a subpar experience and ended up having a stellar experience!</t>
  </si>
  <si>
    <t>afhmOSbdj4Mu1uZRzGRvpw</t>
  </si>
  <si>
    <t>I went to Hickory Lane the other night for dinner with a friend.  She raved about the place and so decided to eat there.  I have to agree with her, everything was very good.  The food is excellent, the service was great and the location is cool.  The only reason I didn't give it five stars is because thought the pricing was a tad high, but this is NOT a reason not to give this place a try.  ;;I'll be back and looking forward too it.</t>
  </si>
  <si>
    <t>BaI4hRgRXQcnU3dniRrSnw</t>
  </si>
  <si>
    <t>ftUxpWyEkz0AKlpn24aTNQ</t>
  </si>
  <si>
    <t>We stopped in this morning for brunch, had some friends with us. We all traveled from different parts of the city and met up here. My wife and I have been there for dinner so it was our recommendation.;;We were the first reservation today at 10am. Seating was no problem. My wife ordered the vegan Apple pancake, she loved it!! Didn't even need syrup. She was raving about it. A friend had the lox and bagel, she enjoyed it, the bagel was burnt and inedible. The sides it came with were very good. I went with the pork belly eggs Benedict. Perfect! I ate every bit of it. Another friend had the tex mex special, she said it was just okay, way too much tortilla. She said it took over the dish. Finally another friend had the French toast with berries and whipped cream. The cream was home made and the French toast was delicious. The ladies all ordered different mimosas, they loved. The coffees came out cold, we didn't say anything at first. When the second round of coffee came out we let the server know. She was great and got a nice hot pot. ;;Overall this place is great for brunch and dinner. We will go back, maybe just a bad day? Solid 4 stars for brunch</t>
  </si>
  <si>
    <t>aTgxAkTjJ5LWNVv00-JCEA</t>
  </si>
  <si>
    <t>Pretty good food - I got the veggie burger with sweet potato fries. the fries were a bit salty but the food was all very good; great service; cozy atmosphere.</t>
  </si>
  <si>
    <t>DZ1uUBeb6BJMtEG42m_3ug</t>
  </si>
  <si>
    <t>7ir-YNzEv9hoOHWUhM9B8w</t>
  </si>
  <si>
    <t>We were in Philly for the New Years celebration and this was our last day before heading home. My husband made reservations for 10 AM when the restaurant opened. We were greeted with friendly smiles by the hostess and wait staff. We were immediately seated. The restaurant had a warm and cozy feel to it. The decor was somewhat rustic with the beautiful natural wood tables which had the tree bark running along the edges. The water glasses were mason jars. The special boards could be seen easily on decorative chalk boards near the entrance. The restaurant is quite small so you'll have to make reservations. ;;Now to the food. We tried a few different dishes as there were so many that we wanted to try. Chef Lisa sent out the Caramel French Toast. Brioche, mascarpone, caramel, fresh strawberries and whipped cream. My favorite! ;;Fruit and Granola Parfait;Sweetened Greek Yoghurt, Artisan Granola, Fresh Berries and Fruit, Strawberry Coulis;;Beets &amp; Goat Cheese Salad;Baby arugula, red &amp; golden beets, Chevre Goat Cheese, shallots, toasted walnuts, balsamic vinaigrette. ;;Pork Belly Benedict;Crisp pork belly, poached country eggs, toasted brioche, rosemary maple cream, pickled red onion, breakfast potatoes. The pork belly alone was just amazing! ;;Red Velvet Crespelles;Red velvet buttermilk pancakes, strawberry mascarpone, chocolate chis, whipped cream, fresh berries, pure maple.  ;;All the portions were very generous! The plate could be shared if you couldn't decide which one to choose. That way you could share a few different dishes like we had. The prices were very reasonable as well! ;;Thank you for a great dining experience and we will definitely come back and try the other items on the menu the next time we are in Philly!</t>
  </si>
  <si>
    <t>Ar3ScyndIAGFsi-Eoa-BOw</t>
  </si>
  <si>
    <t>5OSokDLoezgcAw-VcLoRbg</t>
  </si>
  <si>
    <t>Some of the best French toast I've enjoyed in quite some time. Crunchy on the outside and fluffy on the inside. Served with syrup on the side, you hardly need it, as the powdered sugar does enough. Topped with fresh strawberries and blueberries, in the middle of winter (HOW?), this is dessert for breakfast. ;;Mimosas are generous and light, large pours and large glasses, keeps the champagne flowing. ;;Pork Belly Eggs Benedict is generously sweet, savory, and oh so rich. The portions don't appear at first to be very filling, but a little goes a long way, particularly with those crispy house potatoes.;;Recommendation: If you're going for brunch on a Sunday, they take reservations, and it's worth it!</t>
  </si>
  <si>
    <t>27eSq-1FOx9B5M36PkligA</t>
  </si>
  <si>
    <t>KNbAmr5dhaMy12us6IsAIg</t>
  </si>
  <si>
    <t>EZr_V9KtwjCqy8vqH0q3Gg</t>
  </si>
  <si>
    <t>Stopped by before heading to the airport for some morning brunch &amp; honestly they had Great service &amp; food! Everyone was helpful especially because I had all my luggage with me; they stored them for me while I was eating. It's a gem in the wall! You can't go wrong with this cute little restaurant.</t>
  </si>
  <si>
    <t>qsgyl7mjRMax7vx02gbv1A</t>
  </si>
  <si>
    <t>dLVeu7TMJxbqxwWVTeVQAA</t>
  </si>
  <si>
    <t>3.5/5 Hickory Lane had a beautiful interior color scheme. The fresh flowers on every table was a great summery touch! The staff was exceptionally friendly. We loved the cheese plate. The burger was big and good -- best navigated with a fork and knife. The scallops and pork belly were well-plated and enjoyable. However; my drink experience was poor. I ordered the Veruca Salt lemonade and it didn't taste right. It was extremely bitter; especially for a pink drink. I sent it back. I have never had to send a drink back. I ordered a beer after the bad drink because it felt safer. Towards the end of the meal our server brought a smaller re-mixed version of the original drink. It was a lot better; yes. But the timing of the new drink was awkward because I had 3/4 of a beer left to drink. I ended up leaving half a beer but finishing the new drink. I was charged for the lemonade I sent back and did not ask to be replaced; which surprised me. I would expect a restaurant to comp a poorly mixed drink. Otherwise had a very nice evening at Hickory Lane.</t>
  </si>
  <si>
    <t>ktLcbLBiwRx6Wp7EvJcmYg</t>
  </si>
  <si>
    <t>UFn569sfg7Ji9WCCMV3_9w</t>
  </si>
  <si>
    <t>1xpAprOflpNM7M_6Xog2ng</t>
  </si>
  <si>
    <t>8XjxHeV66F4eoIy06rW0pA</t>
  </si>
  <si>
    <t>Italian, Wine Bars, Bars, Restaurants, Pizza, Breakfast &amp; Brunch, Nightlife</t>
  </si>
  <si>
    <t>Porta</t>
  </si>
  <si>
    <t>e9OydyVgtBN0I73hU8PKNQ</t>
  </si>
  <si>
    <t>Pizza dough felt like it was underbaked. The ambiance is really great and looks very warehouse-like. However; on a Saturday night it was too loud to be able to talk to our friends without shouting. My friend ordered a double serving of the pasta and for us Americans it definitely looked like a single scoop of pasta. That's tough when it's $24. The service unfortunately was a little slow; but that may be due to too many people or a specific waiter. Overall; it was good food but not the best for sharing or if you're really hungry.</t>
  </si>
  <si>
    <t>C503vQogtA_jNynt7vcUoQ</t>
  </si>
  <si>
    <t>uDh2OVJj5-TQizn8J9T3Zg</t>
  </si>
  <si>
    <t>Average actually on the food. ;Starting to enjoy the bar a bit more. ;I have had pizza, meatballs, and calamari.  All were average. Unfortunately within a three block radius all of those items are exceptional at other restaurants.  It is solid ,average good and that is not a bad thing.</t>
  </si>
  <si>
    <t>rO9zfKqSkCqDfP48fF-BwA</t>
  </si>
  <si>
    <t>x-IQ_AtqlTF4uwENiN1JFA</t>
  </si>
  <si>
    <t>1ire05w8MtwoxFwBunLQIQ</t>
  </si>
  <si>
    <t>XBBjvJzLSZhXNVXZyUH3VA</t>
  </si>
  <si>
    <t>Great venue, subpar food.;;I came here for an impromptu brunch one weekend and was surprised at how big and spacious the venue is. I ordered a carafe of the Bellini which was nice and strong. Searching for something that sounded good to eat for brunch however took a little longer. I ended up getting the frittata and it was pretty flavorless, it only became tolerable after adding every condiment on the table. If I come back I will try the pizza instead.</t>
  </si>
  <si>
    <t>Wz2y19c_W42_KNi7ccKqCA</t>
  </si>
  <si>
    <t>Went here on Saturday night with a group of friends for a 30th birthday dinner. I was so excited that they had Omission (gluten free beer) as an option. Many places haven't picked up on that beer yet. I'm gluten and dairy free so this restaurant wouldn't be my first pick but it was my friend's birthday so I didn't mind. It was definitely a challenge for me to order...I understand it's an Italian style place but come onnn it's 2018. I hope they bring more allergy friendly foods to the menu in the future. Our server; Maria; was a sweet heart and was on top of her game. She made the experience there even better. I'd recommend this place if you can eat gluten and dairy! :-)</t>
  </si>
  <si>
    <t>ExwKQjG1SQ0uxMtQZGW8LQ</t>
  </si>
  <si>
    <t>D_QK5mkz8OdoBdFuW3Cb_A</t>
  </si>
  <si>
    <t>nfz98PsQTGWwOvupJOKddw</t>
  </si>
  <si>
    <t>vXab8e_AKeBIvNi3EraIkA</t>
  </si>
  <si>
    <t>Hands-down best Neapolitan pizza in the area! Porta is the best new restaurant in the Midtown Village neighborhood! They have fantastic happy hour specials, great lunch deals and did I mention their pizza is phenomenal? Also! Attention Vegans! They have a really impressive vegan pizza selection. ;;To give even more context, I work in Midtown Village and have tried many of the restaurants in the area and one thing that makes Porta even more unique than the rest is its size. It's HUGE! It's fantastic for a large group meeting for dinner, drinks or happy hour. Also the vibe is very trendy, welcoming and warm. They don't have the lowest prices around, but their quality speaks for itself. Also, they now have a DJ that comes on Saturday nights (I think that's the night), but I haven't checked that specific scene out so I can't attest to that. ;;Foods I would recommend: Three Trees Salad, Homemade Ricotta, Homemade Mozzarella, Meatball Pizza, ANY of their Vegan pies, and basically anything that has their amazing sauce or meatballs on it!</t>
  </si>
  <si>
    <t>5pI1vbtS13IUuARkgAtWoA</t>
  </si>
  <si>
    <t>R4rCqHLRR-rD4ApZqejLkg</t>
  </si>
  <si>
    <t>Having been to the Porta in Jersey City many times, I was excited to try out the new Porta that opened in Philly. It truly did not disappoint and I will definitely be back!;;I made a dinner reservation for Thursday at 6:15 and I was seated a little early even though the rest of my party had not arrived yet. I was surprised at how many open tables there were for prime dinner hour especially at a restaurant that has a great happy hour menu. For happy hour, the cocktails that are discounted change on a daily basis. Highly recommend the White Door! The drinks were the perfect strength, not too weak but not too strong that I could only have one. ;;To start, we had the meatballs (three come per portion) along with the housemade ricotta spread. I have had better ricotta at other restaurants but this one is still delicious. For dinner, we had the Spring Betty pizza even though I am not an asparagus fan (I figured I could pick the asparagus off). Fair warning, if you don't like asparagus, DO NOT get this pizza as it is thinly sliced and covering the whole thing. The two girls I was dining with truly enjoyed it. ;;Our waiter, Zach M., was very attentive and even gave us a complimentary Nutella pizza for dessert when he found out we were celebrating a birthday. This was AMAZING and the perfect way to end our meal. ;;All in all, I will definitely come back to Porta and would recommend to anyone looking for some good pizza in the city!</t>
  </si>
  <si>
    <t>9y-c-H3QKZbwNVQEdKy_7g</t>
  </si>
  <si>
    <t>eqYIrgDuRkaGCYBVnY1VSA</t>
  </si>
  <si>
    <t>Great food and an amazing new space. Missing a coat check for such a big space that wants people to dance in the winter. Also if there's a spill; just have one of the many employees clean it instead of putting up a wet floor sign and leaving it there for 2 hours.</t>
  </si>
  <si>
    <t>WgaPeiT5I2M1hPOG1G-j9Q</t>
  </si>
  <si>
    <t>Went there for lunch with a friend; the food was unimpressive. Afterwards both my friend and I had stomach aches and a bad case of the runs!  I got pasta and salad; my friend got a seafood dish; so it's not like we ordered anything in common that could explain our unfortunate condition...  I will not be returning</t>
  </si>
  <si>
    <t>U1TECwwFDKGjcdSfOtFwfg</t>
  </si>
  <si>
    <t>eLi0bpsDoWQkBhJX1d46tg</t>
  </si>
  <si>
    <t>Event Planning &amp; Services, Bars, Pubs, Nightlife, Soup, Breakfast &amp; Brunch, Venues &amp; Event Spaces, Restaurants, Irish, Southern, Irish Pub, Arts &amp; Entertainment, Music Venues</t>
  </si>
  <si>
    <t>Fergie's Pub</t>
  </si>
  <si>
    <t>TmMbwVTnNb6nklfF46QkSQ</t>
  </si>
  <si>
    <t>any place that has live bag pipe players playing in the middle of the crowd; in kilts! is a place that holds a special place in my hear The staff is very friendly as well.</t>
  </si>
  <si>
    <t>HD-0a2e7zcFHCDuQKMRT5Q</t>
  </si>
  <si>
    <t>This place is straight up legit. It's owned by an Irishman and it welcomes you like a true Irish pub would. It's small-ish and comfy. Not too crowded or too busy. It's friendly. The staff are pleasant and attentive. The beer list and drink specials are fabulous. The prices are below average (which is a big yay). And the food offerings are solid. This was the perfect St. Patrick's Day bar. If I lived in Philly; I'd would so totally be a regular here. The vibe and atmosphere were just what I want and expect from a bar. Friendly; fun; and affordable; and no pretentiousness or overcrowding.</t>
  </si>
  <si>
    <t>YMgZqBUAddmFErxLtCfK_w</t>
  </si>
  <si>
    <t>cV-Ix_DGhon9S0wXUdY5HQ</t>
  </si>
  <si>
    <t>Yummy food; great classy but comfortable environment; good music; and fantastic bartender who could talk a thing or two about local beers.  We had a great time at Fergie's and wouldn't change a thing!</t>
  </si>
  <si>
    <t>BzIwl71yzAPoJpugzGrX1g</t>
  </si>
  <si>
    <t>_Rt7eVvNW0ORA8G10XDY3g</t>
  </si>
  <si>
    <t>qIEoqCLJmb63VWCXF2iXCQ</t>
  </si>
  <si>
    <t>There are several things I like about Fergie's Pub. 1) it's real down to earth. Not like some of these up and coming  hipster hangouts .You know the ones. Blocking the sidewalks  with chairs and table serving overpriced food to fools that were suckered into the seen and be seen principle. Nope; Fergies is real. .2)With real food and real drinks  an real people serving them.You know what else I like about Fergie's ? 3) They host A Play ;A Pie and Pint when they are in town. Look up this casual theater group and grab a ticket next time they are in town.They are also home of  Quizzo on Tuesday and Thursday nights  and lend their services to Center Jazz Festival. See; that's what a neighborhood bar is all about</t>
  </si>
  <si>
    <t>PMMOVOpiwSqvu-x_XrlPrw</t>
  </si>
  <si>
    <t>Awesome; authentic Irish pub. Clean dining room; great food; and a friendly; attentive staff. Good beer selection in a great area to hit for dinner and/or drinks.</t>
  </si>
  <si>
    <t>bPwST7XHUjRg3VciYvBZIg</t>
  </si>
  <si>
    <t>k60HNUNccyD09yIZbbHXFg</t>
  </si>
  <si>
    <t>A proper pub; great beers &amp; vegetarian friendly. Was in town for business. Wanted a pub meal. I walked in &amp; instantly felt as if I was across the pond. A cozy pub where locals grab a pint. I loved the many protein-based choices for vegetarians &amp; non alike. I sat at the bar. The bartender/manager was really nice; helpful &amp; attentive even when super busy. Update: five stars to four for only one reason: salt. After three meals; I am convinced the chef cannot taste salt. I love salty food but I was served a salt lick every time; making the food inedible after a few bites.</t>
  </si>
  <si>
    <t>zogBcE_3yTC7JMl5HPcwzw</t>
  </si>
  <si>
    <t>57T1Oa_4aUpC8Hee5FmUxg</t>
  </si>
  <si>
    <t>Looks like a typical crappy Irish pub from the outside... but it's not. They had an impressive beer list and some really good bar food that's a little different from the usual deep-fried selections at your average bar.;;I wouldn't plan my night around being here, but I'd definitely go back.</t>
  </si>
  <si>
    <t>oXvsbGlHx7LlTBD4Q_NyDw</t>
  </si>
  <si>
    <t>jS0Oz1sLhOUdlAG1V1SqVg</t>
  </si>
  <si>
    <t>Waitress is super rude. My coworkers and I loved this place for trivia. Multiple times; the female bartender was rude to us. Fergie's is a great place but the waitress made our office of 25 not want to go back again.</t>
  </si>
  <si>
    <t>YkNmFGDjRb1a1hhpXjVRAw</t>
  </si>
  <si>
    <t>mbbLdp4lj93OJ2JKMZDiAA</t>
  </si>
  <si>
    <t>We went for an early st. paddy's day celebration! You don't get much better than a joke telling, blue-grass Irish band and drinking $3 tallboys of Narragansett beer! The wings smelled really good!;If I hadn't just finished a grilled cheese and mac &amp; cheese at Prohibition Tap Room and wasn't about to go out for Indian food after Fergie's, you betcha I would've gotten some wings!</t>
  </si>
  <si>
    <t>uE40984_YDgVvPeRpFcCaQ</t>
  </si>
  <si>
    <t>Southern, Tapas/Small Plates, Restaurants</t>
  </si>
  <si>
    <t>The Fat Ham</t>
  </si>
  <si>
    <t>VJrYSI4q_PxfJ8hs1N3wKw</t>
  </si>
  <si>
    <t>Just visited The Fat Ham with my girlfriend about an hour ago. The place is small; but the vibe is nice. Music isn't too loud; the staff welcomed us and the whiskey display is impressive. We couldn't get a table; so we took the two empty seats at the bar. The bartender; Dan; greeted us immediately. Dan was effecient; quick and friendly. Great service. My girlfriend ordered a margarita; which was reasonably priced and tasty. To eat; we ordered the pimento cheese; skillet cornbread; shrimp &amp; grits and the hot chicken. Everything was delicious. The pimento cheese had some heat; and the country bread it is served with gives it a nice touch of salt. The mollases butter on the cornbread was \to die for\". The shrimp &amp; grits was my favorite dish. Creamy grits; perfectly cooked and seasoned shrimp. As for the chicken; they do not lie to you. It is hot. The brioche and ranch dressing compliment it well. For desert; we ordered the raspberry cobbler and a coffee. The cobbler was underwhelming. It wasn't bad - just not as great as the previous plates. Elixr coffee was spot on. Overall; I'll be back. Decent price point; high end comfort food and great service."</t>
  </si>
  <si>
    <t>NaR7m_i3BXxqwJWQJMHRVg</t>
  </si>
  <si>
    <t>Warning; if you come here on a Sunday there is a set tasting menu.  We were a party of two; they served us with one plate; \family style\".  The only problem is the woman next to us was a party of one and had the same size servings.  They are claiming family style but giving the same portions they give to one person to multiple people. My advice; make sure you request being served as one person with separate plates.  The food was delicious but the business aspect was unacceptable.  Will not come back."</t>
  </si>
  <si>
    <t>hig52-Z4UmkT977j6d46nw</t>
  </si>
  <si>
    <t>The hot chicken is probably one of the best fried chickens I've ever eaten; and I'm from the South/NC and have had quite a bit of it. However; the price for the small portion size is really expensive. The drinks here are fantastic too.</t>
  </si>
  <si>
    <t>lIkbM8O95FzhGvInI9PvgQ</t>
  </si>
  <si>
    <t>I love this place. The service was awesome and the food; even better. I always hated beets until I had it here. OMG!!! I will only eat beets here. Love!!!</t>
  </si>
  <si>
    <t>1HLFBg9ZbOu8xgoMksV5cA</t>
  </si>
  <si>
    <t>Lp7yCKIDbudcvw4UTPIb-w</t>
  </si>
  <si>
    <t>This is an out of the way location, between the university and the train tracks. We arrived at 5:30 to an almost empty restaurant but a packed bar. The bar only holds about twenty people and the restaurant about thirty and they are both in the same small room. The entire tiny kitchen is visible from the dining room. ;;Since there were no seats at the bar, we asked for a table and the hostess was very reluctant to seat us at a table since we said we wanted to start with a drink before dinner. She wouldn't even promise to have a table for us if we started at at the bar. We had to insist on taking a table. It was awkward. The waitress was very pushy and kept coming over and picking up the menus and slapping them down on the table pressing us to hurry up and order our \libations\". ;;She seemed to think that the beer selection was awesome but it was actually mediocre. The whiskey selection was large</t>
  </si>
  <si>
    <t xml:space="preserve"> but only North American whiskeys</t>
  </si>
  <si>
    <t xml:space="preserve"> nothing Irish or Scotch. We ordered nine dishes. The shrimp and grits were good</t>
  </si>
  <si>
    <t xml:space="preserve"> but not outstanding and the portion is small</t>
  </si>
  <si>
    <t xml:space="preserve"> especially since they are supposed to be shared. The waitress said they didn't like the word \"tapas\" but that is exactly what they are. The pork belly was excellent and a good size and the collard greens were well prepared. The mac and cheese was mediocre and the catfish was awful. The \"mississippi mud pie\" wasn't even a pie</t>
  </si>
  <si>
    <t xml:space="preserve"> but a 6 ounce mason jar half filled with chocolate pudding. ;;None of us would go back when so many better options are available. It seems that the top chef status of the person who conceptualized this place is enough to get its undeserved publicity."</t>
  </si>
  <si>
    <t>fbDWWODYAOyjTg-p_zytZQ</t>
  </si>
  <si>
    <t>ShKZkiEBW-MXyCIE2Xedlg</t>
  </si>
  <si>
    <t>oh yeah...uummm hhhmmm....;Visited for the first time and had the Sunday supper. The shrimp and grits was off the chain..hummus was lovely, beans great. Was a tad bit disappointed by the mac and cheese tho, needed to be thicker and less runny</t>
  </si>
  <si>
    <t>ytoJFi6kdzFnohwsbdZg0A</t>
  </si>
  <si>
    <t>MQnaaCL4qHSta6mEOuTPnQ</t>
  </si>
  <si>
    <t>The price point is amazing. The size of the plates are just right! We had the squash dumplings; brisket slider; collard greens; and hot chicken - all worth trying. Loved the Mobile Mule cocktail.</t>
  </si>
  <si>
    <t>_ZEpHMEX5ZJkAUry6AYRIw</t>
  </si>
  <si>
    <t>2hC9p6EPJTPyKepJhHLhOw</t>
  </si>
  <si>
    <t>Went back to The Fat Ham last week and it is still amazing.  Consistent; delicious; and priced right.  Still no cookie dessert but glad it isn't featured on the updated website.  The Road Trip short film was very good! Kevin; the next time you are in Atlanta; must try Star Provisions cold fried chicken and 7 Lamps' mussels. Glad to have you in University City; Mr. Sbraga.</t>
  </si>
  <si>
    <t>hkWF1qtvcrg-ha4BCdNX1Q</t>
  </si>
  <si>
    <t>s0SAg7NkgfZoSAC7Ra0Q1w</t>
  </si>
  <si>
    <t>On the day we went, they offered a prix fixe menu for $30 a person. Given the reviews here, we we went for it. Overall, the experience wasn't that great.;;The biggest problem was our server. A lady with a nose ring, she had this bizarre aloofness that  we couldn't understand. There was only one other table occupied, so it's not like she was busy. But she would mumble as she walked by, causing us to have to ask her to repeat herself. Or she took a drink order and, when my girlfriend tried to be clear about what the order (since we were there with someone for whom English was not native), she sneered, \I got it.\" And then she proceeded to screw it up. And then she blamed us. \"You said a tall glass.\" No</t>
  </si>
  <si>
    <t xml:space="preserve"> we said tumbler and if you hadn't been snotty and turning your back to us</t>
  </si>
  <si>
    <t xml:space="preserve"> you would have gotten it right. Anyway</t>
  </si>
  <si>
    <t xml:space="preserve"> it was like that the whole time and she really ruined the whole experience.;;Food was better than average. Portions were family style and weren't really enough for three people</t>
  </si>
  <si>
    <t xml:space="preserve"> but they tasted good."</t>
  </si>
  <si>
    <t>R-y9JK45-dw73k-Bk4Ov1w</t>
  </si>
  <si>
    <t>d8wb9NyfbaXJhUrJQAOi5g</t>
  </si>
  <si>
    <t>I really loved our meal here on NYE. I went to college in the south, so this place made me very nostalgic. Most of the dishes were outstanding, but there are a few that need some tweaks in my opinion. ;;First off the concept is great. Small plate style southern food, whom would have ever thought that up? Its amazing to watch a master at work. Seeing fine dining's take on classic southern fare is pretty fun. We started with a few cocktails which were pretty delicious; a blackberry mint julep for me and I cant remember what she ordered but it was better than mine.;;We decided to order a bunch of different things, starting with the Southern Hummus and fried green tomatoes. Love the fried green tomatoes. Piping hot, nice sauce, awesome exterior crunch. Hummus was just ok. I loved the bread it came with, but the hummus didnt have much pop to it. If i didnt know it was made from peanuts, I never could have guessed.;;Next up were the Shrimp &amp; Grits and mac and cheese. Shrimp and grits fell flat for me. Grits were good, but shrimp lacked seasoning. Definitely needs more flavor to not be lost in the richness of the grits. Mac and cheese was awesome. Loved the potato chip crust on top. Textural difference is awesome.;;Hot chicken and collard greens came next. Booyah that chicken is freaking tasty. Spicy, but not overly so, juicy tender chicken with a hell of a crunch. The white bread and ranch really brought it up another level though. The ranch was incredible. I had no idea that collard greens could taste so good. My first time having them and all I have to say is wow. Loved the flavor and the nice chunks of ham hocks dispersed throughout. Awesome combination;;Dessert time and although they didnt have espresso which normally makes me mad, their coffee is delicious. Our server told us how good it was and he was right. The cookie skillet is simply bangin. Only thing I wish is that the scoop of ice cream on top was a touch bigger. it was hard to spread it out enough to get some with every bite. The cookie is incredible rich and decadent. Loved the banana pudding too. Awesome take on it. Crispy nilla waferesque cookie and creamy banana pudding. Homerun. Always nice to see Ben taking care of people too. Whether at Sbraga or the Fat Ham, man knows his stuff! Cant wait to be back.</t>
  </si>
  <si>
    <t>2a9uyq3zsX5RIxG_jtpM4Q</t>
  </si>
  <si>
    <t>pxmBh8YZ6HLGQfNHvJoHzA</t>
  </si>
  <si>
    <t>Restaurants, Bars, Wine Bars, Italian, Pizza, Nightlife</t>
  </si>
  <si>
    <t>Nomad Roman Pizza</t>
  </si>
  <si>
    <t>VMwtPLAEjCqyqbYW74uaWw</t>
  </si>
  <si>
    <t>fA8UHSGORLm4mYbYJa-aTw</t>
  </si>
  <si>
    <t>Owmx_bnp1hmgS2Qv8F_ubA</t>
  </si>
  <si>
    <t>Wow; absolutely delicious meal! Had the meatball appetizer which was incredible ( I know a quality meatball since I make my own ).  Had the arugula and prosciutto pizza... the best pizza I've had since trip to Italy! I'll be back soon Nomad Pizza!</t>
  </si>
  <si>
    <t>otGA2jX_WS02v_gcy9HBBg</t>
  </si>
  <si>
    <t>EDuGYedz9pxNHQyktp71GQ</t>
  </si>
  <si>
    <t>Went there for happy hour and the food was disappointing. ;;I got a margherita pizza which was bland and overcooked (burnt on the edges and bottom).;;Service was fine, but I wouldn't want to go back to Nomad if I was trying to eat food.</t>
  </si>
  <si>
    <t>PBLqSU4UfqRjUvbCwWlPeQ</t>
  </si>
  <si>
    <t>I have eaten here twice and both times I was really pleased with my meal.  The inside decor features a lot of wood. They have a nice selection of house cocktails as well as some seasonal craft beers. The pizzas are about 12-14 inches. Basically large enough to potentially be a personal pie. For pizza; I've had the Margherita; Arugula con Prosciutto Spicy Sausage and Spicy Soppressata. The Margherita; while seemingly basic was really out of this world. For the Prosciutto; I wish they would have cooked the Prosciutto. It was served cold on top of the pizza with the arugula.  The spicy sausage may have been my favorite overall. The Soppressata features honey which does in the end make it a little too sweet for a savory pie for my taste. I have been meaning to go for happy hour to catch a discount on the pizza. Would still recommend it!</t>
  </si>
  <si>
    <t>8I8IgzMbb_PkynBa2flEvQ</t>
  </si>
  <si>
    <t>ypPvS6Crt7k2kg_VkBXDug</t>
  </si>
  <si>
    <t>bwuyvxZ_hf0jHaF-zzSEOw</t>
  </si>
  <si>
    <t>Criminally under-rated. The buffalo margherita; trenton tomato; and the specials are some of the best pizza you will ever eat.</t>
  </si>
  <si>
    <t>iBHn0CvEW9cPhEwNksXwjg</t>
  </si>
  <si>
    <t>QD-Wrj6nYXeoUtO_bC04Ag</t>
  </si>
  <si>
    <t>First visit to Nomad on a Friday night.  The space has large south facing windows across the facade of the building, dark wood floors, a small but well appointed bar, and is helmed at the back of the room by an imposing, gorgeous copper walled pizza oven.;;The hostess was kind of...befuddled maybe? I noticed she didn't properly greet many guests coming in and didn't wish them well on the way out.  First impressions are everything and a little more grace would go a long way, even if you are overwhelmed.;;We opted for the bar when it became available.  The negronis were sufficiently good although the food asked for wine or beer and next visit I will oblige.;;For appetizers we ordered the zucchini fritti and the arancini.;;The zucchini were egregiously under seasoned, albeit sweet and fresh.  They needed a sauce to dip the sticks of zucchini.  This was the biggest disappointment of the night.;;The arancini were pretty good.  They were close to room temp inside, my only gripe, but the flavor was great and most places in the city mess this up. Nice crunchy outside, creamy rice, not sticky or chewy- the sauce they came with was delicious and I'm glad it did because it helped the zucchini.;;The buffala margarita pizza (pay for the upgrade) is some of the best I've had in the city- a balance of perfectly thin, slightly charred crust, sweet and savory sauce, and the milky, chewy buffala mozzarella was pretty perfect.;;The soppressata pizza was interesting.  Spicy and sweet, I enjoyed this but the addition of honey was not needed in my opinion and kind of strange.  Let's be honest though I'm going to eat the leftovers when I'm done writing this.  I'll try a different one next time.;;4 stars for nearly perfect pizza, bravo!</t>
  </si>
  <si>
    <t>RjxId4Qn6JJn9lsstYlvYQ</t>
  </si>
  <si>
    <t>My boyfriend and I came here after we couldn't get a table at Vedge; and I'm glad we did. The margherita was one of the best pizzas I've ever had; and the servers were nice. I'd definitely go back. Also; the potato croquettes were amazing.</t>
  </si>
  <si>
    <t>CQZCMHGrEfp4LNpAeVkqTQ</t>
  </si>
  <si>
    <t>X4hLiLaeIxh6OrRuU_Y6Vg</t>
  </si>
  <si>
    <t>O2noNra_JHU0SY9ZUZC08w</t>
  </si>
  <si>
    <t>omf9dg_vi9P7PB_flAylrQ</t>
  </si>
  <si>
    <t>My first experience with Nomad Pizza was at the Riverwinds Wine Festival in West Deptford. I am extremely critical when it comes to pizza, because I have had pizza from some of the best pizzerias in Italy. It's difficult to find that quality replicated here in America. ;;At the pizza truck I got a typical Margarita pizza and a pepperoni. They were both excellent in every category. I was talking to one of the workers who told me about their other locations, specifically about Nomad Roman. Nomad Roman provides a typical Roman style, super thin crust pizza. They use the freshest ingredients and it is evident.  At the pizzeria I ordered the spicy soppressata which was topped with Italian tomatoes, fresh mozzarella, basil, oregano, organic garlic, red pepper flakes, organic parmesan, honey and sea salt. it was cooked to perfection! The person I was dining with ordered the truffle pecorino.  This pizza was topped with imported mozzarella di bufula, Terry Grove Farm toma cheese, shiitake mushrooms, organic garlic, Double Brook Farm fresh egg, sea salt, black pepper, Boschetto al Tartufo Bianchetto and black truffle oil. This pizza was probably one of the best I have ever had!;;Their location is also directly in front of the 13th and Locus subway station so it is super easy to get their from New Jersey. This pizzeria is what every pizzeria should aim for.</t>
  </si>
  <si>
    <t>LtpDj9rF8cr-BkMCNkfZBA</t>
  </si>
  <si>
    <t>aXr74YWu67vUtWsbmICbag</t>
  </si>
  <si>
    <t>Wine Bars, Desserts, Bars, Nightlife, American (Traditional), Food, American (New), Restaurants, Salad</t>
  </si>
  <si>
    <t>Rose Tattoo Cafe</t>
  </si>
  <si>
    <t>X1bQNOx_nutU8aEE1Bc2ww</t>
  </si>
  <si>
    <t>Rose Tattoo has lots of charm. They have balcony tables with plants and mood lighting throughout. The service is top-notch and the food is terrific - crab cakes and jambalaya. Someone next to me once ordered the jambalaya and complained about it be too spicy; which I thought was ridiculous considering how it is not that spicy and is actually really good; but the server politely returned her entree in exchange for another - again; top-notch service. They also have classy desserts like a well-presented (and delicious) creme brulee. This is one of my favorite restaurants in Philly. It will be sure to impress if you're on a date.</t>
  </si>
  <si>
    <t>HQF0z2ueGEwfTnsAPQl9DA</t>
  </si>
  <si>
    <t>QWDy-Q9tYba4VJ1sOQ5IfA</t>
  </si>
  <si>
    <t>The food here is absolutely delicious. I had the salmon. Whatever crab meat sauce they put with it; it is to die for. Will definitely recommend this place!!</t>
  </si>
  <si>
    <t>Qz5kSCyVBPdKwJLzFDY6vg</t>
  </si>
  <si>
    <t>5hz9toAYRi4l5B_63Qoekw</t>
  </si>
  <si>
    <t>The service was very good.  The food was good; and beautifully presented; but not melt-in-your-mouth fresh and did not justify the price.  It's a decent experience no doubt; but really there are so many good places to eat in Philly that give you a good plate of food and good service at a more reasonable price.  You actually have to ask the server for the \lite side\" menu or you will only be presented with $20+ entrees at dinner.  I wouldn't choose it again."</t>
  </si>
  <si>
    <t>6aMnGR2_8sqR9nVVJ-ffQg</t>
  </si>
  <si>
    <t>Picture it. Your fam's in town; you've got some unadventurous eaters on your hand; and you need a place that's good for catching up and fielding personal questions (sub visiting family with your boss or an acquaintance; and swap personal questions with small talk). Either way; this is your place. It's well decorated; with a veritable jungle of houseplants and a quiet atmosphere. The food is your standard American fare; and there's something on the menu for pretty much anyone. If you're headed to the Library; Barnes; or Art Museum; it's a nice spot for lunch or dinner; too.</t>
  </si>
  <si>
    <t>7ffqkWEyYdR5OQraeudzGw</t>
  </si>
  <si>
    <t>I was visiting Philadelphia for 2 days fir business and met some friends here for dinner. The place was beautiful; the service was professional and the food was terrific. We ordered the provolone for starters and were very satisfied. For the main course I ordered the rose tatoo pasta and was very pleased. Finally; I ordered the bread pudding for dessert. The only mistake of the evening was not saving enough room to comfortably devour the bread pudding. I was phenomenal! I suggest you go to the rose tattoo fir dinner and save room for dessert.</t>
  </si>
  <si>
    <t>XbNUjEGlUazrHF146mVT1w</t>
  </si>
  <si>
    <t>poqypg2eHeCL53QhXXLiKg</t>
  </si>
  <si>
    <t>5RtdJqGTrVqI5v5qiSayfw</t>
  </si>
  <si>
    <t>0kApVcpDZBzzv3o-zyFhrw</t>
  </si>
  <si>
    <t>The crab cakes are absolutely delicious! ;Love the interior feels like a secret garden. ;;Definitely recommend</t>
  </si>
  <si>
    <t>iWt6CLU7wlcT4DZPUUNsXg</t>
  </si>
  <si>
    <t>p7x3GN4D5xafOZk65vVP9w</t>
  </si>
  <si>
    <t>I agree with other Yelpers here---Don't let the OUTSIDE fool you.  The food (and ambience) on the INSIDE is spectacular. ;;I ordered a medium/well burger that came out near perfect.  Meat was cooked exactly to order....fried (for people outside of Philly that's \sautÃ©ed\") onions were sweet as candy and the French fries had a crispness and freshness that was delicious.  Only error on the kitchen/cooks part---the bottom bun was soggy.  That made it hard to grab/hold/eat.  It came apart easily.   Minor issue..that's easily corrected.;;My date ordered the Fried Goat Cheese/Pistachio salad.  It was very good.;;Our waitress was sharp</t>
  </si>
  <si>
    <t xml:space="preserve"> helpful and made our experience a good one.  (HINT:  ask for a table on the 2nd floor.  You will feel like you're having a clandestine meeting in the French Quarter)"</t>
  </si>
  <si>
    <t>YggA0JqVj3yyN-OMfd3QKw</t>
  </si>
  <si>
    <t>hL33LE-X8l1YuVNKG9y4LQ</t>
  </si>
  <si>
    <t>I have to say I was a bit skeptical with this going in. This place was chosen by my good friend and \master yelper\" however I have severe food allergies and can't eat 99% of the menu at Rose Tattoo Cafe.;;Twenty-five minutes after our reservation time we were seated</t>
  </si>
  <si>
    <t xml:space="preserve"> I'll start with saying that our server was absolutely delightful! He was pleasant and attentive. I was able to order something off the menu and have it cooked to my special request without hassle. I ordered the Salmon</t>
  </si>
  <si>
    <t xml:space="preserve"> which I must say</t>
  </si>
  <si>
    <t xml:space="preserve"> even though it was grilled plain</t>
  </si>
  <si>
    <t xml:space="preserve"> was absolutely delicious!;;The only negative thing I could come up with was no free refills on sodas... but an extra $2 didn't seem like such a big deal after a delicious meal</t>
  </si>
  <si>
    <t xml:space="preserve"> delightful meal</t>
  </si>
  <si>
    <t xml:space="preserve"> and great atmosphere."</t>
  </si>
  <si>
    <t>ZXqgPrVUcsbhhTpsojymmw</t>
  </si>
  <si>
    <t>I had just the loveliest dinner here catching up with a friend. Philly seems to have a great food scene, especially if Rose Tattoo is any sign. The menu options were diverse and fresh, attuned to modern palates (both large and small plate options), and easily mixed and matched.;;I combined the mushroom bisque with the provolone, and was quite pleased. The mushroom bisque was creamy, there were lots of mushrooms, and tasted almost like it contained morels (??? unclear). I think you could make it a meal if you were willing to sop it up with bread, and not just eat the soup, and were not super hungry. The provolone was an open faced sandwich more or less, with a good balance of tomato, balsamic, and arugula -- and of course baked cheese. :) Together, it was a good amount of food. Both were well executed.;;My friend had the goat cheese salad, which was good but not what I expected. The goat cheese was delivered as fried nuggets -- yum, only words, yum -- and the dressing was light. It was not a fruit-nut-cheese salad though, although the pistachios would have implied to me that there was going to be a sweet element to it. It was very good -- but don't expect that sweet element, it was not there.;;The location is very close to Community College of Philadelphia, which was A+ for me. I also really enjoyed the atmosphere -- it was warm and cozy. Dark wood dominated, but not the kind of hipster dark wood that you see in places with sleek glass and right angles. It felt more like a romanticized version of a Game of Thrones-era bar.;;I waffle between 3 and 4 stars for Rose Tattoo Cafe. Three stars, because the price was too high for what it was -- my mushroom bisque and provolone together cost $26, without alcohol, and there was not really that much food. Four stars, because there are lots of restaurants like this one that aspire to the same goals of cozy dark wood, low light, and a fire, with fresh solid food, and not many of them make it.;;In the end, I was genuinely happy with my food. I'll go 4 this time.</t>
  </si>
  <si>
    <t>9B5CBHcKLvfkDC7Px4U8pg</t>
  </si>
  <si>
    <t>o7YE1WaFeQg_piECb9cgjQ</t>
  </si>
  <si>
    <t>Restaurants, Thai, Laotian, Asian Fusion</t>
  </si>
  <si>
    <t>Ratchada Thai &amp; Laos Cuisine</t>
  </si>
  <si>
    <t>Na9yKrA83PmzFEAtes0KXQ</t>
  </si>
  <si>
    <t>We ordered take out one night; feeling Thai; not really sure where to go; and found this place and saw the good reviews. I tried to order fresh spring rolls; but they didn't have them; so I got coconut chicken soup- which was very good! I ordered red chicken curry and my husband got drunken noodles with shrimp. Both were so boring; and for $15 a piece we were both disappointed. We both also requested spicy and neither of us got it. It seems like other dishes might be better; but we most likely won't go back again. Sorry; Ratchada; we wanted to like you.</t>
  </si>
  <si>
    <t>xknTXwIgLSRVHvdg5a_3fQ</t>
  </si>
  <si>
    <t>Ordered delivery today which arrived on time and still hot. Spring rolls; beef drunken noodles; and chicken satay. Everything was delicious and the portion sizes are generous.</t>
  </si>
  <si>
    <t>EqgK3T7NEXy2Uly8YXwz5A</t>
  </si>
  <si>
    <t>TeIWpltveewkdv27YiY5vQ</t>
  </si>
  <si>
    <t>Very good food, the place was empty when we visited.  Service was quick enough, and they provided some recommendations.;;I started with the Laotian onion soup.  Very tasty, with a lot of vegetables, I would order this again.  I also tasted the tulip dumpling, which wasn't exactly what I expected, but the flavor and sauce that went with it were both good.;;For my meal I had the Hor Mok Laos with salmon.  This is a fish stew, and was very flavorful without smelling too heavily of fish.  While the broth/sauce was thin, adding the rice made it almost a solid.  Very tasty, I'd order this again.</t>
  </si>
  <si>
    <t>nkH_RdJ8Xvz_IeEClge-Hw</t>
  </si>
  <si>
    <t>Food: 3.5;Decor: 4;Ambiance: 3;Service: 3.5;Value: 4;;Prices are reasonable, and its made even better because it is a BYOB. There is a nice atmosphere that usually is lacking in a suburban strip mall Thai restaurant. Would definitely consider a return visit.</t>
  </si>
  <si>
    <t>OA_Qs16McX3tZHLQCnSEGg</t>
  </si>
  <si>
    <t>I made the mistake of ordering from here through eat24 via the Yelp ap. Delivered cold 40 minutes late; after the already long delivery time. Delivery time said 45-60 mintutes; was  about 2 hours. The green curry had nice spice but dry chicken. They clearly skimped on the amount and quality of chicken as well as the accompanying vegetables (and even the rice--who does that). I got a cool 10% off (are you kidding?) when I called to find out if I should give up on the order. I also attempted to call the restaurant but they did not pick up. In addition to the absurd wait time; I spent another 17 minutes on the phone. Waste of time and huge disappointment if you are looking for solid Thai food.</t>
  </si>
  <si>
    <t>5gl1TD3iMWzXVf_aJ56l_w</t>
  </si>
  <si>
    <t>WJ2aDurZWTFdtX5jdO-k3A</t>
  </si>
  <si>
    <t>H89VghAN2UFEOnaJT-rVBA</t>
  </si>
  <si>
    <t>g8pAm77jsFkKZnAH65dJYw</t>
  </si>
  <si>
    <t>Food is excellent; service is just ok- only because it is super slow. I love the panang curry. The lunch specials are excellent too :). I loved cafe de Laos and was really upset when I found out they weren't there but this place is great. The decor also looks much better than before. I'd give it five stars if they could speed it up a bit!</t>
  </si>
  <si>
    <t>UlpH1UY9f66UcjQKRO9XEA</t>
  </si>
  <si>
    <t>KRSDb-N1UHqsdBP7OdkBqw</t>
  </si>
  <si>
    <t>Love this place! The food is excellent; the service is always on point and the ambience is lovely. The prices are very reasonable and the takeout is just as good as in the restaurant. Highly recommended. This is my go to place when I'm craving Thai.</t>
  </si>
  <si>
    <t>Eqt46p7qqTxsF0A5inkq0g</t>
  </si>
  <si>
    <t>Ratchada is a rare gem; and it's conveniently located in my Bella Vista/South Philly 'hood. The owners and servers are super gracious; accommodating and friendly (shout-out to co-proprietor Jip and server Ben (a woman). They were so kind and sweet; I decided on the spot to hold my birthday party there. The decor is lovely; and the food is sublime. Loved my Drunken Noodles. Ratchada is very veg and vegan friendly. The desserts are super yummy and homemade. Do NOT miss the Thai Tea Cheesecake; out of this world! The vegan Sticky Rice and Mango was delicious too. Love; love; love this place.</t>
  </si>
  <si>
    <t>d1Q-CEmeWhrRmQnSLVu1mA</t>
  </si>
  <si>
    <t>xZbzqiSHzH3M3yDk_pv1JA</t>
  </si>
  <si>
    <t>I've been to Ratchada several times and have thoroughly enjoyed everything I've ordered.  The dining room is gorgeous and cozy, very warm atmosphere with beautiful table coverings and handmade aprons on the servers.  The staff, including the chef, have all been so helpful and friendly.  If you like doing lunch or are looking for an affordable way to try the place out, they offer a great lunch deal that includes a bowl of soup and a main course for $7.95.  You really can't go wrong.  It's a byob so you could enjoy your favorite bottle from home or the liquor store down the street if you feel so inclined.  ;;Something very important to me is how accommodating the chef has been to my gluten-free needs.  I brought in a small bottle of gluten free tamari/soy sauce on my second visit and he was able to prepare pretty much anything I wanted from the menu. Even without that sauce, there were more than enough options on the menu (as they were or adjusted to meet my needs) and my meal on the first visit was delicious.  Even if you don't have a food allergy, it's good to know that the chef is so knowledgeable about and skilled with food.  ;;The coconut milk soup is lovely!  I'm afraid I can't comment on their other soups because I love it too much to order a different one.  I immediately appreciated the obvious freshness of the ingredients.  The Ratchada madness is the last dish I  ate there and I think it's now my favorite.  Something interesting that I have discovered is pepper.  Yes, fresh pepper still bunched together.  I hadn't thought about the condition of pepper before it was a dried peppercorn being loaded into my pepper mill.  Well, these tender green fruits on the vine are amazing; what a fun flavor burst!</t>
  </si>
  <si>
    <t>Or_ucVTdb9tJgfjbC_asTg</t>
  </si>
  <si>
    <t>B6Cn6maWQ6sLhLwYGLhSlg</t>
  </si>
  <si>
    <t>Restaurants, Sandwiches, Caterers, Gluten-Free, Event Planning &amp; Services, Breakfast &amp; Brunch, Salad</t>
  </si>
  <si>
    <t>Stockyard Sandwich</t>
  </si>
  <si>
    <t>lDcRYodPAFrdr1JmaVB0UQ</t>
  </si>
  <si>
    <t>Stumbled on this gem looking for a quick meal before work. Boy am I glad I tried this sandwich shop. This place is absolutely mind blowing. From customer service to the food. I've eaten at thousands of places and not once have I ever written a review. However; I felt compelled to do so after eating here. I tried the onion rings and the smoked chicken sandwich. Reasonably priced and fulfilling by far. The onion rings are the best I've ever tried in my life. Light batter yet crispy enough with a hint of salt. The sandwich was awesome as well. At this point; forget work. I'm ready to go to sleep. Mike (Co-Owner) you are the bomb.com bro! Customer service at its finest</t>
  </si>
  <si>
    <t>m8VTLU-Lx-ETWmVFIaSbKQ</t>
  </si>
  <si>
    <t>AnY30rQ0CJii0Nk0SqqliA</t>
  </si>
  <si>
    <t>Great little neighborhood sandwich shop. I highly recommend the beef chili it was exceptional. In addition; I got the daily special turkey &amp; pastrami sandwich</t>
  </si>
  <si>
    <t>kxaVs5oCaqV1XrLXQVOc8Q</t>
  </si>
  <si>
    <t>Ta8wPzqr18VwA_uv29YQPA</t>
  </si>
  <si>
    <t>3PASFk-lSCcsP2URuqoCNQ</t>
  </si>
  <si>
    <t>cI1P_bgWsASdkqifi2MV5g</t>
  </si>
  <si>
    <t>First time trying this place. Simple menu; looked like a lot of tasty options. I got the smoked chicken sandwich with fried potatoes on the side. The sandwich was tasty and very filling. The potatoes were a little greasy but overall good. Little expensive for a sandwich place; but I would go again.</t>
  </si>
  <si>
    <t>Stgjd0ocY0q9Xzq77gW1vg</t>
  </si>
  <si>
    <t>uhKNKmIUID3lY270JlEQTg</t>
  </si>
  <si>
    <t>Braised beef = Philly Cheesesteak lol I thought this was going to be like slices of beef tenderloin but it was just a Philly cheesesteak. Really soft meat and the cheese was really good.;;Fried chicken = really Smokey. If you like that modern twist on a fried chicken sandwich enough for you to say \this is different\" maybe I'd remove the smoked pickled peppers. ;;Fried potatoes= they said it would be like french fries. It was just like has browns at a diner... salty. But good. A little dry. ;;Interesting place. Would go back."</t>
  </si>
  <si>
    <t>pwpKFY_WRFddFj7B_w578w</t>
  </si>
  <si>
    <t>6DjftE1dttEzthSByGwnow</t>
  </si>
  <si>
    <t>THEY JUST KEEP GETTING BETTER.;We got married in Philly and exactly one year later, wound up MOVING HERE.;Stockyard was first on our stop. ;;Nothing has changed. Holy moly. Everything is still good.;Tried new menu items and OH MY GREAT GUACAMOLE.... FANTASTIC.;Support this place. Please. ;I will be heartbroken if it ever ever closes.</t>
  </si>
  <si>
    <t>Mqmy33pLCK8z1wZ3nu3fSA</t>
  </si>
  <si>
    <t>_wHwUqb42ojTJSGpdPuiYw</t>
  </si>
  <si>
    <t>I live right by Stockyard and have been here a lot. I have tried the fried chicken sandwich, the stock burger, the hoagie of the day a few times, a few different versions of the build-your-own breakfast, the onion rings, the potatoes and the fried cauliflower. ;;The food overall is really tasty. I would give 5 stars for flavor except for one thing: the greasy-ness is inconsistent. I ate here yesterday and my potatoes were perfectly crispy and not oily. This morning I got potatoes again and they were dripping in grease - like the whole container became saturated and I used napkins to sop up the grease they were swimming in. It's not just the potatoes, I have had two breakfast sandwiches that were soaked in grease and two that were perfect. When it is drenched in grease it is no joke, my hands get coated in it, which is not appealing! It makes everything soggy too. The chance that my food could be too greasy can make me choose to eat somewhere else - so I wish they would fix this issue. ;;The people working here are cool, I always see the same crew. The specials are amazing! I like how you can come and get something totally new each time.</t>
  </si>
  <si>
    <t>0KCOEsM1WGKYUg6ey78SRQ</t>
  </si>
  <si>
    <t>qZCz_jBYm-bJYc2Wxygi-A</t>
  </si>
  <si>
    <t>yU6os3ZF8wZ917EYfRlaWQ</t>
  </si>
  <si>
    <t>pQl5a371K5ivvV5BtfKpoA</t>
  </si>
  <si>
    <t>Very good sandwiches; fresh, quality ingredients.  The potatoes are delicious and i don't like potatoes.  It's great to see a small business produce quality products and get so much recognition.;;I'm a big fan of Stockyard.  A few gripes detract the one star (but won't keep me from coming back).  First, plates/cutlery/etc. are all disposable.  I get that it's a small place, but come on.  The planet's burning up.  Second, while the vegetarian options i've had have all been delicious, i'd love more (healthy) variety.  One choice of a seasonal sandwich, plus falafel, isn't enough!  Finally, the portions are huge.  One sandwich = two filling meals.  That's fine, but the sandwiches are fairly messy/saucy and don't keep fantastically.  I'd gladly pay a small premium for a half-sandwich so i don't feel compelled to eat way too much all at once.  I don't want to fatten up at the Stockyard!</t>
  </si>
  <si>
    <t>BqZeobrLD-bx3jGuTHve3w</t>
  </si>
  <si>
    <t>SO I had lunch today with some co workers at this glorious hall of sandwich goodness -- I know these boys from my days as Chef de Cuisine of the Moshulu -- It is good to see fellow chefs branch out and create there own mark -- We as a group had the Braised Beef Sandwich x2; Pastrami Sandwich; Bratwurst Sandwich and the Pan Roasted Chicken Sandwich -- sides were the onion rings; fried potatoes and cauliflower -- It was awesome to have the La Colombe Espresso in the can - needed that after a long morning shift -- worthy in every element -- one issue I would say is the parking but as I discussed with my fellow brethren is that for grub this tasty I will spend the 15-20 minutes to find parking any day!! Congrats and Cheers boys!</t>
  </si>
  <si>
    <t>j0k_uYmcBRaV7bC8haCatw</t>
  </si>
  <si>
    <t>8xTHtLoNIwdpf0FEvIpQIw</t>
  </si>
  <si>
    <t>Restaurants, Italian, Pizza, Cheesesteaks</t>
  </si>
  <si>
    <t>By George! Pizza Pasta &amp; Cheesesteaks</t>
  </si>
  <si>
    <t>xv5WKG10XyDmvXgfMPOe2g</t>
  </si>
  <si>
    <t>Disappointing!  I always walk by the case and everything looks amazing.  I have not heard alot but the few comments have been on cheesesteaks &amp; good.;I opted for the Chicken Caesar sandwich.  If you opt to eat here try something else.  If it wasn't for the delicious roll I would have thrown it out.  Flavorless and dry.  Also lettuce had a taste as if it wasn't fresh and sat in case for more than a day.  Luckily I took it to go, ditched the lettuce and added dressing of my own.;;Closed on Sundays and some holidays.</t>
  </si>
  <si>
    <t>8xM4t9yY_MgFXGbhTQfZgw</t>
  </si>
  <si>
    <t>I've had cheesesteaks at a few places in the Philly area now and I think this place may be near the top of the list.;;Two things you'll notice right off the bat about the cheesesteaks from By George!- size and sesame seeds.  Because of the size, these cheesesteaks really fill you up.  And because of the sesame seeds... well I'm not really sure they do anything aside from add a slight nutty flavor.  All in all, quality meat and bread combine with sesame seeds for some quality cheesesteaks.</t>
  </si>
  <si>
    <t>Jb8mgxnmyeeP-cgYzznVBA</t>
  </si>
  <si>
    <t>5r-AUzO-tf9lEC1XwvS6ng</t>
  </si>
  <si>
    <t>By George! Pizza, Pasta &amp; Cheesesteak needs a little work. First of all, the name. Pizza and pasta seem like natural cousins, but cheesesteak alongside in the deli case - it just feels wrong somehow. In Philly, there's cheesesteak and there's the forgeries. By George! isn't a forgery; it's authentic. Not quite the wanna-be's that pop up all over the city, but not quite the genuine article either (not quite the Tony Luke's, in other words). Reading Terminal is an incredible nucleus of restaurants and vendors, an epicenter of PA food and culture. ;;By George! has quality meat and cheese, which you think would be enough to make a good cheesesteak. It is, for the most part, though I'm not sure it's on par with some of the Philly greats: the Pats, the Tony Luke's. I have yet to try Carmen and settle the Reading Terminal battle for top steak, but when I do, you my nonexistent Yelp readers, will be the first to know.</t>
  </si>
  <si>
    <t>tGgfOwNHg_sVZZ-DAv7_aA</t>
  </si>
  <si>
    <t>mYSyq4YA8TkeDyI3Z8b6MA</t>
  </si>
  <si>
    <t>This spot is loved by tourists attempting to get a taste of an authentic Philly cheesesteak as well as school-age children trying to get their hands on some pizza. I'll talk about the pizza because who doesn't love it?!;;Generally good stuff! My personal favorite has got to be the chicken with garlic, spinach, and tomato. Not too much sauce, but not too little and has just the right about of cheese. That's super important. The toppings are generally spread out on all of the pizzas. The pepperoni pizza isn't skimping on the pepperonis either. The Mediterranean pizza is practically a salad on a pizza pie. For your healthy ones, you can eat this one and not feel too guilty afterwards. They also sell pizza dough for a few dollars, if you want to get fancy at home and make your own pizza.</t>
  </si>
  <si>
    <t>r9SlbFXYZyZ_TyVzLgw7Kg</t>
  </si>
  <si>
    <t>I went here to get some marinated mozzarella bllas and tomato salad for an event at my child's school.  The salads were fresh an tasty - but a little high on the prices.;;In a pinch, I would go back again.  The pastas looked delicious.</t>
  </si>
  <si>
    <t>_TtLIKXrL0fUFDWMn7FQVw</t>
  </si>
  <si>
    <t>This stall in the bustling market was totally worth the stop. I love a good cheesesteak and by George i think they got it! ;;I had the regular cheesesteak with onions and it was delicious. I should have gotten just the sandwhich and not the combo because I barely was able to finish half of it before I was full. Will go back, I want to try the Italian cheesesteak next!</t>
  </si>
  <si>
    <t>HhFKQuGxGyL4oJHlAkZgWw</t>
  </si>
  <si>
    <t>okYvkHevSZqAGdRBufXV3A</t>
  </si>
  <si>
    <t>Good cheese steak but a bit greasy and the bread wasn't to my liking. For they money; I'd buy again but I might try to find one different. Of course; it might be far worse!</t>
  </si>
  <si>
    <t>Aq1HWtnr4bJSipl2XyMELQ</t>
  </si>
  <si>
    <t>We went for a taste of the Philly cheese steak here. Ordered with onions and American  cheese. The steak was so tender and the sandwich was really good. Would recommend their cheesesteak. They do a lot of other stuff here; but we only tried the cheesesteak which was excellent.</t>
  </si>
  <si>
    <t>z-iFOKGaC-B4A4xGKg6hdA</t>
  </si>
  <si>
    <t>Really good pizza at this place!! (And I am NOT a big pizza fan.) And their lasagna is a huge serving; and it really satisfies your pasta craving. Their many varieties of salads are pretty good; too.</t>
  </si>
  <si>
    <t>p-3grx8aw9eowG36jkouWA</t>
  </si>
  <si>
    <t>ap5adNadnC-MYY6lHAlirA</t>
  </si>
  <si>
    <t>WSLH4F4gWsmA-5ugNPpcdA</t>
  </si>
  <si>
    <t>BPBTCvmUfRnEH6yyABzOzA</t>
  </si>
  <si>
    <t>Restaurants, Nightlife, Beer Gardens, Gastropubs, Food, Breweries</t>
  </si>
  <si>
    <t>Evil Genius Beer</t>
  </si>
  <si>
    <t>5Apniy6VjhMzgOIPzETdNg</t>
  </si>
  <si>
    <t>I'm obsessed with this place! I've never been to a distillery where I've liked EVERY beer. I seriously like every beer here. The Stacy's mom is super solid. I've also really enjoyed their porters as well. They always have something new on tap; which is fun; but a bummer if you found something you liked the last time (purple monkey dishwater). The ambiance is chill. You can play battleship and have a drink.</t>
  </si>
  <si>
    <t>JbHSQBK_9EzLVJPaXvtL3Q</t>
  </si>
  <si>
    <t>d8FwfuFM9SJA3kU_cIQ3aw</t>
  </si>
  <si>
    <t>OkELB7ZlfSYLCfGDgTB2rA</t>
  </si>
  <si>
    <t>I visited Evil Genius on a Thursday night with a group of about ten people. It was pretty empty when we arrived around 5, but got busier as the night progressed; it never got packed though (I'm sure weekend nights are a different story). The space is large with high ceilings; there are plenty of tables, high tops, and seats at the bar. We had no problem securing a large enough table for our group. The general theme is very 90s - the beer names, the menus on old VCR covers, the games at the tables, the year-round christmas decorations, etc. If you get a chance, check out some of the signs in the bathrooms, they're pretty funny. ;;They offer a wide variety of beer, mostly IPAs. We didn't order any food, but that menu also looked extensive and appetizing (lots of veggie options too). You have to order in the middle of the bar where the ipads are (there are only two of them) which means you have to wait in line; since it wasn't busy when I went, this wasn't an issue, but I can image this would be pretty annoying with larger crowds. The prices were decent - $11.50 for a flight and around $5-8 for a beer depending on the size. If you're getting the flight, ask the bartended to write down which beer is which because they don't label them.</t>
  </si>
  <si>
    <t>gxIj86EYLdfKOhcCy9WUcw</t>
  </si>
  <si>
    <t>Great beer options. BUT PLEASE!!! Lower the lights. This is not a Walmart. Atmosphere is everything guys and this place is too bright. Honestly. Everything else is awesome but I really hope you take my advice and change out the wrong kelvin bulbs with warm ones and set to dim setting and not blind. People and friends have all told me \yeah; it too bright in their. let's someplace cozier\". Don't get me wrong. I don't want to stumble around in darkness it's just there needs to be a happy medium. Good luck."</t>
  </si>
  <si>
    <t>MUO0B36Chdh7F7gKqoDcBg</t>
  </si>
  <si>
    <t>M5cBhch7UQttViRvaw7cjA</t>
  </si>
  <si>
    <t>Holy cow, two 5-star reviews in one night!?;;Really, it's come down to execution. If you are looking for a fun brewery that has great beer, space but not too big, and an easy layout, this is it.;;I didn't have any of the food and I'll admit the menu didn't look Tony the Tiger great, but seeing several items come out, I'm sure it's good.;;Beer (flight mind you):;-Lemongrass IPA 4/5;-Apricot milkshake IPA (5/5);-Caramel Machiatto (3.5-4/5*);-Double IPA (1/5);-Sour farmhouse ale (5/5);;*This beer is pretty sweet, which I don't really love. It was tasty which warrants a 3.5 for me. The size it was in the flight was perfect amount. Why 4? The name of the beer is New Phone Who Dis. So yeah, had to order.;;Even though their DIPA at the time sucked (Hans), the other beers were great to phenomenal. Atmosphere was awesome, I'd come back anytime!</t>
  </si>
  <si>
    <t>M-yTiWKFcFvhc4zOep8Mmg</t>
  </si>
  <si>
    <t>4hBExiZjuQPsO6ZlNHzN-Q</t>
  </si>
  <si>
    <t>BXYnfvF7EoUKicmtg0G_pw</t>
  </si>
  <si>
    <t>CHF4rlZN0TbLFXGahVjRig</t>
  </si>
  <si>
    <t>Lots of great beers with crazy names. Food is ok; but not enough to come for on its own. Nice beer garden.</t>
  </si>
  <si>
    <t>BEgzM5p0hw58c3E_u_aovA</t>
  </si>
  <si>
    <t>YMcTTvDCfT1BTlBRe8ao7w</t>
  </si>
  <si>
    <t>A beautiful large tap room.;;Great value on beer with 5 flight pours for $11.50.;;A bunch of different IPAs for the hop heads, including some with fruit additions. The mango witbier is not over the top with fruit or wheat, while staying light and drinkable. For those those chocolate lovers, the hazelnut chocolate stout is recommended.</t>
  </si>
  <si>
    <t>nV340H_xSy7m7icIS6776A</t>
  </si>
  <si>
    <t>ZVQjKN_IiJVw77ECyUjU-w</t>
  </si>
  <si>
    <t>pi0cL1us0efzU338D9wORQ</t>
  </si>
  <si>
    <t>cCq0L0uLNxU2wbkObKOO4w</t>
  </si>
  <si>
    <t>GGgYoWnKOpRQ3S0Yl14uDw</t>
  </si>
  <si>
    <t>Soup, Sandwiches, American (Traditional), Restaurants</t>
  </si>
  <si>
    <t>Meltkraft At Reading Terminal Market</t>
  </si>
  <si>
    <t>ziKusOyZGdq1zVxXt-Pq9g</t>
  </si>
  <si>
    <t>I've always wanted to try this place out. It always has a huge line. But it luckily moves fairly quickly.;We ordered the combo meal: sandwich paired with soup.;;The Brielle sandwich was so gooey and melty packed with cheese &amp; cranberry chutney. I liked the sweetness to every bite. It gives the sandwich a change in the usual cheesiness. Served warm, crunchy on the outside and smooth inside with a side of kettle potato chips.;;The tomato soap was average. But it does cleanse the palate every so often midst the sandwich bites! I probably will opt out the soup next time.;;Definitely a comfort / cheat day food. If you're a grilled cheese fan, you must try this place out for yourself!!</t>
  </si>
  <si>
    <t>S4YtUN6caZHcXXEYG29xjQ</t>
  </si>
  <si>
    <t>Lz6iZEPv-cJzIZFtY7hKeg</t>
  </si>
  <si>
    <t>Great grilled cheese and soup spot;;Make there own cheeses;Skillfully crafted homeade potato chips;Mozzarella made on prem;30+ different kinds of olives and marinated veggies;Great spot in the reading terminal</t>
  </si>
  <si>
    <t>YQDSPTtB3oDaU3rHpxFUxw</t>
  </si>
  <si>
    <t>zRYcZJrgrwKelfhOop6K9g</t>
  </si>
  <si>
    <t>Delicious grilled cheese!! Took a while-- but they make everything to order!! Very heavy... but it's grilled cheese!! Could not be tastier; definitely satisfied my craving!</t>
  </si>
  <si>
    <t>sJ2R6QB4pORhHG6bpDn5fA</t>
  </si>
  <si>
    <t>JeU9Tj0DNKI6djL7otZhXA</t>
  </si>
  <si>
    <t>Can you say \ArtisanGrilledCheeseOnCrack!?\" A great find among a gross abundance of Reading Terminal Market eateries! We split the Highly recommended Valley Thunder: cheddar;brisket AND baked macaroni! YUM! Accoutrements incl hot tomato soup and Kale and Fennel cole slaw. Washed downwith; ypu guessed it; tap water. LOL.  Lunch for 2 for $15bucks. #BOOM"</t>
  </si>
  <si>
    <t>7N52O4lODx_IUR9T_IHaWQ</t>
  </si>
  <si>
    <t>in7HOKbVD9P848pwAUVtNw</t>
  </si>
  <si>
    <t>LTequWND5qSpBLrPPrNFMw</t>
  </si>
  <si>
    <t>7TBkOpRJe4PEGiSCZkJkgw</t>
  </si>
  <si>
    <t>RabnfDULORq2priScq_4yQ</t>
  </si>
  <si>
    <t>2WM5QPyecZG3EleRialpYg</t>
  </si>
  <si>
    <t>Quick lunch here at Meltkraft. Picked the traditional grilled cheese and had them add carmelized onions; roasted tomato; and truffle oil. It was excellent. My husband had the Melter Skelter; which he liked except that the watercress was to stringy. The dill pickle chips were good too. I would definitely return for some more when back in the area.</t>
  </si>
  <si>
    <t>SwyzcoWUqxgBOlJIIPjh3Q</t>
  </si>
  <si>
    <t>otnc6kid8mbJ6D4FMPRj7g</t>
  </si>
  <si>
    <t>B170M3sQ_nxsBTkkPrexjw</t>
  </si>
  <si>
    <t>Mmmmmm......Meltkraft!  This is one of the best additions to Reading Terminal Market.  We are locals who love to venture to Meltkraft to curb our grilled cheese craving.  Their selections bring the best of ingredients and flavors together with their delicious homemade cheese.  The results will beat any Philly cheesesteak in this city; hands down.  If you're in the area; it's worth the time to check them out!</t>
  </si>
  <si>
    <t>dT8HHCRtsJfv_VqV9B0euw</t>
  </si>
  <si>
    <t>RewYQaZt5CPgpa6G-BmAow</t>
  </si>
  <si>
    <t>I ordered the Melter Skelter with caramelized onion (+$1.25) and garlic rub (+$0.85); and without jalapeÃ±o and picked green tomatoes. I substituted the roasted tomato for the pickled green tomatoes (no additional charge). I was so excited to taste raclette style cheese; and it was delicious! However; I was a little unsatisfied with the scarcity of caramelized onion in the sandwich.. I barely tasted any. The potato chips that come with the sandwich have a unique seasoning; kind of tastes like fennel / mild salt &amp; vinegar. I also ordered the kale and fennel cole slaw- delicious and definitely a must try!</t>
  </si>
  <si>
    <t>Gw7UW0E2BguzL9suQnwDeg</t>
  </si>
  <si>
    <t>Restaurants, Food, Cheesesteaks, Food Trucks, Burgers</t>
  </si>
  <si>
    <t>SPOT Gourmet Burgers</t>
  </si>
  <si>
    <t>zKZAppIn3yZVp7sTw-8ZLw</t>
  </si>
  <si>
    <t>One of the best burgers in Philly!;;Low key joint with just a few tables and the kitchen in the dining room. But, don't let the modest face fool you, this place rocks!;;Menu is creative and fully customizable. Burgers are cooked on a flattop, perfectly seared, juicy, slightly charred. Fries are hand cut, fried fresh, perfectly crispy and salty. What more could you ask for from a burger place? ;;Pro tip - Download the SPOT app for a rewards program and some good coupons (aka free fries!).</t>
  </si>
  <si>
    <t>au30JemWvCjjTp5vWdOLow</t>
  </si>
  <si>
    <t>wKVScyIiwc3cFwyNqLedAw</t>
  </si>
  <si>
    <t>Spot has been on my burger list to try for sometime. Spot burger consistently shows up on numerous best of Philly burger lists. When they opened up shop in Brewery town, I quickly bookmarked Spot and waited for a burger craving to hit me to give it a try.;;Spot is on West Girard Ave and I was able to find parking easily and close by on a Sunday night. The space is clean and bright with tables in the front, and back. There is also counter seating. There was some nice use of wood on the walls which gave Spot a cool urban vibe design.;;The people that work at Spot were very friendly and helpful. They explained the specials and helped us with suggestions. I was surprised that Spot has other items such as Fish &amp; Chips and Muscles in addition to burgers, sloppy Joe's, pulled pork and cheese steaks. Mental notes for my next visit.;;I went with the Spot burger; which had hickory smoked bacon, cheddar, pickles, coleslaw and Spot sauce. This was a great burger. The bun was excellent, fresh and toasted just right.  The burger was moist and juicy. The bacon was great and the slaw and sauce really made this one darn tasty burger. My daughter had the Santa Fe with Avocado, pepper jack cheese, jalapeÃ±o, red onion, sun dried tomatoes and a slightly spicy sauce. This was also a really good tasting burger! Spot really shines with their use unique toppings and sauces. ;;We ordered the plain fries too and these were crispy and not greasy. They were very good fries but Sketch still has my favorite fries. We had a couple of Fanta sodas too, which was pretty cool. All of our food came out surprisingly fast.;;Spot is very high up on my burger list and very close to Sketch. Spot lived up to the hype and is really cool little place in an up and coming section of the city. I will be back and probably soon. 4 plus Yelps.</t>
  </si>
  <si>
    <t>o-Z2Voi2UmHujo0TEIcfCw</t>
  </si>
  <si>
    <t>Finally the brick and mortar version of Spot has arrived!  Inventive burgers, the freshest ingredients and a lively, family friendly atmosphere. Get there during the off peak times if you want to be ensured a seat. This place fills up fast!  Looking forward to eating my way through the burgers, then the other hot specialty sandwiches.  ;;Still sniffing the fat and juices on my fingers long after the burger is gone. Sad to have to wash my hands.</t>
  </si>
  <si>
    <t>J3m2FQNGOOlsbAWCIxO0_g</t>
  </si>
  <si>
    <t>OG5GHa2qshvlnhnf_9Oa2Q</t>
  </si>
  <si>
    <t>First time venturing out to Brewerytown! ;;Anyways, the burgers were so good! You can get them medium rare or to other likings. The buns were that soft potato roll quality like shake shack's. The size is bigger &amp;thicker than shake shack but smaller/thinner than regular steakhouse burgers. ;What made the burgers so good were flavors! ;I got umami burger which has sauce based on korean ssam-jang (miso/chili pepper paste) and topped with mushrooms and shredded lettuce+cucumber. I wasnt sure how the sauce will play with the burger but boy did that combo work! Lk the name, lot of umami from the sauce with a nice refreshing balance from the veggies. I've never had a burger taste like this before. ;Bf got butcher burger which had onion, tomato, and horseradish sauce. The sauce in there was also awesome, giving the greasy burg an extra kick. ;;Service was quick and friendly. Not a lot of space for a large group though. ;;Oh and it's byob? We picked up some beer from rybrew across the street while waiting for the burgers. There seem to be other cool new spots around here like crime and punishment brewery, and aforementioned rybrew, which is somewhat like foodery.</t>
  </si>
  <si>
    <t>N-C_wj65eBowF1LziNIv3g</t>
  </si>
  <si>
    <t>btES-ba0q6KuQlgLN_1bsg</t>
  </si>
  <si>
    <t>Best burger joint I've seen in a while. Nice variety on the menu as far as burger/cheesesteak/pork style sandwiches go. And they do a different special sandwich every week;which has consiquently bumped me from a semi-regular customer up to a once or twice a week reg. ;Service is friendly from the cashier to the fry guys to Josh and his happy helpers in the back. They're always helpful and enjoy chit chat and quick jokes. They seem to genuinely enjoy their job and social interaction. It's always fun to catch them jamming out to the eclectic rock station always playing for ambiance. Just a chill group of guys n gals.;I don't want to call the space SMALL because it doesn't feel cramped. It's more like its interactive and fitting for a fast-moving burger joint. Think diner meets pizza place meets local bar type of feel. Low rise tables in front for relaxing, some hightops with a different perspective in the corner, and the bar-style counter make it so u can pick your style comfort. With paintings and articles all over, you're bound to have some conversation pieces nearby as well.;Everything seems clean. From tables floors and counters, to the separate area in the back for butchering meets, to the clearly labeled bins for different trash and recyclables.;Overall 5star for these guys. Try the Charlie Brown for some Philly style comfort food.</t>
  </si>
  <si>
    <t>iNHnNd-aMTS8QOprbFzm0g</t>
  </si>
  <si>
    <t>mUR90ktUAbG9afCGBuO9rw</t>
  </si>
  <si>
    <t>dNfYtGZDJTUAioh_rYmpWQ</t>
  </si>
  <si>
    <t>I love these burgers.  The fries are pretty good; too.  Don't even get me started on the cheese steaks.  Try to go during daylight hours.  The street is a little on the rough side.  Fitting more than one baby in there who needs a high chair is pretty tough.</t>
  </si>
  <si>
    <t>uoZSyyhmIUv0o5B788usGA</t>
  </si>
  <si>
    <t>0kp0MzOxqnXoeNeETZ0tzw</t>
  </si>
  <si>
    <t>c0GRg_gyzjox2gJGsnnf4w</t>
  </si>
  <si>
    <t>i showed up here with 5 kids and 5 adults and the staff was so friendly; accommodating and super patient! the chicken cheesesteaks are amazing and the fries are crispy and seasoned well. they had chocolate and vanilla ice cream for all of the kids too :)</t>
  </si>
  <si>
    <t>1xvh7YqZtVgRhM48uAgEwA</t>
  </si>
  <si>
    <t>DnA-aLHFpeEtywKmBy_wWA</t>
  </si>
  <si>
    <t>treated a new friend to lunch at spot burger today and all i can say is it definitely earned me some cool points. food was better than before. got plain fries as opposed to cheese fries and was much happier. my friend was just flabergasted. she thoroughly enjoyed the meal. my only gripe is i cant seem to find their menu online ANYWHERE! i really wanted to try something different but i didnt wanna spend 5 mins on the phone inquiring about the menu to do so. spot burger guys; if your menu is online somewhere please direct me to it so i can try more of it.</t>
  </si>
  <si>
    <t>VU_iMC9xrM3PvobEAZhTHA</t>
  </si>
  <si>
    <t>UzU1N9XSoAUwn4Z8BIcvKw</t>
  </si>
  <si>
    <t>Food, Seafood Markets, Restaurants, Seafood, Specialty Food</t>
  </si>
  <si>
    <t>Anastasi Seafood</t>
  </si>
  <si>
    <t>Gn-K8cSkGWNzRu-zk74Uug</t>
  </si>
  <si>
    <t>Just getting though at this overrated restaurant that's horrible service by the sever Cindy! We had the seafood platter that's 24.00 and it's so bland with no sauces served with it. We had some of the smallest oysters on the half shell that I've ever seen. We have asked for another drink twice. We waited on the check for awhile and now waiting with our credit card on the table while I write this review. We drove from Lancaster and we live in Texas and will never be tempted to ever eat here again. So Cindy if you don't know why I didn't leave a tip; you need to learn how to wait on your tables and that's your tip.</t>
  </si>
  <si>
    <t>XiU95WzbiJhpA8ZY204Rvw</t>
  </si>
  <si>
    <t>ceUneD8iz2jYAA5WIiv6AQ</t>
  </si>
  <si>
    <t>Although the Mediterranean salad was good; it wasn't worth over $18. Advertised as a seafood (shrimp and crab) salad; I thought I was paying for more than 3 small pieces.</t>
  </si>
  <si>
    <t>tnaiIJ5YJm59DIBymZmBJw</t>
  </si>
  <si>
    <t>0XNafy7Jouabx3vfx_zdYg</t>
  </si>
  <si>
    <t>I must say being from out of town I expected more! I had read the reviews; and it seemed like a great place to eat. Unfortunately it was quite the opposite! The food was mediocre; and that would have been fine except the service from Cindy was horrible! Every time I needed another drink I had to wait; to try to catch her attention for five minutes or more! At one point I even had to flag another waiter to get my drink! The place is extremely small; and waiting on no more tables than what she had should have been a breeze! She's not a personable waitress either. I tip well; but unfortunately Cindy must have thought my tip wouldn't be worth her trouble; so I made it match her service!!</t>
  </si>
  <si>
    <t>tKpv34LXjFOJ0qFeLf4D_A</t>
  </si>
  <si>
    <t>LShu-9zvqi62arh6IZ0_lg</t>
  </si>
  <si>
    <t>The phrase \looks can be deceiving\" have never been truer for this place. I have to admit</t>
  </si>
  <si>
    <t xml:space="preserve"> looking at it from the outside I was VERY skeptical about buying my seafood from them.;;My first and initial response was that they were expensive. I guess compared to a normal grocery store they were. I went ahead and got some shrimp</t>
  </si>
  <si>
    <t xml:space="preserve"> sea scallops and squid anyway and I have to say</t>
  </si>
  <si>
    <t xml:space="preserve"> it was probably the freshest seafood I had ever bought at a store. This is now on my go to store for all my seafood. ;;Bottom line; Costs a little more than the grocery store</t>
  </si>
  <si>
    <t xml:space="preserve"> but the quality is FAR worth it! Do NOT go to the store one block over."</t>
  </si>
  <si>
    <t>SqD1vMMM52d1-GLjY3Bfcg</t>
  </si>
  <si>
    <t>I love this place! If you can handle the smell of eating at an actual fish market, you'll love the food!! I always get the clams in garlic (which are incredibly fresh and delicious-- loaded with garlic). I love the crab legs in the works-- the perfect mixture of spice and garlic. Also... the garlic bread is to die for!!;;I honestly can't review the other goods!! I always get the same things because they are soooooo good! Never had a bad meal here!!  I can't wait to be back in Philly to eat here!!</t>
  </si>
  <si>
    <t>FhOu3EwFDX75cFmt5pVvYw</t>
  </si>
  <si>
    <t>uORuNhXghqQr_ssTJkWFOQ</t>
  </si>
  <si>
    <t>This review is for the restaurant portion of Anastasi.;;I've driven by this place dozens of times but was always immediately turned off by the overabundant fishy smell from the market.  However, a friend told me that this is the best place to buy seafood because it's fresh and reasonably priced, so I decided to go in and check it out for dinner.;;Once you walk into the small restaurant, the fishy smell disappears, so that's a definite plus.  There aren't many tables here, so if you're going on a weekend I would definitely recommend calling ahead to see if they take reservations (I'm honestly not sure if they do or not).  They also have outdoor seating.;;FYI:  Happy Hour Monday through Friday from 3pm to 6pm with drink specials and buck-a-shuck for clams and oysters.   ;;We sat down immediately and the waitress was right over to get drink orders and give us the specials.  Based on some Yelp reviews I read earlier in the day, I already knew that the bacon and crab mac &amp; cheese was a definite appetizer.  I also wanted to check out the oysters, so we got some of those, too.  Mac &amp; cheese was amazing!!! Just the right amount of bacon and cheese with a heaping pile of crab meat on top.  Let me tell you, I will definitely be back sooner rather than later to experience that again (though I'm pretty bummed about the lack of sriracha here).   The oysters were also delicious and tasted EXTREMELY fresh!  I was more than impressed and we didn't even get to our entrees yet. ;;For the entrees, my friend ordered the broiled trio (flounder with crab meat, shrimp and scallops) while I ordered the scallop and shrimp marsala.  Both were amazing!  We licked our plates clean!;;Bottom line - this place is awesome!  Definitely check it out!  I know I'll be back!</t>
  </si>
  <si>
    <t>88Ij88GMC7tcIegOicRdYA</t>
  </si>
  <si>
    <t>h8r_tuE5AbpkbcmqETFXFA</t>
  </si>
  <si>
    <t>mLIwT3cKR3JUhyt6jmSQ6Q</t>
  </si>
  <si>
    <t>m09-PiP62pWn99OpO-lbLA</t>
  </si>
  <si>
    <t>Came here last week after a big oyster craving hit me. We biked down here as fast as possible to make it before the buck a shuck  happy hour ended at 6. These oysters were beautiful and so fresh.;;My only complaint: the oysters were gritty. :( I soo wish this didn't happen because I wanted my oyster indulgence to be just perfect. I can look past it, but it left a bad taste in my mouth (and some sand).</t>
  </si>
  <si>
    <t>dW8PcBH9TVw-QCPbXHG86g</t>
  </si>
  <si>
    <t>This the best place; great people;  good service;  the best dinners N luclnh n fresh fish products. here; Trybthe mussels In white wine so so good.dunk your fresh hot brebread in the sauce.  Cannoli  heavp en;  I love the owner; she a beautiful person. I do all my seafood here. And take out</t>
  </si>
  <si>
    <t>5-dO4Zf0iio6U4Aez-ltCw</t>
  </si>
  <si>
    <t>nw7RBlAC8RrZuYWTcfX4GA</t>
  </si>
  <si>
    <t>I had 3 bluecrabs only for 15 dollars which was a pretty good deal compared to other restaurants. Also; the shrimp and crab chowder is super delicious! Can't wait to come back and try other food!</t>
  </si>
  <si>
    <t>7_9ZJLJvs4MP_M0ATZ07cQ</t>
  </si>
  <si>
    <t>a_fp9I18WcbP86rQ4c_QZQ</t>
  </si>
  <si>
    <t>Restaurants, Uzbek, Russian, Middle Eastern</t>
  </si>
  <si>
    <t>Uzbekistan Restaurant</t>
  </si>
  <si>
    <t>5n3p8cKsu_-JF9CJPAlTlw</t>
  </si>
  <si>
    <t>Stepping into this place feels like being transported to another land, and for that reason I like it. It may be called Uzbekistan, but it seems like the waitresses are all Russian. From a non-Russian perspective, the service was not intimidating as it tends to be in Russian restaurants. In fact, it was rather on the nice side, though a bit inattentive (in proper Russian fashion, I suppose). ;;The Russian potato salad (Olivie) was nice and creamy with a good mix of vegetables. The lagman noodle soup was good as well, with a rich, earthy, almost gamey taste (probably from the lamb) and tender chunks of meat floating among hand-drawn noodles. Sadly, they were out of the plov so we tried the stroganoff, which came with sides of mashed potatoes and thinly-julienned garlicky carrots. The stroganoff wasn't bad, but not spectacular either. The bread they serve here is amazing though, warm and chewy with a great crust. And the kebabs were tasty as well: the chicken was delicious and juicy, but the skirt steak was just a tad too tough and well-done (the steak kebabs are much better but the chicken kebabs are comparable at Shish Kebab Palace). The Chilean sea bass kebab was perfectly tender and delicious. They come out to about $1.50 per cube, but hey, it's an expensive fish. The lamb ribs were also tasty, but quite small and not very meaty. I guess it's more of a flavor experience. Maybe the lamb chops are a better choice, or just regular lamb kebabs. ;;The only slightly annoying thing about this place was that they somewhat sneakily charged us an extra 10% for service, but nowhere does it state (nor did they mention to us) that a 10% tip was already included. So it made for some confusion and at first we were unsure if there was some error, and then we were unsure how much tip we should leave on top of that. So if you do come here, be sure to check your bill at the end. Also, Uzbekistan is quite a trek from Philly, so I probably won't be coming back with any regularity.</t>
  </si>
  <si>
    <t>wyX8qzBbqfphlwOVakr3DA</t>
  </si>
  <si>
    <t>My husband is from Tajikistan, one of Uzbekistan's neighboring -stans. He took one look at the menu and announced that we were going!;;When we arrived, we discovered that the back parking lot was packed and about 90% of our fellow patrons were speaking Russian, so we were immediately optimistic, and Uzbekistan did not disappoint. ;;It was really hard to order - so many beloved foods on the menu, and at such reasonable prices! We eventually decided on:;;* Lepyoshka (bread), which was piping hot, crusty on the outside, and soft inside. My husband was in heaven - residential ovens in America simply cannot mimic the delicious breads that emerge from the family tandoor back home.;* \Korean\" carrot salad</t>
  </si>
  <si>
    <t xml:space="preserve"> which as far as I know is not actually Korean</t>
  </si>
  <si>
    <t xml:space="preserve"> but is delicious. I hate raw carrots and I can't get enough of this salad</t>
  </si>
  <si>
    <t xml:space="preserve"> that is how good it is.;* Ukrainian borsch. The best borsch I have ever eaten was made for one of my college Russian classes by our Ukrainian professor. Uzbekistan's did not top - or even equal - his</t>
  </si>
  <si>
    <t xml:space="preserve"> but it was delicious and authentic.;* Goluptsi</t>
  </si>
  <si>
    <t xml:space="preserve"> or stuffed cabbage</t>
  </si>
  <si>
    <t xml:space="preserve"> a favorite of our kids. I prefer it with ground beef</t>
  </si>
  <si>
    <t xml:space="preserve"> rather than chicken</t>
  </si>
  <si>
    <t xml:space="preserve"> but it was tasty anyway.;* Pilov Samarkand - my husband has been craving plov since moving to the Philly area because I've never got the hang of cooking it and he doesn't have time. This was a very authentic and delicious Central Asian pilaf</t>
  </si>
  <si>
    <t xml:space="preserve"> very similar to what his mom and sisters-in-law cook</t>
  </si>
  <si>
    <t xml:space="preserve"> with the extra bonus of being lamb (they usually use beef</t>
  </si>
  <si>
    <t xml:space="preserve"> because it's cheaper.);* Lamb shish kebab - not as tender as my husband's but very tasty;* Lamb rib kebab - super rich due to the fat content;* Lula kebab - a blend of ground lamb and beef</t>
  </si>
  <si>
    <t xml:space="preserve"> also rich and delicious;;To add to the fun</t>
  </si>
  <si>
    <t xml:space="preserve"> we were seated in the garden and there was a large party nearby with live folk music (Russian</t>
  </si>
  <si>
    <t xml:space="preserve"> Irish</t>
  </si>
  <si>
    <t xml:space="preserve"> and something else). It was a great evening and we look forward to many more!"</t>
  </si>
  <si>
    <t>t6_rHdcUyHTu6GK2elz-gQ</t>
  </si>
  <si>
    <t>CcChwn0RCpBsSNkJxvYKjg</t>
  </si>
  <si>
    <t>Worst experience ever. If you have so many customers; perhaps hire more servers. People were getting wrong orders. Servers are getting maaf arrey each other.. no coordination at all.</t>
  </si>
  <si>
    <t>aGeNzlz0VoRRIx0T8WZJVg</t>
  </si>
  <si>
    <t>XhJakerXVzNolcQj4ITkCg</t>
  </si>
  <si>
    <t>I love this place! The food is incredibly delicious, I can't think of a single dish that I've had there that I did not absolutely love. Service is really good, the outdoor sitting area has been expanded recently, and is a nice place to enjoy the weather and the food. ;;The restaurant caters if the order is over $100.</t>
  </si>
  <si>
    <t>xa0aM4h8FZYGHAFZ0nWANQ</t>
  </si>
  <si>
    <t>RxGupxiBPALBblVTV_B8Fw</t>
  </si>
  <si>
    <t>I live two minutes from this restaurant and have passed it for years. It has now become a regular spot. The food is absolutely amazing. Do not be intimidated; there is something for everybody. I love the rice; all skewers; borscht; salads; bread; literally everything. Carrot salad is also a favorite; and i love the beef stroganoff and stuffed cabbage as well. Food is relatively inexpensive; and it's quality. Be warned; service is very slow. Go here;you won't regret it!</t>
  </si>
  <si>
    <t>LC0s_RIoX0MMrCYUpnzQjA</t>
  </si>
  <si>
    <t>XSIF98MNCcu8sBZKPB_CBg</t>
  </si>
  <si>
    <t>The food is great; and it reminded me about my home city Samarkand. If I m back in Philadelphia I m definitely stopping by. Their home made flat non ( leposhki ) is the best. Only one thing they can do is not to mix beef and lamb in so many dishes; some people who doesn't eat lamb they can't try the dish. Aslo i wish they served  beer in the restaurant. Overall its a good family restaurant.</t>
  </si>
  <si>
    <t>x_LCt5K1y9whp3O8dv6FFg</t>
  </si>
  <si>
    <t>FRR2O0TXqojs1LFgep43Vw</t>
  </si>
  <si>
    <t>I was a little hesitant to come here; because I wasn't sure if I would like the food.  I'm so glad that I did come because it was soooooo good!  The service was good; and servers were friendly. My husband and I ordered a variety of different things; and everything was excellent. The vareniki with potatoes; manti; and samsa were soooooo good! My husband also got a few kabobs that were excellent.</t>
  </si>
  <si>
    <t>JNSZRSAOPizC81kp1h8taA</t>
  </si>
  <si>
    <t>UXT3KJ9h6RFzJ-5aTmptaQ</t>
  </si>
  <si>
    <t>BSeaer2vUxo8uFNThWAPRA</t>
  </si>
  <si>
    <t>My most recent trip to this business was this past Sunday for a birthday celebration and it was great!  Before the actual review, a little background first. Interesting to note that many years ago, the building was an actual home!  I would estimate that the building itself is easily over 100 years old.  Also, this is not the first restaurant at this location; many years ago, it was a Spanish restaurant named \La Paella Tio Pepe\".  Once the owner decided to retire</t>
  </si>
  <si>
    <t xml:space="preserve"> it became \"Valentino's\" for a brief time</t>
  </si>
  <si>
    <t xml:space="preserve"> until that closed.  Uzbekistan</t>
  </si>
  <si>
    <t xml:space="preserve"> which was actually across the street</t>
  </si>
  <si>
    <t xml:space="preserve"> decided to relocate to where they currently are and the rest is history.;;I think the actual fact that you are walking into what was once a home adds to the comfort and pleasantness of this place.  There is not too much seating inside</t>
  </si>
  <si>
    <t xml:space="preserve"> so when it is warm outside</t>
  </si>
  <si>
    <t xml:space="preserve"> you will find lots of tables set up in the patio courtyard in front of the restaurant where patrons eat and drink heartily</t>
  </si>
  <si>
    <t xml:space="preserve"> and share many laughs</t>
  </si>
  <si>
    <t xml:space="preserve"> conversations</t>
  </si>
  <si>
    <t xml:space="preserve"> and toasts at this BYOB establishment.  Additional seating is available in a tent-enclosed and heated space directly behind the restaurant.  ;;In terms of the service</t>
  </si>
  <si>
    <t xml:space="preserve"> our particular waitress was extremely gracious and handled our party with aplomb.  We ordered items such as salads (Greek Salad</t>
  </si>
  <si>
    <t xml:space="preserve"> Achik-Chuk)</t>
  </si>
  <si>
    <t xml:space="preserve"> Shashlik</t>
  </si>
  <si>
    <t xml:space="preserve"> Potatoes</t>
  </si>
  <si>
    <t xml:space="preserve"> Pelmeni</t>
  </si>
  <si>
    <t xml:space="preserve"> bread (Tandoori)</t>
  </si>
  <si>
    <t xml:space="preserve"> and of course the Lagman soup</t>
  </si>
  <si>
    <t xml:space="preserve"> which is a meal unto itself.  Needless to say</t>
  </si>
  <si>
    <t xml:space="preserve"> we were all satisfied by the food and its execution which made for a very pleasant evening.  ;;The majority of people who eat here are repeat customers!! :)"</t>
  </si>
  <si>
    <t>xIqKVLEy_wRyFf6JPQX4dA</t>
  </si>
  <si>
    <t>RR6Dm-7x4yR0nwpW2QCUfg</t>
  </si>
  <si>
    <t>I lovee this place, the hot bread, salads, borsht, the kabobs, the compote, the potatoes. Followed by delectable desserts accompanied by their signature black tea. Everything here is absolutely amazing. Byob, I really enjoy dining el fresco on their front patio with my friends and family.;;Only gave 4 stars because the parking lot is so bad. It is large but covered in gravel and in desperate need of paving.</t>
  </si>
  <si>
    <t>wMpgNA0xD4nHrq8WkFk8-Q</t>
  </si>
  <si>
    <t>bK0j7YtVyN98UnM_8fUONg</t>
  </si>
  <si>
    <t>American (New), Bars, Sports Bars, Restaurants, Nightlife</t>
  </si>
  <si>
    <t>Tavern on Broad</t>
  </si>
  <si>
    <t>cpDuzoy0qUp3xScKs6l1IA</t>
  </si>
  <si>
    <t>I want to write a complaint about the horrible service that I had last night. 9 friends and I were sitting in one of the boots to the upper right hand side; with waiter service. We ordered three rounds of shots. The first was supposed to be pineapple upside down cake shots; and the waiter said that bartender didn't know how to make them so brought us some pink liquid shot instead. Next; we ordered Washington Apple shots; which are supposed to be made with a little bit of Crowne Royale and apple flavoring. The shots were straight whiskey. The last shot was a Dirty Girl Scout. I specifically asked if the bartender knew how to make these and the waiter said she did. He brought us 8 shots of a substance that was the consistency of a mixture of baking soda and oatmeal. No liquid whatsoever and it wasn't even possible to take the shot. When I asked the waiter about the 3 incorrect shots; he said that the bartender was angry that she had to make the shots and wouldn't be getting the tips for them so purposely made them incorrectly. I asked for a manager; who gave us free lemon drops. However; we still ended up at a $277 dollar bill and paid $7 for 24 incorrect shots that were completely awful. This was the first time that I had shots that were so bad that I felt sick from taking them. I will never go to this bar again nor will any of my friends. The service was awful and the staff was just plain rude. If the bartender did not know how to make the shots; she should have said so. And after making them completely incorrect; the manager should not have made us pay for a shot that tasted and looked like curdled milk.</t>
  </si>
  <si>
    <t>yccYmryodm2epqiQkDiyVA</t>
  </si>
  <si>
    <t>3LZuY-9QlT-ycgnm_Ff7ow</t>
  </si>
  <si>
    <t>Came for the mean girls brunch ; it was a great concept but poorly executed. We waited over 30 minutes for drinks and an hour and a half for food ; which was mediocre at best. Our server could have cared less. Management tried to \apologize \" but to be honest it was too little too late . They gave  the excuse that there were so many people .... well you took reservations so you should have been prepared ."</t>
  </si>
  <si>
    <t>Ds4kNgSK0bNLJ2fbfZ2sfg</t>
  </si>
  <si>
    <t>3LdFbH1cSgwfinnK1FWpVw</t>
  </si>
  <si>
    <t>Tavern On Broad..... Is the best experienced bar this side of Center City and it's like CHEERS in Boston.... Where everybody knows your name; But OUR version here in the Philadelphia area (On the South Side of Broad St.)!!!! With the finest beers on tap from Golden Wheat (Blue Moon) to Amber Wheat from Boston (Think of Sam Adams) to Chocolate-Flavored beer from Brooklyn; N.Y. (The Brooklyn Brewery Co.). When inside this elegant dive/lounge/sports setting (Yes; All in ONE) you'll enjoy the ambiance of an art deco like lounge bar with a vintage bar/club atmosphere; Sports bar-like quality and feel with food fare ranging from those delectable honey BarB-Q buffalo wings; gourmet sirloin steak dishes to there delicious steak-cut French fries; But there menu don't stop there.... They have everything on the menu to choose from to match your tasty beverage of choice! Oh yeah..... Lest not forget; To order the beer fountains they'll bring to your table and your able to pour from the fountains spout with much ease at your leisure at anytime! DRINK UP; But DRINK RESPONSIBLY at The Tavern On Broad!!!!</t>
  </si>
  <si>
    <t>vZLUpe4IG43fH-yqV33Eiw</t>
  </si>
  <si>
    <t>UC7cbDcmAEwND5B7GiHn1w</t>
  </si>
  <si>
    <t>After the family graduation dinner we met up with all the Dental School graduates and their friends and family for drinks; good company; dancing; and an all around fun time. The drinks were a little pricey for what you got (or should I say what you didn't get). The music was fun and the place was pretty large with a number or tall tables; open spaces; and lounges with tv screens all over. We all had a good time and stayed till closing. Good company helps make an experience at a bar/lounge but this place isn't too bad on its own.</t>
  </si>
  <si>
    <t>HVyiVCzX43oW2n_bLgVg9w</t>
  </si>
  <si>
    <t>z-euzaO_mY6SGye3VRQ83A</t>
  </si>
  <si>
    <t>This  place has a great atmosphere and  nice employees. The appetizers; especially the chicken; are well prepared and cooked. There is no contest when it comes to a happy hour spot since happy hour happens here on week days for more than an hour!</t>
  </si>
  <si>
    <t>2MeyamjBwmDfBxLRuGboNw</t>
  </si>
  <si>
    <t>Our waitress was new and quite possibly the reason for this one star [rant] review.;;Long story short, the waitress lost my credit card! We were sitting next to some people at the beginning of the Eagles game and gave two cards just to make sure the bill was split. When it came time to pay, she couldn't find the card. She was looking and looking and looking. Eventually, she found the card..... but when she swiped it, she charged us for another persons bill. ;;Jeez.;;She doesn't know how to refund the money, so the manager comes over and takes care of it. This did take a long time though and we were in a rush. No apology from either manager or waitress, which was a huge turnoff. ;;This is a great place to watch a game with good drink specials, but comeon!</t>
  </si>
  <si>
    <t>WfePuaS_iXGNGU6bfDe3JQ</t>
  </si>
  <si>
    <t>HjIIFm6oBzFrq-GkLW8XsQ</t>
  </si>
  <si>
    <t>I barely have the energy to explain how poor the service is here. I have had a handful of decent experiences; but the most recent overshadowed them all. The service is terrible. We were one of four tables in the entire place and spent more time waiting for the waitress than we did eating or drinking. We ended up having to walk to the bar to place our order for almost every round of drinks / food that we had. She appologized that another table was being demanding; but it did not seem to matter. She still ignored our group of 8 for the 2 hours that we sat there watching a game. Would have to really think twice about going back.</t>
  </si>
  <si>
    <t>UecI0nHRX-tBj68hxIouzA</t>
  </si>
  <si>
    <t>nzYBkTPQhMC99n2GwQV03g</t>
  </si>
  <si>
    <t>My typical reaction when someone mentions going to Tavern on Broad is some sort of grunt followed by some questioning. I usually associate it with a packed atmosphere filled with cheap beer and college-age clientele. ;;I recently found a good reason to go. College game watch parties. My local alumni group set up a game watch party and I was totally digging the set up. We received a private room, our game with the sound on and waitress service. Additionally, we received half off domestics, house wine, well drinks and select appetizers. The room was comfy and almost like being in someone's living room. Our server was on her game and we always had a drink in hand or on the way. ;;Unfortunately, I don't drink domestics and opted for their best craft beer option, the Lagunitas IPA. At $7 a pop, that started adding up after a while. I feel that's borderline high for that common brew.;;In any case, no need for an adverse reaction if I'm returning for another game watch party at Tavern on Broad.</t>
  </si>
  <si>
    <t>TW1FLblElzr0BDTGhWLrIQ</t>
  </si>
  <si>
    <t>Headed to Tavern on Broad twice in the last few weeks. I figured I'd slam the reviews together.;First outing: about 8pm on a Friday night we met some friends for drinks. The place was DARK, very very DARK. It was pretty packed with what seemed like a college crowd dressed in 80s clothes, which was a good chuckle I grew up in the 80s and its still scary to see stone washed jeans, tye dyed shirts, and slashed tanks tops making a come back. The big hair was a memory I would like to not relive from that night. The crowd was run though, a little too touchy, and a little to in your face in a Jersey Shore kind of way. Quite a few guys appeared to be there with their \boys\" to pick fights. Not going to complain about the drink specials IE about $2 drafts. It was a nice surprise</t>
  </si>
  <si>
    <t xml:space="preserve"> but not the best price. It definitely felt like a college draw for the bar</t>
  </si>
  <si>
    <t xml:space="preserve"> which is odd as it's in Center City</t>
  </si>
  <si>
    <t xml:space="preserve"> and most of the places cater to the business folk on Fridays for happy hour. Lesson learned</t>
  </si>
  <si>
    <t xml:space="preserve"> Fridays at this place</t>
  </si>
  <si>
    <t xml:space="preserve"> not our scene. The bathrooms were covered in vomit and urine both male &amp; female. The place royally stank. Badly. We eventually sat in the back by the sports area</t>
  </si>
  <si>
    <t xml:space="preserve"> but not much different. We left due to inability to really order drinks.;;Second outing: went about 5pm on a Thursday night</t>
  </si>
  <si>
    <t xml:space="preserve"> met some friends after work. The lights were on. When the lights are on the place looks pretty nice. The staff were very nice</t>
  </si>
  <si>
    <t xml:space="preserve"> conversational. We got a couple of beers</t>
  </si>
  <si>
    <t xml:space="preserve"> and some appetizers. The fries were heavily salted and soggy</t>
  </si>
  <si>
    <t xml:space="preserve"> some even seemed wet. The chicken fingers not a huge fan. Significantly less people for happy hour on a Thursday</t>
  </si>
  <si>
    <t xml:space="preserve"> with clean bathrooms</t>
  </si>
  <si>
    <t xml:space="preserve"> and totally different patrons.;;I'm still middle of the road on this place. My gut is it wants to be the local watering hole on Friday nights</t>
  </si>
  <si>
    <t xml:space="preserve"> but still draw the professionals and business folks during the week. Problem is those crowds don't mix. If your going for the college crowd get some more bouncers who want to do more then sit and flirt with the college girls</t>
  </si>
  <si>
    <t xml:space="preserve"> because in the bathroom area and bar part you have guys picking fights. For the week time</t>
  </si>
  <si>
    <t xml:space="preserve"> only suggestion is expect to not get whatever their drink special is. We had to ask 3 different bar tenders to finally find out what it was."</t>
  </si>
  <si>
    <t>JGKMcH537WSicUzW0lZp-g</t>
  </si>
  <si>
    <t>7OKS27824JQGWtLWYfD5aw</t>
  </si>
  <si>
    <t>cO6X_yG1SZoz0oXoDUZ0eQ</t>
  </si>
  <si>
    <t>IP_E4SHLClorhNg4o5bw9Q</t>
  </si>
  <si>
    <t>Tacos, Nightlife, Bars, Mexican, Restaurants</t>
  </si>
  <si>
    <t>Rosy's Taco Bar</t>
  </si>
  <si>
    <t>Xy-JGxHSNoy8Ma03OyR02A</t>
  </si>
  <si>
    <t>I went in for a quick dinner before a comedy show. The location is nice because it's close to events and shops near Rittenhouse without being in a crowded spot. The interior is what you would expect of any bar-restaurant combo; I would like to add that they had nice big open windows which would be pleasant during the summer.;;The server was very friendly and casual which was comfortable. Service was quick and helpful! The restaurant itself was very clean and new. ;;I ordered for my drink the Casa Punetaza, the Poblano pepper for an appetizer, and the chicken tinga tacos for an entree. The drink was good and not too strong. I would be more interested in trying their margaritas next time I go. The poblano peppers although delicious were nothing special. They were easily something you could make at home. The chicken tinga tacos were and had lots of crisp lettuce added on. As a Texan, I would have to say the tacos were good but not great. I wish Rosey's would let you pick three different tacos instead of ordering all of the same type. ;;I would recommend Rosey's for a quick and casual meal if you haven't planned where to eat in advance.</t>
  </si>
  <si>
    <t>mu-CUxLMuOIeDPYxSKyfdg</t>
  </si>
  <si>
    <t>NI2jcaWeiAe5pkZSg0XAdQ</t>
  </si>
  <si>
    <t>The tacos were very tasty. More importantly; the chips were very tasty and crunchy. You could tell they were made in house. The Pablano peppers were a great appetizer and I highly recommend them! I had the Bistec tacos which were soft and flavorful. I highly recommend going to the hot sauce bar as well. On a bad note; the place was very load and difficult to hear.</t>
  </si>
  <si>
    <t>wmBrrxamK2Dud-VVM_zw8g</t>
  </si>
  <si>
    <t>K50ObhmofcQnz4cKQYVaZA</t>
  </si>
  <si>
    <t>So happy that there's finally a decent restaurant/bar right around the corner! I was skeptical at first; thinking Rosy's would be just another overpriced food joint in Rittenhouse. But not only was it affordable (8 bucks for a decent margarita); but it was also delicious. The bf and I got the guacamole; which was some of the best I've had so far in the area and  not watered down at all; like I've seen in other places. The DJ was also on point; playing a mix of 90s dance hits. Definitely will be a frequent weekend spot. I hope more people discover it soon!</t>
  </si>
  <si>
    <t>f0dcEDAoKzNs2IbsXUVjRA</t>
  </si>
  <si>
    <t>qvfkQVd6ZMBch28cgsWW_A</t>
  </si>
  <si>
    <t>What an honor to be the first review at this new local hotspot! A great ambience, complete with a full hot sauce bar of every fiery hot sauce imaginable. Nachos were an immediate win that left us scraping the plates for more -- sweet pickled onions and mexican crema really hit the spot. For dinner, we ordered chicken tinga tacos and sopes -- they were small but perfect for two in combination with the nachos. The margarita selection is eclectic. Service was a bit slow, but it may be growing pains.;;The real win here is this: open till 2am, a rarity for tacos in the area.  Looking forward to many a nightcap here.</t>
  </si>
  <si>
    <t>rQQFjLldY5kd3DKBOV2RwA</t>
  </si>
  <si>
    <t>Being that I live around the corner; I've been very excited for this to open in our neighborhood! I came here tonight by myself to get some dinner and wrap up work. I loved that I was able to get a table that was meant for one person and work; but I'd definitely come back with friends too. I got the chorizo nachos; they were awesome. My server was Alex O; he was wonderful! He was super friendly; attentive; and we had great conversation. I can't wait to come back and try tacos and margs!</t>
  </si>
  <si>
    <t>259HRk7GrlpiMYuKdD7tKQ</t>
  </si>
  <si>
    <t>IumS-PbDU1l0uuhdyDGdrA</t>
  </si>
  <si>
    <t>GOT FOOD POISONING HERE. Violently ill for 2 days from eating the tacos. The tacos also weren't even good or authentic. If you want real tacos go to someplace on 9th street. If you want food poisoning; go to Rosy's Taco Bar. It's too bad because I wanted a taco spot close to my house but this place is terrible.</t>
  </si>
  <si>
    <t>pu1TNJPPC6_vaUSc9nAJ5w</t>
  </si>
  <si>
    <t>It is so loud in this restaurant; there is nothing absorbing the sound so everyone's conversations reverberate off the floor and ceiling, and the music is blasting. It is also very big; it goes back pretty far.;;Our appetizer came out the same time as our entrees. We got sopes, but they tasted like cardboard - hard and flavorless. Our tacos were pretty good, but by the time we finished the sopes, they weren't as warm as we had hoped, and the tortilla wasn't heated up before (picky but important).;;The service was slow, but I think they were understaffed and our waitress appeared to be new. The host stand is in the middle of the restaurant for some reason, even though 95% of their traffic is going to come from Walnut. The prices are very good. Under $10 for tacos, and $28 for a pitcher of margs; the menu is well-designed. We didn't get drinks this time, but I'll likely give this place another try to see how their margs compare to El Rey's.</t>
  </si>
  <si>
    <t>vnI9bLtOsTkn2WVfaRRm4A</t>
  </si>
  <si>
    <t>6mUCCR8vanPLaOzUZLmjzw</t>
  </si>
  <si>
    <t>GbCS8zNoT-8ru6Fiu60LlQ</t>
  </si>
  <si>
    <t>Checked this spot out last night w/ my girlfriend and I couldn't have picked a better place for our date night. It has a really cool setup inside with a second level in the back that leads to another bar hidden in the back..Candles lit everywhere made it feel super cozy and it wasJust dark enough to feel romantic but not like they forgot to pay the light bill. I love the red brick raw walls inside. I bet they spent a fortune making the place look unfinished.lol.. and I love it!;;We were coming from a friends wedding so we had already eaten,but the sound of Korean BBQ tacos were to hard to resist trying... Now I'm not big on Mexican food outside of tequila but I love Korean BBQ and these jawns were so on point. 3 to an order which we shared but I could have ate 3 orders myself, they were that awesome. And they have a hot sauce wall with what looked like 100 different hot sauces we could choose from. Which is a nice change because usually you only get a choice of siracha, Tabasco, or red hot when you go out and I have that stuff at home. ;;Our server Erika was really nice and friendly , and she knew how to answer all my menu questions. I asked her a recommendation for a drink and she made them all sound so good that I figured I'd start with the basics and get one of there flavored house Margarita's. Let me say, there is NOTHING basic about the house margarita.. Got it on the rocks instead of frozen but the slushy ice they used made it seem like a frozen drink.. which is rad. My gf is pregnant so I ordered a mocktail for her and even that was well beyond what we expected... ;;I am really looking forward to seeing this place developer over time. I'm really hoping they use the place to do a DJ night or 2 there because the place would be perfect for that.. maybe some Latin/tribal house music or something.. If you are still reading this, you are wasting time.. Get over to Rosy's and see for yourself...This place is gonna be a big hit in the city.. Mark my words..</t>
  </si>
  <si>
    <t>h1fBtDT6QG3E5fY5fq44fg</t>
  </si>
  <si>
    <t>zevldfnkQ2Ij_thUrQFifg</t>
  </si>
  <si>
    <t>fJubB-0S4cWlROAsW-31ag</t>
  </si>
  <si>
    <t>hHs2Ytn2QSHnFscnALsLlQ</t>
  </si>
  <si>
    <t>American (New), Nightlife, Restaurants, Bars, Fast Food, Cocktail Bars, Food</t>
  </si>
  <si>
    <t>The Industry</t>
  </si>
  <si>
    <t>tpKxxqzIvs2qJOFmcGkJCw</t>
  </si>
  <si>
    <t>While we enjoyed sitting outside and the food was pretty good; the portions can be small and prices high for what you get.  My thai chicken salad had nary 4 small shreds of chicken and the chicken meatballs were minuscule.  Would not return :-(  too many better choices in our city of fab food!!!</t>
  </si>
  <si>
    <t>2HGxY9bhMmXFVYtk-rqSbw</t>
  </si>
  <si>
    <t>SqSvYUkp8ZPwBECE9-rOzA</t>
  </si>
  <si>
    <t>South Philly local spot. Fancier then a dive; not super hipstery. Brunch is great and their dinner ain't half bad either. There menu changes from time to time. Just a good spot when you want to go out to eat or drink and just chill</t>
  </si>
  <si>
    <t>qGzUUH8tRuynnDrLgqy9hA</t>
  </si>
  <si>
    <t>uVcfJ4k1Ub_HL_hn7fIZlA</t>
  </si>
  <si>
    <t>Came in here ravenous after a long Ikea shopping trip. The ambiance is upscale casual. When we got here, the place was close to empty, with maybe one table and a bar guest or two. We took a seat at the bar and were greeted by a very down to earth bartender. He was attentive and friendly. ;I ordered the coffee porter, my bf ordered the Heavy seas winter storm. Both beers were great. We also ordered food. I got the pumpkin gnocchi. I am a vegetarian and could have sworn there was chicken stock in the broth but they swore to me up and down that there wasn't.. it was just that good that a meat eater wouldn't even know. ;My bf got a burger which he enjoyed, but the best part of his plate were the fries, that I enjoyed every time he looked away. They were so good I considered ordering just a plate of them for dessert!;For dessert, we decided on a drink to share: 'Pale Disguise', which was a mix of tullamore dew, dewars, honey and lime. It was delicious! ;By the time we left the bar was full and the dining room about half full, but the service did not falter.;Overall, the experience was great! Cheers!</t>
  </si>
  <si>
    <t>Tv09oPWntVsOfa-g9cvgSQ</t>
  </si>
  <si>
    <t>o4gXJlamOp6e2NM0uRd6wA</t>
  </si>
  <si>
    <t>If you want a delicious brunch, go to Industry, you will love it!  I've been there a few times now, and cant wait to go back.  The Ghost of Mary, the Wakey Wakey just delicous.  ;So far have had the Heuvos Rancheros, the Hillbilly Philly, the home made sausage and scrapple and the burger.  All so yummy, you will be amazed....</t>
  </si>
  <si>
    <t>Gus_7ntG-UPmwSBO7YRzyg</t>
  </si>
  <si>
    <t>4LsHHjFJRo5fADQzjbFwTQ</t>
  </si>
  <si>
    <t>AzRbLDgqgvvGffw1ye-DEQ</t>
  </si>
  <si>
    <t>BeL4BXFgLUSyubypTsOoQg</t>
  </si>
  <si>
    <t>I've been back several times and the place has grown on me.  I still think it's menu is out-of-touch and needs some more basic options.  ;;However, they have started to tune into their cliental a little better with two specials that they offer.  ;;1) Bubbles and Burgers.  Monday evenings, $7.50 for burger/fries and high life or $11 for burger/fries and champagne.  Can't complain about that!;;2) Their staff meals....they offer late night specials that are basic foods done well (and frequently with a twist) for reasonable prices.  This is what their menu should look like! ;;but for now I will take the slow changes that I'm seeing as I still want this place to be awesome.  ;;;Also, the staff is always super friendly.</t>
  </si>
  <si>
    <t>7KgDjWYCH3Ow3gXjXNIG1w</t>
  </si>
  <si>
    <t>Hosted my first neighbors happy hour and decided on this local bar.;;I ordered the burger and nothing to rave about.  You can't go wrong with the beers on draft, local beers are half priced off.  Buck a shuck oysters, not bad.  The atmosphere was nice, very open and equipped with a long community table.  This bar is for drinking only.</t>
  </si>
  <si>
    <t>UHt9H4HF6iu3NoKDvdattw</t>
  </si>
  <si>
    <t>Seafood BLT with grilled blue fish was very good. Didn't appreciate the grilled potato salad however. Excellent choices of beers both craft and bottled. Not sure if it was The Industry's fault; but it was very hot in the restaurant. The AC seemed to be underperforming; and it distracted from the meal.</t>
  </si>
  <si>
    <t>_tMECP5twdX6oF_ynH731g</t>
  </si>
  <si>
    <t>i-WN8J1uesBTIhw6q_u5bQ</t>
  </si>
  <si>
    <t>gZjECuajY04WyCGycD_EKg</t>
  </si>
  <si>
    <t>KP_uOyBaomes7VuOixjXDw</t>
  </si>
  <si>
    <t>First and foremost; there isn't too much in the way of craft beer dine-in places in the Pennsport area where I live; so this is the walkable go-to for my boyfriend and me. I like that they have a menu that rotates and offers off-beat foods like buffalo sweetbreads; and I normally get mussles or whatever seafood special they offer. The large plates are big enough to take half of it home with you. The desserts are pretty tasty; and only once have we not been a fan (a peanut butter bacon thing) and the waitress removed it from our bill as a courtesy. The beers and specialty drinks are delicious; and I've never had an issue with service.</t>
  </si>
  <si>
    <t>ediAoCs1UrHsj2G9et6Q5Q</t>
  </si>
  <si>
    <t>0OsR9lO16jxa0xWUY57s9g</t>
  </si>
  <si>
    <t>Japanese, Restaurants, Salad, Sushi Bars</t>
  </si>
  <si>
    <t>Koto Sushi</t>
  </si>
  <si>
    <t>NeR2YJpWhRAQ_S_l2q8DzQ</t>
  </si>
  <si>
    <t>The staff was amazing. Cute hidden sushi place on Jewelers row. We had a groupon so we went to try it out. We were seated right away. Ordered our food and got our soup quick. After the soup; someone who was either the chef or the owner surprised us with a free sushi appetizer and introduced himself to us. He asked us our names and shook both of our hands. His welcoming personality took me off guard because you rarely see that in Philly restaurants. The sushi was very good. Highly recommend.</t>
  </si>
  <si>
    <t>xot_8B2NzEvkR54980cBNQ</t>
  </si>
  <si>
    <t>UJ3FbmVG9p3-xuA-Yqmqyw</t>
  </si>
  <si>
    <t>Here in Philly on a family vacation and craving some sushi.  Was very impressed!   The sushi was very affordable and tasted delicious!  The dirty seaweed salad is amazing and we also loved the volcano roll and the amazing tuna roll.  Everything was very good; but those were our favorites.</t>
  </si>
  <si>
    <t>TVwnPpWkc8jENNxmZDA-eQ</t>
  </si>
  <si>
    <t>NEf4O6h_dhqRXKa2CrPrSA</t>
  </si>
  <si>
    <t>Great service and great food!!!!  Great gluten free options. So warm; welcoming and accommodating! In from out of town and will definitely c</t>
  </si>
  <si>
    <t>kZ67O8fWOBPHgMBmwpJKBg</t>
  </si>
  <si>
    <t>Xn45mta8OuAqHfHf1MWEdw</t>
  </si>
  <si>
    <t>Lz9s6-QCLLU7Ssz5QgSsig</t>
  </si>
  <si>
    <t>lt7tUvdISvCEDw5ukVUcGg</t>
  </si>
  <si>
    <t>I love koto sushi;the food was delicious!!! Beautiful place and great staff!Highly recommended.Definitely be back!</t>
  </si>
  <si>
    <t>2aS8ZfeHm30YbYQrcppIsg</t>
  </si>
  <si>
    <t>I54q4GSNaEQ4o1ymJp2S0w</t>
  </si>
  <si>
    <t>KPPU2FksHkATxzUyCiApMg</t>
  </si>
  <si>
    <t>nmt3hL2hd4kzVzC_2fDJJg</t>
  </si>
  <si>
    <t>o_Dv6iXev7l3uRXi4Kc8MA</t>
  </si>
  <si>
    <t>9bSzVPHQiVW5PiXmigrXLA</t>
  </si>
  <si>
    <t>They really exceeded my expectations last night. The staff is warm and friendly. The sushi; even the basic rolls; is made well. I enjoyed the miso soup here and even though it is a very basic item on Japanese menus not everyone gets it right. They even gave us a complimentary kani salad which was totally unexpected. We used a generous groupon and two Kit-kats came with our bill. The little touches mattered the most. Great job Koto.</t>
  </si>
  <si>
    <t>MN1f6pyuuDvfmd9LLJ_PgA</t>
  </si>
  <si>
    <t>35qDNNmnd-kYmGfFg2xbcw</t>
  </si>
  <si>
    <t>6WJeJTvy4wv14GR1fdhOzw</t>
  </si>
  <si>
    <t>qRvQ9sBEZ0vTLOT23Gk9Hw</t>
  </si>
  <si>
    <t>Decided to check this place out with my boyfriend during our weekend trip to Philly and was not disappointed! We got there 30 minutes before closing but never felt rushed! The food, service and ambiance was one of a kind!;We started with the Pork gyoza. My boyfriend had the general tso chicken and I had a shrimp tempura and California roll and everything was amazing! The owner came out and introduced himself and gave us a salad on the house that was amazing! ;Everything was amazing! Can't wait to go back!!! Definitely worth checking out!</t>
  </si>
  <si>
    <t>id9cZrwhkHdeBZaR8ZaBfg</t>
  </si>
  <si>
    <t>r3X75SK37buS94mDls3q_Q</t>
  </si>
  <si>
    <t>Vegan, Gluten-Free, Salad, Restaurants, American (Traditional)</t>
  </si>
  <si>
    <t>Real Food Eatery</t>
  </si>
  <si>
    <t>ntdeiPv6umlHvx7hgfOtxw</t>
  </si>
  <si>
    <t>The broccoli is amazing. You know how you feel in honey grow when you want to eat healthy but the store is packed; the line is long; and the environment is so loud. You feel stressed and uncomfortable. I went to Real Food Eatery with my co worker this week; and it was amazing how clean; calm; and enjoying the atmosphere was. The service was great and patience as we were trying to figure out our order. I got the mushroom caps over brown rice; broccoli and roasted sweet potatoes. I am hooked. And you will be too once you try it out.</t>
  </si>
  <si>
    <t>l8jjPfBVWyiW6SF28qc1CA</t>
  </si>
  <si>
    <t>QZNGuDbFlJCpC6R5tye1AA</t>
  </si>
  <si>
    <t>LOVE this place! I was looking for a simple; healthy and tasty option for lunch and this was perfect!! Will definitely come back next time I'm in Philly!</t>
  </si>
  <si>
    <t>c9_c8jhTTtngGXAp5s2kHw</t>
  </si>
  <si>
    <t>JxKNpBKTYcZtgySoWSlf-g</t>
  </si>
  <si>
    <t>Came here on a Thursday night within an hour of them closing. I was craving some simple, good food after traveling all day and when I saw them on Yelp it seemed to be exactly what I was looking for! ;They had several specials that day, \Mom's meatballs\" and cajun shrimp. I got mom's meatballs ($11) over greens with half an avocado (+1.5) and roasted shaved brussel sprouts as my sides</t>
  </si>
  <si>
    <t xml:space="preserve"> w/ a pesto sauce and then an additional side of sweet potato hummus ($3).;The food came out speedily and was pretty solid- I eat gluten normally but the food was very solid. I would probably give it 3.5 stars if I could because it was good but it wasn't anything special. Most of the food I could make myself at home</t>
  </si>
  <si>
    <t xml:space="preserve"> but that's the food I was in the mood for when I went. ;The meatballs were good but would've been better with a marinara sauce (I ended up using my hummus and pesto as a sauce for the meatballs).;They didn't really come on much greens so don't expect to be able to make a salad out of your dish.;The brussel sprouts were really good- they were nicely roasted and shaved which made them easy to eat with their (compostable?) utensils.;The avocado half was covered in olive oil and spices which was really yummy (healthy fats + more healthy fats = :) ). The quality of the avocado itself wasn't great but I attribute that more to the fact that it's March in Pennsylvania rather than Real Food's ability to \"make\" a good avocado.;The sweet potato hummus was pretty good but they only gave me 4 small cucumber slices for a literal tub worth of hummus. I actually ended up going to a bakery afterwards to buy some bread to eat with my hummus (yes</t>
  </si>
  <si>
    <t xml:space="preserve"> I do see the irony in going to a gluten-free place for dinner and then going to a bakery afterwards).;Their fridge was broken when I went so all of their drinks were luke warm/room temp which was a little strange but they were forward thinking enough to put a sign up offering cups of ice if you wanted.;I also got the rose + pomegranate inspired brews kombucha ($6.50) which was good but definitely not worth $6 (again not Real Foods fault but thought it was worth mentioning).;;Overall</t>
  </si>
  <si>
    <t xml:space="preserve"> the food was solid and it's a nice place to go if you want some simple food with options for customization. I would potentially go back for lunch if I wanted something healthy and easy."</t>
  </si>
  <si>
    <t>mQZt2_yvTEhjUfVV974chA</t>
  </si>
  <si>
    <t>Nm2ZXeH2Fjm2P1sWu_qMAw</t>
  </si>
  <si>
    <t>CIPjhmRzmFMXcBNAkNauwg</t>
  </si>
  <si>
    <t>NUKn0mxk3A2pBzf1zwqpXA</t>
  </si>
  <si>
    <t>Love this place. It really IS 'real food'. This is exactly how I prepare meals at home. Fresh vegis, whole grains, grass fed meat, and the entire restaurant is GLUTEN FREE!!! ;Wish we had one of these in California! Thank you for a delicious and satisfying meal!!</t>
  </si>
  <si>
    <t>SQSB72NFPmtFqV9l9KB4Eg</t>
  </si>
  <si>
    <t>S-eCfYhTsbTfJ2XbTFBv8g</t>
  </si>
  <si>
    <t>The vibe is relaxed and authentic from the minute you step into the restaurant.  The food is simple; healthy and beyond delicious!  I had a Cobb Caeser with seared steak for lunch and it was so so good.  I'm not one of the Kale-converts (old fashioned iceberg works for me) but I would seriously eat this every day.  The portion size was perfect and the price was insanely cheap for the quality of food and center city location.  Coworkers with me were oooing and ahhing over the roasted carrot fries (yes I said fries people) beets and broccoli sides as well.  Looks like we have a new favorite lunch spot!</t>
  </si>
  <si>
    <t>PVs0tgZOuVC6eJvloWT2PQ</t>
  </si>
  <si>
    <t>B217jLgJaJI9AojZ-0huZw</t>
  </si>
  <si>
    <t>I can always count on Real Food for simple; wholesome meals. Love that they added a plant protein to the mix. While the portobella mushroom was good; I prefer the tofu. Also love the drink selection - kombucha for the win!</t>
  </si>
  <si>
    <t>wZWB41wmnv4pPsetuIN5Gw</t>
  </si>
  <si>
    <t>oY1oWUczXnNEOREDQeg29w</t>
  </si>
  <si>
    <t>I've been in town for work this past week and tonight I needed a break from the options of fried food; Asian; or salad and noodle bowls and I came across this place - my only regret is I didn't find it sooner! It was INCREDIBLE. The chicken thighs were perfect and the beets; kale and carrots had just the right amount of crunch.  Everything looked and sounded amazing; I feel like I could have eaten here every night without having the same thing! Highly recommend. Oh and the staff were sweethearts too!</t>
  </si>
  <si>
    <t>ES8reuA__R8gkR2QXywa5g</t>
  </si>
  <si>
    <t>A tasty spot to get lunch; but from what my dining companions said; don't get the pork.  I got the steak and I could not have been more happy with it.</t>
  </si>
  <si>
    <t>LtGu1ZOeK_OwAkDPIkIl4Q</t>
  </si>
  <si>
    <t>1COP7Iscd5kb_1kI9pZ1rg</t>
  </si>
  <si>
    <t>I was super excited about the concept but have to say it fell short of my expectation. ;;Don't get me wrong, it's still a very solid option. You get one main dish (entree) of a protein and two sides. All of their main dishes and sides are healthy and flavored well. Like baked chicken, sweet potato fries, roasted broccoli, etc. BUT, it is nothing that I can't make myself. I mean, I can cut up some broccoli, season it with salt and pepper, and throw it in the oven. None of the ingredients or spices are things you couldn't find in a normal kitchen. So don't expect any exotic or creative options. More like safe options. ;;I'd say overall I'm pretty happy with this place, just not blown away.</t>
  </si>
  <si>
    <t>AKrFJ7vuBbLPfE9u2HVEkQ</t>
  </si>
  <si>
    <t>Chinese, Noodles, Restaurants, Seafood</t>
  </si>
  <si>
    <t>Tai Lake Restaurant</t>
  </si>
  <si>
    <t>hN3tSR7dtJEO1ytOT-8jTg</t>
  </si>
  <si>
    <t>Ever since I heard Tai Lake took fish from the front of the store and turned it into dinner, I was excited to go.  Fresh fish in Philly is a rarity and this is about as fresh as it comes.;;The interior is tacky and confused: plastic chandeliers and neon blue club lighting.  Do you want to be trendy or faux-classy?  Pick one and run with it.;;We were seated promptly and had to wait a few minutes to see our waiter.  When this happens to me, I generally believe we won't see the waiter much during the night and I try and put my whole order in at once.  ;;The first thing that popped out to me were the alcohol prices.  Maybe I am just so used to be gouged in Old City, but paying $2 for a Coors Light and $4.50 for mixed drinks was so crazy to me!  I felt like I was at a dive bar happy hour.  So, we ordered some drinks.  The melon ball was terrible.  Garbage vodka, the Midori tasted funny, and there was no pineapple juice!  The strawberry daquiri literally tasted like it had zero alcohol.;;The appetizers were fairly priced but not excellent.  The steamed dumplings were soggy and the spring rolls were too greasy.;;The peking duck entree was good but my cod in spicy sauce was smothered in sugary, not spicy, sauce and it was battered and deep fried.  Now, I know that this may be \traditional\" Chinese preparation</t>
  </si>
  <si>
    <t xml:space="preserve"> but I had hoped for somthing a bit nicer.  The entrees were brought out about 15 minutes apart.  Not good.;;Overall</t>
  </si>
  <si>
    <t xml:space="preserve"> I won't go back."</t>
  </si>
  <si>
    <t>_gLM0q1RcctIKkv0wyLVEA</t>
  </si>
  <si>
    <t>We come here a couple times a year.  It's strange I do not live far from Chinatown, but I'm not always in the mood for Asian foods.  I'm Khmer so my mom cooks enough Asian food during the week.;;I always enjoy Tai Lake every time I have eaten there.  My friends out of town visited a couple weeks ago and we ate here.  They enjoyed everything except the taro nest was kinda stale but the filling was good.  I love the baked salted squid and pork peking style.</t>
  </si>
  <si>
    <t>EEoCJ5hbbuvKJQOmSwMuPw</t>
  </si>
  <si>
    <t>Just the best Cantonese food in Chinatown. The quality of their food is always guaranteed. ;;My personal favorite is the stir fried eel with X.O. sauce. The eel meat is tender and little bit crispy on the outside. The natural sweet taste of fresh eel meat just melts in your mouth. This dish is more pricey than other dishes. But it's just worth it. ;;They don't have too many drink options. But the price is pretty good.</t>
  </si>
  <si>
    <t>Joyhg0QncvFOpKFOOVAfUw</t>
  </si>
  <si>
    <t>BVp1fLI2mfz5P_ZSGh29VA</t>
  </si>
  <si>
    <t>How the mighty has fallen!  This used to be one of my standbys for Cantonese food.  Not anymore; unfortunately.  We came here for Chinese New Year; and were made to wait an hour for our reservations.  And they were for a prix-fixe too!  That's appalling on its own but it just got worse.  The jellyfish app was bland; the spicy shredded beef and fried chicken were both tough; the dungeness crab lacked meat; the lobster was tiny; the pea shoots were barely seasoned (the version that I make at home tastes better!); and the fried rice extra greasy and bland.  The only good dishes were the steamed live shrimp and steamed sea bass.  Notice that neither required any real cooking skills.  Service was good...after we finally got our RESERVED table an hour later.  Never again.  I'm heading to Rising Tide where I can get custom-ordered seafood dishes for a fraction of the price and get seated in a timely fashion.</t>
  </si>
  <si>
    <t>G_K5Ix-p4ivJiTQTZOrnsw</t>
  </si>
  <si>
    <t>Pretty good for a Philly establishment!;----;I must admit, I've been harsh on Philly's Chinatown for quite a long time. I know it's not their fault that years ago, the convention center bisected the small neighborhood; now what's left is more of a Chinastreet. ;But as a result, there has been little to no competition in the Chinese restaurant arena. The idea is, they're the only game in town, so why try so hard? (for example, See my prior review on Ocean Harbor, which is simply just a dump). ;;I'm pleased to say, Tai Lake exceeded my expectations. ;;Here is a sampling of the dishes we ordered:;- salt and pepper soft-shell crab (GET THIS!);- marbled beef slices in Satay sauce, shabu-shabu (not recommended for those on a diet, but this was amazingly tender and delicious!);- Thai curry with lamb (not too spicy; the potato wedges were fried first before being cooked in the curry. The lamb could have used a longer simmer time, though);- free range chicken with soy sauce (very succulent and tender, even the chicken breast meat - this us not your average feedlot chicken, which is flavorless and tough);;Only problem is the small dining hall size, so be prepared to wait (but it is open till 3am).;Will be back!</t>
  </si>
  <si>
    <t>uzK-HIiE07VVW34yrsxsmA</t>
  </si>
  <si>
    <t>Qg90UneTA24yq_8vVdEisQ</t>
  </si>
  <si>
    <t>Excellent seafood and food.   ;;This place is in Chinatown - expect efficient service. This isn't Le-fin.</t>
  </si>
  <si>
    <t>isZ2BuPrsliCz6juDgjrmw</t>
  </si>
  <si>
    <t>Lsewv5SR3rJezwjMbVMP-w</t>
  </si>
  <si>
    <t>Food's great; especially the frog; but I'm only writing this review as a service to others: if you're told there are no tables because they're full up; tell them you'll wait anyway.  You'll get a table eventually.</t>
  </si>
  <si>
    <t>cjTym41ipcyOzyxFyxm2fw</t>
  </si>
  <si>
    <t>sCYJ6MlUN0KS0EB77rZlmQ</t>
  </si>
  <si>
    <t>The food here can be described as... mainstream.  Tai Lake has all the usuals that you would find at every Chinese restaurant.  In fact, Tai Lake does a fairly good job, even though it tastes exactly like every other Chinese restaurant out there.;;One of the person in the group was from Tennessee so we decided to order hot &amp; sour soup since he's never had it.  It was surprisingly good with a strong kick.  Enough vinegar as well to make you pucker a bit.  In fact, every single person in the group loved it.;;We didn't go the adventurous route since the folks didn't really want to try the frogs at the front or any sort of weird dishes.  We got broccoli beef, black pepper filet mignon, vegetable medley in pot, seafood tofu stew, house special fried noodle, beef hofun, and sweet &amp; sour fried cod.  Favorite out of all of them was probably the fried noodle since I love egg noodles fried.  Most of them items I had to add a little chili oil or the hot sauce they provided.;;The service though, can use a little improving.  The waitstaff was fine and was quite attentive the whole night but the kitchen royally messed up.  They somehow switched our order ticket with another table, which resulted in later tables getting food before us.  I think at one point there was a 15 minute gap between dishes.  Not fun sitting in a round table expecting for food to arrive, but instead, just staring at each other.  You can't even look anywhere else :P;;The restaurant itself is quite small so can fill up rather quickly.</t>
  </si>
  <si>
    <t>LyrAjv8V6HWkceuTB4Xtkw</t>
  </si>
  <si>
    <t>XAI-CjC9_LV4lUsd2XMPUg</t>
  </si>
  <si>
    <t>Every time we visit my sister in Philly; we have to have Tai Lake. It's our favorite Chinese restaurant. The place is really small; but they have a few big tables that holds groups. We haven't had to wait yet. The dishes are meant to be shared; and we always order a bunch of dishes to eat family style. Our favorite dishes are the Dungeness crab with stir-fry pork; ginger and scallion lobster; beef chow fun; snow pea leaves; and peking duck. Everything is always cooked perfectly with just the right amount of seasoning; and the food comes our fast. You know the seafood is fresh when they are plucking the lobster and crab from the tank in the lobby of the restaurant. The peking duck has a crispy skin with tender meat and is served with scallions; sauce; and moist steamed buns. Service can be so-so; but this last time; they were great - refills; clean plates for shells; etc. We can't wait to visit again!</t>
  </si>
  <si>
    <t>z8Vp-D3bo6PMmX9UBK1QzA</t>
  </si>
  <si>
    <t>FJomhNgHt8I2qDDMJQwWPQ</t>
  </si>
  <si>
    <t>The best place to eat Seafood in Chinatown.;My hubby loves their panfried noodle!;We order it almost every week, the food is always good and fresh. Even when they are busy!;I saw some negative comment about the service, they are the nicest people. ;The language problem not a big deal! They are willing to customize the order, even they don't have it!;;We love to bring our friends from out of state to eat here, and they are very happy because the seafood is fresh and good!;For me price isn't a problem, people have different preference about whether is expensive or not. For a God sake, its a seafood restaurant!</t>
  </si>
  <si>
    <t>DGXsw5J0iLQyiTGeRJeB2w</t>
  </si>
  <si>
    <t>fIlR_iCy3m10_UYt6lJjHQ</t>
  </si>
  <si>
    <t>Restaurants, Sushi Bars</t>
  </si>
  <si>
    <t>Sumo Sushi</t>
  </si>
  <si>
    <t>jeOPYo77qTytrJxmCKyy1g</t>
  </si>
  <si>
    <t>My go-to place for sushi delivery in the city. Their happy lunch is good price for good portions and decent quality sushi. My favorites are eel; spicy salmon (with avocado); and shrimp tempura rolls. I've also had the chirashi bowl (good slices of fish that taste as fresh as you're gonna get in philadelphia) and the party platter (a bit pricier than I'd like but great variety and taste). Never eaten in though but with free delivery there's no difference than eating in. I like that they're fairly fast for delivery (within half hour) as well.</t>
  </si>
  <si>
    <t>cpnjLSX2_XSHdN7gFdUmdQ</t>
  </si>
  <si>
    <t>i've had sushi from here twice; and i've not been impressed either time. i tend to get spicy tuna or salmon or some variation of those two fish in their raw state. the quality of the tuna and salmon here is awful. on my last visit; the texture of the fish was off; and it wasn't even chilled to an appropriate temperature. this definitely raised a red flag since i'm taking a risk any time i eat raw fish; lukewarm fish ain't going to cut it. i'm not in the mood to have my stomach real estate taken over by a fish parasite. furthermore; there's always an overwhelmingly fishy smell in that place; which isn't the norm at most other sushi restaurants in the city.</t>
  </si>
  <si>
    <t>XT0EFoZmMXnQBpD2ZZJvvw</t>
  </si>
  <si>
    <t>The place itself is small and minimalist in decor. Our waitress was friendly; the service was fine; and the sushi was fresh and delicious. I forgot what i ordered; because this place was byob and we drank an entire bottle of 1800 between 3. Good place!</t>
  </si>
  <si>
    <t>j1j0sihFSznI8zlhIp3tZw</t>
  </si>
  <si>
    <t>YFI06PM00KSwso9rCtLjeg</t>
  </si>
  <si>
    <t>I go here weekly, the sushi is awesome, and I want to eat there every day.;;The staff is so friendly, they know us by name, they know our friends, and they give us great service.;;Also it's BYOB</t>
  </si>
  <si>
    <t>1hwTDYX9S0yyC6qdkfTmLA</t>
  </si>
  <si>
    <t>HG716kdIVglmwU6gZ7fm_Q</t>
  </si>
  <si>
    <t>fG_O9cudPYXip6HNaR2WWA</t>
  </si>
  <si>
    <t>IHr5fhLFk8QCNuixjLZgzw</t>
  </si>
  <si>
    <t>Nice place to go. Ordered to go several times. Pretty good;;Recommendation: Sushi &amp; Sashimi Lunch. Eel roll</t>
  </si>
  <si>
    <t>pTYYykwcuzKOV9btnHFPWg</t>
  </si>
  <si>
    <t>1Riz9336LJNfpi62xdzyEA</t>
  </si>
  <si>
    <t>I've dined in and ordered delivery and both experiences have been great. My go-to is the naruto roll; which always tastes fresh and has a perfect presentation. Their seaweed salad is delicious and it's a pretty big portion. Can't really beat their lunch specials. Wait staff and delivery staff are really pleasant and no matter how busy they are; your food always comes out/is delivered in a timely manner.</t>
  </si>
  <si>
    <t>yZM9IOVQZXl_PGwNPTIraA</t>
  </si>
  <si>
    <t>I order delivery from here fairly often The staff is very friendly and obliging staff; I love their miso soup and shumai and my boyfriend loves their tuna roll.</t>
  </si>
  <si>
    <t>qJUpzUkvQg9AdpxgmU2vfw</t>
  </si>
  <si>
    <t>sGeGvFeiHV6iQnD6IuB63Q</t>
  </si>
  <si>
    <t>I wouldn't say the sushi is really that good quality but; it's amazing for the price. Definitely a huge step above grocery store sushi but; not on the same playing field as the really good upscale sushi restaurants in the area. I always get the vegetarian sushi here but; I have tried the Alaska roll and California roll and they were pretty good too. My friends and I all come here on breaks from class or order online and bring it back to our studio.</t>
  </si>
  <si>
    <t>Jo-Q58AUNEOJj6ZcUgjUwA</t>
  </si>
  <si>
    <t>fxVgEDIs9OOQs_BT-_wMhA</t>
  </si>
  <si>
    <t>I agree with some reviews that their sushi has maybe a bit too much rice and not the neatest rolls you will find in philly. It is still a great place with very reasonable prices, and its BYOB!;Their special rolls are really good and the shrimp tempura is the best!</t>
  </si>
  <si>
    <t>9eDBG7qAahxgLQFgi8E9lA</t>
  </si>
  <si>
    <t>WP9GAuhvmUhm8MAxMqhgrQ</t>
  </si>
  <si>
    <t>Beer, Wine &amp; Spirits, Gluten-Free, Salad, Vegan, Nightlife, Desserts, Event Planning &amp; Services, Halal, Caterers, Pakistani, Bars, Food, Restaurants, Indian, Vegetarian, Cocktail Bars</t>
  </si>
  <si>
    <t>Indian Kitchen Lovash</t>
  </si>
  <si>
    <t>Z5fiq_JIYwwrTB0HfbMung</t>
  </si>
  <si>
    <t>This was once one of my favorite restaurants to eat from; no longer is it. I ordered food from here; it took a hour and 45 mins for me to receive the food. Upon receiving the food it was something that I had no idea. I always order the chicken tikka masala. Confused by the menu I order \chicken tikka\" ; this was disappointment as it was my birthday dinner. I called the following day as nobody was in to help me correct my order. I got the run around for 6 hours; as I kept being told the manager was not in. He didn't even think to get on the phone; I tasted the order to see if I could just eat it instead i was disappointment by the order; I told them I did not want a refund but a simple exchange as I had not touched my entire order. Instead they hung up on me an said we are not helping ! Very disappointed; and unprofessional."</t>
  </si>
  <si>
    <t>9nNEpTV2bOEa9BSe7VvaXA</t>
  </si>
  <si>
    <t>Went there for the second time this weekend.  Two of the specials appealed to my fella and me, so we chose the veggie tikka masala as our app and a mixed tandoori dish that was also a special... lovely, with chicken, shish kabab and veggies including brussels sprouts....  divine!' For curiosity's sake, we also ordered the beef Korma, figuring that beef at an Indian restaurant just isn;'t that common, so we should take advantage.;;Our server was really nice, though I suspect she doesn't actually eat there... the first time we were there the server was had intimate knowledge of the cuisine, so he was great about advising the novices...alas, he is there no longer.;;The ambiance was nice, though the tables a little small...we asked for a four top instead of a two top and were immediately accommodated.;;I don't know exactly why, but this place  has a je non sais qua that sends me back there when I am craving Indian, in a way that Tiffin does not, even though it means a trip downtown.  I just like it here.;A nice date place.</t>
  </si>
  <si>
    <t>yGZQWGq6Sp3-RnA3x0Oc0g</t>
  </si>
  <si>
    <t>We have ordered from Lovash for years. The owner used to greet us in my husband's native bengali when we would come in or caller ID noted it was us. Recently we have been disappointed. At first we noticed the owner wasn't answering &amp; the food had slipped a bit. Hoping it was temporary; we tried several more times. Last week's delivery was $5 more for one less dish and so tasteless that we only ate a few bites and tossed the rest. Sorry to have lost the original!</t>
  </si>
  <si>
    <t>OzovpeRJtOaSWHtbwbxzxQ</t>
  </si>
  <si>
    <t>vxaxH3Jo-8DrK0HeeJ5o4Q</t>
  </si>
  <si>
    <t>I ordered some delivery one lazy Sunday after buying a groupon.  You can't use the groupon for Deliverey, but I love Indian so much I figured I'd have another opportunity.  I ordered chicken tikka masala, garlic naan. ;;I have been on a quest to find the best Indian food in Philly, and this was just not it. The food was fine, a solid 3 stars. The delivery was EXTREMELY slow, but they did call to let me know it was going to be awhile because of the inclement weather (big rain storm), so while hungry, i wasn't that annoyed and i was clearly not leaving my house. ;;In this small area, I would probably pick Minar Palace over Lavash, but it wasn't a bad choice, and I will eat there again. ;;Ooh, also you card online and if you spend over $25 you get $5 off.</t>
  </si>
  <si>
    <t>oZgo5-WbZEOQaHlv2-se8A</t>
  </si>
  <si>
    <t>Food is excellent, but consistently poor delivery service... culminating in tonight's debacle. 1.5 hours is not acceptable for delivery, and if there's a problem somewhere along the way (driver issues, food prep issue...) you have our number! Give a call! The last time we ordered delivery I called after 45 minutes and the driver said he was lost. Tonight we're going on over 1.5 hours and all we're getting is \the food left here a while ago\".;Love their food but won't be ordering from here again. Don't offer delivery if you can't get it within 2 miles in a reasonable time."</t>
  </si>
  <si>
    <t>0dZXxGH-nmfrDscm3QVtyA</t>
  </si>
  <si>
    <t>dzVdf2kO18wcWu-ZT09vKQ</t>
  </si>
  <si>
    <t>8ysHOIybcxNJSazgw_k1mw</t>
  </si>
  <si>
    <t>MyzPkQ_kD6F_7u8cJRbJpw</t>
  </si>
  <si>
    <t>BUG in the food!!;I read few good reviews about this place and wanted to try...so I ordered chicken tikka masala and lamb vindaloo for deliver. I got them within short span if time.Both dishes looked great...but when we started serving the dishes to our guest we found a BUG in the Chicken Tikka masala!!!!. My god..I couldn't believe it!! We threw both the dishes in thrash and took our guests out for pizza. Lovash is a very big let down!!! Becareful if you go there!!!!!!!!!!  There are lot of other better indian restaurants in city other than Lovash.</t>
  </si>
  <si>
    <t>d0lanl2YCsawzEEqUIL-jA</t>
  </si>
  <si>
    <t>8y5Rm93i2mcPAelpqJWdCw</t>
  </si>
  <si>
    <t>3.5 Stars for Lovash.;;Went because I had a Groupon; and am trying a bunch of Indian restaurants lately.  Sadly; this one is cannot compare to others I have visited.;;The staff was very friendly; although I sensed I made our waiter nervous for some reason...  We were seating at a table for two that I thought was a tad bit too close for comfort to the two surrounding tables.;;It was BYOB, nice touch.;;We had veggie pakoras to try a new appetizer; and they were good; I don't know what to compare but the veggies seemed a bit raw on the inside.  But a raw veggie won't kill you!;;I ordered Chicken Korma; my favorite dish; and really was so very unimpressed with it.  It wasn't terrible; but it was nothing like the melt me into a puddle of happiness dish that I get at other locations.;;The peshwari (sweet) naan was excellent.;;My friend ordered Shrimp Tikka; and felt it was adequate; she wanted to order the fish but felt scared to order an unspecified 'fish'.;;I probably won't return here; not having had superior food elsewhere less than 7 blocks away.</t>
  </si>
  <si>
    <t>tc6sUgJicbsGJu8iJ0Yy_g</t>
  </si>
  <si>
    <t>1rzpPqscjM80eikGnY-75w</t>
  </si>
  <si>
    <t>Awesome Indian food with a great setting and super pleasant staff! My girlfriend needed a vegetarian option and doesn't know too much about Indian food; the manager/owner (wish I got his name!) talked her through some options and she ended up loving her meal. The Naan was amazing as well. We're gonna be regulars from here on out!</t>
  </si>
  <si>
    <t>AqvUnxLAPl-Y61VsSwfLbw</t>
  </si>
  <si>
    <t>Good food; nice atmosphere; pleasant staff.  My friend and I really enjoyed eating here and we will be back again!</t>
  </si>
  <si>
    <t>yHKboTbyqWETtktivIUDuw</t>
  </si>
  <si>
    <t>VC7VTddnZmY6RQoLQd_49A</t>
  </si>
  <si>
    <t>La Locanda Del Ghiottone</t>
  </si>
  <si>
    <t>9wFWhDFBlbY6HjNdI3TmwQ</t>
  </si>
  <si>
    <t>I had an excellent meal of veal saltimbocca on a rainy weekday night here. The service was excellent; and my party even received a Caesar salad and extra bread (with delicious zucchini and olive oil sauce) on the House. As great as the food was; the cozy; comforting atmosphere was my favorite part. If you're looking for a true 'neighborhood' Italian restaurant outside of South Philly; then this is your place. It's the type of restaurant you want to visit every Friday with your family.</t>
  </si>
  <si>
    <t>cJ7XcXG5-U82VN3LNNOxGg</t>
  </si>
  <si>
    <t>u1D8MuETyjHUf8xpY3YPWQ</t>
  </si>
  <si>
    <t>Intimate little kitschy joint on the Old City near Constitution mall.  Wait staff was very engaging and helpful. Other customers (regulars it appeared) were equally welcoming.  It's a BYOB eatery which is a common phenomenon in Philly.  I'd had a couple of glasses of vino at the hotel bar before I hoofed it here so chose to not stop for a bottle.  I thought the wild mushroom crepes in nutmeg cream sauce were absolutely to die for.  That is until the ricotta gnocchi arrived following a very satisfying Caesar salad. Plump toothsome dumplings about the size of my thumb from mid-knuckle to the end. Bathed in a broth-y Gorgonzola sauce and accompanied by the large shrimp I added; these proved to be off the hook delicious. I found myself staring at the last half dozen morsels knowing that I'd be uncomfortable if I (over) ate them. I struggled but refrained.  I even got the house made cannoli to go; but could not eat it that nite and forgot to eat it the next morning. I hope a housekeeper at the hotel enjoyed them.  Great ambiance; greater food; exceptional service.</t>
  </si>
  <si>
    <t>uSLc9pJ_qqQT3mjrYXb6fw</t>
  </si>
  <si>
    <t>2yFXydqjkLXaEUUO4u1Dzg</t>
  </si>
  <si>
    <t>On a recommendation from a friend, a group of us decided to check out La Locanda before catching a movie at the Ritz early Wednesday night. It's definitely not stuffy, and has an intimate atmosphere perfect for a date. ;;Personally, I really enjoyed the service (efficient-we were able to get in and out in about an hour without anyone being too rushed) and my mussels were amazing. My friends generally really liked their food but felt it was a bit too expensive for what it was. (To be honest, I think it's just Old City prices are altogether more expensive than what we are used to paying in other parts of Philly).</t>
  </si>
  <si>
    <t>4i0LmXMVyazna0MR_5T6HQ</t>
  </si>
  <si>
    <t>So sad to report that we had the worst experience ever this past weekend.  I have always enjoyed this restaurant and I had not been there in a while.  I was looking forward to going back to enjoy the meal that I remembered from the past.  We had a 7:30 reservation in which we arrived at 7:20.  A server checked us in but rudely informed us that they were not ready for us.  There were some empty tables but we just stood patiently.  One minute later another party of 4 came in and I assume they were regulars since they were greeted with a hug and a smile and seated right away.  we stood there confused but thought we would wait patiently.  After ten minutes and no acknowledgement we asked about our table.  At that point the hostess asked another party to get up and leave so we can have their table.  We sat down and decided to get ready to enjoy our dinner.  We joked with the hostess and our waiter and we thought all would be well.  The food came and it was good.  However about 1 hour and 10 minutes later our dessert plates had just been removed and they came over and added two table to each side of where we were sitting connecting them to make room for a party of 10 that was coming in.  No one said anything to us; no one told us there was a time limit for the table.  We had not even received our bill yet.  My girlfriend was appalled and said we have only been sitting here a little over an hour and we have not received our bill so you will now need to wait a bit.  With that we were cursed at and told that they were going to call the police.  A table two seats down had also chimed in telling us it was time to get up and go.  Like I said we were only there a little over an hour.  And then to be cursed out was disgusting.  If the reservations are that tightly timed then we should have been informed when we made the reservation initially or we could have been asked nicely with a little notice to get up an turn the table over.  This ensued into a louder conversation and my husband just decided to pay the bill and leave.  As we were leaving the initial server who was rude from the beginning followed us out the door to give us a double finger which we have a picture of.  I have never in my life been treated so rudely.  We go out to eat alot and I love referring places that have good food and service.  So sad this had to be our experience.  When the original owner was alive he would have never treated his customers like that.</t>
  </si>
  <si>
    <t>mcjFTEDS7_mTeU_rkE57rg</t>
  </si>
  <si>
    <t>jrmFz7CHQQALYIFcuGKY8Q</t>
  </si>
  <si>
    <t>this place is phenomenal! not only is the staff super sweet and accommodating; but the food is fresh and authentic. I absolutely love it!</t>
  </si>
  <si>
    <t>0sEuG1OE5ZuAzhjz_QVKeQ</t>
  </si>
  <si>
    <t>vFYPEeCzxe6_PjegaG7ZFw</t>
  </si>
  <si>
    <t>Not good. Not good. At. All. ;The only reason I'm giving it a second star is because the first time I dined here it was \meh\" and the second time it was downright awful. The service was absolutely horrific. Our server was sweating profusely and visited our table only after being flagged down.  ;My husband ordered the lamb shank and it was so gross he barely finished the first bite. ;I live in the neighborhood and can't pass by this place without throwing up in my mouth a little bit."</t>
  </si>
  <si>
    <t>M6rYiMvIvpgUXrhPUvkeuA</t>
  </si>
  <si>
    <t>O7Go7sPCJDaLxycBTnwDRg</t>
  </si>
  <si>
    <t>Superb. Too stuffed to tell you how exquisitely well done every dish was. Thank you; Joe; for you guidance; humor; expertise and friendship.</t>
  </si>
  <si>
    <t>EqJhoyBc5wlHrTWBlUYb7Q</t>
  </si>
  <si>
    <t>MhFErcqzghDc0IsflEAkSg</t>
  </si>
  <si>
    <t>Went in last night for a birthday dinner and it was amazing! Really small and homey atmosphere that made us feel like we were in Italy. They were extremely attentive and super sweet! Everyone loved their dish. I had the risotto and will be back for it again. When the time came to sing happy birthday they shut off all of the lights and everyone in the restaurant sang together; the perfect touch. Highly recommend.</t>
  </si>
  <si>
    <t>iXV4P8aiDaPzl7H_Owb6Ew</t>
  </si>
  <si>
    <t>zhlAW-9w8Bi_4HKX8GUBQQ</t>
  </si>
  <si>
    <t>This BYOB is a great find!  Don't let the size of the interior fool you; this is our favorite Italian restaurant around all of Philly and South Jersey.  The food quality is amazing; and the service is like nothing else you will find.  Joe is awesome! However; don't expect them to fold your napkin into origami animals; in fact; don't expect them to fold your napkin at all.  It's just not that type of place. They don't have ice; bring your own if you want it; there's no coffee; cappuccino; latte; etc... only espresso.   We've been coming here for years and we love the food and the service so much that we chose to have our wedding rehearsal dinner here.  I can't say enough for the quality you receive here; you get far more than you pay for.</t>
  </si>
  <si>
    <t>oJCSLULK9xsvE8Dy-eKlxg</t>
  </si>
  <si>
    <t>r6riMQXnVEiWX8Itr-sjRw</t>
  </si>
  <si>
    <t>No 2000 word essay needed. BYO a good bottle; and head on over. Always a treat.</t>
  </si>
  <si>
    <t>DPJ1AucHACSgV1cDC1_Twg</t>
  </si>
  <si>
    <t>Sk1WdGuaCNQlQZ_u_JE0Ew</t>
  </si>
  <si>
    <t>P'unk Burger</t>
  </si>
  <si>
    <t>jMLCArfICH8tbb1oOvBxtg</t>
  </si>
  <si>
    <t>This is a solid burger spot. Everything about it is just what i want from a burger place. Friendly people; interesting burgers; cooked well; and good prices. Even the sodas are better than everywhere else.</t>
  </si>
  <si>
    <t>WUhMnTCzEV0hm9h_IQDyhw</t>
  </si>
  <si>
    <t>s2uDv3SFelCxo89uV77tnA</t>
  </si>
  <si>
    <t>BmP0A6ycAeP5G6ymX4Nstg</t>
  </si>
  <si>
    <t>MGk7VgLVwgMaTbDrgZMYig</t>
  </si>
  <si>
    <t>BNtVRzZelpzBAh6oBrTT8g</t>
  </si>
  <si>
    <t>E0n4FMrFh2S8T_Qow-XB8w</t>
  </si>
  <si>
    <t>Burgers are solid; but damn; the tots are why I keep coming back. Good vibes; fast service; doesn't feel crowded even when it's busy...nice price point for a too-lazy-to-cook night.</t>
  </si>
  <si>
    <t>RFiu3N0y6OLyDWyEYrXa_Q</t>
  </si>
  <si>
    <t>M4bWAFbheAaD6UURu0ydxA</t>
  </si>
  <si>
    <t>Love the Cali Burger; fries and the milkshakes!  A little bit of a wait for your food; but a good atmosphere to be with friends.  Cash-only kills me because I always underestimate how much I will spend and have to deal with the ATM fee.</t>
  </si>
  <si>
    <t>6Og1sggV1sKjx2KqviZR6Q</t>
  </si>
  <si>
    <t>mSqvZrUiZhrY5fogg_CF7w</t>
  </si>
  <si>
    <t>oS8546qX17-BKf7R30KeAw</t>
  </si>
  <si>
    <t>5vZabJ1SHHmfR-Xak5wF0Q</t>
  </si>
  <si>
    <t>How do you only have one person serving and hosting and expect things to run smoothly??;; Let me start off by saying the milkshakes were fantastic... But when it takes an hour to get your beverage it kind of ruins everything else. ;;I really wanted to like this place... It had so much potential! Potential only goes so far though.;;I went here with my boyfriend on a Wednesday night, and we had a groupon for 2 specialty burgers, a basket of fries, and 2 milkshakes. We stood in the doorway waiting to be seated for about 5 minutes and we were told to sit anywhere we liked, so we picked a spot near the door. After another ten minutes the server comes back with the menus and explains how everything works and goes to wait on another party. After an additional 10-15 minutes he returns to take our orders and then we wait. ;;While waiting a few more parties enter and are forced to stand and wait by the door while this poor server is running back and forth. I'm not sure if he was unaware of the people standing there or just too busy to care. At one point he tries to offer the arcade table to a couple and they refuse so my boyfriend volunteers us to move to that table (30 minutes have passed and no food or milkshakes). That table hadn't been cleaned yet so we wait another 10 minutes for the server to run back and forth to all the other tables before returning to clean the arcade table. ;;Once seated at our new table we are still forced to wait longer for our food. At which point the server comes back and states that the guy making the milkshakes is swamped and he's sorry we haven't gotten those yet. And then miraculously our burgers and fries make an appearance. The boyfriend got the big man on campus (it was supposed to be medium rare... It was not) and I got the punk burger (swapped with a turkey patty, which was dry). Fries were decent. 3/4 of the way through our food we finally got our milkshakes. At this point I really wanted it all to be over with;;So we wait another 10 minutes for him to come back with the check, and I knew ahead of time there would be a service fee... But I did not know it would be $8, and that they'd expect additional tip on top of that. Displeased, was I. ;;In conclusion... The groupon was pointless and I won't be going back.</t>
  </si>
  <si>
    <t>sS4ADtoXOFbKqjRO-H_D6g</t>
  </si>
  <si>
    <t>So you need to start with a milkshake. On a warm late spring or summer night. While sitting outside. And order a make-your-own (...or signature) burger.;;Basically, go there right now. Except not at the time of this posting because it's 10 p.m. and they're now closed. Just.. go there soon.</t>
  </si>
  <si>
    <t>cTuayjTAVAuhMABk5v_LEQ</t>
  </si>
  <si>
    <t>bCtQvy6zAVaoBD_Nk3MHZg</t>
  </si>
  <si>
    <t>Strolled by a few times since they opened and it was packed each time so finally saw some opening today &amp; stopped in for lunch.  Disclaimer - opening week so some snags to be expected.;;Pros:;- Burger was seasoned well but didn't have that nice char on the outside.;;- Woman owner was running her butt off &amp; still managed to check with everyone to see how their meal was &amp; thanked people for their patience, makes me happy to spend my money where someone appreciates their customers having a good experience. ;;Cons:;- The prices are really up there.  I mean so up there that it's enough to make me not go back. $30.00 for 2 people to have some burgers and 4 onion rings (yes 4)each is too steep.  I am very willing to pay more for organic, local ingredients but these prices are out of my range for sure as I imagine they will be for many people based on the conversations that were going on around the table.;;- Crazy small in there, the long table is a big mistake in my opinion, more tables along that wall would have been a better option. Especially now in the winter when we all have big bulky coats, we were literally sitting on top of each other which is pretty awkward when you're eating finger food not to mention you can't have anything resembling a \private\" conversation with the close quarters.  The seats along the wall didn't seem much better as the line from the counter stretches down the skinny aisle and people were standing over the folks eating at the tables. Also there was 1 guy who seated himself at a 4 top</t>
  </si>
  <si>
    <t xml:space="preserve"> come on dude that's not cool but there needs to be some signage or something about seating etiquette.; ;- They were out of regular french fries (they did have sweet potato) but I saw a guy walking in with what I thought was a case of fries &amp; they were still telling people no fries</t>
  </si>
  <si>
    <t xml:space="preserve"> hmm.  No fries already</t>
  </si>
  <si>
    <t xml:space="preserve"> I was so bummed.;;- It's freezing in there</t>
  </si>
  <si>
    <t xml:space="preserve"> when the door opened we were all cringing.;;- The guy taking my order was quite confused &amp; then admitted it was his first day so I can't blame him for not giving me my soda cup &amp; then afterwards also not giving me a lid or straw to go with it but still</t>
  </si>
  <si>
    <t xml:space="preserve"> it was annoying.;;- The bun was cold which was hard to get past but it had already been over 35 mins since we ordered and I needed to get to my hair appointment so I didn't bother saying anything b/c they seemed pretty overwhelmed which again the place is so new I understand that part but the burger was also much smaller than I expected when I saw the prices.  Maybe they just forgot to toast my bun</t>
  </si>
  <si>
    <t xml:space="preserve"> and the rest of the burger.;;- they are cash only but I didn't see that posted anywhere on the menu or in the restaurant so I had to use their ATM.  I guess they are used to people not knowing about that b/c when they told me about the ATM they offered to refund the $2.50 service charge</t>
  </si>
  <si>
    <t xml:space="preserve"> which was cool.;;I hope this place takes a look at all the feedback about the prices and esthetics of the place b/c I really want them to be successful."</t>
  </si>
  <si>
    <t>oWHif-LSkZIc-jj4vTF0lA</t>
  </si>
  <si>
    <t>w55VlTgAoRXPnqFte3j9ew</t>
  </si>
  <si>
    <t>Mexican, Tacos, Restaurants</t>
  </si>
  <si>
    <t>Revolution Taco</t>
  </si>
  <si>
    <t>zJ0qE2RgU9DMQi6TYgnr2w</t>
  </si>
  <si>
    <t>TBVwAvxz70PSi4Y3sOixWg</t>
  </si>
  <si>
    <t>HaugXMIQp36_5Bg6zOSOXw</t>
  </si>
  <si>
    <t>VHCOMrGUEBPdLRxMRf9k_A</t>
  </si>
  <si>
    <t>Pretty good food - I have had a couple of their tacos and they were both pretty good. Good sauces; but they could be a bit more spicy. Three of their tacos can be a lot; go for two if you're not that hungry. Overall a pretty great place for a quick bite to eat.</t>
  </si>
  <si>
    <t>oHmfaYSotJty1zTMMp9iNg</t>
  </si>
  <si>
    <t>zDDbYpedJSYpHoULvPu53g</t>
  </si>
  <si>
    <t>wClPpZ7y5aK2ygmubkUB-g</t>
  </si>
  <si>
    <t>GS8JReDkIq6m32SZ-6bU4Q</t>
  </si>
  <si>
    <t>Revolution Taco has engendered a bit of a buzz since opening right off of Rittenhouse Square.  These are tacos made to order right in front of you with fresh ingredients. Sauces are provided free to enhance the flavor including my favorite - a blackberry hot sauce.  I ordered the house-made chorizo tacos.  The tacos were very good - and large - although I found the ground chorizo itself slightly on the bland side as was the cheese.  Thank goodness for the blackberry hot sauce!; ;Service was professional.  Do be aware that during the lunch or dinner hours there are many take out orders and as everything is cooked to order,  you will have a wait for your food whether you eat in or take out.  ;Water is also free (I'm adding this fact because a few places that have opened up recently in Philadelphia only have bottled water which of course you pay for.) ; ;I'll def eat again at Revolution Taco!</t>
  </si>
  <si>
    <t>8EMU7d4pCkdqUnvlIW40CA</t>
  </si>
  <si>
    <t>aM-Op_t9k78f9zG4frmy0g</t>
  </si>
  <si>
    <t>I really appreciated how dense these tacos were (2 filled me up pretty fast); but they could have used some more flavor and freshness... I felt like I had to add quite a bit of sauce to liven things up. I would like to try something other than the pastor next time; I just wish they made it easier to mix and match.</t>
  </si>
  <si>
    <t>3qbZQ1gCjp2CX4AOa7sYtA</t>
  </si>
  <si>
    <t>ASEgiUsA2jk1ojqveY5G2A</t>
  </si>
  <si>
    <t>mfnpH_BiNy3gSfqK-FxfIw</t>
  </si>
  <si>
    <t>X0ck1KYvn1odh7qqA_46UA</t>
  </si>
  <si>
    <t>E8u3XSq2WvoYeiNgapdIBQ</t>
  </si>
  <si>
    <t>I've been to this location 3 times now and its time to write a review in hopes that it can save others their hard earned cash and go get your money's worth elsewhere like Honest Tom's, Buena Onda, or heck, even Shake Shack, Mac Mart or Spot Burger.  Over the course of my 3 visits to revolutionary tacos I was able to try 3 separate items, the Chipotle BBQ Brisket is actually very tasty however very inconsistent. 1st time I got them they were loaded with brisket, 2nd time, very slim pickings, both times they were double wrapped in cold corn tortillas that were very rubbery.  Worth $9 for two? No. Worth $13 for 3? Still no.  Should be no less than $3.50 each.  ;The little sign that greats you at the register reads \NO MIX AND MATCH TACOS\"</t>
  </si>
  <si>
    <t xml:space="preserve"> which might as well read \"We are jerks and have no valid reason as to why we are depriving you from trying our variety of tacos</t>
  </si>
  <si>
    <t xml:space="preserve"> Deal With It\";I asked today repeatedly why they are so strict about not mixing different tacos in your order and why you are forced to buy in groups of 2 or 3</t>
  </si>
  <si>
    <t xml:space="preserve"> and if you want to try a 2nd type of taco you are approaching the $20 mark just to enjoy 2 different tacos.  The employees scrambled to give a solid valid answer as to why they are doing this</t>
  </si>
  <si>
    <t xml:space="preserve"> they said crap like \"its so we don't mess up your order</t>
  </si>
  <si>
    <t xml:space="preserve"> and the PO system is setup that way there is nothing we can do about</t>
  </si>
  <si>
    <t xml:space="preserve"> the portions are made to accommodate the costs of each item\"  ......huh?;I was one of two people ordering at the time</t>
  </si>
  <si>
    <t xml:space="preserve"> so the \"we don't want to screw up your order\" just translated to me \"we just don't care to satisfy your taste buds and we are lazy/unorganized and don't want to expel extra effort to create a fun meal for you\". the always sweating girl cook even jokingly said \"its so we can take more of your money each time you come here\"...yeah well that is blatantly obvious</t>
  </si>
  <si>
    <t xml:space="preserve"> this is stupid menu system designed for people with lots of expendable cash.  It sucks that it would require up to 10 visits and $100 to actually try the full range of tacos on the menu.  ;This evening I got the shark fish tacos</t>
  </si>
  <si>
    <t xml:space="preserve"> which one associate told me comes with a lot of fish...not really</t>
  </si>
  <si>
    <t xml:space="preserve"> not really at all.  I requested extra pineapple salsa which</t>
  </si>
  <si>
    <t xml:space="preserve"> didn't really happen either. Once again they were wrapped in doubled up cold corn tortillas that were disgustingly glued together somehow.  The lady behind me ordered the same tacos</t>
  </si>
  <si>
    <t xml:space="preserve"> her's were substantially loaded with more cabbage slaw and salsa and stuff</t>
  </si>
  <si>
    <t xml:space="preserve"> kinda made me feel like they deliberately shorted my portion just because i was maybe to inquisitive about the menu policy before i ordered.  The fish was pretty dry</t>
  </si>
  <si>
    <t xml:space="preserve"> no were near as juicy as the Fish Tacos at Honest Toms of Buena Onda.  The table I ate at in front of the window was super sticky</t>
  </si>
  <si>
    <t xml:space="preserve"> yuck city sticky. ;Let the taco lovers of Philly start a REAL REVOLUTION and AVOID EATING here</t>
  </si>
  <si>
    <t xml:space="preserve"> its a con</t>
  </si>
  <si>
    <t xml:space="preserve"> its designed for the extra successful person who can throw money around carelessly and enjoys wasting food(cold double corn tortillas is a waste).  As an avid regular of Honest Tom's I highly recommend you go there and mix and match all the tacos your taco loving heart desires.  Honest Tom's is the best</t>
  </si>
  <si>
    <t xml:space="preserve"> their fish tacos rule</t>
  </si>
  <si>
    <t xml:space="preserve"> and guess what? you actually leave full and satisfied after Honest Tom's</t>
  </si>
  <si>
    <t xml:space="preserve"> you can choose corn or flour tortilla and they grill both types of tortilla so they have this lovely warmth when you bit into them....you leave Revolting Tacos and your like \"I just paid $9 for that? for what? I'm still very hungry!!\";and look</t>
  </si>
  <si>
    <t xml:space="preserve"> I get it</t>
  </si>
  <si>
    <t xml:space="preserve"> the rent for they must pay is astronomical at rittenhouse and that's probably whey the cost is so high and the menu is rigged to frustrate the heck out of a variety taco enthusiast on a budget.  so in the end the high cost represents the location and clearly not the quality or quantity of food and service.  ;If I ever hear that they can the no mix and match policy and offer flour tortillas I may return</t>
  </si>
  <si>
    <t xml:space="preserve"> but for now this place is dead to me."</t>
  </si>
  <si>
    <t>TNFH99MDpjD7dTTSFAr8sA</t>
  </si>
  <si>
    <t>BQ1DKOaRQnFIzOCKYlkPzg</t>
  </si>
  <si>
    <t>I was really excited to finally try Revolution Taco but I hate to say I had a very disappointing first (attempted) visit. I arrived at 9:00pm and it was bright and busy inside and the sign said open 11-10pm in bold outside. Immediately the cashier yelled that they were closed; because the hours were 9pm on weekdays (this information is available online I was told; and the sign on the door just shows weekend times). It was very uncomfortable for me and my friends and for the few people online who realized that we walked in at exact minute of closing. It was a terrible customer service experience; particularly for a new restaurant that you would think is trying to welcome new users.</t>
  </si>
  <si>
    <t>yjq99h3HGBgNPAhci-F2vA</t>
  </si>
  <si>
    <t>hL76rhaLE86ZJvZBuMeb6Q</t>
  </si>
  <si>
    <t>Yanako</t>
  </si>
  <si>
    <t>LnHUJda0GHwiD2DeeBvmRA</t>
  </si>
  <si>
    <t>Beautiful; not annoyingly noisy sushi/ udon/soba restaurant. Service was very good and course pace was appropriate. Gyoza dumplings were very flavorful but (surprisingly) pretty greasy. Sushi for two is a very generous portion for $50. Highlights included 3 types of tuna; escolar and bronzino. A bit boring was the included California roll. Overall; a great addition to Manayunk; and a welcome huge improvement over the aging and gloomy  Hikaru.</t>
  </si>
  <si>
    <t>3ZtKlGT9UNCv0tqVsiimkg</t>
  </si>
  <si>
    <t>jowCxeJ29QfMp9STrt6LqA</t>
  </si>
  <si>
    <t>The sushi is good - very fresh and I love how they flavor their rice. Downside - the speciality rolls are crazy expensive and are average at best. Better sushi restaurants in the city have cheaper specialty rolls.;The regular rolls are tastier in my opinion and worth the money.;Service was below average - we felt rushed at the end even though it was 15 minutes before closing.;;Biggest upside of this place was that they served Chabaa Thai. However, they shrunk that menu over the last couple of weeks to barely serve a few Chabaa dishes. I mean how do you remove red curry from Chabaa's menu?!;;All in all its a solid 3 stars. No more and no less.</t>
  </si>
  <si>
    <t>sWQIvbxwKkXdb2Prh42v4A</t>
  </si>
  <si>
    <t>wBJoylZnrCg8TYz7O9TXBA</t>
  </si>
  <si>
    <t>I've been to Yanako many times. It's definitely my girlfriend and I's go to sushi place in the Manayunk/ Roxborough area. The inside has a very modern and attractive look to it. It gives the diner the perception that what they will be receiving may in fact be elevated Japanese and Thai cuisine.;;I don't usually get the sushi, but I have often tasted it. My girlfriend typically gets the Eel roll and the spicy salmon roll. Both have always been very clean and fresh tasting. I typically order off of the Chabaa menu. I've got the Pad Krapao  with beef several times now. I love the flavors of the thai chiles and basil and I have began trying to replicate the dish at home.;My favorite thing about Yanako is actually something rather odd. I love the way they cook their rice here. I've never had rice cooked the way it is cooked at Yanako. Maybe I've never had perfectly cooked rice before or maybe they do something different to it. Either way my favorite part of my meal is usually loading some rice into my broth or sauce and just eating that. It's divine. Also, as far as Apps go, the crispy spring rolls on the Chabaa menu are awesome. The Thai sweet chili sauce that accompanies it just makes it that much better.;;So anyways, this place is a BYOB which makes the dining experience here more affordable by a mile. I have no idea what I am going to do when Chabaa separates from Yanako, because I love being able to order off both menus.;;Conclusion: Great place, you should go there.</t>
  </si>
  <si>
    <t>lTwb_N1c3KMTPCSXE0McYQ</t>
  </si>
  <si>
    <t>mrlXW6WVwSy1JVeHYcn9qA</t>
  </si>
  <si>
    <t>Hands Down the best sushi place around!  Chef Eddie and other sushi chefs make the experience even more spectacular. My favorites are the Younger Sister Roll; Seven Seas Roll; Maguru Su Miso; the Oysters; Uni; Live Scallop; Eel Avocado Roll; Escolar...You can't go wrong with anything on their menu.</t>
  </si>
  <si>
    <t>uLZElMW-5GhCpDTlw_BMrw</t>
  </si>
  <si>
    <t>DXybQhVjZKX8UESE_I0VwQ</t>
  </si>
  <si>
    <t>_YAjmsdboKh75KdjqsLq5g</t>
  </si>
  <si>
    <t>loSFu3_FvQn5aVEqoLQARQ</t>
  </si>
  <si>
    <t>eWIlWSLg0U_TV4xpbVBcdw</t>
  </si>
  <si>
    <t>Sushi is fantastic! This place is byob so that saves you a little on the alcohol; but they will charge you more for the sushi so it evens out. Also an order of nigiri (which comes with 2 pieces at most places) only comes with one piece FYI.</t>
  </si>
  <si>
    <t>2t0EGrTKjcKuW0SDGkmhcw</t>
  </si>
  <si>
    <t>Came here for restaurant week. They have great presentations for their food. I would give them 6 stars for that alone. ;;Love the decor of the establishment. ;;I must say there is nothing that I don't like about this place. That said it didn't really WOW me.;;This is a solid choice if you are in the area. Parking can be a little difficult to find. Tip: don't park on main st. Try and find parking in the back near the church.</t>
  </si>
  <si>
    <t>Pdmgs3ES9uwF2yVyCP9jaA</t>
  </si>
  <si>
    <t>IHTYJTkGAV6sDlH3sgOtIA</t>
  </si>
  <si>
    <t>JMWWT2J8R4Vhp4X6KlWqsg</t>
  </si>
  <si>
    <t>t3PkHzVTvPA8qRxKe9TIkQ</t>
  </si>
  <si>
    <t>Bars, Event Planning &amp; Services, Nightlife, Salad, American (Traditional), Tapas/Small Plates, Venues &amp; Event Spaces, Breakfast &amp; Brunch, Restaurants, American (New)</t>
  </si>
  <si>
    <t>Booker's Restaurant and Bar</t>
  </si>
  <si>
    <t>9eRFU62x63yvh8VRa2GwYQ</t>
  </si>
  <si>
    <t>I didn't know what to expect; but I was seriously so impressed with Booker's. First; the atmosphere is lovely. A very elegant but comfortable space. Their menu has just the right amount of variety and it is priced reasonably. I had the black bean veggie burger which was so tasty. You can really tell the chef puts a lot of work into the cuisine. I was also extremely impressed with the amount of specials they had. The waitress was so kind; and made sure to let us know about everything the restaurant had to offer that evening. I will definitely be visiting again for brunch sometime very soon. So thankful for this addition to the neighborhood!</t>
  </si>
  <si>
    <t>j-FCE0wDux6VOW0mu5OmOw</t>
  </si>
  <si>
    <t>so2btH5pCmEtufMk6nmfIA</t>
  </si>
  <si>
    <t>A really good indicator of whether a place with really good food can stick around is how they respond to a request to shut the place down on a Saturday morning to host a private birthday party for a three year old.  We asked them for that, less than two weeks before our proposed party.  We are not the most organized parents.;;Booker's did everything right, from the food to the service to the decor to how insanely willing they were to help us throw a party together at the last minute.  Jeremy, the manager, and Saba, the owner made our party the most special.  And their servers and cooks couldn't have been nicer or more willing to roll with it.  We got our own playlist and dance party, and  the food was impeccable and perfectly executed for a party of 70 who all got served at the same time.  And it was served perfectly.;;If you like great food and great people serving and cooking it, go to Booker's.  Kind, lovely, and perfect.</t>
  </si>
  <si>
    <t>XB88RA1JSXHUoD8cNGMZqQ</t>
  </si>
  <si>
    <t>6L4cBHdBgnpV4PFteVF67w</t>
  </si>
  <si>
    <t>Lucky us for stumbling upon this fantastic spot! We were attending a show at the Tower Theatre and tried to find a place close by before the show!;;We arrived a little late for our reservation but were still warmly welcomed. The decor is the first thing we noticed. Industrial Chic is how I would describe it. The wood floors and color accents are fantastic.;;Our server was great. She explained the specials and gladly provided a list of her favorite recommendations. She was very enthusiastic about the food. We went with a few small plates and shared a burger. ;;Our waitress started us off with a complementary order of the most amazing potato crisps and a white truffle sour cream. They were super crispy and salted perfectly. I could have eaten just those for dinner but we had lots of other goodies coming!;;The Brussel sprout casserole is what every Brussel sprout should strive to become. Cheesy, creamy, more cheesy with some french onions on top for a crisp. This dish alone was worth the trip!;;The brisket biscuits were good. The biscuits fell apart which made them fork and knife food instead of finger food. The sauce was good, I would have preferred a little more wetness but I enjoyed them! ;;The cheese curds were good. They were different then cheese curds I had in the past. These were definitely fresh made and larger in size. ;;The burger we shared was good, but not the most exciting part of the meal. The fries on the other hand, they were amazing! This place just knows what to do with potatoes! ;;Check this place out! I'd definitely go back!</t>
  </si>
  <si>
    <t>8bZ9QiMWMpAka36qHh2OSg</t>
  </si>
  <si>
    <t>ac6LZj_DroZvyhCtqHHlnQ</t>
  </si>
  <si>
    <t>Definitely one of the worst meals I've ever had in my life. Fried chicken was dry as hell; Mac and cheese tasted like chlorine/straight tap water. Collard greens had chunks of dirt/sand. Nothing that me or my friend with me had was anything above mediocre. Can't believe the prices they charge for such below average food. Standards here are insanely low.</t>
  </si>
  <si>
    <t>DKHjzrZh_7QwsFo6DXxs1A</t>
  </si>
  <si>
    <t>ZXfJsqZk9V8igoNhSxMd4g</t>
  </si>
  <si>
    <t>I would say this place is very mediocre.  The service wasn't great; but not terrible.   We went for breakfast and had Eggs Benedict; but instead of poached eggs; they fried them.  Why?   How hard is it to poach eggs?  Does the chef not know how?  You can't put fried eggs on corn bread (also weird); with like 1/2 teaspoon of hollandaise and call it Eggs Benedict.  I wouldn't go here again.</t>
  </si>
  <si>
    <t>UrrCc1QVfI8ZClsNmj1NoQ</t>
  </si>
  <si>
    <t>ccQMkjfof2F-yzShmnq3iA</t>
  </si>
  <si>
    <t>JafROPjlVHrw5yndL93l5w</t>
  </si>
  <si>
    <t>ruBGpEP-BRwB0p-Nx5hJ2A</t>
  </si>
  <si>
    <t>I was so excited to finally be eating at Bookers- we decided to do this on my Mom's 72nd birthday. So we went into restaurant the day before and asked whether we needed a reservation for the following day for a party of 6. They said no reservation necessary but if more than 6 people they recommend that we call ahead. We arrived on Monday eve as planned at 530pm to be met by a man who we can only presume was the Manager who very curtly ushered us out by informing us that the restaurant was closed and there was a private event that was planned way ahead in advance. We informed him that we stopped in the day before and was not alerted of this event when mentioning that we would be coming in the following day.. he said sorry and quickly shut the door behind us.. honestly that experience dulled my taste buds for them.. Booooooo!!! Very; very bad service..</t>
  </si>
  <si>
    <t>0PcKd4pRDxoofhGgt61_tQ</t>
  </si>
  <si>
    <t>HAxL0huWVwQGPDPL8x7qGw</t>
  </si>
  <si>
    <t>Dreadful operations do no justice to the amazing food. Air con was not working: inside temp was in the 80s. We had to wait 30 mins for our drinks; but the management did comp them. Our server clearly had no training; and we had to wait too long for all courses. We want to return for the incredible food but wouldn't do so any time soon without evidence of operational improvement.</t>
  </si>
  <si>
    <t>ygNMd7BSVm_NF4coB8XrsQ</t>
  </si>
  <si>
    <t>uAT16Jrcvjf4O2d0UPIhLg</t>
  </si>
  <si>
    <t>0IUhVsWzIXhx3YEpU794pA</t>
  </si>
  <si>
    <t>shGhLMUMu9oG0q_5sbu6rw</t>
  </si>
  <si>
    <t>I really liked this restaurant a lot.  It has a very funky vibe.  It has indoor/outdoor seating.  They have several interesting vegetarian options; including a vegan jambalaya (!).  I had the veggie Black Bean Burger; and; honestly; it was one of the best burgers that I have had in a long time.  I recommend this restaurant.</t>
  </si>
  <si>
    <t>UIecz9EWpUZrmYEy0tVQjg</t>
  </si>
  <si>
    <t>venWfi69QVylbyrvaPt0nQ</t>
  </si>
  <si>
    <t>Restaurants, Mexican, Cafes</t>
  </si>
  <si>
    <t>Cafe Ynez</t>
  </si>
  <si>
    <t>84awb1HzobhM_oIDvctleA</t>
  </si>
  <si>
    <t>I've been loving this place since it opened.  JC the chef has serious skills which are mostly evident at dinner; but brunch is terrific as well. Great vibe; fresh ingredients; a super value. I'm so happy it's in my neighborhood!</t>
  </si>
  <si>
    <t>beMHbRxxQ1LYV97X6V6iiw</t>
  </si>
  <si>
    <t>d_Dw948vnZH_q2NaEfpXXQ</t>
  </si>
  <si>
    <t>Totally awesome weekend brunch place that is rarely crowded! The location is slightly hidden on Washington; but the food is tasty: the vegetarian enchiladas were DELICIOUS. Reasonably priced meals. Loved the authentic chips and salsa that start off the meal.</t>
  </si>
  <si>
    <t>beLiZNYxCjjQWFytaU_XlQ</t>
  </si>
  <si>
    <t>IVgaddyaP17WJ7LycVVbAA</t>
  </si>
  <si>
    <t>Heck yes to another restaurant opening on Washington Ave! This place has been open for about 2 months now and I finally made my first visit this past weekend--and it's not at all what you would expect. ;;First of all, it's so well decorated and bright. It definitely lightened my mood and helped to start off the day right. And they played great latin music (ie, a latin cover of that song from Titanic). Secondly, holy cheap prices! $2.50 for a giant iced coffee, $7 for my meal? Yes please. Thirdly, my veggie enchiladas were delicious. A small bed of shredded lettuce, enchiladas filled with veggies, a nicely spiced red sauce, and topped with a fried egg. Yumz in my tumz. ;;I wasn't a fan of the salsa verde--something seemed a tad off--but everything else was so good. I'm so glad Cafe Ynez is in my neighborhood and I'll definitely be back soon!</t>
  </si>
  <si>
    <t>nnZc4F8ZykvL4mKRcH2M-A</t>
  </si>
  <si>
    <t>RfEAFH-8SvO_2Q1T9BgAAA</t>
  </si>
  <si>
    <t>I heart Mexican. I heart my neighborhood. Naturally, I heart Cafe Ynez. I thank Michelle for introducing me to this place because it's a great addition to the the hood. Only suggestion, I wish they had a few more options in the drinks department. I don't drink coffee and I while I love Jarrito's - I'd like some variety. ;;The menu is simple, which makes me happy. I've ordered the fish tacos, shrimp tacos, chicken burrito and the chicken enchiladas. The chicken in the enchiladas was fresh and tender, but could have had a little more flavor. The burrito is fantastic and packs a nice punch, plus there are green peas inside. A first for me there, but I could get into this. Both tacos were good, but the shrimp taco special I had last week was f-ing delicious. When it comes to fruit salsas, I'm a wuss, but the pineapple salsa on these shrimp tacos was perfect. Start to finish, I loved them. I want to go back right now. Seriously. Right now. ;;Service is great. Also, solid guac and haven't done the BYOT (Bring Your Own Tequila), but have heard it only adds to wonder of Cafe Ynez.</t>
  </si>
  <si>
    <t>oF3V_zkbUuYZU7AyChYvmw</t>
  </si>
  <si>
    <t>Quaint. Good food. Plentiful servings. ;staff...friendly for the most part. I'd go back, but wouldn't go out of my way.</t>
  </si>
  <si>
    <t>fjPwGOxIoBvvJ6H8PBvfdw</t>
  </si>
  <si>
    <t>wWucYwcG2xm9ibHtxz72RA</t>
  </si>
  <si>
    <t>Loved my first visit to Cafe Ynez!  The menu is very small; with a mix of breakfast/brunch and lunch/dinner items.  The pork sandwich was excellent!  Perfectly spiced and a great combination of ingredients and flavors.  I dipped my rotisserie chicken in guacamole; which was awesome.  The complimentary chips and salsa is a nice touch.  The place has a great vibe; is clean and bright; with comfortable booth and table seating options.  Can't wait to go back!</t>
  </si>
  <si>
    <t>XJuFLsqI5EBBu_WOgkQGLg</t>
  </si>
  <si>
    <t>zXy67YfbPnIVtKFilKDKLg</t>
  </si>
  <si>
    <t>I gotta stop ordering through TryCaviar, but seeing as my work building is so far from all the good food and I have a hankering for tacos during lunch, I can't help myself.;;Nothing was remarkable or that memorable, but nothing was terrible either- hence the 3 stars.;;My steak tacos were on flour tortillas instead of corn (pet peeve) and so, by the time I got it, it was a soggy mess- so much so that one taco I just straight up ate with a fork and knife.  The flavors were just 'aight- again, nothing amazing.  The sauces that came on the side, however, were tasty and helped kick the flavors of the steak up a notch.;;My friend ordered the guacamole and seemed to like it.  I tried the chips, and while they were that nice homemade style, they had a funny, almost sweet taste to them.  Not a fan.;;Another friend ordered the veggie burrito, which was actually done in a Greek style with spinach, feta and hummus.  While she enjoyed it very much, she said none of it was mixed together enough, so 1/3 of the burrito on the right was just a mouthful of hummus, spinach all up in the middle and hunks of feta cheese on the left.  A little more finesse and a tighter wrap could have made that better. ;;Also, the rice and refried beans were lacking in flavor- the rice had peas and carrots in it and kind of tasted like what I could get out a box and the refried beans were underwhelming.  ;;Overall, I'd much prefer to dine in here and try my food while it's still hot.</t>
  </si>
  <si>
    <t>L_IFDtPW3WfVIn_fyACLyQ</t>
  </si>
  <si>
    <t>The food is delicious; the ambiance is nice; and the prices are low. We got the fish tacos; a burrito; the Mexican bruschetta; and tomato soup. Everything was delicious and the bill was only $40! It's a BYOB; too; so next time I'll bring some tequila! They even serve virgin drinks so you can make your own cocktails.</t>
  </si>
  <si>
    <t>WikE3QVN3x5wpsagFvG06A</t>
  </si>
  <si>
    <t>What a hidden gem! Cafe Ynez is an awesome spot for some pretty authentic Mexican food. Don't be fooled by the location on Washington Ave. - this is worth a stop. The restaurant is small but cozy with a cool modern diner feel; and the food was great. They give you complimentary chips and salsa verde to start; and we ordered a chicken tostada for the table - highly recommend. My boyfriend had the 3 tacos for $7 deal (taco Tuesday) and I tried the Halambre. Both great! We also grabbed a churro on the way out - worth the $2. Our waitress was really nice and attentive; especially given that a table of 10 walked in behind us. We'll definitely be back; and maybe with some wine or tequila to take advantage of the BYO.</t>
  </si>
  <si>
    <t>uEw4OJCZuNL2sjsppG2_Gw</t>
  </si>
  <si>
    <t>Gr09nY03fkJlZNUdMsCJ8g</t>
  </si>
  <si>
    <t>Iced cafe mocha &amp; chorizo breakfast burrito--delicious. Friendly employees &amp; a cute place. ;;Plus they have a couple tables outside so you can bring dogs. Enjoy!</t>
  </si>
  <si>
    <t>tnJ-PEk5oaKb3ige_KQiWQ</t>
  </si>
  <si>
    <t>pj8Y-5vfbRitnnm2xJFH9w</t>
  </si>
  <si>
    <t>Caribbean, Restaurants</t>
  </si>
  <si>
    <t>Jamaican Jerk Hut</t>
  </si>
  <si>
    <t>jFT75w9e6Ekq56LUqbUlTg</t>
  </si>
  <si>
    <t>Just got home from my LONG drive to Philadelphia PA. I had a house full of guests  and the general consensus for dinner was island cuisine. Unfortunately, I forgot that this is the Penn Relay weekend (huge mistake). After driving 1.5 hour and taking 30 minutes to find a $15 parking space, I finally arrived. The place was not too packed but half the patrons were gathered around the ordering counter. It took me a few minutes to realize that this increadibly roudy, vulgar bunch had aready placed their orders but were just hanging out at the counter, thus preventing newly arrived customers from placing their orders. I tried my best to get noticed and to get to the counter but had no luck. Ultimately, I and a few other customers (or should I say \potential customers\" eventually gave up and left. The cincher for me was that the staff were clearly aware of what was occurring but made no attempt to control the crowd. I may have waited if the staff showed some business savvy and kept the counter area clear but unfortunately</t>
  </si>
  <si>
    <t xml:space="preserve"> they appeared overwhelmed and confused. i've eaten at the Jerk Hut several times (food is OK-good) but this visit left a bad taste in my mouth so I may have to reconsider future trips across the bridge for authentic JA CUISINE!!;PS: Memo from prior visits</t>
  </si>
  <si>
    <t xml:space="preserve"> their wait staff can be a bit rude."</t>
  </si>
  <si>
    <t>bttEOkkTDgmaNGyFaqDV7Q</t>
  </si>
  <si>
    <t>Z6-5W-FGrqIfMaVZOIX1ZQ</t>
  </si>
  <si>
    <t>Thankfully I was not starving and there were crayons to keep me occupied like a little kid, otherwise I would not have been a happy camper! ;;We got a living social deal. We arrived and chose where we wanted to sit. We were leisurely given menus and a long list of what they DIDN'T have on the menu. ;;Our orders and our living social voucher were taken. Then there was apparently a problem with our voucher and a lot of back and forth w the waitress. Finally we were told it was ok but the waitress asked us for our order again bc she never put it in once there was a problem w the voucher! ;;Eventually the food came and it was just ok. I got the curry goat. It was mostly bones (large and small) and fat sadly, though the flavor was decent. It came with fried plantains which I love but these tasted like they had been reheated or microwaved or something. My husband got the jerk chicken which was full of little splinter bones. He had to be careful w every bite. He said the flavor was good but very spicy. ;;I thought the prices seemed high considering the quality of the food and you get served water in disposable plastic cups (yet cloth napkins...). Also, you have to go outside to get to the bathroom which is pretty inconvient when it's raining out. Must be really annoying in the winter!;;Another negative... No street parking in that area. Had to pay for a parking lot next door.;;I'm glad I went just to say I have been but I would definitely not go back.</t>
  </si>
  <si>
    <t>Ls2aG3aBEGvEV5SLWAmJEA</t>
  </si>
  <si>
    <t>5zshjWpLgojkRnfIkeBUew</t>
  </si>
  <si>
    <t>I went here for lunch on a saturday afternoon and had a rather forgettable experience. This place looks like it would be a lot of fun with an outdoor seating area for live reggae music and a well-designed interior that that reminds you of the tropics. ;The prices are on the high side but the food itself is pretty good. The service is just god awful though. We waited 45 minutes from our initial order to get an order of bread  and a drink. It was another 20 minutes to get the actual entrees. The beef ribs and chicken jerk are authentic, reminded me of trips to Jamaica. The rice is so-so and the same for the cabbage and plantains and in my opinion, the coco bread isn't worth it. I would like to give this place a better rating because the point of going there was the jerk chicken but the service was terrible enough to make you regret going. ;That all being said, I'm planning on going to the live reggae shows they have and ordering take-out when the urge for jerk chicken arises.</t>
  </si>
  <si>
    <t>tJiCAaAGwJZ7SO9xomp7qA</t>
  </si>
  <si>
    <t>JeKF8z-SwXABpAJQUZX-1A</t>
  </si>
  <si>
    <t>The food at this place is really good. I from the Caribbean and the food reminded me of my mother's home cooking. I had the ox tail; and it was delicious.  The ox tail came with rice; cabbage; and fried plantains. It's a very good portion for the price. I also had a veggie patty for the first time and it was tasty as well. The atmosphere is nice; there is just limited seating. The staff was very nice and accommodating.</t>
  </si>
  <si>
    <t>yWg9KMo18d3DpVQ_clX4kQ</t>
  </si>
  <si>
    <t>aXuNrozcZzpV4wBnK6yg8w</t>
  </si>
  <si>
    <t>Came here on a day it wasn't busy at all and they food was still on point! Little expensive but well worth it; whatever that sauce is I tried to put on everything; the Mac and cheese; rice; chicken; cabbage everything!</t>
  </si>
  <si>
    <t>l8GVGgq6aXzF6HSNbuhNcA</t>
  </si>
  <si>
    <t>hxhVTzeq797QRqtgetoyPw</t>
  </si>
  <si>
    <t>When I went the Jamaican Jerk Hut, it was for a very specific purpose.  We had two vegetarians, wanted to BYOB, and wanted a place that isn't too expensive.;;The Jerk Hut is cheap for a reason.  Service includes you ordering at a counter, and waiting around for one of the two employees to take the order.  It's not that they were being lazy, the phone was ringing off the hook, even on a Monday.  Inside, there is a few seats.  They were working on a large outdoor patio in the back, which I can only imagine is perfect on summer nights.;;Besides reagge playing, there isn't much of an ambiance.  We saw three ants crawling on the counter when we were paying.  So why go to a place with basic service and little atmosphere?;;It's the food.  I had the jerk chicken, and it was the most amazingly flavored piece of meat I've had in recent memory.  My friends also seemed to enjoy their dishes.  The side of plantains I ordered perfectly complimented my meal.  Honestly, I would recommend this place for takeout, especially if you can't eat outside.  The good tastes good enough to overcome what the restaurant lacks otherwise.</t>
  </si>
  <si>
    <t>9jxuX7-rSuKiPYfab_YksA</t>
  </si>
  <si>
    <t>A co-worker recommended this place.   Prefer Caribbean Delight, which is right down the street.  Service was nice, place was clean, but food was pricey and not as good as Caribbean Delight.  The Curry Goat was $16!  Crazy!!  ;;Other thing I didn't like, the tv was blaring children's programming.  OK if there were children, perhaps.  It was just us adults though.  With better within a few block's reach, don't see any reason to return.</t>
  </si>
  <si>
    <t>RklcI9RJdZ9or5Q48hf7-Q</t>
  </si>
  <si>
    <t>XEQ7BJVneBzCl8JaFegFcw</t>
  </si>
  <si>
    <t>I've been to the Jerk Hut twice, once inside and once outside. If I had been rating this place just based on the inside experience, I would have given it three stars. However, my outside experience was pretty damned abominable. When I ate inside with my boyfriend and two friends, our experience was fairly pleasant. The place is pretty small and shabby (dare I say a little dirty?), but the service was prompt and the employees friendly. My Jerk Shrimp was not as amazing as I had expected, but still palatable to say the least. I got a pineapple soda to wash it down, and I was happy. ;;The outside experience, on the other hand, was quite the opposite of pleasant. The hostess was a little abrupt with us, since we questioned the $5 per-person \entertainment fee\" and $6 PER SIX-PACK \"corkage fee\". Now please</t>
  </si>
  <si>
    <t xml:space="preserve"> let me define for you a corkage fee (thank you</t>
  </si>
  <si>
    <t xml:space="preserve"> Answer.com): A charge exacted at a restaurant for every bottle of liquor served that was not bought on the premises. The Jamaican Jerk Hut does not sell any alcohol</t>
  </si>
  <si>
    <t xml:space="preserve"> so this is a misleading use of the term \"corkage fee\"... they aren't losing out on any alcohol sales</t>
  </si>
  <si>
    <t xml:space="preserve"> since they don't have a liquor license. The only thing they did that was worthy of monetary compensation was provide us with a bucket of ice. That really pissed us off. ;;So even before we sat down to eat and drink OUR OWN BEER</t>
  </si>
  <si>
    <t xml:space="preserve"> we had already shelled out $21 between three of us. (Good thing we brought another six-pack in our backpack that they didn't notice...) Let me just say that I wouldn't mind paying a $5 cover to see an act worthy of that money. However</t>
  </si>
  <si>
    <t xml:space="preserve"> instead of hearing authentic Jamaican music</t>
  </si>
  <si>
    <t xml:space="preserve"> which I was hoping for</t>
  </si>
  <si>
    <t xml:space="preserve"> there was a white guy with dreads who was pretty much the worst Bob Marley impostor I've ever seen. Fake Jamaican accent and everything. There isn't much that I despise more than white people faking Jamaican accents... or anyone faking any accent</t>
  </si>
  <si>
    <t xml:space="preserve"> for that matter</t>
  </si>
  <si>
    <t xml:space="preserve"> and trying seriously to get away with it. Anyway</t>
  </si>
  <si>
    <t xml:space="preserve"> I digress... I'll just say that the music was not up to par.;;While we were sitting there trying to endure the terrible music and forget about the through-the-roof prices</t>
  </si>
  <si>
    <t xml:space="preserve"> we were kind of paying attention to our mostly bland and disappointing food. It seemed like they were mass-preparing meals</t>
  </si>
  <si>
    <t xml:space="preserve"> except they took three times as long to come out than a mass-prepared meal would. The only thing that I really enjoyed was the coconut shrimp appetizer. The sauce was a little too sweet</t>
  </si>
  <si>
    <t xml:space="preserve"> but mostly good. The jerk chicken with rice and beans was kind of dry and not as spicy as I would have liked. Very</t>
  </si>
  <si>
    <t xml:space="preserve"> very disappointing. The fried plantains weren't even good... they were greasy. Yuck. I might give this place a try again</t>
  </si>
  <si>
    <t xml:space="preserve"> but it will NEVER be outside."</t>
  </si>
  <si>
    <t>P_BFaQP0rlHpEq9-CZbyCQ</t>
  </si>
  <si>
    <t>ZuBwEmoo1vysq6nxZEMLnw</t>
  </si>
  <si>
    <t>Et3rSYz4NnXc0m6Kjg90zg</t>
  </si>
  <si>
    <t>Being Jamaican and growing up in a Jamaican Restaurant I have been searching for good Jamaican food in Philadelphia. I have tried several Jamaican / Caribbean places in Philadelphia and this is by far the best place yet. I even took my parents to the Jerk Hut when they came to visit and they were impressed as well. ;;The Jerk Hut experience is all about the food (I haven't had the pleasure of hanging outside on the Jerk Hut Lawn/Patio and listening to Reggae Vibes but I am looking forward to it in the Spring and Summer. ;;Compared to other Jamaican food places the Jerk Hut is pricey but is more than reasonable when compared to other food sorts.  In my opinion it is worth it. ;;Service: Remember you are getting a Jamaican experience, they are on Island Time! ;;The Jerk Hut is good if you want to relax and enjoy some quality Jamaican food. It appears that once the outside patio/lawn opens the Jerk Hut would be a great place to accommodate a group of friends to casually get together BYOB, listen to reggae vibes and play dominoes.</t>
  </si>
  <si>
    <t>eT2XaYFx23geLTZqWY_wig</t>
  </si>
  <si>
    <t>csfMjRRfr-sku6L6bhEf_A</t>
  </si>
  <si>
    <t>Restaurants, Bars, Nightlife, American (New), Italian, American (Traditional)</t>
  </si>
  <si>
    <t>Local Tavern</t>
  </si>
  <si>
    <t>TO8ZL_eHcrltb4VRukA0vA</t>
  </si>
  <si>
    <t>I don't have high expectations for airport bars.  The drinks are usually overpriced by a ton.  So I didn't go into this thinking I would get the best drinks ever.  However, this place isn't good even on a curve.;;We have 5 hours to kill so I ordered Bloody Mary cocktails with Tito's vodka for me and my dad.  The mix was not as good as the mix used on the flight...which should tell you something.  My dad compared the flavor to a rusty nail.  Mind you we LOVE Bloody Mary cocktails.  We ordered another and changed the liquor to Bombay Sapphire just in case the blend of the vodka with the mix was the issue.  Nope.  I gave up on getting a decent Bloody Mary so I switched to the Seasonal Smash because the Bloody Mary experience was not a good one.  The Seasonal Smash is Patron with muddled fruit and simple syrup.  It was incredibly sweet without a hint of Patron in it.  I love Patron.  It is smooth but you can still catch the flavor.  Not there at all.  It was like drinking simple syrup.  (Not recommended);;Not much to say about the service because you use the ordering system off an iPad.  The staff brings the order and keeps moving on.  I had a large breakfast so I didn't order the food.;;I fly to Philly occasionally for work so I am always on the lookout for different places.  This will not be a future stop.</t>
  </si>
  <si>
    <t>Rx4IugMRCVlrOF8P4viUKg</t>
  </si>
  <si>
    <t>MOjASQLxAo21H_yaTkN5vA</t>
  </si>
  <si>
    <t>Nice place to sit and chill; but food is overpriced.  I had a breakfast sandwich which was not that great.</t>
  </si>
  <si>
    <t>r5YLr62F3Jbo7LxlLmVJig</t>
  </si>
  <si>
    <t>LZoD6I3iLTtBfrGWpmQ4wg</t>
  </si>
  <si>
    <t>Great drink selection. Poor service. You order through an iPad; no problem. But then the bartenders never check on you to make sure everything is okay. They just stand in a group behind the bar complaining loudly about their problems and how they aren't getting enough tips. Maybe smile and ask your guests if they need anything?</t>
  </si>
  <si>
    <t>XMbEO-rccyW0ob3__UzeBA</t>
  </si>
  <si>
    <t>Bx884gWptdQCQey6A6ccPg</t>
  </si>
  <si>
    <t>Nice looking joint with TONS of options and a full bar. Their schtick is that you order using an iPad. Their only drawback is tipping BEFORE being served; but the staff is pretty cool overall. Definitely a good stop while waiting for a flight. I'd eat here over and over.</t>
  </si>
  <si>
    <t>f9xHtDot9Yjqalc1x_8-0g</t>
  </si>
  <si>
    <t>qn4BIeh4BFLFI67ZrGHuZg</t>
  </si>
  <si>
    <t>INpmwC_IDbmGNU-HIITJDw</t>
  </si>
  <si>
    <t>2wExAnRcjeMFNargiQxMpg</t>
  </si>
  <si>
    <t>Ditch the iPad gimmick and try talking to your customers. Or at least making eye contact. After tapping my way to a Lagunitas IPA (five minutes to tap, 30 seconds to pour) and pre-paying (including predicting tip percentage before ever meeting a server), I was hoping for a glass of water. Three attempts to make eye contact w the bartenders failed. They are too busy staring at screens on the other side of the bar. Finally a customer next to me took pity on my and yelled to get someone's attention. When I asked, jokingly, what does a person have to click on to get a glass of water around here, I got the non-ironic reply, \the needs assistance icon\".;;I'll be back when the bartenders figure out how to assist someone without an electronic device."</t>
  </si>
  <si>
    <t>SWBKQl8K9tveD4zEQs3JHA</t>
  </si>
  <si>
    <t>j_CA02c_5SWBbuowQIPpSA</t>
  </si>
  <si>
    <t>JJfY-HgbX5YzJOJN8KnI3g</t>
  </si>
  <si>
    <t>gcG8uWpu1oFgkWhKHM9d1A</t>
  </si>
  <si>
    <t>Local is a solid 3 and a nice addition to the misfit toy known as Terminal F.  Like previous Yelpers have mentioned...you place your order via IPAD at each station.  The drinks come out lightening quick, but the food does take about 15 minutes so plan accordingly.;;I got the G Cheese Sandwich.  A lot of bread and not a lot of cheese.  It sounded similar to the breakfast sandwich a previous Yelper mentioned.  I saw a lot of good options coming out of the kitchen so will definitely try the food again.;;Nice spacious seating where you can relax and plenty of plugins to charge your gear.  You don't feel crowded here and that's a plus.  I guess it's more on the expensive side, but if that bothers you there are plenty of other dash and go options near by.</t>
  </si>
  <si>
    <t>iDx1NCLBORSjnyXAwq3B2A</t>
  </si>
  <si>
    <t>hfH8-Vz7ZSK8gx-SnBM2eg</t>
  </si>
  <si>
    <t>This is a good place for a quick lunch if you are flying out of terminal F.  The food is very pricy for what it is.  However, the salad features fresh vegetables and the green goddess dressing is good, but I ask for blu cheese which I like better and they are accommodating.   The menu seems to have a good selection of wine and the like, but I usually have unsweetened iced tea when I am traveling.;;The bottom line is this is a fine place to eat if you have a plane to catch.  If it was not at the airport, I probably would not eat here.  However for an airport restaurant it is more than a solid choice.</t>
  </si>
  <si>
    <t>6jna5W1aqs4amKwBoCH2YQ</t>
  </si>
  <si>
    <t>QkyeMqJ3A1QnrsUesMQPsg</t>
  </si>
  <si>
    <t>o-lK-MViosn-tSjGhkNwcQ</t>
  </si>
  <si>
    <t>KYPhGJIibu_7ePIX4HNs6A</t>
  </si>
  <si>
    <t>Internet Cafes, Restaurants, Food, Seafood, American (New), Vegetarian, Caribbean, Chicken Wings, Caterers, Event Planning &amp; Services, Breakfast &amp; Brunch</t>
  </si>
  <si>
    <t>48th Street Grille</t>
  </si>
  <si>
    <t>vAGz8swWBdv62UtFMT6lmg</t>
  </si>
  <si>
    <t>Stopped here for a late lunch with two friends from Kingston; Jamaica; who wanted authentic food from home. We started with Red Pea Soup that was incredibly good. As the American in the group; I ordered Jerk Chicken Quesadillos with Sour Cream as an appetizer which I did enjoy.  My friends from Kingston were not fans of this ... definitely not spicy enough for them. The oxtail specialty was a hit and even I found the curry goat to be delicious. Chef Lewis; from St. Thomas; Jamaica; came out to greet us and he was a delightful person. The restaurant is very clean and tastefully decorated. We had a great dining experience.</t>
  </si>
  <si>
    <t>LlzvSCYZluSZ_vik5R9gcw</t>
  </si>
  <si>
    <t>TE-gpUF3c0m2gpHfuPJkpQ</t>
  </si>
  <si>
    <t>The jerk chicken platter was delicious and huge; even my husband couldn't finish it all (and he eats a lot!) The jerk chicken sandwich was also delicious and very meaty! We ordered conch fritters as well but i felt like they were a waste of money considering they were tiny and didn't taste that great. The owner was very nice and I look forward to trying out the rest of the menu!</t>
  </si>
  <si>
    <t>Rrw53p4DNkj15djU1_hXHQ</t>
  </si>
  <si>
    <t>SKHxacC2bGJV9zizpu7T3A</t>
  </si>
  <si>
    <t>Had to place an order here after I had placed an order somewhere else with UberEATS that never showed. ;;Got the oxtails, stew chicken, curry chicken and island wings. Well, I must say they were a great substitution!;;The flavors on simply EVERYTHING was delicious! I'm Jamaican and I'm weary of eating at Caribbean places but I was so mad this was the first place I picked. It's not my cooking, lol, but when I say it's HARD finding a place I like. I haven't eaten Jamaican food outside of mine or family cooking in years! I've been that disappointed so many times!;;Y'all have a customer! Thanks for the deliciousness!</t>
  </si>
  <si>
    <t>Z-n1ofWEsPfvO5j690U2_w</t>
  </si>
  <si>
    <t>I come here pretty often and the food has been consistently good. The island wings are my usual go to.  I REALLY liked their curried chicken but I don't think they carry it all the time. I've also had their jerk chicken quesadillas. Service can be slow sometimes but if you're not in a rush; it's great</t>
  </si>
  <si>
    <t>qQ4v3-TykvfHF7YmpfUifg</t>
  </si>
  <si>
    <t>F5oJStlW85hTPX3nYBmn7w</t>
  </si>
  <si>
    <t>Love, love, love this place. The food, the homemade drinks, the wonderful people who run the place....all is on point.;;We usually get the ox tail and the jerk chicken plus plantain, garlic mash, mac n cheese and cabbage. My family is from the islands and the food at 48th Street Grill is absolutely authentic and delicious. I was excited when I heard about a Caribbean spot opening on my block last year. By now we have dined in and taken out plenty of times and the quality is consistently top notch. ;;Definitely try the homemade ginger beer. So flavorful. ;;I never tried a dessert but saw somebody else order the cheesecake. It looked divine. So next time I will have to give it a whirl.;;Take it from somebody who got married at the Jamaican Jerk Hut on South Street: if you like their food, you will love the food at 48th Street.;;One word about the owner and staff: the love they have for what they do shines through. Every single time we have dined in, the owner comes out from the kitchen and talks to his guests. What a lovely touch! ;;Thank you for opening this gem in our neighborhood!</t>
  </si>
  <si>
    <t>IHlLVkKCy4DiOK00PBY7eA</t>
  </si>
  <si>
    <t>The food was very good, the service was odd. ;;The good: ;Food is tasty, well seasoned, the portions generous. We had several appetizers and the shrimp curry. Very good food at reasonable prices. ;;The odd: ;Our waiter either didn't care or had no idea how to handle a group of more than 4. Each person had to ask for water individually. When we asked for menus, he only brought 4 of them. When we asked for more, we got an attitude of \of course I'll bring more for you</t>
  </si>
  <si>
    <t xml:space="preserve"> why are you even asking?\" Perhaps because it's appropriate to bring menus for everyone in a party at the same time and not when individual people ask? The food came out so staggered that by the time the last people got their food</t>
  </si>
  <si>
    <t xml:space="preserve"> the first people were completely done. I understanding all dishes not coming out at exactly the same time but this was way beyond that. Our party brought a case of beer and several bottles of wine. The corkage fees they wanted to charge originally (before our host talked them down) was $5 per bottle of wine and $2.50 per bottle of beer</t>
  </si>
  <si>
    <t xml:space="preserve"> which is completely ridiculous."</t>
  </si>
  <si>
    <t>BuV00k0ThtzWd1PUBBlJLw</t>
  </si>
  <si>
    <t>MuYrp8wMHbxJvPto7y9blw</t>
  </si>
  <si>
    <t>Wow! I had the Curry Chicken; Rice and that God blessed cabbage; Oooo the flavor was so amazing; so amazing. The chicken was a perfect texture and and flavor; literally falls off the bone. My girlfriend had the Shrimp tomato basil linguini - it was amazing. The flavor was unforgettable. If you are in the area this place is a MUST. The Chef; Mr Carl Lewis Sr. Is the real deal! You will not be disappointed.</t>
  </si>
  <si>
    <t>t0X0I-cNwppQSNRrpU54FA</t>
  </si>
  <si>
    <t>ikjEUO3u7tMn802DiFg6aQ</t>
  </si>
  <si>
    <t>Reasonably priced, very clean, outstanding friendly service. Try the island wings, yum. ;;Dishes are cooked to order so you may wait a little, but bring some wine (it's byob) and relax.</t>
  </si>
  <si>
    <t>irtrS9BDLtDJFkdJJtc1Cw</t>
  </si>
  <si>
    <t>IivUgxnuAsXzp6nb14lqHQ</t>
  </si>
  <si>
    <t>XZJRYQuynEyg8cDbFRAINQ</t>
  </si>
  <si>
    <t>3up4LN_wMPfCIJJodLHSrQ</t>
  </si>
  <si>
    <t>If you're familiar with the phrase \tastes so good makes you wanna slap your momma\". I needn't say anything more. Lunch from here on Wednesday and brunch this afternoon. I have never enjoyed shrimp and grits more. Ever. And I grew up in NC. Go; order; eat; repeat!"</t>
  </si>
  <si>
    <t>YwQ1jns9yJBf5hwnHlIAOg</t>
  </si>
  <si>
    <t>IS3h8_4gL_IbmpVTKDB3LA</t>
  </si>
  <si>
    <t>Nightlife, Restaurants, Dive Bars, Izakaya, Bars, Sushi Bars, Japanese, Pubs</t>
  </si>
  <si>
    <t>Royal Sushi &amp; Izakaya</t>
  </si>
  <si>
    <t>no6M2G4MG9MKgHN1Pg7J9g</t>
  </si>
  <si>
    <t>This is truly a wonderful place for omakase. Very fresh sushi; well organized into an omakase course. Chef Ito is friendly. Highly recommend it.</t>
  </si>
  <si>
    <t>8hQHhsZvH-Gp7g9eV29DvA</t>
  </si>
  <si>
    <t>Conflicted about sharing; but you're going to hear about it anyway. Coolest restaurant in town; with great food; is in Queen Village. It's true.</t>
  </si>
  <si>
    <t>sR8GxMkdNCscq_XvyjazKA</t>
  </si>
  <si>
    <t>WPx7XsS_CHkbTKmTRTBUrQ</t>
  </si>
  <si>
    <t>Best sushi I've had in the city... but they need a happy hour.  Tuna Guac is phenomenal; all the rolls were delicious.  Reasonably priced.  Great atmosphere.  Huge saki selection.  Packed on weekends.</t>
  </si>
  <si>
    <t>wG5oXuwEoE6ozdTwUEeW2Q</t>
  </si>
  <si>
    <t>LVLQOXQRGL9i96ABvsrd5A</t>
  </si>
  <si>
    <t>I am reviewing the sushi bar omakase in particular. It is really spectacular and is *easily* the finest sushi in Philadelphia. Chef Jesse Ito is a true master of his craft. The quality of the fish and preparations are immaculate and the price is very reasonable. A similar meal in NYC might cost you twice as much. It's still a splurge; but totally worth it for the sushi lover. The sake menu is also totally terrific and the waitstaff is highly knowledgable and able to help select a great pairing.</t>
  </si>
  <si>
    <t>kKIuXn_eZAQfr0wNX_274Q</t>
  </si>
  <si>
    <t>We went for the full Omakase with Chef Jesse Ito. Hands down the best and freshest sushi in Philly. I must say it also rivaled San Fran Omakase. Everything is flown in fresh daily and Chef Jesse brings it to perfection. Overall a great experience that we will definitely be back for! In my opinion the best bites included:;;1) fresh raw scallop;2) oyster;3) toro with caviar;4) uni + ikura + scallop</t>
  </si>
  <si>
    <t>Ba39LXMabbfbyouFzvj1mw</t>
  </si>
  <si>
    <t>Perfectly Japanese style food presentation of delicious and typical izakaya foods; with many sashimi options.  High quality ingredients and it's homemade; down to the gyoza.   The only feedback would be that the restaurant is too dark; and Japanese food is about color and appearance.  The darkness hides how great the food is.  Sake options are available to pair with your meal choices.</t>
  </si>
  <si>
    <t>rd0WgRWe4MZ_DdbD048uTg</t>
  </si>
  <si>
    <t>pkLq2kiIcyy9HXH4auaEQA</t>
  </si>
  <si>
    <t>The chef's table is expensive (half omakase - $65 per person for 10 pieces of sashimi), you are at the discretion of the chefs, getting reservations at 7-8 PM is difficult especially Thurday-Saturday, and you better not miss it because you face a steep price for any cancellation.;;While the front room with the bar is noisy and crowded, the chef's table is in a separate room in the back with a notably reduced noise level. It only seats 8 people though. ;;On the Wed. night we were there, Marcie Turney and Valerie Safran were sitting next to us. There is supposedly a steady stream of food industry regulars at the chef's table especially on Tues. and Wed. nights.   ;;It is entirely worth it. This is the best sashimi option in Philly right now and is on par with sashimi in NYC or San Francisco. The half omakase was also filling enough for a single person too.  ;;Best to go with a significant other given the very limited seating options at the chef's table. A party of 4 would work but likely would be difficult to get a decent time.</t>
  </si>
  <si>
    <t>Pq_okYAHQMxr0pxo_A2KDw</t>
  </si>
  <si>
    <t>vYB3AhFjKvdEUqE_QM9Ysg</t>
  </si>
  <si>
    <t>I dined here last night, a Saturday night, with one friend. We arrived at 7pm and were seated within 10 minutes. Once ordered, both drinks and food arrived quickly. ;;For drinks, we shared a carafe of Itami Onigoroshi sake. This sake was light and dry with a smooth, almost sweet finish. Very nice!;;To fill our hungry bellies, we ordered (1) Hamachi Kama, (2) Agedashi Tofu, (3) Assorted Sashimi, (4) Ginko Nut Skewer, (5) Grilled Squid, (6) SautÃ©ed Clams, and (7)  Tuna Maki. I would order 3 dishes per person.;;No dish stood out as especially good or bad. The squid was slightly under cooked and the hamachi kama over cooked. The sushi was fresh and not overly fishy at all. The ginko nut skewers were lovely but overpriced. ;;In the end, our bill came out to $50 per person - a steep price for an unimpressionable meal. I recommend patronizing Royal now, before the hype makes the meal unworthy of the wait.</t>
  </si>
  <si>
    <t>M9f1_TmxxKyaGfLN3kAvbA</t>
  </si>
  <si>
    <t>knP3V-YAz5YMI4rogrQGHg</t>
  </si>
  <si>
    <t>The atmosphere is dark but fun. Christine our bartender was quick and attentive. The food; particularly the sushi; was top notch. Not the cheapest sushi restaurant in the world; but certainly worth it. Looking forward to going back.</t>
  </si>
  <si>
    <t>GOMvJKDdi59JLvyRwIjgQQ</t>
  </si>
  <si>
    <t>q7uwW__SRkqvQFt63G1bwg</t>
  </si>
  <si>
    <t>hy_GlBc7tn0oWVYQuzv9uw</t>
  </si>
  <si>
    <t>5UN1B7XqZohGuULLNlWL1A</t>
  </si>
  <si>
    <t>Bars, French, Restaurants, Jazz &amp; Blues, Arts &amp; Entertainment, Wine Bars, Nightlife</t>
  </si>
  <si>
    <t>Paris Bistro and Jazz Cafe</t>
  </si>
  <si>
    <t>rxt6O6uEftjn9hAADToD6A</t>
  </si>
  <si>
    <t>A disappointing second visit; after a disappointing dinner shortly after the restaurant opened.  This time we opted for brunch.  For the table; we had chicken liver pate; and for myself; I had egg with gruyere and ham.  Neither were worthy of the prices. My entire was one poached egg; covered in melted gruyere cheese on an oversized English muffin from a local Philly baker.  There was nothing elegant about it. I could have made it at home or found the same at any diner.   It came with a side salad; which I appreciated; and will give high marks for the freshness of the greens; but the salad dressing was cloyingly sweet.  The pate tasted like; well; chicken liver; and it was served with toast that tasted like; well; toast.  What?  no baguettes?  I was hoping to find a meal as good as Parc; which everytime I go makes me cry because I can't prepare food that well.  I will say that the host and wait staff were amiable and attentive.</t>
  </si>
  <si>
    <t>mdg5ajP-6A_Pdw-dc6e5ZQ</t>
  </si>
  <si>
    <t>4HvWSyKReSWHXmo_cyZ1bw</t>
  </si>
  <si>
    <t>Vraiment!  Truly, \as good as it gets\" is a completely appropriate appellation for this gem of a restaurant</t>
  </si>
  <si>
    <t xml:space="preserve"> although I'd hold back on the \"Woo-Hoo!\" bit</t>
  </si>
  <si>
    <t xml:space="preserve">  thinking of Howard Dean.;;Took a party of seven last night for very close to $60 per person including appetizers</t>
  </si>
  <si>
    <t xml:space="preserve"> drinks entrees and some heavenly desserts.   Really.  You wanna try THAT in Center City?  AND the food</t>
  </si>
  <si>
    <t xml:space="preserve"> service (really good</t>
  </si>
  <si>
    <t xml:space="preserve"> Darlin') and drinkies were absolutely first-water.  ;;Escargot</t>
  </si>
  <si>
    <t xml:space="preserve"> pate</t>
  </si>
  <si>
    <t xml:space="preserve"> a cheese plate (REALLY great Roquefort!) with enough dessÃ©chÃ© bread slices to actually go around (usually a bistro is parsiminous to the word's defiition with their breads) and a great selection of cheese.  Superb Lobster bisque</t>
  </si>
  <si>
    <t xml:space="preserve"> too! ;;I had the lamb</t>
  </si>
  <si>
    <t xml:space="preserve"> since it was the Saturday Special</t>
  </si>
  <si>
    <t xml:space="preserve"> which came with fat little pea pods and \"Goat Gnocchi\".   I don't know what the sauce on the lamb was composed of</t>
  </si>
  <si>
    <t xml:space="preserve"> but the lamb was cooked p*e*r*f*e*c... It was REALLY good and it's sauce with the Gnocci was an entirely wonderful accident!   Two had The Beef Borguignon (Excellently prepared!)</t>
  </si>
  <si>
    <t xml:space="preserve"> two had the trout and the 14 year old got adventuresome and had.... Chicken. (Only because they had no Cheeseburgers)</t>
  </si>
  <si>
    <t xml:space="preserve"> but we DID manage to get her to try an escargot (actually three!) and a dab of pate on a dessÃ©chÃ© (no sale). The other two had the trout and professed their delight in preparation and taste</t>
  </si>
  <si>
    <t xml:space="preserve"> for me?  It's fish.  Glad they liked it.;;Staff was MOST solicitous and even got a French language lesson... I doubt she'll ever not know where the bathroom is in French again.  One personal touch; when our flowers hadn't arrived in time for our seating</t>
  </si>
  <si>
    <t xml:space="preserve"> they gave us one of their own lovely vases to make up for it.  When the ordered flowers DID arrive</t>
  </si>
  <si>
    <t xml:space="preserve"> they were anticlimactic!  Well done</t>
  </si>
  <si>
    <t xml:space="preserve"> that Girl!;;A very</t>
  </si>
  <si>
    <t xml:space="preserve"> very nice 25th anniversary dinner for us</t>
  </si>
  <si>
    <t xml:space="preserve"> and best of all</t>
  </si>
  <si>
    <t xml:space="preserve"> no rushing about!  Thank you</t>
  </si>
  <si>
    <t xml:space="preserve"> MaitrÃ©  Albert for a superb experience and no exploding wine glasses."</t>
  </si>
  <si>
    <t>TPmwvRTcqEI4DclFNUHJUQ</t>
  </si>
  <si>
    <t>cBWGSdLi_3oQibJSZ36tsQ</t>
  </si>
  <si>
    <t>Loved the Jazz brunch. Really nice addition to Chestnut Hill restaurant scene. Be prepared to spend a little extra; but the food; drinks; and atmosphere demonstrate preparation and care. We enjoyed ourselves and will be back.</t>
  </si>
  <si>
    <t>iu0uNzn45EgGFHdnFhvX5g</t>
  </si>
  <si>
    <t>7kI958Gwh20tpt9Ie9-7cw</t>
  </si>
  <si>
    <t>cSOT9ipOxJSvUdeOhhHInw</t>
  </si>
  <si>
    <t>QAtbErirGz_jZFKYb_Y-XA</t>
  </si>
  <si>
    <t>rbG9x0b1W0CzMH6ynnbgZw</t>
  </si>
  <si>
    <t>What a delightful place! Certainly reminiscent of the quintessential Paris bistro. The pate; cassoulet &amp; short rib were divine. Topping it off with a slice of almond cake &amp; a French press was the perfect ending. Our waitress was wonderful - attentive allowing just the right dining pace. Can't wait to return.</t>
  </si>
  <si>
    <t>6ROuL85_naVyPUG8kHbWfQ</t>
  </si>
  <si>
    <t>Ni2-BypJilFaGXclR67ejg</t>
  </si>
  <si>
    <t>We had been talking about going here for a while and finally went Friday night.  We didn't have reservations but were able to sit at the bar.  Fyi if you are in the lower level they charge an additional $7 per person as a cover charge.  ;;Service was very good - the bartender was on top of everything and had good recommendations. ;; For an app we went with the pate.  Was very tasty but only came with 3 pieces of toast.  Had to request additional which they quickly went and got for us.  Not sure why only 3 small pieces considering the size of the pate?;;For dinner I ordered the beef bourguignon.  The beef was done nicely - very tender.  The sides that came with it were disappointing though.  Carrots were way over salted.  The odd side was a large butternut squash ravioli.  First it did not go well with the beef sauce.  Second it was under done - the ravioli dough was crunchy on the edges.  Probably needed another 5 min to cook.;;My wife had the duck cassoulet that had sausage and pork belly.  It was very heavy and there were not many vegetables (was like they forgot the white beans that were supposed to be included).;;The jazz music was very enjoyable.  There are not many places like this - and was the highlight of our visit.;;Overall - very pricey for average food.  Appetizer, 2 entrees, 1 desert, and wine = $200+ after tip and cover.;;Would go back but would order different.</t>
  </si>
  <si>
    <t>KJU7dGUXPTIlg-RJfBU_FQ</t>
  </si>
  <si>
    <t>Finally, a restaurant that serves very good food with excellent, professional service and wonderful ambiance.  ;;Sadly too often I have fond myself writing poor reviews on Yelp.  This is not the case with Paris Bistro. ;;The restaurant itself has wonderful decor, truly giving you the feel of a French bistro.  The noise level is decent but not over-bearing, allowing for regular conversation.;;Our server was prompt, courteous, and knowledgeable - exactly what you should expect but don't always get.;;The menu selection was wonderful with plenty of French inspired dishes with a few alternatives for those in your party who may not want to go down that path.;;We will definitely return for another dinner, as well as to try their brunch.</t>
  </si>
  <si>
    <t>MhnNcFzpXdsOpDsIHGda1w</t>
  </si>
  <si>
    <t>o2HgNR3q4NbBvSyLCPsNuA</t>
  </si>
  <si>
    <t>We dined there last night and were disappointed.  The atmosphere is delightful but the tables for two are a bit too close &amp; we heard the conversations of both parties on either side.  The service was spotty - we had to ask for a steak knife; our waitress actually turned and chatted with us as she was serving another table; we were only poured a half cup of coffee and had to request more.  We asked for the steak came well done when we had asked for it as medium.  The vegetable crepe didn't have much taste.  We had so much hope for this place but were let down.  We will give it another try in a few months.</t>
  </si>
  <si>
    <t>yvkAlFhYuJCO8IytOxAIbg</t>
  </si>
  <si>
    <t>SnFn7IzKWI1u23ACbzYFDQ</t>
  </si>
  <si>
    <t>We went this evening for dinner and were very disappointed by the poor table accommodation, the average food, and slow kitchen. We made a reservation a week before for 6 persons. When we arrived on time we were forced onto a 4 top. When I raised this with the manager I was informed they always put six on a 4 person table and how comfortable it is. It was not comfortable or pleasant, with forks falling and no place to put our order of food when it finally came. This is a very successful restaurant, certainly it can afford to place 6 persons at a 6 person table. Unless, of course, you don't care. ;;The first course, salad, oysters and escargot, was disappointing, but not as bad as our second and last course. The salad was gritty, clearly not properly cleaned and prepared. This was not the first time we had this experience at Paris Bistro, and thinking it was just a fluke the first time was obviously a mistake. The oysters were very good, but the escargot just average. Overall, there is much to improve. ;;The second and our last course was late and terrible.  We skipped desert for a more reliable Entenmann's fudged iced cake. For the main course we ordered steak, rabbit, and the short ribs. Standard fare, but not well executed. The food came late, no doubt due to the over seating we experienced and it was cold. We sent the short rib back, which was returned without a discussion, and retuned in short order on a hot plate with hot food. Why it did come hot the first time is unclear, the kitchen certainly had plenty of time to heat it the first time. The steak came at the right temperature, medium rare, but tough and over sauced. From all this it was obvious that the kitchen was overwhelmed and rushed the food. The steak was over heated from the start causing it to turn hard and if it was finished in the oven, as claimed, it was only to keep it warm. Very poor food and an unpleasant experience overall and one we will not repeat.</t>
  </si>
  <si>
    <t>VMk3fhwsxfVmY5O69XQGLg</t>
  </si>
  <si>
    <t>1CTNhKEqGbmG5r-sBbDoLg</t>
  </si>
  <si>
    <t>Restaurants, Korean, Japanese</t>
  </si>
  <si>
    <t>Tampopo</t>
  </si>
  <si>
    <t>L6STPgwcvkW5yEQQfra3Og</t>
  </si>
  <si>
    <t>Came by for lunch today and ordered the spicy pork bento box.  The place is pretty small so would recommend getting there before noon to avoid the rush.;;The service was really fast and got our food really quickly.  The bento box was good - edamame was well seasoned, steamed broccoli, rice and then the pork.  Really good flavors with the pork.  Would've liked to have some more seasoning on the broccoli.  ;;Would come back again although you might smell like their kitchen if you decide to eat there!</t>
  </si>
  <si>
    <t>reEsxO7DoYQdx3tcMBo7EA</t>
  </si>
  <si>
    <t>Fresh Katsu Curry Rice Bowl - yum!;Shrimp Shumai - eh;;Thanks Zagat!</t>
  </si>
  <si>
    <t>4rcO6SxHSs_ZBzKLrogaiA</t>
  </si>
  <si>
    <t>HUGE value for money.;;I got the spicy beef bowl with broccoli. The spice level was very low, for anyone who was worried about it.;;The bowl was some 75% meat and 25% rice. The meat was slightly over-salty and I did find myself wishing for more rice. There's nothing particularly memorable about it, flavor or texture-wise. It's basically a bulgolgi. I did find myself wishing for more rice to go with it!;;The broccoli was $0.75, I got three pieces of it, and it was unseasoned and undercooked.</t>
  </si>
  <si>
    <t>eUSsUy6VCiLcJZY_ctuVvQ</t>
  </si>
  <si>
    <t>OVERRATED. Not authentic at all and honestly the food was not great. I went with three other friends; and neither of us finished what we order just because either the taste was too \Americanized\"; or the texture of the meat was weird. Not coming back again and was surprised so many people liked it. The staff was very nice though..."</t>
  </si>
  <si>
    <t>se5Kqmep3gR0vyX2pk-Cng</t>
  </si>
  <si>
    <t>vOWWuQbY1lMxe7OEClOj2g</t>
  </si>
  <si>
    <t>TmlYoPBOZFjwDzerh-GmFQ</t>
  </si>
  <si>
    <t>Really high quality; great tasting food; quick food.  I have eaten here more times than I can count</t>
  </si>
  <si>
    <t>RcXQ_UtN-o7FtW9Dy59W5g</t>
  </si>
  <si>
    <t>OLRMCaBTpeJC5GBRqtFB0g</t>
  </si>
  <si>
    <t>6uLqanArh-Vy__5ko8yxDw</t>
  </si>
  <si>
    <t>2oM91D5tp1sP1Ie83GmD6w</t>
  </si>
  <si>
    <t>hUhlk7JTSseNEMEUoOAbrQ</t>
  </si>
  <si>
    <t>i9kQiHCYqHi-w1-aKr2ioQ</t>
  </si>
  <si>
    <t>This place has good japanese/korean \fast food;\" like chicken teriyaki; bibimbop; yakisoba; etc. The food is pretty decent; but I think they could lower the price by $1 or $2. I guess if you live in the city; you're expected to pay more; but still. I think I would come back to this place more often if they lowered the price a little bit. Their spicy chicken donburi is what I usually get. It really hits the spot. One thing you have to remember when ordering togo is to make sure to ask for more rice. They're kinda cheap on the rice; so they only fill maybe 1/3 to 1/2 of the bowl. At least they're kind enough to give you  more rice for free. I'll go back here... when i'm really lazy to cook."</t>
  </si>
  <si>
    <t>Jd-ccxgw6bPWZMpiNNGijQ</t>
  </si>
  <si>
    <t>F3rl29rbWAfTIYnHrVlYCw</t>
  </si>
  <si>
    <t>Yummy Japanese casual fare. Eat in or take out : I usually order my favorite to go; the Tuna Bim Bim Bop - a varied selection of deliciousness; including a cabbage salad with avocado; and tuna sashimi; topped with a tasty dressing; and enjoy it in Rittenhouse Square Park when the weather is nice outside. Friendly staff; nice food selection. This is the other Japanese food; ie the non - sushi restaurant. Good prices too.</t>
  </si>
  <si>
    <t>hsslqZAVtu093rkguSpltA</t>
  </si>
  <si>
    <t>American (New), Nightlife, Restaurants, Arts &amp; Entertainment, Comedy Clubs, Performing Arts, Bars</t>
  </si>
  <si>
    <t>Punch Line Philly</t>
  </si>
  <si>
    <t>TLyTkh4TJkDrktM0Nz-sFA</t>
  </si>
  <si>
    <t>The comedians were pretty good; and they've got some comics lined up who I'd like to head back and see (some pretty big names). If you do go there; in addition to the two-drink minimum mentioned by other reviewers; do be aware that they do not allow moving chairs to different table; and some tables have only four seats (the largest have about 10). I have never been to a place that is as strict about such a policy as they are here. When I asked about the rationale for it; I was told it was to comply with the fire code. I did look at Philadelphia's fire code (http://library.amlegal.com/nxt/gateway.dll/Pennsylvania/philadelphia_pa/title4thephiladelphiabuildingconstructio/subcodefthephiladelphiafirecode?f=templates$fn=default.htm$3.0$vid=amlegal:philadelphia_pa); and it says in the section on seating plans (408.2.1) that deviations from approved plans can occur as long as maximum occupancy is not exceeded and aisles are not obstructed; which moving chairs does not necessarily do. Just something to note if you're looking for something to do with a large group. Also; my friend ordered a piece of chocolate cake; and never got it. The next time the server came to our table after she ordered it; he was bringing the checks; and the cake was on hers despite her never receiving it; at which point she had to tell him that she never got it.</t>
  </si>
  <si>
    <t>3dzbYrZyhTM-oGDyTkdRxQ</t>
  </si>
  <si>
    <t>9SDrvNXeP5X3sX6L7gaSbg</t>
  </si>
  <si>
    <t>Always have very good headliners. The place is immaculate and very nice ambiance. However; there are several problems. Getting in is a hassle. You're packed in like sardines waiting to get into the venue. I had a major issue with the service. They are very explicit about 2 drink/item minimum. They were on the ball the first round; however; disappeared the rest of the night. They took our second order and disappeared. Which is fine (I guess) but they charged the second round of drinks to my card (the one swiped in the beginning of the night) without giving it to us. This place is a scam. My wife and I have our MDs; we're not uneducated folk you can pull one over on!</t>
  </si>
  <si>
    <t>_aNhS8P_ZKdhuekobjqsLA</t>
  </si>
  <si>
    <t>4ZZiKGuqSXrPpprY3OqUwA</t>
  </si>
  <si>
    <t>I got a free ticket to come here as part of a Yelp Elite event and was still disappointed in my experience. I purchased a discount ticket for a friend to join me. I would never; ever pay full price to come here. 3 of the 5 comedy acts were funny; the other two were decidedly not and the host was not that great either. The good thing about this place is that food comes extremely fast. They must have everything pre-made because within seconds of ordering the food arrived at the table on three different occasions for my group of 6. The service was great in the beginning; then our server disappeared for a while when I needed another drink and re-appeared when it was time to pay the bill. Although I received an email stating that Yelpers would receive 20% off of their entire bill; the server told me it only counted for my portion of the bill; not my friend's (even though I was paying the whole thing) then came back and said it was only for food and not for drinks which means only one item would be discounted. Considering that I didn't like the food or drink I ordered (the lemon pepper wings were tiny; hard; and overcooked but had a good flavor) and came only because of this Yelp event; I was very unhappy. I spoke to a manager and they finally agreed to honor the policy that had been sent out in writing. I really like the area that this place is in; but will not be visiting again</t>
  </si>
  <si>
    <t>D6PpBgPIpa_iyTxRbszxGw</t>
  </si>
  <si>
    <t>I am writing this review live from the venue. Ive been been sitting for ~50 minutes and still haven't received the drink or food order. Worst service in city for real. If you decide to venture here; eat/drink first!</t>
  </si>
  <si>
    <t>Ap0Vsx1ASmLHDRQcmn8Niw</t>
  </si>
  <si>
    <t>vYof_Lsa96l7b32fhpEVCg</t>
  </si>
  <si>
    <t>AMELIA was very personable; and very accommodating. Perfect waitress for our first here. Love the ambience! We will be back!</t>
  </si>
  <si>
    <t>hkaIxD9YemFZomfgQvFS9Q</t>
  </si>
  <si>
    <t>BgxZQvugyyKe5mtoWAD_4Q</t>
  </si>
  <si>
    <t>I am really excited to have a comedy venue in the neighborhood, but this place should make some changes stat.;;The good:;The show we saw was great.  The space is good, we could see and hear the act well.;;The bad:;They need to hire wayyyy more people if they're going to require you to have table service.  There is a 2 drink minimum, and I barely ordered my 2 drinks during an over 2-hour show.  I would have had more drinks if you had served me faster!  The worst was, they sat us (a couple) at a 6-person table with 2 other couples, and it was a pretty long time before the show started.  That time was SUUUUPER awkward without a drink in hand... everyone was just sitting there silently looking at their phones!;;On the same note, why so many 6-person tables and so few 2-person ones?;;Also, as others have said, the drinks are ridiculously priced.  Raise the ticket prices by a few bucks and make the drinks reasonable!  The acts they're putting on are good enough to attract audiences even at a few more dollars a ticket, and paying that much for drinks just feels like a ripoff.;;Also, the food.  I came in hungry, but I had a chance to see some of the food go by and was not impressed.  I wound up just waiting to eat until after the show -- there's too much great food in this neighborhood for me to overpay for something mediocre except in an emergency.  I don't need anything fancy -- just good bar food!;;The vibe is also pretty weird.  They had slides that were ads for themselves playing while you waited for the show to come on!  And otherwise it just feels corporate-y.  But oh well.  If they fix the other stuff, I'll go back.</t>
  </si>
  <si>
    <t>iGNlVF9bza0WXzfLOciy_Q</t>
  </si>
  <si>
    <t>cBnVoBqJ6oL2QnER1RoVJg</t>
  </si>
  <si>
    <t>We came back here to try the place again. My wife son free tix at South street festival. Main highlight was Ricky Velez. The host for the night was a Indian guy and had some interesting punch lines. The line up was great and we really laughed our hearts out.;We ordered the beer basket. There is Yelp discount. Food was fine. ;The bar outside had some interesting cocktails. The place gets completely empty when the show is over.;Nice experience. Will come back here again.</t>
  </si>
  <si>
    <t>0kPfZz9R1_0f7vYSXglF8Q</t>
  </si>
  <si>
    <t>x_vVXVFVTub2xk5odBQaCQ</t>
  </si>
  <si>
    <t>We came here to see Joe Pharaoh and had an absolute blast. The food was just ok but that's not why you come here so who cares! Great setup so as many people as possible can enjoy the show. And you can drink!;Service was slow but it's dark and the staff really is working hard-- there are so many table and they can't like have the staff keep blocking people's view of the show.;I think the staff was awesome- considering the really hard position they are in- they all did a fantastic job</t>
  </si>
  <si>
    <t>sWy9Udo9Wr3n7r0Udry10w</t>
  </si>
  <si>
    <t>IGfLg0QXO7DQO0VAC8WAhQ</t>
  </si>
  <si>
    <t>Nice venue for comedy shows; service is decent too. I think they could do a better job with seating for larger parties though- a lot of the big tables are off to the side.</t>
  </si>
  <si>
    <t>9UeHVTMLdCoxlzxXdaRxqg</t>
  </si>
  <si>
    <t>EOVU_SMdGxshiA3zJhZ7tA</t>
  </si>
  <si>
    <t>I'll start with the positive. Jay Pharoah was too funny. Great show!!;;Now ... I am allergic to mold base cheese. I expressed this fact to my server when ordering food because blue cheese is the default dressing that accompanies the wings served. The persons with me specifically asked for ranch when they ordered their food. When the food come to the table we were told the dressing was ranch. Needless to say it was not. It was sent back. They bought back ranch. No problem. I proceed to order wings. Before the server placed hem on the table I made a point to ask if the dressing on the plate was ranch, why??? BECAUSE I AM ALLERGIC TO BLUE CHEESE. He says yes it's ranch. ;;Because I know better and the people I were with love me, they tasted it; and low and behold it was blue cheese. When I get the attention of our server I tell her the dressing next to my food is blue cheese. She takes it back. They remake my food and she brings me back fresh wings and this time she places the dressing on a separate plate. Once again my friends try the dressing and I be damn if it isn't blue cheese. She says to one of the persons with me \No it isn't that's just how it looks.\" To prove it was in fact blue cheese my friend  stirs it and shows the chunks that sit on the celery. Now our server is upset because she has to go back to kitchen. ;;The third time she goes back and pours the ranch herself and brings it to the table. By this time my food is warm... Typically I would be pissed and asked for a manager (and I should have) but I was enjoying the show. I didn't finish my food. I don't recommend the lemon pepper wings. Stick to the wings with sauce. There wasn't enough lemon pepper seasoning on the wings. It was more of a lemon pepper butter/oil  coating. ;;Go for the show... not the food or drinks."</t>
  </si>
  <si>
    <t>zQUboOXemw846MuwA9Y3Ug</t>
  </si>
  <si>
    <t>Oh3Q3QfhMl2DArFiLUrT9Q</t>
  </si>
  <si>
    <t>Restaurants, Italian, Pizza</t>
  </si>
  <si>
    <t>La Fourno Ristorante Trattoria</t>
  </si>
  <si>
    <t>DGrQ2rdInEekZmFmpfrQVg</t>
  </si>
  <si>
    <t>Very enjoyable dinner for 6 people. The food and service was excellent. We enjoyed pizza; lobster ravioli; penne alla vodka (very good); bolognese; and the pollo valdostana. I would recommend them all. We look forward to going back.</t>
  </si>
  <si>
    <t>0G3nCDdQSsCaDDB0OB8a8g</t>
  </si>
  <si>
    <t>qIMjSDCCt_2HhT6sPzljcg</t>
  </si>
  <si>
    <t>vvZs9RQ1uaWNgw35ZtXL8g</t>
  </si>
  <si>
    <t>gp1sfBtBbKETEwzcPIWWMQ</t>
  </si>
  <si>
    <t>0JOcoPEgFl0QnJPRuf4jSw</t>
  </si>
  <si>
    <t>ZQOAPysRzkRHtfbRbsEHyg</t>
  </si>
  <si>
    <t>PROS: Great appetizers, huge portions;CONS: Entrees --- not so great;;La Fourno has really great appetizers., especially the tiger shrimp and pizzas as well as the complimentary bread with olive oil. The entrees, on the other hand, are quite disappointing --- emphasizing quantity over quality, or so it seems, with piles upon piles of underseasoned pasta and/or other carbs. The flavor of the entrees needs improvement!</t>
  </si>
  <si>
    <t>3totVoin6HmW0oa5PUBItQ</t>
  </si>
  <si>
    <t>A friend of mine and I discovered La Fourno one day when walking down South Street, trying to kill time while waiting for a table at another restaurant.  I was being picky about where to have our pre-dinner drink and after several blocks, I got annoyed with myself and decided we were going into the next place that had a bar.  Seconds later we stumbled upon La Fourno and their sign announcing \Bar Open\". We stopped to read their sidewalk sign (mostly because their window sign was so helpful) and were greeted by their owner.  He informed us that whenever hesitant people stood outside to read his menu or specials board</t>
  </si>
  <si>
    <t xml:space="preserve"> he likes to make a point to invite them in.  Sounds like a solid business practice.  We got a table and decided we had had enough with waiting.  Our first choice in dining still hadn't called us with a table (how dare they??) and adorable little La Fourna already had a carafe of wine in front of us.  If only finding a man was this easy...;;We have since gone back several times</t>
  </si>
  <si>
    <t xml:space="preserve"> and always try to order something different each time (sharing everything along the way</t>
  </si>
  <si>
    <t xml:space="preserve"> of course).  The pizzas are always delicious. Pick whatever toppings you and your table want most</t>
  </si>
  <si>
    <t xml:space="preserve"> but it really doesn't matter because the crust is spot on every time. We've enjoyed their caprese salad</t>
  </si>
  <si>
    <t xml:space="preserve"> fried calamari and mussels as an appetizer on different occasions.  For entrees</t>
  </si>
  <si>
    <t xml:space="preserve"> we've had the baked penne</t>
  </si>
  <si>
    <t xml:space="preserve"> the veal and sage raviolis</t>
  </si>
  <si>
    <t xml:space="preserve"> chicken marsala and penne alla vodka.  My favorite is probably the veal and sage raviolis-they were very earthy and hearty.  But seriously</t>
  </si>
  <si>
    <t xml:space="preserve"> everything is great.  Simple</t>
  </si>
  <si>
    <t xml:space="preserve"> homey and well-prepared. La Fourno is one of those places that remind you a lower price point and a casual atmosphere can still supply you with delicious food and an experience worth talking about."</t>
  </si>
  <si>
    <t>F5bb4eHVw02a8W_zv6sieQ</t>
  </si>
  <si>
    <t>9M0QpQNWp3TGs6zgloL4YQ</t>
  </si>
  <si>
    <t>This place has been a favorite of mine since I stumbled upon it when I moved to Philly 5 years ago. Desperate to find a place to take my mother, who is super picky with her Italian cuisine, we found this cozy place quietly tucked into South St. Our server Frances was the most amazing host and has been every time I have in, even when he wasnt our server. I have taken everyone I know here, and every one has the same opinion. It's amazing. ;;;I always ordered the seafood dishes, because here you can never go wrong with fresh seafood and pasta. The bread to start is to die for, along with the antipasta that comes complimentary with your entrees. I recommend the shrimp scampi and potato pizza. And nothing beats any of the red wines or the maple lead cocktail. A must have. ;;Overall, everytime I eat here I feel warm, full, and fantastic when leaving. I can't say enough about this place. Two thumbs up. My favorite restaurant in Philly.</t>
  </si>
  <si>
    <t>2JIiohl59OsRJfz6gG9Gwg</t>
  </si>
  <si>
    <t>tNZim9BKXpyxmoV19qMKcA</t>
  </si>
  <si>
    <t>The restaurant is very good however never have it delivered.  We ordered our favorites and thought the delivery guy went to the wrong restaurant.  The $7.20 Tiramisu took two bites to eat; much larger portion in the restaurant.  Ordered the bread/cheese appetizer; cheese was hard and discolored; the fettuccine alfredo was missing the most important part...cheese.  My favorite penne vodka had raw chunks (large) of onions/garlic and no flavor...seems like the pasta sat for a while.  so the review is based on getting delivery we will still visit the restaurant.</t>
  </si>
  <si>
    <t>zOb8GUeOGbfw5YMmg929-A</t>
  </si>
  <si>
    <t>FPLZfAzzR2GTz6qhVPX1iw</t>
  </si>
  <si>
    <t>The bread was very good.  They gave us a free appetizer- watermelon, mushroom and cucumbers with balsamic vinegar that was delicious! I had the pork loin with roasted potatoes and carrots. The portions were big!  The kids and my husband had the chicken fettuccine. They said it was good!!!!;;The service was excellent!!!</t>
  </si>
  <si>
    <t>gJYL_dCjfH84Thrmh8c69Q</t>
  </si>
  <si>
    <t>SMgnl-bfDf0VjfZXh7K1oA</t>
  </si>
  <si>
    <t>LYg5TqoyWq0jHqWXCljbMg</t>
  </si>
  <si>
    <t>JCoccYw0mV-BoiWycDtshA</t>
  </si>
  <si>
    <t>We are frequent visitors to this establishment and the food has always been excellent.  I have only now decided to write a review because of our most recent visit.;;Just about every time we have visited this location it has been with a Groupon of some sort, this isn't because we are inherently cheap... but with myself still being in college and my partner a recent graduate still battling enormous student loan debt, we do not have the disposable income that perhaps this restaurant's management expects.;;And therein lies the problem.  As I said, our previous visits have been wonderful, food excellent and service almost always excellent as well.  A pattern we have noticed however is that the owner (Tall &amp; skinny older male) will go around to the tables and converse with the patrons.  He'll refill their waters and ask them how the food is or recommend something.  Basically small talk, but still nice and engaging.;This proprietor however does not feel the desire to do this for anyone who is using a Groupon.  Consistently on the last couple times we have visited he invariably passes us by without a word.  Our most recent visit he literally came by and filled our waters without saying anything at all.;;Let me clarify... I love this place.  The pizza is some of the best and freshest I have ever had.  The salad and desserts are delicious and the entrees are good as well.;;But I feel as though the owner is somehow shunning us because we dared to use the Groupon that he made available to the public.  I could easily see this place becoming a regular dining spot for my partner and I, especially after we get on our feet and have more disposable income at our hands.;;I really take offense to the owner's attitude towards us... and to be clear, he is the only one.  The female host (I do not remember her name), she is always very welcoming and engaging.  She recognizes us from previous visits and accordingly makes us feel at home.  As does the male host when he has been there.;;The owner however is a different story.  I would gladly change my rating from a 3-star to a 5-star if I saw a change in his attitude, but frankly at this point I'm not even sure if we'll return.;;If his goal was to turn away a satisfied customer, Mission Accomplished</t>
  </si>
  <si>
    <t>-fvoES_EA1-6hAQqWpphmw</t>
  </si>
  <si>
    <t>04UD14gamNjLY0IDYVhHJg</t>
  </si>
  <si>
    <t>Mediterranean, Restaurants, Seafood, Greek</t>
  </si>
  <si>
    <t>Dmitri's</t>
  </si>
  <si>
    <t>JrIxlS1TzJ-iCu79ul40cQ</t>
  </si>
  <si>
    <t>eUta8W_HdHMXPzLBBZhL1A</t>
  </si>
  <si>
    <t>UWCX5uj76EZqQRJ_a9E_OA</t>
  </si>
  <si>
    <t>Dmitri's is the best Greek food in town. If you're a seafood lover, go for the shrimp pil pil and the octopus. The grilled lamb and chicken entrees are the only non seafood items, but they're fantastic. Make sure to get the hummus - it comes with unlimited warm grilled pita and baguette.;;Also - BYOB! And they don't take reservations. Kitchen closes at 10 so make sure to get there by 9:30.</t>
  </si>
  <si>
    <t>6uwL28by5LNowEasl4GTWw</t>
  </si>
  <si>
    <t>zHkS8aDfAy-GoBe0ZtwlVg</t>
  </si>
  <si>
    <t>If I could give this place 6 stars, I would.  Food is consistent, simple, and good.  People who are complaining about the cramped space and pissy waitresses need to relax- this is what a good BYO in a little homey neighborhood in a big city is like.  If you want room, go to Applebee's and request a booth.  Won't miss ya.;;My husband and I always get the same thing- 1/2 and 1/2 (a combo plate with half hummus and half baba), sauteed mussels, smelts, shrimp scampi, and grilled octopus.  If we have room, the rice pudding is great.;;FYI- plan in plenty of time to find parking, BYO, and cash only.</t>
  </si>
  <si>
    <t>w_ulWOjbIYa0seIc87wkdw</t>
  </si>
  <si>
    <t>HW1OOzrOyyd_Dqiak7GiJQ</t>
  </si>
  <si>
    <t>We love good food and would rather have a fine meal in a mediocre space than a lousy meal in an elegant space.  Alas, our first (and last) experience here gave us a lousy meal in a mediocre setting.;;* The space is drab and dreary.;* Tables crammed too close together;* Noise level excessively high - impossible to have a relaxed conversation, have to compete with too-loud talking at too-close tables, flatware and plates rattling on the stone tabletops;* Cheesy, cheap paper napkins at a not-cheap restaurant;* Worn, scuffed, cheap diner-type flatware ;* Bread that came with the hummus was stale, tasteless;* Rice and vegetable accompanied all four entrees - rice tasteless and lukewarm, greens mushy, overcooked, oily and unrecognizable;* Entrees rushed out before we had finished our apps;* For our wine, we were given old, small, worn-out flute-shaped glasses - totally inappropriate ;;All in all, an entirely disappointing BYO meal at any cost, but especially so for close to $160 including gratuity for four apps, four entrees, two desserts.</t>
  </si>
  <si>
    <t>nF-p2LxfYtkRrlz9NNrgOg</t>
  </si>
  <si>
    <t>4HKz5Pcj2Lx1eEjvMevFiA</t>
  </si>
  <si>
    <t>Yes; yes; yes; yesss! Dmitri's is a wonderful BYOB with delicious; fresh; flavorful food. The QV space is tiny; but not cramped. You get a great amount for the price and I have never had a bad dish. Only downside is I have experienced a \3\" level service on a few occasions; but the food keeps me coming back."</t>
  </si>
  <si>
    <t>tYfw_FVwOYZdmckr2ytvCw</t>
  </si>
  <si>
    <t>P4CG8ONDdHSha1UfjaTv_w</t>
  </si>
  <si>
    <t>Love this BYOB.  Albeit the environment is cramp and loud; so not a good place for an intimate dinner.   However; the food always lures us back.  The grilled; whole fish is wonderful.  My husband is a big fan of the lamb.   It's a good lively night out; with wonderful full flavored food and attentive; friendly service.</t>
  </si>
  <si>
    <t>SOTT3meC31BfNcJW08KvhA</t>
  </si>
  <si>
    <t>I've been to dmitris a few times and their food has never disappointed. It is authentic and fish is always fresh. Their food is hands down five stars. I am giving them four stars only because they require you to place your appetizers and main dishes at the same time but do not always allow for adequate time between courses. I don't mind placing orders for both at the same time; but they should definitely plan out the timing a little better. Other than than; dmitris is a great byob in queen village.</t>
  </si>
  <si>
    <t>Xtho7cBw-n_SWpYe9FZB6Q</t>
  </si>
  <si>
    <t>BRoNzL8HYXHUWE3DJDmSkw</t>
  </si>
  <si>
    <t>g5W6ZijoeP1ud-AmppDQuQ</t>
  </si>
  <si>
    <t>RZqMcdVVvf8uU1J6YTtJPw</t>
  </si>
  <si>
    <t>I've been to Dmitri's twice, and both times I ordered the same entree.   I love squid, and it's always a rare treat when you find a place that serves it grilled instead of deep fried.  I love the concept, but for me the taste of the squid was overpowered by the taste of char from the grill.  When they say grilled, they mean GRILLED.  I used some extra lemon wedges to brighten it up a bit, which definitely helps, but I don't think I'll order that dish again. ;;My boyfriend on the other hand, ordered the seafood combination - a tomato/garlic based broth with a ton of seafood.  I had total food envy.   The seafood combination pretty much had it all - shrimp, clams, mussels, tilapia, scallops.. super delicious. Next time, I'm ordering that.;;Our appetizer was the shrimp scampi, and it was good, but they lose points for serving shrimp that hadn't been properly cleaned.  If you see that long, thin black \blood vein\" in your shrimp</t>
  </si>
  <si>
    <t xml:space="preserve"> diner be ware.  That's not a vein</t>
  </si>
  <si>
    <t xml:space="preserve"> and it's not blood.  It's the digestive tract</t>
  </si>
  <si>
    <t xml:space="preserve"> and therefore I bet you can guess what that actually is.  (Ew)  ;;In the past I've had the shrimp pil pil</t>
  </si>
  <si>
    <t xml:space="preserve"> grilled octopus and hummus and those were pretty tasty.  Some of the smaller octopus pieces were overcooked</t>
  </si>
  <si>
    <t xml:space="preserve"> but overall it had good flavor.  ;;Will I be back? Yes.  But next time I'll be more \"in the know\" on what to order and what to skip."</t>
  </si>
  <si>
    <t>97-dPyCYmQBykiutyfVuWw</t>
  </si>
  <si>
    <t>BZ_e5fQtfiTbKCqxpfdLWQ</t>
  </si>
  <si>
    <t>As a former patron of the Pine Street Dmitris, I had certain expectations. ;;First off, I had no idea that this (and the northern Liberties locations) were BYO. I really wished I knew that ahead of time. It's always nice to have a glass of wine with a nice meal right? I was bummed. ;;Secondly- the menu at his location was missing the saganaki (fried cheese) that the other now closed location had.;;Perhaps my overall disappointment clouds my review but the only thing that stood out was the shrimp pilpil. Outstanding! Everything else was good. But I didn't leave as satisfied as I did at the other Dmitris. ;;We ordered the grilled veggies which were good. ;The meatballs were eh. I had to ask what kind of meat they were and please be aware there is veal in them. I don't eat veal. I am;bummed once again. ;Fried calamari platter: needed salt. What the deuce guys? ;;Overall the experience was unimpressive. ;;While the ambiance is lovely, the waitstaff is banal, and I wish I had gone there prior to the other location because I would most likely have an entirely different take on the experience. ;;I miss my Pine Street Dmitri's location. I hear they're putting in a Tria. Eh. Whatever.</t>
  </si>
  <si>
    <t>G2oWC7vWPTiTZt--0bUMzA</t>
  </si>
  <si>
    <t>Kalaya</t>
  </si>
  <si>
    <t>X4A_VGQ2Ol19fpKdk2-gcw</t>
  </si>
  <si>
    <t>Cute decor; lovely staff; delicious food! Must try crab fried rice and chicken curry. Great neighborhood spot! Lucky to have Kalaya.</t>
  </si>
  <si>
    <t>TCvBUJSPW7W055lif7NX_Q</t>
  </si>
  <si>
    <t>0P3vFQtO1H8sD_5UEMQPcg</t>
  </si>
  <si>
    <t>Kalaya is a wonderful new addition to the Bella Vista neighborhood! It is my second visit and I have been very impressed with the food and service.  This is not your \pad thai' joint.  This is Southern Thai; boasting family dishes from the chef's mother! We loved the curry chicken with coconut rice.  The lemongrass drink should not be missed! We will be back very soon!"</t>
  </si>
  <si>
    <t>d4U4A9Svhf6tAD8iR-dUng</t>
  </si>
  <si>
    <t>i8oAnTsjVW4JdW8GRYVvAA</t>
  </si>
  <si>
    <t>I want to like this place. It's gotten rave reviews and I've been looking for a good Thai restaurant in Philly for so long. But the portions are just so small. It's way over priced for what you get. The monk fish was good but you only get 4 small pieces. I enjoyed the chicken curry but again the portion was very small. The curry was supposed to come with a side of rice. Since I read good reviews for coconut rice and the small portions; we ordered an extra coconut rice. Somehow; it ended up replacing the rice that was supposed to come with the curry dish. The fish cake starter was mediocre at best. Overall the flavor was decent but not as mind blowing as suggested in other reviews. Definitely not a good value in a city with so many good restaurants.</t>
  </si>
  <si>
    <t>AKDhsLqfQT2KcDC3su7fIg</t>
  </si>
  <si>
    <t>H45bbKQti0-Pu-XxBhlQRw</t>
  </si>
  <si>
    <t>Absolutely terrific. We were there on their first weekend night; and they're still getting the kinks worked out on service a little; but they are extremely friendly and the food is exquisite. Go.</t>
  </si>
  <si>
    <t>J8sVIzTpJsTk_R2vbCc2qw</t>
  </si>
  <si>
    <t>vnAfOfmDbqO2d2xXyU70Rg</t>
  </si>
  <si>
    <t>Sorry to be boring and add to all the 5 star reviews on here but .. this was amazing. We got the tapioca dumplings which was the one thing I wouldn't recommend (they were a little too gelatinous and chewy). We also got the chicken wings; red curry which was great; crab fried rice; and eggplant dish. I didn't find anything to be particularly spicy but we didn't order anything above 3 stars on the spiciness scale. There was one pescatarian in our group and there were plenty of options for her. We also got the mango sticky rice which was delicious! For all that split among 4 we paid $25 each plus tip which I thought was reasonable; and it's BYOB. I am really excited about this new spot and will definitely be back!</t>
  </si>
  <si>
    <t>qJFARyg5C7qkuK911Fzlhg</t>
  </si>
  <si>
    <t>IfNleBaOYUXswTG-O37tcA</t>
  </si>
  <si>
    <t>Kayala is a superb Thai BYOB for those looking for authentic Thai food. Nok; one of the owners and chef;  is hands down one of the best kept secrets in Philadelphia. The service was relaxed; the food unmatched and the restaurant is simple and beautiful. You will not be disappointed. Get there before the word gets out!</t>
  </si>
  <si>
    <t>A0_HA2eByKIvtAYqrMxtGA</t>
  </si>
  <si>
    <t>qAmPhZnkWCgpTRFQ09L_rw</t>
  </si>
  <si>
    <t>Fabulous authentic Thai with great service; an exciting menu; and BYO to boot! We are so lucky. It's nearest peer is Little Serow in DC and this place offers more choices. Can't wait to go again!</t>
  </si>
  <si>
    <t>2hUZ_Ddx6MJkFpiJOuLghw</t>
  </si>
  <si>
    <t>Overall nice place. Cute decor. ;Tables are really close together. You can't get out of your seat unless the table is physically moved out of the way. Meh;We were the ONLY Asians dining here. That's a little bit of a red flag for me. The owners were definitely catering to the white customers. This is common treatment toward Asians when they try to \upscale\" Thai food. We were not checked on at all by the owners. But every other table was. Another meh. The food was good but small portions for the price. No bag for the take home food either. I'm suppose to just carry the plastic box? Overall okay place. Won't be back tho. BYOB is also nice."</t>
  </si>
  <si>
    <t>M4CNVX_3phwTxcHnRqfAmA</t>
  </si>
  <si>
    <t>ajOhgiru8cXYKZrWT69z4g</t>
  </si>
  <si>
    <t>Every dish we had at Kalaya was incredible. ;;Were there hiccups in the service? Did we see people having to wait 30-45 minutes after their reserved time? Yes. But if you can overlook this new restaurant's growing pains, be prepared to have a meal marked by intense flavors, fresh and high-quality ingredients, and unique dishes that you won't find anywhere else.;;Every dish we tried was a winner, particularly the kang gai khao mun, chicken curry with pandan rice. The rice has an intense vanilla/pandan flavor that tastes almost like a dessert, and the curry is silky smooth, with intricate flavors expertly melded together. The yum nua ma kua poa, sliced beef salad, was incredibly spicy, but the beef was so tender and the dish so savory yet light, we could not stop eating it. Another table favorite was the kang poo pak tai, or crab meat curry, which at $27 was the most expensive dish we ordered, but 100% worth it for those generous lumps of crab.;;Service was friendly and helpful, though our server was clearly still learning the ropes. Though she didn't open our wine bottle at first, she was attentive and immediately opened it when asked, and was really good about refilling waters - which was appreciated as we consumed our fairly spicy meal! Our appetizers took a long, long while to arrive, but after that, the pace of the meal was fine.;;I'd recommend coming here with a small group (4-6) so you can try more dishes. All the items looked so intriguing, and even with the four of us ordering as much as we could eat, there were still more items we wanted to try! Also, make a reservation. And make it for the number of people you plan to bring - we saw a reservation of 2 try to sneak in a third person, and the dining space is just too small to accommodate that. ;;I'm already excited to come back here again. I'm even thinking of booking a cooking class, which I saw advertised in their front window, for my dad, partially for Father's Day but also for selfish reasons - I need to know how to make chicken curry with pandan rice, I could eat that dish every day.</t>
  </si>
  <si>
    <t>459FmcqM-yvUqV5iSxgXGQ</t>
  </si>
  <si>
    <t>It's a an authentic Thai food restaurant . If you are not into spicy food than this restaurant is not for you. ;I would recommend that you share because the portions are small and it's best if you share it . ;We were 4 people so we order ;Appetizers --;Grilled oyester mushroom --amazing ;Topoica Dumplings ;;MainCourse ;Grilled eggplant -- amazing ;Tofu with mushroom grilled -- amazing ;Chicken curry -- litttle spicy thinly sliced meat;Barramundi with pineapple -- like the fish not the pineapple it is sour . ;;We all had to order the rice as a side as none of the curry came with rice . ;I didn't like the fact that I order a barramundi with pineapple as main course and had to order rice as a side and it was not enough for me . I am a foodie and for the amount I paid I did not like it that I can still eat more .;But if you are their for taste it is one of the authentic Thai place to be at in philly.</t>
  </si>
  <si>
    <t>ZOg7-YPt3fRJRQsCRilTmg</t>
  </si>
  <si>
    <t>rhdzgIxt3PikpHXm_QNCew</t>
  </si>
  <si>
    <t>Restaurants, Vegan, Food, Juice Bars &amp; Smoothies, Acai Bowls, Salad, Mexican</t>
  </si>
  <si>
    <t>Animo Juice</t>
  </si>
  <si>
    <t>ne13qdp2oFXkLP2VDZ5eTg</t>
  </si>
  <si>
    <t>This Animo location has become increasingly inconsistent in the past few months. I will probably only come here as a last resort. ;;The juices and smoothies are always good, ingredients for the food is fresh, but the service is extremely inconsistent; when it's good it is great, but when service is lacking, it is pretty bad. They have gotten my food order wrong twice in the last two months, and wait times to get 2 burrito bowls has varied from 10 minutes to 20+ minutes despite going at off peak times with no line. ;;When I ordered a burrito bowl I got a salad. When I ordered 1 chicken and 1 beef burrito I got 2 pork burritos.  Yes, they will happily fix your order but keep in mind this will take additional time that was originally unanticipated. ;;I'm not sure which posted store hours are correct, but I tried to going around 6:35pm on a weekday and their doors were locked.</t>
  </si>
  <si>
    <t>GJUD2eEuLQpTD6bahAI6fg</t>
  </si>
  <si>
    <t>The food here is always good. I enjoy their salads and beet juice. It is cheaper than most vegetarian places in the city. Get here early for lunch because seating is tight; if you plan to eat-in.</t>
  </si>
  <si>
    <t>3Ddl_n_aUZG6gYnA50R-MA</t>
  </si>
  <si>
    <t>PVY7n71HXXtmv766v6cVbA</t>
  </si>
  <si>
    <t>Got a veggie burrito here twice.  Blaaand and overly spendy.  Many grains of undercooked rice. Yer paying for decor; not food quality.</t>
  </si>
  <si>
    <t>98phTd7gpkS4rBVE6ygrOQ</t>
  </si>
  <si>
    <t>1jpkfCnMPqG0LKn_HIVKfg</t>
  </si>
  <si>
    <t>Tasty! Really good burritos; fresh ingredients; great smoothies; and super friendly staff!!! Prices were within a reasonable amount; leading to a full belly! Check them out!!</t>
  </si>
  <si>
    <t>VrMeXEQqNVuWEDMSXfU99w</t>
  </si>
  <si>
    <t>The border salad with chicken is honestly one of the best salads I have ever had in my life. Only negative about this place is the prices but hey; that's the market for salads these days.</t>
  </si>
  <si>
    <t>Q0w1XJCHgrBRjWG1KwJa4g</t>
  </si>
  <si>
    <t>I work close so this is a go-to lunch spot for me. The salads are great! I had a bad experience with their burritos so I have stuck to the border salad and have not been disappointed since. The frozen banana is the best thing ever. Be prepared for lunch rush hour from 12 to 1 pm during the week. It gets a little crazy in there. Aside from that; they are usually quick to get orders out.</t>
  </si>
  <si>
    <t>8f1VbdiIt_RrtQObodWVpg</t>
  </si>
  <si>
    <t>Well I didn't get a juice while I was here, just a couple of burritos when I had lunch with the wife recently. First off, it wasn't too crowded and it was close to the office which I appreciated. We both ordered burritos and they were both pretty good. They had a bunch of healthy type of beverages to choose from which do not necessarily taste good, but you feel a bit better making a better choice. ;;The wife got the chicken and guacamole burrito which I tried and like it, while I built my own burrito and was actually pretty similar to hers except that I added the fajita style vegetables and it was pretty good - very similar to Chipotle tasting. I ordered my rice and beans on the side and while delayed were actually pretty tasty and a nice size portion.;;The seating was uncomfortable and sparse. I would get the stuff to go if I were to return; but here's why I won't:;;They have a business practice where they round up the cost of your bill. They are not upfront about this. This is totally shady. I noticed this when looking at the receipt, and a confrontation with the cashier was unapologetic, describing that the rounding up is their policy. I wasn't demanding my twenty cents back, it's not about the change as much as it's an unfair business practice. I saw Office Space last night and it reminded me of this place, because of the penny shaving. As I looked around the busy restaurant, I thought twenty cents off of that person, 20 cents off of this person. That must add up. They could ask you if you want to keep it or ask if you wanted to donate it to a nice charity but they don't do any of that.</t>
  </si>
  <si>
    <t>6Yy4vdVpfmy19SigDdVZtA</t>
  </si>
  <si>
    <t>_0PLyjpcfvmCk5xai9X-oQ</t>
  </si>
  <si>
    <t>zbAB3qTBJ5FMCs0nMCSqLQ</t>
  </si>
  <si>
    <t>dkNLgee9u_66LYAHWrp8bw</t>
  </si>
  <si>
    <t>Good quality all around. Clean environment, good customer service, quick service and good fresh food.;I have over 37 visits to this location.</t>
  </si>
  <si>
    <t>m-U7quizMroR9Px6OxkZSA</t>
  </si>
  <si>
    <t>v8oZ50MeEw86J9WGfUI1ZQ</t>
  </si>
  <si>
    <t>nmmaBI8t0JN4Hkxay7VpTg</t>
  </si>
  <si>
    <t>uB12vX5p9T8z0g2Eq3bBBQ</t>
  </si>
  <si>
    <t>Breakfast &amp; Brunch, Restaurants, American (New), Sandwiches, Tapas/Small Plates, Salad</t>
  </si>
  <si>
    <t>Marigold Kitchen</t>
  </si>
  <si>
    <t>ZF1CETPgyy_o4agydAigAA</t>
  </si>
  <si>
    <t>I could not recommend this place more. I wasn't sure how I'd feel about a chef's tasting menu with no choices but everything was amazing. Each dish was better than the next and the flavors were all so interesting paired together. Some dishes were outside the box and allowed me to try foods I've never had before; but it's a cool experience. Also; make sure to bring a bottle of wine as it's BYOB.</t>
  </si>
  <si>
    <t>bJhwZUxbNqXySZgCbYp-Hg</t>
  </si>
  <si>
    <t>Would have loved to try.....but my Groupon expired last month. $25 for $50! I Sent an e-mail asking if I could just use the $25 that I paid....no response. Called them Today......sorry; but can't help you. The person who answered was very nice....made me feel good about losing my money....</t>
  </si>
  <si>
    <t>zg_vyoWljltbVaL6hitq4w</t>
  </si>
  <si>
    <t>HCBX53YLUzawhVzPsw1PDQ</t>
  </si>
  <si>
    <t>I loved this place. I went for a very special occasion and it lived up to my expectations. The entrees on the Dining Days special weren't my favorite so I ordered  a la carte and it was a great idea. The crab mac&amp;cheese is the most decadent and delicious dish I have had in a while. The truffle oil and jalapeno give it intensity but the creamy cheese smoothens it so it is not overwhelming at all. The duck was also spectacular. ;;Very cozy  atmosphere, BYO so you can bring your own wine. I highly recommend it.</t>
  </si>
  <si>
    <t>u8tyDjEaANLSOZ4MTKfhhg</t>
  </si>
  <si>
    <t>Y18GUHiWuyGRszKHbwS7XA</t>
  </si>
  <si>
    <t>Really cute; quiet dinner in an old Victorian house. Amazing ingredients that are really fresh! Favorite dishes were the scallops; salad; and carrots.</t>
  </si>
  <si>
    <t>klwE_kuYHo9pyy873oG3-w</t>
  </si>
  <si>
    <t>gAsfHpP6vcT9YWS7JyKZfA</t>
  </si>
  <si>
    <t>This terrific West Philly BYOB is well worth the trip from Center City.  Nestled into a quiet corner on a pretty block, Marigold is a comfy, homey, and intimate.  (We sat upstairs and thought it would be a perfect spot for a dinner party / birthday party for 15-20);;Their \3 for 30\" prix fixe on Sundays is a terrific bargain</t>
  </si>
  <si>
    <t xml:space="preserve"> and the apple cake dessert should not be missed.  ;;The presentation and taste of everything was delicious -- absolutely rivals Matyson</t>
  </si>
  <si>
    <t xml:space="preserve"> and like a classed up Audrey Claire (we noticed little bits of Mediterranean throughout -- eggplant etc).;;The artwork in the bathroom is beyond charming (\"Recipe for Dinosaur Soup\") ;;Service was a bit spotty</t>
  </si>
  <si>
    <t xml:space="preserve"> but that can easily be overlooked when the dinner bill for 4 comes and it's $135 all in."</t>
  </si>
  <si>
    <t>Ss3iS1RuQJq_ovDskbuidw</t>
  </si>
  <si>
    <t>WarvUJI-SV7Znxl7X0M4sA</t>
  </si>
  <si>
    <t>tpgEUdx7QWl9Za5SOo9csQ</t>
  </si>
  <si>
    <t>I wasn't really sure what we were getting into since the web site had no menu. Although kudos that they asked for dietary restrictions when they confirmed and they did accommodate 2 of us that eat Paleo style. The 13-course mini plates were diversified, tasty and intriguingly different. ;;Not sure I'd pay $90 fixed price per person to go back again, but it was worth trying once.</t>
  </si>
  <si>
    <t>a9-3NDi9_rm9y8hjJHgM8g</t>
  </si>
  <si>
    <t>meAkIS9mNvynyrv4hfD0ng</t>
  </si>
  <si>
    <t>Incredible. Like \I want to lick my plate but will use every ounce of self control to refrain\" incredible. Every dish was bursting with flavor. Unique</t>
  </si>
  <si>
    <t xml:space="preserve"> innovative concepts. Homey</t>
  </si>
  <si>
    <t xml:space="preserve"> warm atmosphere. And they were so accommodating with my \"aversions\" (no liver</t>
  </si>
  <si>
    <t xml:space="preserve"> sweetbread</t>
  </si>
  <si>
    <t xml:space="preserve"> etc) and came up with creative alternatives/substitutes for each. ;;A really special gem for a fantastic experience with someone (or a group) you love. We will be back!"</t>
  </si>
  <si>
    <t>wNi11aCbIHWEMPD16SPiGQ</t>
  </si>
  <si>
    <t>Irmrqb2CeCK3NVcBfkjPpg</t>
  </si>
  <si>
    <t>PjHpIJ759gqzr_cIE9-Jfg</t>
  </si>
  <si>
    <t>Expensive; esp since we were confined to the pre-fixe menu; which we were not fore-warned when we called to make the reservation and when we called earlier in the day to confirm the number of people in our group.  The good thing was that the food was good.  But I felt like I had arrived in a house I was uninvited.  I felt uncomfortable.</t>
  </si>
  <si>
    <t>OrStDm99IYXxsgqDXkFh1w</t>
  </si>
  <si>
    <t>pgri9CUZXGy9hi6UMMQR6A</t>
  </si>
  <si>
    <t>Restaurants, Burgers, Salad, American (New), Modern European</t>
  </si>
  <si>
    <t>Louie Louie</t>
  </si>
  <si>
    <t>lXmVVOtkOBUt-PHPARdBJQ</t>
  </si>
  <si>
    <t>gO03HDa_tQ-NIQyR5fC4Mg</t>
  </si>
  <si>
    <t>ZQ4QVItil0TE4sn1nkGczQ</t>
  </si>
  <si>
    <t>Went here for our anniversary. The duck beast was a little fatty. However the potatoes; mushrooms; and string beans with the sauce was pretty amazing. There is not only a lot of wine options but lots of variety. The chocolate parfait was awesome. Best salted caramel I've ever had. Best part however was the staff. Everyone was so nice. They handed us a card thanking us for spending our anniversary there which is such a cute thing to do.</t>
  </si>
  <si>
    <t>3eyIVMGv1JeHe4Dq1poROw</t>
  </si>
  <si>
    <t>YQ-o2eRv_tZT41unkBsKvw</t>
  </si>
  <si>
    <t>tSXAdhJmi4cgK_KU38totA</t>
  </si>
  <si>
    <t>VrAvhwFdoROyCltgZe5PJQ</t>
  </si>
  <si>
    <t>Stumbled upon this White Dog sister restaurant in U. City and SO happy! It is fun; stylish and delicious. The food is French; with a modern flair - think escargots with baby ravioli. Get the bacon wrapped dates and ask your bartenders about the cocktails; they are all creative; beautiful and tasty.</t>
  </si>
  <si>
    <t>DbiYNCaf_BrSECcDHL95Aw</t>
  </si>
  <si>
    <t>UiALVwnVjhOOz4_chzGGfg</t>
  </si>
  <si>
    <t>Salmon BLT sandwich was delicious!!! Piece of salmon was a little small though; somewhat excess bread. Lemon Aolli was perfect. The fries were a bit soggy</t>
  </si>
  <si>
    <t>qtp6Ku1n1AcaKsi36s71bw</t>
  </si>
  <si>
    <t>b2Zu6AKmx08CWvrZoWvjPA</t>
  </si>
  <si>
    <t>I went here for Brunch on Saturday. We had late reservations that apparently was never accepted by the restaurant (via opentable). Nonetheless; we were seated immediately. I started off with a Bloody Mary which was not very good. For starters; it contained three separate liquors which should have been a giveaway. My next drink was the weekend warrior which was a sweet tea drink. It was a smooth drink but lacked the amount of alcohol I'd hoped. The bread was good and brought to our table. We had an appetizer but the name is escaping me. I tried the lobster and Brie omelet which was pleasant. They did not skimp on the lobster; but the Brie was not noticeable. The best part was the atmosphere and will cause me to return!</t>
  </si>
  <si>
    <t>5MGNMCaRY99tmMeDGGCbVQ</t>
  </si>
  <si>
    <t>Should really be the title of a 1950s song; for you are stepping back into French American food of the 50s when it was thought of as \fancy.\"  This is no place for vegans or vegetarians; this is the land of ham fried in butter stuck between two buttered fried pieces of bread.  Having pretty much no entree choices beyond an omelet; not even an entree sized salad (the usual refuge for the unimaginative chef faced with the scourge of the non-carnivorous); I ordered an appetizer; the onion tart.  The onion was worked to a fare-thee-well; no sign of its former self; and the flakey buttery crust was properly made; which is to say light; crisp; greasy and raspy to the tongue such that I soon lost my appetite for it has been so many years since I've had to eat such a thing.  The menu was uninspired; the acoustics were godawful--I mean; I couldn't hear the person across from me because everyone was talking very loudly to overcome the sound bouncing everywhere--so much for our business lunch or for intimate conversations.  The service was good; the decor was unexceptional. It's not a place I'll likely revisit."</t>
  </si>
  <si>
    <t>mywz_VROZh9Le1Lw55VsqA</t>
  </si>
  <si>
    <t>CZ8snmzd4GEIcEXR6FcKnA</t>
  </si>
  <si>
    <t>The food was outstanding; the service was top notch and the ambience was continentally sophisticated</t>
  </si>
  <si>
    <t>ohO9c1x-Qw2GI29BUsCxkg</t>
  </si>
  <si>
    <t>ovYzQMHAYhvi8h6QFK4QPQ</t>
  </si>
  <si>
    <t>1uIpGA1B5fLUbre3kD1bRA</t>
  </si>
  <si>
    <t>k09Y5oPHgrcArAGWyYe7cQ</t>
  </si>
  <si>
    <t>uxZENO1iy7tz8MK77L3_GQ</t>
  </si>
  <si>
    <t>Restaurants, Juice Bars &amp; Smoothies, Bakeries, Bagels, Breakfast &amp; Brunch, Food, Sandwiches, Coffee &amp; Tea</t>
  </si>
  <si>
    <t>Black &amp; Brew</t>
  </si>
  <si>
    <t>L6XXjIw78-D1l_iHjXm4UA</t>
  </si>
  <si>
    <t>I really like the food of Black and Brew. I hardly eat out because I hate the taste of restaurant food (I know I am kind of very picky about what food I am eating) however, as my life is getting busier, I could not be able keep up with the cooking but I still need to eat. I found the place as I went to my friend house. I make an order the first time on Caviar. The description seems to be very nice and tasty. It is nice that they have vegan and gluten free option. I ordered 1 burritos and 1 breakfast sandwich. The burrito is blown my mind. It is very tasty, and I love the ingredient because they are all blending well together. On the other side, I don't like the breakfast sandwich. I don't like this one. It is nothing special, because I opted for vegetarian option so no meat for me. All i got was a plain bagel with plain scramble egg. For the price of $7, i think I can make it much better at home. I made a second order today for 2 burritos, and I loved it as well as my coworker. We are very satisfied with the burrito;The food was hot when it arrived.</t>
  </si>
  <si>
    <t>dQeDQ33-kh60xw1vhHE8WA</t>
  </si>
  <si>
    <t>FUy7cZT1UylSWKBEo52EWg</t>
  </si>
  <si>
    <t>Best breakfast burrito in Philly! I cannot get enough of it. I eat here at least once a week and have never had anything else for breakfast. Its that good. Seriously. (If you like a little kick; order it with sriracha in it).</t>
  </si>
  <si>
    <t>AtWdsERLVeBNmS_vNkWxpg</t>
  </si>
  <si>
    <t>My husband and I ordered 2 similar sandwiches to go with different sides. He started eating first and thought the food tasted really weird. Turns out they mixed up the sides leading to my husband; a vegetarian for 15 years; eating most of a turkey sandwich. I called to tell them about the mix up. The guy who answered barely apologized while saying it was our fault for not looking into the sandwiches first. Very rude and disappointing.</t>
  </si>
  <si>
    <t>c4qoKq6vtMN7OumYq9nk_A</t>
  </si>
  <si>
    <t>RVSMAZJ75NT8K-R0lV2QMg</t>
  </si>
  <si>
    <t>The Breakfast Burrito is baller! scrambled eggs; cheddar; black beans; salsa; sour cream and GUACAMOLE! It could be a bit bigger for the price ($6.75) HOWEVER the quality is great and the relaxed; friendly atmosphere is worth the price. It's also a bit quieter than B2; which is nice if you need that for studying. All in all; great QUALITY food &amp; coffee; credit cards accepted; and free WIFI; and most importantly friendly; chill and clean environment.</t>
  </si>
  <si>
    <t>byMdv52BZ7WAZejAILv-Ig</t>
  </si>
  <si>
    <t>43fhaTC9ONFOzmZh6Cblmw</t>
  </si>
  <si>
    <t>I give this corner cafe 5 stars for excellent;  friendly service;  &amp;  the most diverse &amp; inclusive breakfast menu around. As a former pescatarian;  turned vegan; turned conscientious;  Paleo locavore; I can mix &amp; match anything on this menu to accommodate my needs AND it's delicious &amp; reasonably priced. Colleen; an owner;  is lovely &amp; friendly;  &amp; will remember your face if not your regular order.</t>
  </si>
  <si>
    <t>x_TXHg18kZQrYE6aLzaDtw</t>
  </si>
  <si>
    <t>This place is super cute. I come by here every few weeks for a hearty breakfast. The DeeLux is my go to: 2 pancakes, home fries, 2 eggs and meat of your choice for less than $13. Coffee is pretty solid and it's endless refills! ;The guy behind the counter (David?) Is a riot and always friendly. ;Food is deffinitley not quite as good on Saturday brunch time, which makes sense since they get PACKED. Space is a little tight so be prepared to say excuse me a few times.</t>
  </si>
  <si>
    <t>Hi7N--1JwKNnyHo0-R09SQ</t>
  </si>
  <si>
    <t>l5hLIJDOoiEMMPsx6meTWw</t>
  </si>
  <si>
    <t>This place defines South Philadelphia for me personally. When I first moved around the corner (my first apartment in Philadelphia) I was probably here every day. It's such a cozy; funky; warm place for a GREAT cup of coffee and some absolutely bangin' breakfast/brunch food. When Green Eggs down the street had a million hour wait for me and some out of town friends; we decided to squeeze in here for brunch and it was a great decision - everyone loved it. This place will always be very dear to me!</t>
  </si>
  <si>
    <t>0NkR79GQi1om5btUIZ9YBw</t>
  </si>
  <si>
    <t>My first visit here, the counter guy was kind of meh, and not so friendly. However the pumpkin soy latte (in November!) was so delicious, I decided I needed to come back again sometime.;;So I went in and ordered a bigger pumpkin soy latte (in DECEMBER!) and the counter girl was super social and nice. ;;I'm also amazed at the food selection that they have, though I've never tried it.;;I can't give 5 stars because there is absolutely no way I could get a stroller in there, and that's a little stressful when I have a baby in tow.</t>
  </si>
  <si>
    <t>pvHRwwq2RzLRAz51WXorjw</t>
  </si>
  <si>
    <t>This is a review for take-out only.;;I came in here a few mornings ago when I knew I needed coffee/water to make it the three more blocks to the subway. The space is small but cozy and the staff I encountered was super friendly and the service was fast and efficient.;;My coffee was reasonably priced and strong. There was an upcharge for soymilk which was unexpected because I have been going to grindcore alot lately. I ordered an egg and cheese on an english muffin which was cooked quickly and tasted a whole lot better than the rank dunkin donuts near my work.;;I will be stopping by again on my morning commute. They have a free water pitcher which was a nice touch, I like to hydrate before downing caffeine.</t>
  </si>
  <si>
    <t>8VuacBYWljsSrKB6EG9_yA</t>
  </si>
  <si>
    <t>Best coffee off Passyunk. I always drink my coffee black and have tried ages places along passyunk; businesses I won't name; but usually I get burnt tasting coffee or just not strong enough. Black and Brew serve the La Colombe and have never left unsatisfied.</t>
  </si>
  <si>
    <t>coQz4TPdIKiCsNjWiCRGng</t>
  </si>
  <si>
    <t>hxh1ongobphqXq30V13ukg</t>
  </si>
  <si>
    <t>Food, Bars, American (Traditional), Nightlife, Gastropubs, Barbeque, Breakfast &amp; Brunch, Restaurants, Pubs, Sports Bars, Beer, Wine &amp; Spirits, Beer Bar</t>
  </si>
  <si>
    <t>Bottle Bar East</t>
  </si>
  <si>
    <t>DaXHlin-v5c5HpNNhpi2gw</t>
  </si>
  <si>
    <t>I visited recently with my boyfriend.  The service was friendly and helpful, and the beer selection was good.  However the food was not at all good and ruined our experience.;;We ordered the pork belly tacos, the sweet chili wings, and the roasted Brussels sprouts.;;The pork belly tacos were awful.  The pork belly was sliced so paper-thin that I couldn't even tell that it was pork belly, which is almost a sacrilegious treatment of this cut of meat.  The layer of fat, as far as we could tell from the tiny slices, was totally missing, so it may actually have been another cut of meat altogether trying desperately to pass as pork belly.  There was an incredibly tiny amount of pork in the tacos, perhaps one thin slice per taco.  The balance was odd; there were very few leaves of fresh herbs, and the vermicelli really didn't add much to the texture of the taco.  It was just limp and soggy and sad.;;The Brussels sprouts were also soggy and sad.  It was clear that they had been piled in a roasting pan rather than placed in a single layer on a baking sheet; instead of having a wonderful crispy and gooey texture, they were just wet.  This dish doesn't require much, if any, skill; I easily could've made far better Brussels sprouts at home.;;The sweet chili wings were sickeningly sweet... without the heat of the chili.  Moreover, the skin wasn't crispy either, but, instead, it had a gelatinous texture.;;Overall, it was exceptionally disappointing.  We won't be back.</t>
  </si>
  <si>
    <t>G6m52kM9Dmeyt0ouSBNF-w</t>
  </si>
  <si>
    <t>love the european selection;;love the prices;;when i visit my friend in fishtown its hard not to stop in here and pick up two or three bottles on the way home.</t>
  </si>
  <si>
    <t>0mB3ErRbbT51yC51w5JofA</t>
  </si>
  <si>
    <t>I don't usually write reviews so you know this place is great! It's easy to find a beer you'll enjoy. I'm here now and the bartender; Andy; is doing a great job although he is working the bar on his own. I ordered a pulled pork sandwich; mac n cheese; and Viet pork tacos. I'm not really a fan of the pork tacos cuz it tasted nothing like grandma's pork; but the sandwich and mac was great!</t>
  </si>
  <si>
    <t>HtE4-N-oOkzdmcTPmmNixw</t>
  </si>
  <si>
    <t>1oBbP0EskMJbep68YQUzuw</t>
  </si>
  <si>
    <t>Bottle Bar is a great place. Don't let the bottle shop atmosphere fool you. The food is top notch. The beer selection (tap and bottle) are amazing, and the prices are on par or better than similar shops in Philly.;;They have a great spin on the Cuban Sandwich that I highly recommend.</t>
  </si>
  <si>
    <t>g_ju2BOJ8e4gUgLUn2a_wQ</t>
  </si>
  <si>
    <t>Bottle Bar is my go to spot when I hear about a beer I should try.  Their selection is amazing. You can buy an individual bottle and drink it at the bar.  It takes away the commitment of buying a 60$ case of beer and not liking it.  Their draft selection is great; too.  They play old school.hip.hop a lot; too.   Go here for beer</t>
  </si>
  <si>
    <t>KLMaECHaFFLWWyGLFFM2HA</t>
  </si>
  <si>
    <t>Super good. BBQ Pork Grilled Cheese was delicious! Good atmosphere; great beer selection. Excellent overall.</t>
  </si>
  <si>
    <t>Mpq8BqHfqc9k3yu_-x11yQ</t>
  </si>
  <si>
    <t>cEkF_0xK97_1vw6Z3lLFhw</t>
  </si>
  <si>
    <t>Tried the chicken sandwich and unfortunately; it was so gross! The chicken didn't seem at all like real chicken; it was a boneless filet thing that was stringy and tough. Also tried the brussel sprouts - the food here just isn't good. But they do have beer!</t>
  </si>
  <si>
    <t>ST_RBvM8k42Gt3BkapJ2RA</t>
  </si>
  <si>
    <t>XUkUlBofUGx8EKDmLc2bLQ</t>
  </si>
  <si>
    <t>Beer selection (obviously) always impressive. Food is also delicious!;;I was in about a month ago and had some of the best service I've had in Philadelphia. Our server (wish I remembered her name, but I remembered her vibrant red hair and great nails) was attentive, friendly, and helped us decide between food menu items and beer. Because of her service alone, I will definitely be back!</t>
  </si>
  <si>
    <t>ULJpvnCi-9R2Y-U_PIn6Gw</t>
  </si>
  <si>
    <t>CEZeKVMPbrsOTTWUy72dNA</t>
  </si>
  <si>
    <t>K8PISHTiWAC2Csa8WlXvgA</t>
  </si>
  <si>
    <t>1wzFQefBX0lufN07CQtATg</t>
  </si>
  <si>
    <t>Great place with incredible beer selection. I have found that they offer a better selection than the Foodery (and I believe; better prices). In the rear of BBE; they have a great little bar with a little food menu and a good list of taps.  One thing to be aware of is that this place has only one bathroom and it is upstairs. I can imagine that on a busy night that may be an inconvenience and an adventure (maybe!).</t>
  </si>
  <si>
    <t>SOsjW1JARmtHUFtpFlp8rw</t>
  </si>
  <si>
    <t>Restaurants, Pizza</t>
  </si>
  <si>
    <t>Snap Custom Pizza - Center City</t>
  </si>
  <si>
    <t>TXuwiuajmcALgpHxfUfxOA</t>
  </si>
  <si>
    <t>This happened to be one of the best pizzas that I've had in a really long time; that was outside of New York City. I love the neighborhood and to find a location that also has gluten-free pizza which was important to one of my friends; it really helped nail the decision to come. I love that for $7.99 you can get a pizza that will fill you up because you could have as many toppings as you want. You're not limited in the number of proteins or veggies or extra is just whatever you want. Yes I even got edamame on my pizza so you have to try it!</t>
  </si>
  <si>
    <t>j6Kh5yC6TlMvvWFK2mjXNg</t>
  </si>
  <si>
    <t>XL2Te9SXv_tuuQod79LrGQ</t>
  </si>
  <si>
    <t>Can't say Snap has lived up to it's hype for me. It just seems like a \hip\" place without any real substance. The first time I went; the ordering process seemed disjointed and chaotic. Why does it take 4 people to process your order? I got the SoCal salad. Nothing to write home about and I got a few chewy pieces of chicken in there. Bleh. Their pizza did look good; so I went back the other day to give it a try. It was less busy then; unlike last time which was a plus; and made the order process go a little smoother. I was in the mood for some kind of veggie/ricotta pizza so I ordered the Farmer's Market pizza. I was extremely disappointed. I think it was something with the roasted garlic; I don't know if it was burnt or what; but it was all over and every bite had this awful; mouthy; gritty taste of it and combined with the lemon oil; that made it even worse. And I love roasted garlic. With the exception of the ricotta; the rest of the ingredients were pretty bland and forgettable. Considering all the fantastic food downtown; I'm not sure I would go back here; let alone recommend it."</t>
  </si>
  <si>
    <t>b86_QA7Sh1ETgrn-tC0sCw</t>
  </si>
  <si>
    <t>Can't get enough of this place- LOVE the pizza here. And they have gluten-free pizza, so that's a huge plus for people with celiac. The staff also change their gloves when handling gluten-free dough, so while it's not a complete gluten-free kitchen, they do try to minimize contamination. I can't decide which one is my favorite pizza, but I will say The Good Egg is one of my favorites. The crust is so crisp. One pizza will fill you up for lunch. Haven't had salad here, but I come here for pizza. By the way, the pizza is great quality for the price you pay. ;;Yes, it does get busy for lunch, but the line does move and the pizza is so worth the wait. I think the most I've waited was about 15 minutes. Once you order, it'll only take about 2-5 minutes to get your pizza.</t>
  </si>
  <si>
    <t>mgrHpZwxKWX1v3jjedKseA</t>
  </si>
  <si>
    <t>RYZPdlpa06EuYuRh0Vgr1Q</t>
  </si>
  <si>
    <t>QZLG-oP-HDGBsOsmI2C0IQ</t>
  </si>
  <si>
    <t>Definitely did not did not disappoint. This is now the 3rd location I've been to. Food food and more food. Came in the other night. Loved the lights and look. Great gentrification move from the last restaurant here. The Diavolo pie; SPICY but excellent. Compliments!!!! Customer service was great; very attentive to my wife and her needs as she has this new GF thing going on. Definitely will be back.</t>
  </si>
  <si>
    <t>EmM31hAUFE7vGiJEq93bsQ</t>
  </si>
  <si>
    <t>KsDQzIumT2FBOWMQ-i92-A</t>
  </si>
  <si>
    <t>TLDR: go here if you like customizing your food and want something relatively light and cheap ;;Tips: On Wednesdays you can receive a complimentary glass of wine with your order. ;;The best part of this place is the ability to customize your pizza with lots of fancy ingredients (think balsamic vinegar, pineapple, arugula). They also have pre-selected options for pizzas and salads, if you don't want to think too hard about your order. ;;A custom pizza will set you back around $9-11, and portions are okay. You'll leave feeling full but not stuffed, and most likely with no leftovers.</t>
  </si>
  <si>
    <t>mVXDYS1-lB3QbFdW3x3p6g</t>
  </si>
  <si>
    <t>Very good pizza place for a great price. They serve personal size pizzas that just hit the spot. You walk down the line and choose your REAL AND NOT FROZEN toppings like;;House-made mozzarella cheese;Fresh tomato sauce;Sweet Italian sausage;Fresh chicken;Fresh spicy broccoli;Non canned black olives ;;And then pay for it;;A nice little plus too, is instead of big brand soda companies at the fountain like Coke or Pepsi, they have a local \microbrew\" soda provider that has no high fructose corn syrup and has natural juices as well.;;All in all</t>
  </si>
  <si>
    <t xml:space="preserve"> just blown away and will be returning."</t>
  </si>
  <si>
    <t>GcS_0RPRgHsFoBdGgco4eQ</t>
  </si>
  <si>
    <t>pZEtbKKOaXTObjhegBoICw</t>
  </si>
  <si>
    <t>Second time checking out Snap Pizza. I first went around the time they opened and were offering a discounted pizza deal. The line was a bit long but once I ordered I got the food fast. Today I wanted something quick for lunch and figured I would go to Snap and get a pizza. I love how their pizza; salad; and bowls can be customized to anything the customer likes. They have a great selection of toppings; gluten free option; and a variety of house made dressing. I wasn't in the mood to be difficult and just wanted to grab a quick bite. So I ordered their  Mexique (pronounced as Mexi-Q) signature pizza. It consisted of \all natural chicken; BBQ sauce; carmelized red onions; poblano peppers; mozzarella cheese and cilantro Lime Crema. The line was short &amp; I went around 1pm so the whole ordering; paying; &amp; getting my pizza took 10 minutes. The pizza was delicious; it's a personal size so it was definitely filling for me. The service was excellent too; the staff was very friendly and attentive."</t>
  </si>
  <si>
    <t>eBHf-OelbdToMgCn8t37kg</t>
  </si>
  <si>
    <t>5IxSgxdp_vVNPzCqg9dj1g</t>
  </si>
  <si>
    <t>Came here first with a friend who showed me. It's so cool; you just order a pizza and you can pick out all your toppings from their selection. Tastes great too and not overpriced !</t>
  </si>
  <si>
    <t>MP7MJsH0NIONRNbXKO8XuA</t>
  </si>
  <si>
    <t>Fantastic service prices and quality! There are endless combinations of pizza toppings at no extra charge!  If you love pizza; this is a place that will keep you coming back! Only downside is the limited seating.</t>
  </si>
  <si>
    <t>oZsKQ9L744-LZ1C3Jks_iw</t>
  </si>
  <si>
    <t>UlQDf4jrww_L5b-AYnLO6g</t>
  </si>
  <si>
    <t>American (New), Bars, Cocktail Bars, Sandwiches, Breakfast &amp; Brunch, Nightlife, Gastropubs, Restaurants</t>
  </si>
  <si>
    <t>The Gaslight</t>
  </si>
  <si>
    <t>l5aD0DgvRJ6LAtDqQnL3Bg</t>
  </si>
  <si>
    <t>Lnuetp3XSus9yQU8We_dGA</t>
  </si>
  <si>
    <t>No credit card minimum! Which is awesome; atmosphere was great. I really wish they had half stars because I'd probably give it 3.5  The crowd got dense as it got later and it was little hard to maneuver around. Little pricey but that could've been what I was drinking.</t>
  </si>
  <si>
    <t>n3XM6NtR79ocXP02CFH-Qg</t>
  </si>
  <si>
    <t>The Gaslight more than lived up to my high expectations once it opened up in Old City. The Old World theme is well executed; the service is friendly; the beer list is great. The pulled duck flatbread was delicious; and I look forward to coming back for a full meal. Old City is lucky to have this quality new addition.</t>
  </si>
  <si>
    <t>P2AqdKb4BxHNJvplq0CmMg</t>
  </si>
  <si>
    <t>Amazing service; hardworking staff worth coming here just for that reason!!! Not to mention a busy bar with trendy decor and good bar food.</t>
  </si>
  <si>
    <t>Bn8-PdQtKt8TGyR15gg_zw</t>
  </si>
  <si>
    <t>PKHpLw2e3bjqKDLeoz79kg</t>
  </si>
  <si>
    <t>made an reservation on open table just to grab something to eat before seeing a movie. was sat immediately when we arrived; and greeted by our server quickly too. had a lot of questions about sizes; sharing etc with the menu and Brittany our server was on top of it and was able to recommend awesome menu items. everything came out very quick and tasted delicious! drinks never ran out and we made it out in time to see our movie without running to the ritz cause we didn't have to wait around for our check.</t>
  </si>
  <si>
    <t>Vibe: breezy outdoor seating, great people watching, fun, friendly, romantic french music but casual atmosphere ;Cocktails: Beware some wines are on tap! Great craft cocktails without pretension (go for the old fashioned) ;Service: Super busy day in the city when we went, but had no trouble getting drinks, water, checkins, when we needed them;;Go or dont: Go, and sit outside</t>
  </si>
  <si>
    <t>L3rcfMjpkZlIii81UcdVaw</t>
  </si>
  <si>
    <t>TRkf-keCLrjBJUPJRuOphw</t>
  </si>
  <si>
    <t>I had high hopes after hearing about the opening of a bar by a \top chef\".   We started with two orders of wings and two of the dips.  The old school wings were awesome</t>
  </si>
  <si>
    <t xml:space="preserve"> but the whiskey-carmel mustard were too sweet and nothing special.  For my main course</t>
  </si>
  <si>
    <t xml:space="preserve"> I got the pulled duck sandwich.  The bread had zero taste</t>
  </si>
  <si>
    <t xml:space="preserve"> the duck was a little overcooked and the slaw was nothing to get excited about.;;Drinks were good</t>
  </si>
  <si>
    <t xml:space="preserve"> but two of the beers I ordered were either sold out or kicked as my cup was poured (got that for free</t>
  </si>
  <si>
    <t xml:space="preserve"> thank you very much).;;I would only go back for the old school wings and large beer selection."</t>
  </si>
  <si>
    <t>i2sAh0_LPCXXT1Eo5fK4LQ</t>
  </si>
  <si>
    <t>Sw_BTxKXhRfdCLvOST2nzQ</t>
  </si>
  <si>
    <t>One of the best burgers I've had in Philadelphia! ;;At one point, they were voted #4 best burger in America which I do believe they live up to that standard. The Mac and cheese was good too.;;We went there for happy hour and thoroughly enjoyed their deals. The bartender and another asian bar manager I believer were very friendly, provided good insight on the menu and ensured our first experience at Gaslight was memorable.;;The decor was very Nantucket and had a large bar with tons of seating around it.;;We will surely be back.</t>
  </si>
  <si>
    <t>rqqpIgfNlwc-PzwcVdkctw</t>
  </si>
  <si>
    <t>-C5EcTI_lBbwPmlwyYTz4Q</t>
  </si>
  <si>
    <t>Great happy hour; never too crowded the couple times I have been</t>
  </si>
  <si>
    <t>oxaaYd2vAa0ezVvoltjlkQ</t>
  </si>
  <si>
    <t>90wXlFVjLSQ21h7VaFGeHA</t>
  </si>
  <si>
    <t>This place was pretty awesome to get a drink and some dinner. My girlfriend and I went here last evening and we enjoyed our experience. We got there for Happy Hour, which has to be one of the best in the city! Three dollars on all draft and 4 dollar appetizers is pretty cool when you want to save a few pennies. We sat at the bar and our bartender was pretty awesome. She was very attentive and friendly toward us, she was just willing to chat.;;The food was pretty good I would have to say. The cornbread with the bacon jam was a sweet and salty treat. Also, chicken nuggets with the BBQ sauce was great as well. My Mac N' Cheese entree was incredibly cheesy and I loved the cornbread dusting on it. This is probably a place I will frequent for a great happy hour down Old City.</t>
  </si>
  <si>
    <t>benTAK8255VkJu14ZxVtDQ</t>
  </si>
  <si>
    <t>Restaurants, Malaysian</t>
  </si>
  <si>
    <t>Sate Kampar</t>
  </si>
  <si>
    <t>y5QaKnnBDjNtWKHxNd_vfw</t>
  </si>
  <si>
    <t>Loved the food and atmosphere!;Instead of charcoal under the grills they use specially compressed coconut.  Behind the bar they have a massive coconut bin for using fresh.  The rice was perfectly cooked, moist, and infused with coconut.  Their spices are made in house, and are very flavorful.  Everything can be made halal; they asked if we wanted our tofu cooked on a separate grill than the meat.  The food is straightforward, bursting with Malaysian flavor, and what I would describe as \clean\" food."</t>
  </si>
  <si>
    <t>wXgetkRmcJttnZXiXuQLng</t>
  </si>
  <si>
    <t>UZozqSpounIKWC6QVR0agA</t>
  </si>
  <si>
    <t>f_Vg_D8sqzhG--00VUb2cQ</t>
  </si>
  <si>
    <t>ShlfE48En3VkEEAK32IiDQ</t>
  </si>
  <si>
    <t>The meat is great.  I highly recommend getting the beef; chicken; and the pork. The pork is the most flavorful of the three. A little pricey but totally worth it.  The coconut toast is a great way to end the meal if you are in Philly go here.</t>
  </si>
  <si>
    <t>2UTYcbpTW1e3zuxD0nG0KQ</t>
  </si>
  <si>
    <t>XKp3PYDk5Eu8OKq4nGVjhw</t>
  </si>
  <si>
    <t>5ODMcuAJbTIn5zvNNFXLBA</t>
  </si>
  <si>
    <t>The food was good; but just good- I had higher expectations for the skewers. The portions were small and the beef dish with coconut was amazing. And it's BYO. The staff was young and not helpful for some crazy menu item names</t>
  </si>
  <si>
    <t>If you don't love this place, you probably don't appreciate authentic Malaysian food. ;;We've been in the States 9 years since we moved from Singapore, and have been searching high and low for a legit Malaysian / Singaporean cuisine.  We've lived in SF, LA, NYC... And finally, we had found THE PLACE, right here, in Philly! ;;At first we were skeptical, but the simplicity of the menu really caught our eye - a restaurant that actually specializes, instead of offering pad Thai in a Malaysian restaurant, like most places do.  We ordered Nasi lemak, Mee Hoon Goreng and toast + soft boiled eggs (our few favorites from home).  When they arrived delicately packed in banana leaf, we knew this was going in the right direction.  ;;At first glance the meal looked simple.  Once we took a bite, it took us 9000 miles back home!! The sambal was to DIE for.  I almost felt tears in my eyes thinking about the mornings my mum would buy these for breakfast (yes, we do eat these things for breakfast), and I would always smear chilli all over my rice before drowning the meal with my Teh-O (also available in the restaurant!).;;The best part is, the heart and soul of everything you eat (including the sauces) are curated by the owner, using her grandmother's recipes.  It doesn't get more authentic than this!;;Obviously we ordered another serving of the mee Hoon. Just too good.;;We love this place and are so disappointed that it was a 2 hour drive away... But regardless, we are looking forward to return! ;;Angie, stay true to your roots and keep this place authentic! We love your food, you definitely do your grandmother proud :)</t>
  </si>
  <si>
    <t>xEELuCW_VKpUhEC59CclJQ</t>
  </si>
  <si>
    <t>cxE3ENJIBecXRj557GZP7A</t>
  </si>
  <si>
    <t>DiC6Tei4LbSE-eXZcFowkg</t>
  </si>
  <si>
    <t>Came here on a casual and cute date night. We loved the food but I found it a bit pricey for servings and food type.;;The satay was great! Everything we ordered was gone within minutes and the peanut sauce was amazing. The only thing for me was that I am used to street food like this being quite cheap, whereas I found it too expensive for such small orders.;;We also ordered the Kerabu (nice refreshing salad), Rendang (great great, well flavored, must get), Nasi Lemak, Nasi Ulam (the sambal was very spicy for me, but I'm not great with spice. Either way, rice dishes were delicious).;;Additionally, we got the stingray special and the order was HUGE. We ended up bringing most of it home, as we were full off of our other dishes.;;Overall, good food and would come back, but I'm not running.</t>
  </si>
  <si>
    <t>qXSUDbUM4qfxQHz7ZTO39A</t>
  </si>
  <si>
    <t>eTBW1KvTA-D6kYkL4nGyjg</t>
  </si>
  <si>
    <t>Rare occurrence of a Malaysian Kopitiam in Philly!;Had the chicken satay, beef rendang and vegetable achar. Rice cakes (ketupat) not available that night.;;The ice lime tea was ok (a bit weak on the lime juice) but overall it was an enjoyable evening with pretty tasty food. The beef was well cooked, tasted similar to readings I've had in KL, Bali and was not spicy at all (tasted more sweet than anything). Achar was lightly pickled and consisted of carrots and cucumbers (covered in a peanut sauce??) - could do with a bit more variety in vegetables (cabbage, cauliflower, green beans? etc).;;The dining room got very busy and loud as the night progressed and most of its tables could seat two to four people (could have handle larger groups at a pinch) but the dining room didn't look that large overall.;;It is a BYOB restaurant (being a Halal friendly restaurant) so no pork or alcohol on the menu.;;Overall, pretty good rendition of Malaysian hawker food, pricing is about right given we're in East Pussyunk and let's face it, good South East Asian food in the USA is not that easy to find (amongst Cantonese and western/pan-Asian food options out there). Worth a visit if you're looking to try South East Asian food!</t>
  </si>
  <si>
    <t>jm14LbKcFUarOLy0XLJJKw</t>
  </si>
  <si>
    <t>ehdv1k7nhpeGKMFeXLYwjA</t>
  </si>
  <si>
    <t>We had a sensory delighting brunch this past Sunday.  Blazing flavors of coconut; chile; crunchy fried anchovies and peanuts nestled inside a banana leaf.  Streamlined modern vibe and a strong cup of coffee to boot.  We'll be returning!</t>
  </si>
  <si>
    <t>c5w3gViEODLmPJBCeAVUIQ</t>
  </si>
  <si>
    <t>Mediterranean, Hookah Bars, Nightlife, Middle Eastern, Restaurants, Bars</t>
  </si>
  <si>
    <t>Byblos</t>
  </si>
  <si>
    <t>i8vBXy4Iba-dviVJ3X877w</t>
  </si>
  <si>
    <t>Before I tell you how completely AWFUL this place is... let me at least say one nice thing about it... the hookah is OK. ALRIGHT; now that that is over with--- WOW. The staff here are insanely rude and pretentious; and I am not exactly sure why. I went on a saturday night with three of my girlfriends. We were all being extremely polite; but we were met at the door by the bouncer who was a complete joke- such a douche. Then our waitress was completely rude and seemed bothered that she had to lift a finger. Before she even sat us down she said; \You cant be here unless you are going to drink.\" UH YEAH.... Its 11pm on saturday and we are at a bar... we are going to drink; thanks! (paid about $12 for a single vodka and pineapple). We ordered a hookah (which like I said was OK; it lasted about 40 minutes between the 4 of us). After the waitress brought our first round of drinks and the hookah; she didnt come back to check on us for atleast half an hour... ha! And we were right by the cash register/entrance! She was terrible. If my friends werent so nice; the girl would have gotten a big fat ZERO dollar tip. She deserved it.... how do you expect to make any money when you act like a total brat? Blows my mind. It is really a shame; I love hookah bars; but me and my friends will 100% NEVER be going back to this hell hole."</t>
  </si>
  <si>
    <t>AyYFQPI84f0ppnM76DX8_w</t>
  </si>
  <si>
    <t>EzApPTMOvNr8F4aOXKhJEw</t>
  </si>
  <si>
    <t>pLrHD9T15qvROfIzfmGcVg</t>
  </si>
  <si>
    <t>This was my first time here; visiting from California. Very welcoming environment; the young lady Linda was very helpful and inviting; she had wonderful recommendations as far as food and hookah. Would definitely come back!</t>
  </si>
  <si>
    <t>Wi7Ez9MXvBLDZiI5sfRGYg</t>
  </si>
  <si>
    <t>l15fB63_4SeL-vS8NpaIDw</t>
  </si>
  <si>
    <t>Very cool hookah spot. The decor is exotic with a club feel. The bar seats over ten people and the table area seats over 25 seats. There is a DJ in the evenings and the music is always energetic. The hookahs always taste smooth and the chambers always taste clean. The menu is mainly Lebanese with some Greek and Italian options. The hummus; baba ganoush; tabouli and fatoush are really delicious. Some of the best Mediterranean eats in center city. The servers are very attentive and bring you plenty of hot pita bread for your food. This place is great for dinner; hookah; drinks; and lounging.  I highly recommend.</t>
  </si>
  <si>
    <t>pZB4t00T0QAbdzBvVwFi8A</t>
  </si>
  <si>
    <t>When I think of Hookah; I think of this place. I've been coming here for awhile throughout the years; but every since numerous hookah spots have started to emerge; I've decided to go elsewhere. The price of their hookah is high compared to others; and it's always CROWDED! The only thing they've got going is the location! This spot def appeals to college kids &amp; ppl who aren't familiar with the city.</t>
  </si>
  <si>
    <t>1UoCiaiJ_oVgvF-C5j8-rQ</t>
  </si>
  <si>
    <t>If you're tired of the same ol' bar/club scene &amp; want to feel like you made a mini-vacay somewhere where there's a touch of mystery &amp; sensuality in the air (... literally), I'd recommend Byblos!  ;  )    My boyfriend &amp; I went mid-week &amp; after coming to Byblos on a Saturday night (yesterday) I would recommend a midweek visit.  As my fellow Yelpers mentioned it gets craaaaaaaaazy crowded in this quaint, funky spot located on 18th St.  On Saturday I brought one of my best gals from college to check it out as she never smoked a hookah before &amp; she wanted to give it a go, especially after I raved about how much fun I had the first time I went.;;Well, despite the insane crowd, we indulged in the yummy (yes yummy) smoke of the Peach flavored Hookah &amp; we both gave it a thumbs up!  It's a fun way to bond with folks, switching out your plastic tip, but then passing &amp; sharing the hose/pipe piece... you get a rhythm going &amp; find yourself passing the hose every eight (well... okay, every sixteen) count of the eclectic, thumping beats!  ;  );;Midweek with Mr. Boyfriend was extra dope because due to the smaller crowd we had our own stools &amp; had room to try their shrimp tempura sushi which was muy delicioso!  (And I'm a tough sushi critic these days after being trained (&amp; fed) by one Madame Saito who was my trainer that led me to earn 1st place in the annual sushi competition during The Subaru Japanese Cherry Blossom Festival... wheeeew, did you get all of that?!?!)  ;  )  I think we had the Mango hookah that night, but I loved the Peach &amp; this guy that came &amp; talked to my friend &amp; I let us try his Melon hookah &amp; that seemed very tasty &amp; smooth as well.  (Gotta love those plastic tips so you can make friends &amp; try other flavors, hint hint!...   It pays to be nice &amp; not stuck up!  Take notes people!) ;;My boyfriend &amp; I were sitting next to a super sweet gentleman who instantly became a pal &amp; just so happened to be a brain surgeon (Hey Dr. B. if you're reading this)!  Raaaandom, I know, but it made the night all the more interesting.  I also met these two couples at the end of the bar who were really friendly as well.  One of the gals was from Detroit &amp; just moved to the city &amp; was getting accustomed to the city &amp; we ended up exchanging numbers to hang out there again!  (Yeeeah, too bad my new phone had a hiccup &amp; I lost all my numbers the next day, womp.)  ; (  Tammy, if you're reading this I didn't forget you, I just couldn't reach you mama!  ; );;It's safe to say... if you are a person that with the right music, the right people, &amp; an overall chill vibe you can have a great time, you're good as gold at Byblos!  ;;The only drawbacks I would say might affect you on any night would be the fact that it can get really crowded so if you're the hermit crab type &amp; like your 3 ft. of personal space to \Diva Out\"</t>
  </si>
  <si>
    <t xml:space="preserve"> then DEFINITELY go midweek.  It's also a tip to use the facilities before you leave home.  You don't have to worry about waiting in line for the one restroom per gender &amp; you don't have to worry about leaving your drink unattended or losing your spot at the bar/table/on the floor!  ;  )  ;;This is a place where if you have an open mind to something you weren't exposed to in your day-to-day life growing up you can feel comfortable to bathe in it here.  I was with my boyfriend the 1st time here &amp; at one point I was standing behind him while he took his turn sitting on \"our\" stool.  So it was a surprise to have a gentleman</t>
  </si>
  <si>
    <t xml:space="preserve"> who I hadn't even spoken to (yet) that night</t>
  </si>
  <si>
    <t xml:space="preserve"> swoop me up into his circle of friends to show me a wonderful dance.  ;;He reached out &amp; grabbed my hand &amp; everyone stood side by side then he showed me some of the steps with such great enthusiasm</t>
  </si>
  <si>
    <t xml:space="preserve"> it was awesome!  (Apparently that track was his jam!  Haha!  Everyone got amped &amp; started clapping &amp; cheering when it came on!)  My wonderful boyfriend just turned around &amp; watched the magic happen.  (Any other guy probably would've had a fit!)  ;  )   He knows I love all types of dance &amp; learning about new cultures so we were both laughing it up</t>
  </si>
  <si>
    <t xml:space="preserve"> hey</t>
  </si>
  <si>
    <t xml:space="preserve"> I got a free dance class... score!  Hahahaha! ;;And as for the fellas</t>
  </si>
  <si>
    <t xml:space="preserve"> I must say</t>
  </si>
  <si>
    <t xml:space="preserve"> there was the most gorgeous</t>
  </si>
  <si>
    <t xml:space="preserve"> exotic (for lack of a less cliche word right now) trim</t>
  </si>
  <si>
    <t xml:space="preserve"> sassy young woman there who swooped up all of the spunky ladies when HER songs came on.  She was hypnotizing to watch as she shimmied &amp; snaked in circles &amp; brought out our inner frisky side.  Meeee-ow!  I can't place her exact ethnicity (sorry!)</t>
  </si>
  <si>
    <t xml:space="preserve"> but it was great to bond with other women in the spirit of fun!  Everyone is so busy trying to be the aloof Paris Hilton clones these days</t>
  </si>
  <si>
    <t xml:space="preserve"> but here even my blondies were getting down &amp; chatting with everyone!  ;  )  We really lucked out by meeting some cool people both visits &amp; I'm sure to return again &amp; again!  I haven't been on a night where there are belly dancers</t>
  </si>
  <si>
    <t xml:space="preserve"> but I'm excited to read here from a fellow Yelper that they're expanding!  ;;P.S. I went &amp; bought a hookah for my house today too! ; )"</t>
  </si>
  <si>
    <t>5oE1k7uF7QnZuqY9_5jYFw</t>
  </si>
  <si>
    <t>0amAaEreZhKum00ZdH3FXw</t>
  </si>
  <si>
    <t>Good music, ambiance and great food!! ;Also a great hookah place. I'll go back soon to try other favors.;Looking forward to going back again!!</t>
  </si>
  <si>
    <t>sB4z0x56iBm0En5KjSKP4g</t>
  </si>
  <si>
    <t>P-fk7L42tVryoUbZ8EwFPA</t>
  </si>
  <si>
    <t>Hands down the best Paella I've ever had !!! ;When I first saw the serving I thought there was no way I can finish it, but I sure did! ;It's not your typical Paella which I do not mind because I hate Mussels &amp; Snails (which I tend to pick out)!;;I also tried their mint hookah which was pretty good!;The drinks are cheap compared to NY prices,  You can't beat $9 for JW black label. ;I hope to come here again soon!;;;***PS*****  last call for alcohol is 1:30....  womp womp, the party starts in NY at 1:30</t>
  </si>
  <si>
    <t>1-gnHNzZNbn8lFwYRF_CtA</t>
  </si>
  <si>
    <t>P9bMJnEm3PbwgEd7PQBokg</t>
  </si>
  <si>
    <t>Food was good. I ordered the Shawarma sandwich and it was pretty good. Chicken Caesar salad was great too. Hookah was good; not a lot of smoke but we tried the white grape. The service could've been a little better but over all good.</t>
  </si>
  <si>
    <t>8Gt3LRoBKBzEcycy7Oz_8A</t>
  </si>
  <si>
    <t>WzuqyHCVl9AKMGGT3OGrbg</t>
  </si>
  <si>
    <t>Low-brow dive; shady characters behind and at the bar; rumors of mob ties; fights; pros...utes; coat check I wouldn't use unless I was tired of the coat....just a seedy sad den of Satan situated in City Center</t>
  </si>
  <si>
    <t>P2jWOomiJOGnI797qFZ8DQ</t>
  </si>
  <si>
    <t>F_ker4jxFkcvfZQf-MDfJA</t>
  </si>
  <si>
    <t>Restaurants, French, Italian, American (New)</t>
  </si>
  <si>
    <t>Russet</t>
  </si>
  <si>
    <t>dIRK9gdYjPAHhpcr3Dz15w</t>
  </si>
  <si>
    <t>Without hesitation; the service was very accommodating and what I did get to experience was mostly tasty...but my first and only experience was in a group of twelve so I want to go back when I can actually try the food rather than fighting for the forkfuls that would make their way to me. I think I will pass on dessert though.</t>
  </si>
  <si>
    <t>J70FifbwGHnhbtHm9vm1dw</t>
  </si>
  <si>
    <t>An extremely poor value. Food quality and selection were terrible. They are serving third rate meats and seafood for first rate pricing. Example: Kingfish; which is a type of Mackerel was priced at $27. The taste was so foul I had to send it back to the kitchen. The Brisket was flavorful but for $29. Really? The scallop and pasta first course which included one scallop was $17. Need I say more... Save your money and your taste buds; folks.</t>
  </si>
  <si>
    <t>5kEtWEDEW5ZgKFLV_hwNfw</t>
  </si>
  <si>
    <t>utEAkOd-GALlos1HcwfiEA</t>
  </si>
  <si>
    <t>Solid place, although, truthfully, I left kind of underwhelmed. Menu changes daily but looked online that week and menu had been re-posted from prior  time I checked, (Menu was dated 2.16; and we went 2/18) and, unf., both of the appetizers I wanted weren't there.  Entree that super-picky dining dove (SPDD) would have wanted, also not there. Strike 3. Boo. Wound up splitting Papperdelle with Beef Ragu for app. because no other really appealed to me and I thought SPDD would like this. Well, he loved it (beef not really my thing pasta was superfresh)--and he says he's not a pasta eater! ;;For entrees, I loved mine: Red Snapper, cooked perfectly minus that super sharp fish bone spike that could have killed me. Seriously though that happens...fishies have bones...not kitchen's fault. Perfect size dish; perfect flavors. Dove did not care for his veal shank but, again, gotta take with grain of salt, he's a superpick--it was good IF you like that sort of roast with carrots (amazing--didn't even taste like a cooked carrot) and potatoes (although no potatoes :) sunchokes over creamy polenta I believe). ;;Desserts were good but my chocolate budino lacked complexity or pizazz, meaning it was a one-note item, tasted like a delicious brownie was all. A delicious brownie is not something to kick out of the table. However, could have gotten elsewhere for same flavors half price. For $10 or so a dessert, you should be wowed. Dovey loved his pumpkin ice cream with ginger snap. Coffee was excellent although they were out of decaf for me :). ;;BYOB, of course, a great selling point, and it's proximity to Merriam and Kimmel theatres as wel. So, it is a 4-star place but given cost and lack of appealing menu items (for my palate, I realize verrrry verrrry subjective), I would return only if I could view that day's menu; and needed someone to go if have to get to theatre and most other places booked. That said, worth a try for you if you can view menu--I imagine if you hit here, you *could* hit big. We did not, unfortunately.</t>
  </si>
  <si>
    <t>q9MZDm72BzWdKfc5BvxRBw</t>
  </si>
  <si>
    <t>wav2hq__m7ZqFb9Vx2E8sg</t>
  </si>
  <si>
    <t>ePd_lIsdhLo0-nk12PKggQ</t>
  </si>
  <si>
    <t>z66H8X4E3V-adkTUCAfqSw</t>
  </si>
  <si>
    <t>I'm sad to report that I was pretty disappointed by my experience at Russet.  It was really more of a 2.5, but I'm rounding up since they're new and I'm giving them the benefit of the doubt.;;My husband and I arrived, walked in, and a waiter was standing right by the reservation kiosk.  I said hi, expecting him to take our name and seat us.  Instead, he looked at me and awkwardly walked away.  Ok...  After standing there for a few more minutes, the maitre d' finally walked over and seated us.;;As noted in previous reviews, the bread was very good--foccacia with olive oil.  But it lacked a little bit of thought; there were only three small pieces for the two of us.  We then ordered the gorgonzola ravioli ($12) and house-cured coppa ($12) for appetizers.  The ravioli was the standout of the night.  The depth of flavor was incredible and the raviolis were very pillowy.  I only wish there were more of them!  Only five smallish ones came per order.  The coppa was also good.  The meat was served on a crostini with scallions and clementines.  I thought the idea of adding citrus fruit was brilliant, until I tasted then and they strangely lacked any flavor when paired with the meat.;;The entree course was the real disappointment of the night though.  When we first sat down, my husband noted that it seemed odd for such a nice restaurant to have salt on the table.  We came to see why--you had to add your own seasoning to make the entrees taste like something!  My husband and I split the cotechino ($27) and lamb ($30), and both were grossly under-seasoned.  The cotechino was undoubtedly the better of the two.  It was served with a delicious mustard sauce and the ground pork was wrapped in cabbage.  The cabbage added great flavor, but when you took a bite of the pork without it, the pork lacked flavor.  Additionally, the turnips that it was served with were unevenly cooked.  Some of them were great, but most of them were hard and uncooked.  This seemed like a very amateur move.  The lamb was incredibly bland--even when we added the salt from the table, it still didn't add much.  It was served with a potato gratin that was fine, but unspectacular--and again under-seasoned.  It was unnecessarily topped with pea shoots that added nothing besides color.;;Although we were originally planning on having dessert, we were so disappointed by the entree course that we decided to skip it.  With so many other excellent choices in the city, it is highly unlikely that we would return to Russet.  We also thought that the prices were a bit high--both appetizers that we had should have been priced at $9-10.  And the halibut, which we skipped, was $35--for halibut!!!  If you're looking for a nice night out at a small BYOB, try Farm &amp; Fishman, Fond, or Pumpkin instead.</t>
  </si>
  <si>
    <t>r0WkElB-Nr5xL5PlQHU3Tg</t>
  </si>
  <si>
    <t>Roz1WDSQzDlTsFbdFWhQoA</t>
  </si>
  <si>
    <t>Five friends and I came here for a birthday dinner. We enjoyed ourselves and ended up staying well after all other patrons had left the dining room, and the server never once tried to rush us or pressure us to leave. She was extremely professional and patient!;;I ordered the bass with potatoes, celeriac and pesto, which was delicious and the perfect portion size. My friends weren't as crazy about their meals, but everyone agreed the food was high quality and the service even better. Highly recommended.</t>
  </si>
  <si>
    <t>WgAHI9WNg41ogAwW3lmd-A</t>
  </si>
  <si>
    <t>52iRK5sDV7qTgiItjjGPWw</t>
  </si>
  <si>
    <t>Visited the resturant with a party of 8 on NYE. The menu was a 5 course pre fix menu which was great.  Our server; Tony could not have been better.   He happily put our BYOB on ice and began to explain the courses to us.   The lobster salad ( not your Maine style) was different and delicious. Chunks of lobster mixed with a dressing placed back into the shell; very good.  Chestnut ravioli was good as well; some at the table thought it my have been a bit too salty but still good everless.  The lamb entree was cooked to perfection; great flavor and good portion.  Last but not least was my favorite dessert; ginger cake.  Everyone at the table wanted to try and I had to hold them off.  All in all could not have asked for better food and service.  We're heading back to the resturant the end of January with a different party of 8. I'm sure everything will be just as good. Looking forward to returning!!!</t>
  </si>
  <si>
    <t>R39cnRvhgDIENPQr3DGjXQ</t>
  </si>
  <si>
    <t>Great BYO  in the heart of downtown. The servers were very friendly and accommodating for our girls brunch last week. They kept our champs cold and flowing and served with freshly squeezed juice. The food was good all around. And they served my paleo friend a plate of bacon with a candle. Fresh local ingredients were varied. Omelettes and soup and pork hash. ;;I'd go back, more for the ambiance then the food.</t>
  </si>
  <si>
    <t>XcA4pTIknB9kvOsr28EUJg</t>
  </si>
  <si>
    <t>Have to see I had a pretty bad/mediocre experience here during restaurant week.  The service was fantastic, and I was pretty excited about a BYO at a nice place for restaurant week.  Unfortunately, it was a disappointment.  ;;Three of us ordered the pork belly for our main course, and Aaliyah ordered the fish.  My first bite of pork was delicious.  Unfortunately I soon discovered that was the only bite of non-solid-fat on the entire plate.  I understand pork belly is a fatty dish, but usually it's some meat, some fat.  Mine was literally 99% all fat.  Unfortunately, Aaliyah had already sent back her dish (not their fault, she didn't realize what type of fish she had ordered and they graciously allowed her to switch to a different option) so I felt like our table had met its quota of complaints.  In retrospect, I should have said something, but I also thing the chef who prepared the dish and the waiter could CLEARLY see it was an entire piece of fat.  The other two pieces were much better cuts and were delicious.  The appetizer and the entree were both fine, but nothing special.</t>
  </si>
  <si>
    <t>UoxRImM1z5AAHYQd2l6bOA</t>
  </si>
  <si>
    <t>KyDcAU41QDQpYAFyK6Q6hg</t>
  </si>
  <si>
    <t>Food Trucks, Food Delivery Services, Street Vendors, Desserts, Food Stands, Restaurants, Food, Cupcakes, Bakeries</t>
  </si>
  <si>
    <t>Sweet Box Cupcakes</t>
  </si>
  <si>
    <t>c-C6W08lMElZJRpMVy0G_A</t>
  </si>
  <si>
    <t>Sweet Box is my favorite cupcake place in the city. They catered a few events I've been to plus their food truck tends to make an appearance at many festivals. The icing is perfect and I love the cakes. It is on the pricier side; but I would highly recommend to anyone looking for a good cupcake in the city!</t>
  </si>
  <si>
    <t>E3gsPGtu_kjhZ2VkSnQPGA</t>
  </si>
  <si>
    <t>Tad pricey, but worth it. In 2017, best cupcakes in the city.;;I only wish there was a better way to find out what flavors they had before you get there. I have never been able to get them to answering the phone.</t>
  </si>
  <si>
    <t>aReFk8gzCdEKK_rRCGobyw</t>
  </si>
  <si>
    <t>F7O2PuwlBfEMhqrpcLfJJw</t>
  </si>
  <si>
    <t>Really good pumpkin chocolate chip cupcakes and customer service (they comped us on a cupcake after my son dropped his on the ground trying to cut it in half). They also recommended the pumpkin cupcake and it was fabulous. Very moist and tasty. The chocolate cupcake we tried (not the one that fell) was decent as well; but the pumpkin ones are the way to go.</t>
  </si>
  <si>
    <t>frx_3t4U9261H2GoajxQ7Q</t>
  </si>
  <si>
    <t>We tried the black and white milkshake cupcake and it was good; but not one of my top cupcakes by any means. Perhaps we will try the cookie dough next time; that looked promising!</t>
  </si>
  <si>
    <t>48n6iWl32RBGc5mPBS1LUw</t>
  </si>
  <si>
    <t>Jf52hYLRBbema_bUD9wEqA</t>
  </si>
  <si>
    <t>Stopped by this place on our way to Mixto restaurant. Tried the cookies in the paper bag; brownie; and cupcakes. Let's start with the cookies. Where was the butter and golden brown color?These chocolate chip cookies were white. White. And tasted like nothing. I strongly believe it was a mistake batch meaning they forgot to add butter. The brownie was HUGE and once we ate it; it looked undercooked and did not taste good. The cupcakes were good. $4 each good? No way. My suggestion is to stick to just selling  cupcakes and come down on price AT LEAST .50 cent. $3.50 per cupcakes sounds better then $4. The size and taste is NOT worth $4; sorry.</t>
  </si>
  <si>
    <t>Ak66IL6MUaV5yHqsMb06TQ</t>
  </si>
  <si>
    <t>TViYKVvIjls5EvSHdes-xQ</t>
  </si>
  <si>
    <t>Delicious! Funfetti and strawberry champagne are the best! We got two dozen for my birthday; and everyone got to pick their favorite flavor. Awesome! The cupcakes are huge; they are expensive; but worth the price. Unlike a lot of food trucks that sell cupcakes; sweet box is always moist and delicious. Glad to see they have a brick-and-mortar now. We will be back</t>
  </si>
  <si>
    <t>vkEJacURA_suNJQOF61O5w</t>
  </si>
  <si>
    <t>9LFlA2u5FSPcGIwXb34btQ</t>
  </si>
  <si>
    <t>Had Sweet Box Capcakes for the very 1st time today - - woo-hoo! Me; along with 30 other co-workers were treated to this yummy delight --  I had the strawberry champagne cupcake - -heavenly!!</t>
  </si>
  <si>
    <t>Ub26Ix8_9m84KvtXkD2Rvw</t>
  </si>
  <si>
    <t>E_nPgFvOoMZDHCiO2NlGTA</t>
  </si>
  <si>
    <t>Holy Toledo! These cupcakes are absolutely AMAZING!!!;;I've had them multiple times, but last week we got some during the Chinatown Night Market. We grabbed a four pack: pumpkin chocolate chip, red velvet, apple strudle, and salted carmel chocolate. They were so moist, the cake was full of flavor, and the frosting was to die for!!;;If you see this truck around, you have to stop and grab a cupcake or 6!</t>
  </si>
  <si>
    <t>RHFUT-IziRQPChMTQD8PRA</t>
  </si>
  <si>
    <t>04ZH-FWawdtWqXriWLYJ9g</t>
  </si>
  <si>
    <t>I would like to amend my review. I was contacted by someone from Sweet Box very shortly after posting my sad review about the store being closed and they were extremely apologetic, professional, and courteous. They offered me a half dozen cupcakes on them which was beyond sweet and unexpected. ;;I really appreciate that they took the time and effort to mend our relationship. I am once again, in love with Sweet Box cupcakes.</t>
  </si>
  <si>
    <t>B1hR8uGN6_TuZbu0U7KicA</t>
  </si>
  <si>
    <t>pTxKYTmee_yqmWvj0GlVbQ</t>
  </si>
  <si>
    <t>The cupcake was good; but when I went there I really had my mind set on getting that Cookie dough cupcake that received such good ratings. I was sad that it wasn't available!</t>
  </si>
  <si>
    <t>cNrcl3sOkPl1l9QXH2rn7g</t>
  </si>
  <si>
    <t>Z5b1Me1YBZGQAxIx62vmqg</t>
  </si>
  <si>
    <t>Gluten-Free, Creperies, Breakfast &amp; Brunch, Ethnic Food, Specialty Food, Coffee &amp; Tea, Restaurants, Food, French</t>
  </si>
  <si>
    <t>So Crepe</t>
  </si>
  <si>
    <t>u3MLbAnk1FQm5qTHg4fPSA</t>
  </si>
  <si>
    <t>crYR0z7oH8mogEbuGCCb-w</t>
  </si>
  <si>
    <t>An amazing way to start a weekend morning. The service is impeccable; the food quality is gorgeous; and the owner/chefs are funny and charming. A fanciful place to escape the busy-ness of South Street to enjoy crepes and espresso.</t>
  </si>
  <si>
    <t>62EO8QGUKrzJefhjwFivyw</t>
  </si>
  <si>
    <t>YwlLgM8Mva-avmZWYsdtRw</t>
  </si>
  <si>
    <t>I've been here for coffee and for crepes and it's busy each time. Clearly this crepe joint is well-recieved by the folks in the neighborhood. And if I lived close by; I'd visit more. I don't have much reason to go out of my way for it; the food and service is good but not exceptional. The So French crepe is lovely and classic. If you're in the mood for some authentic buckwheat crepes and you're nearby; I'd recommend this spot.</t>
  </si>
  <si>
    <t>_fLiPh9KS1wY53T_b0KBdQ</t>
  </si>
  <si>
    <t>This place is a cute spot on South Street. The staff is extremely friendly and the prices are very reasonable. We ordered two savory crepes and one sweet crepe to share among three people: So Brie, So Smoked, and So Washington. ;;The So Brie crepe was their seasonal crepe and was a little underwhelming but the So Smoked (salmon) crepe was amazing. The So Washington (salted caramel) was really good too. ;;I loved the food here but found the portions to be a little small. I don't consider myself to have a large appetite but found myself hungry an hour after eating these. I suppose the crepes were pretty light.</t>
  </si>
  <si>
    <t>_3vUQxQ6hPyhx0GFEr-nHQ</t>
  </si>
  <si>
    <t>SPNxEytou-SuQSDYnCgHCw</t>
  </si>
  <si>
    <t>HUsc8XFybINj7N62vSWYGg</t>
  </si>
  <si>
    <t>QokOSOgbVMOtvPszBYeEeQ</t>
  </si>
  <si>
    <t>508Y2A3yYQOyGaMDUYFXQQ</t>
  </si>
  <si>
    <t>SnoLhmMv2_KWZeMg4X3ieg</t>
  </si>
  <si>
    <t>pAlwsVr12_v5mOJVHxexyw</t>
  </si>
  <si>
    <t>-7TQ5yWBW0cQ8UcygwzX-w</t>
  </si>
  <si>
    <t>Just went here for brunch for my cousin's birthday! It's BYOB so we brought Champagne and Bloody Mary's. I like that it wasn't a very big menu because it's sometimes too much variety. It is short and sweet. I had the \So French\" from the Savory menu and shared the \"So Chocolately\" with bananas from the Sweet side of the menu. They were both so good! Highly recommended!;Frederic or Fred</t>
  </si>
  <si>
    <t xml:space="preserve"> whom I believe is the owner was very polite</t>
  </si>
  <si>
    <t xml:space="preserve"> accommodating and nice. He took a group photo for us and someone had asked him to count in French. He was so cute and funny about it.;Only complaints I have is the waitress's attitude later toward the end of our visit. I think she was soft spoken so some people further away didn't know she was there</t>
  </si>
  <si>
    <t xml:space="preserve"> therefore didn't acknowledge her.  Not on purpose or maliciously of course! But she left abruptly with an attitude.;Overall</t>
  </si>
  <si>
    <t xml:space="preserve"> it was a great experience and I suggest it if you want great food and a nice chic yet cozy atmosphere! Plus you can't go wrong with BYOB!"</t>
  </si>
  <si>
    <t>q6QwDjZYowbtkpVbpJG_XA</t>
  </si>
  <si>
    <t>3n5ixBTDr7-Ro1QLe3a4gw</t>
  </si>
  <si>
    <t>So cute. So delicious. So affordable.  (sorry, I just had to!);;So CrÃªpe is an adorable little BYOB restaurant on South Street that just opened up this past fall.  They serve both savory and sweet varieties of crepes, all using fresh and natural ingredients.  The crepes are even made with whole wheat or buckwheat, depending on what type you get.;;Dave and I stumbled across So CrÃªpe on our walk home from the subway this past weekend.  What a lovely addition to our neighborhood!  We both decided on trying the \So Smoked\" Crepe since we were stopping in for breakfast.;;The So Smoked was a huge</t>
  </si>
  <si>
    <t xml:space="preserve"> and soooo yummy buckwheat crepe stuffed with smoked salmon</t>
  </si>
  <si>
    <t xml:space="preserve"> avocado slices</t>
  </si>
  <si>
    <t xml:space="preserve"> sour cream and chives.  MMM!  I couldn't believe how much salmon was in there for only $8.50 each.  If only we saved enough room in our bellies to try a sweet crepe!;;I also do want to mention that the staff were just fabulous.  I loved how the kitchen was open and directly in the center of the restaurant.  The chefs chatted with us the whole time and I always like being able to watch them make the food.  I cannot wait to come back here and highly recommend it to anyone in the area"</t>
  </si>
  <si>
    <t>UfNta35H6m-z2xN9XFI77g</t>
  </si>
  <si>
    <t>Restaurants, Thai</t>
  </si>
  <si>
    <t>House of Thai Cuisine</t>
  </si>
  <si>
    <t>xdXay5K96mZtnQttq3s_ww</t>
  </si>
  <si>
    <t>My wife &amp; I, we headed down to the restaurant after a long day at work.  It was pretty easy to find the restaurant, of course we used the help of a modern technology (GPS).  ;;The restaurant is nicely decorated with a contemporary setting and the music (jazz) is very suitable for a peaceful evening dining.  ;;We had fried calamari &amp; salmon salad for appetizer and crispy duck with green curry &amp; Tilapia for main course.  The foods were fantastic and the dessert (fried banana) was delicious.  The service was exceptional.  ;;I would say this is a gourmet restaurant, not just any restaurant.  Thank you for all the good foods.</t>
  </si>
  <si>
    <t>T_osnXsJuhpS0s4qsr8P7A</t>
  </si>
  <si>
    <t>AApJUlFYLAZnXlY0j2ywTQ</t>
  </si>
  <si>
    <t>Great food and excellent authentic Thai Tea makes this an excellent choice for when you want to spice up your lunch or dinner however bring your wallet because they are expensive. If they would offer early bird; lunch or any type of special it would be the first.</t>
  </si>
  <si>
    <t>qbCPuNapnqNm4Q00nrkUcQ</t>
  </si>
  <si>
    <t>Food. Having access to dozens of Thai restaurants throughout Manhattan and Queens, the Thai food here is mediocre by comparison. We ordered Beef Salad (not spicy enough and barely any red onions), Papaya Salad (potions of the papaya itself was a bit lacking), Curry Puffs (delicious and fresh), Silver Noodles (good) and Pineapple Fried Rice (good). ;;Service. The lady who brought our coffee at the end of the meal was much more friendly than the male server who took our order. The waiter was not mean, but not friendly either, which is typical of many Asian restaurants. ;;Decor. The decor was more elegant and modern than expected of most restaurants in this price range.</t>
  </si>
  <si>
    <t>FZwzK1DWoWNPaQ8Hv_XH9A</t>
  </si>
  <si>
    <t>R-jwJUb72C05g1fMp6E-Aw</t>
  </si>
  <si>
    <t>Had to drive 20 minutes to this place yesterday because the Thai places close to me sucks. I'm talking about you, White Elephant. ;;Anyways on to the food. I ordered two things for take out and I don't know if the portion sizes are different from takeout than eat in but the curry puffs were damn near highway robbery. 6 bucks for two tiny puffs the size of my thumbs? Are you kidding me? Good thing the pad thai was a good size and fairly tasty or I woulda flip my shiet. ;;No House of Thai, you are not Morimoto, up your damn puff quantity.</t>
  </si>
  <si>
    <t>DxCp9skFQUkV8DTJ7T4lPw</t>
  </si>
  <si>
    <t>Lc9dc1gTmsn1I_iMCVs-4Q</t>
  </si>
  <si>
    <t>xhrgBu0yT2O5R6HlZn8_tA</t>
  </si>
  <si>
    <t>Pretty good! Probably the best Pad Thai in the area. Unfortunately that's not saying much considering there are so few thai places in the northeast. Overall I thought the main dishes were very good. I wish there were a few more appetizers to chose from. Also; the bathrooms are pretty gross; so I'd try and avoid it if possible. Otherwise; all was good.</t>
  </si>
  <si>
    <t>kcfSZE83pRrErUsY27jDBA</t>
  </si>
  <si>
    <t>After seeing the great reviews on Yelp; I really wanted to try this place out; so I decided to order take out. The food was promised to be ready in 15-20 minutes and by the time I got there it was ready. Upon pickup I noticed the very beautiful dining room. Everything was so clean and pretty. I ordered the veg. dumplings and chicken pad Thai and they were both delicious. So glad I found my new official go-to Thai place in the Northeast. I'll definitely be back.</t>
  </si>
  <si>
    <t>H3cExEGaTjX_NVDvgS5TnQ</t>
  </si>
  <si>
    <t>It's our first time here . We ordered spring rolls; chicken satay; red curry beef and chicken pad Thai. We enjoyed everything. We also orders mango with sweet rice and fried banana. Desserts were delicious. Will Definitely order the desserts again! We cant wait to return and try other dishes .</t>
  </si>
  <si>
    <t>kqlXCOXymKHbO_w2kRLPgg</t>
  </si>
  <si>
    <t>aztHYca8vJWx-HTJPpgHoQ</t>
  </si>
  <si>
    <t>I was really excited to go to this restaurant after reading the reviews, but I was sadly disappointed.  The atmosphere was cute but small and since it was a slow night you could hear the whole conversation of the only other two people in the restaurant.  I got the mixed seafood dish.  I love seafood, but was disappointed in what I received.  The seafood was over-cooked and the sauce was ok, but I wouldn't recommend it. ;Maybe I just got the wrong dish here, but I won't be racing back to see if there is something better here.</t>
  </si>
  <si>
    <t>F8QhxnDUrg0fxnEawkdiww</t>
  </si>
  <si>
    <t>ySwzHFStA9BeGm6uS8LvYg</t>
  </si>
  <si>
    <t>This place is definitely under rated. I'm a flight attendant and I travel the world for a living. I've tried Thai food all over the country and this place has the best Thai food BY FAR! The waiters are very attentive and the food is super fresh; every time! If you are visiting the city and are a tourist. This place is about 15 minutes northeast of center city. Definitely worth the ride! 5 stars all the way! :-)</t>
  </si>
  <si>
    <t>L34rXUn2UslGdUwKFhFboA</t>
  </si>
  <si>
    <t>Restaurants, Cocktail Bars, Bars, Comfort Food, Breakfast &amp; Brunch, Nightlife, Southern, Sandwiches, Soup</t>
  </si>
  <si>
    <t>The Rooster</t>
  </si>
  <si>
    <t>2WC2hDE8bUG-A6k12-Y8Dg</t>
  </si>
  <si>
    <t>Mmmmmmm!!! So much wonderful comfort food is packed into this tiny menu. This diner styles restaurant full of sandwiches; soup; and salads should be on the top of your to do list. The service is outstanding as well.</t>
  </si>
  <si>
    <t>BPdbk64-9sOq2yKa-RbZFg</t>
  </si>
  <si>
    <t>_8mJ48V951LCZQO723ONMA</t>
  </si>
  <si>
    <t>Ubq-0QKiE78viKGuscaWsQ</t>
  </si>
  <si>
    <t>I love this place. I've eaten there twice and wasn't disappointed either time. First time I had the matzoh ball soup--amazing, and the rooster chef salad which was also Amazing but no longer on the menu. ;;The second time, I had the matzoh ball soup again, which was good but not as good as the first time I had it--the matzoh was kind of hard but still good. I also got the potato pancake BLT. I ate the sandwich six hours after I picked it up and it was still amazing. ;;The hospitality is great also. The hostess, Deja was super friendly and helpful and the management was also super aware of the surroundings and helpful. ;;This is all a plus to the fact that they donate their profits!  I'll definitely be back.</t>
  </si>
  <si>
    <t>YJaRwxTCThnTD0iYcX6_lw</t>
  </si>
  <si>
    <t>Yy2Uq4FkcFQNSugBWGVd1w</t>
  </si>
  <si>
    <t>We stopped into Rooster Soup on a Sunday evening around 5:30. There were plenty of seats at the counter; but we were able to get a small table. I had a cup of the turkey chili and the grain salad. Dining Partner had matzo ball soup and chicken schnitzel sandwich. We were both very satisfied with our meals. I love that this is more than just a restaurant; it's got an entire mission behind it to help those less fortunate. They had a lot of other appetizing dishes on the menu so I'll definitely be back in the future.</t>
  </si>
  <si>
    <t>xqZ7BFwYU-ER9e3t28fHOA</t>
  </si>
  <si>
    <t>Five stars for Rooster Soup's social impact mission! ;;Food is also great. I got a cup of the cauliflower soup, potato cake, and the southern ham biscuit. Comfort food as promised on a cold, snowy day. Just slightly less salt in the potato cake and the ham/cheese and it would have been the perfect cozy meal. ;;Definitely coming back because I'm just that philanthropic ;)</t>
  </si>
  <si>
    <t>X_EP3kbaQpqTFtI10oAg5Q</t>
  </si>
  <si>
    <t>R2KZVyaz-PAHdhieAc13lA</t>
  </si>
  <si>
    <t>We went to rooster soup company for a quick snack. I had a cup of the matzo ball soup and my fiance had a slice of coffee cake and a freshly baked double chocolate chip cookie. ;;The soup;The matzo ball was the perfect size and the broth was savory and delicious. It was a little less salty than I would like, but I tend to like soups on the salty side. ;;The desserts;Both were very moist and soft;;They do have drinks available and the proceeds go to a great cause. You should definitely check this place out.</t>
  </si>
  <si>
    <t>mKXjxcjG6iAee9DjjIFd3Q</t>
  </si>
  <si>
    <t>LzmhPvsGT-fjtDBLEYRQBw</t>
  </si>
  <si>
    <t>I wanted to live this place. The concept is so incredible! But the food is just ok. ;;First of all, if you have the word soup in your name I expect more than four soups. And I definitely expect a vegetarian soup and not just some wack vegan soup with coconut in it. But ok. ;;I got the asparagus lasagna which was good but tasted like something I would have made at camp. For the amount it wasn't worth the price. I would rather give a donation than pay for something that isn't worth it I think. It's also not clear what the plates come with which is a side salad or soup and a half twice baked potato. The potato was bangin and the salad was ok. The soup was thin but again ok. It was potato leek. I've never had thin potato leek soup. ;;My friend also got the salmon croquettes and they were also just ok. I really can't describe anything as more than ok except for the concept. Unfortunately, I'd rather donate to Broad Street Ministry than have a disappointing meal. As an aside, the lighting is too low. Weirdly low.</t>
  </si>
  <si>
    <t>rlv-jBKhE_xgU2b7lCah8Q</t>
  </si>
  <si>
    <t>n0SyldmcFA7haj06TwvSnQ</t>
  </si>
  <si>
    <t>We were excited for this to open and then worried our expectations were too high. No worries - this place is great! ;;The decor is great - fun and bright, despite the basement location. We loved sitting at the bar - diner stools and all. The staff were all really busy but were pleasant and food arrived pretty quickly.;;Food is simple yet delicious. Nothing too fancy and the menu is not overwhelming. We are excited to go back and try some of the drinks. ;;Vegetarians will be fine. Gluten-free people can really only gets salads. Not accessible for wheelchairs.</t>
  </si>
  <si>
    <t>p0KkB5Wcmzp9uwwujVn-jQ</t>
  </si>
  <si>
    <t>Pretty cute; friendly service and great food!  I'm a west coast gal and had never had Matzah ball soup. It was fun to try with my charred broccolini sandwich. I was impressed by the staff's ability to discuss the beer and food and their general friendliness. I'd go again if I lived here.</t>
  </si>
  <si>
    <t>MO51KiOwzG_1IEgO6GL29Q</t>
  </si>
  <si>
    <t>5E7Zk3g6kLsB72J4EX4YkA</t>
  </si>
  <si>
    <t>Desserts, Event Planning &amp; Services, Caterers, Vegetarian, Pizza, Restaurants, Food, Italian, Venues &amp; Event Spaces</t>
  </si>
  <si>
    <t>Bufad</t>
  </si>
  <si>
    <t>SsJCrQoyBl7j4RrjvohXkA</t>
  </si>
  <si>
    <t>A bit on the outskirts of walking distance; but a tasty meal. The place is small though; so be prepared for a long wait for the table even with a reservation.</t>
  </si>
  <si>
    <t>6P_l_OskwfwtB1XQLi5JEw</t>
  </si>
  <si>
    <t>Although the atmosphere is inviting and it is a Byob, I couldn't help but say my pocket book was quite empty after. One pizza serves only 1 and comes in between $12-14. The sides are small and run around $10. I only ordered for carryout and split 2 small slices and a half a cup of stew with one person thinking this would be enough,however we were still hungry after and down $30. ;;This is a great place for trying something new, but if you're hungry be prepare to order 3 pizzas to satisfy you're pizza  craving.</t>
  </si>
  <si>
    <t>Zq0xt1BEIrlM5nszUsa5_g</t>
  </si>
  <si>
    <t>6B6Bvzh4gi8EOTzJHq-3rA</t>
  </si>
  <si>
    <t>Excellent! Bufad is down Spring Garden right past Broad, if you are coming from the Fairmount area. It won Best of Philly for brunch and I friggin love brunch, so I found myself here on a Sunday morning with the girls. I was surprised it wasn't packed, we made a rezzy, but when we got there the place was practically empty! Honestly more people need to learn about this place because, yo!!! It was delish.;;I went with 3 of my girlfriends and we ordered 3 different dishes and split them. We got the eggs benny on a friggin pizza. Damn Daniel, this was so good! It was prosciutto I think on a pizza with a poached egg! It had a little spice. I am drooling thinking about it (not literally lmao). We got some gnocchi and egg dish, which I didn't LOVE, but my friends did and we also got the cannoli French toast. The mix of savory and sweet did it in for us...;;After we ate we still hung around and crushed 2 bottles of champagne. Oh, did I mention it was BYOB!!! Bring the champagne and they'll give ya to OJ! It was lit.  ;;I will hundo p be back and I CANNOT wait.</t>
  </si>
  <si>
    <t>i9pHdGTNsm-Uh8dHDwKATw</t>
  </si>
  <si>
    <t>PWmQAvBLx-EPyy4BhcX3vg</t>
  </si>
  <si>
    <t>uGGUX6kRh8McJOU6GMP1JA</t>
  </si>
  <si>
    <t>My favorite pizza place by far. Which is great because I live across the street. The seasonal pizzas are amazing. My only complaint is that my favorite pizza is only available in the summer. Fingers cross that they bring it back. ;The crust might be my most favorite part. The perfect amount of crunchiness.  ;Also, staff is nice and helpful.</t>
  </si>
  <si>
    <t>GK5lUrS3UpPuUQhXRrheYA</t>
  </si>
  <si>
    <t>6bEyxO1ff9g-UmSaDB7jtA</t>
  </si>
  <si>
    <t>Well this started off with 4 stars but quickly changed.;;Check in with yelp and got a free piece of pizza.  The waitress picked out something for me - potato pizza - wow... different but good.;;With a group of six, they messed up one pizza.  Without any hesitation or being asked, they had another one in the oven to replace it.  They even told us to keep it and try it out.... THAT IS SERVICE!;;Will revisit again!</t>
  </si>
  <si>
    <t>GjyDMO_x2pkdDVwpgommhg</t>
  </si>
  <si>
    <t>For some reason I feel like there's been a rash of pizza joints operated by heavily tattooed folks opening in this city.   Like pizza is edgy or something.  It's not.  It should be straightforward and good.  Simple.  And don't hug me when I check into your joint (Pizza Brain).  Gross.  Go make me a pizza.;;This is where Bufad excels.  Yeah, people had an edge here.  But more South Philly rough-around-the-edges edge versus Northern Liberties look-at-me edge.  Good edge.  But whatever, I'm here to eat pizza.  Do you make good pizza?  Yes.  Do you need to beat me over the head with that fact?  No.  Deal.  Let's eat.;;The sausage pizza here is the best I've ever had.  Any pizza, any place.  They make a few non-pizza dishes that all look, or can be confirmed as, delicious.  Simple.  Take the burrata.  A few everyday ingredients thrown together in a way you feel like you could do at home, but know deep down it wouldn't be the same.;;I just wish they served beer.</t>
  </si>
  <si>
    <t>rHHAARWvQkYljg0f-ePrCA</t>
  </si>
  <si>
    <t>Today my partner and I tried some new pizzas. I had the Bianca and added arugula; it was perfect and creamy...my partner had the new (I think it's new) Hawaiian pizza which looked really good but he said it didn't have enough pancetta. All in all a good trip. Service was very good; music is always good here. It was a little too cold inside even when it was hot outside but that's preference.</t>
  </si>
  <si>
    <t>iwBJ6E_2Q6ybYuoYezS4hQ</t>
  </si>
  <si>
    <t>V1j6jD8T1F76eEi5MKbIrg</t>
  </si>
  <si>
    <t>Bufad is fantastic. My boyfriend and I showed up around 8:30 last night and was luckily able to sit outside (they have heat lamps) without a reservation. However, I highly recommend a reservation since the wait was over an hour and since it's BYOB you can't 'wait and have a drink.';;It is very worth the wait if you have to wait! We started with a few of the fresh Antipasta. Not only was each tasting delicious, the presentation on a cutting board was much more than what I was expecting. ;;My date and I also ordered a pizza each and shared. I had the Marinara pizza and my date had the Mushroom. Mine was very light without the cheese which was perfect post-antipasta. The Mushroom was a mix of mushrooms, onions and arugula with an olive oil sauce. Tasty for a nontraditional pizza. ;;We ended dinner with generous pours of espresso and felt like we were dining on a piazza in Italy, not on the corner of Spring Garden and 13th.</t>
  </si>
  <si>
    <t>EUR6jMO1qhFa61nVC2VkIQ</t>
  </si>
  <si>
    <t>llaBRIERtuITcWgygOaV0w</t>
  </si>
  <si>
    <t>Great pizza. Fresh ingredients. But the tall guy serviing us was not friendly at all; didnt smile and He almost looked like he was annoyed for having customers. Go for the pizza; not for service.</t>
  </si>
  <si>
    <t>pjGQZ-5lQXkebTxKvQAU1A</t>
  </si>
  <si>
    <t>CiTYWOKcXTZYztsT43wb5g</t>
  </si>
  <si>
    <t>Specialty Food, Food, Breakfast &amp; Brunch, Restaurants, Salad, Sandwiches, Grocery, American (New)</t>
  </si>
  <si>
    <t>Tela's Market &amp; Kitchen</t>
  </si>
  <si>
    <t>6_4CtmZ7Q10lBsaMJp_gxA</t>
  </si>
  <si>
    <t>Fairmount NEEDED a Tela's so, so badly. Well, now we've got one - a local market, that is. The vibe inside is so cool! They usually have, oddly enough, what I am looking for, which is rare for a small, neighborhood market. The staff is great. The selection is great. I do, however, have one 'complaint'.;;It seems to me that their meat and seafood is not the greatest. I know little about the craft, but as a consumer, I tend to look for marbled, moist meat. For some reason, Tela's meat looks dry and lacks in marbling. It just doesn't look like meat that I am used to from local farms and even Whole Foods. It would be really cool if Tela's kind of limited their fresh product (To eliminate waste) and partnered with local farms to sell quality, frozen meats. Kind of like Green Isle Grocery in Passyunk. But hey, maybe I am wrong. Maybe I am looking at the meat selection incorrectly. Regardless, I still frequent [almost] daily and try to support them over Whole Foods.;;They also have a cafe where you can order drinks and food. So to my above point regarding their meats, I have always enjoyed their food. Maybe it's in my head.;;Anyway, just give them a shot and I'm sure they won't disappoint!</t>
  </si>
  <si>
    <t>9p2T1j7cesfIxT-rWYxHug</t>
  </si>
  <si>
    <t>Awesome breakfast spot that will get you in and out. We had the banana French toast and the bagel and lox and it was the perfect combination of sweet and savory. ;;Didn't care for the communal seating but it's not so bad if you beat the rush.</t>
  </si>
  <si>
    <t>hxZ74m_O7lwKXTnwzo0ocg</t>
  </si>
  <si>
    <t>6EUYRwPtnjfDeRA2jN9rIw</t>
  </si>
  <si>
    <t>sl40smYw0ilRbCH-oIU-Zg</t>
  </si>
  <si>
    <t>Solid quick brunch spot. The potatoes are delicious and crispy. Make sure to get here early though because seating may be hard to come by; but well worth it.</t>
  </si>
  <si>
    <t>T8Au1_8tPtFPLNjzAhrXdA</t>
  </si>
  <si>
    <t>m93f9m9Copj8aBKklPkNGw</t>
  </si>
  <si>
    <t>So let me start with the Reuben sandwich I ordered to go. Delicious!!! I brought it back to work; ten minutes later I took it out of the To Go box \ yes cool recyclable box\" and it was still crisply grilled; melted in my mouth perfect!! I wish it was bigger it was so good. I also got a artichoke salad from the pre made food and have been craving it ever since.  They are new and seem to be working the crinks out of there system.  Can't wait to oh back!!! Also the chef will give you simple yummy cooking suggestions for your meat and fish purchases!!!!"</t>
  </si>
  <si>
    <t>4Zy7LBi2DvfnBWUs8Pj3Og</t>
  </si>
  <si>
    <t>F_3PIItb3lO50o8Tubz-KA</t>
  </si>
  <si>
    <t>10dW9AMs9mlPVHfpLKbrYQ</t>
  </si>
  <si>
    <t>TG_K9IiT_VwkW6c38DGc7w</t>
  </si>
  <si>
    <t>This place is WAY expensive.   I just stopped by.  $4/pound for Jersey peaches!  Same local peaches are .99/pound at Reading Terminal and many supermarkets!  ;;$1.00 for a single lime. Geez. ;;The cheeses are $20-$30/pound.  ;Too rich for my blood.  ;;I thought Whole Foods was bad.  This place is a bit ridiculous.  I thought a new neighborhood place would be convenient. But I get so frustrated every time I've come here hoping to find reasonable prices.</t>
  </si>
  <si>
    <t>GyhNz7CYcv-TPmi3l8HbNg</t>
  </si>
  <si>
    <t>pkDZIEpeHYgu8lLUjoupgA</t>
  </si>
  <si>
    <t>Tela's! What a gift to the Francisvile/East Fairmount crowd! Your food is delicious; you carry seltzer in every flavor; and you have made it possible to buy something as simple as an onion without trudging to Whole Foods. Thank you! You also have lovely staff; who are friendly and helpful; and I noticed that your registers do not swing around for tipping purposes (like some of the other shops in the area that also use iPads). I always want to tip; but I do not always carry change or singles. Is it possible to include on-screen tipping in the future? PS; your egg sandwich is the best egg sandwich I have EVER had. It is amazing.</t>
  </si>
  <si>
    <t>aJtSLXiudBR_12FYYcYyWA</t>
  </si>
  <si>
    <t>4x4LoG46fb61Gj9kGcP8ng</t>
  </si>
  <si>
    <t>This place is fantastic -- and a godsend to those in the Fairmount area who wish to avoid the havoc that is Whole Foods or Trader Joe's (especially on the weekends!);;It is a slightly far \hike\" for us -- as we live closer to the Art Museum -- but we have made several visits to this restaurant/market. ;;We have never been disappointed.;;The prepared food (the sandwiches</t>
  </si>
  <si>
    <t xml:space="preserve"> soups</t>
  </si>
  <si>
    <t xml:space="preserve"> etc.) have always been fantastic.  As are the coffee</t>
  </si>
  <si>
    <t xml:space="preserve"> the bagels</t>
  </si>
  <si>
    <t xml:space="preserve"> etc.  (The french bread they have is absolutely awesome.  We sometimes make the \"trek\" just for that!).;;As for produce</t>
  </si>
  <si>
    <t xml:space="preserve"> the selection is superb .  As a small anecdote</t>
  </si>
  <si>
    <t xml:space="preserve"> a couple weekends ago my wife was going to make a dish that required -- of all things -- leeks.  Again</t>
  </si>
  <si>
    <t xml:space="preserve"> this was on a weekend -- in the afternoon nonetheless -- and I thought to myself \"Well</t>
  </si>
  <si>
    <t xml:space="preserve"> I guess we'll have to spend an hour getting in and out of Whole Foods to get these damn leeks\".  Sure enough -- Tila's had them!  (Saving me a good hour of our weekend -- and all the aggravations of going to Whole Foods on a crowded weekend).;;We have had similar instances where we need some key ingredient or item -- and sure enough -- Tila's had it.;;Again -- for Fairmount -- Tila's is exactly what we needed."</t>
  </si>
  <si>
    <t>FsVg8nnLwKgICHHa6Ec8Nw</t>
  </si>
  <si>
    <t>Tkx1AiQarmw0zc50GibtTA</t>
  </si>
  <si>
    <t>Sandwiches, Restaurants, Breakfast &amp; Brunch, Barbeque, American (New)</t>
  </si>
  <si>
    <t>Marathon On the Square</t>
  </si>
  <si>
    <t>dX4GsIinfVWD3XwBaX-RTg</t>
  </si>
  <si>
    <t>Marathon is great because it's pretty consistent and there is something for everyone on the menu.  ;- Cheesesteak wontons are fantastic-- definitely a favorite;- Turkey Burger is good-- the burger itself isn't anything spectacular but I love the fig jam, apples, and smoked gouda!;;Can't wait for the rad outdoor seating to be back!</t>
  </si>
  <si>
    <t>ajZx6MNacoS7lK7L2dy63Q</t>
  </si>
  <si>
    <t>Food is ok. Never spectacular; but good enough if I don't feel like cooking and want to eat somewhere nearby and not pay as much as at other spots in the area. My only gripe is the inconsistent service. As a solo diner; I usually get good service during dinner time at the bar. The quality of table service; however; is mixed (except during Sunday breakfast; when one of the waitresses ALWAYS disregards me while attending to pairs and groups; I think I'll switch to the bar next time; or request the other waitress with the dyed blond hair--she's good).</t>
  </si>
  <si>
    <t>jMNbi2ap9K-4q1_uaxX_JQ</t>
  </si>
  <si>
    <t>zNr2U-Fbex5kquyt8i8tvg</t>
  </si>
  <si>
    <t>I love Marathon because of the fresh selection and healthy options although get the chicken pot pie when its on special because it is oh so good. The servers are not great; the basic skills are lacking like remembering all items ordered and doing so correctly; slow on refills of drinks including top shelf which always boggles my mind. Also; last time we ate there I had to tell this guy to please stop mopping with bleach while I was eating! For crying out loud; I got nauseous and had a headache when I left. No common sense by any of the staff.</t>
  </si>
  <si>
    <t>zvHe_sQhUk6vxE_svqh9DA</t>
  </si>
  <si>
    <t>AIkIIahG6B6WuIm7ExpYFA</t>
  </si>
  <si>
    <t>The food is consistently good here. Nothing super-great or fancy or overly amazing or even that original, but consistently GOOD, all the time. ;;All day breakfast, yummy eggs and pancakes, giant giant giant salads that you can, like at all the mg locations, mix and match with whatever you like. And consistently interesting enough specials. ;;Also, soup. MMM. Matzo ball soup. MMM. ;;And the manager, Renee is the sweetest person in history.</t>
  </si>
  <si>
    <t>O4QcmmN6ImqBVRjbZWacEQ</t>
  </si>
  <si>
    <t>Lousy.  Have been passing this place for months, finally gave it a shot.  A completely mediocre brunch.  Worse than most diners I've been in.  Potatoes cold. Pancakes dense and cakey. Crappy maple flavored table syrup.  Greasy fatty bacon as thin as paper. Everything was pretty much the quality you'd get at a crummy hotel breakfast.;;So I began to wonder why the food was so bad.  Then I realized there were as many wait staff present as patrons.  And that perhaps the reason the owner isn't investing in better food is because he or she is paying a large staff to stand around.;;Whatever the reason, I won't be back.  Not alone.  Not with friends.  Not ever.</t>
  </si>
  <si>
    <t>4JsH5agcats5H5mLTcPsRA</t>
  </si>
  <si>
    <t>s7XmCORmHeB-_F0Y2cu2rg</t>
  </si>
  <si>
    <t>oh marathon. i eat here fairly often as it's 1) open late; 2) close to my place; and 3) one of the few places to get soup. ;;and yet... the food is mediocre on average. some things are really good -- the soups, the burger is pretty solid, the cobb. but where marathon fails, it fails hard. things like the calamari, which attempts to be upscale when it should just be good, and the southwest salad, which i can honestly say was one of the worst salads i've ever had. ;;mots bills itself as organic and farm-fresh and all that, but it should really ditch the gimmick in favor of better tasting end product.</t>
  </si>
  <si>
    <t>ORsMgLBtXvHbTHmKv-AVrg</t>
  </si>
  <si>
    <t>CPN-lE42IxLMtWsnOEsXmQ</t>
  </si>
  <si>
    <t>Oh how this place has fallen from what it once was. ;;Stopped by for an early dinner after not having been here for a few years. (I used to live down the block and was a regular here for a long time.);;The decor is cute, the menu is more casual than it used to be, but still looked interesting. We were seated and served promptly. Because it was early, there were only two other tables seated, so we expected to be in and out quickly.;;And then we waited.;;And waited. ;;Drinks ran dry. Plates were cleaned. And still we waited. ;;And waited some more. ;;It was a solid hour since our food had been brought and no one even glanced at our table, let alone came over to check if the food was OK, if we needed more drinks, etc. ;;Finally, I went up to the bartender and asked if she could please find someone, anyone who could give us our check so we could leave. She ended up doing it. Ten minutes AFTER that, our waiter came over and cleared the plates without a word. No apology, no attempt at explaining what happened. Just grabbed our plates and the check and walked away. ;;The food was fine -- but nothing to write home about. So unless you want mediocre food and an exercise in zen mediation while you ponder the nature of time and the meaning of life, avoid. ;;There are much better ways to spend your time and your money  all over this neighborhood.</t>
  </si>
  <si>
    <t>Gg7VwEBqNP4L8-yz9toAWg</t>
  </si>
  <si>
    <t>hYzBwKLeL-3MDvr7q1iG2w</t>
  </si>
  <si>
    <t>Great drink specials during happy hour and late night.  Service is okay.   Food/apps/mixed drinks are okay.  A good spot for a cheap drink/app before heading elsewhere.  Their breakfast; though; is good and they deliver!</t>
  </si>
  <si>
    <t>GAQU6dvpyR0HdIMGQ6XGsg</t>
  </si>
  <si>
    <t>Not really sure why some of the reviews just ripped into this place. I enjoy it. It's a good place removed a little bit from the business of the Park/Square. Our server was solid, and the food was tasty. There's also outdoor seating, which is a huge plus. ;;The food is no frills. Definitely try their matzo ball soup. It's solid, and I love how chickeny and salty the ball is. In addition, their numerous brunch offerings everywhere from breakfast sandwiches, burgers, and platters are cloud pleasers.</t>
  </si>
  <si>
    <t>TJGju0TL9jWJUFoKpFuIXA</t>
  </si>
  <si>
    <t>I came here for brunch and ate at the bar on a weekend to Philly for my friends wedding. The bartender made an AMAZING Bloody Mary!  Staff was very friendly and accommodating. It was a great vibe; good menu and my omelette was pretty good. Highly recommend.</t>
  </si>
  <si>
    <t>omseUlQe8HQ9OC0-HPuv5A</t>
  </si>
  <si>
    <t>qCpdeQYPf9i1EZhTnQgjtg</t>
  </si>
  <si>
    <t>Nightlife, Bars, Food, Restaurants, Delis, Beer, Wine &amp; Spirits, Gastropubs, Beer Bar, Sandwiches</t>
  </si>
  <si>
    <t>The Foodery at Rittenhouse</t>
  </si>
  <si>
    <t>K0S8IotlOfauvqXn0j_EWA</t>
  </si>
  <si>
    <t>This place had an awesome selection of beer in my opinion; especially sours which is why I went in. The only reason it doesn't get 5 stars is because I went in 15 minutes to closing and the guy standing outside who said he was the new owner basically tried to turn me away; stopped me at the door and made sure I knew they were closing soon and that I couldn't drink my beer inside which I had no intention of doing but never had a chance to say so before I was stopped. I ended up spending almost $200 on beer; so you're welcome; but I won't be back. I like places that encourage business. If you close at 10; you close at 10 and not at 945. I'll stick to getting my beer at Food &amp; Friends.</t>
  </si>
  <si>
    <t>jSdXpIvNLTmV4dvyc_T5Cw</t>
  </si>
  <si>
    <t>m6T8FWgZn_6ocC_g6k5lRg</t>
  </si>
  <si>
    <t>Z2M7KjFghslmqNXHKhsOZQ</t>
  </si>
  <si>
    <t>20AGLRE5iHEskFIga3jw7Q</t>
  </si>
  <si>
    <t>Yes; this is a yuppy; hipster sandwich place that at first made me want to roll my eyes; but they have damn good; huge tasty sandwiches.  My husband loved the sardine sandwich.  Hard to find one these days.  Lots of meat choices; and veggie choices too.  Plus they have free bubbly water on tap; serve yourself.  (Why can't all restaurants have this?  Love it!)  Their sides were way over priced and did not look entirely appetizing.  Otherwise; I would have given this place 4-star.</t>
  </si>
  <si>
    <t>i6AF6PPeTR1pJMP31EeRCg</t>
  </si>
  <si>
    <t>I didn't think I liked sandwiches....but we all know that that's just not possible. Everyone loves sandwiches. And if you love sandwiches, you'll love The Corner Foodery. ;;The first thing to catch your ear about this Rittenhouse gem is its unparalleled bottled beer selection to carry! We all know good beer carry-outs are a rare bird in uber-liquor-strict PA. But Corner Foodery has a bottle selection that would make any beer snob blush. The local and internationally stocked coolers that guide you from the entrance to the back order counter seem like the stairway to Heaven....and they might as well be. ;;Despite their surprisingly spacious sitting area (the place is at least triple what it appears from the street), I've only had their office catering. These guys NEVER disappoint. Their ingredients are top-notch and their artisan sandwiches would rival any bready bite in the city. My faves are definitely the meatball grinder, the Milstein, and the porchetta, thought you really just can't go wrong with any of their sandwiches. This, THIS is what Philly should be known for--Gourmet, two-handed, chewy-rolled goodness. So put down your soggy cheesesteak and had over to Corner Foodery for a real sandwich (don't forget the long hots). ;;The only problem you might have there is deciding whether you're more impressed by the craft beer or the craft food. I still can't decide...</t>
  </si>
  <si>
    <t>WxjaXcRxL07hRVFdkZtoxA</t>
  </si>
  <si>
    <t>nGOwDKB1Bcf40cdsFBBACQ</t>
  </si>
  <si>
    <t>Yes please! What a great addition to the Rittenhouse Square Area. I had an absolutely wonderful time stopping by the new Foodery after happy hour to check it out. Not only did they have some of my all time favorite beers that are hard to come by (ex. Prism Red Zone!) they also were stocked with an interesting and diverse selection of bottled beers that the employees were more than willing to walk you through them. ;We got our beer selections and sat down at the large picnic table. Right now they only do sandwiches and some sides..but I wanted just charcuterie so the server happily sliced me a little of everything free of charge so I could try it out. We also got a side of potato chips and the marinated artichokes which were super yum.;;Great experience! Nice place to stop with friends and try out some funky beers!</t>
  </si>
  <si>
    <t>Zs8Zk3sgh5JxRmoZW4PJcg</t>
  </si>
  <si>
    <t>KEk2QQIVyB8fs-wrqybeoA</t>
  </si>
  <si>
    <t>Very large and diverse selection sorted by style. The beer is always fresh and I never have a hard time finding stuff I like. However; the beers are expensive and the staff is often unfriendly.</t>
  </si>
  <si>
    <t>NrXu7JjgePo7AjNKu0QSCQ</t>
  </si>
  <si>
    <t>Best beer selection in the area; kinda pricey but that is everywhere. They normally have a special 6pack on sale for $10. I've only had the happy hour sliders; which weren't very good but everyone goes for the great beer selection.</t>
  </si>
  <si>
    <t>ZzfWSbw-oI0t8NmhOiaYcA</t>
  </si>
  <si>
    <t>l_eZ5gth09SiJ7xkn9s_0g</t>
  </si>
  <si>
    <t>The sandwich I had (the swan) was really good, and the chips and pickle it comes with really make a satisfying lunch. ;;The beer selection is pretty decent, but I'd only buy something here if I couldn't find it anywhere else because it is EXPENSIVE. And I used to live in SoCal, so I know expensive. It's several dollars more than bottles from Whole Foods. Like, I think the Corner Foodery sells Rochefort 10 for something like $14. For about 12 ounces of beer. Whole Foods sells it for $8 or $10. I forget which, but something much cheaper than $14. It's an expensive beer, and I'm sure this location is pricey to rent, but wow. ;;Also, it's kind of an awkward set up with a counter in front and bar in the back. I walked in on a Friday night when they are supposed to be doing beer tastings and I was practically the only person there, and no one offered me a tasting (advertised on the chalk board outside) or even really spoke to me at all.</t>
  </si>
  <si>
    <t>BehuW6rGBjox4uLoKa0JGQ</t>
  </si>
  <si>
    <t>zIgoF9O1KVo-TnWjJJ8lig</t>
  </si>
  <si>
    <t>Had a great time! Came here after the Philadelphia Marathon with all of my friends and we ate burgers/sandwiches and talked for a few hours.  Great food; fast service; and comfortable atmosphere.  Burger was tasty; too!</t>
  </si>
  <si>
    <t>JBZlSDM914PQt3pnh9o8ZQ</t>
  </si>
  <si>
    <t>Ijh5I0BnSv6aKPfp-4l4vg</t>
  </si>
  <si>
    <t>Fantastic beer selection; friendly and talkative workers; great place to sit down and relax.  Had the saturday night games on; but did not drown out the place with loud music.  On top of that; the fair pricing and fantastic food makes this place a hit!</t>
  </si>
  <si>
    <t>0m7YDhbO4tZJVpHjrsQrHQ</t>
  </si>
  <si>
    <t>d48Xrx8MhGtdaLvhcYzNWQ</t>
  </si>
  <si>
    <t>Cafe Diem</t>
  </si>
  <si>
    <t>SoeLR7EAR_50cfGQ0GOxCA</t>
  </si>
  <si>
    <t>This place is nice; the food here is very flavorful and delicious ! I would say come here for a nice bowl of heaven.</t>
  </si>
  <si>
    <t>uQubMdaTaDYulHX6oaXMqQ</t>
  </si>
  <si>
    <t>NwdkLbVXUsFsdndVDSY_-A</t>
  </si>
  <si>
    <t>I have only tried Bun Bo Hue here. It's very small restaurant, but I don't care about the size of the restaurant as long as they have good food! I have eaten in the restaurant and ordered to go! This is hands down the best Bun Bo Hue in Philadelphia!;;You know how when you order the food to go and it doesn't taste the same as eating in the restaurant? Well, not here! I remember ordering a large Bun Bo Hue to go and they definitely give you a lot of stuff! They separate the stock from everything else to prevent the noodles from getting soggy so all you have to do is boil the stock and add everything in it. It still tasted delicious and you can tell that everything was so fresh. In addition, it was nice and spicy!;;Also, it's more on the expensive side and they only except cash, but I'm willing to pay for quality and a good bowl Bun Bo Hue.;;Definitely go here to get your Bun Bo Hue fix on!</t>
  </si>
  <si>
    <t>1Z5NeCaEO3rJsiqrQ3llbQ</t>
  </si>
  <si>
    <t>yZSnGqjS5kpjLSSrX-kQgQ</t>
  </si>
  <si>
    <t>This is the real deal. I walk in and hear Vietnamese 80s dance music playing at a moderate sound level. I get the universal signal of sit wherever you'd like and I took a seat in the front. The waitress comes over with no menus, only her pad. I try my hardest to order in Vietnamese their special Bun Bo Hue but the questions about if I wanted everything started to get tricky. For some reason she switched to Mandarin which I am equally as bad at speaking. I tried switching to English with no avail. After an exchange of half broken Vietnamese and Mandarin, my order was ready to go, Bun Bo Hue the small size with everything, make it spicy... To drink, complementary iced green tea. I think. ;;You get a plate of basil and another herb Vietnamese coriander that I normally don't see but appropriate for Bun Bo Hue, with bean sprouts and a lime. So far so good. They brought out a glass bowl of an almost perfect Bun Bo Hue, loaded with different cuts of pork and beef including a ridiculously tender slice of pig's feet, cha lua (pork roll ham), soft beef tendon, and thin sliced beef brisket. The only thing missing are some pork blood cubes that would've made it slightly more authentic. The broth was extremely flavorful with fresh chilis adding to the right amount of heat and onions. You need to pull all the herbs from the stem and fold them into the broth. Also break up a handful of bean sprouts to add in for crunch. Then with a squeeze of lime; that's the proper way to eat it and it's so good. ;;Even though the language exchange was a little silly, the food speaks for itself and the people are very nice and accommodating. Definitely have to return.</t>
  </si>
  <si>
    <t>NzyxGo87GNxBv4JuUD_23w</t>
  </si>
  <si>
    <t>0mpKwpgUjlMOceQHD6tfig</t>
  </si>
  <si>
    <t>This is definitely a local whole in the wall, so I had high hopes. There was a lot of family members around. The waitress walked over and asked what we wanted, we asked to see a menu, which came hand written (not even xeroxed - someone worked a lot!).;;We had the bun bo hue ($8.50) and hu tieu ($7.50) - someone else wrote the bbh was 5.50. Basically everything on the menu except the bbh was $7.50, which is a little higher than most places nearby.;;The waitress asked in Vietnamese if I could handle all the meat in the bun bo hue, including the cubes of coagulated blood. The answer was yes as I love blood cubes.;;Anyway, when the bbh came out there was no blood. I was disappointed and thought maybe she didn't think I could handle it. The rest of the meat was fine, though the tail was a bit tough. The bbh broth was very clear - I'm used to it being red and spicy. It was flavorful but weak. I'm also used to bbh coming with a copious garnish of lime, bean sprouts, shredded cabbage, and shredded banana flower. This came with lime, bean sprouts, basil, and chili, which to me is more of a pho garnish.;;The hu tieu came with pho noodles (rather than wide noodles or egg noodles, which are preferable for this) and the broth had too much fish sauce. It did, however, have a lot of shrimp (I think 7 pieces).;;Our soups came in glass bowls (smaller than pho bowls) filled right to the brim. I didn't know if this was supposed to be aesthetically pleasing, but I prefer the pho bowls and a little space so I can add my garnish and mix it up.;;I had a bit of an msg attack, which means they used too much. They were, however, gracious in that they brought a pot of iced tea since we chatted for a bit after finishing. That was better service than most Vietnamese places where you'd sit there undisturbed.;;There was a couple leaving when we got there, a couple that ate and left while we were there, and a couple that came in when we were almost done. An elderly couple, they both ordered the bbh.  The man added a lot more fish sauce to his broth. I watched them carefully, to see if there were any blood cubes in their bbh. But there was none, so I guess they were out and I wasn't being slighted. ;;Overall, the bbh was ok, the ht a bit lacking. I more likely to go to Nam Phuong instead.</t>
  </si>
  <si>
    <t>ua6QuBe6mar6pDrhHETzJQ</t>
  </si>
  <si>
    <t>yuKFmaL1zOsq2IlfCakDtQ</t>
  </si>
  <si>
    <t>VJ5CweDga-0XusQrrp9zVg</t>
  </si>
  <si>
    <t>Cafe Diem is known for their infamously spicy noodle soup or in vietnamese, Bun Bo Hue. If you particularly ask any Viet person where to go just for this specialty in Philadelphia, 9/10 they will most likely say Cafe Diem. I'm not going to lie, my family and friends as well as myself \used\" to be regulars here.;;Since I've seek a new profound spot that makes it way better than Diem</t>
  </si>
  <si>
    <t xml:space="preserve"> I pretty much avoided this place. After a year or so</t>
  </si>
  <si>
    <t xml:space="preserve"> I decided to make a come back visit to see if it was still worth the 4 stars. Sadly</t>
  </si>
  <si>
    <t xml:space="preserve"> no. This place is over rated. ;;Upon receiving my bowl</t>
  </si>
  <si>
    <t xml:space="preserve"> I see clear broth with a great amount of hot chili oil. The choice selections of meat were good</t>
  </si>
  <si>
    <t xml:space="preserve"> but the soup contained no flavor. It was like slurping hot water with a kick of thai chili peppers. I'm all about taste and this my friends was just bland. Quite disappointed that I should have sticked to what I know. Head on over to Cafe Nhan instead and thank me later. You'll notice a major difference!"</t>
  </si>
  <si>
    <t>OG1plHx9jfsrojJ7qrN5TA</t>
  </si>
  <si>
    <t>a1FNVXjH1c1cqWQRRUWt3A</t>
  </si>
  <si>
    <t>Went for an early lunch. The place is very small and was packed but luckily we secured a 2-top quickly. Menu is very limited and only offers variations of BBH.  I wound up getting the shrimp and pork with rice noodles. The provide bean sprouts; sliced jalapeÃ±o; and an assortment of sauces to customize your bowl. Overall this was a good dish but the pork was very fatty and there only a couple small shrimp. Flavored were really good and our server was pleasant. It's great that they give each table a small pitcher of water. Not sure why every Asian restaurant does not do this. Vietnamese is probably my favorite cuisine but I am not sure I would come back as I don't like beef tendon and pig's feet both of which are in the BBH.</t>
  </si>
  <si>
    <t>UqTvUrtM9VZfcnjMyvfZxA</t>
  </si>
  <si>
    <t>Rw53yZ2Z-NskH3VdcTMxqQ</t>
  </si>
  <si>
    <t>I really do feel sorry for everyone who says this is the best bun bo hue.  They may have the best in philly but if you really want the best bun bo hue, you're gonna have to travel out to Vietnam Cafe in Telford.;;Their bun bo hue is good compared to the other restaurants in philly (do not go to Pho Ha for bun bo hue).  They go pretty light on the meat and the broth lacks depth compared to Vietnam Cafes.  If you're really craving bun bo hue in philly then give this place a try.  They recently renovated so its not much of a hole in the wall joint anymore.</t>
  </si>
  <si>
    <t>sqSl8duKBfX3ETW0kWqtPA</t>
  </si>
  <si>
    <t>The infamous Bun Bo Hue (spicy beef noodle soup) was extremely flavorful and generously portioned with savory slices of fresh beef. ;;Why I loved it? ;- broth tasted pleasantly natural, with no suspicion of MSG (oh, this matters alright if you're a health nut like myself);- loved the freshness and abundant thick slices of beef used vs thin frozen slices at other restaurants (gosh, who doesn't love quality meat?) ;;**One catch!;I would caution, don't come expecting the standard pho you normally get: ;- no thin rice noodles, but rather they use a thicker, chewier, udon like noodle ;- the spicy taste doesn't come blended into the broth, but they use a handful of red pepper flakes which float at the top of the soup ;I wasn't a fan of this method because my friend and I choked when we slurped the noodles up. Not to mention a red pepper flake ended up being stuck between her teeth... So watch out if you're on a date here! ;)</t>
  </si>
  <si>
    <t>7XXKi6pgXeX1uJZcGjKNRQ</t>
  </si>
  <si>
    <t>BTNf98_SZb4iGRr0k13nNw</t>
  </si>
  <si>
    <t>Best BBH (bun bo hue) in Philly. Don't bother getting anything else. Nothing I can say that hasn't already been said in other reviews. Couple things to keep in mind. 1) Cash only 2) If you can't speak Vietnamese; be ready to point at the menu since they don't speak English well. 3) You will most likely splatter on your shirt so be prepared for some grease stains. Other than that; get the spicy and enjoy!</t>
  </si>
  <si>
    <t>U7cDjeEkyc8ErtKl0qQn0A</t>
  </si>
  <si>
    <t>mCo2uVTTGYrEhRrkQW-CMw</t>
  </si>
  <si>
    <t>Taiwanese, Chinese, Noodles, Restaurants</t>
  </si>
  <si>
    <t>Empress Garden</t>
  </si>
  <si>
    <t>Obniuz8jyv11MzIfsWCIlQ</t>
  </si>
  <si>
    <t>Really solid place. Pretty good value, but not quite as good a value as Ting Wong, M Kee, Nan Zhou. ;;Salt and pepper chicken wings- Very good, not quite as fried/crispy as other places' salt baked wings, but still good.;;Scallion pancake- Very good. Fluffier than most places I usually have it. They serve it with a sweeter sauce. I think it tastes better with soy based sauces.;;Taiwanese beef noodle soup- Delicious. Very flavorful broth. Noodles are really good. My only complaint is that they should cut up the beef into smaller pieces. The beef portion in the soup is generous, but I'm trying to eat soup, not a steak.;;Beef chow fun- Pretty good, a little glutinous for my taste. I like the noodles a bit wetter in sauce. Beef portion is solid.;;Service is fine and friendly. Their English isn't great, but it's fine. I did have to explain several times that I wanted the rest of my food wrapped up to go. This was a bit icky, but when they put my leftovers in, they included my chicken wing bones. I shouldn't have to specify that I dont want chewed chicken bones to go.</t>
  </si>
  <si>
    <t>hNO60wUPv89cM3LJZSFiGg</t>
  </si>
  <si>
    <t>vE0B1A0ndBfD_0JUzpAzZg</t>
  </si>
  <si>
    <t>We got the Taiwanese meat ball, beef chow fun, and a mango smoothie. ;;The meat ball was a little bit hard--I suspect they made them beforehand, refrigerated them, and then didn't heat them up as much as they needed to before they served them. There was not enough sauce on top of it for a Taiwanese meat ball.;;The chow fun was good. No complaints there.;;The smoothie was terrible. Either the mango that they used was not ripe or they used mango juice instead of real fruit. 0/10, would not recommend.</t>
  </si>
  <si>
    <t>WDZs-9Y6yIsDucUqn6nySw</t>
  </si>
  <si>
    <t>Overall good food and an enjoyable dinner.  One of the few places I've come across that allows you to get fried rice along with lomein in their combo dinners.  Wonton soup and spring roll were just ok; but shrimp lomein; fried rice and general tso's chicken were all tasty.</t>
  </si>
  <si>
    <t>yh08LMJHrvoTghshxCsv8g</t>
  </si>
  <si>
    <t>23fMuGGzvetOgVoHLbtFKQ</t>
  </si>
  <si>
    <t>Just do some online browsing about this restaurant and found this link (for those who doesn't speak chinese). ;;http://chowhound.chow.com/topics/430132;;it turns out that the chinese menu is different from the english menu.;;the chicken in hot pot: c55;shredded beef with tofu and bamboo shoot: c49</t>
  </si>
  <si>
    <t>1DH0lwByjwvJbZzBT-BF7Q</t>
  </si>
  <si>
    <t>wlD6o45VOxARfAS9wdgfbA</t>
  </si>
  <si>
    <t>For appetizers; we had the scallion pancakes and the seafood soup. They were delicious.  I wanted the Peking Noodles; but the sauce contained meat; which I do not eat.  However; the owner was nice enough and made accommodations for me.  The lychee smoothie was yummy and actually tasted like lychee. They use real fruit here.  Everyone at our table was satisfied with the food and service.</t>
  </si>
  <si>
    <t>r9oZp3KaCYq3iJP--mHBNQ</t>
  </si>
  <si>
    <t>pXd9O2NMJFmrI6cbC2caxQ</t>
  </si>
  <si>
    <t>Gsir1XGqHWH0bofE9mbutg</t>
  </si>
  <si>
    <t>NCnWeu2dEHG-2QL27gRx-g</t>
  </si>
  <si>
    <t>Delicious!  Came here with my family and they accommodated a large group of us last minute.  Great food; very authentic Taiwanese cuisine.  We had the 3 cup chicken; pan fried seafood noodles; soup dumplings; string beans; some sort of greens with garlic sauce which were outstanding; soup dumplings; scallion pancakes ... all were delicious and authentic according to my brothers Taiwanese girlfriend.</t>
  </si>
  <si>
    <t>5gTaYEjewK9BpdEx6nwDfw</t>
  </si>
  <si>
    <t>E1AQpH3R803jOiuAvqm0vg</t>
  </si>
  <si>
    <t>Good; fresh; clean. Nice folks. Funny soundtrack playing; but despite the 90's pop it feels authentic.</t>
  </si>
  <si>
    <t>PAoQzxVe5x4hDmsoYoYJMg</t>
  </si>
  <si>
    <t>4KzSNn_aBqDiXuw95nCbjA</t>
  </si>
  <si>
    <t>Oh my gosh! This place probably had some of THE best chinses food I have ever consumed. Upon visitng Philadelphia; my boyfriend and I decided to wander around Chinatown. Based on some of the reviews on here; I suggested we try Empress Garden for a late lunch. We were glad we did! We ordered the \Family Dinner for 2\" with Hot and Sour soup; Sweet and Sour Chicken and Veggie Lo Mein. I am not a huge fan of Hot and Sour soup but my boyfriend is and he is very picky about it; but he loved it here! Even finished my bowl as well. The sweet and sour chicken was soooo good. Best I have ever had. It came with the sauce already on it and it was still nice and crispy. The lo mein was also above par and although we were too stuffed to finish it; the waitress gladly packed it up to go and we had a little snack for back at our hotel. If I am ever in Philly again; I will definitely be back to visit this restaurant."</t>
  </si>
  <si>
    <t>XW7p64W_x6ExduHlXQFaww</t>
  </si>
  <si>
    <t>_CymmUA8eYqtwgdo7h9MIg</t>
  </si>
  <si>
    <t>2nd time here. First time in Philly; we went to eat here. We loved the food and the price is reasonable. We ordered the same stuff; salt and pepper pork chop; sautÃ©ed string beans and vegetable fried rice. We recommend this place. Accepts credit cards for orders $20 and over.</t>
  </si>
  <si>
    <t>oRWEW_oNKrIJgZumdCxP0A</t>
  </si>
  <si>
    <t>HTqXI5S2XcSlh_ylx9sE6g</t>
  </si>
  <si>
    <t>Food, Restaurants, Bakeries</t>
  </si>
  <si>
    <t>4KpIldEM-tdnrJLqYzRfZQ</t>
  </si>
  <si>
    <t>I've only had the cannolis here but they are awesome! They're freshly filled when ordered and the filling is phenomenal. Not too sweet; it's perfect. If you like cannoli; if you don't think you like cannoli; you should definitely get one from Termini Bros.</t>
  </si>
  <si>
    <t>Z5j9Xw_G0c7M2b1-iS67wg</t>
  </si>
  <si>
    <t>nTj6Dy7YHplPXI5oxcnByA</t>
  </si>
  <si>
    <t>fwpHDRkxm7ZNxUtl3ExHmw</t>
  </si>
  <si>
    <t>Xzp21PmRtxLJ01y-nE6OiA</t>
  </si>
  <si>
    <t>simply the best! everything from here is good! I come from a very Italian family and whenever there is a family event; there is always Termini brothers dessert trays! Their cannolis are amazing! Highly recommend.</t>
  </si>
  <si>
    <t>vXJ7qdNJY4Rjv0zcKkdKYg</t>
  </si>
  <si>
    <t>nmV724_JL4HYel4f7tOY_g</t>
  </si>
  <si>
    <t>Oh my goodness; the cannoli!  Just amazing.  Simply amazing.  There's not much more to say than that.</t>
  </si>
  <si>
    <t>A8hn5V7Pp7Hv9EXy7R-oGw</t>
  </si>
  <si>
    <t>This bakery / pastry shop is located in the Reading market. I stopped by for breakfast and purchased 2 items, Carrot cake and Tiramisu. Match this with a cafe from Old City coffee and you are in for a treat these two left me full and ready for the day. Thankfully it's was a very active day and it helped me avoid the sugar crash. This was also because these items were not over sweet and rich in flavour. I can not enjoy something that is too sweet and lacking in flavour. I will return to try the lemonciello pecan diamonds and pasticcios. ;Check this place out in the Reading market you'll like it.</t>
  </si>
  <si>
    <t>HzXGCvptYN9q6DXMJ6Wi6A</t>
  </si>
  <si>
    <t>LnDlYq-s45N_7E7Zb03niA</t>
  </si>
  <si>
    <t>I was on a trip to Philadelphia when I had my very first Cannolis there and OMG I wasn't disappointed! ;;Fresh, sweet, and addictive are the best three words to describe my Cannolis experience! The filling comes in three different flavours, chocolate, vanilla, and ricotta with chocolate chips. I tried the ricotta and chocolate chips one and I can't even describe how heavenly it was. ;;On the other hand, I tried their Ã‰claires, naah not that good and I definitely had better ones in several other places. But hey, it's an Italian shop, didn't expect them to make great French pastry anyways.;;I live in VA but I'd drive all the way back to Philly for those cannolis. ;Bottom line, this place gets 5 stars from me because of the cannollis.</t>
  </si>
  <si>
    <t>7bKJpp-Pt5yVJPT5coeRSw</t>
  </si>
  <si>
    <t>9kN6lj1Td0z8gcMk464_tQ</t>
  </si>
  <si>
    <t>Oh; that tiramisu! So good! Parts of it were a little dry; but I still give it 5 stars. Kind of pricey though. Next time; I'll probably try the cheesecake.</t>
  </si>
  <si>
    <t>o22x7tpqwrTPIDUpnrR4lg</t>
  </si>
  <si>
    <t>29_dMA0xSuCbNb72Am17pA</t>
  </si>
  <si>
    <t>fvoFUhdjhPZK7fo9jsWR6A</t>
  </si>
  <si>
    <t>Nk4lfTX2C0oy30ZfHNSQXg</t>
  </si>
  <si>
    <t>The service was great, but the cannoli wasn't. It looked amazing but it fell flat. The absence of pistachios on the exposed ends should've tipped me off. If you've never had cannoli, it's a good starter cannoli. But if you're a cannoli connoisseur like me, then you'll want to pass on this one. ;;If you're ever in Chicago, you'll find the best cannoli at Ferrara's Original on Taylor Street.</t>
  </si>
  <si>
    <t>6hDSwRz0n4LB2sZ9qWG4-w</t>
  </si>
  <si>
    <t>goO_YBabC-PyWbgBkoqxVA</t>
  </si>
  <si>
    <t>It's all about the cannoli! Don't try to share it- it won't work. You need to order your own. I'd love to try some of their other baked goods but I can't get past that freshly made; perfectly crunchy shell with the amazing not-to-sweet; creamy chocolatey chip filling. It's worth the hassle of trying to find parking and walking sideways to cut through the Reading Terminal crowds.</t>
  </si>
  <si>
    <t>1Gvv_mzeKu_Ki5kvycb-zw</t>
  </si>
  <si>
    <t>EdopUxxfxqEA79Vcy_dT3g</t>
  </si>
  <si>
    <t>American (New), Sandwiches, Vegetarian, Food, Coffee &amp; Tea, Restaurants</t>
  </si>
  <si>
    <t>Fuel</t>
  </si>
  <si>
    <t>40yZK97pMYPJdMN2-rRnZw</t>
  </si>
  <si>
    <t>Nice little spot for some tea or coffee, even lunch. Right off passyunk.  A nice staff and indoor and outdoor seating.;;Eye catching little store front.;Pretty good food if you are vegan ir vegetarian.;;Recommended</t>
  </si>
  <si>
    <t>qQ73KiXBDMSKdqX8pAQ0Sw</t>
  </si>
  <si>
    <t>nTYmkUzm_nYE_tQQIY-znA</t>
  </si>
  <si>
    <t>I've ordered delivery from this location several times; and I've been disappointed every time. The quality of the dishes I order are atrocious; the food looks like it was thrown in to the travel container; and it tastes terrible! The smoothie is filled with many large chunks of ice so I feel like I chew every gulp; or my flatbread is totally burned! Incredibly disappointed; and I won't be ordering from here again.</t>
  </si>
  <si>
    <t>2VbY4f8S2YQqAd0n7Uph6g</t>
  </si>
  <si>
    <t>SuNgpTOi04qR78IxYmuf8A</t>
  </si>
  <si>
    <t>f8KEp_34FO5wfaLbRfYYwg</t>
  </si>
  <si>
    <t>This is a revised review.  My initial review upon consideration was a bit harsh and pretty unflattering.  I wrote the following revision because Rocco, the owner, chef responded to my initial posting.  His response demonstrated that he cares about the quality of his food and his customers.  Rocco is a class act and in this day and age customer service goes a long way.  While the following is not a love letter it is a less visceral review of our Fuel dining experience...;;Fuel keeps you going and this restaurant fits that bill, but I was not wowed by the food.   The concept is healthy food options all less than 500 calories; however when we received our food they seem really liberal with the oil on the turkey wrap, and I question how they calculate the nutrition of their menu items.  We live very close to the restaurant and after passing by for many months decided to finally give it a try and got some food delivered.  When it was delivered in less than 15 minutes I was concerned about the quality of what we were receiving and the attention to detail in its preparation.  For me, the food was uninspired and given the calorie counts perhaps more could have been done with flavor.  My husband ordered the turkey wrap that arrived with oily pesto soaking through the wrap; however he reported liking it.  I had the sweet pea dip with grilled wonton skins.  It was good and I like the idea of it a lot.  The high protein grilled cheese arrived with the cheese not at all melted on hard crusted bread whose crunch factor was a bit much for me.  However; the lemon cream cheese addition was delicious   The sandwich did not represent the comforting grilled cheeses of my youth, and I think that was what I was in the mood for and so my initial review may well have been clouded by my expectation of something more familiar and comforting.  I also feel our $24 cost was a bit pricy for an appetizer and 2 sandwiches, but as I have learned from my communication with Rocco that everything is made in house that cost may well be relative.  ;;I generally am not one of those nice foodies who tries a place 2 or 3 times to get a more balanced perception, but I truly appreciate the concept and the fact that Rocco had the chutzpah to respond to my negative review with aplomb makes me think we will probably give Fuel another try.  The concept is a really good one and I appreciate the health conscious bent.</t>
  </si>
  <si>
    <t>etX1meNySUJxbYYsjokdYA</t>
  </si>
  <si>
    <t>SekKwRPHnYQ61LrCJUwtCw</t>
  </si>
  <si>
    <t>Horrible food I had in quite a while. Worse that any mall food court. Had the Korean BBQ chicken wrap. Chicken was gray and disgustingly dry!!;Nothing good about it, lack flavor and the wilted side salad was a disgrace. If I could give zero stars they earned it.</t>
  </si>
  <si>
    <t>IErVzM_4FOtDhukSVqTkPQ</t>
  </si>
  <si>
    <t>hjOeSs5ghlSbXgVL3_V5wg</t>
  </si>
  <si>
    <t>GDosrD0iVZkXw01t9DXRsg</t>
  </si>
  <si>
    <t>fBd6TegqMhVQ8XvVejJ8SA</t>
  </si>
  <si>
    <t>Food is not bad at all. Could use a little more meat in most of the sandwiches. I would give the restaurant a rating of 4 out 5 stars. However; their delivery service is awful. Typically takes 1.5 hours for them to come even if you are less then 1 mile from their establishment.</t>
  </si>
  <si>
    <t>GTtcGqdsc8eFnPdLRtrX_A</t>
  </si>
  <si>
    <t>vFKKBBLo_mQlRFjPXHDZHA</t>
  </si>
  <si>
    <t>Fuel has some good healthy options for takeout. Food is good. A bit expensive; but worth it if you're in a pinch.</t>
  </si>
  <si>
    <t>kWBOd44nfvDJqKR9LpplJQ</t>
  </si>
  <si>
    <t>I had dinner here with a friend who bought a Groupon and I really liked it! We really enjoyed it and will be back. ;;We started with a Spicy Shrimp Skewer appetizer to share. It was seasoned perfectly because we both like spicy things and it was very spicy. It was served on top of a yogurt and cucumber dip that helped combat the spice. ;; For my main entree I ordered a Roasted Turkey Panini on Wheat bread and it was served with a side salad. The panini was so good! It had goat cheese, pesto and on it with some greens. It was delicious and I recommend it!</t>
  </si>
  <si>
    <t>vCHNWdW-ys-nWUx3Cpvk8Q</t>
  </si>
  <si>
    <t>Bakeries, Kosher, Food, Restaurants, Coffee &amp; Tea</t>
  </si>
  <si>
    <t>Swiss Haus Cafe &amp; Pastry Bar</t>
  </si>
  <si>
    <t>tQ0XA97ameRN3UBxEdbsgg</t>
  </si>
  <si>
    <t>1Y6JyxClyJyJoEqn2Goi_Q</t>
  </si>
  <si>
    <t>LSfYRY8S1Jdvpapp8ziO6Q</t>
  </si>
  <si>
    <t>I've been a fan of this place for a long time! Their hazelnut cake is awesome, as are many of their other cakes. I was 'sent' there years ago by recommendation for this signature cake and it more than lived up to it's reputation.;;Their butter cookies are awesome -  absolutely love them. I frequently stop in to get cookie gifts to give to family and friends for special occasions - always a huge hit!;;I think their prices are right in line with their products. They are always consistently great.;;The people that work there are wonderful - friendly and helpful!</t>
  </si>
  <si>
    <t>hezraFjsRqlSDaAKWf7tLQ</t>
  </si>
  <si>
    <t>YM6hg5-bHG6S5Fqkv0tJdw</t>
  </si>
  <si>
    <t>Delicious pastries and coffee!! Friendly &amp; accommodating staff and open; bright environment. Had the butterscotch bowtie- it was big but so good I finished it all. Highly recommend.</t>
  </si>
  <si>
    <t>Znk2mjbBrPp9MML3r2HbXA</t>
  </si>
  <si>
    <t>aOCI7NVqcwf9mb0sGZxHJw</t>
  </si>
  <si>
    <t>They are really great with making cakes last minute; as I can attest to! I've had a sampling of most of their cakes; and they're all delicious. A little too sweet for my personal preference; but that's not a bad flaw to have!</t>
  </si>
  <si>
    <t>DYpU_Tsoq34KU3ArYN2Mvg</t>
  </si>
  <si>
    <t>_qKoyXmAo6OyDDJbz4FNgw</t>
  </si>
  <si>
    <t>I tried the cronuts a few weeks ago and they were bomb! Very very good. Too bad when i actually pre-ordered some they turned out to be CRAP; dried and hard. Not good at all. Wait in line for the 2 that you are able to purchase; at least they are fresh. DO NOT pre-order! As for cakes; i have not tried yet; but it is on my list!</t>
  </si>
  <si>
    <t>jGLIj4NoI-wE-esm3KjTPQ</t>
  </si>
  <si>
    <t>G33JPrXyIuBR_Kb_gadpYw</t>
  </si>
  <si>
    <t>PGBACAa4qcDmRRVjOe9Pbg</t>
  </si>
  <si>
    <t>0I8E5pnK1IH6O8pwNyyPfQ</t>
  </si>
  <si>
    <t>adMRNlq_PJ8fz7HcBN76MA</t>
  </si>
  <si>
    <t>PBJAY9jvUzcTAoI2oGDCwQ</t>
  </si>
  <si>
    <t>LnXHQyFZyZ2GfOhmd_i0Nw</t>
  </si>
  <si>
    <t>uivomYCPTziDMuQiYlOOzA</t>
  </si>
  <si>
    <t>TUWaSMiAbT99-3cclcO0kw</t>
  </si>
  <si>
    <t>American (Traditional), Restaurants, Food, Breakfast &amp; Brunch</t>
  </si>
  <si>
    <t>Trolley Car Cafe</t>
  </si>
  <si>
    <t>aJly8zRgr5EGI3u9iaQklg</t>
  </si>
  <si>
    <t>qfXp7Vycy6JhOujwB4PNLg</t>
  </si>
  <si>
    <t>kdIbKEakPK6GyBaKp4dApw</t>
  </si>
  <si>
    <t>Stopped here with a friend from work for a quick lunch and wasn't disappointed.  I usually  try to stick with healthier options; but I am so glad I splurged on the chicken and waffles.  Both were flavorful and fresh. There was plenty of butter and syrup on the side.  My friend had eggs with feta cheese. She told me says after that she couldn't wait to go back and order them again they were so delicious.  We both also ordered sides of grits which made our meals perfect.  The service was efficient but not hurried.  It was chilly on the day we visited bit there seemed to be ample space for outdoor dining which I'm looking forward to next time.</t>
  </si>
  <si>
    <t>8TQ4QWrbS6nKvQAjvQMbug</t>
  </si>
  <si>
    <t>Friendly service; fresh food. I came here thinking it would be a small dive cafe that I could grab a snack from but was pleasantly surprised that it was a modern; fresh; full menu cafe. We enjoyed breakfast and lunch items including smoothies; waffles and kids meals. It came fast; we ate it all up and it was affordable. Atmosphere is nice and outdoor seating is a plus. They are very friendly and accommodating as well.</t>
  </si>
  <si>
    <t>5qbhXEjy5rFAFbJP9lc7MA</t>
  </si>
  <si>
    <t>This is a great place. I had a tuna melt panini and I have also had their yogurt parfait.  Both were delicious and freshly made.  The potato of the day was roasted red potatoes and boy; were they delicious!  The manager on duty was great and I noticed another employee wiping each piece of silverware before wrapping it up in napkins- awesome attention to detail! I will definitely return here another time!</t>
  </si>
  <si>
    <t>dyRbgl7dtnoAGRGk83njbg</t>
  </si>
  <si>
    <t>Huevos Rancheros was delicious. Portions not huge; but service very friendly and price is decent. Will come back!</t>
  </si>
  <si>
    <t>Y3SVanMjeg1hR7ehsXgh_A</t>
  </si>
  <si>
    <t>WzOA8swuZvFf4DtEwqabtQ</t>
  </si>
  <si>
    <t>I was walking my dog along ridge avenue and decided to stop in for breakfast. I had seen on other yelp reviews that there was outdoor seating and it was a nice day, so I went up to the front and asked. A server took us out to the back and it was a tented patio with a heater, which was nice, because it was chilly.;The servers were very attentive and they even brought fresh water for my dog (they also have a doggy menu!) the food arrived quickly and it was moderately priced and delicious. This is a nice quick place to stop into after a run or bike ride on Kelly drive.</t>
  </si>
  <si>
    <t>IqUC9tSafu8h33CuJaLSCQ</t>
  </si>
  <si>
    <t>aYNn2dwmRRa62W11nqbQnQ</t>
  </si>
  <si>
    <t>Before taking a walk on Kelly Drive, I alongside my 4 friends decided to have lunch at the Trolly Car Cafe.  I have to start out by saying that this is a small dining area temporarily and it is a challenge it looks like to fit large numbers of people inside. Groups of 4 come in one after the other and the wait is sometimes long. The staff does an amazing job of remaining patient and professional while handling all of these tasks. ;;The menu selection is great and some items are very unique! We each had breakfast items and they came out in a decent amount of time and were very delicious.;;The only thing I will say, and I know they cannot help it currently, however it is a very small dining room and very loud when it is filled. There is also very little space and it can become quite crowded at times but other than that great service!</t>
  </si>
  <si>
    <t>osOel5O1I94_xKwgaAWu0A</t>
  </si>
  <si>
    <t>P-9Bifmns7hRIsfT3aYFHw</t>
  </si>
  <si>
    <t>Every new year, our staff does a local brunch to help us ease back to work after the holidays. This year someone suggested the Trolley Car Cafe. We have a staff of 23, so it can get tricky finding a venue that can accommodate a group our size where the prices are reasonable and the food variety meets the dietary and taste preferences of everyone. ;;This place hit the spot!;;They basically reserved the whole restaurant for our group, forming 2 long tables. ;;The La Colombe coffee is delicious and the server kept it coming!;;All of the food arrived hot, including the eggs! Everyone LOVED their food! There was praise for the Chicken and Waffles, Breakfast Gumbo, and California Benedict! Also, the orange juice was fresh and tasted great!;;The only small things to consider was the slightly lengthy wait for the food, although the server was attentive throughout, and the limited parking. ;;Many of our group expressed the desire to return on there, especially to enjoy the outdoor seating!</t>
  </si>
  <si>
    <t>6XP5Af3XNaIFfx8AWyfy-w</t>
  </si>
  <si>
    <t>Ts4QXkYndhZYvCPxWPxpTw</t>
  </si>
  <si>
    <t>WNYBYLqVr9DPtPKBDfjNwA</t>
  </si>
  <si>
    <t>Good food.  Dog welcome outside!;; Slow service at 1030 on a Saturday morning.  Tried to put six people at a four top, and all our food.   Could not get our drinks refilled.</t>
  </si>
  <si>
    <t>Ki2PSiRzWhH8Osumg4VZlQ</t>
  </si>
  <si>
    <t>8va8lpVU8aiQtnSbyjVScA</t>
  </si>
  <si>
    <t>Cheesesteaks, Restaurants, Breakfast &amp; Brunch, Sandwiches</t>
  </si>
  <si>
    <t>Spataro's Cheesesteaks</t>
  </si>
  <si>
    <t>t17nUSSZTxSQ0MvRaIFJAw</t>
  </si>
  <si>
    <t>Not a fan.  If you don't explicitly ask for something they don't put it on.  Also very small portions.  Feeling like a tourist trap!  Small portions; unimpressive- Subway would make a better one.  The mushrooms are the ones out of the can Save your money.</t>
  </si>
  <si>
    <t>mSXvhYTHkDNMr-WMzfNN9g</t>
  </si>
  <si>
    <t>K5EFu1ZCHSQRtw47zVZYjw</t>
  </si>
  <si>
    <t>Pretty good! The line was quite long at lunchtime; but it went quick. I think it would be worthy of four stars; but they lose out because our orders werent complete. I asked for mushrooms; and my husband asked for peppers; and the sandwiches we got didnt have them. But; they were good sandwiches regardless.</t>
  </si>
  <si>
    <t>W7tKBCQ1XugMEDjB8ZBXqg</t>
  </si>
  <si>
    <t>jPbNu67k43AOIVVI2p4NUQ</t>
  </si>
  <si>
    <t>8rJ7EUcR0hYP4_MJwsJCJg</t>
  </si>
  <si>
    <t>iezYht95LuzROFvMugDvJQ</t>
  </si>
  <si>
    <t>Hefty portions for the hefty price; but an undistinctive cheesesteak at that. I'd have to agree with everyone else here who says this is overrated. The meat and cheese weren't flavorful and the roll tasted generic; with the overall effect being that of a super-sized cafeteria sandwich. The server was courteous and funny; though; probably helped by the fact that I showed up during a slow period.</t>
  </si>
  <si>
    <t>oiLqbrWIJcmOpiuEFsbkmg</t>
  </si>
  <si>
    <t>HtAX0OESZr293P-3j_Lc2A</t>
  </si>
  <si>
    <t>Not impressed at all. The one place i didnt yelp and it was one of the worst.  Big mistake . I saw the long line and assumed it was good.  They charged extra for lettuce, tomatoe and mayo. They didnt toast the bread and it was kinda cold. There wasnt enough meat for the size of sub i got.  meat I found it to be overpriced. The staff wasnt all that friendly either.  Definitely wont be coming back. ;;Definitely yelp ur places!!!!!!</t>
  </si>
  <si>
    <t>PeVDjrR-LyHD96__FQRBJg</t>
  </si>
  <si>
    <t>XpZAVUjzp_C8iPVWqJBBXw</t>
  </si>
  <si>
    <t>Came here on a business trip so I decided to try the first Philly steak place I saw in the Market. There was a long line so I figured this was a good sign. The staff taking orders have horrible attitudes... horrible. The cooks were efficient; but the grill was real dirty! My sandwich was done in less than 10 min. We sat and ate.... the sandwich was good but the meat had no flavor... none at all and was dry.  Zero seasoning!?? The cheese made up for the meat so it was overall good but not sure I would return. They are better than Pat; Genos &amp; Carmen's.</t>
  </si>
  <si>
    <t>rRylwRBFr7G_0bzc5QAz3Q</t>
  </si>
  <si>
    <t>GqUA8oAtUcvo-35Dyp4_cw</t>
  </si>
  <si>
    <t>I rarely write reviews, but had such a bad experience here last Saturday, I felt compelled to write one for this place. I would give this place 0 stars if I could. Went to RT for lunch with my family, and my dad and I decided on cheesesteaks.  First of all, the lady taking orders was beyond rude. I know you have a line and want to move people through it fast, but people will have questions. She basically ignored all our questions, never looked at us and got really annoyed when we tried to say anything. The girl next to her was just as bad. Had to tell her multiple times what we wanted to drink. She got annoyed at us when she was the one forgetting what drinks wanted. Spataro obviously tries to make sure their customers never come back for a second time.  Fortunately I didn't pay much attention to the cook. I imagine he is like what people say in the other reviews.;;After the rude ordering experience, I thought maybe the cheesesteak will make up for it.  Nope.  As others have said.  Very dry, not much flavor and also not much cheese in the sandwich. Have had made much better pretty much everywhere else. My dad couldn't even finish his, he disliked it so much, and he rarely throws away food. ;;On top of the horrible food and service, it was way over priced. I wouldn't recommend this place to anyone. Everything about it was terrible.</t>
  </si>
  <si>
    <t>xF2T1znUSxhhG7-6i9gVaQ</t>
  </si>
  <si>
    <t>SsxNks2Kkhh6G1ulSU1fig</t>
  </si>
  <si>
    <t>Wx1kIRV-ZkNmhccalW3EsQ</t>
  </si>
  <si>
    <t>x2QMRIxHSSYLxRWG_6vTbg</t>
  </si>
  <si>
    <t>UjLuf4bgdm42Y4Vp3M4L0Q</t>
  </si>
  <si>
    <t>iZNR8-rqsBL2afDk4Zxe8A</t>
  </si>
  <si>
    <t>Convenience Stores, Salad, Food, Delis, Caterers, Event Planning &amp; Services, Kosher, Sandwiches, Restaurants</t>
  </si>
  <si>
    <t>Koch's Deli</t>
  </si>
  <si>
    <t>p-JS8T-R9DAXkV9sQb_h4Q</t>
  </si>
  <si>
    <t>I get the Rachel (turkey reuben) when I go here.  It's always filling and delicious - one of the best sandwiches I've ever had.  The butchers are really nice and sometimes offer samples of meat and cheese if the lunch rush is slowing things down.;;Whenever I go here, I consider it a treat.  Unfortunately, this is not a good thing.  The sandwiches are pricey and the wait is excruciatingly long at times.  It sucks that I can only go here when I have some time to kill and have some money burning in my pocket.  Otherwise, I'd be here much more often.</t>
  </si>
  <si>
    <t>j29l0Dyc1CsPqmnZDhw5iA</t>
  </si>
  <si>
    <t>UcX2X77mbp0Xy4dVRBfdgA</t>
  </si>
  <si>
    <t>Seriously? Why did it take me so long to find you, my love. So good.;;Growing up in New York, I've had my share of some of the best Jewish deli's in the world. Now, I'm not saying this is as good as those, but that's mainly because it's more of a sandwich shop, than it is a full blown deli.;;But seriously! There sandwiches are radonkulous. It's not just that they are tasty, but they have outrageous combinations.;;I got the Restaurant School Special. Check it. Corned Beef. Yum. Honey Turkey. Yum. Brisket of beef. Yum. Hot Pepper Cheese. Yum. Coleslaw. Goodness. Slap on some Russian dressing. All this in a triple decker marble rye bread. Yeah, you know it, radonkulous!!!;;They didn't have much in sides. macaroni salad, coleslaw, and potato salad, and a couple of other things like pickles and Kosher tomatoes. I got the mac salad. It was as good as you can get.;;They had a few interesting deserts. We got the orange cake and chocolate cheesecake. They tasted pretty good. But my main hangup, and main reason for giving them four stars and not five, is they wrapped them in wax paper. I mean, how stupid is that? The good stuff came off and was all over the wax paper.;;So, go get them sandwiches, but if you're doing delivery, save your money on the deserts.</t>
  </si>
  <si>
    <t>MJsEy354vrnBwd9-2HAgcQ</t>
  </si>
  <si>
    <t>Wl1QrFoRSL1l4-yLDd276w</t>
  </si>
  <si>
    <t>XRtzSQRqRYxeSz51EZv1ew</t>
  </si>
  <si>
    <t>LOL ;took basically an hour for 3 sandwiches to make;what i like about this place is that they are really friendly;like any other reviews you read.. you wait FOEVER for your sandwich?;at least they feed me while i was waiting!!! ;i think i like that part better than the sandwich itself. ;but its a place you need to try if you want something different when waiting for your sandwich</t>
  </si>
  <si>
    <t>4My9e4rcNrAIIQEkNRqsBg</t>
  </si>
  <si>
    <t>g_1C07opakPkvMVPcMnTtA</t>
  </si>
  <si>
    <t>eYd5oMDfZlWsuzJWKcMMhQ</t>
  </si>
  <si>
    <t>trtoygtCoYdt-WUdI-rONA</t>
  </si>
  <si>
    <t>y5IFlTEvWmkgL72st50aoA</t>
  </si>
  <si>
    <t>3SGbJ_Wy4qI5PSQqVqlrPQ</t>
  </si>
  <si>
    <t>This is probably the best deli i have ever been to. Ezra, who runs the place, gave us so much food i didnt know what to do with all of it. ;I got the hot pastrami sandwich and it was ridiculously good. Ezra is the man and Koch's deli is a must for anyone hungry in the city of Philadelphia. However long it takes...its worth it.</t>
  </si>
  <si>
    <t>cKWBI9GFrjHMJhcZ2ptb0g</t>
  </si>
  <si>
    <t>VQJewn6a5oVkN8m6e7TEDQ</t>
  </si>
  <si>
    <t>ZRzCc42k3joJ3EIFHP42eg</t>
  </si>
  <si>
    <t>K6ZXuc_XK47qYy7dSOLYcw</t>
  </si>
  <si>
    <t>I ate lunch here today for the first time, and have to say, it was an interesting experience. The shop itself appears a little run-down and beaten-up, but the awards and accolades along with the pictures of the owners give it a sweet charm. It really feels like a genuine Jewish deli - and you don't see that many places in Philly. ;;My negatives were that a couple menu items were unavailable, and LevelUp no longer is functioning here. However, the food and service were great. I got a sample of \honey turkey\" and then had to have it for my hoagie! I shared the hoagie with a friend</t>
  </si>
  <si>
    <t xml:space="preserve"> and it was the perfect-sized lunch for both of us. ;;I will probably be back again some time soon to try something different!"</t>
  </si>
  <si>
    <t>X1nvKXUJ5Lp3W9Oe-_JrMQ</t>
  </si>
  <si>
    <t>1P1ylNbU8tSuof15GTTjYA</t>
  </si>
  <si>
    <t>onMpGwT8hQm_qlGy29r5Wg</t>
  </si>
  <si>
    <t>LizaSXXtaPjbxGtwo_rw9Q</t>
  </si>
  <si>
    <t>Gnocchi</t>
  </si>
  <si>
    <t>1FK6SorVlV3V538S17QqwA</t>
  </si>
  <si>
    <t>Gnocchi was fabulous! I went with a party of 8, not a very large place so if you have a large party, I would definitely suggest making a reservation. The wait staff truly made sure you had an awesome experience.;;Started my meal off with the \soup\" (it was a special and didn't have a name)- it consisted of beans</t>
  </si>
  <si>
    <t xml:space="preserve"> sausage</t>
  </si>
  <si>
    <t xml:space="preserve"> and a marinara sauce. Its delicious!;;My friend and I went halvsies on the white wine/garlic gnocchi and bolognese gnocchi- both had such different</t>
  </si>
  <si>
    <t xml:space="preserve"> but awesome flavors.;;Ended the night with a chocolate lava cake and strawberry gelato- it was heaven in your mouth.;;Overall we had a fantastic time</t>
  </si>
  <si>
    <t xml:space="preserve"> and BYO is always a plus! Definitely suggest if you're looking for a great meal around South Street."</t>
  </si>
  <si>
    <t>9Tvr3j85ZhiEoUrkQmYFnw</t>
  </si>
  <si>
    <t>kbZk23qVO3OWBVXNgL1rLg</t>
  </si>
  <si>
    <t>the best sandro is back and better than ever;he is from rome when you eat there you are in rome.</t>
  </si>
  <si>
    <t>ehxj3XXjIEMTtGVtoYFCiA</t>
  </si>
  <si>
    <t>GwZvU-xgrb5reGIFzwGE3g</t>
  </si>
  <si>
    <t>WDU5w5MZX50LA20xnsR8yw</t>
  </si>
  <si>
    <t>ueIvoh4bcBMRj9yZuBvpcw</t>
  </si>
  <si>
    <t>This place is great! The menu is amazing with delicious specials. This byob has a crazy pre fix menu! I totally recommend to try; it's 4 course family style your own choice of entree with dessert! $35pp!! I'm in! The service is amazing; one of the best staff in the city!</t>
  </si>
  <si>
    <t>j0uxnjqvRrcZLFYQiNFwRQ</t>
  </si>
  <si>
    <t>uTreIjUAx1Ck5oiJ_WFlMg</t>
  </si>
  <si>
    <t>I went here last night on Yelp's recommendation and was less-than-impressed. ;;First off, I should mention (at the risk of sounding like an idiot, which I probably was) that my boyfriend and I sat down at the wrong restaurant thinking it was Gnocchi. It wasn't. It was a Kebab House. Gnocchi is small and there's a small sign hanging outside, and the Kebab house was right past the sign so it seemed logical that it was Gnocchi. Plus the Kebab House had outdoor seating and Gnocchi didn't. In retrospect, maybe I would have liked the Kebab House better. ;;We had the Caprese appetizer and the mozzarella was very delicious, but my main meal, the Tomato Basil Gnocchi with chicken, was alright at best. The sauce was extremely bland... I even sprinkled some salt in it to see if it would taste any better, and I almost NEVER use salt on anything. The bread they gave us was also bland, and a bit hard which made me think it was old and they just microwaved it so it was warm when it came to the table. Also it wasn't what I thought of as Italian bread, it seemed more like cornbread as it was yellow and grainy. ;;My boyfriend said he really liked the food, but I tasted his sweet potato gnocchi and also thought it was boringly bland. ;;Maybe if you like cardboard you could eat here, otherwise perhaps try the meat or fish because hopefully that's better than the pasta.</t>
  </si>
  <si>
    <t>f6-m6N7UekNiHVMZHLhjLA</t>
  </si>
  <si>
    <t>wfVpzhMjh6ZjObeKxBhQUQ</t>
  </si>
  <si>
    <t>Came here for dinner on a saturday night. I have wanted to come here for years and am sorry I waited so long.  It is a BYOB as well so that makes it even better.;;Had the antipasti misto and it was good.  It wasn't anything amazing but a nice appetizer for four to share before a meal. The bread is amazing too and apparently made fresh each day there.;;Our waiter was great. She was friendly and helpful with the menu. They offer a pre-fixed menu which we did not do, however if you have a big group, this is probably the way to go.  They also have great weekday specials as well.  I had the pollo alla florintine.  The other dishes were the tilapia special, risotto pescatore and pollo parmesian. All were very good. Note- most entree's come with a side of gnocchi. Also try the tiramisu and pistacio gelato. Both we amazing;;The atmosphere is nice. There was an accordian player for a little bit during dinner which added to the experience (if you like that). I would recommend this place for really any type of evening for a date, family dinner or evening out with friends. We will definitely be coming back here.</t>
  </si>
  <si>
    <t>5rwBSp6TVBAiQ87Nb7O3UA</t>
  </si>
  <si>
    <t>This cozy BYO has been the starting place for many memorable(and not so easy to remember) nights for my friends and I.  My girlfriends and I love to start a girls night out here, but it also is cozy enough for a date(providing you dont end up sitting next to my friends and I who can get alittle loud after too much wine).  Located right off South Street isnt the nicest location, but it is close enough to old city to walk on a nice night or a quick cab.  ;;I am a creature of habit so I almost always get the Chicken Saltimbucca with a Caprese salad to start(its good to share).  I love the homemade gnocchi's that come with most meals or as a meal themselves.  I've never made it to dessert but I hear great things. ;;I always recommend this spot to out of towners. I have been there countless times and can't think of one time I was dissapointed. Dont forget to bring your wine...we once had a table buy one of our bottles off us!   ;;Oh and bring cash...its all they take.</t>
  </si>
  <si>
    <t>vMEpXvZxJSYPHgt_wK35jw</t>
  </si>
  <si>
    <t>UkK2TsGN2-94ldScA0rJOA</t>
  </si>
  <si>
    <t>If you re in the mood for some good Italian food; visit Gnocchi. The food is very tasteful! They also offer a $35 tasting menu. The space is very intimate. The service was excellent! We left full and satisfied.</t>
  </si>
  <si>
    <t>GpXw8K3SRXIUzwN4LrSjFg</t>
  </si>
  <si>
    <t>FxyRrkjlEbaL0oSMu3oocQ</t>
  </si>
  <si>
    <t>Gnocchi is a go to for my friend and I, I realize i write overwhelmingly of the italian BYO scene and Gnocchi is a always solid choice.  The food is great, and it all comes with a side of the gnocchi of the day (i think, or i've had a few dishes that did) and it's always amazing.  And i don't feel like i have to order the gnocchi b/c I'll have a taste anyway.  I haven't had any negative wait staff experiences except for that it does get very crowded so sometimes you feel a bit hurried, but I can't begrudge the next party their delicious dinner if i've had ample time to eat my own can I? Also, one of the more reasonable spots! I hear the 2 for $25 is great! I have to check it out!;;Four stars for multiple solid experiences and fantastic meals!</t>
  </si>
  <si>
    <t>0DlqUnICHl2558BQk-8BFQ</t>
  </si>
  <si>
    <t>eY8exh1aLVVhW6z_M0u_Eg</t>
  </si>
  <si>
    <t>Pho Ha Saigon</t>
  </si>
  <si>
    <t>PSBmwX1khInp3PywEgHKbA</t>
  </si>
  <si>
    <t>I have only ordered take out from this establishment and both times it has been excellent.  The pho does not dissapoint; the broth is rich and savory and the accompaniments are plentiful.  The egg noodle soup with wonton was so delicious.  The noodles had fresh garlic which really added to the flavor of the broth.  It was also served with crispy fried onions; chives; and wilted baby bok choy to add to the heartiness of this soup. The wonton was perfect; the pasta was thin and the fillings were a mix of shrimp and pork.  The Thai pearl milk iced tea is dangerously addicting. Can't wait to order from here again.</t>
  </si>
  <si>
    <t>y3zppGQYcIA7dIYF3eatQw</t>
  </si>
  <si>
    <t>6lW2N49LaZvml9H5sQEg_A</t>
  </si>
  <si>
    <t>PLEASE READ! One of the workers here asked my 9 year old son \Where do you live\". They were in the bathroom alone. My son was washing his hands and the employee was at the urinal. My son quickly grabbed a paper towel and got out of there. He was shook up and very upset. I told the manager about the situation and she said \"are you sure it was an employee?\" I told her my son was sure as the employees all wear maroon shirts with pho ha Saigon written on the back. Then she replied \"well that's creepy\" and that was that. ;We use to frequent it as its close to our warehouse. ;Totally disgusted and will NEVER ever set foot here again."</t>
  </si>
  <si>
    <t>iT0bLQONZZJRbETVeCWl1w</t>
  </si>
  <si>
    <t>JyQ6v1c83_DEcBCih3cT0Q</t>
  </si>
  <si>
    <t>Hub and I are moving to the area soon and are so glad we found this place. Hands down best pho and banh mi we've ever experienced together. The broth is light but flavorful without being overly greasy and salty and the meat tastes fresh. I've had pho in the past where the meat tasted like it had been frozen; lending the broth to an unsavory back flavor and odor. I highly recommend the grilled pork banh mi. I am used to the classic style of banh mi with the pate and lunch meat but the grilled pork banh mi is at another level. It tastes like Korean style bulgogi/galbi marinated meat topped with pickled radish; cilantro; and cucumber on a  perfectly soft and flaky baguette. The iced coffee is done perfectly as well. Found our new joint \pho\" sho!"</t>
  </si>
  <si>
    <t>kAxC1OovS86SI128oQ1T8Q</t>
  </si>
  <si>
    <t>EH5pp-c5KaIBYe99fHoTNg</t>
  </si>
  <si>
    <t>Whatever you order, you will be satisfied.  Place is big and clean. Food? Perfect! The reason I do not give 5 star is servers. ;;I have used this restaurants long time. From my experience, only few of them works and cares customers well. Most of them are just standing an talking with others. Running out of water? Servers will give you water only of you are lucky to meet nice one.;;Sometimes I order bahn mi, vietnamese sandwich. I really love it but I wish they put some more inside.;Photo and rice are my favorite. Perfect. No more words. PERFECT!!!!;;I was about to give 3 stars bcuz of servers, but I'm giving them 4 stars bcuz food is really good</t>
  </si>
  <si>
    <t>2Nwl4cA19xOqsij1c-WVFA</t>
  </si>
  <si>
    <t>LhB9AvZotjbENETUxe-avQ</t>
  </si>
  <si>
    <t>u1GPneCFeYa4aDI3NM6T0g</t>
  </si>
  <si>
    <t>LgDZ1O1-bGFxmfIR1oEGOQ</t>
  </si>
  <si>
    <t>Delicious food; great atmosphere; amazing service. Definitely 5-star worthy! I keep coming back to this place and the food NEVER fails me! I highly recommend getting the grilled chicken banh mi sandwich and fresh pennywort juice.</t>
  </si>
  <si>
    <t>41HIVLipEiCXpwtjTcYu4A</t>
  </si>
  <si>
    <t>CsBdA3jkEgLrlBz0xgGpJA</t>
  </si>
  <si>
    <t>My boyfriend and I visit Pho Ha Saigon once a week(Sunday) I get the usual; the veg Pho soup. I have to say that this is the BEST place for Pho soup. I been to A.C and eaten at a few restaurants but they don't compare to this place. Everything is fresh and the service is fast and the worker are friendly.</t>
  </si>
  <si>
    <t>m0nhFwerruhRuBdaSSwWRw</t>
  </si>
  <si>
    <t>nDqYZHLPmr6nA34tPzr-7Q</t>
  </si>
  <si>
    <t>We asked nicely for more fish sauce and the waiter's reply was...'you couldn't tell me this earlier?' . Like am I suppose to predict the future? Am I suppose to know how much sauce I need? -___- He ended up never giving it to us. Shitty customer service. As a long time costumer; I've enjoyed the food but I won't be coming back because   your one shit head waiter was too lazy to go to the kitchen and actually do his job . The audacity! Should I bring my own bottle of fish sauce ?! Ugh</t>
  </si>
  <si>
    <t>cW6imAL5n3aclKRfWxj7qg</t>
  </si>
  <si>
    <t>W8wAFwkaxMZcflQSSTfONA</t>
  </si>
  <si>
    <t>Been here two Saturdays in a row. It's that good.;;Clean, modern decor, with big windows. Plenty of wait staff. Plenty of parking.;;I've tried the chicken and pork banh mi. I prefer the pork, but you will enjoy your sandwich no matter the choice of protein. The bread is warm, light, crisp and soft. The tang of the veggies is just right and provide just the right amount of acid to balance the richness of the pork.;;The pho is excellent. The broth is clear and not greasy at all. Of course as with any soups, if you order the fattier cuts of meat you end up with more oil. The deluxe in the large size is under ten bucks. The serving size of the large will be filling for most people.;;My only two negatives with this place is that it's not closer to where I live and the bathroom could be a bit cleaner.</t>
  </si>
  <si>
    <t>qdneUwCll9ADHOp7i3wq3Q</t>
  </si>
  <si>
    <t>hdNX2XoTp3_xCufhd83odA</t>
  </si>
  <si>
    <t>The food here is good, not amazing, but the place overall is leagues better than the pho restaurant that's right next door, by the supermarket. The place is clean and the decor is nice. Despite the good food, service is lacking. And it's like that every time I go. ;;The staff is friendly, but you're never checked up on during your meal and your water is never refilled. After they take your order, you never see your waiter/waitress again, especially since you pay your bill up at the front. I've been to the place when it wasn't busy, when it was and always had the same experience. ;;I'll still come for the food, but would appreciate better service.</t>
  </si>
  <si>
    <t>iU3t6A_ZWOJWNu2rV9k3wQ</t>
  </si>
  <si>
    <t>_3NZVCWeyFZ1_vWqi2avjw</t>
  </si>
  <si>
    <t>Bars, Sandwiches, Dive Bars, Nightlife, Restaurants</t>
  </si>
  <si>
    <t>Nick's Old Original Roast Beef</t>
  </si>
  <si>
    <t>AEhc0YVu2Ud3MzmFdyXBzw</t>
  </si>
  <si>
    <t>9eFCgiQCloLMY4ohdscc2A</t>
  </si>
  <si>
    <t>BejR2IHWFX1uMs2ffz_wvA</t>
  </si>
  <si>
    <t>y5xPZeZyr3PCUFH32qgWBg</t>
  </si>
  <si>
    <t>m3FcNCruV9SY4l0g3zxpKg</t>
  </si>
  <si>
    <t>Stopped in for lunch with some buds from work during a business trip. Local bar with a reputation for a good pit beef sandwich.  Got mine with a topper of broccoli rabe on top. The tables have some horseradish sauce to add as well. Sandwich was great. We split an order of gravy fries. Only disappointment was that we tried some Italian hots and the peppers seemed to have been flash fried in oil. Unfortunately they weren't that hot and had an oily taste. Woulda been a fun place to throw a few back; but we had to go back to work.</t>
  </si>
  <si>
    <t>y9Bp1Rwx3DuH-JjCuUuv0w</t>
  </si>
  <si>
    <t>0MOQsamBy77VA_llhe6lJw</t>
  </si>
  <si>
    <t>hwmibIp4CiZVjSbU_u9Ntg</t>
  </si>
  <si>
    <t>Yes, parking stinks. Yes, it's a dive neighborhood bar (my favorite type.) Yes, the hand carved right in front of you roast beef rocks, especially wet.;;But the gravy fries with roast beef bits are a ridiculous flavor bomb. They are Stupid good and yes, you better get all way to the bottom if you really want to see what I'm talking about. My mouth is watering now just thinking about them and I rarely, EVER lust after fries.;;The cool gray haired bartender was awesome service wise. Silly side note: while everything is paper plate style, they do NOT skimp on the plastic cutlery. It is stout, thick and unbendable for digging in without getting messy. Not the cheap flimsy stuff 99% of the other places use. ;;Oh yeah, John's (on Snyder Ave.) newly added roast beef doesn't hold a candle to Nick's Old Original. John's tastes like boiled, deli meat. Ok but not enough to crave like Nick's</t>
  </si>
  <si>
    <t>P1SCzRWsMhRKcKMexoFVVw</t>
  </si>
  <si>
    <t>_SqP-VIntjwI26zT4M9u-g</t>
  </si>
  <si>
    <t>this is by far the BEST r/b sandwich anywhere; Ive been to 39 states and 3 countries in my travels. and the Fries w/gravey. U cant get a better simple sandwich</t>
  </si>
  <si>
    <t>9JnKwuTNfTOh1fGGPe2t6A</t>
  </si>
  <si>
    <t>5qmO3OfY61N2c_yr8HKsIA</t>
  </si>
  <si>
    <t>Their roast beef sandwich is TO DIE FOR (they use real sharp provolone; and yes; you should get the broccoli rabe topper). The gravy friends are also awesome - sinful; but awesome. A colorful; unique trip away from the glitz of played-out scenester spots.</t>
  </si>
  <si>
    <t>GKmo-KIdD5aFUto4YJ2gOw</t>
  </si>
  <si>
    <t>pv1L2qlY1WF5aW3KAqarSg</t>
  </si>
  <si>
    <t>A REAL roast beef sandwich. Hand carved right infront of you. No sliced lunchmeat crap being passed off as a roast beef sandwich. The gravy fries are another amazing item on the menu. Absolutely love this place. If it wasnt for the fact that I would end up fat and broke; I could eat here everyday.</t>
  </si>
  <si>
    <t>TgdvADqVJ3uQpb47WPPiKA</t>
  </si>
  <si>
    <t>IIxkuin3_uTAWm-G6tKH-g</t>
  </si>
  <si>
    <t>We just took a vacation to Pennsylvania and New Jersey 3 years ago. Several months before we went, my dad was watching The Food Network and saw a show called Meat and Potatoes. On that episode there were three restaurants that were featured. One was a location in Beverly Hills which my parents went to for their chili. My dad was always a sucker for chili. On that same episode was a place in Philadelphia called \Old Original\" Nick's Roast Beef. My dad said it looked so good he was ready to hop on a plane himself. This was huge for him to say because he would get airsick. He gave me a print out of Nick's info and said I had to try it.;;When my dad became very sick</t>
  </si>
  <si>
    <t xml:space="preserve"> I wanted to cancel our trip. Unfortunately</t>
  </si>
  <si>
    <t xml:space="preserve"> my dad lost his battle with cancer just two weeks before we left. With my mom's OK</t>
  </si>
  <si>
    <t xml:space="preserve"> we kept our vacation and my list of must try restaurants. Of course our first stop had to be Nicks! My hubby's cousin picked us up at the airport and we headed straight for Nick's in south Philly. It wasn't in the best of neighborhoods and if it wasn't 9:30pm at night</t>
  </si>
  <si>
    <t xml:space="preserve"> we may have driven past it. It is a hole in the wall place. We walked past the bar area to the back seating. I don't think there were more than 12 tables total. Then I hear my cousin call out</t>
  </si>
  <si>
    <t xml:space="preserve"> \"It's Joe Frazier!\" What??? THE Smokin' Joe Frazier? I explained to my kids this was the man who fought Muhammad Ali in the Thrilla in Manilla. We just read a biography about Ali</t>
  </si>
  <si>
    <t xml:space="preserve"> so they understood. After meeting Joe and getting photos</t>
  </si>
  <si>
    <t xml:space="preserve"> we got to business.;;I always have to get what a restaurant is known for. So in this case it was their Roast Beef Sandwich with Provolone Cheese. I asked for it \"overboard\" which means they dunk the bottom half of the kaiser roll into the au jus. The sandwich wasn't quite as juicy as I was expecting</t>
  </si>
  <si>
    <t xml:space="preserve"> although still quite wonderful. One of the kids got their jus on the side</t>
  </si>
  <si>
    <t xml:space="preserve"> so I dunked my sandwich into their jus...perfect! It was salty and indulgent. The roast beef is slow roasted</t>
  </si>
  <si>
    <t xml:space="preserve"> sliced thin and piled high. It was tender and delicious. Thanks dad for turning me on to Nick's. It was the perfect way to start our trip!"</t>
  </si>
  <si>
    <t>Cy-U2ypltTrk_-KTC8fRHg</t>
  </si>
  <si>
    <t>6JEfZ_gOetKiB_hH4DtGSw</t>
  </si>
  <si>
    <t>totally lived up to they hype! This place has been on my philly bucket list for a while; and I finally got the opportunity to get here. I popped in for a takeout sandwich. The have maybe 10 sandwiches on the board; maybe more on the sit down menu. I went with the classic roast beef combno; that was roast beef and cheese. I also took with me horseradish; and some peppers. It literally took 1 minute to get my sandwich and get on the road. Although in hindsight; I shoujld have just sat at the bar and ate my sandwich. The beef was cooked to perfection; bread perfectly soft. just a killer sandwich. I almost wished I had bought 2! Can't wait ot go back. Now the restaurant is very old school; which I really like. You don't go for the atmosphere; you go for the beef sandwich.</t>
  </si>
  <si>
    <t>S21Myaj831l5rG4AKEyekA</t>
  </si>
  <si>
    <t>Dos Tacos</t>
  </si>
  <si>
    <t>JDWNz4tBB-rGT2WwZkihFg</t>
  </si>
  <si>
    <t>I never thought tacos could taste so bad. Ordered three types of tacos: Le Frenchman, Little Vegetables, and Ta- Korea with tofu instead of steak. Paid almost $30 dollars for food that I didn't even want to finish. ;;Living so close to this place, I was hoping this would be my go to taco shop but I'm definitely not going back.</t>
  </si>
  <si>
    <t>xMUXTuVk_CkGUaAML1PmfA</t>
  </si>
  <si>
    <t>Great! I went a few days after they opened and got the mushroom tacos with jicama salsa. The meat tacos seemed pricey (I'm unsure of the market value for them, though), but the vegetable tacos were pretty cheap and very tasty. The man who took my order was very helpful and friendly, even consulting the chef when he was unsure how to answer a question I had. ;That raises an interesting point, though- the tacos I got were vegan, but no one knew it! I feel it would be more effective to note that on the menu. It would have saved a little time, and it would also attract other vegans like me. ;Anyway, they are brand new, so some kinks are inevitable- the packaging seemed a bit over the top (especially since I was asked if I would like my food to go, and I declined), the wait was a little long, etc. Once the workers and management get in the groove of things, I'm sure it will be a trendy little spot.</t>
  </si>
  <si>
    <t>Js7-JCdsm6kaCUdEfn17Yg</t>
  </si>
  <si>
    <t>nIv3KSjDRAxZ8zA88BObRQ</t>
  </si>
  <si>
    <t>LzJZ3Nbs4g2QyVOa6EjCKQ</t>
  </si>
  <si>
    <t>Went to get tacos on a Saturday night; sign says open until 3 am; I went and knocked at 12:30 am and they told me they were closer</t>
  </si>
  <si>
    <t>_i9Cg9LJlYTsXAkR1AcCCw</t>
  </si>
  <si>
    <t>xaVWjrCpQl2-a0_uSoNiPg</t>
  </si>
  <si>
    <t>D08yVqW53m9zBL87i7TB3A</t>
  </si>
  <si>
    <t>1twkdFCoHWUmwxa2eHmaCw</t>
  </si>
  <si>
    <t>What can I say... When you have a place that serves bacon on a taco I'm in. Got take out for dinner and it was great. Service was friendly and quick. Music was fun. The space is a little cramped in the restaurant but I guess you work with what you got. On to the food:;;I got the Phat Pig tacos. They were soft tortillas(homemade and delicious) filled with bacon, crispy pork belly, lettuce, radish, cilantro and poco... When I say filled I mean it. They had to double up on the tortillas to hold everything. It was great... The only gripe I could've had was the pork belly was a little fatty... I mean fatty for pork belly. I got a big chunk in the middle of one of my tacos. I can't complain too much because that is expected with any pork belly dish.;;Girlfriend got the Los Clasicos tacos. I just got a bite because she devoured them. Beef was cooked well and very cheesy which is a plus in my book. I enjoyed the crispy shells as a nice change of pace. It was a little spicy for my girlfriend, but not enough to stop her from eating them.;;All in all very good experience and the food was great. We will definitely be ordering again.</t>
  </si>
  <si>
    <t>w0LvEONmwjm35KJvpeN87Q</t>
  </si>
  <si>
    <t>EznkcPoARTKfv1J__Cwm_g</t>
  </si>
  <si>
    <t>Ta-Korea tacos and the yuca fries are really delicious. (Probably the best yuca fries I've ever had.) I love ordering online ahead of time and picking it up. The line does get long during lunch hour; but that's to be expected. The price is reasonable and the tacos are big! I feel like I could eat more than two tacos but I do get pretty full downing the tacos and the yuca fries.</t>
  </si>
  <si>
    <t>gG8afVaajWl8wUS1xT-9sA</t>
  </si>
  <si>
    <t>Shrimp Tacos (El Jafe) Really legit.;;It would be nice to get 3 tacos for what you pay. Just saying...</t>
  </si>
  <si>
    <t>cGbwv4ztKrjG6PrXVXFb0A</t>
  </si>
  <si>
    <t>Y3WHp5CPTfiLRZ51nGR86Q</t>
  </si>
  <si>
    <t>Tried them for the first time today for lunch. I chose the veggie tacos, elotes and ginger brew. The whole thing came with a complementary side of chips. The tacos were flavorful and just really good. The elotes could have been juicier but in terms of flavor I cannot complain.;;I went late to avoid the typical lunch crowd so thanks to that there were only two people ahead of me and the food took merely 3 minutes to come out. ;;The guys were super friendly and helpful when asked for their expert opinion on what to choose.;;Will def be back and try the other tacos on the menu...since they all sound delish.</t>
  </si>
  <si>
    <t>htEP7-k8oqj2WmjNTL6SCg</t>
  </si>
  <si>
    <t>Seriously some of the best fish tacos I've had. The blue corn coating was delicious; and the pickled cabbage was fresh and crunchy. I ordered through MealPal; so my tacos were very reasonably priced. Can't wait to go back!</t>
  </si>
  <si>
    <t>9nFx-SkiZlI4MSIac8vyuw</t>
  </si>
  <si>
    <t>GVZUe3iXg75_Zp9ZS91y9g</t>
  </si>
  <si>
    <t>Tex-Mex, Restaurants, Specialty Food, Mexican, Ethnic Food, Soup, Bars, Food, Nightlife</t>
  </si>
  <si>
    <t>El Fuego</t>
  </si>
  <si>
    <t>cbwHxG3D6CDKXQlIMxqs_g</t>
  </si>
  <si>
    <t>I will walk through rain, sleet, and snow to get to El Fuego when the mood strikes. I love the burrito bowls, their soup is fabulous on a cold day, and they will let me order only one taco if I feel like it.;;The guys who run the shop are super friendly, too. My office has ordered a couple hundred tacos for an event and they delivered all of the supplied (just make sure you or someone you know rations this stuff out, it goes quick). I've also coordinated happy hours here: $2 tacos and $2 beers. Not bad!;;This is a great place to get lunch to go, sit down and relax, and even host events here. Good food, good people, good vibes!</t>
  </si>
  <si>
    <t>zwg1FDVSrofkJFjRDcQXIQ</t>
  </si>
  <si>
    <t>oW3eylYQODJ0FMlU6HvQoQ</t>
  </si>
  <si>
    <t>The best burritos in Philly served by the best staff in Philly. This is the reason they just celebrated their 15th year serving Philly. Burritos; tacos; quesadillas and soup; they have it all.   I always get a burrito bowl and it is always so good. Everything is so fresh and served so fast. If you stop by and see a line all the way to the back of the restaurant; don't leave you will have your order in no time. It's always fresh and always fast.</t>
  </si>
  <si>
    <t>mnh_A7Qh1Z16fB9nk3uHfA</t>
  </si>
  <si>
    <t>GXPcmj--MAF_FjE8GInF5w</t>
  </si>
  <si>
    <t>Writing a recommendation because that is what I look for when reading reviews ;El Fuego has the best shredded beef of all places I've tried....\never fails\" order for me is naked burrito  (small tortillas on the side</t>
  </si>
  <si>
    <t xml:space="preserve"> so you can make another later with the large amount in the bowl);White rice</t>
  </si>
  <si>
    <t xml:space="preserve"> black beans</t>
  </si>
  <si>
    <t xml:space="preserve"> shredded beef</t>
  </si>
  <si>
    <t xml:space="preserve"> lettuce</t>
  </si>
  <si>
    <t xml:space="preserve"> cheese</t>
  </si>
  <si>
    <t xml:space="preserve"> guac with mild and spicy salsa ;Mild is chunky with fresh diced tomatos &amp; onion</t>
  </si>
  <si>
    <t xml:space="preserve"> spicy is flavorful. Now . ..... just wish they delivered!!!"</t>
  </si>
  <si>
    <t>IU2fjkWTRM0eNbPqrPAsvw</t>
  </si>
  <si>
    <t>xFx64UBjhfQ87xmrDNcWng</t>
  </si>
  <si>
    <t>got a chorizo quesadilla here today. meh.;;kind of saddened by lack of toppings (from what I saw).  the chorizo was pretty ok, kind of tough.  my friend got soft tacos.  so much water and so drippy.  very saddened :(</t>
  </si>
  <si>
    <t>doLhwMqaCKUsfV7C6lpvUg</t>
  </si>
  <si>
    <t>Gotta love spontaneous Yelp finds :-);;El Fuego, bless you, for the freshness of your ingredients and the lovely Mexican sodas.  ;;I had a fascinating food adventure as it was my first time eating four tacos, each containing a different meat.  What a cool taco-making guy he was!  The adventure was also a risky one because I have not eaten a taco outside the comforts of my home (where I find tacos to be sacred) since...?  I do not regret any bite at El Fuego.  I just wish that the flavors were more like POW-POW.  No, I don't mean an elevated spicyness level (I'm a whimp anyway), but I mean perhaps, hmm, tacos whose tastes are not completely meaty?  Hmm, perhaps I also didn't have proper sides.;;I will come back to prove myself wrong.</t>
  </si>
  <si>
    <t>kes5_XwX1K_STkUoc0F7CA</t>
  </si>
  <si>
    <t>Wonderful place to go for lunch; especially if you're in the area East of City Hall. Service is always courteous and quick. The food is consistently good. There is always soccer on the flatscreen TV. I've been going here for lunch for the past 9 years now and have always been satisfied. Hence the 5 stars.</t>
  </si>
  <si>
    <t>wPPgasxMb6WetseVKdj52A</t>
  </si>
  <si>
    <t>orPttZHbfgXqdHPdum7sKQ</t>
  </si>
  <si>
    <t>To me El Fuego is almost identical to Chipotle (right down to the red baskets). The food here is fresh and delicious; but not special enough to go out of your way for.</t>
  </si>
  <si>
    <t>ge2K9Zxi-BHwh7hRxoWe3g</t>
  </si>
  <si>
    <t>rHAlVOG-dxg8ynw4mSRWDQ</t>
  </si>
  <si>
    <t>I was a regular last year when I worked nearby... always a good place for a nice; fat; reasonably priced burrito.</t>
  </si>
  <si>
    <t>sVXRQsRvGfz7Kr4o66tX-w</t>
  </si>
  <si>
    <t>wTZ6bn_ubgT7ZALzw7nnTA</t>
  </si>
  <si>
    <t>Easily the worst burrito I've ever had; the morons there don't know how to wrap and everything tasted sour.  Basically a super low quality Qdoba with less options and a higher price.</t>
  </si>
  <si>
    <t>k-6A61sGlxvZq2H2DWFR7w</t>
  </si>
  <si>
    <t>WZ6x1JIRy8JCpsOZeOEwTA</t>
  </si>
  <si>
    <t>This place just reminds me of another chipotle and qdoba... except not as good. The menu options are generally the same; but parts of my burrito were cold while others were hot. It was quite unappetizing.  Not really a place worth checking out.</t>
  </si>
  <si>
    <t>KZ2V1ZPnrwoT0zcJunyIQw</t>
  </si>
  <si>
    <t>Wraps, Sandwiches, Restaurants, Delis, Breakfast &amp; Brunch</t>
  </si>
  <si>
    <t>Schlesinger's</t>
  </si>
  <si>
    <t>Grfq3StljptZz4pl4_QwnA</t>
  </si>
  <si>
    <t>OK experience. Great service that was fast and friendly. Had the 'choose 2' which offered a soup and sandwich for around $10. Dining in also allows you to get self-serve pickles; sauerkraut; and salads. Chose the pastrami on rye with a matzo ball soup. Wasn't exceptional; but wasn't bad either. Matzo ball broth was on-point but felt like the ball was pretty tasteless and underseasoned.</t>
  </si>
  <si>
    <t>4ls7-ymEvsU_krUb87KF9g</t>
  </si>
  <si>
    <t>They deliver; it's all the real deal and it all tastes like what my mom and my grand mom used to make. I'd the cabbage soup; stuffed cabbage (the meat was a little hard); bow ties and kasha; some chopped liver (was full of schmaltz) and some assorted pickles - it was all very good!  Delivery was fast and the young man was very pleasant. It's one of the last Jewish style Delicatessens in Center City; and it's good!</t>
  </si>
  <si>
    <t>6kJFLAHV-tNsBEZaRTqEWQ</t>
  </si>
  <si>
    <t>xCOz0eGM1SNUjdirwBnwuw</t>
  </si>
  <si>
    <t>JxK6iNGstXVXk56kDacLfg</t>
  </si>
  <si>
    <t>h6bJMjO6chSgUH6vrIS58A</t>
  </si>
  <si>
    <t>I live across the street from Schlesinger's but never tried it until today. I don't understand why this place only averages 3 and 1/2 stars overall. The food is great; especially the pickle bar; which blew my mind -- I love pickles and they have several different kinds; all of which is complementary. I'll be back for sure.</t>
  </si>
  <si>
    <t>Hbaq4RYY98EwHZRuwIeVGg</t>
  </si>
  <si>
    <t>Gak9lryXEbm9aS48GQdTYw</t>
  </si>
  <si>
    <t>Jewish fast food with pickle bar.  Wow; this is the place when you have no time and need to be out in a half hour.  Plus it's key location in the theater area makes it a great choice.  Cabbage soup is enough for two people.  The corned beef is 1 and half inch thick- enough for the big guy.  All kinds if Jewish mom food with a pickle bar with potato and mac salad.  Front case very tempting cookies and cake.  We will be back!</t>
  </si>
  <si>
    <t>mJfPaE-Cm1j8RokdVeKFLA</t>
  </si>
  <si>
    <t>ye5pcgvJCc0MrYJtFhHEew</t>
  </si>
  <si>
    <t>Best place for a weekend brunch or breakfast. The corn beef hash is to die for; the sandwiches we've tried are great; and the pickle bar ties the whole experience together. They also have great desserts and deli meats. My gf won't let me go anywhere else...</t>
  </si>
  <si>
    <t>qKIUs9G1VhgJ1wPPbFK1sQ</t>
  </si>
  <si>
    <t>IF5J9JwF4Y9fiG-Wn2rW3Q</t>
  </si>
  <si>
    <t>AMnU1EVD9fQ7DhPUk_NqrA</t>
  </si>
  <si>
    <t>pCFcfifhVYWH4rtObodMug</t>
  </si>
  <si>
    <t>I was totally appalled today when we were given a hard time at lunch because my father was in a wheelchair. The manager was incredibly rude and actually said that he didn't want to waste a 4-top on only two people even though we live in the neighborhood and are regulars. He made a big deal about \blocking the aisle\" when there were empty tables available. Luckily for us; the waitstaff recognized us went out of their way to rearrange a few things to accommodate the wheelchair.  As for the food; it was fine. Nothing to rave about."</t>
  </si>
  <si>
    <t>FPoDbyjVCGWgoMyBGryPJQ</t>
  </si>
  <si>
    <t>RiA6jSv5hpPjifOn_1YDaQ</t>
  </si>
  <si>
    <t>I would rather pay the extra money for a much better meal at 4th Street Deli on 4th &amp; Bainbridge.  Staff told me that the owner of Schlesinger's deliberately charge slightly lower prices than 4th Street in order to compete with them. UM...4th STREET DELI IS FAR SUPERIOR AND BAR-NONE. GREAT QUALITY IS WORTH EVERY PENNY; SCHLESINGER! Verdict: Schlesinger can't compete at all with 4th St.</t>
  </si>
  <si>
    <t>MmCrbLkRkhB-ayepRtzOiw</t>
  </si>
  <si>
    <t>Terrible breakfast. 3 limp pancakes; fake corn syrup. Overpriced and not good. Server didn't even bother to bring a knife and fork.  Waitstaff chatted gaily with each other; stared at thier phones and ignored customers.</t>
  </si>
  <si>
    <t>0RFcjJMPR7Dbsb3b7nOY1Q</t>
  </si>
  <si>
    <t>vl4uDnmI6lM9zBcAR--84w</t>
  </si>
  <si>
    <t>Restaurants, Barbeque, Nightlife, Bars</t>
  </si>
  <si>
    <t>Deke's Bar-B-Que</t>
  </si>
  <si>
    <t>55I89jcDTKGK9JHUr1bNhQ</t>
  </si>
  <si>
    <t>I was very disappointed when I went in last night; not by the food, which was amazing as always ( I have been here several times before). I could not believe the state of the service. There were two guys \working</t>
  </si>
  <si>
    <t>\" but just barely. We sat at the bar and asked for the drink menu; we were handed an old copy</t>
  </si>
  <si>
    <t xml:space="preserve"> with the back bourbon list missing and were told it was the \"only copy.\" We wanted to order bourbon</t>
  </si>
  <si>
    <t xml:space="preserve"> and when we asked the first guy behind the bar</t>
  </si>
  <si>
    <t xml:space="preserve"> he pointed vaguely at the bottles and said \"Here they are\" and then walked away.;We later asked the bartender for a new list</t>
  </si>
  <si>
    <t xml:space="preserve"> and he said he would look for one. He then walked outside and when he came back</t>
  </si>
  <si>
    <t xml:space="preserve"> he never told us what was available or if there was a clear list. In fact he didn't speak to is again. ;We were then basically ignored at the bar and left shortly after our food. We would have happily stayed there  to drink</t>
  </si>
  <si>
    <t xml:space="preserve"> had the service not been so dismal. ;Bottom line</t>
  </si>
  <si>
    <t xml:space="preserve"> the food is amazing but the service turned me off. We left a small tip only because I used to waitress and feel awful leaving nothing but... They really didn't deserve a tip.;Next time we will order from their take out and eat at home!"</t>
  </si>
  <si>
    <t>1pUPSpjPDkBUAiCqAKS53A</t>
  </si>
  <si>
    <t>FRVq_f-qMRWwPjplUl_Crg</t>
  </si>
  <si>
    <t>I recently read about Deke's on one of the area food websites.  It's close to home so I figured that this warm weather would be perfect for some outdoor dining and some BBQ.  My trusty dining companion and I schlepped up the hill and saddled up to a picnic table.  While it took a few minutes for someone to actually tend to us, it was quite the experience from that point on.;;Deke himself came over and chatted with us, explaining what meats were available and what he personally recommended.  What was most impressive to me was that he wasn't necessarily just telling us to order the most expensive item on the menu - he asked us what kind of food we liked first.  In all of my dining experiences I have never had the chef sit down at my table and ask about my preferences and then make a recommendation based on that.;;Our server was a little bumbling, I will admit, and that's part of the reason for only four stars.  He knew the menu, sort of, but got a little tripped up on his own suggestions.  He was nice enough, and I think with time he will get there, but that wasn't our experience.;;We ordered the chicken and ribs combo as well as a side of mac and cheese.  DC took on the challenge of eating the half-chicken while I dove into the half-rack of spare ribs.  DC's chicken was amazing.  One of the juiciest pieces of chicken I have ever had.  I thought it was a little charred on the outside, and I could do without the tub of extra sauce on the side, but otherwise it was divine.  To me, the side sauce tasted almost like watered down molasses - not all that pleasant.;;My ribs were also quite good.  They literally fell off the bone and had a great smoky flavor.  Also a little charred on the outside, but still amazingly good.;;The mac and cheese was really good as well.  The serving size was a little small for the price, but the flavor was good with a little kick of heat.  The only issue I had was that there was a layer of melted cheese on top which made the first few bites a little greasy.  Without that melted cheese, I would have been much more impressed.;;As others have mentioned, the cornbread is sweet and moist, and i would welcome that as a bar snack at 1am.  It is delicious.  The drinks, however, do add up.  While there is a special on the menu where you get six tallboys for $12, if you only want one beer with your meal it is about $5 for anything other than bud light.;;In all this was a great meal.  I would definitely go to Deke's before I went to the other two BBQ places in Manayunk.  When you can see the man outside next to the smoker, and he comes over and chats with you about what's on the grill, it all adds up to a great experience with some damn good food.</t>
  </si>
  <si>
    <t>IlRmSTn19xM2Vi7xtjzAhw</t>
  </si>
  <si>
    <t>0TlWRC3nXoYQMHudpYPv5Q</t>
  </si>
  <si>
    <t>lrtGPAmDqCFnbfAKiB4NmA</t>
  </si>
  <si>
    <t>qTGQCsue_CpnUAjQfrfoYA</t>
  </si>
  <si>
    <t>BEST BBQ IN PHILADELPHIA. ;;Bold statement, yes...but entirely true. I have tried a number of things on the menu here, listed below...;;Baby Back Ribs: Perfectly cooked and sauced, not a single complaint. Difficult to finish an entire rack, though, so come prepared.;;Pulled Pork: Not sure exactly what they call it on the menu, but the sandwich is essentially pulled pork with a Carolina-style BBQ sauce. Slightly vinegar-y, slightly sweet. It's delicious. They also have additional sauces on the table if that tickles your fancy. Also, it's served with slaw that I have heard is delicious and potato wedges that are awesome.;;Brisket: Always delicious, complete with their famous \Q\" sauce and a brioche bun. Mmm. ;;** BRING CASH. ** Cash only</t>
  </si>
  <si>
    <t xml:space="preserve"> ATM there charges fees. Ew."</t>
  </si>
  <si>
    <t>jJyyXR5_e8qylnsCNEU-BQ</t>
  </si>
  <si>
    <t>ssrJjd2KQ1wDBDfTVgDIzQ</t>
  </si>
  <si>
    <t>Very good BBQ for the area;;Pros: ;Cute outdoor area with tables and strung lights;Parking;Prices;All-you-can-eat BBQ Thurs - Sun for $12;Mac 'n cheese :);;Cons:;Not a great craft beer selection</t>
  </si>
  <si>
    <t>MeQajw1Z3wpl_cUVTLDu5w</t>
  </si>
  <si>
    <t>k5lwujjjCeO1QuCLXoy6fw</t>
  </si>
  <si>
    <t>I'm by no means an expert on BBQ although I do eat it regularly but this was just great food. The ribs; mac and cheese; and corn break were all fantastic! Great feel to the place. Can't wait to go back when it's warm enough to open the garage doors or sit out on the picnic tables.</t>
  </si>
  <si>
    <t>hJW329bPVpqXyh5XmdD5Yw</t>
  </si>
  <si>
    <t>Y6m-3jsIN-eSLBSvtfHx5A</t>
  </si>
  <si>
    <t>I've been here numerous times, I hadn't written a review until I had not so great BBQ in the neighborhood and realized I needed to give credit where credit is due. ;;Deke's is consistently very very good. Sauces are well balanced, smooth, and compliment the various meats that have been slow cooked expertly. ;;When Deke's is not consistent, it's because it is better than it's already great reputation. A few times I've lucked into brisket perfection that makes me want to cry tears of joy. When this happens, I eat until I sweat. On these days the juicy tender beef brisket with its gorgeous rendered fat bits make me want to savor the moments for as long as possible. My vision blurs, my taste buds tingle, and I thank the heavens. ;;Sides are good, but the meat here is king. This just doesn't exist at most BBQ joints.</t>
  </si>
  <si>
    <t>1Ez8mq-RX8qRJt4mLrBAbA</t>
  </si>
  <si>
    <t>elNNoS6vfFcoOS536yZXZg</t>
  </si>
  <si>
    <t>I went to Dekes last night with a friend because we were in the mood for some BBQ with parking. The establishment was pretty decent and there was a live band which really added to the ambiance. The drinks are good and the buffet left much to be desired- Mac-n-cheese was delicious; rice was meh and the pulled pork lukewarm at best. I do recommend the ribs- they weren't the fall off the bone tender type but still good. Tried the brisket and it was a little tough. Overall I would consider returning for the cocktails and the hush-puppies.</t>
  </si>
  <si>
    <t>gSciFKSKOmuj-4sjffHiCQ</t>
  </si>
  <si>
    <t>WjQnEGEz_6O_E8InOYHYCA</t>
  </si>
  <si>
    <t>2.5 Stars.  I love bbq but have not had good experiences here.  I tried a Brisket Cheesesteak and could not eat it.  The brisket was almost all fat and I only made it two bites.  I have tried the brisket here twice now and have been disappointed both times.   I grew up in KC and my favorite sandwich was the Zman at Joe's Kansas City (formerly Oklahoma Joes).  This is not even in the same ball park.;;I still give 2.5 stars because the staff has been very nice, good drink specials, I like the atmosphere inside the restaurant, and I appreciate that they have parking which is extremely rare in the area.</t>
  </si>
  <si>
    <t>qsnFKpVm5IBcoZCIS-snig</t>
  </si>
  <si>
    <t>qMjW5Z3UGNA5wby3hy5hEA</t>
  </si>
  <si>
    <t>Went to deke's for the first time Friday night- and will definitely be back more often! Delicious food and a chill atmosphere. Loved the decor. A little chilly on a fall night with the garage doors open but worth it. Had pulled pork sliders and shared Mac and cheese; fritters and pickles; and cornbread/coleslaw with my fiancÃ©. We loved everything. Waitress was helpful and recommended the pig candy for dessert- yum! Stayed after for more Leavin' Latrobe drinks. Fast service and cheap!</t>
  </si>
  <si>
    <t>ozMZTWdXCR16Z2rEXj5j1g</t>
  </si>
  <si>
    <t>0sb5sHF_BNcUzDxuia-D1w</t>
  </si>
  <si>
    <t>Restaurants, Gastropubs, Nightlife, Bars</t>
  </si>
  <si>
    <t>Resurrection Ale House</t>
  </si>
  <si>
    <t>UGBbMt3xZ50rgKZdVHjuBw</t>
  </si>
  <si>
    <t>Strange thing about this place.... First time I went had the house made pickled vegetables to start along with the the friend chicken...awesome meal.  Would have been 5 star rating.  We have been back 4 times since - all since the fried chicken has been taken off the menu much to my GFs disappointment.  Why take the signature dish away?  The meals have been very good - especially the lamb Ragu sandwich and the lamb burger.  Fries are amazing.  The strange part is 2 of the 4 times we have been back we ordered the pickled vegetables again and they never brought them to us.  The first time we mentioned it when our entrees were being delivered- severed apologized and offered to bring them out, but at that point we didn't want them.  The second time this happened we didn't even mention it because I was so annoyed I didn't want the apology from the server.  Its one of the best things on the menu, why don't they want me to have them.;;Food is above average for sure and the beer selection is awesome. I want to love this place because I just moved across the street but it's the little details that make me love a place and Resurrection keeps missing them.</t>
  </si>
  <si>
    <t>VBqhHz1AY4A72Gyni4hkzQ</t>
  </si>
  <si>
    <t>5QCpkGbRB7I-XWUgFuAIUg</t>
  </si>
  <si>
    <t>We came here for the opening night a few weeks ago; and actually visited again this past weekend. They have great drafts on tap. It is a little off the beaten path; but not too much so that I wouldn't go there. I was slightly turned off and kind of amused the first night when I was told they don't usually do beer samples. In fact I think thats secretly why we went there this weekend. I definitely love beer and have no problems asking for a sample. I guess I can see the point that you don't get to taste other things on the menu; but it has become such a standard to me that I was definitely annoyed. The bartender was friendly; and I liked the crowd so I'll probably be back.</t>
  </si>
  <si>
    <t>aVwveJmgYeeN-ZnDX_shBw</t>
  </si>
  <si>
    <t>P-8gppvhcGlNOuNMU35eTA</t>
  </si>
  <si>
    <t>I was in here a week ago and I hate to say it; but I don't think I'll be back.  Don't get me wrong; the food was great and my server was pretty awesome too. But I was completely turned off by the part where I could hear what I'm assuming was a manager REAM OUT what I'm assuming was an employee from what I'm assuming was the kitchen. Even if that employee deserved a good scolding; you seriously do not need to make that any of my business while I'm trying to enjoy my dinner.  I made sure my dissappointment wasn't reflected in the tip; but I dont want to experience anything like that again. I wasn't even going to post this; but the time I just spent here in this northern liberties bar was so much better in comparison that I now feel obligated to write this. Sorry Resurrection; maybe I'll be back when you get a new manager..</t>
  </si>
  <si>
    <t>p0Zisx5phSltOuXB1zXXKA</t>
  </si>
  <si>
    <t>IsFZMxU2_ehf0g_YSeFkvA</t>
  </si>
  <si>
    <t>Pleasantly surprised. Love the atmosphere. Fried chicken was delicious; wings were tender but meh on crisp and flavor. Will go again.</t>
  </si>
  <si>
    <t>u5OH5wUAh1Waws6Ghv-3Nw</t>
  </si>
  <si>
    <t>This place can best be described as 'Not for me'.  ;;I went here to meet some friends the other night.  I walked in and was instantly annoyed by a draft list with 0 explanation of what the beers are (i.e.- Matilda).  I was hoping to sit down and get a menu with some sort of explanation (i.e. Matilda, a hoppy ale with undertones of bla bla bla), but no such luck.  You're banking on someone you've never met before to learn your taste in beer, and recommend something you'd like.  Portentous.  I'd like to make my own decisions and not use my waiter as a crutch.  If I need their help, I'd ask for it, but I'd like the tools to order my own beer!;;I generally like wheat beers and porters... nothing too hoppy.  The wheat beer and the porter kegs just kicked, so I was recommended a stout with the ABV% of water in Ireland.  If I'm drinking, I'd like to work towards a buzz, so 3.5%?  Not going to relieve the stress of the day.  I went for the next thing the waiter recommended, not because it sounded good, but because I was wasting an awful lot of his time.  It was drinkable, but I wouldn't seek it out again.;;The decor was warm, and homie, and welcoming.  I liked that there were tables, but also ample standing space.  You didn't feel like you were crammed into the establishment.;;I took a look at the menu, and as a vegetarian, I panicked.  Very few options.  I wish this place would take a stab at making a home made veggieburger, or a seitan sandwich, or even veggie chili.  If they want to work on their mass appeal, a hummus/veggie/olive kinda thing would be a great addition to the menu too.  Or even some good baked mac and cheese!  I was in the mood for a sandwich, but my only choice was a pear and goat cheese sandwich.  I'm not a big 'sweet and savory' fan, but i was prepared to order this more by default than out of desire.  They had an entree that involved some sort of pasta, but for $17, I just wasn't in the mood for that kind of night.  ;;We ended up getting our signals crossed and our friends weren't planning on meeting us until the next night.  My boyfriend (a meat eater) was also annoyed by the aura of the place, so we moved it along and got dinner somewhere else.;;It's a perfectly nice place, and the staff is helpful.  It just rubbed me the wrong way.</t>
  </si>
  <si>
    <t>Iq01HVPaGAJYJXUaCq3Dyw</t>
  </si>
  <si>
    <t>3u-Ls-JTexEfqhO3yEpxvA</t>
  </si>
  <si>
    <t>This is the story of getting tipsy on two drinks. ;;After work a group of six of us headed to Resurrection Ale House for dinner and happy hour drinks. The server did an awesome job of describing the Dogfish Head Red and White, and since it was $3 at happy hour I went for two. This is one of the best new beers I've tried lately, that's for sure. ;;I ordered the burger with cheese medium well, and it came out pretty pink. This isn't an issue because I don't mind a little pink, but it wasn't the juciest or most delicious burger I've ever had either. The fries and the dipping sauce were both tasty, but then again I don't bad mouth french fries very often. ;;So, to continue the story, I arrived home after dinner and finally admitted to myself, \Wow</t>
  </si>
  <si>
    <t xml:space="preserve"> I'm pretty tipsy for two beers.\" A little research later (ok</t>
  </si>
  <si>
    <t xml:space="preserve"> I googled it) and I found out the Red and White has a 10% ABV. So I got one of Dogfish Head's \"occasional rarity\" beers--a 10% at that!--for $3. I'm still feeling lucky.;;That wonderful beer plus the fact that their happy hour lasts until 7pm instead of 6pm (nice for the after-work drinker) makes me really want to go back</t>
  </si>
  <si>
    <t xml:space="preserve"> mediocre burger or no. The octopus looked delicious and one bite of a friend's fried chicken confirmed that it was delicious</t>
  </si>
  <si>
    <t xml:space="preserve"> so I'm anxious to order better next time."</t>
  </si>
  <si>
    <t>6KBfQ2L6zVJfiCf815ou3g</t>
  </si>
  <si>
    <t>Local rags and mags have blessed this corner bar/restaurant with thumbs up and goodwill. Bon Appetit gave their fried chicken a national nod. Yelpers as you can see are fans for the most part. Me? I fall right in line. Why should you give Resurrection your $? They sport beer lists to brag about; and a menu that connects gourmet to pub grub with seasonal tweaks. It's just straight up solid.</t>
  </si>
  <si>
    <t>a0NwFfOKuTuITNV5VsJYqA</t>
  </si>
  <si>
    <t>1v5HzfLtEDMfzyUpI8wALg</t>
  </si>
  <si>
    <t>50SHNIF9uhFfScfaCWK1WA</t>
  </si>
  <si>
    <t>z52_-PdVfMvjLt17xJCHyg</t>
  </si>
  <si>
    <t>For whatever reason I rarely go south of South St. However after trying out Resurrection Ale House for the first time, I'm going to try and correct that now very obvious mistake.;;The bf and I went one Saturday evening with another couple for dinner, and though we arrived around 6:30pm we had to wait for a table. Luckily, the bar provided us with four seats and four beverages - very delicious, microbrew beverages to be precise (and a diet coke for the non-drinker). The tiny interior was full but we didn't have to wait long for a table to get cleared - however that probably wasn't the case for the crowd of people who arrived immediately after us.;;Our friends have dined here before so they could suggest dishes (and my Yelp research gave me similar insight to the menu). I tried to convince my bf to try the fried chicken (knowing how amazing its supposed to be) but the lamb meatball sandwich called to both him and one of our friends. I got the fennel and green bean salad with apples, radish and mustard vinaigrette, our other friend ordered the calamari spaghettini, and we all shared the collard greens and assorted pickles. ;;Those collard greens were slow-cooked perfection and the pickles were the vinegar equivalent of pop rocks in my mouth. Who knew that pickled grapes could taste so freaking fantastic?! You can pickle anything! My salad was quite tasty, although a little too liberal with the dressing, my taste buds felt a little numb by the end. Apparently the spaghettini dish is the one to order since it disappeared within a few seconds, and the lamb meatballs kept producing sounds of approval from full mouths that it bordered on awkward - in a good way. Too full for dessert (sadly), we just got the check and BAM! Second best moment of the night was seeing how a fantastic meal could cost so little here.</t>
  </si>
  <si>
    <t>-9pJEXTbe8SZPpPepsWAlg</t>
  </si>
  <si>
    <t>When all you read about is the famous twice-fried chicken at Resurrection Ale House, only to visit and not have the option of ordering that exact thing, you can't help but think, \why isn't their most famous item available all the time?\" Oh well</t>
  </si>
  <si>
    <t xml:space="preserve"> I moved on. I ordered the pork cheek pasta and enjoyed the simplicity of the flavors. The guest I was with got the mushroom entree as she is a vegetarian and you swear you had to be eating meat by the texture and flavor. The draft and bottle selection was decent</t>
  </si>
  <si>
    <t xml:space="preserve"> but somehow I found myself struggling to pick something that I wanted.;;The location was great and we had a good window view from our table</t>
  </si>
  <si>
    <t xml:space="preserve"> but the area we were sitting in was very cramped and you almost felt like you were dining with the people next to you which made for a bit of discomfort.;;I would recommend Resurrection Ale House for a slower night and not when it's really busy</t>
  </si>
  <si>
    <t xml:space="preserve"> but overall I enjoyed my visit and while I only gave it three stars</t>
  </si>
  <si>
    <t xml:space="preserve"> if there was an option to give them an extra half star</t>
  </si>
  <si>
    <t xml:space="preserve"> I would."</t>
  </si>
  <si>
    <t>xkT49MB-0ssh8laBVH05AQ</t>
  </si>
  <si>
    <t>UPD4qX0t1lm7G86mrj889w</t>
  </si>
  <si>
    <t>Dim Sum, Restaurants, Chinese, Noodles, Cantonese</t>
  </si>
  <si>
    <t>Dim Sum &amp; Noodle</t>
  </si>
  <si>
    <t>aguXuCNO3VcciNhQ5b23ug</t>
  </si>
  <si>
    <t>Not happy with place. I've done delivery twice here and they are always extremely late. Today, the food was unreasonably late and it was cold. ;;Update:  delivery service has gotten better</t>
  </si>
  <si>
    <t>UsrqK-dt6xn5QNVZRKZM0g</t>
  </si>
  <si>
    <t>IcEKZZieb9p67Gu9fbMNGA</t>
  </si>
  <si>
    <t>This is my to go place whenever I am in Philadelphia. It beats many places in that city's Chinatown.;;You must try the Scallion Pancakes and Fried Rice and Brown Rice (I have the feeling they use bulgur instead of brown rice ... Mmmmmm ... Anyways!!).;;Nothing is too salty nor greasy. ;;Go with friends ... Eat family style...;;Bon appÃ©tit! !</t>
  </si>
  <si>
    <t>3H1dFsGdJNxOoONAMz9dvA</t>
  </si>
  <si>
    <t>6zgfIqqqtHxJlm0z4vyYFg</t>
  </si>
  <si>
    <t>kItyNkRiDBtN8NCN8JhblQ</t>
  </si>
  <si>
    <t>5cDaF5--8T6ceRRucwrdHw</t>
  </si>
  <si>
    <t>Stopped here on a day trip to Philly with my wife.  We had a great time here!  Prices were reasonable and the food was EXCELLENT.  We ordered pan-seared vegetable buns as an appetizer; young coconut juice and a honey lemon green tea for drinks; Taiwanese Pork belly rice bowl and a chicken and string beans dish for main courses; and the white chocolate ball for dessert.  All the food was great; but the absolute standouts for me were the pork belly and the young coconut juice.  The coconut flavor was so fresh; subtle; and distinct and had real pieces of coconut on the bottom!  The pork belly was just one of the best dishes I have ever eaten.  Cooked to perfection; it was a truly amazing meal.  Servers were extremely kind and hospitable!  Great stuff.  Thanks Dim Sum &amp; Noodle!!!</t>
  </si>
  <si>
    <t>XQbf5X4nKPeN4hj7VZMKCg</t>
  </si>
  <si>
    <t>9hqBAgThO308rexpouN-Ww</t>
  </si>
  <si>
    <t>Me and my fiancÃ© decided to check out this place on Sunday morning. first the service was excellent which the staff was attentive to our needs. The food was fantastic which we had the shrimp dumpling; Dan Dan noodles; garlic chicken wings; and shumai (spelling?). Overall it was just as good as being in Chinatown without having to go to Chinatown. Lastly the price for all of the food was very reasonable and certainly recommend for people in the art museum area.</t>
  </si>
  <si>
    <t>t9nl1_HCr5hz1cGPSsXbAA</t>
  </si>
  <si>
    <t>aNffEtWeGvlwOz6Di0Tvwg</t>
  </si>
  <si>
    <t>Ordered the scallion pancake; crispy noodles in soup (veg) and pork dim sums. Our bill came to $22. The food was good but I found the noodle soup a little too salty. The pork dim sums were the best followed by the pancake (but after eating the scallion pancake at han dynasty this one didn't seem too good!)</t>
  </si>
  <si>
    <t>GD8iH-S48Dk5kOOqrWt9pw</t>
  </si>
  <si>
    <t>6FzZP3NQ-Dh8aibqjdscMw</t>
  </si>
  <si>
    <t>VsxKaDQCnXLnzvtwHoXNdA</t>
  </si>
  <si>
    <t>Good food, clean and comfortable ambiance, and quick and friendly service. They offered a hot hand towel in the middle of the meal, which added a really nice touch. ;;I ordered steamed shrimp dumplings, steamed pork dumplings, Vietnamese iced coffee, and green tea mochi ice cream - and they offered me a complimentary side of Dan Dan noodles (after spending a certain amount), which was pretty good. ;;The shrimp dumplings were among the best I've had in Philly. The shells had a perfect texture, and there were generous chunks of shrimp inside. The pork dumplings were not the best I've had, but they still hit the spot. They were more lean than other versions I've had in Chinatown. The Vietnamese iced coffee was good, but the shell of the green tea mochi ice cream was a bit dry. ;;Overall, I had a good experience. The price point is very reasonable, and I would definitely come here instead of trekking all the way to Chinatown for some basic Chinese food.</t>
  </si>
  <si>
    <t>GsAnAfpxcRSbn02_pubh6w</t>
  </si>
  <si>
    <t>dJd7j0xuJaT8GBTum0ujnQ</t>
  </si>
  <si>
    <t>q7buPE6jY_-PaPJZNl8FPw</t>
  </si>
  <si>
    <t>Enjoyed a really nice lunch here. We shared several dim sum dishes; all were very good. I had the pork belly soup and was very happy with it. The Dan Dan noodles weren't as good as everything else; but they weren't bad; either. I will definitely eat here again. Service was very nice; place was clean; food was very good. No duck on the menu in case you enjoy duck.</t>
  </si>
  <si>
    <t>yV6U6_kLVcfGw61Tkq6tUg</t>
  </si>
  <si>
    <t>tl5dthD9F3vGCww-N9kSVA</t>
  </si>
  <si>
    <t>Wine Bars, Bars, American (New), Restaurants, Vegetarian, Nightlife, Breakfast &amp; Brunch</t>
  </si>
  <si>
    <t>Harvest Seasonal Grill &amp; Wine Bar - Philadelphia</t>
  </si>
  <si>
    <t>T8622HHA0fQ5MEeqT8G7uA</t>
  </si>
  <si>
    <t>Food: 2;Decor: 3;Ambiance: 2.5;Service: 2;Value: 2;;I had high hopes for this place. Unfortunately, it has fallen flat like our visits to its sister restaurants, Barra Rossa. The meals were sub-par. The service was off. This place had less atmosphere than either Barra Rossa did, and felt decidedly chain-restuarant-like. The saving grace here is definitely their desserts, which helped bump this place up to a 2.</t>
  </si>
  <si>
    <t>lAj88OyhdU5akj5k-gSNJA</t>
  </si>
  <si>
    <t>I love that Harvest has seasonal foods coming from farms in the surrounding area. The food is always tasty and fresh. ;;The salmon BLT on pumpernickel I had was delicious! I was a little disappointed with the Vietnamese chicken tacos though. ;;The portions are small for the price you pay. ;;Don't forget to check in on Yelp for a free harvest flatbread! It's got Asiago cheese and fresh herbs. Scrumptious!</t>
  </si>
  <si>
    <t>5-b8U-RWSLqUizmr-NV7-w</t>
  </si>
  <si>
    <t>tASqt2LW2d4VLHSTXDob1w</t>
  </si>
  <si>
    <t>I wasn't impressed with the place the 1st time. But then i went back and had a long island iced tea. Damn. That's strong stuff! Like 3-4 shots in that glass. It tasted great. The interior was dim and cozy. I had a blast that 2nd time. ;;The Yelp $4 flatbread was too thin and cracker-like with barely any pizza flavor. Not really worth it.</t>
  </si>
  <si>
    <t>rCDzoytFb9dNOmkcxM0zBA</t>
  </si>
  <si>
    <t>I was walking by and decided to ho in. Pleasantly surprised by the food; service and presentation. Great selection of wines. Definitely a place I would visit again</t>
  </si>
  <si>
    <t>FnSRI2WvfGoz_KTj4W6mbw</t>
  </si>
  <si>
    <t>hgOiXNEPUqUJjs3ztv9FWg</t>
  </si>
  <si>
    <t>My brother and I came here looking for healthy, wholesome dinner and was not let down. Harvest Seasonal Grill is a solid place for a casual dinner that you won't feel guilty about afterward.;;Being a weeknight, even on a bustling college campus, seating was no trouble at all. We were promptly provided with menus, and the waitress kindly gave us a very extensive rundown of the specials. I decided to order the Harvest Moon Chicken off the special menu, and my brother ordered the BBQ ribs. ;;I also used the Yelp check-in deal to get the free appetizer, which was brought out at once. It was a Harvest Flatbread, a delicious and large crispy flatbread slab lightly adorned with asiago cheese and herbs. It was delicious; not too rich or filling, but flavorful and light, the perfect start to our meal. Would absolutely order again, even sans-promotional deal.;;The food came out shortly after, and we were floored! The presentation was beautiful, and the portions absolutely perfect. The chicken was very flavorful and tender, but my only gripe was it seemed a tad chewy and might have done better with 5 more minutes in the roaster. However, the delicious sides on the plate more than made up for this; the grilled apples were PACKED with delicious tangy flavor which was augmented by the delicious jus bath that the meal sat atop. The Brussels sprouts and the fingerling potatoes rounded out the meal very well. ;;My brother was also wowed by his dish. The ribs were tender and served boneless for ease of consumption. The large slab of cornbread that accompanied the meat was fantastic; the bread was subtly sweet, with a slightly more sweet, crispy top. The jicama slaw was very colorful and also tasted very good, however, we both agreed that the real stars of the plate were the meat and bread.;;As we cleaned off our perfectly portioned plates, we were offered a delicious-looking selection of desserts but regretfully had to decline because we were so stuffed. Next time, Harvest Seasonal Grill...because there definitely will be a next time.</t>
  </si>
  <si>
    <t>5XpARg5ldsmNK8iZHRYAHw</t>
  </si>
  <si>
    <t>z5_M9cfPbyTr88Q0TdYfVA</t>
  </si>
  <si>
    <t>mp6HZiWZID-OsL2ca8IRVw</t>
  </si>
  <si>
    <t>8pospyJAdngIS4Vim-QigQ</t>
  </si>
  <si>
    <t>I don't know why this place has gotten mediocre reviews. It was great. I went with a group of six for my birthday dinner. Great appetizers--pot stickers; edamame; tuna tartar; mushrooms. Good vegetarian selections; good prices; and although we didn't go there for it--most things were under 500 calories. Plus a great; patient waitress for a picky group of six. Wouldn't order the flat bread pizza again; though.</t>
  </si>
  <si>
    <t>HjpCzSbKim85BSGT9zBtxA</t>
  </si>
  <si>
    <t>qrc1thDT6HhlRx2YTN0Itg</t>
  </si>
  <si>
    <t>R9aQX5AGMq9vL7HmyNt0ZQ</t>
  </si>
  <si>
    <t>EypVKG3La-3Rt4OEqLpB8w</t>
  </si>
  <si>
    <t>First of all, it took 15 minutes for someone to come to our table. Lots of servers kept passing by but no one acknowledged our presence. Finally, after the 15 minutes of waiting, they apologized and a server took our order. She was friendly and the rest of the time the service was pretty good (we ordered and ate really fast because we wanted to get out of there).;;The food was disgusting. The gluten-free flatbread tastes like an English muffin type frozen thing with lots of preservatives in it, like it could never go bad. I know gluten-free bread is not good in general, but this was especially bad. The toppings were sparse, which I guess is a good thing because the little sauce, cheese, and tomato that was on the flatbread made it super soggy. ;;The corn risotto tasted and looked like rice with a can of condensed milk in it. It was super sweet and not savory at all. In fact, everything we ate - which was also supposed to be savory - tasted sweet and under-salted.;;The Greek Salad had a super sweet dressing too. It tasted like stevia water. The only redeeming factor was the local feta cheese which was nice though very mild.;;By the way, all of the \Mexican\" stuff on the menu has hummus in it. Who puts hummus and apple slices in a burrito?;;The unfried fries were boiled \"al dente\" potatoes. ;;We would've been better of going to one of the chains across the street."</t>
  </si>
  <si>
    <t>YtSe3F9RhguurHiftmxp3g</t>
  </si>
  <si>
    <t>Ambience: beautiful, brand-new decor. The outside seating area is very nice, spacious and has firepits!;Food: very fresh and healthy. They had a variety of options but their portions were not consistent with the prices;Price: overpriced. The cheapest option was like $12 for a small meal or appetizer and it was just average grill food. ;Happy hour: good specials, probably the only good time to come here is between 5-7pm on a weekday! ;Tip: check in to get a free harvest flatbread</t>
  </si>
  <si>
    <t>Z6OjIdBXiIxZzGoDc_cWKg</t>
  </si>
  <si>
    <t>5ItgryJvadUrKVljjJ8l4g</t>
  </si>
  <si>
    <t>Que Chula Es Puebla</t>
  </si>
  <si>
    <t>I1MgB7ES6TAtLWJn8antNA</t>
  </si>
  <si>
    <t>Chicken grilled burrito. Not good. Quite possibly the worst burrito I've ever had. It was only shredded chicken and rice with a ton of cheese. No beans or anything else. Chicken rice and cheese. That is not a burrito! And it was $10.;;Two stars for the horchata. It was yummy but $5 for a horchata is ridiculous. ;;Never coming back here.</t>
  </si>
  <si>
    <t>KCN03lR5vX1u19rzRAZrdA</t>
  </si>
  <si>
    <t>YlaZB0XGDPpr3J_jhUcGiQ</t>
  </si>
  <si>
    <t>Got the surf and turf sampler; Mar y tiera. Was really good, came out like a fajita plate with lettuce tomatoes rice and beans and tortillas.;;Had shrimps and bacon and chicken and beef. Was very filling.;Really enjoyed the food and will eat here again</t>
  </si>
  <si>
    <t>g1YYZRklnq_BzKdaAaZ5eA</t>
  </si>
  <si>
    <t>rhGi4vj3EVlDUhK8CCj2zQ</t>
  </si>
  <si>
    <t>I just recently discovered this great little Mexican byob. Sure, Dos Segundos or El Camino are fine choices if you're in the area and you want margaritas &amp; a trendy atmosphere, but sometimes you just want no-frills Mexican food. Up a little farther on 2nd street, past the Northern Liberties crowds lies Que Chula Es Puebla. ;;I've dined in twice (but they also deliver!).  The chorizo tacos are so good that I got them both times. If you're a gringo, your server might assume you want your tacos 'with everything' which means lettuce/tomatoes/cheese/crema.  If you want them Mexican style with just onion &amp; cilantro, be sure to specify. I sampled my bf's chicken tacos.  The chicken was really tender and juicy (unlike some chicken tacos I've had...I'm looking at you Taqueria Veracruzana). The complimentary (seemingly homemade, perfectly crunchy) chips are topped with refried beans and sprinkled with Oaxaca cheese.  The red salsa is smokey and spicy.  The green salsa is less spicy and a bit too salty for my liking.  The guacamole is fresh and flavorful, but it's very chunky.  I prefer a smoother, more blended guac without big chunks of onions. For vegetarians, there are no meat substitutes such as seitan or soy 'meat', but there are several options that feature actual vegetables (veggie burritos, chimichanga, quesadellia). ;;Each time that I've eaten here, I've left totally stuffed full of food for about $10 per person.</t>
  </si>
  <si>
    <t>z2l3yU34LcD1gpDYe6yHxw</t>
  </si>
  <si>
    <t>HVNceseDazTnBF-1mK16KQ</t>
  </si>
  <si>
    <t>fs28C8xiMn2l-J5xM-rk_g</t>
  </si>
  <si>
    <t>ljAgMeL9vob4_E3SaUCVuQ</t>
  </si>
  <si>
    <t>I was recommended by a few people to go to this  great place. First sight of it isn't very comfortable but the staff is extremely helpful and sweet and the food was seriously so good. I had the veggie burrito; and it was full of delicious; fresh veggies and it was a pretty big burrito so I was happy to enjoy the left overs.  I was told to try the Flan so when I went back the second time I did and.. wow.. it is definitely amazing. I am now a frequent visitor with a bonus of working 5 minutes away!</t>
  </si>
  <si>
    <t>MZ_s2qsQRu-XZKFYk1tbYg</t>
  </si>
  <si>
    <t>XKIofOD-i8o580eTMqkOSA</t>
  </si>
  <si>
    <t>rRoqqg6bp06gtkw-OjegXw</t>
  </si>
  <si>
    <t>sG-pfdailrhgTpkPcMmP6g</t>
  </si>
  <si>
    <t>I've only been here about 2 times; on my way home from from work picking up dinner. Both times I've ordered the steak nachos supreme and have never been disappointed. Good prices; reasonable speed; and I didn't even mention the horchata is amazing. I only give 4 because I have yet to eat there and really see how the service is.</t>
  </si>
  <si>
    <t>EqCW3wC5qWpALOykXbdYEA</t>
  </si>
  <si>
    <t>ZAx_Q3GNa9R_14hPBnrPRQ</t>
  </si>
  <si>
    <t>This is authentic northeast American Mexican food; which is good and influenced by Puerto Rico. I was hoping for the taste of the taste of Mexican food made in Southern California. If i lived closer i would eat here more often.</t>
  </si>
  <si>
    <t>hvEPZ2OiL6g3mEOuGA3zsg</t>
  </si>
  <si>
    <t>78sq57sqQozI3780TqlHBA</t>
  </si>
  <si>
    <t>QcIPZMhin4BEtKsnnV_Law</t>
  </si>
  <si>
    <t>_RwlMTw9uFeOkfX9Ctf1HA</t>
  </si>
  <si>
    <t>American (Traditional), Food, Restaurants, Seafood</t>
  </si>
  <si>
    <t>Dinardo's Famous Crabs</t>
  </si>
  <si>
    <t>yqQmwEhvkAySMyGrRsRjQw</t>
  </si>
  <si>
    <t>Ick.  That sums up my experience at Dinardo's in one \word.\"  Dinardo's gave me that \"Ick\" vibe the minute I set my foot in the door. THough we were greeted by a very friendly hostess</t>
  </si>
  <si>
    <t xml:space="preserve"> the place looked like a run down diner on the interior--and it wasn't very clean or charming.  This would have been fine because a lot of times the \"run down\" places have the best \"authentic food</t>
  </si>
  <si>
    <t>\" but this was not the case at Dinardo's.  At Dinardo's you do not get what you pay for as the prices are rather high and the food quality is rather low.    Our server hated his life and made snarky</t>
  </si>
  <si>
    <t xml:space="preserve"> mean comments throughout our time there which</t>
  </si>
  <si>
    <t xml:space="preserve"> though entertaining</t>
  </si>
  <si>
    <t xml:space="preserve"> was kind of unwelcome and unpleasant.  My friend had the mussels which were puny and in an unimpressive sauce--unimpressive being the general adjective I would use to describe any given dish my party ordered.  I had a soup which was extremely salty and bland beyond that and the broiled flounder and \"seafood imperial\" dishes were OK at best. ;;I'd say if you're looking for good seafood you'd be better off at any BYOB; little fish</t>
  </si>
  <si>
    <t xml:space="preserve"> audrey claire</t>
  </si>
  <si>
    <t xml:space="preserve"> ANYWHERE but Dinardo's.  I don't understand how this place is still in business</t>
  </si>
  <si>
    <t xml:space="preserve"> to be honest."</t>
  </si>
  <si>
    <t>YFp9hHkElfJGvvdo5T9MuA</t>
  </si>
  <si>
    <t>While I generally support independent restaurants over chain places;I still don't buy into the overpriced center city Phila hype. The place was actually roomier than the south Philly closets we usually take my mother in law for her birthday;but the prices were jaw dropping...quite different from the online menu. The food and portions were ok;and the dessert was something different than the average places. The bus help was a bit out of sync with the waiter;as they were asking us if we were done with our plates just as the waiter was telling us the desserts;and as the Philly standard the bathroom was a bit small to accomodate the size of the place.</t>
  </si>
  <si>
    <t>98jv8gu7kAwa2WzIPdw6-w</t>
  </si>
  <si>
    <t>rihdCbit6O5sGOV9ICudvw</t>
  </si>
  <si>
    <t>Thankfully I had a much different, and better, experience than most other yelpers.  While I agree that the prices are steep, quality seafood isn't cheap, so I don't feel that it was out of line. ;Since I don't like working for my food, I skipped the crabs and went for the scallops. For $24 I got 7 nice sized scallops sautÃ©ed in lemon butter and a side of pasta.  The scallops were some of the best I've ever tasted. I am of the opinion that $24 was a steal for the quality I received here. ;In addition to excellent food, my martini was well executed and deliciously potent. The service was exceedingly helpful and friendly. I'd definitely recommend a stop in for all those that have passed by before, and for those who may have been less impressed in the past.</t>
  </si>
  <si>
    <t>FlXBpK_YZxLo27jcMdII1w</t>
  </si>
  <si>
    <t>a6P7O7s6L-EvXc04sFT9aw</t>
  </si>
  <si>
    <t>The decor may be old; but every thing on the menu is great! Definitely a place when you want to fill up; and have a good time with friends.</t>
  </si>
  <si>
    <t>2Psu9bdh90Mxacus026izA</t>
  </si>
  <si>
    <t>A06hdyQdyT_7m9aRsq7tAw</t>
  </si>
  <si>
    <t>pyEzS00hkFX2cuJtklmXlQ</t>
  </si>
  <si>
    <t>pkqyRAVv94YL65wUm1cudA</t>
  </si>
  <si>
    <t>We went there for dinner on New Year's Eve.  It was an early dinner @4pm because we walked down Race Street at 6pm to catch the early fireworks show.  We had a mixed generation family dinner and they were very accommodating as two family members were in wheelchairs.  Our waitress Cindy was very warm; friendly and did a great job!  Overall everyone loved their food we had calamari appetizers which were good and stuffed mushrooms which were huge and not what we expected.   Entrees we ordered were grilled shrimp; stuffed lobster tails and fried oysters which my Dad really really liked!!!  We also had crab balls for an app which everyone really enjoyed.  Old decor but classic qualify seafood in a non-fussy environment with a warm and friendly staff.</t>
  </si>
  <si>
    <t>IBPYK48fzQwwoo0qzRIkCw</t>
  </si>
  <si>
    <t>tg7pni9C7EiXOvIGB0qkgA</t>
  </si>
  <si>
    <t>There's just something different about the seafood here. Located a short cab ride from Downtown Philly, is DiNardo's. A non-descript, red brick building with a wooden sign swaying in the breeze points to the front entrance of this establishment. The huge crab on their sign hints that maybe you should try the crab. The Blue Claw crabs are flown in everyday from the Gulf Coast. Unlike their cousins in the Chesapeake, these Gulf Coast crabs are \free swimmers\"</t>
  </si>
  <si>
    <t xml:space="preserve"> which means bigger crabs and more meat.;;Let's look at their raw bar. Clams on the Half Shell are half dozen freshly shucked ice-cold beauties served atop ice accompanied by cocktail sauce and lemon. These clams are sweet with a scent of the sea.  These are the best clams on the half shell I have ever had. The cocktail sauce is the best cocktail sauce I've ever had</t>
  </si>
  <si>
    <t xml:space="preserve"> sweet with just the right amount of horseradish. Thumbs up with 5 stars!"</t>
  </si>
  <si>
    <t>aGUZKSRPA-MHHj6b8GhOww</t>
  </si>
  <si>
    <t>h_2qSCZ8SHxMZuP7alls9A</t>
  </si>
  <si>
    <t>I would have rather put a hundred dollars down the toilet. Terrible food; prices and service.  This place is a joke. I emailed them many times to let them know how our experience was; only to have our emails returned undeliverable again and again. I own a business and I would have wanted to know how it was being run; employees not giving a hoot about the place; it's food or the most important...it's customers. It's a shame. Shame on them.</t>
  </si>
  <si>
    <t>r9dlN-eccypFNzTrVvAZTQ</t>
  </si>
  <si>
    <t>My experience at Dinardo's was not a good one.  My husband had a Groupon and we went with another couple for a nice night out.  When I walked in; the place was dated and dingy.  My husband called ahead of time to make reservations and to order jumbo or large crabs; whichever they had that night.  He was told he could get 3 jumbo's and 5 large which was fine.  When they came out they were so small.   The 3 \jumbo\" were in garlic and it was too overpowering!!  The old bay \"large\" crabs were dry inside.  The hostess tried to share her \"knowledge\" on how all crabs are #1 and they are weighed and that's how they determine large and jumbo crabs.  We just laughed and listened.  She had no idea about crabs.  We all crabbed and ate crabs since we were little children.  Grew up with them and know the difference.  My friend and I got the jumbo lump crab cake with mushy broccoli.  The cake was ok but it wasn't worth the price.  In all it was a lousy dinner and when the bill came we were lost for words.  Small crabs; a crab nacho appetizer that I believe they just waved the crab over it; since there were a few pieces here and there and crab cakes that were lukewarm.  It was a hugely disappointing dinner experience; however; the company was good and we made the best of it.  Save your money and pass on this poor excuse for a seafood restaurant!!"</t>
  </si>
  <si>
    <t>_v64ryZQdfrZP2p2U-91Wg</t>
  </si>
  <si>
    <t>MFSNVmnDPk4ryNe3wp1YiQ</t>
  </si>
  <si>
    <t>I think I was expecting something a little more upscale at DiNardo's but it didn't really hold up.  The place was too bright for a good date night spot and the decorations (including the placemats) were hokey.  The food was all right; the wait staff was FANTASTIC (the sole reason to go is the staff; honestly). Their platters come with insanely salty fries and a few strings of green.  Clams casino were all right but each clam was small so you don't get a nice flavor.  I was disappointed.  In short; this place is not terrible; but I won't be going back any time soon.</t>
  </si>
  <si>
    <t>V9LEewSb9wmmyLeW9gEySw</t>
  </si>
  <si>
    <t>bq0n3CQy1CkE_WUe76zQvg</t>
  </si>
  <si>
    <t>Noodles, Seafood, Restaurants, Chinese</t>
  </si>
  <si>
    <t>Shiao Lan Kung</t>
  </si>
  <si>
    <t>17ABwUodyrjucDqzparzlA</t>
  </si>
  <si>
    <t>This place hasn't changed in over ten years. Opens late in the afternoon. Closes well into the early morning. The tables are still just as wobbly and the seats are still comfortable. ;;Food is as always delicious. Beef chow fun and salty baked squid are must gets. But I could have sworn the portions have gotten a bit smaller since a few years ago. I mean... it's now better portion controlled. :-) wouldn't go anywhere else because it's so good!</t>
  </si>
  <si>
    <t>6WxhaJVulNUUsNZJ7waaGw</t>
  </si>
  <si>
    <t>pqWDp41a6HxsxEezerrMuw</t>
  </si>
  <si>
    <t>Great late night option.  Decided to do late night run in Chinatown and we stopped here. ;;I had the Singapore Noodles which were very good.  My fiance had Big Shrimp soup which warmed her up.  She really enjoyed it. ;;Service was meh but I wasn't expecting hugs so no surprise there.  ;;Definitely will go back.</t>
  </si>
  <si>
    <t>ilXpR06KiWZoatVTjtJ0KA</t>
  </si>
  <si>
    <t>My favorite Chinese place! Peking duck is sublime and so baby bok choy.  The menu can be a bit overwhelming (it's huge); but the waiters will help you along the way if you are lost.  Strongly recommended!</t>
  </si>
  <si>
    <t>v-NXH2eQxvCWh4RJ1JA3Sw</t>
  </si>
  <si>
    <t>You simply can't go wrong at The Kung. Drunk or not and stuck in philly? It's the place to be! Great service and amazing food, best restaurant in the city;I recommend the fried and steamed dumplings as well as the beef chow fun</t>
  </si>
  <si>
    <t>Lk2cjBLdXa4F89h23ZlGnw</t>
  </si>
  <si>
    <t>bjNve1pMHcNEpMhiSXQYig</t>
  </si>
  <si>
    <t>Ughhhh...used to love this place..losing its touch. Im gonna give it one more try at some point; but our love affair is on thin ice..everything lately is either waaay too salty; or literally tastes like nothing. Shame; i love family run joints.</t>
  </si>
  <si>
    <t>wG6PqPtLmgaF2XAJkFd--Q</t>
  </si>
  <si>
    <t>mSxKUZ2y46mi4FAbt_HJfg</t>
  </si>
  <si>
    <t>JfGKhaALxknUxgRC1Zs46g</t>
  </si>
  <si>
    <t>Just call it \The place with the lace curtains.\"  That's what all the cool kids say.;;So I went here with a group of friends for a meetup dinner.  The place is a byo which is always nice and the prices are very reasonable.  The decor inside is not much to speak of.  It pretty much looks like any other run of the mill chinese restaurant I've ever been to.  One cool thing about our table was that it had a lazy susan in the middle of it.  Gotta love that</t>
  </si>
  <si>
    <t xml:space="preserve"> ya know</t>
  </si>
  <si>
    <t xml:space="preserve"> because it spins.;;So onto the food.  We were a relatively large group so we ordered quite and array of items.  This place really excels in the food department.  The salt baked squid is phenomenal.  It's like there is salt running through the batter but it's not overwhelming.  The sliced chiles on the plate as well just make it that much more awesome to eat.;;The hot pots that we got were very tasty and definitely enough food for one person.  The service was very prompt and they were extremely nice and accommodating to our fairly large group.  I ordered the sizzling wor ba which I expected to come out with huge fan fair.  It was tasty but I was a bit underwhelmed by the dish.  Still</t>
  </si>
  <si>
    <t xml:space="preserve"> there is enough good about this place that I won't dwell on my tasty but not stellar entree.;;Oh</t>
  </si>
  <si>
    <t xml:space="preserve"> and also as a nicety</t>
  </si>
  <si>
    <t xml:space="preserve"> it won't break the bank either.  Definitely a new go to spot up in chinatown."</t>
  </si>
  <si>
    <t>8u6iHGLO0T17dxf12TVdSQ</t>
  </si>
  <si>
    <t>Yum; yum; yum in my tum; tum; tum. Jumped off the plane and came straight to Chinatown! We were not disappointed! The service was great even though we walked in just before 1 am. Lucky for us; there was a large group in the restaurant eating after a concert. We had an order of shrimp egg rolls (huge); giant fried pot stickers drowning in sauce and two entree specials. Dragons nest and lucky family. Both full of chicken; seafood and veggies. The restaurant is small; I'm sure it gets packed at dinner time. A number of people walked in to get to-go food while we were eating and the phone was still ringing. There's not really any decor but I felt the food made up for it. Overall- great experience.</t>
  </si>
  <si>
    <t>UaGKqcjVs-CORc6Tdw_62A</t>
  </si>
  <si>
    <t>NKI9H_s9_Auv7YtXr0Fd6A</t>
  </si>
  <si>
    <t>We tried this restaurant 3 times and so far it was excellent . My daughter got half of a peking duck and it was great . The dumplings were good too . When we came home my daughter wanted the whole Peking duck;and today we are getting delivery and she is getting the whole . Over all Shiao Lang Kung was great . You are going in for a real treat ! We recommend the steamed dumplings , the whole duck , the chicken with veggies , and more .</t>
  </si>
  <si>
    <t>4Vrf_ioOrsO1iu5_-5E-oQ</t>
  </si>
  <si>
    <t>rGvShqPPCm5SKauGf_r8hA</t>
  </si>
  <si>
    <t>This has got to be the WORST restaurant I've ever been to!;;I can sum up this joint in three phrases:;1) Gross &amp; filthy atmosphere;2) Tastless, greasy, UNHEALTHY food;3) Rude, obnoxious staff;;The table clothes were full of stains. They didn't clean them. My buddy got his pants dirty because of spilt soup on his chair. (So watch where you sit if you risk going to this place!). The waiter was ridiculously rude and unfriendly. ;;The food was horrible. I've never had worse Kung Pao chicken in my life! The soup was cold and felt like it contained 80% water.;;A Disgusting, NASTY place! Stay away folks!</t>
  </si>
  <si>
    <t>D3fMOm7fQNb0v1L7uedrsQ</t>
  </si>
  <si>
    <t>D_JgJY5V54i0EYOdTHmWlg</t>
  </si>
  <si>
    <t>Food, Restaurants, Coffee &amp; Tea, Breakfast &amp; Brunch, Cafes, American (New)</t>
  </si>
  <si>
    <t>Toast</t>
  </si>
  <si>
    <t>sVGfGzBQqnB_lPA4oLSHsQ</t>
  </si>
  <si>
    <t>This place is new, and quaint. ;;The coffee is superb, and well-made. Each cup is make from it's own grind and french press.;;Don't go here full, the food is equally good.. I got the poached eggs on toast (YUM).;This location is near everything, and a short walk to Midtown Village or the Gayborhood for shopping after.;;Very cool vibe here, quick, friendly service. This place deserves your attention.</t>
  </si>
  <si>
    <t>_c28uZ7jwF6TBdJflA_uEQ</t>
  </si>
  <si>
    <t>3kj0naj7ACPcVdpnygFLEQ</t>
  </si>
  <si>
    <t>9vsGYm6kkdvm6iApGyCJkA</t>
  </si>
  <si>
    <t>eEIc_3Q7J1WuQ7daEoh0qQ</t>
  </si>
  <si>
    <t>-6o-z4PN7zaXuZ4EL7eOxw</t>
  </si>
  <si>
    <t>This is my boyfriend's favorite brunch spot. We've gone now quite a few times and it's fantastic each time. Basic foods; nothing too fancy; but everything is SO fresh. The cappuccino is perfect; and I highly recommend the hummus wrap. It's also a great place to get some work done. The staff doesn't rush you out; it has a very lounge-y feel. They also do pick up orders; which seems popular with neighborhood residents.</t>
  </si>
  <si>
    <t>DWpkXpZjxolSgnqDA4mo3w</t>
  </si>
  <si>
    <t>Stopped in prior to a noon meeting for semi-breakfast.  I had poached eggs on English with salad and mushrooms, my wife had sausage on English.  I also had coffee.  My coffee was cool, not sure about refills so I didn't ask for and wasn't offered one.  Meal took longer than expected, but I think the tiny kitchen had only one worker and there was a 2-top order just before ours went in.  However, we got done in time to make our meeting.;;People, plates and cups need to be warmed in the winter prior to having food loaded onto or in them.  Stuff got cold quickly.  My eggs were very good, although they didn't taste much like eggs.  Rest of the plate was also pretty good, except that the salad was cut in a way that it was hard to eat neatly.  Mushrooms were also very good, but likely canned.;;My big gripe is that I like to mop up soft-cooked eggs so I don't waste any yolk, which to me is the reason to eat eggs.  However, no toast.  I suppose I might have ordered some, but didn't want to wait until it was done to start eating.  OK, so next time I will know.</t>
  </si>
  <si>
    <t>sLdY4CQl18QQp2sj8ocSgg</t>
  </si>
  <si>
    <t>zv5xZqbKkM5miqpsOjTLeQ</t>
  </si>
  <si>
    <t>Replacing YOLO Cafe, Toast has an eclectic blend of loose leaf teas &amp; coffee, delicious \egg toasts\" (poached eggs on top of homemade english muffins)</t>
  </si>
  <si>
    <t xml:space="preserve"> sandwiches and other homemade goodies. *Try the egg toast with warm apples</t>
  </si>
  <si>
    <t xml:space="preserve"> white cheddar cheese</t>
  </si>
  <si>
    <t xml:space="preserve"> sausage and dijonnaise! AMAZING.;;I'm so impressed by their revamping of this place</t>
  </si>
  <si>
    <t xml:space="preserve"> the interior is cozy</t>
  </si>
  <si>
    <t xml:space="preserve"> clean and perfect for brunch with friends or studying on a Thursday afternoon. The baristas are helpful</t>
  </si>
  <si>
    <t xml:space="preserve"> friendly and warm. I will be coming here on a weekly basis. ;;Cheers to Toast!"</t>
  </si>
  <si>
    <t>sBN7Ymlk8HHNyljphpMd9g</t>
  </si>
  <si>
    <t>xITf0Hx2NJcAvxJjA5z9IA</t>
  </si>
  <si>
    <t>1XHse6oub418211jYjYfmw</t>
  </si>
  <si>
    <t>vQAG5ozT-LSamZHArB3TdA</t>
  </si>
  <si>
    <t>I absolutely LOVE this place. The food is always so light &amp; fresh; I feel like I'm eating cleaner foods. The menu is quite customizable and easy to navigate. If/when I return to PA I will be visiting here again. Cute; simple breakfast joint.</t>
  </si>
  <si>
    <t>F86CQXaCBRK3nYof4GS3qg</t>
  </si>
  <si>
    <t>ST4KQ5r_UQS-3dzTzPLfiQ</t>
  </si>
  <si>
    <t>Went there for the first time today. Nice location; nothing special. We ordered and while waiting for the food the employee came to us and told us they were out of couple things so we had to change the order. Bathroom was scary and no toilet paper.</t>
  </si>
  <si>
    <t>KUElZBvBkMBmndVfSstcVg</t>
  </si>
  <si>
    <t>PI1-FUOo-KNLnu2OWbd4Cg</t>
  </si>
  <si>
    <t>I had really high hopes for this place as a good study spot. When I arrived, the staff was friendly, the music was the perfect volume, and I found a cozy seat. I was impressed when the staff made the effort to bring drinks to the tables instead of just calling out names to pick up drinks at the counter.  Everything was great until the manager arrived. I can only imagine that years before her giant hipster glasses, she was the last picked for the kickball team at recess, and now she is compensating for that with her power as manager at Toast.;; She gathered her staff to berate them in front of all of the customers because of a bad Yelp review. Apparently, two people on Yelp found the staff to be less than par, which was completely different than my experience and most others that I've read. God forbid the cups aren't stacked in a perfect line, the tongs are not placed at a 37 degree angle from the muffins, a single coffee grind makes its way onto counter. Toast is a casual coffee shop, not a michelin star restaurant. Not only should this manager never speak to her staff the way that she did, but these conversations are not appropriate to have during working hours in front of customers. ;;My experience with the staff and the food at Toast was great. The manager, on the other hand, should consider who is really at fault for driving out customers. In my case, it was her.</t>
  </si>
  <si>
    <t>dcKwYm0ndiesEGnt9_Aleg</t>
  </si>
  <si>
    <t>ZCj5o6j6_0JjGOe04WoLsg</t>
  </si>
  <si>
    <t>Nightlife, Vietnamese, Bars, Beer Bar, Restaurants, Cocktail Bars, Food, Beer, Wine &amp; Spirits</t>
  </si>
  <si>
    <t>Banh Mi and Bottles</t>
  </si>
  <si>
    <t>v-lKQ3OsfRjxTuNSYkOz9w</t>
  </si>
  <si>
    <t>Our first time here last night and we love it! Sat at the bar with my fiancÃ© and tried a few items on the menu. ;Beef brisket Bao- we actually ordered the pork belly Bao but I think our server misunderstood us. It was something new to our taste. It's all the flavors of pho in a sandwich. Not bad! ;;Pork belly banh mi- Delicious! It was the all true authentic flavors of a banh mi. ;;Papaya salad with shrimp- the flavors were light with subtle aromatics just enough where I don't feel overwhelmed when eating something too salty. ;;Brisket pho- it's ok. The aromatic herbs in the broth may be a bit too strong. ;;Cocktails- we had the East meets West, French sazarac, and coffee brandy. Loved all of it. Must get the East meets West.... its a coconut bourbon cocktail in a coconut shell!! ;;Although it is a bit pricey than your normal Vietnamese pho/ banh mi restaurant in south Philly, we don't mine. The service/staff were really awesome, we didn't feel rushed, and we enjoyed the whole ambience!!</t>
  </si>
  <si>
    <t>IRiIIvx4l2q88UUrZLOKLg</t>
  </si>
  <si>
    <t>YyP3cijOsA9yPcWuaNz3LA</t>
  </si>
  <si>
    <t>My boyfriend and I heard about this place and decided to try it out one night. When we walked in; we were seated at the bar. Apparently; there was some kind of private event going on and after ten minutes they told us to leave! It was the most awkward and embarrassing experience. The bar didn't seem to be filled and there were tables up front that looked like they were having separate dining so I was so confused. Obviously the management and staff were just as confused to what was going on at their restaurant that night. Everyone just stared at us and we felt like it was our fault we were invited to sit at the bar. Next time; post up a sign or close your doors if you don't want people coming in during your open hours.</t>
  </si>
  <si>
    <t>kn2rpSCLPE0lp4pkZsiU3w</t>
  </si>
  <si>
    <t>8XVB32NioLdaSPIQ_Xld1g</t>
  </si>
  <si>
    <t>If I could eat here everyday, I would. ;;Amazing pho or foot or fuhhhh or whatever it's called. ;;;Fuhhhhkn eat here.</t>
  </si>
  <si>
    <t>UpjITAJkzp0SL8vviauYWQ</t>
  </si>
  <si>
    <t>TCR3SrWrf2jYxPh9fGeujQ</t>
  </si>
  <si>
    <t>I recently had lunch at Banh Mi and Bottles with a group of artists after a sketching event near the restaurant. The service was very good for 10 people; with separate checks! The server was knowledgeable and very patient! They have an excellent on-tap beer selection and extensive menu. The atmosphere was engaging and fun! I had vegetarian Pho; which was excellent! I'm looking forward to a return visit!</t>
  </si>
  <si>
    <t>UIAV43s0RQrvUAWxjiiuhg</t>
  </si>
  <si>
    <t>GEGQiIsKiFnT3obsAS8ffA</t>
  </si>
  <si>
    <t>The atmosphere in here is a pleasant surprise. Wonderful food; awesome beer selection. Great idea of authentic food with a modern twist. Cant wait for their happy hour menu to come out. This is a spot I can see myself becoming a regular at. Great addition to the neighborhood. Great staff too! Highly recommended!! 5 stars all around.</t>
  </si>
  <si>
    <t>fZVg7a-lItFHzLybGWAnkQ</t>
  </si>
  <si>
    <t>aZFTyOsi_wihkvfbuDHZUQ</t>
  </si>
  <si>
    <t>8UGKkO39zr3s5DkwLwH2IA</t>
  </si>
  <si>
    <t>$9 for this banh mi and this is what I get... I'm very disappointed because their hoagies are never like this the multiple times I've ordered and eaten from there. I picked up food to go and when I first opened up my hoagie and realized how hard the bread was; I couldn't eat it because that's not what I expected at all so I gave them a call and explained to them the situation and they were more than glad to replace the hoagie and just to make sure I didn't have another hard hoagie I specifically asked for it to be lightly toasted and when I got my second hoagie which is in the picture posted. I got the same exact hard hoagie and couldn't enjoy it at all.  On top of that; they've changed the meats for their super sauce deluxe hoagie so it really was disappointing to me.</t>
  </si>
  <si>
    <t>_5jnDkbNYonWY6xygX3WzQ</t>
  </si>
  <si>
    <t>CuD0xRAoUlYB4UcnSzsmLA</t>
  </si>
  <si>
    <t>Decided to try this place out based off of reviews online. Was highly disappointed. After being rushed through our order by the waitress; who didn't bother to ask for a drink order; let alone give us time to contemplate one; was never seen again. Our food was brought out by somebody else and she never checked back in. She went to other tables multiple times while we were ignored. Very poor service. Food was ok; only a few slices of brisket on the sandwich though. But either way I will not be back and will tell everyone I know to avoid this place too. Would rather get a nice hearty Steak from Jims for the 11 bucks.</t>
  </si>
  <si>
    <t>hjflyoWm8Fypz5BPh3Is1g</t>
  </si>
  <si>
    <t>PY7uYmBpB4shYQCA5fWWmg</t>
  </si>
  <si>
    <t>I've been frequenting this spot since it opened and it's gotten better and better from the first weeks. After more than a dozen visits this might be my new favorite spot in Philly. ;     First, this is by far the most reasonably priced spot to try new and interesting bottled and canned beers and then take a six pack home of your favorites. The selection is always rotating and is fantastic with over 300 beers. I'm also a huge fan of the cider selection. ;     Second the cocktails are spot on, I mean honestly some of the best I've ever had. The staff really know their stuff when it comes to classics and the drink menu and pairing you up with the right drink. The spirit selection is also really great. Not what you would expect at all. Non of the usual things but a great selection. ;     Third the food hits that perfect middle ground for me between comfortable, affordable (last night I had an app, two drinks, and an entree for 39 dollars!?!), and tasty/quality while being unique. Also the take out is great, and the vegetarian options are as good as the regular dishes. ;        It gets busy but at the same time when its full and jamming it's pretty fun. It is casual but the service is astoundingly good. I've had servers explain to me everything from how to best eat pho, to perfect beers to drink with my food. The vibe is chill and inviting with great music (rotates from Americana to chill pop to more avant guard remixes). ;;Over all I find this to be a fantastic addition to the south st corridor.</t>
  </si>
  <si>
    <t>9LQ9JgyAhl_6VRHJTsNL7w</t>
  </si>
  <si>
    <t>87tZI2ULVw8Eyp9vStH6Zw</t>
  </si>
  <si>
    <t>Pretty good bahn mi.  I ordered the tofu bahn mi.  They were willing to add pÃ¢tÃ© for me which is always a plus.  It was a well balanced sandwich, as a bahn mi should be.  Bread was nice and soft with a noticeable crusting without being hard.  The bahn mi was served with a sort of pho au jus dipping sauce.  This is an interesting concept that I haven't had before, but I don't really think that it is necessary.  The sandwich hold up well on its own.  ;;The pork bao buns were also very good.  The buns themselves were light and airy, the meat, veggies and sauce all paired well together.  Sometimes these buns have too much sauce for me, but that wasn't the case here.  Very good.  ;;They have a number of interesting beers available in the cooler.  I was able to find a Great Divide Colette Farmhouse Ale, which is usually not available.  ;;Staff was pleasant and accommodating.  It is a little inconvenient that you need to wait for a staff member to open the bottles and cans that you get out of the cooler, but I understand the reasoning for this.</t>
  </si>
  <si>
    <t>LkasU7-347mpSm3erAQHyA</t>
  </si>
  <si>
    <t>Wine Bars, American (Traditional), Nightlife, Restaurants, Bars, Cafes, American (New)</t>
  </si>
  <si>
    <t>Walnut Street Cafe</t>
  </si>
  <si>
    <t>RhAgz-12LZC4c4TcHhjN4w</t>
  </si>
  <si>
    <t>We went to the Walnut Street CafÃ© with some friends of ours for Sunday brunch. I had been previously to try their daily-rotating City Wide special, and found that experience pleasant, but this review focuses just on our Sunday brunch experience.;;I begin with the only real negative of the day, which was the less-than-stellar table service we got. Several pastries that we had ordered simply never arrived, and some hot tea that my wife and one of our friends ordered arrived at the table lukewarm. That said, I think the restaurant was understaffed relative to the crowd that day--there were perhaps only three servers working to serve 30-40 patrons.;;Aside from that, everything else met expectations. I ordered the steak and potatoes, which came exactly as I had ordered it--rare. The steak was clearly a high-quality piece of beef, and had excellent flavor and marbling. My wife and our friends raved about the toast they had with their eggs and potatoes. And, partly because of the bad service we received, the manager comped us several dishes we hadn't ordered, including a tasty pasta carbonara, a ham-cum-pastry-and-egg dish whose French name I cannot recall, and two brunch desserts (!)--a delicious custard dish with berries, and an apple pastry of some sort.;;I expect to return here in the future for brunch. The ambience is top-notch, and while the place is a tad pricey, the food seems high quality. I hope that the service improves, however.</t>
  </si>
  <si>
    <t>_aigmJ2aAAwOpSjsVuO5sA</t>
  </si>
  <si>
    <t>MezJW9osjLsa4gTXOPMdaA</t>
  </si>
  <si>
    <t>BVNphP5w7k93vcVICwjHAA</t>
  </si>
  <si>
    <t>i_LRaE8R68jBupIZ3hM2QQ</t>
  </si>
  <si>
    <t>This place was amazing; and just a brief walk from the 30th Street Amtrak station. They started us off with focaccia made in their house bakery - mind blowing! The appetizers; entrÃ©es; cocktails; and dessert were equally impressive. The architecture is modern; clean; and minimal with lots of natural light - all contributing to a beautiful ambience. And the staff was charming and attentive. I think I'll make this my go-to spot whenever I'm taking the train to Philadelphia.</t>
  </si>
  <si>
    <t>h57ogOil0EUPubLOhTCEaw</t>
  </si>
  <si>
    <t>8Ua-A88yr6XKAPioA_N2xg</t>
  </si>
  <si>
    <t>Had a very nice dinner here. Overall a great experience.;;Enjoyed starting off with the \Serendipitous Accident\" cocktail</t>
  </si>
  <si>
    <t xml:space="preserve"> which was excellent. Had a sip of the \"Cold Crush\" cocktail as well</t>
  </si>
  <si>
    <t xml:space="preserve"> which was fine but not nearly as good. ;;The food was great all around. They brought out some really great foccacia (nice and salty) right off the bat. Really enjoyed the lox on the \"everything\" crackers. The hanger steak was seasoned and cooked perfectly</t>
  </si>
  <si>
    <t xml:space="preserve"> rare just how I like it with a great sear on the outside. The mushroom side was very good as well. Had a bite of the scallops starter</t>
  </si>
  <si>
    <t xml:space="preserve"> which was perfectly cooked and had a nice accent flavor from some crunchy little nibs on top. Also had a taste of the ravioli and the chilled zucchini soup</t>
  </si>
  <si>
    <t xml:space="preserve"> really tasty.;;Excellent service. Attentive</t>
  </si>
  <si>
    <t xml:space="preserve"> and helpful.;;It's a very nice space</t>
  </si>
  <si>
    <t xml:space="preserve"> although the big beautiful windows open up to...traffic on the road. But everything else was great."</t>
  </si>
  <si>
    <t>OAUsrbGBlL1VXOyASARhuQ</t>
  </si>
  <si>
    <t>WGtqcOyQEPuvmkJpLdesow</t>
  </si>
  <si>
    <t>The food here was pretty good. There's not a ton of variety on the menu but it's good. The host here was so rude and he was making it very obvious that he was trying to be rude to me after I was a little late for my reservation. He then told me he didn't want me to feel like I had \limited time\" but i needed to rush for his next reservation; which i understand but it was unnecessary when there were such little people coming in to the restaurant. it was a fine dinner but would've been better if the host was nicer."</t>
  </si>
  <si>
    <t>ury6Z2RSPY5HrmTcIl2Rpw</t>
  </si>
  <si>
    <t>X-Ny8GDqy7VM85nGIb47fw</t>
  </si>
  <si>
    <t>The latest darling of Philly food is Walnut Street Cafe and I am fully on board. Situated, basically on the Walnut Street bridge, this cafe opened in June and serves breakfast, brunch, lunch, happy hour and dinner. I was there for brunch, and not being the b; ;The space is absolutely gorgeous. From the couches to the maticulous bar area, I really loved every piece of furniture in there. ; ;Most exciting to me, though,  are the baked goods. Baker Melissa Weller is doing things that make me real happy. The biggest happy maker is that she makes khachapuri, a Georgian, calzone-like treat previously only found in Philadelphia at a very odd and far away Georgian restaurant called My Uncle's Backyard. The dough with handlebars is stuffed with cheese and a fried egg. They are best shared. Walnut Street's are stuffed with feta and cheddar and french ham, instead of the typical Sulguni Georgian cheese. It is $12 on the brunch menu. ; ; ;For more dough, meat, and cheese, the breakfast sandwich ($8) stuffs a delicious biscuit with sausage, egg, and cheese. I runnier egg or creamy sauce would have been the only improvement here. For a more adventurous option, black scrapple is totally fancied up here with romesco, black rice, a fried egg and a scattering of hazelnuts. Scrapple and hazelnuts is a fun, unexpected pairing.  ; ; ;;The cafe was awesome enough to bring out a chocolate mouse dessert to celebrate my mom's birthday that was so delicious it was demolished even though we were totally full at this point. ; ;The menus at other types of the day are so different; I have a million reasons to come back her. But I have my eye on the chocolate hazelnut kouign amann which was devastatingly sold out when we were there. I can't think of a better pastry. ; ;As a fun side trip, go next door to the Cira Green roof for a view of the city.</t>
  </si>
  <si>
    <t>MMCYwj5y0K_VnZ01SmQbIA</t>
  </si>
  <si>
    <t>If I could give a negative amount of stars I would. We went for lunch; the waiter was rude ; food tasted like it came out of a cafeteria and the ambience was non existent. STAY AWAY AND SAVE YOUR MONEY. A TV dinner would have been more elegant.</t>
  </si>
  <si>
    <t>dz_HwTnflP5C1enBl8__eQ</t>
  </si>
  <si>
    <t>T0xo3Ep0HIeU-hGO1xsZGw</t>
  </si>
  <si>
    <t>A very impressive scene. While the \cafe\" description may be misleading; this place is perfect for your \"power\" lunch or business meeting.  I've sat at the actual kitchen counter a few times and it's purely entertaining watching all the chefs put together the great meals everyone there is super friendly and the sunlight coming into the big windows make it a very bright atmosphere.  The food variety is great; the food is all fresh; and really enjoyed the different noodle large plates they had."</t>
  </si>
  <si>
    <t>ns5dOG0ZZRDtzHG8QWuqWA</t>
  </si>
  <si>
    <t>After getting engaged we decided to \swing by\" for a glass of bubbly and a snack but that quickly changed when we read the menu and were swept into the warm arms of the Walnut Street team.;;From the sweet smiling face on the hostess to the bartender Sam</t>
  </si>
  <si>
    <t xml:space="preserve"> and our charming server Gabriel everyone went above and beyond to make us feel like royalty. We sat in the far end of the dining room overlooking the entire restaurant and kitchen</t>
  </si>
  <si>
    <t xml:space="preserve"> the space is sleek and sexy but very cozy and comfortable. ;;The food was wonderful</t>
  </si>
  <si>
    <t xml:space="preserve"> the highlights being the perfectly seasoned scallops with carrot and ginger as well as the perfectly tender skirt steak with salsa verde and tortellini with impossible thin pasta and bright lemon. There is some serious talent in that kitchen and I feel we only skimmed the surface! ;;I finally I would be remiss not to mention the incredible hospitality shown by Sommelier Eddie and GM/wine director Branden</t>
  </si>
  <si>
    <t xml:space="preserve"> thank you thank you thank you</t>
  </si>
  <si>
    <t xml:space="preserve"> we will never forget that night!"</t>
  </si>
  <si>
    <t>0OSVLcbr61UrNkbq450XHQ</t>
  </si>
  <si>
    <t>Up9xMouB0OHp--Ub3DfiHQ</t>
  </si>
  <si>
    <t>Food was ok..Service can be better; asked for Mimosa's was told they were out of the breakfast staple Orange Juice..There was no line at the door! Not a very good first impression.</t>
  </si>
  <si>
    <t>jHvXXqes3jPxhzj819c8vQ</t>
  </si>
  <si>
    <t>8KBDQlSdjJ-NoLbpPvkOrw</t>
  </si>
  <si>
    <t>French, Arts &amp; Entertainment, Cocktail Bars, American (Traditional), Brasseries, Bars, Beer Gardens, Music Venues, Restaurants, Gastropubs, Tapas/Small Plates, Nightlife, American (New)</t>
  </si>
  <si>
    <t>La Peg</t>
  </si>
  <si>
    <t>OFOqD2-Z9JQSUhG80FEjTA</t>
  </si>
  <si>
    <t>Although the food is good; standing for 20 minutes for your food is not that great and rather lonely. They need to improve the wait time in their outdoor seafood shack. I literally stood (due to lack of seats) for a little over 20 minutes waiting for 2 'fast food' burgers; an order of fries; and coleslaw. The food arrived on cute metal trays sans utensils and napkins that you had to pick up yourself. The burgers were tasty and I like the sauce. I also digged the slaw.  For some people (don't ask me how); they got table service. For others; who paid the same price for food; they got none.  Hopefully they will improve it. Also; it would also be nice if the outside bar had other nonalcoholic drinks; besides water; maybe a lemonade and a sweet tea.</t>
  </si>
  <si>
    <t>momwg0IUYn1XudGwmw_TBg</t>
  </si>
  <si>
    <t>bg6d63G9fNNUrd_2LZi-MQ</t>
  </si>
  <si>
    <t>I haven't been here for a while. When and why did they change the menu?? What was wrong with the previous menu? Such a beautiful space and previously great classic bistro menu. Now, it feels like yet another Philly hipster bar food joint. Wings?? Spaghetti?!? \Hang Town Fry\"??? How plebeian. ;;If the location was more central</t>
  </si>
  <si>
    <t xml:space="preserve"> or parking more plentiful</t>
  </si>
  <si>
    <t xml:space="preserve"> this would've been my regular go-to spot. La Peg was one of the best casual French spots in the city. Now? I pass. Just another blah white hipster Philly spot. Sad."</t>
  </si>
  <si>
    <t>gxYdU7-z-g804OfjMlStBw</t>
  </si>
  <si>
    <t>Zm9WmifVTrw8b7xeqR3cOg</t>
  </si>
  <si>
    <t>Good food for reasonable prices; although they don't have a large menu. For my entree; I had the Lancaster chicken with succotash. It was seasoned very nicely and packed with flavour. The chicken was a little dry; but very tender. The service was also good.</t>
  </si>
  <si>
    <t>3oDgLVxqjng2Q0ujtvVAqQ</t>
  </si>
  <si>
    <t>UePgj93P50nNxwRc24NBtA</t>
  </si>
  <si>
    <t>Ate outside where the different menu lives.;I had the chicken sandwich.;The piece of chicken was 2\ x 3\" x 1\" thick.;Smallest piece of chicken I've ever seen.;Enough said.;Cool</t>
  </si>
  <si>
    <t xml:space="preserve"> hip place with lots to look at though."</t>
  </si>
  <si>
    <t>5m_IbLkCnC451cURfLjCtA</t>
  </si>
  <si>
    <t>V0KqjDEKy0afOW7-8Miw3Q</t>
  </si>
  <si>
    <t>Eating in an old water pumping station next to the surprisingly not-on-fire Delaware River (those that have smelled the water know what I mean) sounds a little suspect. It has been a venue and an art gallery with an industrial vibe, pretty much underneath the Ben Franklin Bridge, for as long as I can remember. It is a pretty cool place looking from the outside and has been put to good use for an old utility building. So once it was turned into a restaurant I thought, this is perfect! Like other repurposed buildings in the city, this will be a cool, hip place that got a top tier chef to create a culinary/cultural home run like the FIshtown La Colombe, Jerry's in Northern Liberties, or Frankfort Hall off of Girard Ave. ;;Wow, was I wrong.....at least for part of that assumption/hope.;;The building and general vibe is as cool as I expected. Old Industrial feel and chic clean design. Really a place you would expect to be filled by young professional severy night, even if the location is a little off the beaten chill-spot path. But what you actually see is very different. My girlfriend and I were the only ones under 55 there and the place was largely empty at 7:30pm, what I consider prime to late dinner time. Since the place looked rather expensive to develop, we expected a lively, cool wait staff. What we got was a waitress that actually talked down on the food, calling the salads \small piles\" and admitting all the portions were pretty small</t>
  </si>
  <si>
    <t xml:space="preserve"> which they defiantly were. With the supposed French inspired menu you would expect good french food with a twist. As the only appetizing options on the menu</t>
  </si>
  <si>
    <t xml:space="preserve"> the collard green tasting green beans were mediocre</t>
  </si>
  <si>
    <t xml:space="preserve"> the rabbit pasta was tasty but way too small</t>
  </si>
  <si>
    <t xml:space="preserve"> and the burger (a weird addition to a \"French\" menu and probably an attempt to keep up with the gastropub trends) was hilariously forgettable according to my girlfriend. The pumpkin based beer I had and the rosÃ© my girlfriend got tasted like mild pumpkin water and bad zinfandel respectively. Waste. Of. Money.;;Also something very important was an article from a Philly based magazine calling the Pho here the best in the city. LIES! The Pho was the main culinary motivation to come here. But for $10 you get a child's size bowl of broth</t>
  </si>
  <si>
    <t xml:space="preserve"> one small strip of beef</t>
  </si>
  <si>
    <t xml:space="preserve"> and an underwhelming dumpling</t>
  </si>
  <si>
    <t xml:space="preserve"> not to forget a predetermined (small) amount of sriracha and hoisin sauce. So. Weak. Even though the bowl was small</t>
  </si>
  <si>
    <t xml:space="preserve"> the sauces made little to no difference to the taste. Bad. Go to Pho 75 and get MUCH more and better Pho for $6.75. ;;Overall this place is not good. The small portions for inflated prices that they hope are justified by the cool atmosphere</t>
  </si>
  <si>
    <t xml:space="preserve"> fall on their face and are outdone by almost any place in the city not named Taco Bell or McDonalds. The best part of the night was using UberX during their free weekend promotion....and even that was a waste since we live pretty close to the restaurant. The only caveat to the restaurant is that they are relatively new</t>
  </si>
  <si>
    <t xml:space="preserve"> so things could change</t>
  </si>
  <si>
    <t xml:space="preserve"> but I doubt they will...and I will not attempt to find out."</t>
  </si>
  <si>
    <t>FzxQM0T333Fw0gAGJaiExw</t>
  </si>
  <si>
    <t>rhOlFOCGji_8McTn-AkaYg</t>
  </si>
  <si>
    <t>We came here after seeing a show at the theatre inside in the building.  Our reservation was at 8:15 and since our show was supposed to end at 7:50 I thought that would be plenty of time.  Unfortunately it ran really late and we weren't at the hostess stand until 8:25.  Thankfully our table was still available and we were seated immediately.;;The menu is really great looking.  At first glance, just about everything looks great.  There are a variety of small and large plates which combined should make anyone happy and full.;;We picked several small dishes and a couple large dishes.  It took a few iterations to get enough stuff.  The kitchen didn't seem too flexible with fixing dishes so my girlfriend could eat them, but we still found plenty we could enjoy together.  Up through the time we ordered everything was going really well.;;The food came in waves.  Nothing really stood out as amazing, but at the same time nothing stood out as being really terrible.  Our of the six dishes we picked, nothing really seemed to live up to the menu's hype and description.  Several times when our dishes came out servers brought our stuff to nearby tables first.  Not a big deal since I'm sure the runners are still learning the tables a couple weeks in.;;Service though overall really seemed to follow a similar pattern.  No one seemed to know too much about what was going on and no one acted like they really wanted to be there.  Our server forgot we were getting more dishes and almost brought out dessert menus half way through our meal.  We didn't get any extra bread after asking for it during the first few courses that could have used another piece of bread or two.  I felt like all the staff was either far overworked or were all just getting used to working at La Peg.;;Overall I would have probably given this place a 3.5 or maybe even a 4.  Nothing was too terrible, but then I saw the charge clear on my card and decided to take off the last half star.  Since service was mediocre I only left ~17% on after tax charges, which is probably still too high.  But when I saw the charge it looks like it was rounded up to a even dollar amount putting the tip at nearly 22%.  If there is one thing I don't like it's having someone mess up a check.;;If you want to come here, I'd probably wait a few weeks until the hiccups clear and the crowds from Fringe Festival die down.  Hopefully service improves by then.</t>
  </si>
  <si>
    <t>0g-HFUnLCSqIingpWxogvg</t>
  </si>
  <si>
    <t>** BE WARNED, THIS IS NO LONGER A FRENCH INSPIRED MENU**;;La Peg has been a great restaurant with great atmosphere and really good service. What has been my favorite thing though, is its French inspired, creative menu. Escargot broiled in delicious garlic, a wonderful beef tartare with capers and shallots. Beef bourguignon poutine, god yes!;;Also, the style and atmosphere was comfortable and unpretentious. The beer garden furthered that relaxing and casual atmosphere. ;Until last night,  the last time I had been to la peg was 6 months ago with friends from out of town. My girlfriend and I would take family and friends to la peg anytime someone visited because we genuinely loved it.  ;;We went last night to get out fix of some French staples, but when we arrived, one look at the menu made me realize this place has made a turn for the worst. What followed was honestly one of the worst and confusing dinners I have ever eaten in Philadelphia.;;The restaurant is still named \La Peg\" which is so confusing when you consider the \"new\" menu. Not only is it now just standard American menu but it is honestly one of the most boring menus I have ever seen. ;;Salads: chef salad</t>
  </si>
  <si>
    <t xml:space="preserve"> garden salad</t>
  </si>
  <si>
    <t xml:space="preserve"> and a Waldorf salad. ;;BORING;;Appetizers: Clams casino</t>
  </si>
  <si>
    <t xml:space="preserve"> shrimp cocktail</t>
  </si>
  <si>
    <t xml:space="preserve"> crabcakes ;;SO BORING!;;EntrÃ©es: Burger with ice burg lettuce and tomato</t>
  </si>
  <si>
    <t xml:space="preserve"> NY strip with broccoli</t>
  </si>
  <si>
    <t xml:space="preserve"> broiled salmon</t>
  </si>
  <si>
    <t xml:space="preserve"> POT ROAST???;;SO GODDAMNED BORING;;it's like they got a new chef and he took a look at the old menu and was like \"I have no clue what poutine even is but I graduated from the Oscar Meyer cooking school for boring ass steakhouses and I trained at Applebee's for 3 years\";;So we were so disappointed and I wanted to walk out before we ordered because I just don't want anything from the menu. I wanted something that would tantalize my tastebuds but now I was gonna order either a a damn steak with broccoli or a burger. ;;Our server</t>
  </si>
  <si>
    <t xml:space="preserve"> Sergio</t>
  </si>
  <si>
    <t xml:space="preserve"> is the ONLY reason I am even giving a star. This poor Frenchmen was our server the last time we came to this wonderful French restaurant. Now he has to sit there and explain to us that they changed the menu to something that isn't even French INSPIRED. ;;I order a burger</t>
  </si>
  <si>
    <t xml:space="preserve"> medium rare is what I ask for. My Griffins is chatting with Sergio how much she loved the old La Peg's menu and he tells her he could ask the chef to do something off menu. We are typically not those people and decline the offer as to not be \"those people\" but Sergio insisted it would probably be a delight to the chef so we agree and Sergio pops to the back to check with the chef. He returns momentarily and informs us the chef has mussels that he would happily make her a moules frites.. Would she prefer a wine or beer broth for the mussels. She</t>
  </si>
  <si>
    <t xml:space="preserve"> of course</t>
  </si>
  <si>
    <t xml:space="preserve"> decides wine broth.  When our food comes out</t>
  </si>
  <si>
    <t xml:space="preserve"> my burger is so very clearly a frozen patty (perfectly flat on top and bottom of patty and PERFECTLY round with the texture of beef pellets mashed together) which I'm guessing is also why it wasn't cooked medium rare</t>
  </si>
  <si>
    <t xml:space="preserve"> or medium</t>
  </si>
  <si>
    <t xml:space="preserve"> or even well done. It had been cooked to the point of no moisture left in the hockey puck. It came topped with watery iceburg lettuce and American cheese. It also came with a massive portion of cheap frozen French fries you would swear you bought at acme in the frozen section. ;;I was sad and so very frustrated at what this restaurant was becoming. Then my girlfriend told me to taste her mussels.....OH BOY;;The chef had made her a mussels Frite in a wine broth BUT the weird and awful thing is he used red wine????? No garlic</t>
  </si>
  <si>
    <t xml:space="preserve"> no shallot or onion...just red wine</t>
  </si>
  <si>
    <t xml:space="preserve"> butter</t>
  </si>
  <si>
    <t xml:space="preserve"> and tarragon. It was bland and so funky tasting because of the red wine that wasn't even completely cooked out. This spoke volumes to both of us...before we were hoping maybe the chef was just under the thumb of a controlling owner who was making them change their menu but was still French trained and a good chef. Our meals last night told me 3 VERY important and damning things:;;1) they've lost their identity;2) they've cheapened on their products ;3) they have someone in the kitchen who</t>
  </si>
  <si>
    <t xml:space="preserve"> clearly isn't familiar with anything other than standard cooking methods and dishes ;;La Peg</t>
  </si>
  <si>
    <t xml:space="preserve"> please change your name and stop serving French baguettes for table service. It's confusing as shit. I'm so frustrated at you because I see the potential you once had and I see it all but gone now. Maybe your focus is now on a hipster filled beer garden so the restaurant part isn't important to you anymore</t>
  </si>
  <si>
    <t xml:space="preserve"> I don't know. ;;I'm sad that I won't be back. Sergio deserves better than you"</t>
  </si>
  <si>
    <t>350HAUZikUJJF8OrtnWzJw</t>
  </si>
  <si>
    <t>I gave them 3 stars solely because I love the atmosphere of the outside. That being said, their food is overpriced and mediocre at best. They charge $18 for a subpar meat plate that was light on the meat. It included sliced baguette, but you get bread for the table. It's counterproductive and meant to make the whole thing look a lot fuller than it is. ;;My chicken was bland and soft. I kept picking fine bones out of my mouth. Come here for a drink, play some corn hole, but that's about it.</t>
  </si>
  <si>
    <t>EFwECJR2dOHX0HdGkqu_PQ</t>
  </si>
  <si>
    <t>HQ-EahKGRKwGAk-cK8T-vA</t>
  </si>
  <si>
    <t>The atmosphere was great--The space is really interesting, and for a large room with tall ceilings, it was surprisingly easy to have a conversation without shouting or having trouble hearing one another. The service overall was friendly and attentive, and I was especially impressed when I was three blocks into my walk home when one of the staff came running up, holding my purse, which I'd left at the table. The fact that he chased us down during a busy Saturday night service was really above and beyond, in my book.  ;;Food was good, though I wouldn't say it was amazing. There were a few inconsistencies between what the menu stated and what we were actually served; for example, while the menu described the cheese board as coming with truffle honey, the food runner who delivered the board said it would be jalapeno honey, and it turned out to be regular honey. That said, the cheese was good, and my dining mates loved the bacon jam. ;;I'll definitely be back, and look forward to checking out the beer garden.</t>
  </si>
  <si>
    <t>1ztS3lw9TXuhjatkR2JEWg</t>
  </si>
  <si>
    <t>IQWHd6fzoY95O63cmV6x1g</t>
  </si>
  <si>
    <t>Disappointing, un-imaginative, bland food. Especially from a chef with another well-loved restaurant in town. From the blog upon opening in 2014, Owner Woolsey writes \To me</t>
  </si>
  <si>
    <t xml:space="preserve"> Bistrot La Minette and La Peg are members of my family. They're babies that require nurturing and guidance.\"  It seems as if Peter Woolsey has lost his way with La Peg</t>
  </si>
  <si>
    <t xml:space="preserve"> as clearly there is no guidance in the kitchen.  Oysters had bits of shell and were not properly released in their shells</t>
  </si>
  <si>
    <t xml:space="preserve"> making them difficult and unpleasant to eat. The Salmon arrived overcooked on a bed of bland rice blend that took over the plate</t>
  </si>
  <si>
    <t xml:space="preserve"> think diner portion here. No thought or creativity went into seasoning or plating. There was barely a hint of the promised hollandaise. Birthday celebrant pined for crÃ¨me brulee</t>
  </si>
  <si>
    <t xml:space="preserve"> and after ordering</t>
  </si>
  <si>
    <t xml:space="preserve"> 10 minutes later discovered they are out of it.  The proverbial icing on the cake was the ladies room with vomit gracing one of the commodes. ;Who is overseeing this  Woolsey family member? The ambiance is super hip in an historic pumping station on the river</t>
  </si>
  <si>
    <t xml:space="preserve"> and the service was excellent. Mr. Woolsey needs to spend some time in this kitchen and whip it into shape before he has to throw the baby out with the bathwater."</t>
  </si>
  <si>
    <t>NA8ceJWL4sPWBesAfsnGbw</t>
  </si>
  <si>
    <t>OLkS4jfozQpUIUq0K6t_IQ</t>
  </si>
  <si>
    <t>American (New), Restaurants, Hot Dogs</t>
  </si>
  <si>
    <t>Underdogs</t>
  </si>
  <si>
    <t>GGJEnF-64NJP-cKPQKTiLg</t>
  </si>
  <si>
    <t>My colleagues and I decided to take a long walk and try something different; yes this is different from I'm used to.. Hotdogs that are cooked deep fried and imagine your own toppings. I love this place! Will def come back and try different hotdogs; bring cash and prepare to sweat when dining in.</t>
  </si>
  <si>
    <t>swx3T3ezEVy-1kZGduQyyA</t>
  </si>
  <si>
    <t>I stopped in for a quick lunch. The dogs are all 100% beef. ;;Ordered the My Thai hot dog. This consisted of a peanut sauce and pickled veggies. It wasn't bad, but there was really nothing special about it that made me go wow. ;;I also ordered a small bag of fries. Pretty substantial for $2 and change. It comes with a single dipping sauce with an order, but you can get another for a mere quarter. I wish I ordered another, I think the sriracha mayo was calling my name. Anyway, the fries were done well enough and the garlic aoili was tasty. Not bad for about $6.</t>
  </si>
  <si>
    <t>Gm6in6-frkaaAOELzj2S4g</t>
  </si>
  <si>
    <t>I really hope the owner reads these because it is embarrassing to complain in public. The hot dog bun was stale; I tried a second time and yes stale again- do you think we can't tell the difference if you toasted it? Bad idea to try to pass off stale buns by toasting them. Hot dogs were cold and not prepared the way it was supposed to be. The Texas says \wrapped in bacon and fried\" however it was just regular and some rubbery bacon thrown in. I had a great Texas dog from a roadside truck on the way to Key West and boy was that good. Too bad this place ruined my craving."</t>
  </si>
  <si>
    <t>5ual-d7UDXtOqcajCKa7AA</t>
  </si>
  <si>
    <t>This was the single best hot dog of my entire life.  Before I finished it; I called my parents to rave about its deliciousness.  This was honestly the best decision I've ever made.  I am thinking about going back for a dinner hot dog.</t>
  </si>
  <si>
    <t>tMZG6RbGx_4cgNxXXEEKcg</t>
  </si>
  <si>
    <t>n5fmdVil003mUcCBbCMUhA</t>
  </si>
  <si>
    <t>Ordered a Marrakesh dog.  It was a shriveled dry sausage on a cloying oversized starchy roll with a teaspoon of chopped onion and tomato and a pinkish yellow sauce.  I did not take a bite; just put on my jacket and left.  How could they serve such an obviously disgusting product?  Avoid this place.  Horrible.</t>
  </si>
  <si>
    <t>aP76jI11q6A_Mer1vyUWpw</t>
  </si>
  <si>
    <t>ssby-RQCf52_ceMA8vAS1A</t>
  </si>
  <si>
    <t>I used to have an affinity for this place. This used to be my son's favorite hot dog place. Unfortunately; we had a very very bad experience here last Sunday. We should've known when we walked in to see dirty tables and filthy floors and shreds of napkin and straw remnants on some of the tables. They were out of most ingredients; the buns were stale and chunks of onion the size of pieces of Apple bites that cut up for my six-year-old. This place needs a redo in the worst way!</t>
  </si>
  <si>
    <t>Q_rVx5cQ1NwDupzlNmTilw</t>
  </si>
  <si>
    <t>aUwAjjWykhcZmSkv1JmEoQ</t>
  </si>
  <si>
    <t>Underdogs is a cool spot to grab an insanely cheap (especially for Rittenhouse area!) filling, good, not-your-every-day meal. I stuck to the tried and true original dog for trip one.  It was awesome.  These dogs remind me why I should never even think about going vegetarian again.  But wait, they have veggie dogs too. ;;If you go, get the combo.  We got two combo meals for $13.  CHEAP. It's really cheap and their fries are awesome.  You get a free dipping sauce.  I got the horseradish mustard and it was excellent.;; Service was fast.  The restaurant is adorable, very bright and plays good music.   Minus one star for unfriendliness.  Maybe it was an off day.  I'll give it another shot.</t>
  </si>
  <si>
    <t>LruOyCDYa-hfSwJkOt46VA</t>
  </si>
  <si>
    <t>pynCvKnMj1y_kAfzO2qfnw</t>
  </si>
  <si>
    <t>Decent hotdog place. Nothing special, but they do have a lot of variety. ;;Luckily, they accept credit cards now. ;;Food Quality/Taste = 3 Stars;Portion Size Given Price = 3 Stars;Price = 3 Stars;Experience with Staff = 3 Stars;Decor = 2 Star (it's underground and its easy to hit your head on the overhead beam when coming down the steps)</t>
  </si>
  <si>
    <t>pBK7N6O0nfwjgNHGwePZOw</t>
  </si>
  <si>
    <t>Ok so I went to try out Underdog today, even after reading Christine's suggestion to wait until off hours and the place was packed!! Decided to wait until after work and just pick up dinner from there and it was 1000% better at round 4:45, no wait at all.;;I got a veggie version of the Chicago style dog to take home but had to try it in the store and at first bite I was a little afraid. Nothing to do with Underdogs dogs but As a new vegan/vegetarian (working out the kinks of giving up dairy:)) as well as a person that's very particular about her hot dogs, I only like beef and certain brands I had a fear of not finding a suitable substitute and can't see me going without that yummy flavor for life.  However the bite that I'd taken did not include any of my toppings, just the \dog\" and the bun so I was hopeful.;;So when I got home and ate it in it's entirety I was very pleased. It gave me the bite/texture of a hot dog although it doesn't have the exact same taste and the toppings made it taste as if I was eating a regular dog with some additional spices to it. Yet for vegetarians who are not fans of mock foods tasting too close to the real thing</t>
  </si>
  <si>
    <t xml:space="preserve"> I didn't feel it gave me that at all. Just tasted enough like a hot dog to satisfy when a craving for one hits.;;;I also got the combo which came with fries and a drink</t>
  </si>
  <si>
    <t xml:space="preserve"> and the fries came with a dipping sauce</t>
  </si>
  <si>
    <t xml:space="preserve"> I chose the garlic aioli (again with my dairy wrestling) and it was really tasty. ;;I look forward to going again!"</t>
  </si>
  <si>
    <t>HW8cPsT72jFA0mbqSWu3Rg</t>
  </si>
  <si>
    <t>TrLNdQUinz0-b6lazBYZXg</t>
  </si>
  <si>
    <t>Have been here several times and kinda wish I got a card on the first visit; since I'm definitely on my way to trying everything. The dogs are tasty and the sausages themselves are each (more or less) unique to the creation for each menu item. I'm a fan of the \Adonis\" and anything with the pepper hash (get the pepper hash). Their fries are delicious and I love the dipping sauces; but they do not portion out enough sauce for a serving of fries. Food is served relatively quickly; though the quality has varied on different visits. While I wouldn't go out of my way to visit the spot; when I'm in the neighborhood and I want to fill up for lunch on the relative cheap; this place is on my radar."</t>
  </si>
  <si>
    <t>V7JZ5xGj7uZT5XFbjYLXfw</t>
  </si>
  <si>
    <t>hOupS2QRNIuMLfcpOqC0oA</t>
  </si>
  <si>
    <t>Food, Restaurants, Coffee &amp; Tea, Breakfast &amp; Brunch, Cafes</t>
  </si>
  <si>
    <t>Rose Petals Cafe</t>
  </si>
  <si>
    <t>TSm8dtR9q7ZviBEdQ5ZCFA</t>
  </si>
  <si>
    <t>U_p6ne9CgPFVoj5KMjhgeA</t>
  </si>
  <si>
    <t>2YZyfD7krCtAYOKV4v03eA</t>
  </si>
  <si>
    <t>Again amazing food and service as usual. The friendlist staff and smzing food in Germantown Go here to eat. Lamonaye is amazing eat with her and tip her well. Sherits is amazing as well; eat with her well. Dont be cheapest</t>
  </si>
  <si>
    <t>cnrV83qYHYSwaV1MNlq71Q</t>
  </si>
  <si>
    <t>rHzhPYC0G_pbdVh35ZWAKA</t>
  </si>
  <si>
    <t>gwpEMboTxkuoWNnvtqQl-g</t>
  </si>
  <si>
    <t>KsuGmXu1zM901kJcPKKxjw</t>
  </si>
  <si>
    <t>ToHB6S0-IyczyK4ZZUcqxg</t>
  </si>
  <si>
    <t>36ID6VkK5wqQJBb4yFkifw</t>
  </si>
  <si>
    <t>I've eaten here several times and each time I have gotten something different. From the catfish and grits to the amazing waffles; this place is great! So happy I found this place. I will continue to eat here!</t>
  </si>
  <si>
    <t>TFajOF3zILa_NPGMYWUPAg</t>
  </si>
  <si>
    <t>44gLvK0zs6PCrl85da_2og</t>
  </si>
  <si>
    <t>QPM69JK1zfbtIbdRw8gQDw</t>
  </si>
  <si>
    <t>This is my new favorite go-to brunch spot in Philadelphia!;;Service: ;The staff was very friendly. Our waiter in particular was one of the best I've had in a long time. Upon arrival we were seated within minutes (no wait time on a Saturday afternoon, you can't beat that.);;This restaurant is BYOB and our waiter made sure we had all we needed to begin the festivities. Orders are taken by the waiter on an iPad which expedites the process. I would say within 10-15 minutes our food out. ;;Food:;AMAZING!! I order the Catfish &amp; Grits.. which was just great. It was also sooooooo much food. The grits alone took up the entire plate. On top of that, it came with a side of eggs and a choice of meat. ;;My friend ordered an omelette, which came with home fries and a choice of meat. She also ordered a side of Petal Cakes, which is basically just a stack of pancakes. Her food was also really good!;;Overall: Great service, amazing food, reasonably priced and it is black owned!</t>
  </si>
  <si>
    <t>Vg0-Hj1sk92UhPBcoFqalw</t>
  </si>
  <si>
    <t>__oIFWvDzFuEqdx8yn1Ikg</t>
  </si>
  <si>
    <t>Went here for brunch and ordered the Rose Petal Delight Cakes with Turkey bacon and eggs on the side. AMAZING!!! Our server; Malcolm; was so nice and helpful; and the atmosphere was very chill and welcoming. Would definitely make my way back here if I come to Philly again!</t>
  </si>
  <si>
    <t>5rlL3ByZN2lHHZ-GXyU4wQ</t>
  </si>
  <si>
    <t>This is our new favorite place to get breakfast. The chicken and buttermilk waffles are amazing and we have had them on three occasions. The fajita omelet is incredible as well. We have also tried the turkey bacon. scrambled eggs; and the home fries and everything is amazing. Parking is sometimes an issue but the food is well worth the hassle.</t>
  </si>
  <si>
    <t>i6Rn8ybdF3Lun8zmY0bScQ</t>
  </si>
  <si>
    <t>MEVnmA4ctdqEJ8fdj_ADUA</t>
  </si>
  <si>
    <t>To begin...I'd like to say that I absolutely love their food!!....IF I can actually GET the food served to me at a decent timeframe from when I actually place my order (rolls eyes). I'm a native NYer, but my mom lives around the corner from this place. When it first opened up, every time I visited Philly, I wanted to go to Rose Petals. I loved the initial purpose behind the creation of the place. After the first visit, I spared mercy on them for taking more than 30 minutes to bring out my order. On the second visit, I wasn't so light. But I admit..I am addicted to their rose petals delight french toast! So I knew they'd take forever but would give me what my hunger craved. ;;This past weekend, I visited Philly and reminding myself of their ridiculous wait-time, my sister and I (we both frequent this place quite often), decided the BEST route, would be to do their takeout (rolls eyes once again). Well boy were we wrong. Now my sister mentioned to me that she ordered take out once and they gave her the wrong order (she ordered french toast--they gave her, what I assume was pancakes, which to me were a stack of dry, round, flat, and cold, chalk thingys---i'm not a fan of them.) ;;But nevertheless, here we were...willing to give their services another try. On 3/8/14, I call around late 9am, ordered our simple order and the girl (btw, she was very pleasant) told me 20 minutes. Now, dealing with their \20 minutes\" before</t>
  </si>
  <si>
    <t xml:space="preserve"> we decided it best to give them 30 minutes before leaving to pick up our food. We get there and lo and behold</t>
  </si>
  <si>
    <t xml:space="preserve"> the cashier tells us our order isn't ready yet at 35 mins later. I go back outside and wait another 12-15 minutes on our food. I walk in and the cashier once again says</t>
  </si>
  <si>
    <t xml:space="preserve"> \"i'm sorry</t>
  </si>
  <si>
    <t xml:space="preserve"> its not ready yet. We're just having a busy day\". I hold my tongue because this isn't a new york restaurant and it's still in its \"start-up\" phase. So...back out to my car I go to wait another 10 minutes. ;;Alright</t>
  </si>
  <si>
    <t xml:space="preserve"> i think an hour later is SUFFICIENT  enough time to have a simple order complete. Plus</t>
  </si>
  <si>
    <t xml:space="preserve"> i realllyyy had my heart set out on those delight french toast! So I trudge back in there and the cashier says \"your order is coming out from the kitchen now\". So I stand there...and wait...and wait...for said order to come out the kitchen \"now\". After ten minutes of now waiting at the counter</t>
  </si>
  <si>
    <t xml:space="preserve"> the co-owner</t>
  </si>
  <si>
    <t xml:space="preserve"> a nice hispanic (i'm assuming)</t>
  </si>
  <si>
    <t xml:space="preserve"> woman comes to me and says</t>
  </si>
  <si>
    <t xml:space="preserve"> do you want a refund?\" ;;No explanation to what happened to my order that was \"coming out of the kitchen now\". I was so pissed off</t>
  </si>
  <si>
    <t xml:space="preserve"> I turned my back and left as quietly as I came. I wanted to ask her if she could \"refund me MY TIME WASTED\" ;;All in all</t>
  </si>
  <si>
    <t xml:space="preserve"> Dear Owners of Rose Petals</t>
  </si>
  <si>
    <t xml:space="preserve"> you make good food. Your husband is a really great cook along with his staff. And the girls in the front although slow most of the time</t>
  </si>
  <si>
    <t xml:space="preserve"> are genuinely pleasant. I also support the restaurant because it is in honor of your deceased sister Rose and also in honor of breaking domestic violence within relationships. BUT</t>
  </si>
  <si>
    <t xml:space="preserve"> I REFUSE to order from you all because by the time you bring out people's food</t>
  </si>
  <si>
    <t xml:space="preserve"> ten years might as well have gone by waiting. Please work on your service more!! Oh and REFUND ME my time wasted that morning for more than an hour and a half!"</t>
  </si>
  <si>
    <t>Pbzs5DbLepWqp_Wq6IyzwQ</t>
  </si>
  <si>
    <t>jOaJ4PFGhGiM8fhuYcYFRg</t>
  </si>
  <si>
    <t>American (Traditional), Indian, Restaurants, Pizza</t>
  </si>
  <si>
    <t>Little Sicily 2</t>
  </si>
  <si>
    <t>qYhvtCfzzxi5eJHBlwsEWQ</t>
  </si>
  <si>
    <t>This place used to be good place to eat. Now; they pre make the khimo and warm it up for you.</t>
  </si>
  <si>
    <t>WGgq6j0iO59S99dohnwuEg</t>
  </si>
  <si>
    <t>nR3k5RJPYUQsAmUzcqKFFA</t>
  </si>
  <si>
    <t>btp6swRoSVQKrZbTeLJ16Q</t>
  </si>
  <si>
    <t>zxDvpadDA9S9GuoN9E6z-Q</t>
  </si>
  <si>
    <t>tsLCoSKFZO_vUf_-NMb6Rw</t>
  </si>
  <si>
    <t>NrTyFamVs3qGLqfh8n0dKQ</t>
  </si>
  <si>
    <t>D5P1g7Myls0HaLy3Dtq-Qw</t>
  </si>
  <si>
    <t>pUfDVT0On_vsPOcfKN4-_w</t>
  </si>
  <si>
    <t>Whenever I visit my cousins in Philly we get their Indian-style chicken cheesesteak; veg Bombay sandwiches; and masala fries! SOOOOO YUMMY. I wish we had a location near by; it's delicious and a hidden gem!</t>
  </si>
  <si>
    <t>YLpmlrAxO2K-MCAUp9Klag</t>
  </si>
  <si>
    <t>FFhFs11HYqiW9raro4i5ww</t>
  </si>
  <si>
    <t>iTMM1hSluBeN_1y7Ih4Szw</t>
  </si>
  <si>
    <t>VxdgiWdmiHOkyt4xT3hfOA</t>
  </si>
  <si>
    <t>If you are an Indian and you're missing masala pav of Bombay, this is the place to go.;;Their grilled veggie sub is yummylicious and by far the best hoagie I have ever tried in the United States! They also have wide variety of sandwiches, pizzas, and salads! ;;You can enjoy total American or a total Indian taste under the same roof! ;;Worth the wait and every single penny.</t>
  </si>
  <si>
    <t>3KedSMF0A1mdHtevxg5Lrw</t>
  </si>
  <si>
    <t>CUwRvjUqHWFh3XO4-8c7gw</t>
  </si>
  <si>
    <t>8EPut6BFpAm0wEI1aadOOQ</t>
  </si>
  <si>
    <t>MOX4ngeJw4hdr_hCIYHsqg</t>
  </si>
  <si>
    <t>Come here often for a slice of pizza. They have the thin New York style that my son loves. Very fresh taste and made to order but they also have prepared pizzas that you can buy by the slice. And the prices are pretty reasonable. And the taste is better than most of the franchise pizza joints. They also make a bunch of cold and hot sandwiches to include Philly Cheesesteaks. I only come for the pizza but the stuff I've seen prepared looks pretty good. ;;They also have alcoholic drinks from. Just about every brand of beer. They are always busy every time I come so business is good! ;;Pros:;-pizza is good;-dine in seating with a television (usually on CNN);-large selection of drinks;-large menu options;-appears to be family run;;Cons:;-have to get a key to use the bathroom</t>
  </si>
  <si>
    <t>9vyJ7z12GalZ9m9K8uWOyA</t>
  </si>
  <si>
    <t>aA5ak29gq8d5n67Z0_1kPw</t>
  </si>
  <si>
    <t>The place is 5 stars not compared to other higher end restaurants - but for a deli within its price range - this one definitely takes the cake.;I wont presume to review the 'on menu' items because like a lot of folks I come all the way here just for their specialized spicy indian twist to boring ol deli sandwiches.;So heres the one Ive tried;;Veggie Hoagie - aka the PavBhaji hoagie - a medley of veggies roasted and mashed on their flat top with a spicy tangy indian spice - add some cheese are you are golden;;The 'Indian' cheesesteak hoagie -  Think regular cheese steak with onions and american cheese - but mixed in which the chicken is a dash of indian spices and herb and adds the a bit of a kick  and elevates the plain ol hoagie to a different flavour profile;;;The Bombay toast sandwich- an ode to the famous toasted sandwiches sold by street vendors in bombay - basically is a club sandwich with fresh veggies and cheese with a layer of indian spicy chutney;;The ' Indian' pizza - plain ol meat or cheese pizza but topped with india spices and herbs -  Sublime!;;The Egg hoagie - or the indian egg bhurji hoagie - or the indian egg kheemo(mince) hoagie is basically scrambled eggd with some indian hebs and spices topped with cheese !!! yummers;;The french fries - hands down some of the best fries I've eaten - crispy on the outside and soft and pillowy on the inside -  can be topped with an india \chaat\" masala to give it a spicy lime tinged kick;;;;Great selection of beers;;Friendly staff and ever accomodating"</t>
  </si>
  <si>
    <t>QkxkoGiIX5L2bhgtJpeJ-g</t>
  </si>
  <si>
    <t>ziyXteCmNmRprs10buP2iQ</t>
  </si>
  <si>
    <t>African, Restaurants</t>
  </si>
  <si>
    <t>Kilimandjaro Restaurant</t>
  </si>
  <si>
    <t>REMupVTsmUEXCjTxGT11jA</t>
  </si>
  <si>
    <t>amazing food. both fish dishes i got were amazing. the plantains were excellent as well. however; the service............ was quite frustrating. but the food made it worth it</t>
  </si>
  <si>
    <t>7pgYP_SQlb2wqplHd8p19w</t>
  </si>
  <si>
    <t>I had a great experience at this restaurant. I haven't had West African food but am now a fan. The lamb; chicken; and fish were all delicious. If you are feeling adventurous; definitely try this place.</t>
  </si>
  <si>
    <t>BOcx4KJaBdfJSe1dXjFChA</t>
  </si>
  <si>
    <t>Puk1bdrGvn2tJv5DurpkCQ</t>
  </si>
  <si>
    <t>Friendly; authentic; hot and spicy. We have started with the roasted plantain as an apetizer (YAY); ginger juice; and we had a Yassa fish/chicken as a main dish. Meals are delicious; geneorous; priced reasonably. Wish we could have tasted the whole menu!!!</t>
  </si>
  <si>
    <t>4y0pDDUG_5Cxum_mItu5yA</t>
  </si>
  <si>
    <t>This past Saturday was the first time I had eaten at this place. I have been wanting to eat here for a long time because I've heard so many good things about the food. Well..... the food was delicious!! There was a 15-25 min wait but it was  well worth it. My bill only came to $32.00 and that was  with 2 meals (for me and my mommy) ; a side order of plantains; and 2 drinks. We both can't wait to go again!</t>
  </si>
  <si>
    <t>7xPApMoENaEUcVWuWWrMEQ</t>
  </si>
  <si>
    <t>xyes1SrmNyU2yhofYkUIEw</t>
  </si>
  <si>
    <t>I didn't try many african places but certainly had better; and more value; experience than this. Tried almost everything on the dinner menu. Food taste was OK; not bad at all but nothing extraordinary except for the portion size which was massive. The ginger drink;more like ginger smoothie; everyone talked about did not appeal much to me and wish it had slightly less ginger in it. Service is not that good either as we are served in chipped plates by careless waitress. Overall; would I recommend this place to any one else? Not sure; but if you do decide to go here; don't get your hopes too high.</t>
  </si>
  <si>
    <t>xUnVxJicSgTD2MbF_v2jQQ</t>
  </si>
  <si>
    <t>kmavilyD2-VEvJ1-JgmtYA</t>
  </si>
  <si>
    <t>Food is excellent; and very cheap for the quality and quantity! And; the waitress was the politest; sweetest one ever. As the other reviewer had said; the Yassa fish is phenomenal. Be careful; meals are really big. Share!</t>
  </si>
  <si>
    <t>02EPgkmrh39Dr7uXc1bqTQ</t>
  </si>
  <si>
    <t>loyDBa-PsNiQGdFUFyLUMQ</t>
  </si>
  <si>
    <t>One of my absolute favorite places in University City, and one of the only few places that serve whole fish (at an amazing price too!) yes, the service may be slow sometimes but they're really nice about it, and the food just keeps drawing me back here. ;;It is a BYO and conveniently located next to a liquor store, so do take advantage of that! The half a dozen times I've been here, I almost exclusively order the grilled tilapia, which comes with a side (I'd recommend the plantains or the vegetables for a lighter touch). The portions are HUGE (even for the sides), and the fish comes delightfully crisped up with a fresh spicy salsa-like topping. ;;A definite gem in University City and so far, I haven't found anywhere else that surpasses it's grilled tilapia.</t>
  </si>
  <si>
    <t>yQ9CdC3GwD1wLb144roB9w</t>
  </si>
  <si>
    <t>Fair price and good food. Fresh water fish is not tasted good; but I love lamb and chicken; sweet potato fries is the best. But they don't like credit card; they like cash.</t>
  </si>
  <si>
    <t>QNJooqXHJNzCqNyiR5iIpg</t>
  </si>
  <si>
    <t>z6VR8SJXhKYw_kYQCuzvuw</t>
  </si>
  <si>
    <t>Love this place!! So Delicious! Came with four friends so I was able to try multiple dishes. The fish was my favorite; followed by the lamb. The service is a little slow but the food is worth the wait.</t>
  </si>
  <si>
    <t>YgfPCJqTVNu8_58RZNH2vA</t>
  </si>
  <si>
    <t>1kEItFhFf0DPz88o3xOGFg</t>
  </si>
  <si>
    <t>Disgusted with their take out service. Apparently; if you order something that is sold out; no attempt is made to notify you that it is out. As a result; you come to pick your food excited to finally try African food for the first time along with all the co-workers you convince to buy in and give it a try as well but you leave with nothing at all because nothing remotely popular is still available. What? no Yassa of any sort; no lamb of any sort; not even simple curry? Really? Are they even well equipped to handle lunch service? Why bother picking up the phone at that point if inventory is so low?</t>
  </si>
  <si>
    <t>FQKIiVCUOXwHjpFWp-ALPg</t>
  </si>
  <si>
    <t>A0F-h3xJm_6gHDKcDQwSrQ</t>
  </si>
  <si>
    <t>Pizza, Restaurants, Gelato, Coffee &amp; Tea, Ice Cream &amp; Frozen Yogurt, Food</t>
  </si>
  <si>
    <t>Capogiro Gelato</t>
  </si>
  <si>
    <t>FtNbxhYXNTol8J7SppnIwQ</t>
  </si>
  <si>
    <t>Terrible, terrible service. Entitled hipsters who confuse orders, give attitude, and ruin customer's experience. The new manager is also frumpy and has awful music taste; think awful 50s - 80s rock/reggae music that's disappeared for a reason, but blared close to full volume. Softer, more neutral music would be greatly appreciated. Terrible consistency with orders too, they don't have consistent standards with coffee etc.;;Customers are mostly Penn students, business types who interact with the school (recruiters from NYC etc) and visitors to the area. It's almost as if the staff feel some kind of insecurity or have pride issues serving almost always polite patrons. ;;Gelato is pretty good and coffee is pretty good but can be sloppily made (I.e mix your own iced latte). Also slimmed down portion sizes and got rid of the bar. The place has a great location and nice open feel to it, but so much potential is lost because of really shitty staff with terrible attitudes. So many frequent customers but the staff make no effort to get to know them (and trust me, they try). I can't emphasise enough how much the staff and manager need to change.</t>
  </si>
  <si>
    <t>UuympWTiFIuc8AlsMN7Vbg</t>
  </si>
  <si>
    <t>unO5EvIBNcyJNXEsfFDvuA</t>
  </si>
  <si>
    <t>Ot13HIbpe6WhImAT4LLHdw</t>
  </si>
  <si>
    <t>The No. 1 gelato in the WORLD? In Philadelphia? You've gotta be kidding me.... ;;As someone who has studied abroad in Italy, I was skeptical when my long-lost college friend and her fiance brought me to Capogiro.  But boy am I glad they took me here....I was dead wrong to question this place!;;I'm usually a strawberry and chocolate kind of girl, so perusing the selection of flavors I was disappointed not to see a single berry flavor.  But then I caught a sign that said \Avocado (trust us...)\"</t>
  </si>
  <si>
    <t xml:space="preserve"> and being the avocado lover that I am</t>
  </si>
  <si>
    <t xml:space="preserve"> asked for a sample.  IT WAS AMAZEBALLS.  Seriously.  I ordered a small cone with Avocado &amp; Nutella (you can never go wrong with nutella anything)</t>
  </si>
  <si>
    <t xml:space="preserve"> and I can hands down say that this was the best gelato I've ever had. Creamy</t>
  </si>
  <si>
    <t xml:space="preserve"> smooth</t>
  </si>
  <si>
    <t xml:space="preserve"> and packed with refreshing flavor :);;Only complaint is that a small cone costs $5....for a poor med student</t>
  </si>
  <si>
    <t xml:space="preserve"> it's a steep price for some sweet indulgence!"</t>
  </si>
  <si>
    <t>cQU8IWVEJYcklBJbW9CzdQ</t>
  </si>
  <si>
    <t>PBgObcgceUeh0ArKGVv_7Q</t>
  </si>
  <si>
    <t>Great dessert place after eating a great meal downtown.  The selections vary but you can get any gelato that your heart and tastebuds desire.  I got the bitter almond and sweet Amish milk,  it was great combo and rich milky gelato.  ;;Skip the mediocre dessert at the restaurants and get some top class frozen gelato.</t>
  </si>
  <si>
    <t>cS6w05o4ZE13E5T7X0AvBg</t>
  </si>
  <si>
    <t>GH2ROpfgMj-GwqzKPMM6eg</t>
  </si>
  <si>
    <t>The best way I can summarize Capogiro is that it's a great luxury dessert. Small portions with phenomenal taste. You don't eat Capogiro's for sustenance or to fill up, you eat it simply to enjoy the taste. ;;I think Capogiro's real strength is that it manages to create great texture without compromising the integrity of flavor. ;;That said, my absolute favorite is the pomelo/grapefruit. Very sweet and tangy without tasting artificial at all.</t>
  </si>
  <si>
    <t>xCJisO0jOB94krpxoqiuzw</t>
  </si>
  <si>
    <t>The staff is so so sweet and friendly and really makes this place as fantastic as it is. The coffee is great; and their amazing grilled cheese and baked goods make for a great afternoon bite. They have a good selection of tea and a great atmosphere -- also try their pizza place Capo Fitto in old city if you want a fabulous dinner</t>
  </si>
  <si>
    <t>LNVSXFvZZKgVFX2qmY2kVg</t>
  </si>
  <si>
    <t>A4K_KLJxUdePLOhmbD1ftQ</t>
  </si>
  <si>
    <t>Mmm; in all actuality; I give this place a 3.5; but a 4 it is. The person working was very generous with samples and in the end I decided on nutella and dulce de leche. Oh. Man. I went back for the avocado the next day; but lo and behold; they change out their flavors daily. Wow. I got the chocolate and hazelnuts (I was still craving a nutella-esque flavor) and sweet amish milk (!!) instead. Divine. Woe that it's $5 a pop for the smallest size. I'm on vacation; though; and if I can't blow inordinate amounts of money on frosty treats now; especially ones that taste this good; when can I? Run; don't walk.</t>
  </si>
  <si>
    <t>V5fiuYJb_TxMYANgHiICJQ</t>
  </si>
  <si>
    <t>lOFt094b9yrVSHOSiU5EAQ</t>
  </si>
  <si>
    <t>I feel like everyone at Penn has had a coffee chat at Capo sometime through either a club or a recruiting event, but to be honest, outside of these subsidized occasions, I rarely came for dessert or coffee. While the gelato flavors are admittedly always unique and creative and delicious, I just never felt justified in spending so much for what it was that I got.;;When it isn't crammed with student groups or recruiting events, the location itself is a nice place to get some work done and people-watch along that block of Walnut.</t>
  </si>
  <si>
    <t>BfGKyZK8vBoPN2Oq7DB2Xg</t>
  </si>
  <si>
    <t>m1l90gpNKdBRQln0tR0fTw</t>
  </si>
  <si>
    <t>Oh man, it's a good thing Capogiro didn't open until before my senior year, otherwise I would have blown so much more money on their tasty (but pricey) gelato.;;First things first: the gelato is truly incredible. They have a huge selection of rotating flavors, and the flavors tend to match with what's seasonal, so you will have stuff like Pumpkin and Chestnut in the winter and fruity stuff and berries in the summer. However, they do have a fairly stable core of flavors like Nocciola Piemontese (Hazelnut), Fior Di Latte (Milk), and Cioccolato Scuro (Dark Chocolate) that are available most days. They will let you sample as many flavors as you would like before you place your order, so take advantage of that if you don't know what you want (or, if you already know what you want, if you just want some free samples). Since I love pretty much anything that has peanut butter in it, one of my favorite flavors was the Peanut Butter gelato, which was peanut gelato with a swirl of peanut butter mixed in - SO GOOD. Others that I really liked include Bacio (chocolate and hazelnut gelato with caramelized hazelnuts; it tastes like Nutella with crunchy hazelnuts tossed in for good measure), Chocolate Scuro (seriously dark and rich, this is the gelato of any chocolate lover's dreams), and Turkish Coffee (a really perky coffee flavor with a hint of cardamom giving it a nice kick), but really, I don't think I ran into a flavor that I didn't like. They also have some rather interesting flavors using alcohol and rums - Cucumber with Grey Goose, Dark and Stormy, etc. ;;Okay, so I really love the gelato here, but honestly, the prices are pretty steep. It costs close to $6 for a medium cup, and even though the medium lets you get your choice of up to 3 different flavors, that's still a really expensive cup of gelato. Oh well, I guess you get what you pay for, as the quality ingredients used in the top-notch gelato here make it worthwhile to come here for an occasional splurge.</t>
  </si>
  <si>
    <t>XfdQwvMC-sXkBxGTn4Snow</t>
  </si>
  <si>
    <t>_ATUpLwVHODemHj9xH9AKA</t>
  </si>
  <si>
    <t>Discovered this place as a new Philly transplant. I love how the gelato flavors change daily; and always such a wide selection. Definitely one of my new favorite sweet destinations!</t>
  </si>
  <si>
    <t>ZQR3roIS6pwXjt4UCnITEA</t>
  </si>
  <si>
    <t>k2YJkdLg25xlYjshpeEtkQ</t>
  </si>
  <si>
    <t>Sandwiches, Coffee &amp; Tea, Restaurants, Food</t>
  </si>
  <si>
    <t>Volo Coffeehouse</t>
  </si>
  <si>
    <t>oSGO7wt3xI3YSAaMTaktlg</t>
  </si>
  <si>
    <t>Came to Volo for the first time ever last weekend in order to take refuge from the house-hunting I had been doing. And i am glad I did! While certainly hipster in appearance and vibe, this place serves delicious coffee right on Main Street  in manayunk. ;;The classic cappuccino I ordered and happily consumed was just what I needed to reset myself. The dessert/pastry options looked great so I asked the barista where they got them from. She actually wasn't sure which was sort of a bummer. As a future manayunk resident relocating from Baltimore (also known as smalltimore), I'm used to local small businesses teaming up with other local small businesses to offer complementary products. Since there were two bakeries across the street from Volo, I was hoping to hear they got their goods from one of them. Oh well, still some great coffee to be had there.</t>
  </si>
  <si>
    <t>sSpjPeVScufoLKSjxLtPSQ</t>
  </si>
  <si>
    <t>w5iomW-ig_UVqY6TI8HceQ</t>
  </si>
  <si>
    <t>Cute warm and friendly coffeehouse. Has a small; but decent selection of pastries in addition to some yummy coffee. You can choose to grab a table inside to get work done or outside to watch the passerbys. Staff was  sweet; and I must say it was my first time ever being served cream cheese in a mini domed bell jar. Nice touch!</t>
  </si>
  <si>
    <t>KBR1MnREP4REk6QMu0otIw</t>
  </si>
  <si>
    <t>I have to laugh at the reviewer who gave Volo two stars. If you want an internet cafe go lounge for two hours while nursing a crappy burnt-tasting coffee at starbucks. Everyone familiar with Main Street knows how incredibly successful that went over for saxbys...it didn't and they are closed and thats no loss. And as far as the supposed \hard\" biscotti</t>
  </si>
  <si>
    <t xml:space="preserve"> maybe you should look up the definition for that particular food. ;Anyway enough hating on the hater...;If you want amazing coffee and espresso drinks served by a very friendly and knowledgeable  staff this is the place."</t>
  </si>
  <si>
    <t>Nf0r2nhacYhdFx9JS9PY2A</t>
  </si>
  <si>
    <t>zPGDMYpKvemea8HTCYzK_A</t>
  </si>
  <si>
    <t>mJM0NNjI5gCvD2yNeyZIEQ</t>
  </si>
  <si>
    <t>xRy1NSfI-mkYyWnB1rr1mg</t>
  </si>
  <si>
    <t>kK1VqkVSMkRewP6KP7hJXQ</t>
  </si>
  <si>
    <t>9hbYT-nraHdI_xU-sxM3_w</t>
  </si>
  <si>
    <t>I stop here Sunday's when I am in Manayunk. The La Colombe brand coffee is much better then the ubiquitous Starbucks. Volo is pleasant inside; with lots of natural light and a decent amount of seating. The coffee is great; and the servers are always pleasant also. The pastries and such kick the other places butts too and the prices are reasonable. Highly recommended.</t>
  </si>
  <si>
    <t>CWP9figbDg0vnfdQfihJMw</t>
  </si>
  <si>
    <t>Amazing coffee and bakery options! Gets so crowded; which is good thing. Food comes out super quick and employees are helpful. The kind of coffee shop that would turn me into a \regular.\""</t>
  </si>
  <si>
    <t>v2lSHCAkbFRHGBqIJfwMiQ</t>
  </si>
  <si>
    <t>I have been a regular here for many years; stopping in at least once weekly for a cappuccino and maybe a sandwich or something; which is usually all very good. However; I have some real problems with this place that just seem to be getting worse. First of all; this place needs a good scrub down and update. The floors are dusty and filthy and the tables and chairs look like clawed cats have lived on them for quite some time. Also; while most of the baristas are very friendly like the guy with the long hair and all of the girls; there's one guy with a mustache and a beanie who is consistently rude. The issue is that he is almost always there; so unfortunately I must avoid this coffee shop if I'm not in the mood to have a rude encounter. Also; there is no designated area to put your dirty dishes; so after you're done with your coffee and/or food you're left with the daunting task of deliberating over whether you should leave your dishes on the table; or place them on the same bar that other people are being served their coffee on; which I think is gross. But; the guy with the mustache gives me attitude if I leave my stuff on the table; so unless I want a nasty stink eye and a passive aggressive comment the next time I come in I am obligated to carry my dishes across the shop and place them beside someone's fresh coffee. Kinda makes me feel like a kid who got in trouble on the playground...not what I came for. Also; new employees should be trained before opening or after closing as opposed to serving customers sub-par coffee all day until they've got it right. I personally don't want to pay four dollars for coffee that's just okay. Otherwise; the sandwiches; bagels; salads; and yogurt were consistently quite good; but they often ran out of pastries or only had little brioches left or something a little old and stale that just wouldn't hit the spot. Ultimately; I don't think I'll be back. Good coffee and food doesn't cut it for me when the rest of my experience is too often simply not enjoyable.</t>
  </si>
  <si>
    <t>qKKvOhE8GhON-juhaOHmBA</t>
  </si>
  <si>
    <t>jToW9ajRab7eVmpEvuD6Hw</t>
  </si>
  <si>
    <t>2lfRBzwv5ZenMlKkqv33qQ</t>
  </si>
  <si>
    <t>PaOq41K9OjC2-Fscl7maKQ</t>
  </si>
  <si>
    <t>z42A6ILBHWY2fJsdusVaxw</t>
  </si>
  <si>
    <t>TdrNka-oPWf4B-jN9rKltw</t>
  </si>
  <si>
    <t>Wine Bars, Bars, Beer Bar, Filipino, Vietnamese, Mexican, Nightlife, Mediterranean, Restaurants, Tacos, Lounges, Kebab, Falafel</t>
  </si>
  <si>
    <t>Bok Bar</t>
  </si>
  <si>
    <t>vPpiAazW2UaxjE6pFgMu9w</t>
  </si>
  <si>
    <t>Bok Bar has amazing views; but I was a little disappointed by the menu. All of the beers are canned and there aren't many food options. I was also expecting more games/activities; but there weren't any. If you live in the area; it's a convenient hangout area; but it definitely isn't worth the journey if you aren't within walking distance.</t>
  </si>
  <si>
    <t>DH8TSEzBIa4edOO5--XySw</t>
  </si>
  <si>
    <t>Friendly staff, great beer/wine selection and rotating chefs!;;On Sundays, dogs are allowed:);;Such a cool scene, shaded areas and misters available for those wanting to stay out of the sun!</t>
  </si>
  <si>
    <t>G4dsr2kAAtApUt9GvFvs6Q</t>
  </si>
  <si>
    <t>pWAgzjh7PKljxjrTDYf2ZQ</t>
  </si>
  <si>
    <t>Shawn the bartender was super knowledgeable about the wine selection and helped me choose a wine to compliment my watermelon salad; which was also awesome! Great views; food and drinks</t>
  </si>
  <si>
    <t>j1WMpulRNrH-Sy7tARpTKQ</t>
  </si>
  <si>
    <t>08RsVT03w7hjBHXizghZpg</t>
  </si>
  <si>
    <t>The view will take your breath away. Incredible. Beers were a bit expensive ($50 for 5 cans) but when we went on Thursday; August 9 the crowd was relaxed and it wasn't super crowded. We had planned to stay for one round just to see the skyline but the music was great and the crowd relaxed so we stayed for 2. Had a great time. Defiantly a good place to bring out of town guests.</t>
  </si>
  <si>
    <t>KNw5Ogzt1MNLOvmeuB0saQ</t>
  </si>
  <si>
    <t>0eSz-Qvux3RHya_JHNSypQ</t>
  </si>
  <si>
    <t>Hip spot in South Philly on top of the now closed Bok Vocational School. Beautiful building; loved walking through the school hallways and past the auditorium to the elevators. Have been 2x's; first visited with the kids; they allow children on Sundays noon-6; we had lunch and enjoyed the view. Visited again at night for drinks; great spot!</t>
  </si>
  <si>
    <t>aYa5DvAzmOfdUOHJLiWAYg</t>
  </si>
  <si>
    <t>ZnU_8LqSqEI6Y6BJJlZW5A</t>
  </si>
  <si>
    <t>Unusually located Beer Garden atop an abandoned school.  Free parking in lot across the street.  I went for a sponsored event early on a Wednesday evening, and had no clue we were heading for the roof. Cool!  The view of is expansive and amazing, from the 8th floor rooftop. Since it was still light we could see everything from NJ to the western suburbs.;; Didn't have a drink, the food menu extremely limited but portion and quality decent for the price. They were very accomodating on my gluten free food request.  We were there on the early side so seating was ample. Also cool use of former school desks put together as tables. It opened in March the owner told me. What an awesome idea!  They also took the time to decorate walls of the elevator with site history.</t>
  </si>
  <si>
    <t>KIZrd2yotNhzby236jG7aw</t>
  </si>
  <si>
    <t>buxHtX75-R7y77kfEoZ2Kw</t>
  </si>
  <si>
    <t>Amazing view of the city! Loved coming to this bar although it was very far away from center city. The food was subpar and pretty expensive for what it was; but the drinks and the views made up for it! The bar area is very expansive so there is tons of room for everyone to enjoy the view &amp; the atmosphere!</t>
  </si>
  <si>
    <t>7vmV8eFjKO3fKTlqrDsrjA</t>
  </si>
  <si>
    <t>RCQvucppd9_w2OFsfuG_Sw</t>
  </si>
  <si>
    <t>hNlE1qp-xt98Hqb6q2jH0w</t>
  </si>
  <si>
    <t>Vm-KuCTr2KIys-mFE2Wi5w</t>
  </si>
  <si>
    <t>Best part of my visit to Philadelphia. This rooftop \bar\" has beer and wine; as well as a great dance scene. Don't leave Philadelphia without checking this place out. It's worth the cover!"</t>
  </si>
  <si>
    <t>ajFq10rtguS-2-e-Kd-mog</t>
  </si>
  <si>
    <t>jAwx-fFQi0HRVq_aWIcR9Q</t>
  </si>
  <si>
    <t>I was having so much fun at Bok Bar I didn't want to interrupt it with writing a review. It's a gorgeous view, sunset is bananas. I love my city and it looks awesome from Bok Bar. ;;My cliff notes...;1. No smoking on the rooftop. Take the slow ass elevator (yes that's singular) downstairs and go back outside to the curb. Lame;2. No cocktails or liquor. Beer and Wine is sooo 12th grade.;3. What happened to the menu? It went from Asian fusion to Country club poolside snacks. Shrug just sell cafeteria classics. ;;Despite the little flaws I'm excited to get back next summer</t>
  </si>
  <si>
    <t>zrG1SLTPztz-qCSAGT62eA</t>
  </si>
  <si>
    <t>qJxOT7bo-PdW1-xx3nK8SQ</t>
  </si>
  <si>
    <t>Nightlife, Food, Sports Bars, Comfort Food, Beer, Wine &amp; Spirits, Restaurants, Barbeque, Bars, Lounges</t>
  </si>
  <si>
    <t>JJ Bootleggers</t>
  </si>
  <si>
    <t>UqteMVV7o1Oq6E-sGZ3YrQ</t>
  </si>
  <si>
    <t>Fun drink menu; reasonable prices; fast service; excellent food (cheesesteak wit moonshine &amp; lightening burger)</t>
  </si>
  <si>
    <t>ZfHgVtSXwUhdOHZyDkwioQ</t>
  </si>
  <si>
    <t>UusmcD_4ZHYA5OnXULe_5w</t>
  </si>
  <si>
    <t>BU5wsr4w5VD5boyTylpvOA</t>
  </si>
  <si>
    <t>2EpXeOC3BQdPOnWoIAOBVA</t>
  </si>
  <si>
    <t>So let me say I went last night for a \moonshine\" tasting.  Well let's say the moonshine tasting was one shot of moonshine and unlimited bud lite I think it was.  Let's just say glad I didn't have to pay for this event. My question to this establishment is why not hire more staff for special events. If you get the same exact review about sucky service when events are going on? We got 2 beers and ordered the 10.00 all you can eat Tacos. ..yeah we waited about 30 minutes for our refill of tacos and 30 mins for our refill of beer. It's like they don't know how to handle large crowds... on and to top it off my waitress gives us one  bill which I go to pay but come back to see my card was charged an extra 53.00 due to the waitress I guess not paying attention. She fixed the problem  it shouldn't have been an issue to begin with.  I will give it another chance when it's not so crowded to see how it is. ;;Oh also we ordered wings they weren't cooked to our liking our waitress came out and said she can take them back..needless to say THEY NEVER CAME BACK out once they were dropped or reordered.."</t>
  </si>
  <si>
    <t>w80oeA0iAKn6684c3UZsig</t>
  </si>
  <si>
    <t>GYwq-w-e08a8PDcGCAaAfQ</t>
  </si>
  <si>
    <t>UEXC0ogSYzXY82ZGX4l1aQ</t>
  </si>
  <si>
    <t>T7GaO1cyu7qcNYh6CipCFQ</t>
  </si>
  <si>
    <t>4x_60l_-N8Rb7h6YYiufKQ</t>
  </si>
  <si>
    <t>K_EcGls7Cwx6brTi-gk_Dw</t>
  </si>
  <si>
    <t>The food here was amazing and they dont skimp on the quantity. Delicious and ill be back to try their old city fries. ;;Appetizers are about $10.;Entrees are between $12 - $15 with some $20+ outliers;;Moonshine milkshakes exist but we didnt try them.;;The only reason this gets 4 instead of 5 stars is because the music was so loud. We had a party of 12 people and we couldnt talk to each other. ;;The wait staff did turn it down when we asked, but we had to ask 3 times in 3.5 hours. ;;It put a real damper on the night... since this was a goodbye party for a service member going overseas. We wanted to talk!</t>
  </si>
  <si>
    <t>6XFEZI4Awe79u_rvWlQPjw</t>
  </si>
  <si>
    <t>d5j-i6Bt_h0sO-ODorCLgg</t>
  </si>
  <si>
    <t>Good karaoke!  Moonshine !  Good place for hangin';  great burgers; tacos!  2 buck Bud lights.  Great staff!</t>
  </si>
  <si>
    <t>T4hB1Q0MeRLBowDNdNAjAA</t>
  </si>
  <si>
    <t>In Philadelphia for a short stay; but stopped into this bar for a couple drinks. The AC was nice and cold and Taylor was an amazing woman behind the bar. We had a blast and loved the variety of IPAs and moonshine mixes offered. This place definitely takes me back to my Kentucky roots. I'll be back next week!!! Keep it going!</t>
  </si>
  <si>
    <t>346Yg319OjhQv3QaaWp7QA</t>
  </si>
  <si>
    <t>5WyjvWO7zysk77u6ClguCQ</t>
  </si>
  <si>
    <t>I bought a groupon for the purpose of getting some food to take home.  The fine print DID NOT say it couldn't be used for takeout.  The blond woman at the bar said she would get in trouble if she allowed me to use it for takeout; so I said I could eat in and just take the rest home.  She said \I can't just let you take 2 bites and then have to box up whole meals to go.\"  I said my only other option was to get a refund and she just shrugged her shoulders and repeated that she'd get in trouble.  Horrible customer service and they lost not only that order but a potential future customer. I ordered a refund."</t>
  </si>
  <si>
    <t>4ewqX8dqg2ZW43sIbR0Jdg</t>
  </si>
  <si>
    <t>Stopped in on one of the first warm weekends this spring. While all of the other places we wanted to go had a super long wait this one did not. I had it bookmarked on yelp; but was hesitant to try it after reading some of the reviews about the service. The service on this day was great! It wasn't super busy when we first got there so we were seated right away. It did pick up as we were there and the service was still good. I had one of their cocktails; Sex in a Pickup  and it was quite tasty! We ordered the cheesesteak and a burger. My boyfriend is a burger fanatic and is quite the critic when it comes to burgers. He had zero complaints and even ate the fries; which he never does so you know they're good. The cheesesteak was great too; lots of cheese; seasoned well and wasn't super oily but still juicy. Fries had just enough salt on them. I'll definitely be keeping them on my list of go-to restaurants.</t>
  </si>
  <si>
    <t>ZoeEv5jvJiVCUWFlGwyjgQ</t>
  </si>
  <si>
    <t>9ggTidLF9LPNdyWdCGtrYg</t>
  </si>
  <si>
    <t>Sandwiches, Cheesesteaks, Restaurants, Delis</t>
  </si>
  <si>
    <t>Gooey Looie's</t>
  </si>
  <si>
    <t>XSGK8AvX2ARMF_99j7URmg</t>
  </si>
  <si>
    <t>The sandwich was very good; but personally; I don't like a lot of meat on my sandwich. There was enough meat to make two more sandwiches. The sandwich was very good; on a great hoagie roll; and the employees were very nice.</t>
  </si>
  <si>
    <t>H0CYupAezv2WJLfVGjdmdA</t>
  </si>
  <si>
    <t>MmcMjo_OF94COwqwWQnuKQ</t>
  </si>
  <si>
    <t>Flat out the best hoagies in the city; unless proven to me otherwise. Fresh; great ingredients; and seasoned to perfection. Anyone can pile lunchmeat on a roll (which GL does) but is the hoagie tasty??  That to me is the difference. My only complaint is that they don't have long fried hots; but that can be remedied by swinging by a good italian deli. Other than that; it gets no better. I've heard the cheesesteaks are the bizness too. Have to give that a try. Nice people there too btw.</t>
  </si>
  <si>
    <t>dGhsv_LclsgmjJVkDmqtlw</t>
  </si>
  <si>
    <t>UC4yxY28oIkToknpvsN2jQ</t>
  </si>
  <si>
    <t>This small deli packs a big punch with their heroes. ;;Our large cheesesteak was able to satiate our hunger after skipping breakfast. It was humongous, tasty, and very affordable. They carry various drinks and even make milkshakes. The outside area has several tables with umbrellas providing shade in a quiet alleyway in the middle of a block, perfect for tackling your gigantic hero with some dignity. Great staff. ;;If you are from out of town and are trying to lyft here, just get off in the parking lot when you are close. You will find it inside the block.</t>
  </si>
  <si>
    <t>L4iUWfVASAfdxU85610EKA</t>
  </si>
  <si>
    <t>bu79_HbPrZsbgxuT5RMj1A</t>
  </si>
  <si>
    <t>I was in town for business and tried to stop by another favorite spot; John's Roast Pork; but it is closed on Mondays. I found Gooey Looie's on Yelp; saw the good reviews; and decided to give it a shot. Once I found it; after navigating some very narrow Philly one-way streets; I couldn't have been happier. What a great local spot!! It's a small neighborhood market with a very friendly team working inside. I had a cheesesteak and it tasted amazing. I enjoyed it outside and was amazed at how great it tasted and the size of the portion. I was stuffed! If you're the type who likes to avoid the chain restaurants; you owe it to yourself to try this place.</t>
  </si>
  <si>
    <t>mY5lKA3-8D6Mc9WnNeTU0A</t>
  </si>
  <si>
    <t>MrthbFtA1j-Od1r7mQKP_Q</t>
  </si>
  <si>
    <t>Wow!  This place sets the bar for cheesesteaks everywhere!  Great service and awesome cast of Philly characters!  Cheesesteaks are moist; perfectly seasoned with just the right amount of cheese and tons of meat. Prices are great too. Get onions and peppers on your sandwich; you won't regret it. Oh; don't forget to get the pickled condiments. Secret bonus!  For out of towers; a little hard to find as it sits in a very small strip mall within a residential neighborhood with very narrow one way streets. It resides in the same space as the Prudential Saving Bank so keeps your eyes peeled for it. Way worth the small inconvenience.</t>
  </si>
  <si>
    <t>OMwnZYQZSmtb5kb3BOeFcQ</t>
  </si>
  <si>
    <t>vefCtCkd_1tiduGAoRAL7w</t>
  </si>
  <si>
    <t>8DdeMZckutTAYMm1TDRKfw</t>
  </si>
  <si>
    <t>TT9bZVi59xZKM9ugvzS5Pw</t>
  </si>
  <si>
    <t>Gooey Looies...;;I stepped in and felt like I was in a small town somewhere. It has a very old school feel to it. I was there to see what the steaks are about and while many places in Philly are easily forgettable, I'm always going to remember Looie's as the messiest steak I've ever had and that's a bit of a feat. ;;That joint was packed with meat... sure. But it was like diffusing a bomb. It was a challenge just finding a good spot to grab because it seemed like either all the meat was gonna fall out or that it would slip from my hand because it was greasy/etc.;;It really depends on who you ask. Some people dig that. I could only feel comfortable eating a steak this messy at home and I'm not messy eater. I should've known something was up when the girl at the counter asked me if I wanted forks and napkins... I said \no\" and she made a crazy face like \"Wow</t>
  </si>
  <si>
    <t xml:space="preserve"> he's about to get it in!.\" ;;Looie's steak does remind me of an old nuisance deli's steak in West Philly</t>
  </si>
  <si>
    <t xml:space="preserve"> but without all the negative fanfare. I may end up here again sometime."</t>
  </si>
  <si>
    <t>mZrbrAAtQ0Xmt_MMUEs6Kg</t>
  </si>
  <si>
    <t>kOdfYUsYxcDDL0ynB1hKHA</t>
  </si>
  <si>
    <t>tQ6HM9ldSsYbuPugPUr-gw</t>
  </si>
  <si>
    <t>_dzvxDy4X62s40jHxtHGkQ</t>
  </si>
  <si>
    <t>jhvn0BBwYoOVBf8JFtRTrQ</t>
  </si>
  <si>
    <t>k6EN4z2KanR7HcSNOKC0Kw</t>
  </si>
  <si>
    <t>Good luck finding the place.  It's tucked inside Pennsport mall, a small strip mall on Moyamensing.  But if you do you will be rewarded with quite possibly the fattest sammich on the planet.  ;;Minus one star for the lack of wiz, I'm a strong advocate of that nasty liquid 'cheese'.  I'll either provide my own or just suck it up and order extra provolone.  The extra definitely being a necessary request on the 'jumbo' as there is just so much meat that a 'regular' dose of cheese will get lost faster than my sister in a wet paper bag.  ;;Think you've found the best steak in the city?  If you haven't been to Gooey Louis' you just might be mistaken (no Olivieri pun intended).</t>
  </si>
  <si>
    <t>mcyhSRV0kcO57QP7al2HGA</t>
  </si>
  <si>
    <t>Restaurants, Korean, Seafood, Thai, Asian Fusion, Vietnamese, Sandwiches</t>
  </si>
  <si>
    <t>Bistro SouthEast</t>
  </si>
  <si>
    <t>IIe8FfAsHAG4PS5cq2Wc8A</t>
  </si>
  <si>
    <t>Really tasty. Had crab fried rice; wings are juicy - crawfish was great too. Coming back again!</t>
  </si>
  <si>
    <t>jRdjx0aHuXeBnfhoo8AKTQ</t>
  </si>
  <si>
    <t>_Aj4OD6Ngj7n_3pBES8Y-w</t>
  </si>
  <si>
    <t>AAZ8YAmVmZNUd3bBZQgZjA</t>
  </si>
  <si>
    <t>C-OZ4sKMbLPl7Sk6AHTyKQ</t>
  </si>
  <si>
    <t>My 1st visit here but it won't be my last; the ambiance was quiet; cozy &amp; relaxing; the staff was friendly from the moment I entered the door; the open table policy is a nice touch. My girlfriend had the Alaskan snow crab with the red potatoes which is her favorite &amp; the corn on the cob with the cajun butter &amp; judging by the smack of her lips &amp; the fact that she cleaned her plate I'd say she thoroughly enjoyed her meal as did I. I had the stir fry noodles with shrimp &amp; it was light &amp; delicate with just the right amount of seasoning; needless to say I also cleaned my plate. We also enjoyed the fresh squeezed mint limeade; it was absolutely perfect; not too sweet; not too sour but just right with the mint giving it a cool subtle kick to add to its thirst quenching taste; we finished off our fantastic meals with her getting the fried cheese cake which she practically drooled over &amp; I enjoyed the fried bananas with vanilla ice cream and drizzled in chocolate. an absolute great dining experience &amp; we will definitely be dining here again in the future.</t>
  </si>
  <si>
    <t>fJz0sFjQkJYMMIZRbfLDVQ</t>
  </si>
  <si>
    <t>QA6TbWX_Ez-PVMZbw0Ooug</t>
  </si>
  <si>
    <t>Went to this restaurant for my birthday dinner tonight with friends. I am a big seafood person; so definitely felt very excited. We ordered their seafood combo #5 and it has pretty much everything: shrimp; clams; lobster tails; sausages; corns; baked potatoes and craw fish. We chose the canjun flavor since we love spiciness. I will say the portion is very huge and definitely can be shared among 3 people. The taste is OK; not the best because the flavor did not soak in the seafood. My husband ordered tofu bahmi and he said is not bad. Service is great and waitresses are pretty helpful.</t>
  </si>
  <si>
    <t>EvgdFShpjq1YNHgvwAr6Vg</t>
  </si>
  <si>
    <t>uSlw1XbX_qNEPgxpdHWeyw</t>
  </si>
  <si>
    <t>Came in for lunch and was instantly greeted by friendly and helpful staff. Both food and service was superb. With the Asian flair; the shrimp po'boy is so far my favorite. Not to mention their wings are some of the best I have had. Will come back and recommend to everyone!</t>
  </si>
  <si>
    <t>F_Tm3YEurkpOg3Tsck5Nlg</t>
  </si>
  <si>
    <t>3utCQfpswwlfxEUg_K_IkQ</t>
  </si>
  <si>
    <t>This was a spur of a moment decision based of other Yelp reviews and let me say- it must have been the best decision I made all day! We had the fish po boy; Asian chicken sandwich; sweet potato fries and a Vietnamese coffee. Everything was well flavored and delightful. I will definitely be back.</t>
  </si>
  <si>
    <t>57dPBc_vItn1Q9uB3EbSUw</t>
  </si>
  <si>
    <t>mjE8NMcNnh_MFMrnrg6hVA</t>
  </si>
  <si>
    <t>We stopped in for dinner on Saturday around 6pm and were seated immediately. I think most of the great yelp reviews involve the crawfish and other boiled seafood and we didn't get any of that. Dining Partner and I split the thai sweet chili wings to start. I then had the crispy shrimp rolls and he had the crab fried rice as entrees. The food was good; but it didn't knock my socks off. The waitresses were very friendly and kept our waters filled the entire time. The restaurant seemed to be lacking proper ventilation. When we walked it there was a strong food scent that attached itself to our hair and clothing for the remainder of the night.</t>
  </si>
  <si>
    <t>_yUf6Ize3ys76ar8FEd4RQ</t>
  </si>
  <si>
    <t>We happened upon this place on a temperate Friday night at the start of the fall season. The place was not very crowded but was clean well-kept and modern.;;We started with the sweet potato fries and the summer rolls along with the Thai sweet chili wings. A fantastic start to the meal. The sweet potato fries had an interesting Cajun spice that gave it a bit of a kick. The summer rolls were good along with the two condiments which were a peanut sauce and sweet Thai dressing. ;;The rice plate with the barbecue pork was particularly tasty. It was served with a side of vegetables in a fresh seasoning.;;As an aside I had a lovely limeade freshly squeezed and my girlfriends Thai tea was very good as well.;;Overall the meal was very good in the atmosphere was quite pleasant as well. Will definitely be back here again to try some other dishes.</t>
  </si>
  <si>
    <t>_zC91aGLwBjnMJji-rpG9A</t>
  </si>
  <si>
    <t>6tyP94wCMhCwWIekLFifuQ</t>
  </si>
  <si>
    <t>Came here for lunch with my family and left really satisfied. The wings were crispy with lots of flavor; but the meat was still juicy and not dried out like a lot of fried wings. I got the pork sandwich; it was a generous portion size with good flavor. All of the food is cooked to order so expect to wait 10 minutes; but definitely well worth it</t>
  </si>
  <si>
    <t>WBWMtW04vv2rG-riVCWB2w</t>
  </si>
  <si>
    <t>Was looking for a byob place that wasn't going to break the bank. Stopped by there with a friend to catch up, drink some whiskey and get some food. Really enjoyed the experience and the food. Our server was very friendly and provided good service. Even recommended Mexican Coke for our jack which was a nice touch. ;;From all the yelp recommendations we ate the Sweet Chili wings and the Shrimp Summer roll. They were delicious and I will throw in my own recommendation that those appetizers are the way to go. For entree we grabbed rice platter with chicken which wasn't anything special but still really good. ;;Great place for a casual meal with drinks and friends. Check it out if you are in the area.</t>
  </si>
  <si>
    <t>r11f3IgMRU84O7WwaLOjSA</t>
  </si>
  <si>
    <t>HW5LkI9qeqVDwHqhd00_8A</t>
  </si>
  <si>
    <t>Bars, Nightlife, American (New), Pubs, Restaurants</t>
  </si>
  <si>
    <t>The Happy Rooster</t>
  </si>
  <si>
    <t>iwW5J0j4wE08aUo92ykBBw</t>
  </si>
  <si>
    <t>Convenient when you're bar hopping down in the city; but rude bartenders. Especially the middle aged woman who reminded me of an uglier Carla from Cheers.</t>
  </si>
  <si>
    <t>66C1oN20EKq0DTbSFYclBw</t>
  </si>
  <si>
    <t>QblaIViPEiMzVM9AKh6zhA</t>
  </si>
  <si>
    <t>First time here last evening, overall super impressed. Has that dive bar appeal, but the quality of food, selection of drink, etc exceed the maximum for a dive bar. We sat in \the back bar\". Small and dark</t>
  </si>
  <si>
    <t xml:space="preserve"> just how we like it! Makes for a really good ambience. Would definitely be great for a small gathering or party. The service was great! The food was on par with your above average Philly restaurant</t>
  </si>
  <si>
    <t xml:space="preserve"> but the prices sit just below what the others would charge. They have a great HH that runs from 5-7. We just missed out on that. ;;Great experience for us. It's definitely crowded on a Friday evening</t>
  </si>
  <si>
    <t xml:space="preserve"> but so are many other spots in Philly. In my opinion</t>
  </si>
  <si>
    <t xml:space="preserve"> it's certainly worth the cramp. I'd definitely recommend at least one try here."</t>
  </si>
  <si>
    <t>DlPxak1WyVYY-TFeFf8oYw</t>
  </si>
  <si>
    <t>neSD2p5ztIEgEEhURFcJ1g</t>
  </si>
  <si>
    <t>b4SH4SbQUJfXxh6hNkF0wg</t>
  </si>
  <si>
    <t>To be fair, I've never had their Traditional Chicken Pot Pie before, but I have eaten many times in other food establishments, but this was foul. (near spoiled) could be way to much of an herb, maybe thyme, did not see any in the dish. For me not to eat something, it has to be inadequate. I complained, they took it off my bill.  No manager or chef in sight. ;;The burger was WAY better.;;Service was poor.</t>
  </si>
  <si>
    <t>NNLn75aRUYKJI2V-kyYi1w</t>
  </si>
  <si>
    <t>HT6UDGLeGMUfjeA2BpT7Vw</t>
  </si>
  <si>
    <t>D6OdAY3dVqF2FXXxXMO-lw</t>
  </si>
  <si>
    <t>z10LBOrpVhmuIhV8sDg0SQ</t>
  </si>
  <si>
    <t>I love Happy Rooster!  I love it because they have randomly incredible food.  I love it because they have excellent Bloody Mary's.  I love it because of its atmosphere.  But mostly I love it because of its food.  What can I say.  I like food.  Shocking I know.;;But really, their food is excellent.  I've had a large variety of choices off of the menu, and they've all been fantastic.  And I was talking to my dad about this place the other day, and he says that even back in the 1780's when he was working in downtown Philadelphia (haha jussssst kidding...more like the 1910's.  Don't tell him I said that.) they had great food for extremely reasonable prices.  ;;So if you ever find yourself at the corner of 16th and Sansom and are about to walk into the gaudily present Marathon Grill across the street, and you by happen-chance look over and see this cute little sign that looks kind of old and kind of random, and you think, \hey!  I read that weird girl Liz's review of this place on that website\" you should try it out.  Do it.  I dare you.  I double dog dare you."</t>
  </si>
  <si>
    <t>i4fZRc8I4hf9C6pl3cfprw</t>
  </si>
  <si>
    <t>DJQEhvM0h-nNevkBfaPMRQ</t>
  </si>
  <si>
    <t>We just went for drinks on a Saturday night.  Service was poor... drinks were over-priced... and we got over-charged.  They had one bartender; Regina (I believe) and they were swamped. Womp...womp...</t>
  </si>
  <si>
    <t>eTj0BVNVQD32vNeCzoz66w</t>
  </si>
  <si>
    <t>cGMwR4kbfwWnDy063PuFng</t>
  </si>
  <si>
    <t>The staff is friendly and knowledgable.;;Nothing on tap, but a decent beer selection. Definitely recommend the lobster Mac and cheese.</t>
  </si>
  <si>
    <t>ertbq6ADKoLXUCe4UtYtJQ</t>
  </si>
  <si>
    <t>MuZa4cD2qeos_SXZh0BXCQ</t>
  </si>
  <si>
    <t>This place is exceptional! Favorite bar in the city. Grab a drink or dinner either way you'll leave satisfied. Also; Bartender Diane is the bomb dot com!</t>
  </si>
  <si>
    <t>TvgDMTOljyizdDuXo1DTiA</t>
  </si>
  <si>
    <t>Came in for a quick beer expecting average service and accidentally found my new favorite spot. Jocelyn is incredible; as well as the rest of the service. Congrats guys; you've earned a new regular.</t>
  </si>
  <si>
    <t>eO5kGtSHgCmcG3of6sfTSw</t>
  </si>
  <si>
    <t>or4yTLBsR0iXUUrDIl6oEg</t>
  </si>
  <si>
    <t>Cocktail Bars, Caribbean, Restaurants, Korean, Nightlife, Breakfast &amp; Brunch, Bars, Asian Fusion, American (New)</t>
  </si>
  <si>
    <t>The Spicy Belly</t>
  </si>
  <si>
    <t>4k-PVQhvVaK8fKVEni2Bvw</t>
  </si>
  <si>
    <t>Decided to grab an early dinner on a Friday night. We were looking for something new to try. Excited to have it in our neighborhood as it provides something very different from most of the Manayunk/Roxborough eateries. Friendly and attentive staff. Food was unique and tasty. We look forward to making our way thru the menu of this neighborhood gem. However; the bench seating wasn't my husband's favorite; wasn't comfortable for him to sit for very long. We'll be back though!</t>
  </si>
  <si>
    <t>9U5Nfy55MtxSyDMrtOIJ7Q</t>
  </si>
  <si>
    <t>LyVRt2rwnS5gz8wdUXWA_A</t>
  </si>
  <si>
    <t>Delicious!!! We had the Wasabi Wings; Beef Bulgogi Tacos and Jerk Chicken Nachos one was better than the other. Beer selection was great and served cold to boot. This local cozy cool spot was awesome. I'm almost afraid to tell you guys in fear I will have to wait long for a table. No fears; the bars area is nice too.</t>
  </si>
  <si>
    <t>xwsQfP66TVvV-3g2G9ngmA</t>
  </si>
  <si>
    <t>nSsPTNtwb5gzwdFenZNvqA</t>
  </si>
  <si>
    <t>X3j6ulW_tze81AYOJTr-sA</t>
  </si>
  <si>
    <t>-9MbuzhozyreUHzD0YirJQ</t>
  </si>
  <si>
    <t>First off the food is really really good..... ;;However the the portions and the price leaves room for improvement.</t>
  </si>
  <si>
    <t>W9e-NFszKSQxahnN5zPzpQ</t>
  </si>
  <si>
    <t>tV8bD_goX0DZcXHuyhogQQ</t>
  </si>
  <si>
    <t>Not worth it.  I wanted to like this place.  We have been here twice; both experiences were disappointing.  Terrible service; cold food; and inconsistent food. Some flavors have been good (e.g- jerk chicken seasoning; salsa) the beer selection is decent and I appreciate what they are trying to do but overall not worth the price or time.</t>
  </si>
  <si>
    <t>fxhpCtJmXyT4qfkQRjNGIQ</t>
  </si>
  <si>
    <t>Y0aWLOlIF_xD-x794lbwHg</t>
  </si>
  <si>
    <t>Great new fusion restaurant. Hidden but super wonderful with a large seating area and delicious menu. Also great coffee. ;Had the chicken with waffles and it was a fun twist.</t>
  </si>
  <si>
    <t>FO2_Mhhk3JL1K4lQC_viEg</t>
  </si>
  <si>
    <t>Who is writing the reviews?;;I love trying out new places and after hearing people rave about this place I thought me and the wife would go and check it out. ;;Well unfortunately we were greatly disappointed. ;;First, the place is extremely small. ;Second, the food was not that great for the price paid. I paid over 30 dollars for 5 dumplings that had way to much clove in the them. It felt like we were eating straight clove sticks. ;Third, the size or portion of the fries was very small and the pork belly that I had added to it was very fatty and chewy. ;Fourth, I ordered the soy glaze wings and although they had a good flavor the breading was soggy and it wasn't a little crunchy or firm at all. ;;Unfortunately we were disappointed. I have had Jerk/Island food on the islands and also Korean and this place is not good at all.</t>
  </si>
  <si>
    <t>6GX4GZtx6C7m60p3rO0uVg</t>
  </si>
  <si>
    <t>P7uiTj6bK__MpI6EDWW72Q</t>
  </si>
  <si>
    <t>srQsj4B5Xa7_KrhDyZ59Vg</t>
  </si>
  <si>
    <t>Not impressed. The drinks are weak and the food is inconsistent. Pineapple guac; jerk chicken wings and TSB nachos were good. Lettuce wraps and jerk chicken dumplings took an hour to get and were not tasty at all. Overall it took a long time to get service and food. The staff were friendly; but overworked. Things seemed disorganized/ chaotic. Our waitress was sweet and that's why 2 stars; otherwise the experience was blah. Would not go back.</t>
  </si>
  <si>
    <t>NipkS6BnDda0y0bcuVGl_w</t>
  </si>
  <si>
    <t>Xg3yvQVz6NMdVBgYs1huCg</t>
  </si>
  <si>
    <t>iE82cd9eEwKwwevhKjdziw</t>
  </si>
  <si>
    <t>_n539Sga7PCvHQs--a4qkA</t>
  </si>
  <si>
    <t>Tex-Mex, Dive Bars, Bars, Beer, Wine &amp; Spirits, American (New), Restaurants, Gastropubs, Nightlife, Southern, American (Traditional), Beer Bar, Food</t>
  </si>
  <si>
    <t>Interstate Drafthouse</t>
  </si>
  <si>
    <t>This is a cool little place. We went last night for dinner with a few friends. Let's start with the bad though. The place is tight! It was a Saturday so it was daily crowded. The place is also very dark, no real draft menu. It's written on a chalk board, which is located in a bad spot. The menu on website is not the same in restaurant, that was a bit of a bummer.;;The good is the food. So four of us went and we all got something different. We started with the wings, fried pickles and poutine fries. All were very very good. The pickles were excellent but you only get a few slices in an order. As for entrees, my wife had a salad and I had the brisket sandwich. My wife enjoyed her salad, was missing the pecans but she overlooked. I thought the brisket was good, but it was very greasy and heavy. Not really what I expected but still good. Our friends ordered the burgers, one regular burger and one one special. The one on special was great they said, it had pastrami and bacon on it. He was loving it. The fries were also hand cut and very good.;;We ordered a few rounds of drinks, Fishtown iced tea, was good so were the draft beers. Bloody Mary wasn't as good as expected. All in all I think we'll be back.</t>
  </si>
  <si>
    <t>Cb3bu9x27OZU0YfFcDVFSA</t>
  </si>
  <si>
    <t>One of my favorite taco tuesday spots! But Can't go wrong with anything on the menu; awesome outdoor seating</t>
  </si>
  <si>
    <t>LwETH0Wv8bok-Nm9ibD_Wg</t>
  </si>
  <si>
    <t>f2HWYOuOlnN90Lp7JOAoSQ</t>
  </si>
  <si>
    <t>Ive officially found the worst burger in fishtown oh u want lettuce tomato and onions on that.... it doesn't come with that. We ordered a rare n medium burger both well done.  But attitude about needing lto was not cool. Think this is my last time here. Obviously this place had a issue with my post. We both ate the way over cooked burgers n delt with it.... They should have been sent back just on cooked status alone. If someone asks for lto what it the big deal.  I work in service industry n no matter how weird a request is I manage to get it done.  Asking for lto for your burger is normal.  And your sarcastic comment is cute.  Im never mean to your staff i'm quiet n I tip n spend money!   I will say just because u are owners son does not mean u should be behind a bar.  If you ever notice it is dead in there when u are cuz no one likes you. ...... just saying.  Drafthouse I sure will miss you. ...meh! ..................... At the end of the day there are a million places to eat here in Fishtown; you can just remember that my dear. ;)</t>
  </si>
  <si>
    <t>ZAEwtUQPlcWTQXb1kRz9Qw</t>
  </si>
  <si>
    <t>aS1321v0xHRxao2oHoTTdg</t>
  </si>
  <si>
    <t>This place came highly recommended by some friends.  Walking in to a narrow divey bar with Christmas lights up in June; I was a bit surprised by their recommendation until I ordered the food.  The black bean nachos were great; the cornmeal crusted shrimp tacos were to die for; and the Mexican corn on the cob was a life changing experience.  Pair it with one of their vast selections of draft beers and all at very reasonable prices.  They have a nice little outdoor patio section as well.  Will definitely be going back to this gem again and again!</t>
  </si>
  <si>
    <t>iFFEgX4GEgCbXF-pu6HLvA</t>
  </si>
  <si>
    <t>FHXZxkwpYVp5X-rOfostkA</t>
  </si>
  <si>
    <t>fJhr0G2JBNkfqpbIwkEQHg</t>
  </si>
  <si>
    <t>McamFAIO50SD8v2YPeBm6w</t>
  </si>
  <si>
    <t>Interstate Draft House opened up a few months back when it was still hot and sticky outside and let me tell you; Palmer Street couldn't be happier!  The service is fantastic. The beers are delicious. The food is not your average pub fare in the best way possible and the owners are both knowledgeable; sweet; attentive; and excellent at shooting the shit.  My only hope is that they will put more Lact-tard friendly items on the menu (less dairy please! I am so allergic).</t>
  </si>
  <si>
    <t>velal34L5DDpfaMxojRhlw</t>
  </si>
  <si>
    <t>MhGMg41AwvifSypkt_rIxw</t>
  </si>
  <si>
    <t>_D-QHVQakrvsqAdZ50FXMA</t>
  </si>
  <si>
    <t>DzaWkLN5HsRiMsgI413aGw</t>
  </si>
  <si>
    <t>Interstate Drafthouse is a hidden jem in the heart of Fishtown.  I went there for the first time this past week and enjoyed my experience.  The food was unique and tasty and the beer selection would satisfy most micro beer snob fans.  I ended up ordering the bacon bloody mary.  My server informed me that they usually offer it as a special for weekend brunch; and didn't have bacon readily available.  He offered to have some cooked up though; and I gladly accepted the offer.  The bloody mary was good; but there was a bit of a bitter taste towards the end.  Not sure if that was normal.  Otherwise; I liked IDH; and will probably return in the future.  Parking may be a challenge since the restaurant is in the middle of a residential neighborhood block.  BTW; the do offer a flight sampler for their beers.</t>
  </si>
  <si>
    <t>DzewD4FdznblgU3XMUpVxg</t>
  </si>
  <si>
    <t>uotef5lRoaQ_ExH2vyE4_A</t>
  </si>
  <si>
    <t>alligator nachos &amp; a couple arctic splash LITs -- WOW.;great way to spend a friday night. can't wait to do it again!</t>
  </si>
  <si>
    <t>7XqH53bQwKGwjA7YpgrdmA</t>
  </si>
  <si>
    <t>Drafthouse is a staple in our weekend brunch rotation; we usually end up here once a month or so- especially if we're going with my parents. The outdoor space is great; even more so if you have little ones. The menu has something for everyone to enjoy (hubs &amp; I are vegans; mom is veggie; &amp; my dad's an omnivore) so we all leave happy &amp; with full bellies. The portion sizes are generous &amp; reasonably priced. The blackened brussel sprouts are always a staple in addition to trying out as many other menu offerings as possible. The Bloody Mary is just kind of meh; but with the Fishtown iced tea on deck who needs a bloody?  The draft list is always pretty extensive so you're bound to find something to please.</t>
  </si>
  <si>
    <t>loNLA28I-013eyAAFolA0w</t>
  </si>
  <si>
    <t>B5eJm8A4eiuPLW5C6l75dQ</t>
  </si>
  <si>
    <t>Sandwiches, Cheese Shops, Meat Shops, Italian, Specialty Food, Restaurants, Food</t>
  </si>
  <si>
    <t>yI6JkVtBI3DiwH9WTjvVlQ</t>
  </si>
  <si>
    <t>If only max had stopped giving me samples...I wouldn't have bought 10 pounds of cheese...this completed my foodie trip from Buffalo; and what a way to end. The staff take their time to educate you...and suggest pairings. And they have the pairings too! This little shop met and exceeded my expectations. An episode of the LAYOVER turned me on to this place. Well done...</t>
  </si>
  <si>
    <t>BYcaD_FYG0EgLVYWiMg40Q</t>
  </si>
  <si>
    <t>Qq_nuagq0h8CEsRVP1NKcg</t>
  </si>
  <si>
    <t>When I think of the Italian Market, I think of Di Bruno's.  (And, of course, Claudio, Talluto's, the spice shop, and the man at the produce stand on the corner of Carpenter who always seems to be yelling at one of his colleagues.);;It's quite an experience to walk in on a busy Saturday morning to a line of gents behind the counter, tending to all the needs of the long line in front of the counter.  YES, there's a line to the back of the store many of those times.  But YO, it's Saturday, and it's cheese heaven you've just entered.  Waiting in line is time spent oogling at all of the wonderous culinary treasures that place has to offer.  Sample a few cheeses on your way down the line, and listen to what other people order.  Enjoy the banter the staff bounces around as they slice.  ;;And it's happened more than a few times that I've gone in to order something - whoever's helping me will offer me a sample slice of whatever I'm already buying.  \Just in case you need to jog your memory a bit\"</t>
  </si>
  <si>
    <t xml:space="preserve"> they'll say.  I'll usually end up leaving with more than I'd set out for</t>
  </si>
  <si>
    <t xml:space="preserve"> which is a testament both to my non existent will power</t>
  </si>
  <si>
    <t xml:space="preserve"> and their ability to upsell.;;YES</t>
  </si>
  <si>
    <t xml:space="preserve"> you'll spend a bit of moolah.  But man</t>
  </si>
  <si>
    <t xml:space="preserve"> if it's tasty goodness you seek</t>
  </si>
  <si>
    <t xml:space="preserve"> then you've spent said moolah at the right place."</t>
  </si>
  <si>
    <t>BA_B9NZtaj27DfPaZZypDQ</t>
  </si>
  <si>
    <t>q9nUKyQqyyI1pk4v3bKpkw</t>
  </si>
  <si>
    <t>lV42ZRMOz8yPPRdS9hD6mA</t>
  </si>
  <si>
    <t>I only go to Di Bruno's every once in a while; at first I was quite overwhelmed and nervous; it's quite a fast paced environment but I've learned to embrace it.  The shop is wicked tiny but the shelves are filled to the brim with product; oils; vinegars; pastas; jams; and other condiments.  The staff is very knowledgeable and incredibly adorable; and they don't look at you funny when you buy the prepackaged cheese or ask too many questions; it's comforting.</t>
  </si>
  <si>
    <t>4ze88V1brgv5slnpZ1Q4gw</t>
  </si>
  <si>
    <t>qQVBAySpFOboUzLV38Db8A</t>
  </si>
  <si>
    <t>Did you think that Whole Foods had a nice selection of cheese? Fuggedaboutit. This place has a dizzying choice of cheeses, plus that authentic feel of a real cheese shop. Not to mention oils, vinegars and other gourmet items. ;;I got a sandwich (to hold me before I took my flight back home to Chicago); \The Italian Job\" was composed of proscuitto</t>
  </si>
  <si>
    <t xml:space="preserve"> their handmade mozzarella</t>
  </si>
  <si>
    <t xml:space="preserve"> roasted red peppers</t>
  </si>
  <si>
    <t xml:space="preserve"> sea salt</t>
  </si>
  <si>
    <t xml:space="preserve"> cracked pepper and Tuscan olive oil on a skinny</t>
  </si>
  <si>
    <t xml:space="preserve"> crusty roll. It was filling enough to hold me the rest of the afternoon</t>
  </si>
  <si>
    <t xml:space="preserve"> definitely tasty and gave me a good sampling of their various products. ;;Staff was all noticably nice and smiling in an easygoing way. ;;Di Bruno Brothers has been around since 1939. It's not hard to see why. Great selection</t>
  </si>
  <si>
    <t xml:space="preserve"> service and food. What more can you ask for?"</t>
  </si>
  <si>
    <t>H32QTRV87Q6CGTVUm1Z4QA</t>
  </si>
  <si>
    <t>KNZIs6BgHX7MsI7BzQBTWg</t>
  </si>
  <si>
    <t>All varieties of delicious cured things, and the staff knows just what they're talking about. Don't leave without L'Amuse Gouda.;;I'm living in a rural area in Northern New York, and I don't have anything like Di Bruno nearby. I wish I did. The grocery store doesn't cut it. I'll be visiting them every time I'm in Philadelphia.</t>
  </si>
  <si>
    <t>wedTrPI1IUmxhuxn8Sw5ng</t>
  </si>
  <si>
    <t>N6pS4hwbi2YSl7IUkX-rWw</t>
  </si>
  <si>
    <t>The Yelp reviews may have led me to Di Bruno Bros. but it was the cheese samples that made me linger. ;;Holy cheese selection. I was in heaven. My only regret? That I had a plane to catch the next day with no means of toting around half a dozen hunks of specialty cheeses. From the oozing, spoonable cheeses rolled in tree bark to cheeses that make you think of brussel sprouts, in a good way- they have it all. If I lived in Philly, this would be my go-to spot for charcuterie and cheese boards before parties (did I mention they have nuts and antipasto too?). ;;The cherry on top? The staff was super attentive despite being busy and knowing we were out-of-towners only looking to purchase a few snacks. I saved the label of my cheese and can't wait to flash it around to the cheese experts in Indy. Five stars. No doubt about it. ;;Love,;Queso Me Crazy</t>
  </si>
  <si>
    <t>AHRrG3T1gJpHvtpZ-K0G_g</t>
  </si>
  <si>
    <t>iVRKcCvhWOwN_yv12-PahQ</t>
  </si>
  <si>
    <t>I like both Claudio's and DiBruno's in the Italian Market but DiBruno's has friendlier service - namely Ian; the manager.  You can tell that he really loves running this shop and knows the products intimately.  You get such attention compared to the frantically busy and segmented store on Chestnut.  Definitely one of my favorite spots in the Italian Market.</t>
  </si>
  <si>
    <t>R07hH3NH7bLChvB8nRRgAw</t>
  </si>
  <si>
    <t>G_b_SHcM5_dnBslzCx-vpQ</t>
  </si>
  <si>
    <t>q__BLLHT2nfueZtlEDS-5w</t>
  </si>
  <si>
    <t>delicious food offered in a wonderfully appetizing and adorable fashion... A little over priced, but so worth it!;;Quaint and feels like a market out of the olden days!</t>
  </si>
  <si>
    <t>T1jPgwFDAWynHgBFEloxfA</t>
  </si>
  <si>
    <t>TjwWB-ET-qmO2-8bfIHMig</t>
  </si>
  <si>
    <t>Restaurants, Noodles, Asian Fusion, Japanese</t>
  </si>
  <si>
    <t>Cheu Fishtown</t>
  </si>
  <si>
    <t>CPhjF_sweJRUW4Ig75t_0A</t>
  </si>
  <si>
    <t>Had lunch here today and really; really enjoyed it.  The miso ramen was my fave dish.  Hearty flavorful broth;  plenty of noodles; pickled corn yum!!  I don't usually eat the marinated egg in ramen; but this one was so perfectly cooked and creamy I dove right in and was not disappointed.   The pork belly buns were good too; just wished they had the moist almost stickyness I've come to expect.  But certainly not a deal breaker.  Service was quick; friendly and efficient with a touch of thoughtfulness.   Bathroom is pretty cool too.  Lol. If you're looking for a non traditional take on Asian this is your place.</t>
  </si>
  <si>
    <t>nCa34Xb2lXhSTSAYTYmuGw</t>
  </si>
  <si>
    <t>obQNGVocVQO9qVqCdVC51g</t>
  </si>
  <si>
    <t>I6i9qQ4_sEdvFjBPFnkUqg</t>
  </si>
  <si>
    <t>fSfegMflm7DHSXUHBOmz5A</t>
  </si>
  <si>
    <t>En8P-ALKTnqCAdnFb-_9mA</t>
  </si>
  <si>
    <t>My friend and I came here to try the new place. We got 2 apps to share.. the pork belly bun which had a nice flavored meat; but very little sauce. With the bun being thick; it seemed dry when you eat so if there was more sauce; it would have been great. We also got the green curry chicken wontons; which I would rate a 2. Definitely not a green curry taste I envisioned. The flavor was bland. I got the brisket ramen and my friend got the miso ramen... popular dishes on the menu... but it wasn't up to the mark. Is it different; Asian fusion.. yes. But the dishes can use more buildup of flavor. I love the idea of the menu; the ambience; the drinks were excellent; but me being a foodie; I expected a lot more. I'm hopeful this place will get better because the menu and ingredients are fresh but the flavor is not there yet.</t>
  </si>
  <si>
    <t>bHuomBkM6hCgHi3MYsJ4lw</t>
  </si>
  <si>
    <t>4Y0UcN7mkATpNrIyuhXKAQ</t>
  </si>
  <si>
    <t>So I've never had ramen. Yes. I know. Sad but true. And I honestly feel kind of spoiled because Cheu Fishtown is nothing short of divine. ;;Let me just note that the bathroom was very clean and very cool to look at. I went before I sat down so this was a terrific beginning to an outstanding evening. ;;We started with delicious drinks made by bartender extraordinaire Mark who really made our evening from beginning to end. If you like a strong drink but hate how strong drinks taste, the Oomami is for you. Tasted like juice but definitely wasn't. ;;Then we moved on to Beet Rangoon. Let me be clear. My husband is afraid of beets. Afraid. But after watching me dive into these crispy delights he decided to taste beets for the first time in almost half of a century. And he did was thoroughly pleased. The sweet and sour sauce really set it off, too. My husband had some Black Garlic Wings and made the bold statement that they are the best wings he's ever had. Hyperbolic or not, they're still pretty darn good. The cauliflower with dehydrated black beans and rehydrated raisins was also perfectly flavored. The pickled onions added a perfect touch. ;;Now onto the Coconut Curry Ramen. I have to say, I was nervous. I also don't know how to use chopsticks so I got a fork and just went for it. The perfect amount of spice with hints of basil and coconut made me want to eat ramen for life. Husby had the Brisket Matzo Ball Ramen and practically licked the bowl clean. He said it wasn't the best brisket he's ever had but al the flavors together made the meal. ;;If Cheu Fishtown were closer I would go daily. But since it's a solid 30 minute uber from us we will have to settle for only going every date night for forever.</t>
  </si>
  <si>
    <t>AR9dIbLpWq5rJme5tuBYKA</t>
  </si>
  <si>
    <t>Excellent food, exceptional service, every item is delicious. Drinks are a must! Nice spot to celebrate!;;5/5 would recommend.</t>
  </si>
  <si>
    <t>AzF1UlndFiJe4h7-w_hGWA</t>
  </si>
  <si>
    <t>FGYhurPBLJRS59Wm99DP-w</t>
  </si>
  <si>
    <t>Great service; okay ramen. I had Cheu noodle bar at 10th st awhile back and I felt the same way... their pork buns were really tasty though! I love the dill that was added!! Yummm! However; I had the miso ramen with kimchi and it really didn't have that authentic Asian flavor. I highly recommend the kimchi should be sitting on the shelf for at least two days. As a person who eats kimchi everyday; I will tell you it will tastes so much better when it ferments a little longer than just immediately placing the jar in the fridge! Just a little tip :)</t>
  </si>
  <si>
    <t>s8jr65E_xPSW84nh6CG94w</t>
  </si>
  <si>
    <t>otgL5x3JyG2Rz3aPZKiqfg</t>
  </si>
  <si>
    <t>As residents of Fishtown, we were stoked to hear that this Cheu outpost was being erected right down the street. Accordingly, you know we were darkening it's doors within a week of the grand opening. Overall, it was a fantastic experience, but it did seem like they were still working out a couple of the little kinks that come with opening a restaurant.;;We visited at 6:30ish on a weeknight, and waited 15-20 mins for a table, but we were able to order drinks from the happy hour menu and enjoyed the time chatting in front of the beautifully restored building, which was originally a stable for police horses. Patrons of Bing Bing and the OG Cheu will recognize the group's eccentric interior design style. This location features grafitti-esque art and wallpaper that is actually a mosaic of ramen wrappers. Very cool space.;;Once seated, we perused the characteristically offbeat, \fusiony\" menu</t>
  </si>
  <si>
    <t xml:space="preserve"> and settled on the falafel steam buns</t>
  </si>
  <si>
    <t xml:space="preserve"> the green curry chicken wontons</t>
  </si>
  <si>
    <t xml:space="preserve"> the Chinese broccoli</t>
  </si>
  <si>
    <t xml:space="preserve"> and Bubbie Chow's Sliced Beef.;;Everything was excellent (I highly recommend the brisket</t>
  </si>
  <si>
    <t xml:space="preserve"> which is served build-your-own-wrap</t>
  </si>
  <si>
    <t xml:space="preserve"> ssam style)</t>
  </si>
  <si>
    <t xml:space="preserve"> but I did dock a star this visit</t>
  </si>
  <si>
    <t xml:space="preserve"> as it all seemed to fall just short of the perfection that we have come to expect as patrons of the group's other joints. No major issues at all</t>
  </si>
  <si>
    <t xml:space="preserve"> just a little under-seasoned here</t>
  </si>
  <si>
    <t xml:space="preserve"> a little overcooked there</t>
  </si>
  <si>
    <t xml:space="preserve"> not enough sauce or lettuce for our brisket wraps (though they did give us some more when we asked). As I said earlier</t>
  </si>
  <si>
    <t xml:space="preserve"> these super minor hiccups are probably just due to the place being brand new.;;In closing</t>
  </si>
  <si>
    <t xml:space="preserve"> we're just excited to have this place in the neighborhood! We cant wait to go back</t>
  </si>
  <si>
    <t xml:space="preserve"> have another fantastic time</t>
  </si>
  <si>
    <t xml:space="preserve"> and bump it up to 5 stars. Welcome to Fishtown Cheu!"</t>
  </si>
  <si>
    <t>ztIiG0N_1i6dD274Yr29fg</t>
  </si>
  <si>
    <t>came here on a Sunday afternoon for some ramen with friends and had a pleasant time. service was great. i got this mint coconut milk honey iced tea which was delicious. my friend ordered a bloody mary and didn't like it at all, kinda just tasted like ketchup and water.;the wings were OK.. .a little bit too salty and wish the wings were meatier and crispier.;my brisket matzo ball ramen was perfect as it always is. the mapo tofu ricecakes on the other hand... something is missing. i like my mapo tofu to have the traditional soft tofu, while this was more of a hard tofu which is okay cause i think it plays better with the consistency of the rice cakes but the flavor was just blah. it needs more spice and more flavor, it was kind of salty and acidic which i know Bing BIng loves playing around with but i'm not a big fan of that.;;i have to say if you come here brisket ramen is probably the best dish on the menu</t>
  </si>
  <si>
    <t>E3Y6dpuitkcMGJqgE78_SA</t>
  </si>
  <si>
    <t>This place is AMAZING. Whether you dine in or take out, every items on their menu or specials is cooked to perfection. Highly recommend this place! Even if they tell you there's a wait, it's usually shorter than they say - and they will text you to come back. ;;Side note is the staff is constantly telling me how cute my dog is when I walk by so that helps too. :)</t>
  </si>
  <si>
    <t>wxZ9qeEBFJ-f7MDiJlgO9g</t>
  </si>
  <si>
    <t>fBOoOWHRWPXIrMvVVkZqMg</t>
  </si>
  <si>
    <t>Bakeries, Food, American (New), Restaurants, Cupcakes</t>
  </si>
  <si>
    <t>Cake</t>
  </si>
  <si>
    <t>9mdyQEj3khBuPOFcpNt8ig</t>
  </si>
  <si>
    <t>Great ambiance-but tables are so close together that you &amp; your lunching neighbors can all hear each other's conversations.  Popular lunch spot-we got there right before the rush-&amp; tables were not moving. Fresh; nicely presented choices. If you are not used to city prices; be prepared to spend $13-$15 for things like an upscale tuna sandwich on \country bread\". $3 for mini San pelligrino water. Salmon nicoise was good; but I could swear that someone forgot to put any of the dressing on the salad. We grabbed some cupcakes; tarts; etc to take home for the fam for later. Our kids actually did not like the Oreo cupcakes! We tasted them; as we were confused-sure enough-they just didn't taste good. The lemon squares were not very lemony. The best deserts we tried? The chocolate cake with chocolate mousse &amp; the citron tart. That's pretty sad considering how many goodies we took home. We found the wait staff to be pretty friendly."</t>
  </si>
  <si>
    <t>UrlDJhxDYtfcg_E0v_MmXw</t>
  </si>
  <si>
    <t>APZE3Q-E5iMxuj7WebT2lw</t>
  </si>
  <si>
    <t>This was a fantastic experience. My boyfriend and I literally cleaned our plates. I love the ambience; the service is always friendly and the menu is simple enough to not overwhelm you. The brioche French toast was unreal topped with strawberry and peach and was super light but filling. The scramble sandwich was also delicious on a freshly baked lightly toasted roll. We were so happy with our meals we had to check out the pastries for the same day baked goods and with 3 brown butter almond cakes that were the perfect finish! We could have shared one but we were being greedy</t>
  </si>
  <si>
    <t>J9UiQtQ21P9zFN0Yr07L7g</t>
  </si>
  <si>
    <t>A9MqjNIWQd1WO6vB7KRZdw</t>
  </si>
  <si>
    <t>Reminds me of a hipster establishment. The menu was unique with it type of dishes and flavors. There is not a whole lot of traditional flavors but that's not why you come here. I had trouble selecting from the menu. When I went here it was packs with women as if it was bring your girlfriend out day. The restaurant is in an old greenhouse that is supporting 2 palm trees one that is dying and other plants that I don't know.;;I ordered the burger since there wasn't much on the menu I would fancy, and the first bite was pretty awesome but then got boring after the 4th bite. Not a very great burger but not bad either. They did have desserts that looked great but I wasn't in much of a mood after my burger. ;;I don't think would come back here.</t>
  </si>
  <si>
    <t>Z2BMCXaVGqikH9Ad0DW8bg</t>
  </si>
  <si>
    <t>G3jn9Pp7y_Wxtq2Ni4RL8g</t>
  </si>
  <si>
    <t>The food was great for dinner.......until the sun went down and the rodents came out. Yes plural; not just one mouse but several mice scurried below as we tried to finish our wine and meal. It was disgusting. But to add insult to injury; the waiter offered no apology; in fact; turning a blind eye to the rodents. The terrible service almost exceeds the disgust over the mice. Hope you dont fine mice droppings in your cupcake. And one last note; isnt' there a health dept or some restaurant bureau that regulates this type of thing??</t>
  </si>
  <si>
    <t>G4HOLdKjWpqGntTUhwl4yQ</t>
  </si>
  <si>
    <t>LoEPzmmuI19qBuqUMktFrg</t>
  </si>
  <si>
    <t>My favorite place to get brunch in Chestnuthill by far! Food is always delicious, and the solarium (green house) that the restaurant is inside of makes a great setting. ;Definetly order their French toast and try some of their baked goods if you have room after their large portion sizes. Or take the baked goods to go! Make sure to plan ahead, this is everyone's favorite place too!</t>
  </si>
  <si>
    <t>PqTi2vqgxjT98oqFhZ1Uig</t>
  </si>
  <si>
    <t>7ORRqGoCKVTklLoE5x91eg</t>
  </si>
  <si>
    <t>Located in the quaint and lovely Chestnut Hill area, this restaurant is bursting full of sunlight, plants, and smiling people. The staff is really nice and accommodating, and there is always always a full house with a slight wait to be seated. The wait is not bad though, because they take your number and allow you to walk around and will call when a table is available. ;;The food is a little pricey with most salads around $15 and sandwiches $12. Everything I have tried here has been good, but without a wow factor. The food was a little plain for my liking, with the house salad dressing being a little bland for my poached salmon salad, soup a little under-salted...etc. ;;I'd return for the good atmosphere, but consider the price a little steep for what you get.</t>
  </si>
  <si>
    <t>EMMKdK1cGrLSo08wgSYHJQ</t>
  </si>
  <si>
    <t>xouzVgk9AgqWHoCML_sD8A</t>
  </si>
  <si>
    <t>OMG what a wonderful little find. The food is DELICIOUS. I went for breakfast and would return to eat there everyday if I could. Moreover; I got a tart for a birthday while I was there-- it was the most decadent and fine dessert that I have ever tasted!</t>
  </si>
  <si>
    <t>eNh8QvCPmyX03Tx8B2pIvg</t>
  </si>
  <si>
    <t>lEkutpq2a-H68P6fZ1_iUw</t>
  </si>
  <si>
    <t>This place is excellent! I went for lunch on a weeekday around noon, but the wait as already 30 minutes for two. I suggest going a bit earlier to ensure you have a table if your pressed for time. ;;I got the Lemon Grilled Chicken Cobb salad, and it was amazing!! Generous portion and quality ingredients. Service was attentive, even for a busy lunch crowd, and I was really impressed by the refreshing and healthy menu.;;The only thing I wish was diffrent is the decor. The outside is so whimsical and airy, and I found the furnishings inside a little uninspiring and dissonent when compared to the impressive greenhouse exterior. ;;We will definitely be back for more!</t>
  </si>
  <si>
    <t>G2xskHe8op0ouyOh7g6KfQ</t>
  </si>
  <si>
    <t>d-11PcvwY4u78l3IQzMIWQ</t>
  </si>
  <si>
    <t>Beautiful ambiance and fabulous food!! Everything I've ordered has been unique and exceptional. Always-friendly waitstaff. The only downside is that there is always a long wait to get a table. But you can 'check in' and leave; and they'll call you when a table opens. The good news- it's worth the wait! Cake absolutely serves the best brunch in the area. You can expect to find a more complex and nuanced menu than your average brunch place- and their dishes have truly been perfected. If you're looking for a pile of sausage and flap jacks; go to IHOP. If it's savory crab cake Benedict or a delectably rich garden frittata you're after; this is the place!</t>
  </si>
  <si>
    <t>B-dDuV_0c6Dl9ZehmBm8BA</t>
  </si>
  <si>
    <t>RYhbgUhaofopfo1nG8BpdA</t>
  </si>
  <si>
    <t>Great atmosphere; great food; friendly staff.  Perfect for a lunch with the kids or a girlfriends lunch.</t>
  </si>
  <si>
    <t>AekypDGM6s_HnGCYtYZSGw</t>
  </si>
  <si>
    <t>VJpuuNZ8QXR2zTHIhB0yhw</t>
  </si>
  <si>
    <t>Hotels &amp; Travel, Venues &amp; Event Spaces, Restaurants, Hotels, Event Planning &amp; Services</t>
  </si>
  <si>
    <t>The Westin Philadelphia</t>
  </si>
  <si>
    <t>pPWTxL3zY_Eptv0q-YMYMg</t>
  </si>
  <si>
    <t>The hotel is nice and the people who work here are nice. Our room was lacking a lot though. The duvet covers weren't zipped and it was because the zipper got stuck on the material and instead of fixing it; they just left the duvet cover open. We didn't have any shampoo; conditioner; or a bath mat. They left the bath soap on top of the toilet cover. I feel like they didn't completely get the room ready prior to us arriving. For the amount of money you spend on a room here; I would go to a hotel nearby.</t>
  </si>
  <si>
    <t>pwMGH6V4r4D2E159uc0CLA</t>
  </si>
  <si>
    <t>h2a2C3KEMxGtcbLPinhJvA</t>
  </si>
  <si>
    <t>I couldn't of had a better experience at The Westin Philadelphia. All of the staff was incredibly kind and helpful. The hotel is located above a shopping center; so you are steps away from a number of stores; such as 'The Body Shop' as well as many food options. My only complaint would be the price of parking at $40 a day!</t>
  </si>
  <si>
    <t>HO9WP0Fw_R_Fr-9bGdLphQ</t>
  </si>
  <si>
    <t>OFtPJ3pusCWDqXr215X41w</t>
  </si>
  <si>
    <t>FIptRVmpdBKBKqpnrXwgnQ</t>
  </si>
  <si>
    <t>Nice hotel in a prime location. That's all you can really ask for. Plus, I got another sick deal through hotwire.com. Our room at the Westin only cost $113/night, plus tax.;;Also, we discovered when we got there that this is the hotel most MLB teams stay at. I know this because I saw several Mets players there. So that was kind of cool. It reminded me of my days when I was a kid, on family vacations in Boston, waiting in the lobby of the Sheraton (where we always stayed) for autographs of Don Mattingly, Roberto Alomar, and Mike Mussina, amongst others.;;Anyway, the hotel took care of all our needs and was very clean and nice. That's all I really care about in a hotel. Definitely recommended for anyone with kids who likes baseball, and anybody who is willing to use Hotwire to book a hotel room.</t>
  </si>
  <si>
    <t>3b2q_BzCDB62LsnUznC49g</t>
  </si>
  <si>
    <t>mfXrtPsniVqt4cigDr3qxg</t>
  </si>
  <si>
    <t>Great stay on Valentine's weekend! Guest services were excellent; room was clean and large. We stayed in a superior king room. Nice rain head shower with handheld sprayer. Hints of Philly history were tastefully decorated throughout the whole place. Parking is expensive; but I don't think more than other hotels in the area. You can easily save by using a garage nearby.</t>
  </si>
  <si>
    <t>mi8l19dah2X1oRLluZn_TQ</t>
  </si>
  <si>
    <t>TQR892yWGtujbdofd5n2YA</t>
  </si>
  <si>
    <t>Check-in was easy. The front entrance to this hotel is strange as it is located on the floor below the hotel's main lobby. Need to take an elevator up to the main floor of the hotel so it's not directly accessible from the street. The view sucked but didn't go to Philly to stare out my window. Beds were comfortable-- a little too soft for me but it was fine. Bathroom was spacious and the shower had TWO shower heads, kinda cool. Only complaint would be the MISC refreshment center charge. ;;These hotels have sensors in the mini fridge as well as the snack station. Jay C. accidentally picked up one of the cookie bags and of course I was charged for it. It clearly states (in small print) that everything has a sensor and should not be removed if you are not going to eat/use it.  Oh well, lesson learned. ;;It's walking distance to many shops (tax free on clothes/shoes!!!) and restaurants and is conveniently located near the Rittenhouse Square area. Great location for the price. I paid $211/night for 3 nights Fri-Sun.  Would definitely be back at the Westin Philadelphia for future visits to Philly.;;--;Parking: Didn't rent a car, but taxi ride from airport was about $30 without tip. Philly is a very pedestrian friendly city so we walked around to soak in some culture. Cab fares are very reasonable.</t>
  </si>
  <si>
    <t>aQdvjjGwMwzxfkWxEN89hw</t>
  </si>
  <si>
    <t>_A7Vdwzb8lZO-HN__0d7dA</t>
  </si>
  <si>
    <t>..and I'm being generous. I started this review during breakfast on my last days' stay. Originally awarded it two stars but the flying bugs hovering around my orange juice sealed the deal. My ultimate goal when picking a hotel is ensuring a good nights' sleep. Don't count on that here. The rooms are quite loud. The jackhammer at 6:00 am two days in a row guaranteed a frustrating wake up. I was on floor 12. I pity the fools on floors 1-11. Their teeth must have rattled out of their heads. The ice machine is situated in a room off the main hallway; which is a good idea. They don't want anyone to see you fall when you slip on the wet floor with no mats and melting ice everywhere. I had to have the ice though.  The swelling on my knee from the fall wasn't going to go down on its own. I'd already bandaged my hand from the razor sharp interior door handle in my room. It was machined so thin that I left with what felt like several small paper cuts. Self parking is $40 so I felt I got the value of the $52 valet. The valet guy agreed; as he indicated it's only a few bucks more; might as well valet. Good salesman!  I am pretty sure the lady in the room next to mine was having a baby; an elephant baby. The high-pitched squeals The upsides are the nice television; comfortable beds; and the location. There are several very nice hotels in the area. I recommend checking out one of those before coming to the Westin in Philadelphia-especially if you want breakfast within an hour of ordering it. I'm still waiting as I write this....I received my food and it was a decent omelette. The dishes were still on the table when I checked out an hour after finishing my meal. That wouldn't be a big deal but you walk directly past the restaurant to get to the elevators. It was very dirty. They were simply understaffed and unprepared for the weekend. I understand the hotel can't control construction next door but they can put a notice out. They can also control the other issues I mentioned above.  When I asked the concierge if I was the one millionth customer to complain about the jackhammer; he smugly advised \No; two millionth.\" He comp'd my movie from the night before."</t>
  </si>
  <si>
    <t>qMRTuq4YonPY377O-EERbA</t>
  </si>
  <si>
    <t>PryKpnX1ZzEsCZPf3J2Vtw</t>
  </si>
  <si>
    <t>Completely incompetent bar staff. My girlfriend and I sat for nearly half an hour, being completely ignored by these morons.;;DO NOT EVER COME HERE!!!!!!!!</t>
  </si>
  <si>
    <t>NJr0AQBkWNKJ3JepdTNMAg</t>
  </si>
  <si>
    <t>rLe-YmZxcJTHAz92co4SGQ</t>
  </si>
  <si>
    <t>Nice stay in downtown with great shops and restaurants within walking.;;Self parking in public lot below, $41 per night.  No discount or free valet even if you're platinum status.  That's typical of a big city downtown hotel. ;;SPG is great.  Sometimes their benefits are not communicated well.  Like the platinum breakfast is for two people but the server said they didn't write 2 people with a pen?  The breakfast card says platinum on it, server should know.</t>
  </si>
  <si>
    <t>PvBmRN4suldo06Kcz2-vcw</t>
  </si>
  <si>
    <t>JCphZxM7ldbFQOHRqZe-pw</t>
  </si>
  <si>
    <t>Shady staff and customer service.  We booked through a third party and tried to check in early.  They would not allow us.  I have never had a problem with early check in at any other hotels.  So we came back that night and they said our room had \mechanical issues\" and sent us to a hotel down the street.  They said we will get our money back. They asked for my contact information.  I NEVER heard from them.  I called them and they said that I have to get the money back from the third party.  The third party said the hotel should have told me that I am still responsible for the fees we paid.  In other words; they LIED.  I will not recommend this hotel to anyone.  A bunch of crooks and liars."</t>
  </si>
  <si>
    <t>ICsgNW156WEmy2PJnIq5CA</t>
  </si>
  <si>
    <t>bmJgvpuf2GBXd62ELK0Q2w</t>
  </si>
  <si>
    <t>Italian, Pizza, Restaurants, Hawaiian</t>
  </si>
  <si>
    <t>Luigiâ€™s Pizza Fresca</t>
  </si>
  <si>
    <t>MQ22lp5UwIblvUEQhevLIQ</t>
  </si>
  <si>
    <t>X84m2B4dPpDoWzkzRnVaTw</t>
  </si>
  <si>
    <t>fo7AvDFHGUuBxLih6NMDaQ</t>
  </si>
  <si>
    <t>We got the Regina Margherita pizza; onion rings; and fries. Service was fast and the staff were nice. We ordered take out. The fries were honestly crap. They tasted old to me even from the first bite. The onion rings reminded me of Burger King and while I do like their onion rings I expect better from anywhere else. However; I'm still giving 4 stars cause the pizza DAMN GOOD!! I'm really picky on pizza especially Margherita.</t>
  </si>
  <si>
    <t>ULUa0fQawIzMX2SpcDT9-A</t>
  </si>
  <si>
    <t>za6dp0VmJvYxXJvAjur-pA</t>
  </si>
  <si>
    <t>Considering what Fairmount had to offer before; Luigi's is a vast improvement.  I love that they offer a great selection of slices (usually about 9-12 pies to choose from) and they'll heat them up for you (although I find they're more likely to come out lukewarm than piping hot).  As for the flavor; these are as good as any pizza I've had in Philly.  Thin crust with tasty toppings.  If you want great pizza; you'll have to go to New Haven but if you want decent pizza; Fairmount finally has a spot.</t>
  </si>
  <si>
    <t>m_mUWDrRMY0MA3QrBCCBEA</t>
  </si>
  <si>
    <t>Me50QCSVhwZmQp_opPF0nA</t>
  </si>
  <si>
    <t>Quick bite while visiting museum of art. Great cheesesteak and wings. Good price; quick service.</t>
  </si>
  <si>
    <t>wSQdGnynmyANIn7OZEH9eQ</t>
  </si>
  <si>
    <t>VXNptzVv5hTAUKKHdQEGIw</t>
  </si>
  <si>
    <t>Pretty good cheesesteak.;;Some of the pizza looked ok, but the rest looked as though it would not reheat well. Since they have a weird small little over in the front rather then the big oven to warm slices I choose against that option. ;;I also asked when a plain pie would be done and the girl had no idea. It takes about 10 minutes for a pie sometimes a few minutes more depending on the oven hot spots. Humor me next time and go check.;;Maybe I'll try this place again.</t>
  </si>
  <si>
    <t>JSBG7uMpQMJ5EoOp077UUw</t>
  </si>
  <si>
    <t>twvTTiH9W_xOXgcV_6rqgQ</t>
  </si>
  <si>
    <t>The best pizza in Fairmount.  Their selection of pizza by the slice (under $3 a slice) has toppings more reminiscent of Italy than a typical American pizza place.  ;;I would have gone 5 stars, but their cheesesteaks aren't that great.</t>
  </si>
  <si>
    <t>ThE_x8A_n4vihdTMYjeOQA</t>
  </si>
  <si>
    <t>HaLM7C6CB78GxeF3mcvTJQ</t>
  </si>
  <si>
    <t>Hands down, BEST PIZZA in Philly! Closest place I can find that reminds me of new york pies. ;;It also MUST be said that the ingredients are so FRESH, sauce is YUM, and service is great. I've gotten delivery plenty of times and we've also eaten in.</t>
  </si>
  <si>
    <t>XUUCqfgQLXgrkL9-h-PIeA</t>
  </si>
  <si>
    <t>FnZ05EoeSD4qT8Pv38jAcQ</t>
  </si>
  <si>
    <t>Having grown up in Georgia and lived in New Orleans and Ohio, and visited the Northeast only intermittently throughout my life, I barely have the first friggin' clue about distinguishing the various East Coast pizza styles.  But I've found that the pizza in this part of the country is dependably better than that from any other region in the U.S., whichever city in the Northeast it's from.   ;;Luigi's originated in South Jersey, but I have no idea what that means style-wise.  But this pizza has thinner, crisper crust with a little bit of char, a zestier and not-too-sweet tomato sauce, and quality toppings.  I'd call it very good pizza, if not the type of pizza that memories are made of.;;I actually got a chicken parm sub, which came out piping hot.  The chicken was juicy and the bread was excellent, but maybe the sandwich needed a little more marinara--as a production, it came across a little dry.  Anyway, it was good eating.  ;;This location's main values seem to be its workmanlike, earnest, corner-shop vibe, a menu that's voluminous for a restaurant this tiny (in addition to plentiful pizza-topping choices, there's a huge variety of sandwiches, calzones, pastas, and salads), and reasonable prices.  Luigi's website says that this location has been here since only 2008, but it has the feel of a neighborhood institution.  ;;Extremely convenient for us tourists to both the Eastern State Penitentiary or the Philadelphia Museum of Art.</t>
  </si>
  <si>
    <t>tjwblGkWN9m0vsGaypJ0Vw</t>
  </si>
  <si>
    <t>XrJKn8jphq8xw3KjBerkJA</t>
  </si>
  <si>
    <t>Good spot. ;;1) This was the closest cheese-steak shop I found around Philadelphia Museum of Art.  ;2) The cheese-steak was very large and good. ;3) Price was reasonable.</t>
  </si>
  <si>
    <t>93i3SmY9se2iDQ8mqv5WOA</t>
  </si>
  <si>
    <t>eFvzHawVJofxSnD7TgbZtg</t>
  </si>
  <si>
    <t>Food, Cafes, Coffee &amp; Tea, Restaurants</t>
  </si>
  <si>
    <t>Good Karma Cafe</t>
  </si>
  <si>
    <t>Xs8Z8lmKkosqW5mw_sVAoA</t>
  </si>
  <si>
    <t>My absolute favorite cafe in the city. Their black and white latte is probably the best I've ever had (not too sweet and just the right amount of foam); soups are always really good (even for non-soup people) and there's just a lot of space to do work. The noise level is perfect; the music is at a perfect level; and I always enjoy when patrons bring their dogs. I'll keep giving them my business for as long as I can.</t>
  </si>
  <si>
    <t>IQsF3Rc6IgCzjVV9DE8KXg</t>
  </si>
  <si>
    <t>zn2RKBxqVNRAwfzJSRslPQ</t>
  </si>
  <si>
    <t>Great vegetarian and organic menu; friendly and helpful staff and delicious coffee! I'm definitely coming back</t>
  </si>
  <si>
    <t>AhTsqSS43V1-9yPq-NRX-w</t>
  </si>
  <si>
    <t>Decent place to study; work and what have you. Awesome; friendly and smiley staff. Moderately priced cafe fare. Ample tables and outlets. Hands down one of my fav cafes in Philly.</t>
  </si>
  <si>
    <t>ZDOrepSQi_K7iCRwIx9vnQ</t>
  </si>
  <si>
    <t>WtbJcI8-FAkvxwyt0MtJgQ</t>
  </si>
  <si>
    <t>This was the first coffee shop I visited in Philly (trying to branch out from Starbucks) and I wasn't disappointed!;;The atmosphere is my favorite! There is plenty of room and plenty of tables to sip your coffee or pull out books to study (they offer free wifi). The shrubbery at the front of the door adds to the charm and makes you feel like it is a secret spot (haha). As a plus, the bathrooms are also very nice and clean!;;The staff is super great ! Quick to take orders and whip them up.  I saw them walking around cleaning multiple times.;;I ordered a pumpkin spice latte with almond milk.  It was very good! It didn't have a strong pumpkin flavor with lots of spice which some people don't like. A little pricey in my opinion around $5 for a small but that's usually how much lattes are anyways elsewhere.  ;;All in all, I really enjoyed Good Karma and can't wait to go back, grab a coffee and study!</t>
  </si>
  <si>
    <t>ZVWJJnaWs5i8KxG18XzRIw</t>
  </si>
  <si>
    <t>T52ED3B5-Lymo9EzCpuTwg</t>
  </si>
  <si>
    <t>No loud college-bro music. Good food and coffee. These guys get it.  I only wish the floor in the back area was quieter; but they do everything else great.</t>
  </si>
  <si>
    <t>cLdfK9YF5TztXiI6OBiIQw</t>
  </si>
  <si>
    <t>EPkcvL2A7xX14NWCtbea1A</t>
  </si>
  <si>
    <t>Good coffee; lovely space; friendly employees and open at 7 am on a Sunday!  Couldn't have asked for more.</t>
  </si>
  <si>
    <t>20qoQZh1FSE5kHHz36Fd2g</t>
  </si>
  <si>
    <t>E8DBE1QeXjTE5hpnh0geNQ</t>
  </si>
  <si>
    <t>We love this spot for a great cup of coffee or a specialty drink. It's got a casual and inviting atmosphere and is great to meet friends or hang out and read. I've had a few business meetings here too. They take attention with little details like having a cup at the service station to pour off that extra coffee when you want more cream (how many times do you see people pour coffee in the trash at Starbucks!?) this attention to detail and service carries through the shop. And the shop is so spacious you don't feel crowded like at some places. ;;Definitely worth checking out if you haven't.</t>
  </si>
  <si>
    <t>lQ_dbuM6xIthZ63nnd8cHQ</t>
  </si>
  <si>
    <t>NfAtjCeJ_fJWcjENEvF1oA</t>
  </si>
  <si>
    <t>I've only been here once so far, but I enjoyed it!  It was packed when we were here but we were able to sit outside (which was preferable anyway, since the weather was beautiful!).  I took the crowds as a sign that the coffee was good, and I was right (way to go, Carissa!).;;I find that many places that have fancy coffee make it look and taste way too dark.  The iced caramel coffee here was noticeably caffeinated, but didn't taste too strong and acidic, so that was a real treat.  I also appreciated the offering of vegan options in food and drinks.  ;;Really nothing negative to say here!  Someday I shall try some other foods/drinks, but for now at least, I'm a fan.</t>
  </si>
  <si>
    <t>GOfMeMJLlr2vaLRxNgkSnQ</t>
  </si>
  <si>
    <t>This is a great place to study or read the paper; but especially on weekends you have to get there by 9 or 10 AM at the latest if you want to actually get a spot. There are large tables to spread your things out on; plenty of outlets; and good wireless. They're also open until 10; which is very; very late for a neighborhood coffee shop and much appreciated.  It's NOT a great place to have a casual conversation because most of its patrons seem to think it's a public library and will shoot you dirty looks.  The coffee and food are decent--not great--and reasonably priced; and the staff is friendly.</t>
  </si>
  <si>
    <t>0-XDHIKtTGBBW_zScgcpSw</t>
  </si>
  <si>
    <t>1VyHchVgc9oEfVrsFweNNA</t>
  </si>
  <si>
    <t>At the top of my Christmas list this year is that someone would open a huge, friendly coffeehouse near my house with WiFi and plenty of outlets and a lot of room. It hasn't happened yet but someone opened one up in Washington West which is totally not fair since Good Karma is an easy walk from the awesomeness of Chapterhouse.;;I'll forestall my bitterness for now and just be glad that I can stop walking a whole two blocks than before if I really must be at a coffeehouse that much sooner. Good Karma is BIG and bright and has a lot of outlets and WiFi. There's a large selection of baked good and drinks other than coffee and tea. That's cool. They have two nice bathrooms, too, and no one bothers you and they're open late. Could this be coffeehouse love?;;The downsides are the food's not great. There's a sign telling you not to bring food from elsewhere which I must respect but I must admit to being a little sad inside when I have to bite into one of their moist, overly eggy scones knowing there are great ones out there made by our own Metropolitan Bakery. The coffee's fine, as far as a brew is concerned but as a fellow Yelper said, the lattes leave much to be desired. They're confused as to what makes a latte and what makes a cappuccino. I ordered one once and none since. ;;But what can I say. I'll take the bad scones and indifferent coffee drinks for the genuine friendliness of the place and my face is as green as their mugs when I think about how spoiled that neighborhood is while my part of town is totally bereft of coffeehouse awesomeness.;;Oh, cash only though there's an expensive ATM on the premises.</t>
  </si>
  <si>
    <t>b0YICdDCw8Ck6hJPc1Z5HQ</t>
  </si>
  <si>
    <t>Bars, Restaurants, Greek, Nightlife, Mediterranean</t>
  </si>
  <si>
    <t>Kanella South</t>
  </si>
  <si>
    <t>P2QJ3n2FRq_o2ugS-ZSgjQ</t>
  </si>
  <si>
    <t>Kanella Grill and Kanella South used to be my two favorite restaurants in the city - so much so that we arranged to have our wedding reception at Kanella South through a brunch buyout of the entire restaurant; to be held in May 2018; after months of searching for the perfect space as we are not typical \wedding people.\"  We placed a deposit of $1;200 in October to reserve the date.  In January following the holidays we made reservations to eat dinner there and to get in the mood for the final lead up to the wedding.  I received a hasty voicemail only hours before our reservation stating that they couldn't honor our reservation because the restaurant is temporarily closed; and; as an aside; as they reopen we would be the first phone call they make regarding our buyout.  Naturally with the wedding only a few months away; we began to investigate alternatives and requested our deposit back.  That voicemail was the last I heard from them despite several emails and attempts to get my deposit back.  The space is up for rent - and still no communication or apology from Kanella.  It was only through filing a dispute with my credit card company that I finally received my deposit back.  They never even offered to transfer our buyout to their other location.  (That wouldn't have worked for our guest count; but they had an opportunity to try to keep their money.)  I have seen from Open Table that other guests have shown up for reservations that were made after the restaurant closed.  I firmly believe that had we not had the buyout arranged we would not have even received the aforementioned phone call.  Needless to say; we will never patronize Kanella Grill again; and I would especially caution anyone considering doing a larger group event there (we've seen a number of rehearsal dinners and other special occasions)."</t>
  </si>
  <si>
    <t>Na2TfO_aP3yDcvhdmU7Z-w</t>
  </si>
  <si>
    <t>rZtdPV3Xt0TSv70igRYwBg</t>
  </si>
  <si>
    <t>0h_KFoigBknUE1lmVAAXpg</t>
  </si>
  <si>
    <t>With all the great food choices in Philly, my husband and I were totally let down by Kanella South.  ;;Dip trio - they let us swap out the sardine dip with hummus because we are vegetarians.  The hummus was a let down, the consistency wasn't smooth and something was just missing.  The feta dip was good, and we weren't really fans of the fava bean dip.  Some of the warmed up pita bread that came with this app was burnt.  ;;Halloumi Cheese appetizer was ok but a pretty small portion.  ;;The bureki filled with feta was actually our favorite app of the night.  The honey and beets were a nice touch.;;We shared the mushroom pie made of phyllo dough (can't remember the name) and the dish was a bit bland.  The mushrooms were seasoned well but everything else wasn't.  ;;The beers were tried were awful.;;I think Philly has a ton of amazing food options available, I would definitely skip this one.</t>
  </si>
  <si>
    <t>4ENBFSuIT-8vfRHZysQHag</t>
  </si>
  <si>
    <t>fp1LlPYzDa7SBqNRMEpakA</t>
  </si>
  <si>
    <t>Happy hour from 5-7 with great seasonal drink special and discounted draft beer/wines. Bar tender was super friendly and great to have casual conversation with. Had a reservation after sitting at the bar for happy hour - waiter was very entertaining and informative. Friendly staff in all aspects. And the food was fantastic! Everything we had hoped for!;;Definitely would return and can't wait for the re-opening of 10th/Spruce location!</t>
  </si>
  <si>
    <t>6nF5PT1c0dF6EpOgQdF2tw</t>
  </si>
  <si>
    <t>uC5Z1I6dPEANeBxCj_8u4g</t>
  </si>
  <si>
    <t>Kanella has been one of my favorite restaurants for a while. I naturally went into their new locations with high expectations. Almost always I'm let down but I must admit the new Kanella out performed the previous location on all dimensions. ;;The ambiance, space, service and most of all food blew me away. I'm am truly happy that they not only preserved this gem but improved upon it. ;;Well done Kanella. I will be back often.</t>
  </si>
  <si>
    <t>rZ4rHwgqTnP4NUcpG_MQvw</t>
  </si>
  <si>
    <t>DCImHfthcqBRr3jdG8ucsQ</t>
  </si>
  <si>
    <t>This is one of my favorite restaurants; and I was so disappointed to show up for our reservation and find it closed. We were going there to celebrate my husband's 50th birthday. Next time I'll call them instead of trusting OpenTable!</t>
  </si>
  <si>
    <t>9XFY6gGpBe5fdJeB-HWYzg</t>
  </si>
  <si>
    <t>MhDUUiQQW7XcdYwEG0lsmw</t>
  </si>
  <si>
    <t>S9wf5OGfLi_o9gcWLjZf7w</t>
  </si>
  <si>
    <t>Wy9svJEF4d0x2NSMiL1yug</t>
  </si>
  <si>
    <t>Food was good but was unfortunate enough to have to witness a despicable display of anger from the owner/chef. At the front server's station he confronted a female server; yelled at her; slapped the counter hard and loud enough that drinks shook and conversation stopped. He then shoved the server and grabbed her by the arm and tried to drag her outside. Extremely disturbing and disgusting. There are plenty of great restaurants in Philly where you can get great food without the misogyny and violence against women.</t>
  </si>
  <si>
    <t>gP9FO7UqFTeiySK6SbB7cg</t>
  </si>
  <si>
    <t>ZOmugkC5xbK8dW_HoR0iVA</t>
  </si>
  <si>
    <t>I came here with my friends and by far this is one of my favorite places for drinks and dinner! I did not know the old kanella but I can not imagine it being better than now! Everything is outstanding here. Staff is Very friendly and great ambiance! We were greeted by the GM at the door and didn't have a reservation so we were offered to sit by the bar and wait for a table. After a few mins we decided to get our food at the bar because of how welcome and cozy we felt there. The bartender Andre was really great and took care of us, making sure everything was perfect, food and drinks.The drink menu is unique and one of a kind. The Persephone, daphne and Cypriot are a must! They also have a great variety of wines.You can not just have 1 drink. Plus they go perfectly with the variations of the plates. The mantis, octopus, keftedes, bureki, the dips were perfect portions and delicious! Finger licking! We got a bunch of small plates and shared and it was perfect! ;Desserts: The trio, baklava and the chocolate cake are as delicious too. We can not wait to go back again! This is a Gem that everyone MUST discover! Keep it up Kanella and staff! Great job.</t>
  </si>
  <si>
    <t>4CP5ViKHbejvq9yonMA5kg</t>
  </si>
  <si>
    <t>Amazing chef!  Delicious delicious delicious.  We had a sumptuous rabbit leg with a delightful blend of spices on top of yellow split peas and kale. The poissin; an incredibly succulent small chicken; was perfectly cooked with tasty side dishes (how does yogurt get to taste so good?!)  The gala cake for dessert is out of this world.  The new restaurant is gorgeous. The grill and wood oven are impressive. (And I loved the tile and wallpaper in the bathrooms!)   Best wishes for much success!</t>
  </si>
  <si>
    <t>OTnIIIzmcKQJ8dirBD6nXw</t>
  </si>
  <si>
    <t>1qw5dIsQPNGLOwnuP7Wj1g</t>
  </si>
  <si>
    <t>American (Traditional), Bars, Nightlife, Restaurants, American (New), Sports Bars, Active Life, Bowling, Pizza</t>
  </si>
  <si>
    <t>South Bowl</t>
  </si>
  <si>
    <t>93EtE4v6XZK4ghv_XdzfTg</t>
  </si>
  <si>
    <t>I visited South Bowl during the soft opening and overall the experience was great. The first thing I noticed is how beautiful it is; you can tell that many hours were spent planning and designing the space. There was a DJ playing good blend of oldies which is one of my favorite things about North and South Bowl; for me; music sets the tone of the overall atmosphere and it was very open and warm. The staff was pleasant and attentive. I'm really looking forward to going back soon because I was just passing through to check out the space.</t>
  </si>
  <si>
    <t>XQyjyx6fk7YWDKmfuP-cUA</t>
  </si>
  <si>
    <t>uk6jbWEM_10Sj30OPEgQCA</t>
  </si>
  <si>
    <t>Food was so-so; more of an add on than the main attraction which is to be expected since they are a bowling alley. We came during happy hour on a Thursday and it was not too crowded; we had no wait for a lane. Prices are reasonable but we somehow spent $70 between the two of us (with a Yelp! Check-in getting us free shoes). I'll try again with friends another time. 5 stars for the server as she was on it with checking in on us.</t>
  </si>
  <si>
    <t>X0irK9P-3gX3yq-lneoQaA</t>
  </si>
  <si>
    <t>rQf65cPq2nkjGjnZyk-jCQ</t>
  </si>
  <si>
    <t>Fast and friendly service. Paying for lanes and shoes is cash only; you gotta give one of the shoes you're wearing to rent shoes. Once you're on the lane; they take card. Up to 5 people can play on a lane. Limited set of balls and weights. Overall; I liked Lucky Strike over in Center City better just based on the amount of other things you could do in the alley; and how modern it was by comparison.</t>
  </si>
  <si>
    <t>c0YDp88Qb2Oa9oCm9Ir8yg</t>
  </si>
  <si>
    <t>Fun place to bowl; eat and drink. Received a free shoe rental when checking in with Yelp.</t>
  </si>
  <si>
    <t>KHsa9LuymDe5oQr4VSE-3A</t>
  </si>
  <si>
    <t>0mhGFuVZas_CM52hLNB7oA</t>
  </si>
  <si>
    <t>This is place is awesome. Been bowling here since it open. Very convenience for me, since am from the south philly area.  ;Happy hour is great , $2 game, $2 PBC beer;Can't beat that man! Did I mention the staff there is awesome too! The guyz cool &amp; the ladies are nice; just to name a few, their Megan, Rebecca, Emily, Carries, J leana (hope I spell their name right) Come by south bowl &amp; check it out for yourself ! You won't be disappointed.</t>
  </si>
  <si>
    <t>X5WVrrWDpqU77dT23mfLYg</t>
  </si>
  <si>
    <t>i5JmCrueqxiHO6r0GYLylA</t>
  </si>
  <si>
    <t>Much better than Northbowl. Far more spacious, better parking, more organized, and less wait times (for now). Overall, this is a really great weekend spot for a group of people.;;Games are fairly pricy, but that's the norm.  However, LivingSocial offers really great deals here and you might be able to snag some if they offer them again.;;I don't mind the games being expensive because the food and drinks are super inexpensive (and delicious to boot). The mixed drinks like the malbec margarita come in giant pint glasses and are nice and strong, so it's totally worth it. Beer is cheap. All variations of tater tots are awesome- you can't go wrong. Pizza is decent. I haven't tried anything else on the menu, but I have high hopes for it all. I would honestly come here just for the bar and the food and not even bowl.;;As for bowling, they once told our group of 8 it was a 2 hour wait time and it ended up only being 45 minutes. We might've lucked out, but honestly just plan to wait here and spend your time eating and drinking in the bar or playing the arcade games and it will go by fast- might as well make a night of it!;;The bowling maxes out at two games I think but when you have a lot of people you're pretty much done with it by two games. ;;Lanes and seats are modern and clean, the DJ is always playing something non-top 40 which is nice, and the screens have all sorts of fun features you can play around with.;;Definitely my new weekend spot!</t>
  </si>
  <si>
    <t>A09KVkggW_h9bmU4Hi91lQ</t>
  </si>
  <si>
    <t>My fiance and I just had a get together for our wedding party in the semi-private section at South Bowl this past Saturday; and it turned out great. We did kind of our own package; with lanes; served food; bowling included and then people were able to get their own drinks. The drinks are expensive and not very strong; but we expected that. The staff was helpful and the manager let us stay a little longer than our allotted time because they didn't need our lanes right away after our 2 hour time allotment. It was the perfect atmosphere to get our group together!</t>
  </si>
  <si>
    <t>6_Exsjrdxu8iYg0CsRYo_Q</t>
  </si>
  <si>
    <t>zUw_ktNcyEWonsSRLLUA4g</t>
  </si>
  <si>
    <t>9vSWSTyRlcUm4-Q4Yo4Eaw</t>
  </si>
  <si>
    <t>wIg7Xyqvr15_5JC0ycBaPQ</t>
  </si>
  <si>
    <t>Wow what a great place. Plenty of things to do here. Bowl; play pool; hang out. The food was good and the service was great. Everyone that worked there was amazingly nice. The place was kept up in good condition and the shoes and balls you rent we're also in great shape. The lanes on the top floor were very cool. The computer let's you take selfies and add your pictures to the game with themes. Very cool. Will definitely be returning again.</t>
  </si>
  <si>
    <t>C05jw_ZLN_e4bf53MGM95A</t>
  </si>
  <si>
    <t>South Bowl is just OK. If there was a 3.5 option; I'd be there; but since there isn't I'll round up. I'm a pretty big fan of North Bowl so a friend and I decided to check this place out and see how it compared. We showed up for a weekday happy hour; $2 tots and $2 pbrs is a pretty good deal (though pbr is usually $2-3 everywhere anyway) and $2 games. We bowled 5 games (it was pretty dead) and had a pretty good time. The lanes were reasonably well kept and only malfunctioned a hand full of times. Overall decent bowling experience. Aesthetically; I feel like the place is maybe too big? It just seemed really empty. Like I said; it was early and there weren't many people to begin with; but it just kind of gave a weird vibe nonetheless. The most legit gripe I have about the place is their pool tables. I like to shoot pool so we played a few games after bowling. I understand it's not a pool hall but it felt like there was little to no maintenance on the tables. We played a few games on each table and both of them were kind of like playing pool on a golf course. The ball would catch a line in the felt and scoot all around. I understand there are probably a bunch of people that play there all the time and don't necessarily care about diggin their shots into the table; but I feel like if you're going to offer the game maybe take care of the table. I routinely play at other bars that will re-felt their tables if they get dug out or have drinks spilled on them or whatever because they know having a good table is a draw. I suspect southbowl brings in little business because of their tables but it would have been nice to cap off the day with a couple good games. Overall; positive experience and nice staff; decent lanes; and good deals. Pool just left me with a sour taste.</t>
  </si>
  <si>
    <t>_V6o3Z-zdfB27pJAk4sPFA</t>
  </si>
  <si>
    <t>B-DiQpcSTJ7oMMnwzbAGTQ</t>
  </si>
  <si>
    <t>Thai, Food Stands, Restaurants, Mexican</t>
  </si>
  <si>
    <t>Cucina Zapata</t>
  </si>
  <si>
    <t>_k7H8Uwv2j-xuBbHQ9y9-g</t>
  </si>
  <si>
    <t>I love this food truck. They have the tastiest street foods like their captain crunch tilapia burrito. Who would've thought of that? The fried fish is so flakey and delicious; paired with fresh cabbage; tomatoes; avocado and Sriracha mayo. I have also tried their katsu and curry chicken which are so rich in flavor. Their Thai tea is also on point! So much to offer from a small food truck. I live in Jersey and I have driven here many times just to get food. They are so friendly and provide great food at a great price.</t>
  </si>
  <si>
    <t>XiEkBO-U69VBYqPYGGg1vA</t>
  </si>
  <si>
    <t>IE7l-3a7pbyXAEZORF5qpg</t>
  </si>
  <si>
    <t>While at Drexel University, I decided to try a new food truck and go for something that wasn't the typical food truck.  My girlfriend and I always noticed this place was crowded around lunch but never knew why.  After being recommended to try it by a friend, we decided to go ahead and order lunch here.  Cucina Zapata is at the end of the food truck row at the center of Drexel University's campus.  The truck has a graffiti style design which can be easily distinguished from the other food trucks here.;;I decided to order (2) thai short rib tacos while my girlfriend got the cap'n crunch tilapia burrito.  The food has a good visual appearance which made us more eager to eat it once we got inside the building.  I really enjoyed the thai short rib tacos even though they put hot sauce on it.  They were definitely better than the typical taco bell food and left me with a 5 star review feeling inside.  My girlfriend also really enjoyed her burrito.;;Overall, this food truck provides very good food at a good price.  I recommend this place to anyone looking for a good lunch.</t>
  </si>
  <si>
    <t>6aserk9E515Tkk6MrvFvSg</t>
  </si>
  <si>
    <t>I had Cucina Zapata for the first time last week and it did not disappoint! I ended up getting the Cap'n Crunch tilapia burrito and it was delicious. It was a huge burrito; stuffed to the max; and only $6!! My co-workers say cucina zapata is one of; if not the best food trucks you can find by Drexel's campus; and they're not wrong. However; because of their popularity; expect to wait a few minutes for your order- the wait wasn't too bad; but just be aware there might be a line to order as well as a line to pick up.</t>
  </si>
  <si>
    <t>WyEwGemoGgaikHO38ofILQ</t>
  </si>
  <si>
    <t>662zjUef2XJAr4aXXaTvnQ</t>
  </si>
  <si>
    <t>jrg9kd73P5aGr-H_mLFIwg</t>
  </si>
  <si>
    <t>eaHAjyb4KeAz0qgSosETNQ</t>
  </si>
  <si>
    <t>6CqJuyK85Uf45HTgvJ-6Zg</t>
  </si>
  <si>
    <t>I had heard great things about Cucina Zapata and tried it this past week for the first time. I tried the Cap'n Crunch Crusted Tilapia Burrito and and the Thai Ice Coffee with Bubbles. The Burrito was really good - I loved the blend of flavors! I enjoyed the Thai Ice Coffee too and appreciated that they have the option to put bubbles in it. The staff was also very friendly. ;;The only reason I gave this food truck 4 stars instead of 5 is because the wait to get food can be a little too long. I went here at around 1:30pm and had to wait about half an hour to get my food despite the fact that there were only 4-5 people in front of me in line. Will definitely go back there nonetheless!</t>
  </si>
  <si>
    <t>Qlga0zAS39p1k8t-aalB8w</t>
  </si>
  <si>
    <t>ONE OF THE BEST FOOD TRUCKS IN PHILADELPHIA!;;This is coming from a person that doesn't like trying to things, extremely picky, and not very daring... EVERYTHING on their menu is so good and filling! My favorites are veggie burger wrap which is $5 (instead of veggie burger, it'll be in a tortilla, but somehow 10x better) and chicken satay tacos (2 for $7). Their thai bubble tea is extremely tasty too! ;;Beware of the long lines though (try to avoid going anytime from 11:45-12:30, if you do, expect a long wait, and no you cannot call ahead and order). If you're a Drexel student, go in between class, guaranteed no line! ;;CASH ONLY</t>
  </si>
  <si>
    <t>h7-bqc6BvQaLTC6Ula55Wg</t>
  </si>
  <si>
    <t>Great food Truck!;;Burrito:;is to die for! The burrito is packed with flavor and filling. You get a piece of fish every bite you get. The spice level is just right and it leaves so full but still wanting for more.;;Tacos: ;are alright. Nice flavors but nothing too special. Most of the time the avocados aren't very ripe so you don't really get any flavor from it. ;;Katsu: ;is pretty good. I love the sauce they drizzle the chicken and rice with. I just wish they would put a little bit more sauce on it. I sorta wish there was more going on because it is essentially breaded chicken with rice and a salad. ;;Gave 5 stars because the fish burrito is that good. It is the only thing I need from this truck. It is just so good.</t>
  </si>
  <si>
    <t>1VBYDDdxWjztoHUfrGUIHw</t>
  </si>
  <si>
    <t>WFomdMjXcnY5UXFKYgACEQ</t>
  </si>
  <si>
    <t>I come to Cucina Zapata way more than I should. What can I say, their food is absolutely delicious. It most certainly isn't what you'd expect from a typical food truck with their flavor packed menu. My favorite things to get are the Cap'n Crunch Tilapia Burrito and their Chicken Katsu. Portions are enough to fill me up on my lunch break and I always leave satisfied with a tasty meal and a full stomach.;;Around noon is when they are busiest which when you'll likely have to wait quite a bit longer than usual, but to be honest their food is worth it. My typical order is the chicken katsu with an egg on top. It comes with a nicely crunched chicken fillet on a bed of rice with some avocado and salads on the side along with the option to make it spicy or not (I personally put spicy mayo). Everything is freshly made each day and you can definitely taste it when you dig in. ;;The workers there are extremely sociable and always greet you with a smile and they seem like they enjoy serving their customers. This truck will keep me coming for the remainder of my time at Drexel.;;Best things to get:;;Chicken Katsu Platter;Cap'n Crunch Tilapia Burrito;BBQ Short Ribs;Satay Tacos;Thai, Mango, or Taro tea (w/without bubbles)</t>
  </si>
  <si>
    <t>6ZhqwZL_qloNcQOXqghrwA</t>
  </si>
  <si>
    <t>CwWZPJLEwt-Wz8BMsjTxzw</t>
  </si>
  <si>
    <t>Fantastic.  I've had everything and it's all fantastic.  Love their experimental menus.  People are awesome and friendly.  They are very clean as well.  You can't go wrong with anything you get.  I see a lot of reviews for the tea, but the coffee wins hands down!  ;Lately I have really been enjoying the short rib tacos.  They are great!  I really like the curry but its so much food I can't usually finish it and I hate wasting.  ;There is always a wait, but it's worth it.  ;;This is where it's at people, if there were open on the weekends or had a restuarant, i'd eat there even more! :)</t>
  </si>
  <si>
    <t>9sOHuGGwb8uRVu7pANSWfg</t>
  </si>
  <si>
    <t>Bagels, Coffee &amp; Tea, Restaurants, Food, Breakfast &amp; Brunch</t>
  </si>
  <si>
    <t>South Street Philly Bagels</t>
  </si>
  <si>
    <t>YfkfZt_A5MgiXS8BU4HH5Q</t>
  </si>
  <si>
    <t>3hMOnABGXZZdB5QMx1UbIQ</t>
  </si>
  <si>
    <t>Zyz-pk9lIqTfKGIYe1e8fw</t>
  </si>
  <si>
    <t>Highly recommend this breath of FRESH bagel air; no pun intended. Noticeable difference with respect to how fresh the bagels are here. Also really liked the unique flavors. There are also about 20 cream cheeses to choose from.</t>
  </si>
  <si>
    <t>jrEFoNU1NhaiULZkWkY5qA</t>
  </si>
  <si>
    <t>Searching for a good bagel is tough.  Philadelphia makes that search even harder.  South Street Philly Bagels is the only strictly bagel shop I can think of and they do a pretty good job at it...for Philly bagels.  I appreciate the varieties which include a peanut butter bagel and a sun dried tomato bagel; and the bagel accessories section which includes like 10 different flavored cream cheeses; hummus; veggies; eggs; etc.  I even frequent this shop at least twice a month BUT; honestly; I don't think they're fantastic by any means.  The flavors are all there; but I find their bagels to be too chewy; and kind of hard to get down - like a sponge or something (if that makes any sense).  I'm giving this review 3 stars because I still think they're better than anything else you can get around here and they're fun to eat on a hungover sunday; sitting on the corner of south st. while you people watch; but save your carb-fest for when you take a trip up to NY.</t>
  </si>
  <si>
    <t>YD2f5_wTbRWwJ238-DMZPA</t>
  </si>
  <si>
    <t>QHyJYPD3k5QAfxk-CYo8-w</t>
  </si>
  <si>
    <t>Seriously if you give this place less than five stars you should get your head checked out.  Bagels are awesome; toppings are awesome; workers are friendly.  My go-to order is an everything bagel with veggie cream cheese and a slice of tomato.  I actually will wake up super early some days are get a craving for one of these bagels and MUST HAVE BAGEL RIGHT NOW.  I have called them at 5am to see if they are open yet (if i recall correctly I had to wait an hour) but I did; because they are that awesome.</t>
  </si>
  <si>
    <t>MSb1y3MH87Gxcf_o4Q0Kxg</t>
  </si>
  <si>
    <t>I don't know that I would exactly call myself a bagel connoiseur, however having grown up in North Jersey I do have this thing called \standards\" when it comes to this doughy baked good. Philadelphia has failed to impress me time and time again with this place and that place and friends saying \"you have to try the bagel here\" only to have lofty expectations quickly deflated by being introduced to nothing more than a roll with a whole in it. ;;Then there was South Street Philly Bagels and though it's not the bagel of my hometown</t>
  </si>
  <si>
    <t xml:space="preserve"> it is the closest in the area and conveniently located just a stones throw from my apartment. Old standy varieties of onion</t>
  </si>
  <si>
    <t xml:space="preserve"> garlic</t>
  </si>
  <si>
    <t xml:space="preserve"> salt</t>
  </si>
  <si>
    <t xml:space="preserve"> poppy</t>
  </si>
  <si>
    <t xml:space="preserve"> sesame</t>
  </si>
  <si>
    <t xml:space="preserve"> plain</t>
  </si>
  <si>
    <t xml:space="preserve"> and everything are met with new varities ranging from french toast to veggie. The toppings are many and varied that it seems the combinations of eggy sandwiches</t>
  </si>
  <si>
    <t xml:space="preserve"> schmears</t>
  </si>
  <si>
    <t xml:space="preserve"> and salmony fishes is endless. As a smoked salmon lover</t>
  </si>
  <si>
    <t xml:space="preserve"> it brings me much joy to introduce you all to their latest menu addition....a pastrami lox; if you are a lover of the lox</t>
  </si>
  <si>
    <t xml:space="preserve"> get on it and thank me later.;;Prices are great</t>
  </si>
  <si>
    <t xml:space="preserve"> a toasted bagel with butter rings in at $1.50 while sandwiches and more complex orders top out around the $5-6 mark depending on contents. You can now order through Seamless if you don't want to wait in-house</t>
  </si>
  <si>
    <t xml:space="preserve"> but for me personally I think half the experience of starting your morning off with a bagel is being able to enjoy the steamy air and intoxicating aromas of these almost-but-not-quite hometown treats."</t>
  </si>
  <si>
    <t>hYI9h8ysEi5fw-g1wZCx5A</t>
  </si>
  <si>
    <t>Delicious, fresh bagels!;My boyfriend has been stopping in here every Saturday morning to pick up a fresh dozen.  Love them!  Stick half in the freezer and toast them whenever you're ready later in the week - they taste just as good as they did on Saturday morning when they were hot and fresh.  So many flavors to choose from, and lots of yummy tubs of cream cheese to take home, too!</t>
  </si>
  <si>
    <t>GPl2d4pLRcvXayoRw17e1g</t>
  </si>
  <si>
    <t>WLqTIxSoIbu2-zwXhYRh7g</t>
  </si>
  <si>
    <t>There are many things you shouldn't do while driving. Talking on a cell phone, texting, sexting, emailing, reading, applying makeup, but I'm still unclear on whether eating while driving is okay or not. Either way, I'm a pro at it and it's probably my #2 hobby in this world. My favorite thing to eat while driving is a novelty size slice of pizza from Lorenzo &amp; Sons, but on Saturday morning I opted for a bagel from South Street. I've always wanted to go here but never made it until last week. I love bagels and it's hard to find somewhere with a good variety of both bagels and spreads. I also like that it's not a chain - Manhattan and Bruegger's are OKAY but it's just not the same. So I dropped in and ordered a garlic bagel with lox spread and tomato. This combination is the ultimate bagel combination, in my opinion, short of a garlic bagel with actual lox, scallion cream cheese, and tomato. I also had a Diet Pepsi. ;;I got back in my car to make the trek down to Target and between 3rd &amp; South Street and Target off of Columbus Blvd, I ate the whole thing. There was traffic, okay. The layer of lox spread was very generous, the tomato was juicy but not wet, and the bagel was top notch. My breath was also top notch afterwards and there are toasted garlic crumbs in the console of my Saturn now, but I'm okay with it. South Street has a long list of bagels and spreads, including classics, some low fat options, hummus, and my darling lox spread. I love places like this and I think I'll make it a destination on my weekly weekend errands.;;Oh, and while I was waiting for my bagel to come up, the two guys in front of me were discussing what lox is. \Do you know what lox is? I don't know</t>
  </si>
  <si>
    <t xml:space="preserve"> ask him</t>
  </si>
  <si>
    <t xml:space="preserve"> I bet he knows what lox is. Dude</t>
  </si>
  <si>
    <t xml:space="preserve"> do you know what lox is?\" Their friend was like</t>
  </si>
  <si>
    <t xml:space="preserve"> \"yeah</t>
  </si>
  <si>
    <t xml:space="preserve"> it's an onion.\" In unison - \"OHHHHHH\". Then they left. Awesome."</t>
  </si>
  <si>
    <t>YV6uaSzANkraOQQzN0alWg</t>
  </si>
  <si>
    <t>Tot3KU1ijykMcDK19qYCDw</t>
  </si>
  <si>
    <t>53lxXb1jnsgY_dCLfh15Iw</t>
  </si>
  <si>
    <t>kWBkbLuOFac2HFt3zcltRg</t>
  </si>
  <si>
    <t>eKn2MiDeUPw9L6aqYZPPxA</t>
  </si>
  <si>
    <t>I'm no connoisseur; but this was one of the best bagels I've ever had. Just the right chewiness on the outside; and a tasty (and generous) walnut cream cheese spread on the inside. A humble little shop just off South St - perfect for grabbing a bagel for the road.</t>
  </si>
  <si>
    <t>Aw9Tldxcg5ifodzn0R2O6g</t>
  </si>
  <si>
    <t>Restaurants, Desserts, Kosher, Pizza, Salad, Food, Vegan, Chicken Wings</t>
  </si>
  <si>
    <t>rrGs5iKd0jdop3TjpqT6TQ</t>
  </si>
  <si>
    <t>My husband and I were in town for the weekend and wanted to try this place out after hearing about it online. I'm so glad we did because the vegan cheesesteaks were out of this world! I don't even understand how they make it taste so incredibly good; but it's sooooo delicious and so satisfying that now I want to drive 2 hours to Philly just to have lunch here!!</t>
  </si>
  <si>
    <t>g4ZItiD2itLjuPl42YnVUw</t>
  </si>
  <si>
    <t>4A-9YZb1JfXf0sNa8BSpDA</t>
  </si>
  <si>
    <t>Delicious.  I'm from LA where we have lots of vegan choices; however; we do not have the Setian Cheese Steak out here.  Nor do we have anything like the Hot Wings.  We got an extra order of both for our airplane trip back home.  Very delicious!</t>
  </si>
  <si>
    <t>DOZnswkUrEpIlDV9LSBf6g</t>
  </si>
  <si>
    <t>x61_7IGWLqiie_oWqohcxg</t>
  </si>
  <si>
    <t>Just started this vegan journey 2 weeks ago and this place has made the substitution amazing everything I taste was amazing I had the buffalo wings and pizza;with options like this I'll never go back thank you blackbird for making vegan everything</t>
  </si>
  <si>
    <t>8tjzKEQZpV7QpPSA0yfwpg</t>
  </si>
  <si>
    <t>NdrZBI87UD9eMT-ZfR2tPA</t>
  </si>
  <si>
    <t>I grew up on cheesesteaks and chicken parm subs but only recently transitioned to vegan. Visited to see what all the hub-bug was about and was not disappointed. Both sandwiches were delicious. Juicy; flavorful and filling. The bread is good but the Philly kid in my does wish it was a bit more chewy like the Amoroso style rolls. Can't go wrong at this spot.</t>
  </si>
  <si>
    <t>Yc6-KkX_BxKcH6bQKfxbIw</t>
  </si>
  <si>
    <t>vxCRgMwQYjx3fM0TBBd_og</t>
  </si>
  <si>
    <t>Food was good; not great. The cheese steak pizza was good but the crust was very dry. Regular cheese slice was limp and bland; wings were very very good and spicy BBQ slice was almost inedible bc of the spiceyness (coming from someone who regularly uses spices in their cooking and eats Indian and Caribbean food often). I am subtracting 3 stars because the vibe was very unwelcoming. I visited tonight and ordered food to go. I paid with a card and left a cash tip; unsure if the girl at the register was aware that I had left a cash tip in the tip jar. A customer who ordered after me (wasn't in the store when I ordered &amp;paid) came up to me while I was waiting for my food and publicly shamed me for not leaving a tip (she assumed I didn't tip at all). I have no idea how she knew the receipt with the $0 tip was mine and how she knew to come up to me; never met her before in my life; which leads me to believe an employee pointed me out to her &amp; must've said something about me not leaving a tip on my card (despite the fact that I left a cash tip). She said \I just want you to know it's very f---ed up that you didn't leave a tip; these people live on the tips\". I responded \"I left a cash tip\" &amp; she stammered and said \"well I saw the card thing\" &amp; walked away. it was very uncalled for and rude and frankly; bad for business to have customers be so rude to other paying customers and not offer an apology or rectify the situation. If an employee pointed me out to this other customer and told her I didn't leave a tip (which is inacureate) then that is highly unprofessional."</t>
  </si>
  <si>
    <t>9RD6iT2Cc06t1kOUzWTAeA</t>
  </si>
  <si>
    <t>zVmL5H-Cpk73d6MDl296Xg</t>
  </si>
  <si>
    <t>Really nice vegan spot. I got a vegan cheesesteak there and thats only the 2nd vegan cheese steak I've ever had but it was really good. It was huge by the way; I honestly didn't think I was going to finish it but it was so good so I did lollz. Definitely going to come back to try the wings.</t>
  </si>
  <si>
    <t>QnHPBx3ZQRBHEYqbZO_5LA</t>
  </si>
  <si>
    <t>FV3BCIL9Or73yeR6gcw4jw</t>
  </si>
  <si>
    <t>We love this place. I plan my trips to Philly just so I can go there for lunch. I was there Saturday with my family. We had pizza, hot wings and cheese fries. Everything was good and the staff is always super nice. The girl at the register actually remembered me. ;My kids loved the cheese fries, too much, I barely got any.</t>
  </si>
  <si>
    <t>1PG237PkJ-y5R9EYH45u4w</t>
  </si>
  <si>
    <t>vWr9H_7ntjKpoet4hjUJxw</t>
  </si>
  <si>
    <t>This review is for blackbird pizza in northern liberties.;;Meal: dinner, pick-up;Order: philly cheese steak, chicken wings;;Disclaimer: Im an omnivore, higher percentage carnivore. I'm picky about what i eat. ;;I was impressed with this vegan place that i have heard so much about. I ordered the philly cheese steak and the chicken wings. While i was not in love with either dish, they were both pretty good considering it was all vegan. ;;I saw some comments about issues with customer service. I personally had a wonderful experience. They actually got my name right on my order too, which is impressive. ;;Overall experience, food, and service were good. I may return at some point to try the popular pizza dishes.</t>
  </si>
  <si>
    <t>fgirzzI4IQhxuEtbKHwaqw</t>
  </si>
  <si>
    <t>RFianvGDBU_IbW5OteJ6WQ</t>
  </si>
  <si>
    <t>I'm not vegan and I was wary about trying vegan food; but this was eye-opening. I had a pizza with seitan (first introduction to it; loved it!); which tasted like any regular pizza - great! Also ordered fries which took a long time to come and were sort of cold; ordering off the display is clearly the way to go unless you don't mind waiting.</t>
  </si>
  <si>
    <t>hpS1dmxFG0ecSo-6E5cb_w</t>
  </si>
  <si>
    <t>KTZ8DxqGSrVeBOUqB6Oi1w</t>
  </si>
  <si>
    <t>Great vegan pizza. Stopped for a quick lunch. ;Try spicy bbq very delicious. Prices are good too</t>
  </si>
  <si>
    <t>2cpHg_wbw45ESLtz0_0JCg</t>
  </si>
  <si>
    <t>y8gjlpJA89qDRCLC0JQaew</t>
  </si>
  <si>
    <t>Nightlife, Italian, Bars, Restaurants</t>
  </si>
  <si>
    <t>Giuseppe &amp; Sons</t>
  </si>
  <si>
    <t>RynH75kZcHJGHnklifgiPw</t>
  </si>
  <si>
    <t>Could have been one of the overall worst experience I've had in a long time. Started by the rude person who answered the phone. We called as there was a chance we would run late for our reservation by 15 minutes. They wouldn't hold the table but they had available reservations after our time. This makes no sense as they had the table available as well as others within the same time frame. We arrived on time but I wish we ended up going someplace else. The service was completely unacceptable. Our waiter was totally overwhelmed and could not handle his station. We ordered drinks and had to ask the manager for them after we waited 20 minutes and they still had not arrived. The salad was over dressed; they added cheese when we requested no cheese; they forgot items; some dishes came when everyone was done eating and we never saw the waiter again. The manager and the bus people were serving us all night. I've been to this restaurant several times have had slow service before but never experienced anything this bad. Everyone at the table said they would never go back.</t>
  </si>
  <si>
    <t>0fkMFR3mhaBCyZ8pLDwlMQ</t>
  </si>
  <si>
    <t>4 of us stopped in last Saturday night to check out the place and have a drink. Upon walking downstairs we were pleasantly surprised; the ambiance was warm and inviting. We sat in the lounge which was very comfortable and gave you a full view of the restaurant. The bar menu had a great assortment to choose from. Our server was Brian who was so personable and spot on with his suggestions. My group shared the shrimp scampi; Caesar salad; and tomato pie. The food was great; by far one of the most flavorful shrimp scampi's that I have had. My husband's way of judging Italian restaurants is by their sauce/\gravy\" and asked if the chef would give him just a little taste with a piece of bread and he gave it one of the biggest compliments \"Almost as good as my grandmother's\"! I just made reservations for dinner next Saturday to surprise him for his birthday. I will report back on the entrees."</t>
  </si>
  <si>
    <t>1OxCxNC8rbq0Om7h8Gi1WQ</t>
  </si>
  <si>
    <t>njhdwwMBbmBxYz9aLWA3Gg</t>
  </si>
  <si>
    <t>Was here Saturday night with friends.   We parked less than a block away in the parking garage.   The atmosphere was very cool; seating booth was extremely comfortable.  Our server Travon was outstanding.  The appetizers were excellent and the main courses that we ordered for the table were all excellent.  Oh and the coffee and desserts were excellent as well.  We will definitely be back soon.</t>
  </si>
  <si>
    <t>aFEukaNHXJpIx0XQcf3JxA</t>
  </si>
  <si>
    <t>_jivoG6crONZeStpScDFzw</t>
  </si>
  <si>
    <t>Had dinner here the other night - it's a family style experience for the most part - the starters were interesting and well presented. I had the chicken Milanese and it was ok - I had heard that they shave the parm table side but this did not happen. My friend has the Sunday Gravy - all okay. The highlight was dessert; the cannoli was delicious. I tried to purchase some to go upstairs at the counter but the two bartenders were too busy talking to each other and I got tired of waiting and left. The restaurant is interesting; food good; service just ok.</t>
  </si>
  <si>
    <t>lIpGqvvmg3glkkK48PHTPg</t>
  </si>
  <si>
    <t>hw8eECBHzcsYFfWoo3iQ3g</t>
  </si>
  <si>
    <t>We went for dinner last night and we were very happy. The food was good (a little salty) but good. We had a great house salad; fantastic Stromboli; great meatballs and Sunday gravy. The cannoli was great and the lemon sorbet was out of this world good. Good service also. We will definitely be back.</t>
  </si>
  <si>
    <t>XL5ZzHfa881s1IhJ3-o1BA</t>
  </si>
  <si>
    <t>0JfTPnbLyO9TZx51sBOOpw</t>
  </si>
  <si>
    <t>This restaurant has an amazing; quaint atmosphere that truly boasts a homey Italian feel. All of the dishes are perfectly seasoned/dressed; and do not lack in portion size. The wait staff was kind and welcoming; and our waitress was able to answer any questions we had. Though the restaurant is fairly new; it seems they don't have any kinks in the system!</t>
  </si>
  <si>
    <t>s7rNwaQ43fDr54PsLO6GsA</t>
  </si>
  <si>
    <t>hIkmIBhS611SEjSIsno-hw</t>
  </si>
  <si>
    <t>The ambiance is amazing; great cocktails; great service. Went on a Tuesday night and it was packed (not the norm for PHL). Got the Sunday gravy and chicken parm. The Chicken Parm was extremely good. Would recommend</t>
  </si>
  <si>
    <t>Ot4oqjKZ8Ggm1ts2oU3OKg</t>
  </si>
  <si>
    <t>V4VRLssTyBfaLjyYztKHmg</t>
  </si>
  <si>
    <t>Nothing blows your socks off in terms of the food; although they really are trying hard to project it into a special spot. The place is nice. The drinks are good. The clientele is strong; and they love that. There are some stand out dishes over others. The octopus wasn't cooked properly; resulting in that gummy texture. The Italian American style stuff was definitely better.</t>
  </si>
  <si>
    <t>x94bOUoENaM2S2Tp3jasZA</t>
  </si>
  <si>
    <t>VsweSe9IrG-0p3VFxxraug</t>
  </si>
  <si>
    <t>Went for dinner on Friday night.  The place is beautiful inside unfortunately the food is average at best.  Our pasta was undercooked and the Fish dish was over cooked.  To much salt on most of the food; was more like diner food not classic Italian.  There are a number of better options in the city for Italian food.</t>
  </si>
  <si>
    <t>4lYsfPIyP9VP04ql2VH3qw</t>
  </si>
  <si>
    <t>Nn-zoz9fBkLldt7Rj_BShg</t>
  </si>
  <si>
    <t>Pros;Great HUGE space with 2 levels. ;Ambiance is nice. Sorta like a big speak easy. ;Our waitress was friendly,honest and took our criticism like a champ all night - don't worry even though we did not like our meal we still tipped her well. ;Meatballs as an appetizer was on point and tasted like my Grandmom's. ;Bread was flaky on the outside and soft and warm on the inside. ;House wine was easy to drink. ;;Cons;Everything else ;We ordered :;;Apps-;Meatballs- pretty good;Octopus- more whole cloves of garlic and white beans than octopus. Poor attempt at a octopus ceviche flare they were trying to accomplish. ;Eggplant parm- eggplant was not cooked all the way and was extremely salty ;Stromboli- more bread than meat. 1 sliver of meat layer. But otherwise surrounding bread was light and flakey. ;;Main- ;White clams and macaroni- just no. No flavor. Just tasted like clam juice. Coming from an Italian family , chef this needs some sprucing up with better flavors than just clam water. ;;Veal parm- honestly the PARM breading might be what was salty because this dish was also extremely salty. Otherwise, basic nothing to rant and rave about. ;;Pasta pomodora- pasta came out too soon from the pot. More al dente than would liked. Besides that not impressed, gravy was very sweet. ;;Lobster Fra diavalo- this spaghetti was over cooked. Mushy and starchy. Not spicy. Just not good. ;;Desserts-;Apparently from Terminis.... doesn't taste it;Bananas cream pie-  okay. Nothing special. Basic. Good. ;Cannoli- does not taste like terminis. ;;Overall the experience started out well with the ambiance and meatballs and then quickly spiraled into the worst Italian food I have had in the city. ;;Also tip, order in stages because they bring out your food as it's ready so if you order your apps and your main meal whatever is done will come out then you'll be eating everything at once. ;;Disappointed. Such a big space to waste on not so average Italian food. The owners should stick with the Asian fusion or hire some new chefs who know how to cook Italian.</t>
  </si>
  <si>
    <t>l62nMXWXyiLqtYrXBGCEyw</t>
  </si>
  <si>
    <t>vxWjLZMn3uzDQyOjAdwq3w</t>
  </si>
  <si>
    <t>Nightlife, Bars, American (New), Burgers, Restaurants</t>
  </si>
  <si>
    <t>The Bishop's Collar</t>
  </si>
  <si>
    <t>86k_RzWyqEK5ouRC9IoGgA</t>
  </si>
  <si>
    <t>PMghotpL-Ivq3Vuwdt0vAg</t>
  </si>
  <si>
    <t>As a Fairmount resident, I feel I have ventured to every well known bar in my amazing neighborhood. However, The Bishop's Collar is NOT, I repeat, NOT one of them. I have been to this bar numerous times and the staff, frankly, are just a**holes and dicks. The waitresses seriously need an attitude adjustment and the bartenders needs to learn some people skills. But please, let me share with you the WORST experience I've ever had at a restaurant. ;;Myself and two of my friends went to Bishop's Collar one Sunday afternoon while the Made In America festival was going on only a few blocks away. My friends and I sat outdoors and were greeted in a relatively quick manner. We order our beers and two of us order some food. My friend is vegetarian mind you, so he orders the \Veggie Wrap\" while I order the \"Grilled chicken breast with cheese and guac\". The sandwiches come out and I go to take a bite. Keep in mind</t>
  </si>
  <si>
    <t xml:space="preserve"> I've been to this bar a lot and have had this sandwich many times. The sandwich barely had any chicken on it at all and no guacamole to be seen. So</t>
  </si>
  <si>
    <t xml:space="preserve"> both my friends agree I should send it back. I'm typically not \"that\" guy to complain at restaurants</t>
  </si>
  <si>
    <t xml:space="preserve"> but dude</t>
  </si>
  <si>
    <t xml:space="preserve"> I was hungry that night. So</t>
  </si>
  <si>
    <t xml:space="preserve"> the terrible server takes my sandwich away</t>
  </si>
  <si>
    <t xml:space="preserve"> shows no sympathy</t>
  </si>
  <si>
    <t xml:space="preserve"> and almost in a Spicoli accent says</t>
  </si>
  <si>
    <t xml:space="preserve"> \"Sorry dude\". So</t>
  </si>
  <si>
    <t xml:space="preserve"> while I'm waiting for my sandwich to return</t>
  </si>
  <si>
    <t xml:space="preserve"> my buddy continues eating his wrap. He comes to an abrupt stop and looks at both of us as he gags out a HUGE piece of chicken. My veggie buddy has a very big allergy to any kind of meat and makes him vomit</t>
  </si>
  <si>
    <t xml:space="preserve"> hence why he is a veggie. So</t>
  </si>
  <si>
    <t xml:space="preserve"> I'll leave out the graphic language</t>
  </si>
  <si>
    <t xml:space="preserve"> but needless to say</t>
  </si>
  <si>
    <t xml:space="preserve"> he was not pleased. A server who wasn't even ours came over and probed about what the issue was. My friend pointed out the obvious and stated he didn't even want another because he was so physically sick...;;Meanwhile</t>
  </si>
  <si>
    <t xml:space="preserve"> my sandwich FINALLY makes it back out to me with mountains of chicken on it. I'm pretty pleased with the way it looks. Covered in cheese and... Oh wait... NO GUACAMOLE. AGAIN!!! I also got a side of fries. As I pick up a fry</t>
  </si>
  <si>
    <t xml:space="preserve"> it is dripping oil like a wet noodle. Those fries weren't even edible. So</t>
  </si>
  <si>
    <t xml:space="preserve"> our server Spicoli comes back around to check on us and I state that my sandwich was made wrong... Again. So</t>
  </si>
  <si>
    <t xml:space="preserve"> he takes it away and comes back 10 MINUTES LATER... With just a side cup of guac. Really dude? Took you that long? COULDN'T MAKE THE SANDWICH RIGHT?... Eh</t>
  </si>
  <si>
    <t xml:space="preserve"> the kitchen staff probably spit or put pubes in my food. ;;To bring it on home</t>
  </si>
  <si>
    <t xml:space="preserve"> this bar is horrible. Absolutely horrendous. I strongly suggest going to Bridgid's right up the street on 24th or the Belgium CafÃ© right on Green Street. Stay FAR FAR away from here."</t>
  </si>
  <si>
    <t>5L89GfYgrMePorGcfDxTFg</t>
  </si>
  <si>
    <t>I like Bishop's collar for what it is- a bar with okay bar food and okay beer. I actually like it a lot more now that there is a smoking ban.;;This place gets very loud when it is busy, so it isn't that great for a group of people. Weekdays, especially around lunch, are great. I like the chipotle chicken sandwich and I swear they use McDonald's fries. The roast beef is good, too, but I didn't like the quesadilla.</t>
  </si>
  <si>
    <t>ei8X5pyCur3d0CGb5EbnFA</t>
  </si>
  <si>
    <t>I1BZeH4Zkd_2Ispyn_2gKw</t>
  </si>
  <si>
    <t>I ate here a week or so ago while in my sister's neighborhood. This is a nice little neighborhood bar in Fairmount with a respectable beer list. Definitely something for everyone on the list and brews were cold and crisp. At the suggestion of our very friendly server we tried the steak tips sandwich which was loaded with bacon and mushrooms and had a nice garlicy mayo. The sandwich was tender and had just the right amount of ingredients. Oh and the bread they use for the sandwich is pretty awesome, but maybe I just forget the norm in Philly now living in Boston. ;Also tried the Roast Pork sandwich was pretty solid as well. Fries were a little thin but nice and crispy. The ambiance was lively but not obnoxious. Seems like a nice local watering hole with a nice mix of younger (college-aged kids) to early 40's. I would recommend this spot if you're looking for good beer and/or an enjoyable quick meal. Thanks Bishop's Collar!</t>
  </si>
  <si>
    <t>AIWhiKoBdiOPTAEdOrwrpA</t>
  </si>
  <si>
    <t>rOagig_R926ZHXbN4nr2UQ</t>
  </si>
  <si>
    <t>P1NW0TjWQwo96H1d8Ca9Ig</t>
  </si>
  <si>
    <t>GNlcf26oF4gZ28NkdHY7Fw</t>
  </si>
  <si>
    <t>Bishop's Collar (or \the collar\"... as the man-friend likes to say) is like Fairmount's modern-day Cheer's.  No matter what time of day you waltz in</t>
  </si>
  <si>
    <t xml:space="preserve"> there is a 99% chance you'll see someone you know.  It's got a cozy</t>
  </si>
  <si>
    <t xml:space="preserve"> dive bar feel yet serves up some delicious craft brews and gourmet fare.  Their Sunday brunch is no joke either</t>
  </si>
  <si>
    <t xml:space="preserve"> with a variety of breakfast and lunch specialties that are truly crowd pleasers.;;The service is speedy and the servers and bartenders are all super friendly (although perhaps I'm a touch biased</t>
  </si>
  <si>
    <t xml:space="preserve"> since the man-friend knows everyone?).  Menu stand-outs for me are the chicken nachos</t>
  </si>
  <si>
    <t xml:space="preserve"> chicken salad sandwich and meatball sandwich.;;The nachos come piled high with diced grilled chicken</t>
  </si>
  <si>
    <t xml:space="preserve"> salsa</t>
  </si>
  <si>
    <t xml:space="preserve"> guac</t>
  </si>
  <si>
    <t xml:space="preserve"> sour cream and copious amounts of cheese.  These are the type of nachos that you aren't sure at first how to approach</t>
  </si>
  <si>
    <t xml:space="preserve"> but once you dive on in you realize that the goodness goes deep into each layer.  To. Die. For.;;The chicken salad sandwich has small chunks of apples mixed in</t>
  </si>
  <si>
    <t xml:space="preserve"> which is such a nice surprise for both texture and flavor.  It is served on super hearty bread with a choice of fries (always get the fries...) or salad.  The meatball sub is way more food than one person should consume</t>
  </si>
  <si>
    <t xml:space="preserve"> but somehow the plate goes back licked clean... every time.;;My only complaint is that the food is on the pricier side for a Fairmount pub.  But the food is well worth it."</t>
  </si>
  <si>
    <t>gOfJN7Pe0GFm-jc4wv2zbw</t>
  </si>
  <si>
    <t>I'll admit that I really like going to the Bishop's Collar, which is my favorite bar within walking distance of my second home (the Fairmount neighborhood). While there can sometimes be a wait for a table and while it can get REALLY PACKED on the weekend nights, they do move through pretty quickly and it's not a huge deal to hang out at the bar until something opens up.;;The double gin and tonics are strong, and always made consistently: you know exactly how many to drink to straddle the line between pleasantly drunk and unpleasantly plastered. This summer they've also had the Arnold Palmer, which has become my favorite summer beverage and discovery: sweet tea infused vodka (oh. my. god.) and lemonade. They are fabulous, especially if you can manage to snag an outdoor table, enjoying the summer air and sipping on one of these. ;;And although I'm not really a beer person, they have enough available that I can find something I like if I have to, and my more beer snobby friends never have problems either.;;However, secretly, I like the Bishop's Collar because they have perfect, cheap, unhealthy, fantastic, filling bar food. The plate of nachos is intimidating when sober, but after a night of drinking, sharing it with a friend hits the spot. Their wings are not gristly in the least, and the hot sauce, while not quite the same as a buffalo wing, is tangy and tasty. My favorite thing MAY be the chicken chipotle sandwich, with Old Bay fries, which is an absolute steal for $6, but it's hard to choose. Usually we just end up splitting nachos and wings, because it's hard to mess with a classic combination like that.;;But back to the Bishop's Collar: hits-the-spot food, great drinks, and a nice, low key evening to hang out with friends in the neighborhood.</t>
  </si>
  <si>
    <t>0E2zOVPNqsTP8EIOZR1gMw</t>
  </si>
  <si>
    <t>I had a good experience for my first time at bishops collar walked around the corner from my place on green and decided to pop in and see how the food was.;;I got a chicken cutlet sandwich which was a recent addition to the menu with a side of fries and it was great. Hot bun perfect honey mustard. Very good for a brisk but sunny day. Washed it down with a pint of guiness and enjoyed some of the nik-naked they had behind the bar.;;For 16 bucks I left incredibly happy and satisfied.;;Staff was friendly and knowledgeable a good neighborhood watering hole.</t>
  </si>
  <si>
    <t>3q_VmgSftRauaUJPJNYYig</t>
  </si>
  <si>
    <t>pW0tXE_IkaylbO6f5IF7Og</t>
  </si>
  <si>
    <t>If you are looking for a great neighborhood bar in Fairmount to watch sports then this is a great spot for you.  The beer selection is good; the atmosphere is great for a game... basically the only missing link is the food.  Their brunch menu is not great and the overall quality of the food just isn't very high.  If dive-bar drinking is what you're after; you've found an excellent spot.  But if you want good food there are lots of other spots nearby in Fairmount that are a better bet.</t>
  </si>
  <si>
    <t>iB1klKQYi9MBdzp2DbOoJA</t>
  </si>
  <si>
    <t>ixJyqARdvNrpsKJEfsyrnA</t>
  </si>
  <si>
    <t>Mna6U7kUX36l8-dpDt-U-A</t>
  </si>
  <si>
    <t>Italian, Pizza, Sandwiches, Restaurants</t>
  </si>
  <si>
    <t>Gianfranco Pizza Rustica</t>
  </si>
  <si>
    <t>FzlxKM4DgeEr25oxXrjqoQ</t>
  </si>
  <si>
    <t>I called for delivery and the lady was kind and easy to order from. I got a large plain and half pepperoni pizza and Greek salad with grilled chicken. ;;Delivery came under an hour, like promised and on a busy Friday evening. The Greek salad w chicken was huge! Perfect for 2 or 3 people. Lots of grilled chicken and cooked to perfection. Veggies and Lettuce were fresh and yummy! I give the salad a 10 and will order again. The reason I did not give this place 5 stars is because I love love pizza and it was under cooked. I had to put the entire pizza in the oven for about 15 min on 400 degrees. Once it was done, it was yummy but I was a tad disappointed I had to re heat for that long. Next time I'll ask for the pizza well done!</t>
  </si>
  <si>
    <t>hBnsS_yJlnYSyKMp2mzkEQ</t>
  </si>
  <si>
    <t>pPEhJdL5dg9W67buAiTXVQ</t>
  </si>
  <si>
    <t>It's amazing what you can put on top of a pizza! Gian Franco has a great selection of slices for lunch and late snacking. I have noticed that their prices have gone up consistently since last summer. But; I am unfortunately a slave to a great slice of  barbecue chicken pizza. It's still worth the price. We've ordered for a large party here and everyone raves about the pizza. I'm a fan of Gian Franco!</t>
  </si>
  <si>
    <t>DjkmbuDJ2Vca0T3omS8Zqw</t>
  </si>
  <si>
    <t>OeE5Zk6gBe6Z6Ycm8yeX3Q</t>
  </si>
  <si>
    <t>I live right down the street from these guys; so I order takeout all the time. I've never had a bad experience here. The pizza is some of the best you'll find in Philly. I also highly recommend their Buffalo Chicken calzone - with some blue cheese dressing; that stuff is addictive. Garlic knots and \mega fries\" are also good options for side dishes."</t>
  </si>
  <si>
    <t>wbrIhQZ4GFTiy3i3omxNSw</t>
  </si>
  <si>
    <t>When the jetlag kicks in around 5pm and I'm still digesting the previous day's airplane food only pizza will do. I Yelp!ed it and came up with Gianfranco's just a block from my hotel. It hit the spot perfectly! Good New York crust; rich sauce; tasty cheese and zesty pepperoni; it could have been a tad crisper but it was a reheated slice. Although the place itself is not very inspiring and I wouldn't eat in; it was a nice slice served by friendly people. I'll be back.</t>
  </si>
  <si>
    <t>dAyWLs5fXNUyGvzxx9U3Yw</t>
  </si>
  <si>
    <t>Best pizza in old city! Nice guys; quick service; about 3$ for a slice; at lunch they have slice/drink combo special; definitely yum!</t>
  </si>
  <si>
    <t>adEuaxxaJGFjR3yyI7Dvaw</t>
  </si>
  <si>
    <t>I created this Yelp account to comment on this establishment.  This is not a shill post; this is coming from a college student across town whose diet consists of probably 80% pizza.  This is tied for my favorite pizza in the city with Lascala's.  Gianfranco sells a true large pizza; it's big (bigger than any other pies i've seen) - it's good; it comes hot; it's ALWAYS fresh and the customer service is on top of shit.  Great mozzarella sticks too.  Anybody dogging this joint is out of their mind.  This is delicious pizza at a good price with swift delivery.  Don't ever change; Rustica is the bestica.</t>
  </si>
  <si>
    <t>HHTynfcwR6ry60jeSpLZ7w</t>
  </si>
  <si>
    <t>oofcjnUjOb_JXhbbQeBjEQ</t>
  </si>
  <si>
    <t>Almost inedible and slightly disturbing. Thank the pizza gods they accidentally brought us a medium and not the large we thought we'd ordered. ;;Half-baked crust that managed to be neither crispy nor chewy. We ordered one of their specials - artichoke, prosciutto and olive - and got cold, flavorless toppings that seemed antagonistic to one another and vaguely disinterested in being on a pizza at all. One star for the online ordering, the discount and the fact that they found our hotel room. Also, the chicken on the salad was weird. ;;Philly, I love you, but your pizza is breaking my heart.</t>
  </si>
  <si>
    <t>mR2P6XpEdbp0EjNsic721Q</t>
  </si>
  <si>
    <t>8CFGqFk20ch9x30Bx8Macw</t>
  </si>
  <si>
    <t>best pizza day after day; i love it. perfectly seasoned sauce just sweet enough and just enough cheese. great crispy crust. it's seriously all i eat for lunch. go here do your self a favor.</t>
  </si>
  <si>
    <t>ZmLy1JgaYpzBEoE9IrAdvA</t>
  </si>
  <si>
    <t>8nQ4Y5p8puGA9N710n54lA</t>
  </si>
  <si>
    <t>Hard to say too much about carry out, but I really enjoyed the pizza. The crust was crispy on the outside and soft in the middle, the tomato sauce was sweet-ish but seasoned well, the cheese was well, I don't know what you say about cheese ... it was cheesy?;;The shop is a few doors up Third from Market, which pulls it just out of the \mainstream\" enough that it may not get much notice</t>
  </si>
  <si>
    <t xml:space="preserve"> but it's worth trying for your pizza-eating needs in Old City."</t>
  </si>
  <si>
    <t>Biidj3QszVuVO0Q85g5NPw</t>
  </si>
  <si>
    <t>Grocery, Food, Convenience Stores, Restaurants, Sandwiches</t>
  </si>
  <si>
    <t>Fu-Wah Mini Market</t>
  </si>
  <si>
    <t>Mx31AIEuq3f2liD3y-c2rA</t>
  </si>
  <si>
    <t>I lived around the corner from Fu-Wah for almost a year before my vegetarian friend convinced me to try their tofu hoagies. I hate tofu. I love Fu-Wah's tofu hoagies.;;Add to the delicious sandwiches (so what if the bread isn't great - the insides are amaaaaazing) their great selection of chocolates, drinks, chips, snacks, fresh produce, and (a personal favorite) their fresh seaweed salad, and you've got my favorite corner store ever. And it's up there with my favorite hoagie ever. Which is big.;;Cash only - use their ATM if you have to.;Call ahead if you don't want to wait.;Expect to be treated very well by the staff!;;Oh, and if you open your tofu hoagie to see what's inside, be prepared: the impeccably marinated tofu really looks like poop.  DELISH!</t>
  </si>
  <si>
    <t>PjWhI4IZ7s7zp8wr7BgB-w</t>
  </si>
  <si>
    <t>You need to try the roast pork banh mi here!;;Super delicious, affordable, and fun products featured.  Yuuuum!</t>
  </si>
  <si>
    <t>iqfCuSbqkJ6yh_tr4bX5GA</t>
  </si>
  <si>
    <t>THESE TOFU HOAGIES ARE UNBELIEVABLE.;;Beyond getting my munch on with these puppies, I have yet to explore Fu-Wah in more depth, but I'd highly recommend stopping by to pick up lunch if you're looking for something quick and yummy in the neighborhood.</t>
  </si>
  <si>
    <t>uFJi0eJJTQmuRuoviqBTfA</t>
  </si>
  <si>
    <t>ACPBheglO4Ohacr3TI-a0Q</t>
  </si>
  <si>
    <t>Fu-Wah tofu hoagies are the best use of tofu; ever.  Deliciously spicy and crazy cheap...the only reason I wasn't there every week during my undergrad days was its distance from campus.</t>
  </si>
  <si>
    <t>KSIGc_Cgw5r5FJe0iuycLg</t>
  </si>
  <si>
    <t>Honestly, the only thing I have ever eaten here is the tofu hoagie, but since that's what they're known for, and since I've eaten about 100 of them in my lifetime, I feel like that makes me qualified to rate this place.;;I would give it 5 stars, but sometimes the tofu is a little wet, which makes the bread soggy, and sometimes they forget to put sriracha on the hoagie.;;Oh, Fu-Wah, why are you on the other side of the river?</t>
  </si>
  <si>
    <t>MqPMj2TEZhFoArfGFYirqw</t>
  </si>
  <si>
    <t>QH8G-KzJ1MZvExrMye08LA</t>
  </si>
  <si>
    <t>I wish I would have found this place sooner.  My boyfriend introduced me about a year ago and It was love at first taste. Ok, so I've only had the Banh Mi tofu hoagie, but I love it!  I work in Center City and often find myself taking the trolley to West Philly to pick one up for lunch.  Plus, it's pretty cheap for a hoagie.  ;;The market itself has a great variety.  There are a lot of vegan friendly foods as well.  Someday I will try the other Vietnamese hoagies that they have, but for now...I'm sticking with the tofu.  :-)</t>
  </si>
  <si>
    <t>3vDL5DbLLwzR3DUiHVXaKg</t>
  </si>
  <si>
    <t>Z9jGinYIXZyzj4WCvF_hJA</t>
  </si>
  <si>
    <t>Memories of Fu-Wah are vague to me, mostly because the orgasmic feelings I've gotten here shortly after walking inside.;;Fu-Wah's Tofu Hoagies are the best thing I've ever eaten in Philadelphia. Tofu and Hoagie are two words I thought would never meet, but it has a taste that is quite different from either. Tastes more like turmeric and cilantro (obviously) but after a few you stop guessing and just keep eating.;;For $3.50 each its a deal you can't beat.</t>
  </si>
  <si>
    <t>Uc1XT_PSU560yjARWTc2uw</t>
  </si>
  <si>
    <t>smXCzNC3148o5PU4kQRYAA</t>
  </si>
  <si>
    <t>_iTi1cWm9ZmvGPfoa58o_A</t>
  </si>
  <si>
    <t>K6N2VqnTITlKzO7NpOGAoQ</t>
  </si>
  <si>
    <t>this is totally a west philly gem. I love this place. I hadn't been there in quite some time -- but I recently moved a WHOLE lot closer.;;They've renovated since I've last been there! They have an actual grocery scanner now (no ghetto cash register). They carry everything.. for such a small quaint convenience store.;;Anything from silk tofu, to firm tofu, to lemon grass, kaffir lime leaves and curry paste. They're lacking on the brown rice I like.. but that's okay. They seriously have a great selection -- but their prices are a littttle bit pricer than other spots -- but I'm all for supporting independent businesses :) ;;Oh, and yes the tofu hoagie is great. Do it</t>
  </si>
  <si>
    <t>VQScY8IFLOEIxtT7XHxW_w</t>
  </si>
  <si>
    <t>Not only is this place an excellent little store, with a great assortment of yummy things, the hoagies are amazing. Pork bahn mi is really good, but the tofu is crazy spectacular, and only $4 and some change.  Fresh cilantro and jalapeÃ±os are two of my favorite things, so I always get the bahn mi, but they do also have your typical turkey or Italian hoagies, too. All of their hoagies are very generously filled, and you can call ahead if you want.  I like to show up, order, and browse, though it always involves me spending more money than planned. ;;Cash only, but they have an ATM. ;;Also, the whole wheat berry bars sold near the register are amazing.</t>
  </si>
  <si>
    <t>noBinj5ChHbPCHfqTcUO6g</t>
  </si>
  <si>
    <t>American (New), Wine Bars, Cafes, Restaurants, Coffee &amp; Tea, Food, Nightlife, Bars, Breakfast &amp; Brunch</t>
  </si>
  <si>
    <t>Plenty CafÃ©</t>
  </si>
  <si>
    <t>fglLFJoEiNFgxK_wVBTDYQ</t>
  </si>
  <si>
    <t>Plenty Cafe has a lot going for it. It's in a great location that's convenient to Center City, the decor is chic and comfortable, and their music playlist is impeccable. Although I only got a latte while I was there, the food options that I spied on the menu looked very tempting.;;However, I'm taking three stars off because of a ridiculous policy that leaves a bad taste in my mouth -- they shut off their advertised wi-fi during peak hours. This bothers me for two reasons: firstly, you don't find this out until you've bought your food, settled down, and cracked open your laptop to do some work. Ugh. Secondly, turning the wi-fi off to ensure that customers get their coffee and get out as soon as possible shows that their priority is revenue rather than customer satisfaction.;;There were a lot of positives -- but the only reason I splurge on cute coffee shops is to hunker down with a hot drink and get work done outside of the library for once. With so many other great, welcoming options nearby, why bother with one that wants you out the door as soon as they have your cash in their hot little hands?</t>
  </si>
  <si>
    <t>FQiqBandJqOxEyj1S86fvw</t>
  </si>
  <si>
    <t>BmLbK19Kf2JGqdTHCt38FA</t>
  </si>
  <si>
    <t>jJSf8RKxDLsP2G_xivY6dQ</t>
  </si>
  <si>
    <t>od71iktXINi1tDk1Ldnj-g</t>
  </si>
  <si>
    <t>Walked into this small cafe after a work meeting in the Rittenhouse area.  Got the Seoul sandwich,  which was a bulgogi sand which with pickled cabbage,  spiced mayo and some other delicious ingredients.  The prices were a little steep but the sandwich was awesome.  ;;There is not much seating,  but the staff are friendly and the sandwiches are well thought out.  Good flavors and combinations.;;The coffee shop as pretty good as well!</t>
  </si>
  <si>
    <t>JwVRlSwd97othwcjQgGryQ</t>
  </si>
  <si>
    <t>3KeY8h2dHqJNE5oj1z4waw</t>
  </si>
  <si>
    <t>Z4mQUOIOZq9BX1j94qtigw</t>
  </si>
  <si>
    <t>lk-aiqRxMW9Hwbp3QvPL6A</t>
  </si>
  <si>
    <t>7txMRwSXtOss5UtgpB1tCg</t>
  </si>
  <si>
    <t>Friendly staff, however, the food seems pretty over priced for the average person. Lattes were bomb, but the breakfast sandwiches were dry and kind of bland--basically the food was mediocre (I'd rather go somewhere like Panara for food like this). I recommend going for the experience though, the atmosphere was awesome. ;;If the food tasted better, this place would've gotten five stars.</t>
  </si>
  <si>
    <t>iCBYn_HsEsTHj1VmmrdEKQ</t>
  </si>
  <si>
    <t>I have never; physically; been in this place but have gotten delivery several times through Caviar.  The Tel Aviv salad is pretty much the best salad I've ever had.  Today I got the beet salad and that was wonderful as well.  I did not like their olives as they had so much vinegar it made me choke.  But I will continue to try other things from here.  Food is very fresh and well made.</t>
  </si>
  <si>
    <t>9xAeJWGlEnmOMubUBgLFQQ</t>
  </si>
  <si>
    <t>OQo7dCN14ktMBYhf3-6N7w</t>
  </si>
  <si>
    <t>Had one of the daily specials off the sidewalk sign; the heirloom tomato and watermelon salad. It was AMAZING. Fresh and ripe with beautifully balanced flavors and lovely presentation. Appropriately priced for a smaller portion size. I would come here more often if their prices were just a tad lower; but I think they are going more for a posh lunch vibe than casual coffee shop.</t>
  </si>
  <si>
    <t>V0M8qXqhRbZsHRRISetP8w</t>
  </si>
  <si>
    <t>My mom and I come in here a lot since we live near by. Cute atmosphere with a semi pricey selection of pastries, sandwiches, and salads. But the foods fresh and good!;;Pour over coffee is a little strong for me but I enjoy their lattes and specialty drinks. ;;Only complaint is some of the staff seem a little standoff-ish... They could use some help in the costumer service department. It's nice to be recognized as a regular and not be scorned by your barista! ;;Ps- they just got their liquor license- 8 dollar mimosas for brunch isn't too bad, but they will need to advertise some weekend deals to get it started!</t>
  </si>
  <si>
    <t>zSK2xdfEIsJeYkwePiTsJA</t>
  </si>
  <si>
    <t>sQAduLuIV3C5aZ-vitIVeQ</t>
  </si>
  <si>
    <t>I live near this cafe, and I noticed that it finally opened and decided to try it out with my parents as a last minute option for a quick dinner. We got a couple sandwiches: the Matambre, Porchetta and Pesto Chicken. All were pretty good and all were on french rolls. It might have been better to eat these sandwiches with a soup, so that your mouth doesn't get so dry from chewing all that bread. ;;Overall, I was pleasantly surprised at how good these were! It was a bit pricey, in my opinion, but a good treat every once in a while. For those 3 sandwiches, the total was about $32 (Ok, you do get a decent amount of meat, so the prices are justifiable). I'll try their coffee next time I stop in!</t>
  </si>
  <si>
    <t>NVkME8M0dO54bS6Vp_X7XA</t>
  </si>
  <si>
    <t>oIr50siZDtDYCE_p5K8nYA</t>
  </si>
  <si>
    <t>Breakfast &amp; Brunch, Food, Sandwiches, Salad, Coffee &amp; Tea, Restaurants, Modern European, Cafes</t>
  </si>
  <si>
    <t>Winkel</t>
  </si>
  <si>
    <t>XwIbeiFym3J4MmM0ObPtvg</t>
  </si>
  <si>
    <t>spEFxKjm59HIRzGzaoxjsg</t>
  </si>
  <si>
    <t>PrYSQ_FVZAXB46KcscmLrw</t>
  </si>
  <si>
    <t>Sandler's On 9th</t>
  </si>
  <si>
    <t>uH2d8pgeK7dZPDR65XdqtA</t>
  </si>
  <si>
    <t>This past weekend I visited Philly for the first time and Yelp sent me a notification about this hot; new restaurant called Sandler's. When I say I had two amazing experiences at this restaurant that's what I mean. Everybody working was so nice and willing to answer any questions I had. I first went for Brunch on Sunday and then back again for lunch on Monday. On Sunday; I ordered the bacon fried rice with a fried egg on top. It was STELLAR!!! Might I add; I hate eggs but it was sooooo good. I also had the Greek yogurt parfait which was so refreshing. My friend had the Nutella pancakes and something else that I can't remember but it was amazing. Next time I'm in philly I know where to find good eats.</t>
  </si>
  <si>
    <t>zoqUZla4HJE4kmRNWi9_Bg</t>
  </si>
  <si>
    <t>Joc9fpChJzlX2L_cCJQGtw</t>
  </si>
  <si>
    <t>I just wanted to say the customer service is excellent. I stopped by my moms job at Jefferson's hospital to have lunch with her and she recommended this place. However; there was a slight error in my order with my onions rings and Korean wings. I was not going to say anything because I've already begin to eat the food because I was hungry. My mom still called and explained my concerns. They told me to come back and I was given an additional fresh order of onion rings and Korean wings. The cashier girl was really nice and continued to apologize for the inconvenience. Thanks ! The food was delicious and your service is all that ! I will be back to eat at your restaurant!</t>
  </si>
  <si>
    <t>jbKi-tS2ySbcJ-ENnZHXHQ</t>
  </si>
  <si>
    <t>r4wQzrIxL6lwqDGrxUB8Mg</t>
  </si>
  <si>
    <t>Stopped here for a lunch last week. My husband had a hamburger (his usual lunch choice) and he thought it was pretty good. I ordered a Cobb salad. Now a Cobb is nothing elaborate or complex: iceberg lettuce; bacon; hardboiled egg; blue or Roquefort cheese; chives; avocado; vinaigrette dressing. The lettuce was not iceberg -- it was mixed greens and they were nasty old. There was precious little bacon and no hard boiled egg. I complained. The staff agreed about the lettuce and offered to make it right. I told them to forget it; but they offered to make a fresh salad to go and only charge us for the hamburger. OK. Fine. I got a Cobb salad with mixed greens; albeit fresh ones. There was no egg and again precious little bacon and not much cheese. Sigh. The folks here are very friendly and accommodating; but they really have some bugs to work out. I hope they succeed; because someone needs to give Jones a run for their money and we need good lunch places in this part of town!</t>
  </si>
  <si>
    <t>SEef1h6AUu4OEkKkzlnSKQ</t>
  </si>
  <si>
    <t>The food was good; my husband had the chicken BLTA and I had the Bucatini pasta. Sadly; the service was very slow; I don't think the place has sufficient waitstaff and may have been taxed by a very large group of over 15. It wouldn't normally have been such an issue; but we almost didn't make a 7:00 PM show a block away when we were prompt for our 5:45 PM reservation. Dinner was less than relaxing as a result.</t>
  </si>
  <si>
    <t>bzNrQWSCwh41MULRarijyg</t>
  </si>
  <si>
    <t>sEGuUhgGlQTuKUVWTFgAKQ</t>
  </si>
  <si>
    <t>Omg y'all... just go to Applebee's. At least you can get a dollarita to wash the taste out of your mouth. ;;I got:;Pretzel crusted chicken - tasted burnt and flavorless;Caesar salad with dressing on the side- dressing was not on the side and no apology came with that fact just \is that ok?\" .... surrrrre;Lobster roll - not sure why this came on a hamburger bun.;;Anywhooo not sure why so many people are raving about this place I'll chalk it up to them coming into the city from the burbs and eating there on their lunch break."</t>
  </si>
  <si>
    <t>1QVXaEff0pWDZ3wbSxFrGg</t>
  </si>
  <si>
    <t>Excellent attentive service; the tomato soup and grilled cheese pop and poutine were amazing. Coming from NYC; we are very used to upscale-casual americana flavors and dishes but the food here was extremely well done and the atmosphere was sophisticated but laid-back. Loved it here and will certainly return on my trip back to philly!</t>
  </si>
  <si>
    <t>aZBSMHW_10KzRsHQHVpgKw</t>
  </si>
  <si>
    <t>Apb83PTzLXgCEZwhTLZAHA</t>
  </si>
  <si>
    <t>UJA_G04fQ9ieqeDg6zLjLw</t>
  </si>
  <si>
    <t>AftDOVkI09XcDeIkHI9GgQ</t>
  </si>
  <si>
    <t>gHStfYGiFOgzYxessgd6CA</t>
  </si>
  <si>
    <t>Recently went back to try out the lunch menu; I had the short rib and the bacon on a stick. Both were great; service is always friendly.  I found the bacon on a stick a bit overpriced at 12 bucks.  Or maybe i just cant get around paying more than 10 for an appetizer; that said it was good; and the mustard with it was awesome. I'll have to try dinner sometime; i didnt see a drink menu of any sort. Kind of wanted a bloody mary for brunch.</t>
  </si>
  <si>
    <t>8Ha9XNqapSQ69d5qzZVpFg</t>
  </si>
  <si>
    <t>bMS9G0H7q4uKvAYuraIxkg</t>
  </si>
  <si>
    <t>hK3CnSfU_b2vzaqLjAzKQg</t>
  </si>
  <si>
    <t>sE3iZ6620JImE8SRnSvjNw</t>
  </si>
  <si>
    <t>ugUtci_B13tzJ65lmkJvFA</t>
  </si>
  <si>
    <t>NCiU9oqVnjU1bmxptfvBTQ</t>
  </si>
  <si>
    <t>h2pGXH-_lKO8YWNuZx_-_A</t>
  </si>
  <si>
    <t>ieTzGtuNQp5As714JNsGAQ</t>
  </si>
  <si>
    <t>Traveling through the East Coast. we had our first Philadelphia breakfast at Winkel. This place is very popular and for a good reason--food taste great; even simple potatoes. Portions are huge--easily can split one dish for two people; We ordered eggs benedict; mushroom omelette; salad and potatoes and one more of something--fantastic. If you in the neighborhood--a must try for breakfast and brunch</t>
  </si>
  <si>
    <t>jNop_WeZQ2lzvJCX85mh1Q</t>
  </si>
  <si>
    <t>2H_I-vR9E6k3G1L6E31oUg</t>
  </si>
  <si>
    <t>Just opened; this is the latest spot from by Chef Joncarl Lachman. I've been to most of the others; like Noord; Neuf; The Dutch; and this one is a very worthy addition. Great and delicious food; really cute and comfortable space; and super welcoming service. It has breakfast and lunch menus every day and weekend brunch.</t>
  </si>
  <si>
    <t>pRx3oRceHeSZUNdpONvHTQ</t>
  </si>
  <si>
    <t>K2NO7wKHb_1D9XQGyFkQfg</t>
  </si>
  <si>
    <t>I had honestly the most lovely time at Winkel this past week! I was on a first date (complete with first date jitters), and our server Gabe was absolutely the kindest person, keeping me company while I anxiously waited! ;I had the waffles with an apple-pear compote: PERFECTION  ;Everything was absolutely delicious and well-prepared. I hope to be back soon!</t>
  </si>
  <si>
    <t>ctWq32z7lm9xl8h-AaJgmg</t>
  </si>
  <si>
    <t>d3IaLJvYaHtGgQ_GWbczBA</t>
  </si>
  <si>
    <t>Hands down. The best brunch I have had in a very long time. I will be talking about Winkel for a while. We came early and there were plenty of available seats. The server came immediately to the table and took our drink orders as we simultaneously sat down. Now that is service. Amazing coffee may I note. ;I ended up ordering the special, a softshell crab BLT. We also split the Strawberry Almond deep fried French Toast. Simply amazing!!! The BLT was a total treat. And I did not regret one bite of it. The french toast was the perfect dessert. Crispy on the outside, soft on the inside. Packed with flavor. ;Absolutely coming back again and again.</t>
  </si>
  <si>
    <t>lK5-RSmplDc0KNynbavpgA</t>
  </si>
  <si>
    <t>Found this gem on a whim! Such a cozy and nice sized brunch spot. Great environment to take amazing photos. There's an mural directly across the street in a garden; thank me later! Great pancakes; eggs; potatoes and scrapple! And James our server was so kind; friendly and professional! It's my new brunch spot in Philly!</t>
  </si>
  <si>
    <t>6JhWL__azujajSWZtb5fXQ</t>
  </si>
  <si>
    <t>NlSkxW6E0NLjnKseX_H3SA</t>
  </si>
  <si>
    <t>I stopped in for lunch during a conference. Service was great; menu was very diverse; and I had the most beautiful omellete with toast; potatoes; and salad. I absolutely recommend Winkel for a lunch treat!</t>
  </si>
  <si>
    <t>o_BQ754c9B3gLj3A6iTQ-w</t>
  </si>
  <si>
    <t>WlcvRJp5ch3hZhXlzvg3WQ</t>
  </si>
  <si>
    <t>2KZWNORQjyoT4P12bM0OZQ</t>
  </si>
  <si>
    <t>LVNt93fRgTR0C-eubUshbQ</t>
  </si>
  <si>
    <t>American (Traditional), American (New), Restaurants</t>
  </si>
  <si>
    <t>gLBN81CvehV4_T9aC4VT5Q</t>
  </si>
  <si>
    <t>I've been to F, S, S, twice now, once on business and once with my girlfriend.;;The first time, we were seated downstairs.  Service was attentive but not over the top and the food was excellent.  I had the sesame encrusted tuna with wasabi and followed it with the petit filet mignon.  Both were cooked to my liking and the side dishes worked well with the main feature.  They got added points on this vist for Victory Prima Pils on tap.;;On the second visit, we were seated upstairs.  I have to say that I don't like this area compared to the downstairs.  Too much purple and frilly material hanging from the ceiling makes the restaurant part seem a little odd.  It does however seem to work in the Tank Bar section.  I went for the Mussels with Italian sausage to start, these were very good.  A nice broth and some grilled bread added to the dish.  I was a little disappointed with the main course, the Cornish Game Hen stuffed with italian sausage, stuffing and potatoes.  It was a pain to eat and the stuffing was just meh.  I would avoid this dish in future.  My girlfriend went for the Mushroom soup to start and is the second person I know to rave about it and the Crab Cakes for her main, which also never seem to disappoint.;;Service on the second visit was solid if not spectacular.  The server did all that was required of him and even noticed our table was wobbling and fixed it, when neither of us had picked up on it! ;;The wine list is solid and boasts at only being $10 over cost.  This means there are a few gems to be found, Chablis at $31 is solid.  This time I went for the Pouilly Fuisse, which was everything it should be and reasonable given it was in the $40 range.  Sure, BYOB would be better, when isn't it, but I didn't feel like I was being ripped off like certain Restaurants (cough, James, cough).;;Recommended, though I would probably go for a 3.5 if it was an option but it is undoubtedly more a 4* place than 3*.</t>
  </si>
  <si>
    <t>LFf3yPSy8aGuQGsS1SFL4A</t>
  </si>
  <si>
    <t>W9hBqOHivvqyLpqimT-bPw</t>
  </si>
  <si>
    <t>This is one our favorite date-night places to eat.  The ambience is great, the wine prices are outstanding, and the service is very good.  The food is also great - the only complaint there is that the menu could use some updating.;;Things to try - the cream of mushroom is a staple, the ahi tuna appetizer is fantastic.  The filet was cooked perfectly (medium-rare - it's amazing how hard it is to find a restaurant that actually knows how to cook a steak).  We've been there maybe half a dozen times and have yet to have a bad experience.;;One other tip - when you make your reservation, request an upstairs table.  The ambience up there is much nicer than the downstairs dining room.</t>
  </si>
  <si>
    <t>mTwPdIzvKe6ePVXjEu_GOw</t>
  </si>
  <si>
    <t>KvU_qI8mI1JO-U3PBTZRcg</t>
  </si>
  <si>
    <t>We went to F; S; S when we first moved to Philly 4 years ago.  At that time; the food was mediocre and the wine list was depleted (nothing we asked for was available).  We decided; given the new chef; to try again.  This time; the food and service were very uneven.  My wife's ribeye steak was excellent; but my duck was tough and chewy.  One of the waiters was obnoxious (inhospitable and superior in attitude) and the other friendly; neither knew a thing about the wine list.  Both told me to read the descriptions in the menu; which the owner had prepared. Two strikes and this place is OUT!</t>
  </si>
  <si>
    <t>bAOMWnPG2VXS3iUHbEXsgg</t>
  </si>
  <si>
    <t>S362qHRYpSj9zMKGQMn6PA</t>
  </si>
  <si>
    <t>The food is great but the staff at Friday Saturday Sunday really makes the restaurant a great local hangout. We had a late reservation Friday night around 10pm. Two bottles of BYOB wine later and it was 1am. Our tag team of host, waiter and manager never once rushed us to close. ;;Bill, Russell and Dan....I will see you again!</t>
  </si>
  <si>
    <t>IujkV2cVxBoqe4kIZUt_EQ</t>
  </si>
  <si>
    <t>uH_K13hzApX_cR7KlQlZ3w</t>
  </si>
  <si>
    <t>clkcLsjIHlB_M4E5lC3k3Q</t>
  </si>
  <si>
    <t>6LzFiM87ysw2mnWnqlk6tw</t>
  </si>
  <si>
    <t>apwsNBYtbKgXUMAiXqsPmA</t>
  </si>
  <si>
    <t>We went to FSS for Valentine's Day dinner, on the day after Valentine's Day. Due to other plans falling through, we had to find a restaurant on the last minute. Somehow, I was lucky enough to stumble upon an open 7:30pm reservation at FSS - they usually are booked well in advance. We got reasonably priced parking around the block on Rittenhouse St. (near 20th) and had a short walk to the restaurant. ;;We were promptly seated and the waitress took our drink orders pretty immediately. They had a decent beer selection (I got an Le Fin Du Monde) and they have bottles of wine for $10 over cost. ;;We started with the salad special (thinly-sliced Filet Mignon over mixed greens with a balsamic vinaigrette), which was very good. I had the crab cakes and they were outstanding. ;;I can honestly say that this was the first time in a while that I was really blown away by the food at a restaurant. We will certainly return again in the near future.;;I should also mention that the service was great - very pleasant and attentive.</t>
  </si>
  <si>
    <t>Mn7WPZSbaeQbWw_RDvJmHQ</t>
  </si>
  <si>
    <t>It took me ages to remember the name of this restaurant off the Square. Affectionatly nicknamed 'Weekends', I had come here on a date several years ago and remembered to take friends (or, actual people I liked) on subsequent visits. ;;Although it's been a very long time, I recall it being very tiny, but we always managed to find ourselves a table. We were closely tucked in to each other and other diners, but not overly intrusive (like Mr. Chow out in LA). I always ordered the chicken dijon, which I thought was served with rice, but seems to be potatoes now. Even though I tried other items off of fellow diners plates, this would be my consistent go-to dish.;;If I ever wanted to escape the flashy Starr establishments of the city, Friday Saturday Sunday would be my getaway destination.</t>
  </si>
  <si>
    <t>d3i582wefTonNg8DB9WKqA</t>
  </si>
  <si>
    <t>2VQ_O80UkGnxqo3zpG32Ow</t>
  </si>
  <si>
    <t>Shame they're closing; TANK BAR will be missed.  Dean @that bar is professional; personable - we'd follow him or stay if he's @ new incarnation.  Bar snacks good</t>
  </si>
  <si>
    <t>TvRR10a-WvrfO7i3BptQoQ</t>
  </si>
  <si>
    <t>OuXmA7Jv5CD7gOAJ1FFbBQ</t>
  </si>
  <si>
    <t>What a great date night restaurant! They sat us in a corner booth next to each other rather than across, which was really nice. I asked my date if he planned it, but it's apparently just something the restaurant did. ;;Now to the important part - the food! We started off with the dumplings which were delicious. Then I was dead set on getting the salmon, but my date asked the waiter if he had any recommendations. The waiter started gushing about the ravioli, which are made there fresh. At that point I could not not get the ravioli, and I'm so glad I went with the recommendation! The pasta was so thin I didn't know how they kept the filling in, but it made it so the dish wasn't ultra heavy. ;;To top it off, there is a pastry chef on-site, and the creme brÃ»lÃ©e was one of the best if my life! The date let me have the last bite, so he got a couple extra stars for that! ;;All in all a great meal with wonderful service before heading to the comedy clubs nearby!</t>
  </si>
  <si>
    <t>i5bMwdSBVY1eC52LfTqvGA</t>
  </si>
  <si>
    <t>dcmaQZhv8eaKptO8B4hZKQ</t>
  </si>
  <si>
    <t>Beer Bar, Bars, American (New), Tapas/Small Plates, Gastropubs, Music Venues, Arts &amp; Entertainment, Breakfast &amp; Brunch, Nightlife, Vegetarian, Restaurants</t>
  </si>
  <si>
    <t>Falls Taproom</t>
  </si>
  <si>
    <t>QivJwNBL8XVrH0x72O03rQ</t>
  </si>
  <si>
    <t>My fiance, 5 month old son, and I visited here a couple nights ago for dinner. The weather was beautiful so we opted to sit outside. They easily accommodated my son with an upside down highchair for his carseat carrier.;;Service was pretty great. We had two different gentlemen attending to us for our drinks and food, and they frequently checked in to make sure we didn't need anything else. ;;I had the smoked gouda &amp; bacon mac n cheese (super creamy), a half size strawberry &amp; goat cheese salad (good, but I longed for a more flavorful dressing aside from oil/vin), and we split the fried pickles. The tabasco mayo dip had nice flavor, but the coating on the pickles didn't get as crispy as I would've liked. My fiance had the taproom burger with a side salad and he said that was delicious. ;;My biggest complaint -- the posted draft list didn't have the prices, so when our bill came, my fiance was a little shocked that his 2 glasses of beer costed $20. Had he known each was $10, he would have switched it up on round two. ;;Tip: If you want a delicious refreshing summer cocktail, I loved the georgia mule!</t>
  </si>
  <si>
    <t>yImgETADLZY7hBJ6C4TLWg</t>
  </si>
  <si>
    <t>9072zbHJLiGMP6-lizTHCQ</t>
  </si>
  <si>
    <t>Place is a solid place to visit once a month or so. Food is either amazing or mediocre. I particularly like the smoked breaded Gouda- it's basically the best cheese stick in existence. It is a bit pricey for what it is; and they don't split checks which is irritating. Seriously; how hard is that to do?  Still a good spot just a little too douchey to go more than once every other week or so.</t>
  </si>
  <si>
    <t>hgrusVtISKM2q-TVAilqow</t>
  </si>
  <si>
    <t>PoSW9-ows88VAX3LayIRQA</t>
  </si>
  <si>
    <t>Love; love; love Falls Taproom! It is by far our favorite place in East Falls!!! The beer bottle selection is huge and they usually have great options on tap. The burgers are perfect... the best I've had around Philly. Juicy; big; and wonderfully seasoned. The service has always been great when we go; very attentive. Nice atmosphere where you can sit and grab a quick beer or post yourself up for the night for a good dinner and drinks.</t>
  </si>
  <si>
    <t>F-GsMDh4PKJVWiRNGlDnfA</t>
  </si>
  <si>
    <t>egWEt3mZBZJDpFaIWkvcwQ</t>
  </si>
  <si>
    <t>HjVQDQJad17sxkW3_kj5AA</t>
  </si>
  <si>
    <t>EwE2eX5YbzuoRxT33Jj9gA</t>
  </si>
  <si>
    <t>Great food; great local beer; great music (live and on the stereo) the staff acts like real people rather than that \fake nice\" thing so many restaurants insist on. The best all around neighborhood bar in East Falls and we're lucky to have it."</t>
  </si>
  <si>
    <t>RyOh4kzXN1XXunLa_gQtRA</t>
  </si>
  <si>
    <t>Qk6XWLNajmYzNOGY2o2NXg</t>
  </si>
  <si>
    <t>Great spot -- exposed brick; wooden rafters; TVs with football on!  Had a 15% ABV Bourbon barrel beer in a tulip glass.  Heaven.  Small joint ... bar not that big and not too many tables; but looked like there is an upstairs to this place; which could open things up a bit.  Would definitely go back!</t>
  </si>
  <si>
    <t>G0OkqUPTBH1DuW3Z3MPX2Q</t>
  </si>
  <si>
    <t>UqP0klgwgO0j1WUUlH7aQQ</t>
  </si>
  <si>
    <t>I live in the neighborhood and was really grateful that Falls Taproom opened up. Buckets wasn't my thing and that Fork and Barrel was nice but way too overpriced for East Falls. ;Shortly and sweetly: Falls Taproom has great beer and tasty and reasonably priced food-love the mac and cheese and pierogies.  The staff is great, friendly and knowledgeable. The bar itself feels great upstairs and down.;I think it'd be really great, not just for me, but for the bar, the staff and all of the other patrons, if they hired one or two more people per shift. Honestly, there hasn't been a time that I haven't waited to the point that I hadn't felt frustrated or thought about leaving, but I know now it's all worth the wait-they just get too busy. And that's great! But I've heard it said enough and experienced it enough to know it's a common problem and would change my rating from a 4 to 5 star if it happened.;(and maybe one more green menu item that didn't necessarily involve bread, cheese or noodles?);Keep up the great work and I hope you stick around for a loooong time!</t>
  </si>
  <si>
    <t>YqwLq1Vk34V5a4Xy02KlQQ</t>
  </si>
  <si>
    <t>UU3heWyf4eIF8g8MhqRdmQ</t>
  </si>
  <si>
    <t>orvMMYupXLoxvvCVH1806A</t>
  </si>
  <si>
    <t>ypGXnNTK27-m92AoOHfMDw</t>
  </si>
  <si>
    <t>BCWp8C9nfgSd_s93TwjzBQ</t>
  </si>
  <si>
    <t>YZWK0uixl58mrLGWzmxxsA</t>
  </si>
  <si>
    <t>KpbmTiUfYBDWAR_VJ6aIMw</t>
  </si>
  <si>
    <t>peeXG1Ra-DClPQv14jvKvg</t>
  </si>
  <si>
    <t>Seafood, Chinese, Restaurants, Tex-Mex, Asian Fusion, Sushi Bars, American (New), American (Traditional), Vegetarian, Italian</t>
  </si>
  <si>
    <t>Square on Square</t>
  </si>
  <si>
    <t>fFXx1G-D2kCe3bLVopZYCQ</t>
  </si>
  <si>
    <t>So i went with my boss and the president of the company on our 3rd night in Philly based solely on the reviews from Yelp. ;;I am very very pleased and so where they. ;;For the price, this was close to one of the better Chinese we have ever had.;;They had the hot and sour soup, which our company president is a bit of a connoisseur of. He's fairly certain it was some of the best he's ever had.  I had the steamed dumplings and it was probably these that stopped it from getting 5 stars. While good, there was nothing remarkable about them outside of the sauce. ;;They ordered the General Powell's Chicken while i had the Spicy Beef and Scallops. The General Powell's Chicken was clean (not super greasy) and the sauce was good, not lumpy and thick.  ;;The Beef and Scallop is getting its own paragraph. The beef was incredibly tender without being suspect like some chinese restaurants have. The scallops were cooked expertly with absolutely no rubbery texture to them. My boss even compared them to Logans in Ann Arbor, which is quite a measuring stick. The steamed greens that the dish was plated on were delicious and the sauce with chunks of fresh cut garlic and ginger slivers was amazing.  I ate a lot of it with a spoon (kinda like I wish i had with the Ghent Mussels broth at Monk's). ;;We would definitely be returning here for dinner if we are to be back in Philly, fantastic choice.</t>
  </si>
  <si>
    <t>LfeOiaXuUKznvRNvCwc2mw</t>
  </si>
  <si>
    <t>MrLCuzsYn9DpB6OQPJNsRw</t>
  </si>
  <si>
    <t>I was happy to find Chinese place near me, I need to find my Chinese take out place so... ;;Order crispy spring roll with shrimp , spicy chicken for main. ;Everything was pretty good. Dishes were super hot and just cooked. ;;Ambiance was a bit awkward but service was fast.</t>
  </si>
  <si>
    <t>hEzQ_ZKoWSiwtUcbg01eTA</t>
  </si>
  <si>
    <t>This is my go-to place for Chinese food delivery in Center City.  Everything comes quickly, usually piping-hot and fresh (relative to Chinese food standards), and at decent prices.;;But as good as the delivery is, actually going to the restaurant is better.  The portions are HUGE, and the service is great.  Everything's above-average with this place, but other than the Beef Negamaki, there's nothing on the menu that I absolutely love.;;Overall, one of the best Chinese restaurants in Philadelphia (outside of Chinatown).</t>
  </si>
  <si>
    <t>0KVsZba1k_NPI1c-EktcJA</t>
  </si>
  <si>
    <t>eCDPwPA1eDTz7UUVAFAwkw</t>
  </si>
  <si>
    <t>Damn good Chinese food! Fast delivery, great portions, friendly staff. Definitely my favorite in the city.;;Menu highlights the same as everyone else it seems, General Powell's spicy chicken, Won-ton Soup, Filet Mignon. All great! ;Delivers to just north of Washington as well!</t>
  </si>
  <si>
    <t>u4mFdl9968nv__ZDRXV-eA</t>
  </si>
  <si>
    <t>_deVflfQTFpKlEhClzjSsg</t>
  </si>
  <si>
    <t>This is a solid business lunch option that I often frequent.  There is a good amount of space and the service is generally quick so you can probably get in and out within an hour with an appetizer and an entree for an affordable price 10-15 bucks;;I usually get wonton soup (ok - nothing spectacular) and my entree is either the Mongolian beef or the spicy beef and scallops.  The Mongolian beef comes with onions and rice (no veggies).  I try to be a bit healthier now and order the spicy beef and scallops that had a bed of greens.  Not particularly spicy but good surf and turf.  ;;You also get a free class of wine with your Yelp check-in!</t>
  </si>
  <si>
    <t>Z3mme6Tuu6zwt8fQjNHwtA</t>
  </si>
  <si>
    <t>My bubbe (grandmother) lived a few blocks a way from Square on Square for 5+ years. ;;We wandered in her almost every time I was in for a visit!;;Things I liked:;1. The mango chicken! Surprisingly spicy and delicious!;2. The salt &amp; pepper shrimp. No longer on the menu, but it was awesome! Maybe they'll bring it back!;3. The manager is really nice! He became friendly with my bubbe and always stopped by to say hello!;;Things I didn't like:;1. A little pricey (ie I probably would not have been able to eat there nearly as often if not for my bubbe!). ;;;We eventually migrated to Asia on the Parkway (owned by the same guy)..but I still love Square on Square!</t>
  </si>
  <si>
    <t>bcHgPhn8sgmgMR-IkmL0Jw</t>
  </si>
  <si>
    <t>m5U9wWp65Kvg-sQxNvlx7g</t>
  </si>
  <si>
    <t>SIMPLY THE BEST CHINESE FOOD IN THE CITY!  I order from them at least 2 a month via Seamless.  The gen t. chicken is great, as is the walnut shrimp.  Everything else is AMAZING TOO!;;VERY affordable, generous portions, quick delivery!</t>
  </si>
  <si>
    <t>SO9FkyfukJBZACBg2N1_Fw</t>
  </si>
  <si>
    <t>With all the great international cuisine in Philly, I almost never consider Chinese (my first love from Childhood) anymore, but when I am sick I NEED soup.  Wonton, Subgum Wponton or Hot &amp; Sour.;;Well, Square on Square came through for us last night.  Delivery took about 40 minutes on a BUSY, Rainy Friday night - which isn't horrible considering those conditions.;;My husband enjoyed his sweet-yet-spicy General Tso's (The call it something else) Chicken.  I ordered a Quart of THE BEST HOT 'n SOUR (For real.  I love their version.  Chicken and tofu and just enough black pepper, red pepper and vinegar).  I also got a quart of the \special\" wonton soup which had a tasty broth and was loaded with chicken</t>
  </si>
  <si>
    <t xml:space="preserve"> bok coy and mushrooms.  My only complaint?  Only 4 of the DELICIOUS</t>
  </si>
  <si>
    <t xml:space="preserve"> petit wontons in one quart.  Next time I'll ask for extra wontons - and gladly pay for them</t>
  </si>
  <si>
    <t xml:space="preserve"> too.  ;;I ate a small bit of each soup and had plenty left for the next day.;;You saved me</t>
  </si>
  <si>
    <t xml:space="preserve"> Square on Square.  Those soups are the BEST."</t>
  </si>
  <si>
    <t>iZ-exbNpFsOCsivtFC3jhA</t>
  </si>
  <si>
    <t>I'm always pleased with my meal at Square on Square.  Chicken is white meat and tastes and looks like chicken, not some stringy chewy version of chicken.   Beef is tender and flavorful.  All sauces are yummy, and seasoned with garlic and onion  and they will make \spicy\" if you ask.   The sauces are not the gloppy</t>
  </si>
  <si>
    <t xml:space="preserve"> congealed</t>
  </si>
  <si>
    <t xml:space="preserve"> overly corn starched type of sauces you commonly get at other</t>
  </si>
  <si>
    <t xml:space="preserve"> crappy chinese spots.    ;;I much prefer writing reviews where I bash a place because it sucks.  Those types of reviews are more fun to write and end up being much more fun to read.  But I really can't complain about anything at Square on Square.;;Love their hot and sour soup and wonton soup   Good kung pao chicken.  Good beef and asparagus.   Crispy and delicous spring rolls.   Order anything on the menu (except the sushi) and I think you will enjoy."</t>
  </si>
  <si>
    <t>eiun2Qgbunc84HNfAaLvpg</t>
  </si>
  <si>
    <t>ivRO1bJKml8de3o_fZbHfA</t>
  </si>
  <si>
    <t>The BEST Chinese around - and its not even in Chinatown.;We got delivery today - a day-after-the-snowstorm order takeout kinda day.;;A QUART of the fabulous hot &amp; sour soup always cures what ails me.;Delicious chicken &amp; snow peas.;Pan fried dumplings are average - not mind blowing.;;Service was friendly on the phone and lightening fast (They showed up in 17 minutes!)</t>
  </si>
  <si>
    <t>Zy5IZ-3C8s4iHw55LPkKVQ</t>
  </si>
  <si>
    <t>Mediterranean, Sandwiches, Restaurants, Middle Eastern</t>
  </si>
  <si>
    <t>Al Zaytouna</t>
  </si>
  <si>
    <t>AFBd0zLIcA_dQWBOmZ5oag</t>
  </si>
  <si>
    <t>I have been here a few times now; and have been extremely pleased with a lot of their menu items. The chicken kabob is excellent (honeslty; though; I am a sucker for a charcoal grill) and the hummus is tasty.  The only thing I was disappointed in was the chicken shawarma.  It was just kind of dry and blah-tasting.  But overall; I can't complain.; and they deliver; too!</t>
  </si>
  <si>
    <t>WvsnN6KamVC7SCGf9KkNoQ</t>
  </si>
  <si>
    <t>RSDKuzj8J4S1sOyY9QPEGQ</t>
  </si>
  <si>
    <t>Really delicious deluxe falafel sandwiches and salmon salad! Will definitely return!;;Update: continue to love this place. Had the fries and the sampler appetizer. Grape leaves were on point and the foul was pretty yum too. Highly recommend.</t>
  </si>
  <si>
    <t>Yb_jUdrFfHPvdJhH3McwXQ</t>
  </si>
  <si>
    <t>LOVE THIS PLACE!!;;Al Zaytouna is awesome. We always get the chicken kabob platter and a greek salad, and it's always delicious! Their hummus is the real deal and the rice is so good. I don't understand why more people don't give this place 5 stars!! Decor is peaceful and we even brough the baby in. ;;Also, they deliver to South Philly.</t>
  </si>
  <si>
    <t>0aL05wi3MBFrNj-qwOTDdQ</t>
  </si>
  <si>
    <t>edArjvsgQWHrZr8RKsLHZg</t>
  </si>
  <si>
    <t>I've been here a few times so obviously I've enjoyed it. I feel that the ingredients are always fresh; great BYOB spot and the staff are friendly. They can really push a special for you to try to get you out of your comfort zone and it pays off. I was excited to actually try one of the special instead of just being so plain Jane that evening. I believe they offer a very solid Middle Eastern cuisine.</t>
  </si>
  <si>
    <t>GGxc0j9QoAONOo2JFaoRjw</t>
  </si>
  <si>
    <t>During my visit to Philadelphia; I passed by this place and decided to give it a try and I'm glad I did!!! I got the appetizer platter and it was so freaking good!! The falafel were so delicious and way better than the standard falafel I'm used to get in here. My friends got the mixed berry juice and it was very tasty and refreshing! We got the merguez sandwich and the rib eye steak sandwich as entrees and they were AMAZING!! We had turkish coffee and baklava at the end and they were very very good !! I'm Middle Eastern and I can say with confidence that this place makes food that is equally good to what I'm used to back home. The service was excellent as well; very friendly and attentive.</t>
  </si>
  <si>
    <t>W_QmmtOEBdFTKyDLyfvIZQ</t>
  </si>
  <si>
    <t>vPo1rcx58YqVg3BOBuypcg</t>
  </si>
  <si>
    <t>Ordered the falafel platter the other day and it was quite good. ;;Quick delivery and decently priced. Haven't had the schwarma yet but I heard its amazing and delicious.</t>
  </si>
  <si>
    <t>mf0MZTFHUKgY2navK-MZeA</t>
  </si>
  <si>
    <t>My family visited me from New York and we decided to come here on Friday night because of the great ratings. It was 6 of us, 4 adults and 2 kids. Although no-one else was dining there, it was still open. We were greeted with a horrible attitude and felt a bad vibe right away. It felt like the staff was annoyed that we were there, especially the waitress/ hostess. We decided to give it a try anyway because we understand that people have their bad days.  ;;Nevertheless, we sat down and ordered. I gave up asking for lemon after the second time of asking with no result. About 30 minutes later, my sister showed us that they were spraying a cleaner all over the area where the food was being prepared. She said that it had been occurring for about 20 minutes. It was being sprayed literally on top of the food. So much so that we couldn't believe our eyes and she couldn't ignore it anymore. She asked them what the bottle contained. They told us that it was clorox or windex. ;;So, after getting a nasty attitude, our food being poisoned with windex and not getting what we requested, we paid for the drinks we had and went to go eat somewhere else. ;;Will NEVER go there again.</t>
  </si>
  <si>
    <t>4VVSIu-8wBUxvJqKhKvbEQ</t>
  </si>
  <si>
    <t>oVb9hjXqXWI2ze9Rnlz_Bw</t>
  </si>
  <si>
    <t>This is probably my new favorite Middle Eastern place in town. The lamb kebab sandwich is fantastic. No iceberg lettuce and mealy tomatoes that taste like they were previously frozen. Everything is fresh, and some of the veggies are roasted, which really makes them pop. And a healthy portion of well-seasoned meat. If you want hot sauce, though, don't be a dummy like I was and ask for it after your sandwich arrives because it will just fall apart when you try to open it.;;I'd probably give the place five stars, but the falafel wasn't very crisp. They don't have a fryer, and it looks like they just fry things in a cast iron dutch oven, so I'm sure it's hard to get the perfect temperature. They do, however, feature a falafel sandwich with french fries in it.;;I'd definitely go back.</t>
  </si>
  <si>
    <t>9djLYA2KH6onWoupQZALxQ</t>
  </si>
  <si>
    <t>The is my absolute favorite place to order from in the neighborhood, even surpassing all the Italian places in Italian Market. ;;The chicken shawarma platter is amazing and gives you a taste of everything. The chicken is expertly seasoned and the rice a perfect compliment. It also comes with hummus (the best on this side of Broad St.) and a small salad. ;;Other favorites are the grape leaves and the falafel. ;;I would 100% recommend this to anyone in the area for eat-in, take out or delivery.</t>
  </si>
  <si>
    <t>LBzzk1drEcDRXFtE9cCVJA</t>
  </si>
  <si>
    <t>PimFyxqe_dk-XAd170DzmQ</t>
  </si>
  <si>
    <t>I've ordered here a couple times and haven't been disappointed yet! I love their grilled chicken kabob platter that comes with a salad and hummus. I've also had their large garden salad and their homemade; simple dressing is phenomenal. Definitely will order from here again.</t>
  </si>
  <si>
    <t>NjD-V9pdH7_V8Y8PGl-csw</t>
  </si>
  <si>
    <t>French, Nightlife, Restaurants, Bars, Cocktail Bars</t>
  </si>
  <si>
    <t>Townsend</t>
  </si>
  <si>
    <t>LbJQtBUb-YbdYX0AK3ySCg</t>
  </si>
  <si>
    <t>Perfect meal. From the waiter (Steve); to the ambiance; to the drinks (Rose wine special and One Block Down off the cocktail menu); to the apps (crab risotto and the hamachi); the the entrees (swordfish and the black bass); nothing could've made it more enjoyable.</t>
  </si>
  <si>
    <t>wZCnBg688xkugAgu1_SgAg</t>
  </si>
  <si>
    <t>V86toxOoM_ntmZtA_dRSrg</t>
  </si>
  <si>
    <t>Overall a decent French restaurant. Drinks were strong; the hamachi as an appetizer and the lamb as an entrÃ©e were the high points. The fried oysters and chocolate soufflÃ© were the low points. Not really a memorable restaurant food or decor wise. Might come again just for drinks if I'm in the area again.</t>
  </si>
  <si>
    <t>L7HCmlo8VBsHQ2rSGbQpdA</t>
  </si>
  <si>
    <t>bGUfyXI1Ow3KQ4awen5Vng</t>
  </si>
  <si>
    <t>My wife got a big promotion at work, so I wanted to take her somewhere special to celebrate. Townsend was at the top of my list of places to try, so I figured this was the perfect opportunity to give it a go. We arrived and were taken to the back of the restaurant space to our table. I have to say it was one of the most quiet restaurants I have been in in philly in recent memory. We were actually able to converse easily without being hard of hearing from the noise of other parties. ;;We ordered up a few cocktails to begin. Both were expertly crafted and very tasty. I had the silent alarm, bourbon, Benedictine, lagavulin, maple shrub and lemon bitters, and my wife grabbed the color me criminal, a concoction of generver, rose, Campari, grapefruit, lemon and club soda.The ingredients were high quality and you could tell them were made by a deft hand. I'm always a sucker for a big hunk of ice in my glass as well. It melts properly and prevents the drink from getting to watery while still keeping it nice and chilled.;;The menu is laid out well, with great options for all courses. We decided to do two appetizers, an entree each and one dessert. It was the perfect amount of food for us as the portions are not overly large. We started with the beef tartare and the escargots. While my wife is not a huge fan of tartares, I found this one delightful. As rich as it was, the meat was chopped to the pefect size, seasoned beautifully and paired extremely well with the charred bread it was served with. The escargots were extremely different than any preparation I have had elsewhere at other French restaurants, but they were spectacular. They were served with fava beans and in a bacon creme fraiche that was stunning. The sauce was addicting and the snails were super tender. THe preparation was great because it really lightened up and otherwise heavy dish when its prepared normally.;;For our mains, I was shocked when my wife ordered the chicken entree they had, but was super happy about it because it sounded delicious. I went with the rabbit pot-au-feu. Both were really complex and interesting preparations of the animals and they were both beautifully presented. With the rabbit, we got a roulade made with the loin, braised rabbit and a rabbit liver mouse. It came in a beautifully flavored broth that was both rich in flavor and super tasty. Her chicken dish also featured a beautifully cooked chicken breast, leg and a stuffed paillard of sorts wrapped in proscuitto. It was served with a chicken jus, artichokes and carrots. The entire dish was a hit with us. The execution was perfection. I especially loved the paillard. It was super tender and moist and it had great seasoning from the ham. ;;I always look for soufflÃ©s on the menu of French restaurants and it's rare that I actually find them, but as soon as I saw the chocolate soufflÃ© on town sends menu, I knew we had to get it. It came with a cannel of goat cheese ice cream that was perfectly paired with the crusty and gooey soufflÃ©. It was an outstanding preparation. Sometimes with soufflÃ©s they can get eggy if they aren't cooked correctly, but this could not have been cooked anymore properly. A stellar end to a fantastic meal.;;This was one of the better meals I have had recently. The food was expertly prepared, and although I found it a bit pricey, I would glady go back anytime to eat or drink, or both. It's definitely worth a visit.</t>
  </si>
  <si>
    <t>KUbijZpn0kFePlBPuQXo8A</t>
  </si>
  <si>
    <t>Would have given it four stars were it not way; way overpriced for the service and meal provided.  I loved the compact menu and the food was excellent - I had the striped bass and salad appetizer - but for the money I can think of many other places that offer a better dining experience. They need to spruce up the decor (a bit drab) and ask the staff to smile. That might brighten the experience a bit!</t>
  </si>
  <si>
    <t>OYTqmCPBoedrACYTHijU8g</t>
  </si>
  <si>
    <t>qKXAeMed5tC82vc-ObRvmQ</t>
  </si>
  <si>
    <t>Wow! What a great experience at Townsend this past week. Myself and 2 of my girlfriends came for dinner on Wednesday night. We were seated in and were seated in what BostonBestEats called the most romantic table in the city. It was lovely even though were weren't really trying to be romantic. For starters the three of us split the broiled oysters (salty and bacon-y); the foie gras mouse (gone in about 2 seconds); the oxtail risotto (oh so creamy); and the gnocchi (fluffy and delish). For dinner I had the Lamb en Cocotte which came with both sliced lamb filet as well as a roasted lamb loin in a delicious grape and pear sauce that was sweet enough but really held up nicely to the savory fall apart-in-your-mouth lamb. One of the girls got the Roast Magret Duck (dont think about how its made because its too good to miss) and the other got the Venison which was sliced and crusted with something bright green and was the best venison I've ever eaten). We also tried each others cocktails and I really enjoyed my Caribbean citrus-y rum drink topped with frothy egg whites and my friend's old fashioned-esque drink (I forget what they were both called). The only drink I wasn't a huge fan of was my other friend's cocktail that was described as sort of a hard cider with whiskey. It was too syrupy for me. For dessert we tried one of each of their three offerings; the crÃ¨me brulee (the best I've ever had hands down. I don't even like crÃ¨me brulee and this was addicting); the baked apples (very tasty; but a really tiny option; which was fine as I'm not a huge dessert person); and the chocolate molten cake (you just can't go wrong with one of these anywhere really). We all agreed that the food was some of the best we've had in the city. The only reason I'm not giving 4 stars is for the price compared to the size of the dishes. The plates are all pretty much small plates including the 3rd course dishes; which is what i would consider more of an entrÃ©e (lamb; venison duck; etc.) even though the prices reflect a larger difference in price from the 1st and 2nd courses (around $15 ea.) to the 3rd courses (around $35 ea.). While I appreciate the skill; creativity and overall finesse of Townsend's offerings; I guess I wasn't quite expecting the cost with the amount of food I received. But that being said; I would love to come back with my husband; on more of a special occasion rather than a random Wednesday night; so he can try Townsend. We'll just be prepared to shell out the big bucks.</t>
  </si>
  <si>
    <t>Tl_dr6pCJuA1fX5VQqlsug</t>
  </si>
  <si>
    <t>MAGNIFIQUE!! Tres bien! The best beef tartare I've ever tasted. My wife raved about the petite omelette and the broiled east coast oysters with fennel.I had the roasted moulard duck breast medium well; with haricots; morel mushrooms summer truffles; red wine salamis. Superbe!! Service was extremely attentive and since I mentioned we were celebrating my wife's bday (Bastille Day)they actually prepared a menu with her name on it. Nice touch. I will without hesitation recommend this restaurant. Tasting is believing. You will not be disappointed. Forgot to mention they are accommodating to those who need gluten free. The waitress said those who require dairy free while challenging could also be accommodated. I chose this restaurant because they averaged 4.5 stars on yelp. I would go further and give them 5 stars.Well done Townsend!!!!</t>
  </si>
  <si>
    <t>P6DpsvYaIvmUFC-e5GlmAg</t>
  </si>
  <si>
    <t>R96Df4aM7wqpxzaFUmzUMg</t>
  </si>
  <si>
    <t>It was a nice night out BUT if you're going to recommend a party pay $85/person for a tasting menu; it's a little insulting for the \main entree\" plate to consist of 3 tiny slices of meat. Glad I tried it but would not go back for that reason."</t>
  </si>
  <si>
    <t>b2LspBoBLzQQgM5QEkxtGg</t>
  </si>
  <si>
    <t>wNmTxzwidDK_H4nCdoi9ow</t>
  </si>
  <si>
    <t>Excellent. Gf and I went for her bday dinner. It was fantastic. We decided the apps looked more interesting than the entrees so we had six of them; two of which were specials. The food was fantastic and the drinks were quite tasty. Look forward to a return visit soon!</t>
  </si>
  <si>
    <t>juuPchsNzLGZx_kW4FgNRg</t>
  </si>
  <si>
    <t>Top-notch dining experience through and through. Food was delicious and ambience was Philly charm with a little extra class. What inspired me to write a review was the above and beyond attention to detail. Starting with the reservation confirmation call; when I asked if they happened to have anything earlier. They followed up and made it happen. They asked if we were celebrating anything special. We were -- my fiance's birthday. Upon arrival; she was so pleasantly surprised (as was I!) to find a birthday wish printed on our menus. The exemplary service throughout our meal never wavered. Thank you for a great experience!</t>
  </si>
  <si>
    <t>O3s4C-SZfWvEQJD1XhI7fQ</t>
  </si>
  <si>
    <t>1ow0OlLL9HImqGZQX2IvRQ</t>
  </si>
  <si>
    <t>How have I not rated this place yet? Fantastic in every sense of the word. The food is incredible every time. The cocktails are some of my husband's favorite in the city. The service is friendly; knowledgeable and all around wonderful. The ambiance is absolutely perfect for a date night- the bar is perfect for a pre-dinner or post dinner cocktail with some of the best bartenders this city has to offer. The dining room itself is lovely for a date night or a small celebration.</t>
  </si>
  <si>
    <t>qtg5d6UmDVFeUw5ZKVBl4Q</t>
  </si>
  <si>
    <t>Food, Coffee &amp; Tea, Restaurants, Breakfast &amp; Brunch, Sandwiches</t>
  </si>
  <si>
    <t>Coffee House Too</t>
  </si>
  <si>
    <t>XYJC-vNUHwSI4p9VOPicBA</t>
  </si>
  <si>
    <t>Today my husband and I walked here and came in around 1:20. I asked if there was a wait to sit upstairs and was told \not really\". If there was; I would have asked to sit outside. Then; a guy came down and told me it would be five minutes while they cleared a table. He asked if I wanted a complimentary mimosa; which is nice but I wasn't drinking that day. I asked for a raspberry lemonade from the special menu and was told that wasn't complimentary. No big deal. At 1:45; after 25 minutes of waiting in their uncomfortably hot waiting area; we needed to leave in order to be somewhere by 3. We asked to pay for the drink. We were told it was $4. Maybe I'm jumping to conclusions; but I see your Country Time lemonade container on the shelf next to the refrigerator where you served lemonade from a pitcher. Yes; there were real lemons floating in it and yes you added a shot of raspberry flavoring...but $4 after you grossly miscalculated our wait time? That's not okay. I'm leaving hot and hungry and robbed of $4."</t>
  </si>
  <si>
    <t>wKnkDhvcopkOy_SKrbW5Sg</t>
  </si>
  <si>
    <t>1UiuYSL24UYURJPmVquweA</t>
  </si>
  <si>
    <t>cN8_b_BtWzzQ1bP48ysuhQ</t>
  </si>
  <si>
    <t>aG-xLQO-2Mc_jIUVYb7NWg</t>
  </si>
  <si>
    <t>My boyfriend and I chose to grab lunch from here yesterday because of all the great Yelp reviews. To be perfectly honest, if it werent for the awesome reviews, we would have lived LITERALLY down the road and never came here (signage needs some word, you need to stand out a bit more!).  We went into it knowing we wanted to binge.  We ordered (to take out because we work from home) the meatball parm sandwich with steak fries and the chicken cutlet sandwich with steak fries.  I asked on the phone about how much it would be and also how long it would take.  He informed me that with the steak fries (a little extra) it would be about $20 (not too bad I guess but I hope theyre big decent sandwiches because for 10$ a plate, I hope it's large).  He told me to give him 10 minutes- that's where I nearly fell in love!  I so appreciate them getting it out so quickly!  This place is cash only but they do have an ATM so thats good.  When I went to pick up the food I was delighted at how quick the process was, in and out and the parking was awesome too.  The food turned out to be excellent and well worth any amount of money.  Tons of food (I had a LOT of leftovers- but then again the chicken cutlet sandwich is a heavy dish and very filling).  My boyfriend LOVED his meatball parm and the steak fries were done perfectly.  Just the perfect experience.  Please know that if you choose the meatball parm or chicken cutlet sandwich, dont expect to feel light after; this is definitely like comfort food so dont come here on a diet. ;;All in all, great job guys!! Delicious and pleased and looking forward to coming back and sitting down upstairs.</t>
  </si>
  <si>
    <t>fo2c2mfebLM-5x0iFU3ZJA</t>
  </si>
  <si>
    <t>K87KSjxNUeEhGbdg8BbDvA</t>
  </si>
  <si>
    <t>After braving sub very cold temperatures and the kind of whirling dervish snow that penetrates even the longest infinity scarves, I came to realize at once that this coffee house bruncherie is everything you want it to be. Friendly - but not overly friendly, and that's important - comfortable ambiance. Delicious food and cappuccino, almost under-priced affordability.;;I had the hangover sandwich with my usual choice of breakfast meat. It comes with a complimentary mimosa, Bloody Mary, or orange juice. I went with the non-alcoholic selection, which should please my mom. ;;The sandwich was exquisite. A fine option when I lack Breakfast Jonny ingredients at home. ;;Nothing more needs to be said.</t>
  </si>
  <si>
    <t>WZWTUI03vuqpb155Bf27gA</t>
  </si>
  <si>
    <t>Oh large cappucino with an extra double shot, you're so strong... so delicious...so consistent...i'm pretty sure I'm in love with you. ;;I can only speak to the coffee as i've never eaten the food here but this has become my new favorite place to grab a cappucino which says a lot with all of the coffee options in the area.</t>
  </si>
  <si>
    <t>aC7t34xYqRORhKbmowrwOg</t>
  </si>
  <si>
    <t>Yvq5tIoPnKLpbNy_waqaMA</t>
  </si>
  <si>
    <t>_CE2xgOTLKyhqfdOLDjlHQ</t>
  </si>
  <si>
    <t>PSkA8Ca2ymyna-SyuwIC0w</t>
  </si>
  <si>
    <t>These guys are great. Super friendly; great food; and they love dogs! They bring out bacon if you have a dog with you. And you have to try the fried peanut butter banana sandwich it's really good.</t>
  </si>
  <si>
    <t>vJ7Cl7qdFzWEFDhuucgy_g</t>
  </si>
  <si>
    <t>5YWbZ3z2uvjci7j5IWqpdA</t>
  </si>
  <si>
    <t>I eat here about once/ week and I look forward to my visit each time. ;;Food is good. Location is great. Kind and courteous staff. Free wine while you wait.</t>
  </si>
  <si>
    <t>eqB6UEoWLgHT5rhM4coBvQ</t>
  </si>
  <si>
    <t>6nGaHSxkbgQp6KH1SEE2Ig</t>
  </si>
  <si>
    <t>Went here for the first time today and loved it! Great breakfast/brunch spot with a good mix of unique and classic dishes. The main seating area upstairs is cozy but not claustrophobic (although seating for more than 6 could get tricky). The free cocktail/muffin with meal is fun and makes breakfast feel like a special occasion. But the thing I was most impressed by was the service. Everyone is so friendly, helpful, and seems to genuinely enjoy being there. ;;We live really close by and I am kind of fearful for my waistline because we will definitely be back!</t>
  </si>
  <si>
    <t>sVrGLgtuev4GYQknqhtYMg</t>
  </si>
  <si>
    <t>zWWWdYKdQ60t_pmnmCaKlA</t>
  </si>
  <si>
    <t>Veggie breakfast burrito on habanero wrap is excellent. Iced latte just as good. New arrived hipsters and natives seem to both enjoy this Fishtown; don't call it Kensington eatery.</t>
  </si>
  <si>
    <t>IgTulNQQhnmVzn116qBB1w</t>
  </si>
  <si>
    <t>7Oq3AI3omXpvcN9xDzNeLA</t>
  </si>
  <si>
    <t>Derek's</t>
  </si>
  <si>
    <t>57P1_kiUpxchRvvvhhtdgQ</t>
  </si>
  <si>
    <t>The food is very good. Having said that; service outweighs the quality of the food and Derek's has been consistently providing a lousy dining experience.</t>
  </si>
  <si>
    <t>X9DobIZQmOtgW6NmZ7tKoA</t>
  </si>
  <si>
    <t>XMAC8yoR5vDIA7uML8xznA</t>
  </si>
  <si>
    <t>We found this cute little place while randomly driving around looking for a good lunch place. We sat at a table outside which was nice and relaxing. The food was really good... and they give you an assortment of fancy breads to munch on while you wait. Delicious! I had the crab cake sandwich which did not disappoint. The service was a little slow; but not bad. Overall a good lunch experience!</t>
  </si>
  <si>
    <t>HbJM98oe7-TfW-Q2FnwKXw</t>
  </si>
  <si>
    <t>64s1Dl-RbWFsdzDJXZYQsA</t>
  </si>
  <si>
    <t>I enjoyed my meal at Derek's but would definitely say that it was a little overpriced considering the serving sizes. I had the goat cheese salad to start and the seared sea scallops. The scallops were delicious, fresh, and perfectly carmelized. Our waiter seems a little frazzled but still managed to be attentive. ;;One criticism of the place would be the seating. while the decor looks modern and chic, they have these low orange chairs upstairs and they are so uncomfortable! They are too deep to sit at and enjoy a nice meal and you feel like you're below the level of the table. We asked to be moved to different seating and saw three other couples ask to be moved as well. I hope they get the hint and replace those chairs!</t>
  </si>
  <si>
    <t>GRcvKKLpCo8WSfH331yhUA</t>
  </si>
  <si>
    <t>Great ambiance. Below average food. Apparently the food has won lots of awards but it wasn't impressive in my opinion. If you go; you're paying for the ambiance.</t>
  </si>
  <si>
    <t>D6td0BgLZO6ElyRw6yN29Q</t>
  </si>
  <si>
    <t>X4x11634ftqVvxIB7jRu1A</t>
  </si>
  <si>
    <t>06av2NOyP49VxjWhLqrXDw</t>
  </si>
  <si>
    <t>DCyygcgN6DoU8lVFSUwbow</t>
  </si>
  <si>
    <t>The food was good.  I'd go back.  It's a nice place to take someone.  Service was sub-par with the waiter; some older guy.  The issue was just with using the restaurant.com coupon we had.  The guy just needed to use his head; tried telling us the alcohol wouldn't count towards the minimum spend when it didn't say anything on there about it.  Believe me; it will explicitly say that if there are any restrictions.  The manager came out and made up some excuse and took it anyway.  I guess that made us happy but should I be happy for a place just for honoring their coupons; no!  Also; the waiter finally remembered I asked for another beer at least ten minutes after the fact; then gave it to me after we had the check and were ready to go.  Seemed like the bartender and the waiters don't get along at all.  That's not really something a customer should notice but it was more than obvious while I was sitting at a table-top by the windows.</t>
  </si>
  <si>
    <t>QI1pHqF9YWThJj5gCexFVw</t>
  </si>
  <si>
    <t>I went to this restaurant with my husband and one of my good friends. The night was full of contradictions. I'll give you the good and the bad.;;The good:;My husband ordered the signature burger, and it was honestly one of the best burgers any of us have ever tasted.  At $18, it is one of the cheaper items on the menu, so if you are there, I definitely recommend ordering this dish. ;;The complementary flatbread was also incredibly delicious. I think they put Parmesan cheese on it. Yum!;;The manager gave us free drinks and a free appetizer. (But see below re why). ;;Cocktail menu and the free appetizer was very good.;;The bad:;We had a reservation for 8 o'clock, and we showed up on time. The hostess told us it would be at least a 15 to 20 minute wait. She was pretty unapologetic about that, which isn't that nice when you have a reservation. the wait would've been fine, but honestly there is no place to wait at this restaurant. The bar was full, and the entryway is very small. We were in the way of the waitresses, who kept giving us dirty glances. We would not have minded waiting so much if there were a more comfortable place for us to wait.;;After we complained a little bit to the hostess, she got the manager to talk to us. I assumed he would immediately offer us a free drink at the bar, which would've smoothed over everything. he didn't offer us anything. Just said sorry - people at our table were taking their time to get up.  We were finally seated at 8:35 PM and right before that the manager then offered us free drinks and an appetizer.  That is pretty generous. like I said, I think either/or would've been fine, but it probably should've been offered sooner and would have made the wait a little bit more pleasant. ;;Because we were seated later, we didn't finish eating till after 10 PM. By then the entire dining room area was filled with a private birthday party. We were actually in the way of the private party. it was awkward leaving as we passed by waitresses handing out passed appetizers and I even heard people comment that they were shocked to see that other patrons in the restaurant were in the room. ;;Bottom line is I wouldn't rush back, not because of the food wasn't good but rather because of the socially awkward situations.</t>
  </si>
  <si>
    <t>Eljw4_dejCNdF899f5t-Yg</t>
  </si>
  <si>
    <t>ZK4GU1sKZ8lO8Lq6Gus04w</t>
  </si>
  <si>
    <t>Manayunk, I miss you!  Great location on main street.  It is a cute little area if you don't want to be in downtown philadelphia.;My friend recently moved to Manayunk so I was visiting from California.  She was searching restaurant.com and used a deal so we could eat at Derek's.  I searched the menu and I seriously wanted everything.  I couldn't decide at all.  I love that the menu offered to the clients a restaurant week deal permanently on the menu.  Had a few glasses of wine.  Also tried the spinach dip for the appetizer..  Very tasty.  Make sure you get more bread because what they give you isn't enough.  My entree was the burger.  It was so juicy and delicious.  Great gourmet burger!  For dessert we had the creme brulee.  I loved that too!  Staff was friendly and explained everything well.  I wish I could go back.</t>
  </si>
  <si>
    <t>d8_DhzMGHeU5SCAqfJX6cA</t>
  </si>
  <si>
    <t>ULV_ai0osTTTR0VNwphp-w</t>
  </si>
  <si>
    <t>The bread basket was good and that's about where the good ended. We dined for Sunday brunch and were so completely underwhelmed. The main complaints: temperature issues. We started with their $3 bloody Mary's which were not cold and pretty bland. Remaining optimistic, we ordered mimosas which were served even warmer! ;;The entrees didn't treat us any better. My man asked for his burger to be cooked medium and there wasn't a smidge of pink to be found. His fries were cold. My friend and I both got the crab eggs Benedict and what a letdown. The dish was served in a bowl so all of the hollandaise and egg ran all over the side of fruit. Not appetizing. Also the dish was served too cold. I am never one to leave food on my plate but I did this time - it was really disappointing. ;;The vibe and the space is nice so I wanted to like this place, but with so many other great spots in the neighborhood, I doubt I'll be back.</t>
  </si>
  <si>
    <t>ub-cD7BoZ9avEGGWa5Itwg</t>
  </si>
  <si>
    <t>I was all excited to go there with my son and family since he picked this restaurant now; unfortunately it was a real marathon to get dinner served; and after hours it actually came out cold. They told us the kitchen was backed up. I don't blame the waitress since she can't force the kitchen to get things done in a reasonable time; but the manager should have come by and apologized for the long delay and wait. I will not be going back there ever again.</t>
  </si>
  <si>
    <t>Q8qgFu3QkCI59ZnNDVR8uA</t>
  </si>
  <si>
    <t>MUTTqe8uqyMdBl186RmNeA</t>
  </si>
  <si>
    <t>Sushi Bars, Restaurants, Japanese</t>
  </si>
  <si>
    <t>Tuna Bar</t>
  </si>
  <si>
    <t>XYaDbPKyJAu4k2aUOIth5g</t>
  </si>
  <si>
    <t>Stopped in to check out this new spot around the corner from us; as my boyfriend has been anticipating its opening for quite some time. Can I say it- FINALLY! Am amazing place for sushi in the city. We were there for what they were calling their soft opening; where apparently they are testing out menu and cocktail items for their \official\" opening sometime soon. We were very pleased with the ambiance; service and food/drink. The fish is top quality. We said hello to the owner/executive chef and he seemed to be beaming over his accomplishments; rightfully so! This is a must stop if you're a sushi/Asian fusion fan. We look forward to seeing what's in store for Tuna Bar and are thrilled to have this a two minute walk away!"</t>
  </si>
  <si>
    <t>Qsk0aTclam9W_DIK6bx42A</t>
  </si>
  <si>
    <t>tpLolBuBTx_Ncx3RSf7WBw</t>
  </si>
  <si>
    <t>I live in the neighborhood and used to order at least once a week and pick up.  The last last few times I have had to wait from 10 to 15 minutes as the team scrambles around trying to find change. All I wanted to do is pay for my food and take it home.   And tonight after the wait for change. I gave them 2 20's for a 27 dollar check. ;I get home and it is the wrong food. My warm dish was cold and my sushi was wrong.  Lost me as a customer</t>
  </si>
  <si>
    <t>TJW1aEzjhaxbD10fjhokfQ</t>
  </si>
  <si>
    <t>u0mLU6WALXLsCM8sNtGxlw</t>
  </si>
  <si>
    <t>We came here tonight just for a date night. We started with some basics of edamame and tuna tartare; the tartar took me back to California; the taste of fresh ocean and soft creamy avocado was just to die for. Then we had some creamy rock shrimp that had a tiny bit of spice at the end which was pretty good too. We also had the Miso soup which was one of the best miso soups we've had. This was followed by our version of surf and turf where we had sushi rolls and their steak. We were nothing but satisfied with all of the flavor profiles we were able to enjoy during this entire meal. If you get a chance please check this place out they also have amazing cocktails.</t>
  </si>
  <si>
    <t>PYaXWwacBhNPVtXEZ1j-_w</t>
  </si>
  <si>
    <t>R5Ha2XF3zevW0D3D6J1d2w</t>
  </si>
  <si>
    <t>Wow! What a great dining adventure! Huge rolls; good sake; good beer and HOT tea- was all awesome!</t>
  </si>
  <si>
    <t>T9b7lYhNTAr7PyL4x8mmIw</t>
  </si>
  <si>
    <t>6PywmKFi6ma5GfEykq0suw</t>
  </si>
  <si>
    <t>Wonderfully fresh sushi; amazing lobster fried rice with tons of umami; beautiful looking restaurant.</t>
  </si>
  <si>
    <t>HkUkwpQRNsigIYoALJjczg</t>
  </si>
  <si>
    <t>JN-7RNwRKUOAnIFWOq4NeQ</t>
  </si>
  <si>
    <t>Hard to find a sushi spot with good quality ingredients. Service was amazing as well. The waiter accidentally forgot to take one of our orders and later gave us complementary dessert to make up for it! Got the Fishtown roll; dynamite white tuna; and green tea cake with chocolate ubÃ© ice cream.</t>
  </si>
  <si>
    <t>1bmSAhUcz_zHYXqQUGVzMQ</t>
  </si>
  <si>
    <t>hwGM3IGSNTWMXfmcl3azlA</t>
  </si>
  <si>
    <t>Tuna Bar is a new sushi digs in Old City, a relatively upscale neighborhood in a city flooded with mediocre sushi restaurants. I frequent laban's favorites, bubblefish being one of them and the last visit left something to be desired. The fork in the road left me with two options, Royal Izakaya or Tuna Bar, and boy am I glad I chose the latter.;;The ambiance is on point, and the service is friendly and welcoming. The menu is curated beautifully, from my understanding they narrowed it down quite a bit from the other location. This means everything on the menu is guaranteed to be fantastic and FRESH.;;We started with the steamed chicken dumplings which were light and steamed to perfection. The ginger salad followed with slices of avocado and wonderfully balanced ginger dressing that wasn't too sweet. And they even do spring mix, which was great considering romaine isn't the best these days. ;;For our sushi selections we went with the classic dragon roll, the east roll, the j &amp; j roll, and 4 pieces of the tasmanian salmon, which is a fattier cut of wild caught alaskan salmon. The fish absolutely melted in your mouth and highlighted the night beautifully. The dragon roll was crafted wonderfully and the rice on every selection seemed to highlight the delicate subtleties of genuinely fresh fish. The wasabi was even a notch above. I don't know what else I can say besides try it for yourself. The preparation of everything was so wonderfully thought out and you can tell they care about what they do here. Ken was also present and very humble about my compliments.;;6/5</t>
  </si>
  <si>
    <t>91zJTfA2HioTJaoQxJiu3w</t>
  </si>
  <si>
    <t>l6WDrSHcbSW-8mvGreOcRQ</t>
  </si>
  <si>
    <t>After loving on the west coast for over 20 years; I admit I'm a sushi snob. From the quality of the fish to the rice to the wasabi; it all counts and Tuna Bar hits on all cylinders (the wasabi is freshly grated). I'm looking forward to trying the other dishes as well but I'm sure they will deliver as well.</t>
  </si>
  <si>
    <t>ZrLjXdfDlmcTwhZ9zTryuQ</t>
  </si>
  <si>
    <t>RsBXI5GEDVkK-2uB72Hv5Q</t>
  </si>
  <si>
    <t>My girlfriends and I came here for a nice girls dinner (we love sushi). My friend had heard that it got good reviews so we decided to try it out. WE are so glad that we did!! The space is really neat. It has an inviting; laid back; retro atmosphere. I felt like I spent the first few minutes just taking in the scenery. They did an excellent job with the decor. We were seated immediately and our server promptly offered us water and drink menus. She was awesome! We ordered edamame and the chicken/shrimp dumplings. Both were very good. We ordered 6 rolls (each came with at least 8 pieces regardless of it being a special or house roll). We got 2 spicy salmon; yellowtail scallion; spider; dragon and the Old City. They were all VERY good. Highly recommend. Even the platters that the food was served on were well thought through. A manager came over to our table to ask us how our experience was. I appreciated that touch and will definitely recommend Tuna Bar to people!</t>
  </si>
  <si>
    <t>fliiatCOk0-Tmmn8qvokCw</t>
  </si>
  <si>
    <t>f4PL1KdL_Vgqm9B7v5S_VA</t>
  </si>
  <si>
    <t>Absolutely amazing!! We made reservations but it wasn't overly crowded on a Sunday; it was a perfect chill spot. The decor is awesome and a very stylish but warm vibe. The food was phenomenal and service was great. We got the dumplings; lobster fried rice; Rick shrimp; Sindy roll; and fishtown roll. The Sindy Roll and dumplings were our favorite. Highly recommend !!!</t>
  </si>
  <si>
    <t>zTe7ORPQJJIb6fn0MVNcHQ</t>
  </si>
  <si>
    <t>AWJyivVwe3t9BO-k8D0ynQ</t>
  </si>
  <si>
    <t>Food, Coffee &amp; Tea, Cafes, Salad, Sandwiches, Sushi Bars, Restaurants, Breakfast &amp; Brunch</t>
  </si>
  <si>
    <t>Cafe Square One</t>
  </si>
  <si>
    <t>S1sW-mCzdO1Qhb4Fq7ZKoA</t>
  </si>
  <si>
    <t>Food is good; but the cafe itself is extremely dirty. I will probably not return unless they clean the place up.</t>
  </si>
  <si>
    <t>Qg8sepNIyYyicni1a7jnaA</t>
  </si>
  <si>
    <t>UCSXhgQwhN6xpyEwksmF5g</t>
  </si>
  <si>
    <t>Cheap food and large selection. Unfortunately; they forgot our order; we waited 15 minutes and they were not even sorry about it. Bad customer service.</t>
  </si>
  <si>
    <t>wAJDCgKtd8zi9v0k9LYZlw</t>
  </si>
  <si>
    <t>Qzeau5RfiFtNKGdY69DivA</t>
  </si>
  <si>
    <t>huZt6DvZEQiB06311gxgWA</t>
  </si>
  <si>
    <t>ViNMO4TAArVqoXI5WHRQYw</t>
  </si>
  <si>
    <t>hU0d2uWP00yLo-PMP0ER8g</t>
  </si>
  <si>
    <t>R6kSfiWpw9T5slzms5l12Q</t>
  </si>
  <si>
    <t>So glad to find this place! The food is simply delicious! Apple salad is the bomb! Honestly; I tried almost everything on the menu and was not disappointed once. Except for the one time when I tried to order lunch and; they could not place my order because they were extremely busy. Which is NOT a bad thing - the food is just this good!</t>
  </si>
  <si>
    <t>SK44xBO2pbOuQ5249ks_4w</t>
  </si>
  <si>
    <t>dtdXtj17Wl68VhWXxUhJpg</t>
  </si>
  <si>
    <t>Consistently a good spot for lunch; whether pickup or ordering in.  Solid food; quick to make it; can order through Yelp directly.  Labeling of food for pickup sometimes off slightly; but that's a slight problem that can usually get solved easily at time of pickup.</t>
  </si>
  <si>
    <t>yA7KZuswD0f_udzYIO-GHQ</t>
  </si>
  <si>
    <t>lDF5F426MbKeSFXAclkrlQ</t>
  </si>
  <si>
    <t>TNXAmCX9tZ5JN6pleSWKBg</t>
  </si>
  <si>
    <t>_wGW6_KiaSXZA834B9OH8g</t>
  </si>
  <si>
    <t>I love this place! It's an adorable little coffee shop on third street in Old City. It's a small but fairly well designed space with plenty of seating and room for people. The seating area has all your typical coffee house style seats such has tables; bars; and reading chairs. They have all your typical coffee house fair as well; bagels and sandwiches. I have been here quite a few times and it's all pretty good. Very friendly staff as well.</t>
  </si>
  <si>
    <t>dOyCM_IwdkOyIreMP708pg</t>
  </si>
  <si>
    <t>61kQE8kBzB-3yhbGpwAy1g</t>
  </si>
  <si>
    <t>7rEuoRU56nFGafJNcAtRaA</t>
  </si>
  <si>
    <t>nwAzyXLx5A8rSG83qmyCkg</t>
  </si>
  <si>
    <t>Came in here looking for coffee this morning. I got this (it was delicious) in addition to super friendly service and free wifi. In fact, I came back later on the same day to try their apple salad and it was DELICIOUS. ;;This whole experience was such a lovely surprise to cheer up this rainy day!!</t>
  </si>
  <si>
    <t>a_BA3dNUD8uRvxD2X8hWJA</t>
  </si>
  <si>
    <t>NQ01WqVX0tojNHKn-0sFww</t>
  </si>
  <si>
    <t>Irish Pub, Nightlife, American (New), Bars, Irish, Pubs, Restaurants</t>
  </si>
  <si>
    <t>Tir na nOg Irish Pub</t>
  </si>
  <si>
    <t>dGv5JOevPmRewWHgLzjy7Q</t>
  </si>
  <si>
    <t>Well, I have to agree with a few of the previous reviews - this place is nothing special.  I can't review the food because I only went there for drinks.  The place has a very attractive atmosphere.  I mean, the woodwork and such is all great looking.  However, after you take it all in, you're left with an over-priced drink.  The drink prices are a little on the high side.  Actually, while I was sitting at the bar and a guy near me ordered a round for his buddies, he joked with the bartendar about having to take out a bank loan to pay for the drinks.  ;;If you've got no other place to go, then this is certainly an option.  But, otherwise, Philly has a lot of great spots that offer more than this place.</t>
  </si>
  <si>
    <t>OziNKulDeAOHpHj9G8AQrQ</t>
  </si>
  <si>
    <t>PUiQYQpLxUOv8RkUYaY52g</t>
  </si>
  <si>
    <t>Stopped in with a buddy of mine and had a great experience.  Good beer, good food, and super service...  Just an overall positive experience and very enjoyable.  I will be back next time I'm in Philly.;;Word of caution: Not all TÃ­r Na NÃ³g's are so good (like Baltimore Inner Harbor) so check the reviews before venturing in.</t>
  </si>
  <si>
    <t>1mMOBbax9btoEOisgpJwXA</t>
  </si>
  <si>
    <t>gq30OLeafbIxJD_Dx-LeQQ</t>
  </si>
  <si>
    <t>This might be the worst \Irish\" pub I've ever been to. Portions were disappointingly small for how much menu items cost. I had to explain to my server (when I finally tracked him down) what was missing from my traditional Irish breakfast. Service was generally poor; and coupled with a disappointing and overpriced menu; I will not be coming back again."</t>
  </si>
  <si>
    <t>ls0sdpz3uCyMULkqG6bdFg</t>
  </si>
  <si>
    <t>iL0lrKE0H-9DWpXxO3pogA</t>
  </si>
  <si>
    <t>Eaten here for lunch and dinner.  Enjoyed the World Cup matches and EPL; CL matches.  Good beer list; out door sitting and the menu is fine.  It's no gastropub but it's fine and always had good service.   It can be  dark on the inside; especially in the Eerie lobby of the Phoenix.</t>
  </si>
  <si>
    <t>B2NJYsp9kfKxmi6_2pG2cA</t>
  </si>
  <si>
    <t>cJl_b-oWpm6FxM93YxDiuw</t>
  </si>
  <si>
    <t>LQZwBFj7zPFja2vr3X0k3g</t>
  </si>
  <si>
    <t>jGszgMK2ngBZ5CISi6L4sg</t>
  </si>
  <si>
    <t>Tir Na Nog's great place to go to watch soccer on weekends.  The crowd is full of \real\" Irish guys and gals--not the annoying \"my great grandmother was born in Dublin\" Irish Americans</t>
  </si>
  <si>
    <t xml:space="preserve"> though that types out in full force on St. Paddy's Day.    Friendly staff--both Irish and American.  Lots of fun to hear the stories and talk footie with people there.  Really good Irish breakfasts.  ;;I've been there once or twice for Happy Hours it's always crowded with the after work type crowds.  Service can suffer a bit</t>
  </si>
  <si>
    <t xml:space="preserve"> but it's always a fun atmosphere so you don't really notice."</t>
  </si>
  <si>
    <t>k-METudCeBECaZJeHBhoVw</t>
  </si>
  <si>
    <t>Price was high; but I was very tipsy after only two chocolate covered cherry drinks and they were good. Crab and artichoke dip was very good.</t>
  </si>
  <si>
    <t>piAZcrkS1Q_DOV7NjSoSMA</t>
  </si>
  <si>
    <t>fyV8q5q4TUmq_TRrVrHsuA</t>
  </si>
  <si>
    <t>All depends on how you approach the bar experience.  Lots of wood; so a dark interior with a decent amount of viewable tv's; NOT.  I was there during the European Cup Final and there was just not enough room to get comfy without standing in someone's match view.  Big beer selection (which speaks to the regulars &amp; tourists).  Staff was very friendly &amp; cool.  The menu looks good too.  I'll definitely go back but first impression is just another dark beer hall worth a beer to see the end of a match but not a destination - for now.</t>
  </si>
  <si>
    <t>ztDSO7DSGNtPN_XW5VFjvg</t>
  </si>
  <si>
    <t>KRBU2lDbENBrkZnQrNgi4w</t>
  </si>
  <si>
    <t>So you want a divey irish pub down town, then this is your spot. Military buddy and I sat down on a mission to drink. The bartender (who had the thickest irish accent ever) was happy to oblige. Tossed back some pints, drank some whisky and enjoyed some irish hospitality. Lucky for us this place was stumbling distance from our hotel.;Decent priced drinks and good atmosphere.</t>
  </si>
  <si>
    <t>LD56xSZEXYJKsBFGLv0JMA</t>
  </si>
  <si>
    <t>yqMrmTfJz3DWmoUPG5MWng</t>
  </si>
  <si>
    <t>I've been here many times. Tir Na Nog kept me warm during mummers. Bartenders are always very friendly. The waitresses are phenomenal. They have mobile phone charging stations. Vibes are constantly high. Fantastic Guinness pours. High definition televisions everywhere. Don't think; just do; go to Tir Na Nog. True Patriots!</t>
  </si>
  <si>
    <t>WM3GbcexvEmT0mUDwCKjWg</t>
  </si>
  <si>
    <t>OMHZ1htcmFQLuTp06hLe2Q</t>
  </si>
  <si>
    <t>Barbeque, Restaurants, Buffets</t>
  </si>
  <si>
    <t>Phoebes BBQ</t>
  </si>
  <si>
    <t>Z0uISQo58DsjI6j-189yaw</t>
  </si>
  <si>
    <t>The ribs are tasty and plentiful. The sides are so-so; but with the amount of meat served with the meals; it's nothing to complain about.</t>
  </si>
  <si>
    <t>go5ldLa8j13cXF4ma_xQkg</t>
  </si>
  <si>
    <t>The most amazing; kind staff in town. Called me and saved me a lot of money from a delivery service. The food arrived in 35 minutes! And is absolutely delicious. I don't know another restaurant that would go to the lengths of customer service than phoebes. I adore th and will be a regular customer from now on. Thank you!</t>
  </si>
  <si>
    <t>6aIApznRIGiWiJXoR8gdog</t>
  </si>
  <si>
    <t>wxnOL8ipW2V-6UCVgjT2tA</t>
  </si>
  <si>
    <t>I've never been disappointed with the food from Pheoebe's.  The ribs are great; never dry; and the meat falls off the bone.  The chicken is not as good as the ribs; but still quite tasty.  The sides are great.</t>
  </si>
  <si>
    <t>sCMNteFitvq3jR31z0Duuw</t>
  </si>
  <si>
    <t>iC6zCcTTa0B-Hl5GeOhCWA</t>
  </si>
  <si>
    <t>6Syy3yHHYTWNSbjDt7AdLA</t>
  </si>
  <si>
    <t>pCJKn4OiXINgmTWIel_iBQ</t>
  </si>
  <si>
    <t>I would normally never write a review - nonetheless, a negative one. However, in this case I think it is called for. I went to Phoebe's with a Groupon and ordered both beef and pork ribs. Service was grumpy and served with an attitude. When I got home, I found the beef ribs (about $12.00) were about the size of my thumb (they are normally huge) with no meat on them. I wouldn't even use them as soup bones. ;I called the owner and was told something to the effect of \What do you expect with a Groupon?\" (I even took a photo as proof of the unappetizing food(?) but</t>
  </si>
  <si>
    <t xml:space="preserve"> unfortunately</t>
  </si>
  <si>
    <t xml:space="preserve"> it would not post here.) He continued to be condescending on the phone. I offered to come back to show him what I got</t>
  </si>
  <si>
    <t xml:space="preserve"> to which he responded \"I know what I gave you.\" Considering the inedible meal I received</t>
  </si>
  <si>
    <t xml:space="preserve"> I called Groupon and they were kind enough to refund my money.;Unless you like a demeaning</t>
  </si>
  <si>
    <t xml:space="preserve"> unhappy attitude and sucking on bones</t>
  </si>
  <si>
    <t xml:space="preserve"> I would highly recommend avoiding this place and going elsewhere."</t>
  </si>
  <si>
    <t>m2Bu0BX3QEPUkDDb8DbLsg</t>
  </si>
  <si>
    <t>5eGnfH0P80F7KfQ8pT6a_Q</t>
  </si>
  <si>
    <t>I've always enjoyed the food here; their pulled pork; chicken; and sides are awesome...it usually comes pretty fast and their selection is great.  Highly recommended.</t>
  </si>
  <si>
    <t>2SlnvSUoSM3nkFNNp-bUdA</t>
  </si>
  <si>
    <t>E1uBO5r2OcIugADYAbbLsA</t>
  </si>
  <si>
    <t>Absolutely Gross, Piss poor costumer service, I told him we had a Groupon and he seemed even more pissed off. All the food is wrapped in tinfoil and kept warm. When you come in to pick it up, it's then all chopped up and places in a large tinfoil tray and smothered in BBQ sauce. If you closed your eyes and ate the pulled pork or beef brisket you couldn't tell them apart because it all tasted like the BBQ sauce. Clearly they have never experienced real BBQ. Basically you get cooked meat, in a shit ton of sauce, an a attitude. Clearly they need Groupon with an average 2.5 star rating.;One and Done Son......</t>
  </si>
  <si>
    <t>5o1tRDYrlJb6Mvb5LfEBgw</t>
  </si>
  <si>
    <t>Bought voucher from groupon for this place.When I call to make an order the man who pick up the phone really rude.I ask him if he open on Monday he said yes but after I mention groupon he said he don't know when they will closed that day;so I decided it to pick it up on Sunday and he told me to pick it up @ 9 pm.The funny thing is he ask me for phone# and told me maybe he will closed early too that day and when I told him I can pick it up @5 he said the only available time is 9 pm.After that like an hour later my friend call them to make an order and the lady whose pick up the phone told him to pick it up on Sunday @3 pm;So with this place you will get hit or miss customer service and their food not really that good their sauce very watery and blant;you better off buy bbq from somewhere else than this place;specially when you used groupon.</t>
  </si>
  <si>
    <t>YPfM_K4yy3FbzRw09eKtZw</t>
  </si>
  <si>
    <t>JnTR3PotYJG95sppGEhFmw</t>
  </si>
  <si>
    <t>The beef brisket tastes just like it was served at a friend's BBQ! Smokey; delicious flavor. No over tangy or artificial flavor like I've experienced with some pre-cooked BBQ briskets sold at grocery stores. You can imagine enjoying this at a real BBQ; going up to your friend &amp; asking for seconds. Even thirds! Mac and Cheese was good too.</t>
  </si>
  <si>
    <t>j8kEM9J5mNc-F-ltrC9snA</t>
  </si>
  <si>
    <t>XfdC8LLxYa4d7mRatya0uA</t>
  </si>
  <si>
    <t>The vast number of bad reviews are not surprising.  Foodler.com gave me an estimated wait time of 50 minutes.  I called after my food hadn't arrived after 1:30 minutes.  \Every is out. Ok. Thanks.\"  HANG UP.  No apology.  And when I called -- I explicitly stated that I wanted an updated delivery time</t>
  </si>
  <si>
    <t xml:space="preserve"> which I obviously did not get.  Still waiting....1:40 minutes later.;;**I should note to be fair to foodler</t>
  </si>
  <si>
    <t xml:space="preserve"> that I reported the problem</t>
  </si>
  <si>
    <t xml:space="preserve"> and foodler gave me a full refund."</t>
  </si>
  <si>
    <t>4r0g5mnMjYTu0ozANMmtfA</t>
  </si>
  <si>
    <t>v5iurptJZo_7xm2Qm-3lgQ</t>
  </si>
  <si>
    <t>Jet Rock Bar &amp; Grill</t>
  </si>
  <si>
    <t>8rKMy1BW_XCnXBbDINRrGQ</t>
  </si>
  <si>
    <t>I eat here when I am traveling from terminal D.  The salads are pretty good, and that is usually what I eat when at the airport.  They seem to be a little understaffed and it is pretty loud.  This is about what you would expect in an airport restaurant.  Prices are high food is ok and so is the service.;;The walls made out of windows are nice and make a nice view of the plane activities.;;This is a solid 3 stars.</t>
  </si>
  <si>
    <t>sJrAaxZDf1V01hKg9w3G5w</t>
  </si>
  <si>
    <t>Eleven dollars for a very small cheesesteak with very little meat. The other reviews aren't exaggerating. Fries were undercooked and soggy. Employee at the take-out counter was rude; as seems to be the norm in this airport.</t>
  </si>
  <si>
    <t>uuLRRpOJnu-cKK_nHtXXaw</t>
  </si>
  <si>
    <t>MpPISd7BrKWl66-v9iahAQ</t>
  </si>
  <si>
    <t>Much like the rest of the end of terminal D, Jet Rock tries to cram in more than it can handle or is staffed to accommodate.  ;;There are a lot of seats, but few servers.  There is an excellent selection of beers on tap, but too few bar tenders to get to everyone effectively, despite their hustle.;;The walls of windows are a nice touch and compliment the Hard Rock Cafe inspired decor.  But at the end of the day, $11 for a pint and waiting 10 minutes at the bar to cash out undid the other goodwill.</t>
  </si>
  <si>
    <t>bQCTHiz5LpZuDFS5DYl2bw</t>
  </si>
  <si>
    <t>Bbkq1pBKLAAIzWEdK_slQA</t>
  </si>
  <si>
    <t>Very; very slow. Taking half hour for just preparing a burger! Almost missed my flight because of that!</t>
  </si>
  <si>
    <t>yPDlXQHmgHCqCOsfUKKYPg</t>
  </si>
  <si>
    <t>dcktntih8iULHD7IXbPf2w</t>
  </si>
  <si>
    <t>Preislich sogar ausgewogen - wenn die Burger und Pommes jetzt auch auch noch warm gewesen wÃ¤ren und die Bedienung etwas motivierter; dann wÃ¤r's sogar ganz okay. So halt doch nicht...</t>
  </si>
  <si>
    <t>licwshgeDjKS_HXqUpYLkA</t>
  </si>
  <si>
    <t>DK6kOiilCIpXZmvBjBW2bA</t>
  </si>
  <si>
    <t>Quite possibly the nastiest airport bar/grill I've encountered.  Continually brushing \sink\" flies from an expensive; dry; overcooked  burger.  Bar hasn't been wiped down in days by the looks of things - I kept sticking to it.  Beer selection is very good though; and Lauren may be able to take care of you when she's not doing 20 other tasks at the same time."</t>
  </si>
  <si>
    <t>jpuTnH-me3psE1CH5ybJSQ</t>
  </si>
  <si>
    <t>qRCS0cvekj6lRBQEf24d3w</t>
  </si>
  <si>
    <t>Sure, I will have some beer while I wait for a flight. Woah, you have some good beer... I love 60 min ipa. How much could it be?? I'm sure I will enjoy it. Oh shit, $11.44?  ;;Yeah. Stay away.;;They have 48 TVs and I had to ask twice to have ABC family turned off in favor of playoff hockey.  ;;Stay away 2x.</t>
  </si>
  <si>
    <t>pwnBvGKW5RhwmOzVOdVF5w</t>
  </si>
  <si>
    <t>There are just a few airport bars I really like, and this is (close to being) one of them.;;Jet Rock has many positives - chief among them being the draft beer selection: 48 quality pulls, skewing heavily towards the ales.  Whiskey (or whisky, depending upon your potable preference) lovers will appreciate choosing from among 19 single malts and blends.;;Don't like draft?  Fear not, they have two bottled beers as well, ;;The bar itself, a grand sweeping behemoth studded with fluorescing ceramic and brass draft-towers, is the central eyepiece in this concourse.  The wall is lined with a few high-tops, and a mawing cavern awaits those to be seated at a traditional 4-top.  This area, while truly an image of purgatory for any agoraphobics out there, at least offers a view of the tarmac.  wow.;;Their food is, in general, not bad, but please stay away from the Philly Cheese Steak sammich with Cheese Wiz.  I warned you.;;Other than that, I have ordered several satisfying dishes, but my favorite so far has simply been their burgers, which are excellent!  They also have decent salads, which you might want to get instead of the fries, which are waayyy too salty.  Horrible.  They exist only to coerce you into drinking more beer.  Come on, peeps!  You do not have to do much to get me to drink more beer.  Simply having beer to sell is sufficient.;;Now, I am a huge Guinness fan, but their Guinness here is occasionally off-tasting.  The last time I was here it was not drinkable.  The strange thing about that is that the staff knew it was bad, and served it to me anyway, without warning, and apparently in some vain attempt to get me to take the shite off their hands.;;This brings me squarely to the staff - by far the biggest weakness in the establishment.;;Generally I am very staff friendly, but this place simply has consistently bad staff, with a pervasive poor attitude, low attentiveness, and a nonchalant incivility.  This is exacerbated during any rush when they just seem to be put out.  (\Customers are really very annoying</t>
  </si>
  <si>
    <t xml:space="preserve"> aren't they?  Always wanting us to do shit for them!\";;Too bad.  Would have gotten a four."</t>
  </si>
  <si>
    <t>bR6YmNq-bVBYJnzFhn2uVg</t>
  </si>
  <si>
    <t>7cYmevUfevXZ-aEw7pn9QQ</t>
  </si>
  <si>
    <t>Worst breakfast ever. The waitress was running around like a chicken with her head cut off. It wasn't even busy when we got there and she threw our;Silverware on the table. We were holding back laughing because she looked so ridiculous that it was like a comedy skit. Food was subpar and my husbands breakfast was missing home fries.  We never got a chance to say anything because the waitress never checked in on us. When it got busy her head nearly spin off her body.  For godsake hire someone else to help her out!</t>
  </si>
  <si>
    <t>kHZmn8yTT4ym7PQEOz2D4A</t>
  </si>
  <si>
    <t>drxLSo_uK7TYtsBSc_F3VA</t>
  </si>
  <si>
    <t>Meh.;Nice people. \You ok?\" was the question</t>
  </si>
  <si>
    <t xml:space="preserve"> rather than \"can I get you anything else?\" A dog at the bar and one at a high top weren't my favorite. Even though I'm a dog lover. Fries were soggy but the veggie burger was delicious and loaded with avocado</t>
  </si>
  <si>
    <t xml:space="preserve"> so that coupled with the fact that there are two or three other vegetarian options bumped it up an extra star."</t>
  </si>
  <si>
    <t>0XOdnia6PaDNcdskT6x6fw</t>
  </si>
  <si>
    <t>0X5TTmfBPPY98Ra2CcSw0Q</t>
  </si>
  <si>
    <t>Event Planning &amp; Services, Barbeque, Sandwiches, Restaurants, Caterers</t>
  </si>
  <si>
    <t>Mike's BBQ</t>
  </si>
  <si>
    <t>2V24PKXp3YVhLNXQDdwVPg</t>
  </si>
  <si>
    <t>I found out about this place on Yelp; just looking for a good bbq place. It is everything you can read about here! Good rubs; good flavor and just plain good to go and try!</t>
  </si>
  <si>
    <t>FQHo-Yg2MDWyA2rt02JNvg</t>
  </si>
  <si>
    <t>R9C9C4o8_zuRVTPjVJxVTA</t>
  </si>
  <si>
    <t>Great new addition to the Passyunk Ave corridor (note that it's a couple blocks off the Avenue; down 11th). I've tried most of the sandwiches on the menu; at this point. I'd say my favorites are probably the pork sandwich and the brisket \cheesesteak\". The first time I went; I got the Mac &amp; Cheese side; but it ended up being a bit too heavy; along with a sandwich. The coleslaw that comes on the sandwiches is pretty good; so would likely make a good side along with meat that isn't in a sandwich (or with a sandwich; even). I haven't tried the banana pudding; but am dying to since it looks really good. I would recommend putting a good dose of the \"Mike's BBQ\" sauce on the meat. It's really good. Finally; make sure you go through the \"receipt\" process when paying; since it gives you the opportunity to sign up for the frequent customer rewards program (through the \"Toast\" payment system)."</t>
  </si>
  <si>
    <t>1UfiKKpUZPWQb7mNYttMQA</t>
  </si>
  <si>
    <t>Wow! My husband randomly brought this home for lunch today after walking past a few times. We were so pleasantly surprised! It was the best BBQ I have had in Philly by far. I got the ribs + cornbread, he got the Brisket sandwich, and we shared the Italian Mac and Cheese. Everything I tasted was better than the last. It's been forever since a new restaurant in the neighborhood impressed me so much. ;Only downside is now we both smell like a campfire. Worth it.</t>
  </si>
  <si>
    <t>_PZ5N4C7GYNUkwya_Wf9qg</t>
  </si>
  <si>
    <t>_9qcfLXw_J4noWf8sV2kYg</t>
  </si>
  <si>
    <t>Drove up from Delaware to check this place out. Definitely worth it!!! Will definitely keep coming back. Had: Brisket; wings; pulled pork; macaroni -- all 5 stars</t>
  </si>
  <si>
    <t>WVVZehgs-Acsf9f3xSOxcQ</t>
  </si>
  <si>
    <t>GXzObZM8M-6oO6wiM9_LPg</t>
  </si>
  <si>
    <t>Hands down the best BBQ that I've had in Philly. Brisket!!; Chicken!!; Pulled Pork; Ribs; Mac!!; Coleslaw!!; Cornbread!!; BBQ Sauce - All winners. All of the meats were moist with a good smokey flavor and went well with the BBQ sauce. The Carolina style slaw was spot on; and balanced the rich flavor from the meat. The cornbread had a nice crust with a slightly sweet flavor - good on its own or paired with any of the meat. And the mac and cheese - we should've ordered double! Go early; go often - a winner for sure!</t>
  </si>
  <si>
    <t>StNOwU-doy1UHdLTs6Mrwg</t>
  </si>
  <si>
    <t>jR28lKauMD2BF25EH2RUvA</t>
  </si>
  <si>
    <t>Absolutely amazing. My husband and I stopped in for a late lunch because after all 1lb of ribs is the perfect light lunch; right? Philadelphia definitely needed a no frills; fantastic BBQ place and this is it. I've had great southern BBQ and let's not forget Motown has some darn good BBQ too but this was fantastic. My husband ordered the brisket sandwich and I ordered the 1lb ribs; both with a side of cornbread. All of it was so delicious and we regret nothing. The only improvement would be maybe to have a BYOB option because I was definitely craving a beer during our meat utopia. Great addition to the neighborhood. I'm beyond excited to bring some of our friends here from out of town.</t>
  </si>
  <si>
    <t>dYUQhn3i4J_1LhBctJnO9Q</t>
  </si>
  <si>
    <t>Shockingly good BBQ in South Philly.  Literally everything is amazing.  If the Pulled Pork Italiano Sandwich is on the menu; get it.  I know; I know; you came for classic BBQ but you won't be disappointed!</t>
  </si>
  <si>
    <t>dcdXcpa_1JBWQWou-OL4TQ</t>
  </si>
  <si>
    <t>BgU4TS8x1vCHo0wtTF_cZQ</t>
  </si>
  <si>
    <t>Mike's is knocking it out of the park! He knows how the brisket, ribs and sausage need to be smoked.I can't attest to the chicken, but we were full with the above. The Italian Mac n' Cheese was tons of cheese-great!;If you like BBQ, you won't be disappointed with the food. Come early, Mike's sells it and when it's gone, it's gone for that day.</t>
  </si>
  <si>
    <t>bdBh01Pig6uACi_09dhDbA</t>
  </si>
  <si>
    <t>E_08n-0QkBw8zbL6tUllqw</t>
  </si>
  <si>
    <t>I love barbecue (the food group, not the cooking device). I'm particularly partial to Eastern North Carolina's whole hog barbecue, but also endure regular hankerings for Central Texas brisket and sausage.;;Now I only have to travel as far as South Philly fot barbecue that can hang with the best smokehouses in the South and Southwest. Mike's BBQ at 11th and Morris smokes the best local pigs and chickens and best brisket over real wood behind its tiny storefront. In only its second week, seemingly evet James Beard award winning chef has dropped in to reaffirm what I knew at first glance - this is killer barbecue in our own Philly backyard.;;So far, it's open Wednesday-Sunday noon to 5, or until they sell out. Come early; leave full. Credit cards accepted; beers appreciated. Bring friends.</t>
  </si>
  <si>
    <t>MRLSdcoNQoPbZyMCYQX31w</t>
  </si>
  <si>
    <t>MehUIRJ6YbAQ5EGSfSiEYQ</t>
  </si>
  <si>
    <t>Holy hell this is good Q!  Had been following Mike's in IG which depicted some very appealing food.  Then I read about the brisket cheesesteak and I ventured over, from NJ, for lunch one day.  Damn that brisket was outstanding!  There are sauces, like most BBQ spots, but no sauce was necessary!  I looked at other plates around me and let me tell you, everything looked great. I've been craving that brisket since I ate it, 36 hours ago.  Damn that was good!;;So I've returned here again. And this time I brought peeps.  Had the brisket, sausage, and ribs. Damn everything is so damn good!  Years ago I never liked ribs. Too dry, to fatty, not enough taste. Mike's ribs were as good as the brisket!  Everyone with me loved it too. And again, I'm craving Q from mikes.</t>
  </si>
  <si>
    <t>XdX2Ktp1uKNyO8Y25HJ3MA</t>
  </si>
  <si>
    <t>geEGL5YODdRIoIYfFcxVPA</t>
  </si>
  <si>
    <t>American (New), Wine Bars, Sandwiches, Nightlife, Restaurants, Pubs, Gastropubs, Bars, Italian</t>
  </si>
  <si>
    <t>Bridgid's</t>
  </si>
  <si>
    <t>MPpS6fhhQD9wUhti5YN0cw</t>
  </si>
  <si>
    <t>Went last night for the launch of their new menu. Food was heavenly. Highlights were the (chicken) liverace; the octopus and the lamb neck ragu. Only things keeping this from being a five star review are A) the bartender served us two glasses of wine after dinner ($16) and took my $20 off the bar never to return with change and B) the bad acoustic duo that made me want to leave. Not only were they of quite modest talent; but they were way too loud. You don't need a microphone in such a small place; nor do you need to play and sing as loudly as you can. It's acoustic in a small room; it should be at a pleasant level.</t>
  </si>
  <si>
    <t>gyeZ0BtRBQ5C0_lMrCS9fA</t>
  </si>
  <si>
    <t>t2-p_2qL2JFV-aOq-GvS8w</t>
  </si>
  <si>
    <t>I went there with a friend of mine and my wife. My friend had been there 10 years ago and noted it being one of the best Belgian beer bars around. ;;I liked the unique layout of the bar and bartender was a nice guy but the food was out of place. It was straight-up Italian food in a Belgian bar. Very weird. My entire party remarked on it too. The food was good but forgettable. ;;When I show up at a place called \Bridgid's\" I certainly don't expect Italian food."</t>
  </si>
  <si>
    <t>SQUIGv9slEa4dw5Z1rKuiQ</t>
  </si>
  <si>
    <t>FTzYkld7OSgtCUq60UKhww</t>
  </si>
  <si>
    <t>Great neighborhood bar and restaurant. It is a dark irish bar with good beers on tap. It is more on the divey side than classy upscale bar.  Every time we are there; everyone at the bar chats with each other. It is a real locals place. The bartenders are always funny. Great beer selection.  Love their chicken fingers and french fries!</t>
  </si>
  <si>
    <t>drQcDiV12Z199ROi7oXXdA</t>
  </si>
  <si>
    <t>QwzXaliyB4t9oRIjk8msyQ</t>
  </si>
  <si>
    <t>IS5FCttXePyUZPhQIFyNaw</t>
  </si>
  <si>
    <t>The food is fresh, and it is a great bistro without any snobby bistro attitude.  It is small, the waitstaff attentive and super down to earth.  ;;The only thing is they need some serious work balancing the flavors on their menu.  Too much cheese and sugar where they don't belong.  I had some perfectly cooked skate last night that was drowned in so much sugary fig sauce it almost put me in a diabetic coma.  And, I like sweet food.  This place is trying a bit too hard to be creative with their menu.  Take two ingredients off of every menu item and your food will be so much better.</t>
  </si>
  <si>
    <t>JwjArzNHNQWTTGjwxubsbQ</t>
  </si>
  <si>
    <t>Brigid's before tonight's experience you have always been a 5 star. Tonight \ME THINKS NOT\";;Update your website. ;;We were under the impression based on your happy hour specials per your website that ALL DRAFTS were half off: \"Friday &amp; Saturday 10pm - 12am $4 Drafts $2 Off Big Botles $5 Glass of Wine\". ;;No exclusions listed on your website stating otherwise. ;;Me &amp; my man were fist pumping (kinda of sorta) all week knowing that Friday night we would be indulging in half priced Rodenbach&amp; the comback of the Fillet Roquefort. ;;Rodenbach: You have them priced on your \"draft\"  board for $8.. Implying that during your happy hour (10pm-12pm) they would are $4 based on your website. ;;The bartender cut us a $6 \"deal\" while muttering under her breath \"who would think these would be $4 beers\";;...Last time I checked it wasn't the customer's responsibility  to know the cost of goods. ;;Clean up your website because 99.99999% of American's consult the World Wide Web these days in addition to word of mouth.;;Disappointed. Blah."</t>
  </si>
  <si>
    <t>q8UCuDgdaek2efLir3uSQw</t>
  </si>
  <si>
    <t>I7edcmWwkyXprxdFoDpf1A</t>
  </si>
  <si>
    <t>The beer selection here is fantastic!  I can understand why so many people would make this their neighborhood bar. Sadly; the menu is not the best...and since I was there for dinner; I was pretty disappointed.  I had the crab cakes; which were mediocre while my date had the pasta and shrimp with a butter sauce; which was pretty blah and bland.  I might stop by for a beer in the future; but that's pretty much it.</t>
  </si>
  <si>
    <t>B4vM6BVSrInIHLpwKUK4GA</t>
  </si>
  <si>
    <t>I loved Brigid's. It had a really unique atmosphere. The octopus appetizer was awesome; the dressing tasted super fresh and unique. All around great place and I'll be back.</t>
  </si>
  <si>
    <t>SXHNkZfxbRnKIWKroqB5Hw</t>
  </si>
  <si>
    <t>I7dxeZ2K1OoFgsrvAABJ2w</t>
  </si>
  <si>
    <t>We had some friends come in from out of town and decided to take them to dinner at Bridgid's. I generally put a fair amount of research into a restaurant (Yelp, Menu Pages, restaurant's website, etc.) before visiting for the first time, as I am generally somewhat cheap and want to make sure that I make a good pick with regard to where to spend my money. So, I after performing my due diligence, I decided that Bridgid's would be good place to go.;;I have to say (through no fault of the restaurant's) that I found their web site to be a little misleading. From the web site, I was picturing Birdgid's to be, first and foremost a restaurant. When we entered, it felt more bar than restaurant - probably because you have to walk through a fairly crowded bar area to get to the dining area.;;I was very impressed with the beer selection - this is certainly a beer drinker's kinda place. I got the Saison Dupont and it was very reasonably priced. The other thing that struck me about Bridgid's was how friendly the wait staff was. I thought that everyone working there - from the bartender (who was running food to the table) through the busboy - was very pleasant. ;;The menu was also pretty nice. I started with the beef brisket chili (nice, tender chunks of brisket) and had the Macadamia-crusted Mahi Mahi in a lobster cream sauce for my entree. Overall, I would say the food was good. ;;I would certainly come back to Bridgid's on the right occasion, now that I know what to expect. This is a very casual, laid-back, low-key-night sort of place.</t>
  </si>
  <si>
    <t>Wrarv9-Aa1Tvr91C3TS3rA</t>
  </si>
  <si>
    <t>The waiter here (while ordering food) checked our ids and just broke my friend's completely real Id in half. He was completely unapologetic even when it was proven to be a real id. We'll be back in an attempt to get him paid back for the replacement fee; but in the meantime he has NO legal id; with NO apology whatsoever! If they'd been apologetic; we would have let it go; but they were very rude about it</t>
  </si>
  <si>
    <t>FEAdn5K96ADmWeyIIdnNQA</t>
  </si>
  <si>
    <t>A9bqf3aoiQXX9WBswewivg</t>
  </si>
  <si>
    <t>Vietnamese, Sandwiches, Southern, Restaurants, American (New)</t>
  </si>
  <si>
    <t>Rotisseur</t>
  </si>
  <si>
    <t>x3kLkxiqUieoSfUuz3Xouw</t>
  </si>
  <si>
    <t>Much better to come here in the winter for some warm comfort food.;I tried the chicken salad with green apples - very good but just a tad too mayonaise-y for my picky palate.  Next time I'll go back to the 1/4 chicken platter.;;The counter gal who has been there from the start is amazing.  She is bright and friendly and works her tail off!;;Friends all had 1/4 chicken meals - some had light, some had dark - all enjoyed.  Mac 'n cheese, corn muffins, kale chips, beet salad, collard greens and mashed sweet potatoes were enjoyed by all.;;LOVE IT HERE.;;(Boston Market for Yuppies?)</t>
  </si>
  <si>
    <t>o4gYgpmcPbSMSH5iwiv8Bg</t>
  </si>
  <si>
    <t>Delish banh mi!  And the ginger miso dressing for the side salad was also great.  I'd give five stars but it's a bit on the pricey side for the various sides and add-ons -- if you aren't careful you can end up spending $20 for your lunch.  That said; it's tasty; there are vegetarian offerings; and the chicken is free-range local.  Will definitely go back when I feel like spending a bit of cash.</t>
  </si>
  <si>
    <t>BuzfrbiSKrnFa4jeuPTp-w</t>
  </si>
  <si>
    <t>MWaOD_HPj-_HNUJqYDI3UA</t>
  </si>
  <si>
    <t>CFLu6JlreMsz5Gi8G4lCdw</t>
  </si>
  <si>
    <t>LEmlIJSNmeDqqctUaygRZA</t>
  </si>
  <si>
    <t>Chicken banh mi. That is all.;;For 7.50 you get an explosion of flavor in your mouth. The chicken is moist, the crispy chicken skin adds a nice crunch, and the pickled veggies and cilantro pack a punch. Say yes to jalapeno. A truly great sandwich. Pretty much ruins my appetite for dinner, but it's so worth it.;;Curious to try their chicken meals and their half/whole chickens...while fairly pricey compared to the grocery store version.;;Chicken Banh Mi includes: togarashi dressing, pickled red cabbage, cucumber, cilantro, rotisseur chicken, lime, crispy chicken skin, jalapeno. NOM!</t>
  </si>
  <si>
    <t>LjL5NxNhCz7vr_Fh1fupvg</t>
  </si>
  <si>
    <t>Rotisserie chicken brings to mind some place that rhymes with Moston Barket...right? Or those slimy weird plastic bubbles that fill most supermarkets with that smell that triggers some kind of instinctual hunting/gathering instinct... ;;NOT HERE! Nope. At first I wasn't sure where I was supposed to sit, and the only reason why I didn't give 5 stars is I like to feel cozy while eating Mac-n-cheese so good I'd smack somebody's mom. It's a perfect creamy, peppery rendition of a classic. Bravo dudes. ;;The bahn-mi was unique, and while I am not sure how I feel about the crispy skin on the sandwich- I am impressed with the balance of flavor. If you want traditional maybe this isn't where you'd want to go for this Vietnamese classic, but it's still worth trying. ;;I never seem to get there when they have kale chips (which is ok since I make the best I've had anyway...) I do enjoy their other sides. Everything tastes homemade, and like there was love infused into everything.;;Chicken...the chicken is moist, flavorful, and simply fantastic. If you can't make your own beautiful golden chicken...this is the next best thing to homemade, with love. ;;Go, eat, be happy!</t>
  </si>
  <si>
    <t>dvXNS68SUaUUGyfKOQ7sIw</t>
  </si>
  <si>
    <t>Yummy organic chicken and affordable price! Good choice for a quick lunch break.;;I stopped by here with a couple of coworkers. It was hard to decide what to get with a plenty of tempting choices. I settled with an order of quarter chicken meal (leg and thigh) with side of potatoes and roasted vegetables. The chicken is very tender but had a large piece of burnt chicken skin on. I tried the mac and cheese my coworker got and it's very tasty. A little kick of spiciness made it interesting.   ;;I would definitely go back there to try out their banh mi sandwich.</t>
  </si>
  <si>
    <t>QiKDAxbOa8Q_wyDMAkBQYg</t>
  </si>
  <si>
    <t>pclG5Y7W2betcyu3yJb30A</t>
  </si>
  <si>
    <t>Big shout out to Tina who treated my 7 year old so very well!;My little one loves the chicken here (the two of us get the $12 1/2 chicken meal which is way more than we can eat.  The corn mini-muffins were a huge hit with DD.  I love the Kale Chips (DD not as much.).  Plus they now serve Reed's Ginger Brew.  I love this place more and more - and when I want roast chicken - this is where I come.</t>
  </si>
  <si>
    <t>7r1zRuhpfg80kJGaqj-S9Q</t>
  </si>
  <si>
    <t>I've never actually set foot in the restaurant but Rotisseur has earned a spot in my rotation for delivery options. ;;It's pretty much all about the Chicken Banh Mi sandwich. I love it so much that I might name my next kid Rotisseur Chicken Banh Mi sandwich. ;;Other than that  particular menu item, the main offerings are the rotisserie chicken and sides. Both are good. I usually opt for the beets with feta along with the mac and cheese. You can't go wrong with either.;;As a bonus, their delivery guys have always been prompt and courteous.</t>
  </si>
  <si>
    <t>FXJy01LSf3hQaBCi0dVRxQ</t>
  </si>
  <si>
    <t>LOVE IT! Great concept; well-executed. The chicken is tender and tasty; all the sides are awesome and they change with the seasons. The staff is super-attentive and friendly. Highly recommend it!</t>
  </si>
  <si>
    <t>1TlM00tHagVi-BX-VzzQow</t>
  </si>
  <si>
    <t>T1oLYIcYZ7QN8uDLqTQ9Yg</t>
  </si>
  <si>
    <t>Weak. The Bread was warm, crunchy as it should be and I really like the added touch of the crispy chicken skin inside the sw.;;But the chicken was cold???  And it was 1pm on a weekday. I've had many Banh Mi sandwiches in New York (especially at Baoguette) and they were all filled with warm meat..maybe this is a personal choice but cold meat isn't just for me...;;Apologies for the earlier review about hearing a microwave noise..apparently according to the owner they do not and never will own a microwave...so i'll take his word for it...</t>
  </si>
  <si>
    <t>gh90OYjrkc3MVJf-jBlExg</t>
  </si>
  <si>
    <t>baF2ZFEtsIo2A1k61x3QSw</t>
  </si>
  <si>
    <t>Bars, Restaurants, Mexican, Food, Nightlife</t>
  </si>
  <si>
    <t>Tio Flores</t>
  </si>
  <si>
    <t>N97mIWIPL1zaBAswD6kdKw</t>
  </si>
  <si>
    <t>I wish the energy level here matched the colorful allure. Tio Flores is right on a South Street West corner, not far from many of my preferred local haunts, like Magpie, The Cambridge, and the PHS Beer Garden.;;While the interior was brightly decorated, the food and environment were lacking last Saturday. It was dinner time, yet there were plenty of open seats. We were told their one big booth was reserved, but no one ever sat there throughout our visit. Instead, our server led us to a communal table with fairly uncomfortable seats. The only other option was the bar, but the seats there don't have backs and I have a bad back sooo pass.;;If you're into cocktails, margs, etc., they have a bunch of choices. I would have gone down that route if I hadn't been at a beer fest for most of the afternoon. I will say Tio's beer list is pretty solid. Lots of your usual suspects but also a handful of new-to-me brews, like Sixpoint's Jammer. I was pretty happy with my selection.;;For my meal, I chose the Suiza Enchiladas (chicken, roasted tomato sauce, queso mixto, cilantro, pickled onion, corn tortilla, $13) after a confirmation of mild spice from our friendly waitress. I'd say the spice level is more like moderate, but I'm also the wimp who can't tolerate most spices so maybe disregard.;;The dish itself was okay and a fair size. I wouldn't order it again, and I wouldn't order their tacos either (outrageous price for 2 of them!), but maybe I'd try a different app or entree.;;Tio wouldn't be somewhere I'd consider suggesting in the future, but if a group is already planning to visit, I'd join. It's middle-of-the-road Mexican all the way.</t>
  </si>
  <si>
    <t>Z_Ag0KY9C1f2bSYFxDfhxg</t>
  </si>
  <si>
    <t>Chicken tinge tacos and the portobello questions thing! It's heaven, everyone must try it.;;Drinks are solid and we'll made. Music is awesome and makes the whole place. Kitchen serves food till 1 am...definitely a plus.</t>
  </si>
  <si>
    <t>WfQWKyk1nE446ur6KI7Tfg</t>
  </si>
  <si>
    <t>4xGUpTNzwqYlMbp276ICLg</t>
  </si>
  <si>
    <t>I wasn't going to write a review but after reading some other thoughts on this place, I changed my mind. ;The best reviews are from when the restaurant first opened and it's obvious it has gone downhill since. ;The service is lackluster at best. ;It doesn't surprise me that there needs to be an incentive to get people to come in i.e. Happy hour and dollar tacos three times a week.;The entire concept is mediocre at best.</t>
  </si>
  <si>
    <t>9A7V1LHp5GWkB854IIzfjg</t>
  </si>
  <si>
    <t>n03FOXwFiFaAEgX0_WwgGA</t>
  </si>
  <si>
    <t>The atmosphere is so cool - I've been wanting to stop in for a while simply because of the fun; colorful lights and the metal goat statue that proudly stands outside sometimes (and inside at the door to greet you when it's raining). We got the House Guacamole and some drinks; and I gotta say; that guac is AMAZING; and I'm not even a fan of it usually. The only thing keeping this place from 5 stars is the lack of a drink variation on their menu - they have a HUGE variety; but 60-70% are just beers; when I like everything but.</t>
  </si>
  <si>
    <t>yvv68r7EI06rEgbfShl04A</t>
  </si>
  <si>
    <t>nbR1InT8kjxK0IMFqZz6WQ</t>
  </si>
  <si>
    <t>This place gets 3 stars; only because of the drinks. Margaritas are pretty good. Each of us ordered one. A strawberry and blueberry; they were very tasty and the bartender was awesome. However; I wasn't very impressed by the rest of my experience. Went for dinner on a Friday night; small place and busy. Promptly got a drink but waited about 30 minutes for a table for 2. When seated; we were at a long table with other guests; not very intimate when you are bumping elbows with the person beside you. It was extremely loud and you had to yell to the person across from you. Food was decent at best; $5 a taco and a $6 up charge for rice and beans seems a little steep. Staff was friendly; but we were checked on multiple times. It almost seemed as though we were being rushed.</t>
  </si>
  <si>
    <t>Xqd_WI2QE7_hvS-XGNoSbg</t>
  </si>
  <si>
    <t>caRqb7lOgw-1p5laxoPLvg</t>
  </si>
  <si>
    <t>6HCg4KdASFmoItdvl57CEQ</t>
  </si>
  <si>
    <t>uQB5lI3OIHQauXz1VEN07w</t>
  </si>
  <si>
    <t>Having been here for the second time, I am just as pleased as the first. Although the bar is small and the seating at tables can be a little awkward, I have enjoyed coming here.;;I ended my long weekend here as it was one of the only restaurant still open and taking tables around 9:20pm Sunday night. I'm thankful the circumstances led me here once again. ;;We started with margaritas, an original and the sangarita and guac. The guac is very deceiving- at first glance it looks like a small amount but it was the perfect portion with just the right amount of chips. It isn't overly filled with a million ingredients and had a a few chunky pieces which are all aspects I enjoy and believe are essential to a solid guacamole. ;;We ordered the chicken tinga and steak tacos- making one of them a platter. The chicken tinga tacos were very tasty, as were the steak but I believe it benefited from the lime sauce on the table whereas the chicken did not need any add-ons. The rice was a pleasant surprise - peas and carrots and creamy. The beans were great with the queso fresco drizzled on top. With the guac app, all of these was just the right amount of very good food for two of us. We ended our meal with another round of drinks.. I took a chance and ordered the jalopeno infused tequila and let me warn you, it is HOT. It doesn't quite hit you until it's in your chest and that made it difficult to enjoy.. for me, at least. The waiter (who was running a one man show and doing it perfectly) saw this and happily swapped it with an original margarita with no extra charge. He really did an impeccable job handling everything that night. ;;I will admit I'm sad I could not find what I ordered the first time I visited on this menu- it left the most positive memory. it was some type of \drunken\" sandwich. But nevertheless</t>
  </si>
  <si>
    <t xml:space="preserve"> the positive notion of tio flores continues. I will be returning."</t>
  </si>
  <si>
    <t>9lPW4D1SEAx4qeGPy3FQxQ</t>
  </si>
  <si>
    <t>tKgjyO9yYYDDJxsHdzc8hQ</t>
  </si>
  <si>
    <t>We did not have a good experience. The waitress was great but it took forever for our food (not her fault). We got the \Fajitas for Two\" and they were pretty good</t>
  </si>
  <si>
    <t xml:space="preserve"> but they only gave us 5 tortilla shells. When we asked for more</t>
  </si>
  <si>
    <t xml:space="preserve"> we were told that we would be charged for them. Last time I checked 5/2 isn't a whole number. What a scam. They 100% intentionally do not give you enough tortillas. We had a good amount of leftover fillings just requiring shells. ;;Don't think I will go back."</t>
  </si>
  <si>
    <t>l8rV-q-r-8FJazFlTCkT8Q</t>
  </si>
  <si>
    <t>m0wsrxCqJwVGXXSCbpvSyg</t>
  </si>
  <si>
    <t>Omg. So good. This spicy prick cocktail changed my life. Tacos were amazing; and I'm from LA. The spices in the rice have this crazy effect; get it with the rice. Can't wait to go back!</t>
  </si>
  <si>
    <t>LLREtL06T9gqj2CcUHl8CQ</t>
  </si>
  <si>
    <t>fyB1VC5urKYuzx5VWn96-g</t>
  </si>
  <si>
    <t>We called ahead on a Saturday night figuring this restaurant would be busy.  Sara at the front desk took our call ahead reservation.  When we arrived we checked in and were given a pager.  After watching numerous customers coming in and getting seated immediately we check again with Sara and she said something went wrong and we were not  on the list--strike one; Joe the manager came over immediately and offered us a free appetizer ok-- when we received the bill; the appetizer was charged to us.  Charlie said it was another error and took it off immediately strike two.  Also; we had to wait a very long time for someone to clear our plates and had to get Charles attention strike three.... not sure if we will go back.</t>
  </si>
  <si>
    <t>7c_IRREfTu4J2t4gMKhzzQ</t>
  </si>
  <si>
    <t>h5jnFlvF55kDWC_GGlKMAQ</t>
  </si>
  <si>
    <t>Nightlife, Bars, Beer Bar, Restaurants, American (New), Breakfast &amp; Brunch, Food, Beer, Wine &amp; Spirits</t>
  </si>
  <si>
    <t>Llama Tooth</t>
  </si>
  <si>
    <t>9T76WcUV3PtJddAiJmDqdA</t>
  </si>
  <si>
    <t>1. I loved the environment especially on the outdoor patio. Nice space, airy, with a cool tiki bar, plenty of plants, and situated between two very cool murals that make it really unique. ;;2. We had the margaritas and they were spot on, and I think they used a dash of OJ, which I like. ;;3. We had the pork sandwich, which was awesome. Also the mac n cheese was a pleasant surprise. The field green salad was nice as well. No complaints on the food at all and the price was less than what i expected. ;;4. The ownership is very friendly, granted it wasn't packed when we got there, so we got extra attention, but you get the feel that they are really invested in the place and genuinely care. ;;5. Finally, I see huge potential for this place, not too many cozy outdoor spaces, and they plan to have live music as well, I'll be back there for sure!;;Ryan</t>
  </si>
  <si>
    <t>C3rq27JESZP5_8xoYhYwSg</t>
  </si>
  <si>
    <t>_hoO9sjq0GiAfcfaHlXoXg</t>
  </si>
  <si>
    <t>Ahh... Llama tooth. ;;First of all, when we came, the owner (I'm guessing) told our party that they weren't serving food for an hour so we could go to the bar. That was totally fine! No biggie. So we sat at the outside tiki bar while we enjoyed a few beers, the outside bartender was very nice. ;;Then my mom and I had to go to the restroom. There is only one bathroom, right near the tiny kitchen, where you can see all of the disarray going on while you wait to use to bathroom. Since that bathroom was locked, we were directed by an employee to the outside bathroom. We walk to the outside bathroom and were practically reprimanded for walking towards that bathroom and turned away from that one. So we go back to the original bathroom and the employee that told us to go outside was stepping out of the inside restroom. I guess he needed to go to the bathroom more than us. ;;So, an hour passes and it is time to eat! We seat ourselves inside, plain decor compared to Outside. My family noticed that not only were they rolling silverware right outside, but the glassware was upside down on the tables, where you would put your mouth. Listen, that may sound anal, but considering my mother and I are both former servers, we know the disgusting rags restaurants wipe their tables with. ;;Our waitress was very nice, and kind hearted. The only thing that kinda weirded me out was seeing her hairy pits. I don't mind that there was hair, but I think that's half the reason sleeveless shirts are not appropriate for food service (at least for men). I don't care how hipster your restaurant is. ;;We started off with the beer and blue fondue, and it was like WATER. We sent it back and it was replaced, creamy and delicious. They were out of pork, so we ordered 2 B4 burgers and one portobello burger. I thought it was an actual burger with mushroom and Swiss, but it was vegetarian. It was still delicious. The actual beef burgers were cooked perfectly, however maybe the griddle was dirty because they had a gristle/grease flavor. Almost like fish, it was odd. ;;Altogether it was an off experience. If I went again, it may only be for their beer list.</t>
  </si>
  <si>
    <t>oWNhBGdD1sKDqYgVEKFoeg</t>
  </si>
  <si>
    <t>qx284y2pK_4Hxwu39zv9Aw</t>
  </si>
  <si>
    <t>I was so psyched when we walked by this place on the way to a party. Two of my favorite things in the world are llamas and courtyard seating, and their menu (when we finally were able to find the hostess to get one) looked promising.;;We split the burger special and fries. It was perhaps the best burger I've ever had. Had we now gotten such despicable service, I'd make it a weekly meal.;;The service: When we walked into the front door there were two occupied tables. We stood for several minutes waiting for someone to seat us before looking outside to see if maybe that's where the host stand was. We looked around for a minute and just before we were about to give up and leave, the hostess got up from one of the tables where I guess she had been hanging out with friends, and finally came over to seat us.;;I ordered a PBR and when the server brought it to me after 10 minutes, she left the can on the table and said they were, \running low on pint glasses.\" Normally that wouldn't bother me as I could care less about PBR in a glass</t>
  </si>
  <si>
    <t xml:space="preserve"> but all around me everyone else got their beer poured into glasses and she didn't even open my can. Plus</t>
  </si>
  <si>
    <t xml:space="preserve"> she didn't say they were out of glasses</t>
  </si>
  <si>
    <t xml:space="preserve"> she said they were low. Why should I get different service than the other tables?;;Anyway</t>
  </si>
  <si>
    <t xml:space="preserve"> we ordered and then waited</t>
  </si>
  <si>
    <t xml:space="preserve"> waited</t>
  </si>
  <si>
    <t xml:space="preserve"> waited. Meanwhile the table where the hostess had been sitting had a constant stream of plates and drinks coming and going. We couldn't even get them to acknowledge us so we could get our water glasses filled. After 45 minutes we decided to track someone down so we could tell them that we need the meal boxed up because we didn't have time to eat it at that point. We couldn't find anyone. ;;A couple walked into the courtyard area at that point and stood waiting to be seated for a while before seating themselves. I was so upset at that point because I felt like the service was beyond awful and disrespectful</t>
  </si>
  <si>
    <t xml:space="preserve"> that I did something I've never done before. I walked over to the couple that had just sat down and told them that if they were looking for a quick bite to eat</t>
  </si>
  <si>
    <t xml:space="preserve"> this wasn't the place to get it.;;When they finally came over</t>
  </si>
  <si>
    <t xml:space="preserve"> we asked for the meal to be boxed. Before I could finish the sentence</t>
  </si>
  <si>
    <t xml:space="preserve"> the server barked that my PBR was on the house</t>
  </si>
  <si>
    <t xml:space="preserve"> but she sounded annoyed and didn't even acknowledge that we had been waiting forever. We finally got our food and left.;;I've been a server and I know people have bad days. Sometimes I tip extra if I can tell that a server is overworked or a place is understaffed. These people however</t>
  </si>
  <si>
    <t xml:space="preserve"> just seemed like jerks that wanted their own cafe so they can serve and hang out with their friends.;;Maybe they'll get rid of the snotty staff</t>
  </si>
  <si>
    <t xml:space="preserve"> but I won't ever be back to find out."</t>
  </si>
  <si>
    <t>GF0CCTGqls2HiVMOXN71xg</t>
  </si>
  <si>
    <t>Pk9scyHvUS-kmsBDj7XK_w</t>
  </si>
  <si>
    <t>My girlfriend and I decided to grab a bite to eat before a show across the street at Union Transfer since she had a few Groupons to use. We were seated and then it took 15 minutes for a glass of water to be poured. Then; after a 25 minute wait at the table we couldn't even track down the server for a beer. After 30 minutes with no drinks or food we left for fear of missing the show. Instead; we walked to Prohibition Taproom and it was great.</t>
  </si>
  <si>
    <t>zYQcTQaHcjukUCT4h7Lb_g</t>
  </si>
  <si>
    <t>The fastest part of my entire visit was the host saying it would only be a '10 minute' wait. It took 2 hours for 2 cold burgers; sweet potato fries that were more like a sweet potato cut in half; warm tap water; and terrible service. Will not be returning.</t>
  </si>
  <si>
    <t>u_XvQqLBBkB6TTzdHMJX4w</t>
  </si>
  <si>
    <t>YGVbJBjrp3Ry0Lgg6IeK4A</t>
  </si>
  <si>
    <t>I'm sad to see some of the bad reviews of this place, because it really is a neighborhood favorite of mine. Since I live only a 5 minute walk away, I've had a lot of opportunities to enjoy the outoor seating at Llama Tooth. Their menu is creative and they always have unique specials to offer. I've been here for brunch and had some enormous and flavorful french toast. In the evening, I always split a burger and a salad with a friend (especially the Asian salad, or the Romaine Hearts).;;Try to keep this on the DL, but they also have great late night drink specials on Fridays, and what could be better than lounging at a tiki bar with cheap drinks on a warm summer night?;;I would easily give Llama Tooth 5 stars, but I really don't like their indoor seating (not cozy at all), so I don't like to come here when the weather isn't nice.</t>
  </si>
  <si>
    <t>vYUQX-Hb4HMSjo8dZkay3g</t>
  </si>
  <si>
    <t>I was first attracted to llama tooth while taking a mural tour of Philly. It had just opened but the outdoor area was bursting with color, vegetation, and pretty touches. ;;After venturing to eat here, I think it's a great outdoors lunch or dinner venue. The mural walls surrounding you depict a Haitian Childhood of the artist (learned that one from the mural tour) exploding with flowers, color, and cheer. There is a solid beer list here, and other alcoholic beverages.The menu is medium sized, with some variety but mainly I would classify as American Fusion.;;Service, as noted in other reviews, was a little slow perhaps because of our large order, I dont know? This could show some improvement.;;As a large group, we ordered a ton of things and shared all around. The crab/lobster mac and cheeses were great, oily cheese gooey and delicious. Certainly an indulgence by most standards, but well worth it. The asian mac and cheese with the ahi and the kim chee was a bit strange and I would not order again. I had the chicken gyro, which was very tasty! The eggplant fries were huge and I personally loved them dipped in aioli, although many of my friends did not like the soft texture of the eggplant in fry form. It seems they were using american eggplants to make the fries (versus the more firm and seedless asian varieties) and perhaps this is accountable for softer texture? The ahi salad was ok, but the ahi slices were too large and chunky for seared styled ahi on salad. I would recommend they slice it more thinly in the future and less salt on the exterior-it was also quite salty.;;I would return to check it out again.</t>
  </si>
  <si>
    <t>rAHYdBsOoUa3lA57CoG9NA</t>
  </si>
  <si>
    <t>Been to Llama Tooth twice- once in 2015 and once this month (August 2017). The first time it was amazing! Second time was HIGHLY disappointing. We first sat outside (after having to go INSIDE to find someone to see if it was only outside seating or inside/outside). We sat down, and ordered off of their menu that got smaller, but was already small to begin with. Maybe 10 things to choose from, at the max. Have an extensive beer selection, but make sure no one in your party is under 21 because you can't get served if they're there, due to a PA state law, we were told. ;;It started drizzling so we moved inside (orders were already put in) and got our appetizers. Pickle fries &amp; eggplant fries were both subpar. A good spicy aioli served with it, but abrasively spicy so be careful. Breading didn't have much flavor to it. ;;Our entrees came out and were almost laughable. My sister and her fiancÃ© both got burgers which were the quality of Bubba Burgers - the boxed burgers sold in grocery stores. Seemed like the cheese was Kraft Singles or some plastic-wrap cheese. Fries were decent. Hot dog was boiled and then thrown on a grill to get a grill mark or two. They split a truffle mac and cheese, which used to be big enough to split, but was barely enough for one person. Tasted like watered down noodles. My boyfriend got the crab mac and cheese which also tasted like a watered down crab bisque with mushy noodles. I had the pulled pork tacos which were the best of everything. Pork &amp; BBQ sauce were good but the lime rice had absolutely no lime taste to it, just tasted like water. The pico wasn't really pico, just finely diced tomatoes and peppers with no seasoning. ;;Overall very disappointing meal. Tacos were not worth the $12 I was charged for them, mac and cheese was not nearly a large enough serving to charge $10+ for them. So sad because the food used to be so good and the patio is great! ;;Definitely wouldn't return, sadly.</t>
  </si>
  <si>
    <t>pMETVQU3gCDvHHzyGViXNg</t>
  </si>
  <si>
    <t>fa4wFlP-44JlU8mCbZnq4A</t>
  </si>
  <si>
    <t>Service was poor. Nice beer menu I memorized as I waited for a table. If u sit outside at the bar no food. If u want to sit inside and the outside is open forget it; Its closed. Do everything you can to avoid the place if there is a show is at the UX.</t>
  </si>
  <si>
    <t>3g79aJkxSPnHdohXigvSYA</t>
  </si>
  <si>
    <t>kBpB6-xs5PjvJ0RHY4LCdw</t>
  </si>
  <si>
    <t>So; please keep in mind that I am only reviewing the beers and overall atmosphere at the moment. My friends have been here to eat and say it was good; but I have yet to test it out for myself. We sat outside on a nice sunny day; and were greeted by an amazingly friendly staff. They have a lot of unique beers to choose from; and the staff also seem to be very knowledgeable in that sense. Additionally; the outdoor seating is amazing! The paintings and music are so much fun; you'll forget you're on Spring Garden street and think you're on a tropical island somewhere!! Most definitely will be returning here.</t>
  </si>
  <si>
    <t>ButO6G4QnUsocTOMg1EzxA</t>
  </si>
  <si>
    <t>VSDdUwXktnvL_O0meKv7MQ</t>
  </si>
  <si>
    <t>Pizza, Restaurants, Nightlife, Italian, Bars, Gelato, Food, Wine Bars</t>
  </si>
  <si>
    <t>Alice Pizza</t>
  </si>
  <si>
    <t>Jq9c00DDshVIRxWnfDQqMg</t>
  </si>
  <si>
    <t>A lesson in how YOUR experience can be at odds with everyone else's. We had an extraordinary dinner last night on our first visit. The pizza was phenomenal with a light, crispy crust that had just enough chew. We sat at the bar, and the bartender who attended to us was charming, quick &amp; helpful.;Unfortunately, we didn't have time for dessert before running out to our show. So after the show, we stopped back for dessert and coffee. This time we sat at a table, and, to be charitable, the server was indifferent. My wife's froufrou coffee beverage and my esspresso came separately. My espresso was barely half of the demitasse cup and luke warm. Her gelato came with the coffee; my biscuit about 10 minutes later. Then getting the server's attention to get the check was nearly impossible. It was as if once the order was served, he forgot we we're his table.;So you never know how your experience will turn out.;;**UPDATE** Alice's management reached out to me with a very nice message, and my wife and I are really looking forward to returning.</t>
  </si>
  <si>
    <t>LvXiX9mEI3ttxosoK0tVPQ</t>
  </si>
  <si>
    <t>8YqeKmZrNJfq4xlYV8BwaA</t>
  </si>
  <si>
    <t>Alice Pizza! It was fantastic! I am Italian, and I approve of this pizza!  Yum!  ;;The personal pizza was big enough for 2 kids with left overs.  As an adult, I could only eat 1/2 of it!  ;We loved the eggplant pizza!  ;;The desserts looked wonderful!  I would love to return to try them!  ;;They were really nice to my kids!  As a parent, I would suggest adding this place to a trip to Center City (walking distance from Kimmel Center).</t>
  </si>
  <si>
    <t>wyJ6UV1huG3vH0dodBD3Dg</t>
  </si>
  <si>
    <t>efl8uYRrxFrCgKg6snT93A</t>
  </si>
  <si>
    <t>Great Caesar Salad; Margarita Pizza (crust crisp); and Creme BrÃ»lÃ©e.  Excellent service. Outdoor dining along sides of this corner restaurant.  I would absolutely return!</t>
  </si>
  <si>
    <t>_C3P8Jir9vMOjwUbHzKEEw</t>
  </si>
  <si>
    <t>NuT0RM3D2st6LOc-NpX-KQ</t>
  </si>
  <si>
    <t>Stumbled upon this place last night.;Freshest pizza I've ever had.;Tremendous flavors of pizza; zucchini, crab, eggplant to mention just a few, to the more traditional flavors.;Slices are cut to whatever size you feel you are hungry for. Fun to take smaller slices and mix up and try it all.;As busy as it was, they were well staffed and instant gratification of being fed.;A must stop-in.;Delish!</t>
  </si>
  <si>
    <t>fdSYu9iGP_wL5p_2izTqRA</t>
  </si>
  <si>
    <t>y28MCLWXUeKNek85aB-11Q</t>
  </si>
  <si>
    <t>Have been here to eat in the bar, at the tables, and for takeout. ;;The pizza is just amazing. Tastes so fresh and delicious. Their happy hour is a great deal with wines, Aperol spritzes, and more to choose from for drinks. The pizzete sampler and the cheeses are my favorite. Unfortunately, I was pretty disappointed by the calamari which was mostly veggies. ;;Service is inconsistent. Some of the staff are great and attentive but even with only a few guests in the whole place at 5:30, I've had to wait 10 minutes to waive someone down to get a refill or a check, which is a shame because when the staff are on point everything is lovely.</t>
  </si>
  <si>
    <t>49IOiBpKvsaR_Ua98IP7kw</t>
  </si>
  <si>
    <t>IQ9MltJnzIgBULZ8xLEXHg</t>
  </si>
  <si>
    <t>My favorite morning stop on Friday mornings. The staff Melissa and Anita are always welcoming and smiling. I ordered cappuccino which was made to perfection and then a breakfast crescent light and delicious.;I have also had lunch the pizza is great and the arancini are to die for. What a great addition to the neighborhood at 15th and Locust!</t>
  </si>
  <si>
    <t>rc94qzuliE8Rp3tU1stW_w</t>
  </si>
  <si>
    <t>AQpSbZsQeEU82f9LnjZ2iQ</t>
  </si>
  <si>
    <t>Cute new pizza place - nothing too fancy. Went here for happy hour and they had some good specials. The Pizzette (pizza sampler) comes with whatever they give you, so picky eaters be warned. We got pepperoni, eggplant, and mushrooms - and since I don't like eggplant or mushrooms, I was out of luck. Ended up just ordering off the regular menu. The calamari was ok, but next time I'd probably just stick to their pizza. Love how they serve gelato from Gran Caffe L'Aquilla.  Apparently they have some of the same owners. ;;All in all nice little addition to the area and I'll definitely be back for a slice and gelato!</t>
  </si>
  <si>
    <t>Y4XzMdMGACOsY3vD8FWodQ</t>
  </si>
  <si>
    <t>gOLemTrsPyEiCQKpIgwJWA</t>
  </si>
  <si>
    <t>Alice!  Alice!  Alice!  Pricey; but divine. Gelato is fabulous--we've had vanilla; chocolate; coffee and mango. So many more to try!  And so convenient!  On to pizza....sold by the pound. One buys shares; not slices. Sauce is the best I have ever had. Now; how do I stay away from Alice?</t>
  </si>
  <si>
    <t>ixLUdzD7CtarSQlwjkqHzA</t>
  </si>
  <si>
    <t>Pizza places usually don't strike my fancy but Alice was an exception and for good reason.  Alice is apparently a chain in Italy but apparently this very shop is the first one in the entire US.  How appealing is that?;;The inside is bright and inviting, in part because of the scrumptious looking gelato and desserts on display.  The gelato's prepared by one of the gelato world champions, Stefano Biasini, who also prepares gelato at the nearby Gran Caffe L'Aquila. I was sorely tempted to try the gelato and tiramisu in particular but I restrained myself because I had come specifically to try the pizza.  While I'm not used to buying pizza by the ounce, I like it because it means you can buy as little or much as you want since the pizza doesn't come in pre-formed slices.  I tried a sausage-and-mushroom slice, enjoying the lightness of the crust, and it was under 3 bucks.  I got tempted to try a different flavor and that was under 2 dollars since I only wanted a sliver.  And there was nutella pizza!  Generally, I don't like mixing chocolate with pizza but it did look amazingly delicious.;;What I also like is that the restaurant has something for everyone in that one side has table service and you can order cocktails/other drinks with your meal.  The other side has seating along the windows for those of us who may just want to grab a bite by oneself or with 1-2 other people but do not need table service.;;I already introduced a friend to this place and I'll gladly continue raving about it to anyone who will listen.  Even if you don't normally go to pizza places, like me, this place is worth your attention.</t>
  </si>
  <si>
    <t>X7cade4By6ENDk54g7XRtg</t>
  </si>
  <si>
    <t>75oP_xWU67fED51J148uSw</t>
  </si>
  <si>
    <t>Horrible experience here today. Ordered their fried dough and to my surprise; there was a piece of calimari inside the basket. I told the waiter multiple times that I was a vegetarian. I understand that no restaurant is perfect but these types of oversights are inexcusable. The only reason I am giving 3 stars is because the manager handled the situation very professionally and allowed me to cancel the rest of my order. It's a shame though cause I was looking forward to the pizza but I just lost my trust for the establishment cause of the first appetizer.</t>
  </si>
  <si>
    <t>2ZSnGlqj8JOWcN2bNf-3SQ</t>
  </si>
  <si>
    <t>Restaurants, Food, Cafes, Coffee &amp; Tea, Bakeries</t>
  </si>
  <si>
    <t>Metropolitan Bakery</t>
  </si>
  <si>
    <t>u8uleq7_f9MOW-v5orUyoA</t>
  </si>
  <si>
    <t>I love; love; love how cozy the cafe is and getting a window perch is the best since you can people watch as you eat. The food is lovingly made; fresh; interesting; and the prices are reasonable. A great neighborhood; relaxed feel.</t>
  </si>
  <si>
    <t>SyY_-x_U38Cb19Z1JG0tmg</t>
  </si>
  <si>
    <t>I quite possibly have tried everything in the bakery. Every bread is amazing and I love that they freeze nicely because even though I could easily eat a whole loaf in a few days I probably shouldn't. My new favorite is the miche - a rye/whole grain sourdough... Mmm. Also the perfect spot if you've got a hankering for something sweet - I'd recommend a slice of the flourless chocolate cake (you can also order a whole one ahead of time). Don't overlook their refrigerated section - full of delicious and LOCAL yogurts; eggs; cheeses and produce. Service is in general friendly and fast - there have been a couple of times where it was slightly off (maybe some of the reviews that seem to be based solely on service below came from an off day). IMO; this place deserves five stars for its amazing quality and selection and great staff.</t>
  </si>
  <si>
    <t>nMmy7t6pv5QPNW1SrTIlzw</t>
  </si>
  <si>
    <t>3ErEQC47-iqv9thVGHK78g</t>
  </si>
  <si>
    <t>Yesterday was my first visit to Metropolitan Bakery and I couldn't have been happier with my experience.  I ordered an Oatmeal Raisin Cookie and a Raspberry bar.  The cookie was huge; soft and tasted excellent.  I loved the Raspberry bar even more.  The bar had a natural raspberry taste and was soft had delicious.  Metropolitan Bakery will be my go-to bakery when I in Center City.</t>
  </si>
  <si>
    <t>R31z9nQIduN7TP875Amiog</t>
  </si>
  <si>
    <t>2ITb1UEEhfww8kyeRK78MQ</t>
  </si>
  <si>
    <t>The people are great; the space is clean and nice (albeit small) and the coffee is average but this site is about food so sadly I need to call it like it is on this establishment.  It took me 4 plus years since moving to Philadelphia to find a truly solid bakery.  This used to be close by but I've moved since I wrote this draft.  Perhaps if they left Bakery out of their name; they'd rate very nicely as a cafe...don't go if you're looking for a good old fashioned New York bakery because the family is rolling into town; this isn't it!</t>
  </si>
  <si>
    <t>OzXaanjhw9_Zc90QLuj61w</t>
  </si>
  <si>
    <t>I had a slice of spongy cream cake thing that I don't remember the exact name of that was absolutely delicious. My wife got a chocolate cookie, which was okay but a little to sweet in my opinion.;;We were a bit disappointed to see there wasn't any seating inside. Fortunately, there's Rittenhouse Square just a couple of blocks away where you can sit on the lawn and enjoy your pastry and coffee.</t>
  </si>
  <si>
    <t>xkmypny5H5-kFJR2LfbRcw</t>
  </si>
  <si>
    <t>Most of the baked goods are terrific.  Their pesto is fantastic too.  They have some strange items like sea salted chocolate chip cookies - um, I'd rather eat a salt water taffy and drink some chocolate milk.  ;;Anyway, this is a local chain that seems to have closed more stores than it has opened.  This location has some annoying local entitled-type customers that remind me of certain Wegmans locations' clientele.  Some of the staff seem to kowtow to these types, and they often call people out of turn - totally aggravating and humiliating!  Some of the annoying customers passively stand in your way in this cramped bakery.  ;;A few of the items are only offered on weekends or on Saturday only. ;;I would have given it 4 stars but for the priceyness and the annoyance factor.</t>
  </si>
  <si>
    <t>Bj4_8txrVca6Bj8dAsQotg</t>
  </si>
  <si>
    <t>8iT2veBglF8HJPSbP5Lc9w</t>
  </si>
  <si>
    <t>I had my wisdom teeth out this week and have been living on their Green Essence soup for the last 2 days. Vegan and packed with veggies; it is absolutely delicious! Had a great chai latte this morning too. Staff was so friendly. The wait was about 10 minutes; but to be expected during lunch rush.</t>
  </si>
  <si>
    <t>YgMjWahfUzJgg5aehgUdqg</t>
  </si>
  <si>
    <t>0DvrkveGvpaelJuwirXHwg</t>
  </si>
  <si>
    <t>Decent coffee and food. Slow service and no wifi. It's kind of trying to hard to be some romantic \community\" cafe; where people have 5 minute conversations while they order their coffee. Which would be fine if I wasn't in line behind them."</t>
  </si>
  <si>
    <t>ntQzpY8reoUPdgvF0oTZwQ</t>
  </si>
  <si>
    <t>nJjGmR9icebUF4m7x7Wq7A</t>
  </si>
  <si>
    <t>A good; solid neighborhood bakery. Standard city-type morning fare. The coffee was worth it as were the bagels. Not epic but I would stop here daily if I lived here. Skip Duncan donuts already!</t>
  </si>
  <si>
    <t>CUox_taA7jZyEoRKC-cS9g</t>
  </si>
  <si>
    <t>r2Q0R0o2ozazmsZb6EiFfg</t>
  </si>
  <si>
    <t>El Azteca Uno</t>
  </si>
  <si>
    <t>7p7Cfb61SmNUWl_nZSADOw</t>
  </si>
  <si>
    <t>My boyfriend took me here for dinner one night because he swears by this place. The queso was really good and you get a giant bowl of it for 3 bucks or something like that. Order that and nothing else....I got some kind of dinner combo and it was so greasy I couldn't eat it. They give you A LOT of food but I don't know that you'd actually want to eat it once, let alone have it again for leftovers. You can bring your own tequila and they make margaritas for you, so I guess if you are a margarita person you could go here for that.;;One and a half stars for the queso and the friendly servers.  Blah for everything else.;;You should know I puked later that night. And I only had one margarita.</t>
  </si>
  <si>
    <t>R3g083pidmvHJc0zVDqfhA</t>
  </si>
  <si>
    <t>Pretty disappointed by the food and service here. The dishes aren't anything special, not to say they were bad but nothing memorable. They do give you good portion sizes and great chips and salsa but everything else is fairly mediocre. ;It's ok for a quick lunch if you're craving Mexican but honestly I'd feel more satisfied with a chipotle a few;blocks away.</t>
  </si>
  <si>
    <t>TsUoaF2zIUin4ddCm0rdhg</t>
  </si>
  <si>
    <t>zomE1SSao3Q7OAMcb94VMw</t>
  </si>
  <si>
    <t>Queso dip; margaritas; and guacamole were five stars.  Enchiladas; rice; and quesadillas were about three stars.  Weird ladies room (thank goodness it locks!) earned one star.  This place was looking alright and I would go back for the guac; ritas; and queso alone until...the manager refused to let us combine the buy one get one margarita special!  Apparently this special applies per person - the person who orders the full priced rita has to end up drinking both; can't order two then give the second to your date.  Ummm; what?!  Bummer.</t>
  </si>
  <si>
    <t>A5o65BbfpKkt0Bv-rECCpg</t>
  </si>
  <si>
    <t>9XN-sNa5krD0N1UaSAYcUQ</t>
  </si>
  <si>
    <t>_swDUbpWVoF_6b4Q6JVQ8w</t>
  </si>
  <si>
    <t>vaJscEjkJOwlDCDYa7FDig</t>
  </si>
  <si>
    <t>Bm37v42CsCL9D-dNPbDFew</t>
  </si>
  <si>
    <t>Question: What happens when your consistently drunk friend is left up to making her own birthday dinner reservations, gets together 15 of her nearest and dearest, then shows up at one of the better Mexican restaurants in town where the group is told that the reservation was made for Sunday and NOT the Thursday that you find yourselves at their threshold?;;Answer: You shake your head, laugh at the birthday girl, then take your bottles on the road for an unknown Plan B.;;Without much thought and after a quick call down Chestnut we started our trek to El Azteca where just a few blocks later found ourselves chowing down on chips and salsa, passing around rinky dink little shot glasses, and pouring super sour margs into plastic cups that very closely resembled those we had back in the college cafeteria.;;Now, this was no Lolita, but it was definitely an experience of it's own kind.  The place was empty with the exception of another table of two that luckily were just finishing up as we arrived allowing us to avoid the stink eye. Portions were huge, dinner around the table ran a full mexi-mishmash of carne asada, tacos, enchiladas, quesadillas, etc. By the time we got our meals we were almost an hour behind our original dinner plans, everyone was well on their way to blissfully intoxicated from drinking on empty stomachs, the food was on the table and downed in minutes flat. If there were any complaints they would only be in reference to how it took us so long to come up with this backup plan in the first place.;;Will I jump at the chance to come back here again soon? Not so much, but they were a great alternate in a pinch situation, wonderfully accommodating, and doled out some simple fast and fresh fare.</t>
  </si>
  <si>
    <t>FhhEYtAzCfj3T9gEvPQqYg</t>
  </si>
  <si>
    <t>I have been going to this place since it was in the Northeast on Grant Ave. where there is an entire neighborhood completely void of anywhere good to eat. When they closed I was bummed; since they reopened in Center City I was thrilled; they have the best chips and salsa by far and they're free with your meal!!!! Hubby &amp; I always order 2 chicken burritos-the best!!! They are prepared with tender chicken; peppers and onion in a flour tortilla and smothered in tomato based enchilada sauce and oaxaca cheese. Delicious oh so tasty comfort food.</t>
  </si>
  <si>
    <t>uA954B_SZPNxm6GrByaW8w</t>
  </si>
  <si>
    <t>A dump....don't waste your time, plus they don't keep their hours, they close early;;Go to los margarita . Or Taco Bell. This place is scary</t>
  </si>
  <si>
    <t>iH_fFp5HO4DI1DmZM4vQcA</t>
  </si>
  <si>
    <t>7vBRam2DfDy-LFzL_NDgBg</t>
  </si>
  <si>
    <t>This place isn't very inviting from the street.  We have seen it many times walking along Chestnut, but with the closed blinds, it seemed more likely that it was closed.;;We checked out the hours the other day and know that we could stop by tonight, as they were open until 9 pm.  We walked in and there were maybe two other tables occupied, with many, many tables empty.  I am guessing they most get a pretty large lunch crowd to have that much real estate tied up.  ;;We ordered a pitcher of original margaritas on the rocks, from which we got about 6 glasses total from it.  The booths that we sat in seemed a bit worn, not much bounce, but comfortable just the same.  ;;The Enchilada de Mole was excellent, wonderful sauce and tons of rice.  I was a little turned off by the rice, as it didn't have a much to it...it looked like pink rice.  But I think that must be a trademark for this place.  Very understated but quite good.  Pretty plain Latin music playing, Univision playing and the drunken parrot drinking Corona near the kitchen.  The portions were huge and the prices were quite affordable.  Overall a good choice, it is just too bad that it took us so long to find El Azteca, for if we had more time here, it would have been nice to check it out again.</t>
  </si>
  <si>
    <t>xQblY1vBHV8Fp3Xdi3rDcw</t>
  </si>
  <si>
    <t>Vietnamese, Restaurants, Pakistani</t>
  </si>
  <si>
    <t>Pho &amp; Cafe Viet Huong</t>
  </si>
  <si>
    <t>6pa8KNt5YKxHkzBgaXywag</t>
  </si>
  <si>
    <t>SvaJChpshQ22qQGci-oXeQ</t>
  </si>
  <si>
    <t>F6UZo0DEm5UiNwPacxmCFw</t>
  </si>
  <si>
    <t>I usually go for the counter area where you get hoagies; desserts; drinks and etc. I've been going there since I was a teenager and I've only dinned in once. They have the best Vietnamese hoagies and Taro bubble! I love how they make it on the spot when you order it. I've been to some other places; where things are all pre- made and it's not as fresh. If you're in the mood for a good bubble drink; hoagies and desserts then this is the place for you. I'm not a fan with their dinning area because I believe there are better places for it.</t>
  </si>
  <si>
    <t>Dh8QUptJmiEuP-NC9rUxnQ</t>
  </si>
  <si>
    <t>fjBlIPiKsL4G457pBk6qyw</t>
  </si>
  <si>
    <t>jy_QHfyFsmuOd-ZTv_WQQA</t>
  </si>
  <si>
    <t>Delicious food that served quickly and professionally.  Unbelievable bargain for the quality and quantity of food served.  Love the pho; spring rolls; tofu skins stuffed with ground pork/shrimp and the rice dishes.  And I'm addicted to the iced coffee - some of the best I've had.  I probably eat here at least 2x month.  Love it!</t>
  </si>
  <si>
    <t>D6m0S-wmgmKaYMZrhySd0g</t>
  </si>
  <si>
    <t>I'm going to start this review by mentioning this: if you think they did not understand your order, then they DID NOT understand. Draw a diagram, circle your order, do whatever it takes to break the language barrier because the delicious food that awaits is worth it.;Pho. I'm a Pho snob, and I like their broth enough, but I wouldn't ever turn it down.;My friend called this the \diner of Vietnamese food</t>
  </si>
  <si>
    <t>\" meaning the menu is  so big and varied there is NO WAY everything can be good.;I got the Pork Bah Minh and it was delicious and full of fresh veggies and decently crunchy bread. I would definitely get that again!;Inside is one part store front &amp; grocery/one part sit down restaurant. I've never sat down in the back but it looks nice. The front is full of foods and small toys you do not need but your 4 year old will crave."</t>
  </si>
  <si>
    <t>7EEVarOuN0AqdwdkN7io-w</t>
  </si>
  <si>
    <t>0I7lp2DC0kZoRkXLR9jtAg</t>
  </si>
  <si>
    <t>don't be naive. don't visit a vietnamese restaurant and expect service. the waitstaff is probably the kin of the management, who probably co-owns the adjacent bakery and DVD store, and also probably the son of the aging matriarch that owns the four blocks of illegal lofts in northern liberties, where their family lives rent free and you live for $1200/month with five roommates. they don't have to smile, or bring you water, or ask you how much you enjoyed their wonderful meal bc they...don't...give...a...fuck about you.;;daniel ordered a vietnamese coffee which made me think, 'what makes it vietnamese?' when kerr also ordered a vietnamese coffee, i asked aloud, 'what makes it vietnamese?' kerr explained a contraption where the coffee filters from a press which sits atop a glass containing a foundation of sweetened, condensed milk. when the coffee has completed it's drip, the entire drink is mixed up and enjoyed with ice. i verbally leaped in front of connor and ordered a vietnamese coffee before connor did so for himself. ;;i ordered the bun bo hue with huyet. (vietnamese hue-style beef noodle soup with congealed cubes of pig's blood. i trust kerr's recommendations not just because he has a deep voice, but because he also likes to drink blood.);;everyone ordered by their meal's accompanying number except for henry, who pronounced his order's name with vocal fry.;;i was forced to leave my seat and beg the waitstaff for another glass of water after chewing on a healthy ring of fatty beef and stirring the ribbons of red oil with my murky, golden broth. when i asked for a pitcher of water for the table the angriest looking waiter said, 'we don't do pitchers,' which doesn't make any sense to me since we could be ignored more effectively if given a pitcher early on. ;;henry looked perplexed. he wanted to add the table's fixings to his pho, and nervously glanced around the table, confirming with kerr that this was acceptable behavior. he reached for the vinegar and poured some into his bowl before kerr recommended the hoisin sauce instead. ;;i spent like $12.50 and didn't need to eat anything else until later in the evening when the craving for oysters hit me and all the others.</t>
  </si>
  <si>
    <t>oFJSjZQUhhsKGljk_P4Jmw</t>
  </si>
  <si>
    <t>MSzlRRlKlkzcdpimX6905A</t>
  </si>
  <si>
    <t>CEnTMgZlNfH-MOp2I8cR1g</t>
  </si>
  <si>
    <t>_AedVOwQ-eWL70JIO4q_Fw</t>
  </si>
  <si>
    <t>I had a hankering for some pho and now that I live in Gentrification Hospital; it's closer for me to bike to Washington Ave rather than Chinatown.  I went to this place; mostly because there were easy places to lock my bike outside.  I am glad I went in.  I got the Deluxe Pho and it was delicious.  A good amount of meat and tendon stuff.  The portion was HUGE I normally do not leave any pho behind but I could not finish it.</t>
  </si>
  <si>
    <t>OEhh-BFsDOktFDi4Wi6Ukg</t>
  </si>
  <si>
    <t>I used to  love this place. We ate here  all the time.    The last two times that we went, the food was terrible. To add insult to injury, when I brought the poor quality of the food to the manager's attention, he could not have been bothered. Not only did he ignore me, needless to say, he did not take it off the check or compensate me in anyway.;I have better things to do with $50 these days Then to spend it for bad food. Accordingly, I will not be back</t>
  </si>
  <si>
    <t>AaOrdpXUALuJ9zcbf7JwSA</t>
  </si>
  <si>
    <t>O-MoBRemkp3ovvwwLWsxnA</t>
  </si>
  <si>
    <t>I usually get pho here, but decided to get the broken rice combo.  There are much better options than this.  It came with one pork chop,  sunny side egg,  pork skins, and I substituted the quiche for an egg roll.  ;;I was still pretty hungry after the meal.  Portions were small.  I also like to have lettuce as part of that meal, but they only give tomatoes and picked carrots and daikon. ;;Don't order the broken rice here!</t>
  </si>
  <si>
    <t>OxQK9EMUXqynT7dbWAP9wA</t>
  </si>
  <si>
    <t>American (New), Barbeque, Restaurants</t>
  </si>
  <si>
    <t>Mission BBQ</t>
  </si>
  <si>
    <t>SiSoX7OXOzLxJKtK9lHUaA</t>
  </si>
  <si>
    <t>WtaQoibMIHT6mD81_FwMXg</t>
  </si>
  <si>
    <t>23ppUnaSfbtOFzukn1DuWw</t>
  </si>
  <si>
    <t>80zxzew3YHNsPXbQqGSlXw</t>
  </si>
  <si>
    <t>CLPHKQ_uXPxI0OGq9Ro7IA</t>
  </si>
  <si>
    <t>HH8plvAD8KGfAbRBLxiuvQ</t>
  </si>
  <si>
    <t>vLaZ15LDOhVqJJqMgxmytw</t>
  </si>
  <si>
    <t>Great; friendly service and good atmosphere. Portions are large and everything was fresh and delicious. Meat was juicy and loved all of the many sauces that are offered.</t>
  </si>
  <si>
    <t>RB1eNPEDYtrH_azM46IgUA</t>
  </si>
  <si>
    <t>ylTWfsqSaaib5Z6-oZVfBw</t>
  </si>
  <si>
    <t>8JdSeMAk6fhfCYSuH8tivg</t>
  </si>
  <si>
    <t>z-NaR0BluaW8QTCRE1zdrw</t>
  </si>
  <si>
    <t>If you're looking for a local business to support that has amazing food, great prices and a purpose behind the purchase, Mission BBQ is it!;;Incredibly delicious BBQ (trumps Sweet Lucy's imo), reasonably priced and very clean. Mission supports the USO and local police/fire with their decor and promotions, including a daily noon standing salute to the flag, employees and patrons. ;;This was our first visit and without knowing so, the GM Steve came over to greet us. He took the time to tell us about Mission's dedication to supporting our military families and showed us around the restaurant. He said they started with just a few pictures/pieces of memorabilia and that most of the contributions were from local police/fire/military families. Earlier on this very day, a widowed wife of a police officer brought her family so they could sit at the table where her husband's picture plaque hangs so her grandkids could see. ;;So you top all of this off with incredible BBQ, friendly/fast service and a great atmosphere - SOLD! I highly recommend giving and supporting Mission BBQ!</t>
  </si>
  <si>
    <t>NjqFMy4LC3taVB4Vs6_eAg</t>
  </si>
  <si>
    <t>74oXtErKvZSk5tGEDmz_Ng</t>
  </si>
  <si>
    <t>Stopped in for dinner with my family. Based on the reviews I was expecting great BBQ. While the service and staff were excellent I thought the BBQ was just ok. Although I do love the decor and how the business is dedicated to supporting the local community; definitely a great business model. Just wish I liked the BBQ more.</t>
  </si>
  <si>
    <t>7OuZvzVSkVoY6DAL5y23og</t>
  </si>
  <si>
    <t>2p70xXQuEIYV8HAtXQ56iQ</t>
  </si>
  <si>
    <t>PV5L3t2zaEBYAKCTUYeiPg</t>
  </si>
  <si>
    <t>xs9sYxQ3Dmpi9jmDwSPhOg</t>
  </si>
  <si>
    <t>This place is wonderful ! The people are so friendly and attentive; and the food is very tasty. Once in a blue moon you'll catch them on an off day with their cornbread; and it's a bit dry. Other than that; I recommend almost any meat; pulled pork; brisket; and the sausage is incredible (jalapeno and cheese).</t>
  </si>
  <si>
    <t>PN3NywIPZ6sHuH0YO2CrOA</t>
  </si>
  <si>
    <t>v72qGvd53IxhM2m8aatOpg</t>
  </si>
  <si>
    <t>Falafel, American (Traditional), Greek, Mediterranean, Breakfast &amp; Brunch, Restaurants, Middle Eastern</t>
  </si>
  <si>
    <t>Kanella Grill</t>
  </si>
  <si>
    <t>H4b7Mhci1Wa26pcagalowQ</t>
  </si>
  <si>
    <t>Ordered from Kanella Grill because I was craving something healthy (greek salad) and hearty (chicken kebab) that could last me a couple of nights while my partner is out of town. Although you have the option of getting chicken ON the salad, I opted for the kebab platter so I could try the hummus, pita, and chips (fries) - and I also assumed the portion of chicken would be larger on the platter. ;;First, the food - all was very good. The salad had clearly NOT been sitting around, but was freshly composed &amp; lightly dressed, with a large piece of delicious feta on top. The kebab was good, but nothing to write home about. Chips were (as others have said) really well seasoned &amp; delicious. ;;Delivery (through Caviar) was quick! Another plus. ;;The 3 stars is mostly for the portion sizes - I do not have a huge appetite, this order was essentially 2 meals (kebab &amp; salad), and will barely stretch to feed me twice. Half a pita came with the platter, and only a couple of tablespoons of hummus, along with ~6 pieces of chicken. For the price, I would have expected more, and there are plenty of places in Philly to get large(r) portions of decent mediterranean food at a reasonable price.</t>
  </si>
  <si>
    <t>693jtVYzvhwbATcoGxTgaw</t>
  </si>
  <si>
    <t>40hWJ-s1QslJ8pSLStgAtA</t>
  </si>
  <si>
    <t>Kanella Grill and Kanella South used to be my two favorite restaurants in the city - so much so that we arranged to have our wedding reception at Kanella South through a brunch buyout of the entire restaurant; to be held in May 2018; after months of searching for the perfect space as we are not typical \wedding people.\"  We placed a deposit of $1;200 in October to reserve the date.  In January following the holidays we made reservations to eat dinner there and to get in the mood for the final lead up to the wedding.  I received a hasty voicemail only hours before our reservation stating that they couldn't honor our reservation because the restaurant is temporarily closed; and; as an aside; as they reopen we would be the first phone call they make regarding our buyout.  Naturally with the wedding only a few months away; we began to investigate alternatives and requested our deposit back.  That voicemail was the last I heard from them despite several emails and attempts to get my deposit back.  The space is up for rent - and still no communication or apology from Kanella.  It was only through filing a dispute with my credit card company that I finally received my deposit back.  They never even offered to transfer our buyout to their other location.  (That wouldn't have worked for our guest count; but they had an opportunity to try to keep their money.)  I have seen from Open Table that other guests have shown up for reservations that were made after the restaurant closed.  I firmly believe that had we not had the buyout arranged we would not have even received the aforementioned phone call.  Needless to say; we will never patronize Kanella again; and I would especially caution anyone considering doing a larger group event there (we've seen a number of rehearsal dinners and other special occasions)."</t>
  </si>
  <si>
    <t>hcX9Xov5HouX_PYxffJKVA</t>
  </si>
  <si>
    <t>I came here with a large group for my birthday party.  They require you to have six or more people and to do the tasting menu in order to make a reservation.  Let me tell you... Completely worth the reasonable $30 per person amount.  It was great not having to worry about ordering and they just start bringing out food.  We had a great time; loved the food; and we all still talk about how it was a great dinner.  Thank you kanella!</t>
  </si>
  <si>
    <t>Rq5kTJ7j_Ey3BjdYoIdTcQ</t>
  </si>
  <si>
    <t>jqEx-VA80W_Z53cXd-e5Hw</t>
  </si>
  <si>
    <t>enWsDP_cspOlCZGBskEaGw</t>
  </si>
  <si>
    <t>xsPnFDKNGKG9qhfdkv0_dQ</t>
  </si>
  <si>
    <t>Authentic Mediterranean flavors; similar to Greek food with some Middle Eastern spices. Portions were very generous; we (four) had the watermelon and Greek salads; grilled octopus; three kinds of kebab; and spanakopita (best I've ever had in or out of Greece); and it was a little too much (we tried our best to finish; though!). The space is tiny. Staff was friendly if perhaps stretched a bit thin.</t>
  </si>
  <si>
    <t>PPW3HZ7JNCJFfTfqcaP_sQ</t>
  </si>
  <si>
    <t>sVTKToxXsSEiMT_ntyTr-Q</t>
  </si>
  <si>
    <t>This restaurant recently opened. We tried it out for lunch. We each ordered the gyro which was pretty good and of decent size. I think it is a great place to enjoy lunch with friends. The servers were attentive and friendly. However; I think they need to rethink their pricing. It was somewhat expensive. Other than that; I would go back again for lunch.</t>
  </si>
  <si>
    <t>V1oFbsP-ikb2KJdH0snPPg</t>
  </si>
  <si>
    <t>I'm delighted to find such excellent fresh food with really fine quality olive oil. The service was as good as the food. ;My Lebanese traditional heart was delight to enjoy such outstanding Greek cuisine.</t>
  </si>
  <si>
    <t>2Q-icKFVB65U4hQ1jrx4vA</t>
  </si>
  <si>
    <t>Food was delicious and the staff attentive and accommodating to our boys; ages 3 and 2. It would be 5 stars if not for the fact that they were out of gyro meat and pork; 2 staples of a Greek grill. The food and service were good enough to give a second chance though. A 5th star is possible.</t>
  </si>
  <si>
    <t>NDEJEesFXcLOxleDURMCtQ</t>
  </si>
  <si>
    <t>zYuYmORtotfb9TTP0f2efg</t>
  </si>
  <si>
    <t>Amazing staff; so friendly and professional. This was my first Greek restaurant; but I think I chose the right place for my first experience of Greek dishes. Would like to return soon.</t>
  </si>
  <si>
    <t>x7d-kJvkKPjgh3t9magcmQ</t>
  </si>
  <si>
    <t>Uc1fGq0rL6nJ0HE_rxApGQ</t>
  </si>
  <si>
    <t>JgBoy7ExDH0S9MJW0cBZWg</t>
  </si>
  <si>
    <t>1NMz64NAM9ED-x6-dbVxdw</t>
  </si>
  <si>
    <t>Sports Bars, Pool Halls, Nightlife, Restaurants, Bars, American (Traditional)</t>
  </si>
  <si>
    <t>Buffalo Billiards</t>
  </si>
  <si>
    <t>SFoUxAWQKWL_b7SIqMfoWg</t>
  </si>
  <si>
    <t>I'm rating this as a bar, didn't eat any food here.;;My experience here wasn't great, but it wasn't bad either.  I came here with a friend to just grab some beers and play some pool, we got here by about 9pm on a Saturday.  Understandably there was a wait for the pool tables, so our name was put on a list and we were told we would be notified when we were next in line.  I thought that was weird since how would they know?  But we were assured.  A couple hours went by and we were never notified (how would they have found us anyway?), so this place dropped the ball in that regard.  They need a better system since I don't want to have to go over every 15 minutes to check, the onus for that should be on the business, not the customer.  Many businesses have those devices you take that notify you when your table is ready, why not use something like that?  ;Since we ended up just hanging out at the bar, that was decent.  The bartenders were VERY good, I really want to emphasize that.  Very attentive, pleasant, dealing with some drunk jerks/people who didn't know what they wanted to order (very annoying with a busy bar), but the bartender we had was inhuman and her coworkers seemed to be about the same.  If I go back, it's because of the service.  The beer selection was good, not great.  They had some good ones on tap, but you're not piquing the interest of any beer snob.  Overall, this place is a relaxed atmosphere for happy hour or to go out with a few friends.</t>
  </si>
  <si>
    <t>wlXQVo4IKmDrE54PY9JSWg</t>
  </si>
  <si>
    <t>Location: In historic district beside hotel. Easy walk and accessible. Parking looked like a nightmare and cabs/ubers had to keep circling the block to get their procrastinating patrons. ;;Facility: Clean, good bar selection. Two floors, restrooms and bar on each floor and variety of bar sports. [8 Pool Tables, 4 Shuffleboard, 5 Dart Boards, Skeeball, Fooseball, Buck Hunter (Arcade), Golden Tee (Arcade)];;Drinks: Had bartender make me a California liquid cocaine drink and no problems with this request. Remembered the ingredients for next round and started a chain reaction. Southern Comfort, Malibu Rum, Amaretto, Pineapple Juice and splash of Blue Curacao fyi. ;;Pool Tables: I was there to shoot pool. The tables were 8ft reg pool tables, the stick selection was nice with straight sticks. You rent the table per hour at different prices depending upon the day and it's prorated to the minute. Good competition and the first floor players seem more serious about the game. ;;Overall: If your in the neighborhood and shoot pool this is your spot. Younger crowd 21-35ish, good bartenders and good pool competition.</t>
  </si>
  <si>
    <t>WqcLRN3fFAk0fI94xBnpCA</t>
  </si>
  <si>
    <t>lRgkk8xgRpy41jpuBY0dYg</t>
  </si>
  <si>
    <t>I have enjoyed myself here during various circumstances: stumbled in on a fuzzy-headed Saturday night, parted on a reserved second floor for a work event, stopped in on for a game of pool, etc.;;My most recent visit was on a lazy Sunday afternoon with a half-dozen friends.  The bar was nearly empty so we pretty much had our run of the place.  We snacked on  mediocre but satisfying bar food munchies while playing pool, darts, and shuffleboard.  There was a quick round of Skee Ball.  No one would necessarily come here for the beer, but the draft list was respectable.  The service was plenty attentive without being overbearingly suffocating.  ;;We ended up having a fun afternoon for a slightly hefty but decent price.  While I tend to avoid this place during its busy periods, I would definitely come back here to pass another lazy weekend afternoon.</t>
  </si>
  <si>
    <t>H4NOttXO6LwJkjbrM1cSRA</t>
  </si>
  <si>
    <t>DjuARgG9cu3ik4OG0KKRCg</t>
  </si>
  <si>
    <t>Amazing staff of kind and generous individuals. They hosted us and other displaced victims from a local fire and stayed open until 8am to ensure we were safe; fed; and had a place to rest. This is the truest example of Brotherly Love; and I appreciate their acts of kindness. The manager was the absolute sweetest; and we thank her and the staff for allowing us and our cat to stay. Thank you so much!</t>
  </si>
  <si>
    <t>ZGhMMEMHS88hcO45BazHUg</t>
  </si>
  <si>
    <t>Kce_pSkGk6iU28DquvbhdA</t>
  </si>
  <si>
    <t>Buffalo bills is one of my favorite places to go for drinks and to hang out- they have pool, darts, shuffleboard, ski ball, and big buck hunter. They generally have about 10-15 beers on tap that changes every so often, with a nice variety of craft brews. The venue is spacious and dimly lit, and is never overly crowded. I consider it one of old city's best go-to bars when you don't want to go somewhere packed with $10 budlights on draft.;;The food leaves something to be desired however. The buffalo chicken dip is one of the best things on the menu- rich, creamy, Frank's red hot sauce, in a medium sized portion. However, the tortilla chips they are served with are always too salty. The chicken fingers are slightly above average and flake apart nicely. The wings are average with a very generic sauce and moderate amount of meat. The taquitos are cheesy and not bad, but not particularly impressive.;;I wish the food was a little better, as it would make this venue even better than it already is.</t>
  </si>
  <si>
    <t>QHUtRqkaxcNXz5_tbZdVaw</t>
  </si>
  <si>
    <t>qXYtjsLJWgwV09vPu2mr1w</t>
  </si>
  <si>
    <t>Good for darts; pool; ski ball; shuffle board; and getting drunk as shit. The wings are awesome too.</t>
  </si>
  <si>
    <t>GJ0H2kne3nnzYBavbH4RHw</t>
  </si>
  <si>
    <t>11hJUCGZw-fiJ_NiM7i8Pg</t>
  </si>
  <si>
    <t>Pretty great. Everything you really want: billiards; beer; and good music. The only thing holding it back from 5 stars is that on the left skeeball machine in the back right of the restaurant;  the \100\" score in the top right of the machine does not register. It sounds funny...but that hole is hard to hit. You know what i mean.They should really fix that..."</t>
  </si>
  <si>
    <t>SjWdoQEAhYF-TCHGFOIzxQ</t>
  </si>
  <si>
    <t>NjnO5EfZmTXRrcawlVzFDQ</t>
  </si>
  <si>
    <t>I was a skeptic of Buff Bills. It looked like a dive from the outside - and in a way, it is - but it's very well kept and charming with some great food, great specials, and a great low-key atmosphere. ;;I went on Tuesday for happy hour, and decided to stay for poker night. Everyone was really friendly and welcoming in the game. The buffalo chicken dip was incredible - by far the best thing on the menu. I can't resist half price apps!;;I'll definitely be coming here again!</t>
  </si>
  <si>
    <t>9iVU_qJndGzUzUFZ0vjARQ</t>
  </si>
  <si>
    <t>I love Buffalo Billiards.  Why?  First of all, who doesn't love to play competitive games while drinking?  Pool, darts, shuffle board, skee-ball, Big Buck Hunter!  They have it all.;;Its packed on weekends, and you'll probably have to wait for a pool table.  The rates aren't cheap, its like $12-$15/hour to play pool.  These are not pay-per-game tables, you pay by the minute.  Darts are free!  They have 3 dart boards downstairs, so you can usually grab an empty one.  I think they also have a few more upstairs, although I rarely go upstairs. There's a few more pool tables upstairs too, and more sitting/lounging area. ;;They have a decent craft beer list, but nothing too fancy or rare.  But, stilll decent options.  I haven't eaten here, so I have no idea what the food is like.  The staff are all awesome, all the time. Cool people here! ;;But for fun and games, this is definitely a good spot!  If you come here and don't have fun, something is wrong with you!</t>
  </si>
  <si>
    <t>G1OhFsvlpAWslSV4-lGNlg</t>
  </si>
  <si>
    <t>This place is ridiculously expensive. A game of pool should cost $1; at most $1.50. Here they charge you per hour; coming out to someplace between  $5 and $7 per game; which is absolute highway robbery. They should change their fee system to a per game fee like every other bar with a pool table.</t>
  </si>
  <si>
    <t>ta1buYq9C82YOfM5Drv1ww</t>
  </si>
  <si>
    <t>qtyNbCXut-RQnnEQNJ9UzA</t>
  </si>
  <si>
    <t>Indian, Food, Restaurants</t>
  </si>
  <si>
    <t>Desi Chaat House</t>
  </si>
  <si>
    <t>dVFMUeIcKkdr-3UiVRiCZQ</t>
  </si>
  <si>
    <t>I was sort of shocked that I hadn't reviewed Desi Chaat House YET. OOPS.  The food here is delicious - I'm a pretty huge fan.  It's really just a snacks venue - so don't go there looking for a full blown Indian dinner. B/c you won't get it. Chaat is a snack like food - though if you get it with all  the fixings; you might find that you get really full.  I've definitely eaten here and been full from it.  The Samosa; Samosa Chaat; and aloo tiki chaat are always great.  I'm a big fan of the juice and drink selection here too. I'm sure I'll eat my way through more of the menu; but for now - I am impressed!</t>
  </si>
  <si>
    <t>Hc-QhpKeLdJP5znSVbnhUQ</t>
  </si>
  <si>
    <t>Samosa chaat was pretty okay. This is my first chaat, and i probably wont order a chaat again. The food was really heavy, and there were cold sauces meshed together with warm chickpeas and samosa. The blend of warm/cold food was just not great. I want a fully warm meal or a fully cold meal but not two different-temperature foods. But also, the food was nothing impressive. ;;I don't think I'm a chaat person.</t>
  </si>
  <si>
    <t>rV_3Po3zJVaV9HcfltQ8cQ</t>
  </si>
  <si>
    <t>Good chaat; but the menu selection is limited beyond that.</t>
  </si>
  <si>
    <t>H9HdvO5dP_PxdoyF4VSevw</t>
  </si>
  <si>
    <t>C8xyb-DN4Wvq3FIT9Wfs1Q</t>
  </si>
  <si>
    <t>AcQOI4XpOUYcNv3tAGexlw</t>
  </si>
  <si>
    <t>gtU6iNEg_B-Sd_t3D-izxg</t>
  </si>
  <si>
    <t>o2IqpNqqd5Aa184Kx4jPqQ</t>
  </si>
  <si>
    <t>I've eaten from here twice in the past year. Though the convenience can't be beat (I'm;walking distance) and the prices are quite modest, I'm sad to say that the food just isn't that savory or impressive. Many standard Indian dishes that I would normally indulge in aren't available here. For that reason I just order in from the place that's further away.</t>
  </si>
  <si>
    <t>qrqmVbpBcE18Ib3HHGun0g</t>
  </si>
  <si>
    <t>rXJXmJfQK2V5aE8HFjW3eQ</t>
  </si>
  <si>
    <t>I have never had chaat before; so I really have so basis for comparison; so take this review knowing that.  I have to say; though; that whatever it was that I ate was kind of bland and spicy if that makes sense.  I mean; it was spicy in the heat sense; but bland in the spice sense.  I would be willing to try something else some other time.  At least there are vegan options.</t>
  </si>
  <si>
    <t>DtB0t6J7n_rbDzylQVsTMQ</t>
  </si>
  <si>
    <t>It's just so good. The sauce on the chicken biryani is the perfect blend of creamy; with a hint of sweet. It cools down the spice and makes for an absolute perfect bite. I'm so glad I stumbled in and I plan to go back often.</t>
  </si>
  <si>
    <t>ts1SPa1JeGNt5TM0ytIwEg</t>
  </si>
  <si>
    <t>Kp6soTqkT14t2J5RV7RAYA</t>
  </si>
  <si>
    <t>I'm pretty adventurous when it comes to food and really; genuinely tried to not be disgusted by what I was putting in my mouth but it was pretty gross. I have a feeling American people are only giving this such good ratings to prove their adventurous palette but it just wasn't good. It was horribly sweet and the mixture of a cold sweet sauce and a lukewarm spicy sauce did not taste right no matter how much I tried to convince myself. Besides the chaat; the vegetable samosas were good. I will be making my way to a different Indian spot though for those.</t>
  </si>
  <si>
    <t>zS5bbJvxk_ZeVrFs_q-qCw</t>
  </si>
  <si>
    <t>Out of nowhere, I woke up one morning to find a bright orange awning with a chili pepper and \Desi Chaat House\" staring at me across the street. ;I went in and asked when they opened - the man standing at the door responded with a friendly smile that they will be opening the very next day at 11AM.;;As suddenly as this awning appeared</t>
  </si>
  <si>
    <t xml:space="preserve"> this place opened - Tuesday</t>
  </si>
  <si>
    <t xml:space="preserve"> October 13</t>
  </si>
  <si>
    <t xml:space="preserve"> 2009 to be exact. ;;Their hours are daily</t>
  </si>
  <si>
    <t xml:space="preserve"> from 11AM to 11PM. They accept credit cards.;;;I had no idea what chaat tasted like - (ok</t>
  </si>
  <si>
    <t xml:space="preserve"> I really had no idea what it was) and so</t>
  </si>
  <si>
    <t xml:space="preserve"> after work I stopped in for a mango lassi. It was as bright as the wonderful awning outside. Personally</t>
  </si>
  <si>
    <t xml:space="preserve"> it was a little too sweet for my taste</t>
  </si>
  <si>
    <t xml:space="preserve"> otherwise</t>
  </si>
  <si>
    <t xml:space="preserve"> satisfying.;;I told the same friendly man I had no idea what it was.... He responded by saying that it is a mixture of sweet/savory/tangy/spicy - just different mixtures of complementary flavors together. He offered me a free sample of the fruit chaat</t>
  </si>
  <si>
    <t xml:space="preserve"> which I just couldn't pass up. It was pretty good - the fruit seemed pretty fresh and it definitely had a spicy flavor to it. Of course</t>
  </si>
  <si>
    <t xml:space="preserve"> when I said I liked spicy they judged me and made it as mild as an ice cream cone</t>
  </si>
  <si>
    <t xml:space="preserve"> but a free sample is a free sample and that I can't complain about.;;Overall</t>
  </si>
  <si>
    <t xml:space="preserve"> try this place if you're around and hungry - I need to try the other Chaats to see whether I will continue going here. Their choices seem a little limited</t>
  </si>
  <si>
    <t xml:space="preserve"> but I'm assuming and hoping that it's because they just opened."</t>
  </si>
  <si>
    <t>NYQhaGdH4TawTxEKlg27HA</t>
  </si>
  <si>
    <t>Duf-k9b1xpuK33BGCLWQ6w</t>
  </si>
  <si>
    <t>Restaurants, Latin American, Tex-Mex, Mexican</t>
  </si>
  <si>
    <t>Quetzally</t>
  </si>
  <si>
    <t>5PLf13L3vGDVZICjo8wBkA</t>
  </si>
  <si>
    <t>Great food. Favs Tacos, tacos, tacos. Order the churros too.;Service not so much.</t>
  </si>
  <si>
    <t>KsY2qsGBDyuKj4WetKBcLw</t>
  </si>
  <si>
    <t>eHD3ukC3SBAqIkLnbRdYSw</t>
  </si>
  <si>
    <t>Quick; delicious; affordable Mexican fare with a few unusual dishes like Mexican fried rice.</t>
  </si>
  <si>
    <t>oW310mDidejIRAPggwIAzg</t>
  </si>
  <si>
    <t>jc8Sf8MgN47GZsJGnnkvoA</t>
  </si>
  <si>
    <t>This place is seriously awesome. I came here this past Sunday with a party of 20+ for a friend's going away get together; and for time and simplicity's sake; we all ordered separately at the counter. They were totally fine with accommodating all of us (we pretty much took up the entire restaurant); the service was quick; and the food was SO YUMMY. The complementary chips and salsa were clearly homemade and crunchy unlike any I've had before. I ordered the tilapia and spicy pork tacos (~$7.00 each) and picked at my friends' chicken nachos (~$10.00) and quesadillas. The portions are large and EVERYTHING is delicious. I was a little wary about the corn tortillas (I usually prefer flour); but they were soft and warm and not the least bit gritty. I also got a free drink for checking in on yelp! Definitely will be back to this hidden gem!</t>
  </si>
  <si>
    <t>pvvDUHOWtcYvlBbL-oiE8w</t>
  </si>
  <si>
    <t>Stopped in for dinner on a rainy Saturday night. They were doing a brisk take-out business!;A few other tables were occupied.;Attentive service, a small but tasty basket of chips with 2 salsas--I like the green best--and great veggie enchilada. I like that there is roasted corn in this. The side of black beans had a slightly smoky taste that was really nice.;I would definitely recommend this place!</t>
  </si>
  <si>
    <t>uuDT_6wkC3NReUOD4q-6lQ</t>
  </si>
  <si>
    <t>tuDpC1Wb5617u_rwXWtX5A</t>
  </si>
  <si>
    <t>Quetzally is a bit off the beaten path, just a few blocks away from South Street, in a fairly residential area. Doesn't look like much from the outside, but I think is a gem in Philly. Delicious and inexpensive Mexican food with fast service and really delicious food. There's also really lovely Latino music playing too.;;My friend and I had the chips and guacamole to share, which was $6.50 I believe. It was an enormous portion though with lots of fresh beautifully green guac. The table does come with some chips and salsa though, so if you would just like some chips to satisfy your craving, you don't need to order an appetizer if you don't want. The tortilla chips were thicker than usual, but very fresh tasting and great scoopers for the guac. Loved it.;;I had the Mexican veggies fried rice. Lots of veggies mixed into the fried rice, including some extra hot jalapeÃ±o peppers, with a sunny side up egg on top. Again, a HUGE portion and the dish was $6. So delicious and flavorful. ;;Overall, would highly recommend if you're in this part of Philly. Lots of choices for Mexican food and happy wallets for inexpensive prices.</t>
  </si>
  <si>
    <t>v8uuSbk10MhTptGgRl1U2w</t>
  </si>
  <si>
    <t>oDMdLlQhoeCEA5qxl-VZTA</t>
  </si>
  <si>
    <t>Lived next to this place for 6 months. Perfect go to mexican place. Not too expensive; and delicious.</t>
  </si>
  <si>
    <t>SJsrPHTkQGbkjF4I4E8uag</t>
  </si>
  <si>
    <t>As7qbhurQAau6Pkew8fsvw</t>
  </si>
  <si>
    <t>We've lived within 2 blocks for a year and I've walked by and wanted to try.  My wife was out of town so I thought that it was a good chance to see if she would like it.   I walked to pick up my dinner; ordered; and was told that there was a $15 minimum for credit.   As just 1 person I didn't want more food that I would waste.   I would have even paid a fee for using my credit card but that wasn't an option.   So I had no choice but to walk out.  Very disappointing.   I will never be back; so you've not only lost tonight's sale but also any future time that I or anything that I know are in the mood for Mexican.   I could have gotten by the rude staff if the food was good but will never know now.   And I see from the other comments that this is not an isolated incident.    Well; there are so many other good restaurants around that I'm not really felling like I'm missing out.   The really funny thing; I think that you can order less than $15 if you use an online ordering; how does that make sense?   Dumb policy guys.</t>
  </si>
  <si>
    <t>SaiJWhWy8qfICIKLSHV76w</t>
  </si>
  <si>
    <t>tXBj-JTh5bolwaOfMmVyLw</t>
  </si>
  <si>
    <t>I fall in love with this place at first sight. ;The food was good, the service great, and even the bathroom was wonderful. ;This small restaurant feels very authentic and make you think as if you are in Mexico. ;They are not to eager to provide the free item listed on the Yelp coupon plus no credit or debit payment, which is why they get 2 instead of 5 stars.</t>
  </si>
  <si>
    <t>BEhCl-L9g4IUrbUvTTnegQ</t>
  </si>
  <si>
    <t>zcy1YC-_grxPpeUCiM7pXg</t>
  </si>
  <si>
    <t>HN9z4eRo2Ij7Q7t3Zp_8fg</t>
  </si>
  <si>
    <t>This is high quality Mexican food.  They have a great variety.  I always order delivery and the chips are delicious; not soggy.  Its definitely not a 5 star restaurant but the shit is good so they deserve 5 Yelp stars!!</t>
  </si>
  <si>
    <t>5TE19zTjTIPq1HANACN7sw</t>
  </si>
  <si>
    <t>J-ciDDEdIHMcChGIyKZnOg</t>
  </si>
  <si>
    <t>Caterers, Cafes, Event Planning &amp; Services, Food, Cupcakes, Bakeries, Restaurants, Desserts</t>
  </si>
  <si>
    <t>Cake Life Bake Shop</t>
  </si>
  <si>
    <t>YpDx1X1OvnwUgdkHeZNvWw</t>
  </si>
  <si>
    <t>Beautiful clean shop with knock your socks off Everything ...;Homemade breakfast tarts and chicken pot pies .;All sweets looked well beyond beautiful and delish.;I felt some of the items were a tad pricey considering the sizes being on a smaller size. But I know premium quality costs more .. ;It's a great place for locals and worth a trip if traveling from center city etc .;I found counter staff to be most friendly and engaging ;Will be back and certainly will recommend</t>
  </si>
  <si>
    <t>6QY0KfUbIMSbVVNnSSes-g</t>
  </si>
  <si>
    <t>kp0VIIHduhfVQSvsgRtskg</t>
  </si>
  <si>
    <t>fMwpUJ5eKSlkTx0VRP_oNA</t>
  </si>
  <si>
    <t>First time here and I have to say it's pretty good! The bake shop fits well with the fishtown environment and it's very clean and welcoming inside. The display of beautiful cakes let's you know you have top quality bakers there. ;;I got a few items to share such as a Burbon Pecan cookie, chocolate chip cookie, vanilla cupcake with buttercream icing, and a vanilla cupcake with raspberry icing. ;;I had a taste of the Burbon Pecan Cookie. It was not too sweet and you get nice bites of pecan; a nice hot coffee is a perfect compliment.The cupcakes were good (cake wise) but, not a huge fan of the icings. The cake itself was sweet and moist. ;;Didn't get to try the Chocolate chip cookie but the concensus was that it's delicious. ;;I would definitely come back and I have taken a big interest in having Cake Life make a custom order!</t>
  </si>
  <si>
    <t>VCkAwaDIFDpr3_bg71o2kw</t>
  </si>
  <si>
    <t>NCtkTCOSjZgj2hPSWhfkpw</t>
  </si>
  <si>
    <t>Beautiful shop; hands down one of the best ones I've ever seen. It's very modern and chic in a way. Love the creativity of the door handle being a rolling pin, the light fixtures as wire whip mixers, and incorporating the love sign into a beautiful center piece for the top back wall. Everything was very artsy and creative. I noticed the bright displays of cupcakes and assorted treats and most of all, the gorgeously decorated occasion cakes (HINT HINT: weddings are their specialty). They blew me away! It's like something you'd only see on TV! ;;We couldn't resist ordering their uniquely flavored cupcakes. Chocolate cake with raspberry icing and lavender something with pistachio icing. Plus, if you find a purple center in your cupcake, you can get another one for free. (Definitely NOT a marketing scheme, but I admire the game even though we're being played.);;To get to the point: the first thing I tried was the icing.. it was literally so hard I had to dig my teeth into it to get a bite. I feel like I would've like it if it was softer and more like icing? The chocolate cake was like any other. My fiancÃ©e's cupcake was strange!! The icing literally tasted like stale, natural butter (or maybe more closely similar to lard!? If you ever tasted lard, you'll know that distinct flavor it has.) The icing was also hard as a rock. However, the lavender mixed (don't know what with) cake wasn't half bad, though nothing stood out to me as special.;;Iffy on whether or not we'll be back. I want to like this place, but that just might be the pastry enthusiast in me talking.</t>
  </si>
  <si>
    <t>UKyqEXNKoxx7UigoldGzkw</t>
  </si>
  <si>
    <t>Their cupcakes are really; really; INSANELY delicious. Both my husband and I agreed they were the best cupcakes we had ever tasted. They use very high quality ingredients like European butter for their butter cream icing and fresh fruits for their compotes. You cannot get any better than that people. I will never eat another supermarket cupcake ever again. You can get classic cupcakes or unique exotic ones. We tasted a pistachio cupcake with honey goat cheese icing that was yummy to the extreme!!!!!  Also; Lily and Nima are wonderful; adorable; professional; and very helpful. We ordered our wedding cake from them and everyone agreed that the cake was unbelievably delicious. I can't wait for the next birthday party because we will definetly use ACW again!!</t>
  </si>
  <si>
    <t>mFBnOCP92E6A738_FqYQwg</t>
  </si>
  <si>
    <t>lwGmZ8ukrdNpwX7o0p7c5g</t>
  </si>
  <si>
    <t>The vegan pecan turtle bar was by far the BEST vegan baked good I have ever consumed. My non-vegan girlfriend was also impressed. She also loved the poptart that they recommended for her. If they added more vegan options to their daily menu; I would not complain!!</t>
  </si>
  <si>
    <t>HAXzxje1GRibEzkwL5aulw</t>
  </si>
  <si>
    <t>XOKiEM4DNPiJVb8NFYXrRA</t>
  </si>
  <si>
    <t>Cake Life is one of my favorite bakeries-and I've only been there once! I ordered the chocolate chip walnut cookie; while my sister ordered the Campfire Cocoa cake. We received the Fiesta cake by accident; and the server was kind enough to allow us to keep both slices of cake. The cookie was crispy on the outside but chewy on the inside. Could've used a little bit more sea salt but the chocolate chips were so fudgey and rich so I didn't have much to complain about. The campfire cake was delicious. The cake is moist and fluffy; while the whipped cream is chocolatey. Reminded me of the days I'd come back home from school on a winter day and I'd rip one of those Swiss Miss packets open into warm milk. The buttercream is made with Swiss Miss by the way! The Fiesta cake is a bit more dense; with a cream cheese frosting. Definitely an enjoyable experience. The shop itself is very cute and beautiful. I'll be returning... very soon!</t>
  </si>
  <si>
    <t>ZM-1-RcIAOmkFRe8ikS6Kw</t>
  </si>
  <si>
    <t>mLqHg1jvmD0Z6ZsSDr9bgw</t>
  </si>
  <si>
    <t>Place is very nice;cozy;cute. Staff is friendly. Cupcakes are so delicious. Everything looks beautiful and tasty. No long lines and variety. Street parking.</t>
  </si>
  <si>
    <t>2uEc2H-nK6c5Tia8wwJpSQ</t>
  </si>
  <si>
    <t>IydFFvoA-7TjCrN7FsZhGw</t>
  </si>
  <si>
    <t>My friend bought one of the honey lavender cakes for her birthday. I had to ask her where she got it since the sliver I had that night was delicious. Today; I went into Cake Life to get a slice for home. It's a clean; white shop just how I imagine my future kitchen to be and there were amazing cakes and bars and cookies in the case; even Nanaimo bars! I wish I could have gotten more but I had to stick to the cake slice I'd already ordered. About half the tables were occupied with people talking and eating; it's a neighborhood spot. I'm so sad yet so glad it's not closer to my house.</t>
  </si>
  <si>
    <t>wIhtvFd2vovZAsakFpOIdA</t>
  </si>
  <si>
    <t>This place makes great cakes. Most of them seem to be layer cakes in various flavor combinations (though they do have other pastries). All the cakes I've tried have been very good. I'm less a fan of the ones that rely on buttercream frosting - they look very pretty; but it's just not my favorite style of frosting. Too dense; I guess. However; for my birthday; I had their Boston Cream (Creme?) cake; which was absolutely delicious. My boyfriend also got me a custom cake that's more European in style. They did an amazing job; and it says a lot that they were willing to try something new (I don't believe they'd made it before). The shop itself is very cute - definitely \new Fishtown\" but still manages to be charming. The staff has always been friendly and willing to describe their goodies. A tad on the expensive side - there are certainly cheaper dessert options; but this is a good way to spend money every once in a while."</t>
  </si>
  <si>
    <t>zDZIvIs5XOK7iQzcJ2oNlQ</t>
  </si>
  <si>
    <t>d5fAUl4lKaNxGfiXj4Kygg</t>
  </si>
  <si>
    <t>Pizza, Food, Italian, Sandwiches, Restaurants</t>
  </si>
  <si>
    <t>Little Italy Pizza</t>
  </si>
  <si>
    <t>h6kETWH45q0ViX_xgcDZ6w</t>
  </si>
  <si>
    <t>I've been here a couple times and every time; I've enjoyed everything I have ordered. There's a lot of variety to choose from and the wait for your food isn't long at all. My favorite would have to be their pepperoni pizza and the buffalo chicken pizza. The crust is really fluffy and their fries are crisp and come out fresh out the oil.</t>
  </si>
  <si>
    <t>drBMdwC0jj4bv59ssN8-8Q</t>
  </si>
  <si>
    <t>AGzdwEI6aWbQrFC1bkRd9w</t>
  </si>
  <si>
    <t>E_guauFU4gqJMh8etvjb-w</t>
  </si>
  <si>
    <t>The pizza is good.   They have never heard of customer service.  The delivery person swore at me and aggressively shoved the pizza at me after refusing to deliver to my door.   I'm sorry but if i pay a delivery fee AND a tip; i expect my food to be delivered to me.  I guess I'm the one with unrealistic views.....</t>
  </si>
  <si>
    <t>UuiI1YyWQ2zA3T8rAq2YJQ</t>
  </si>
  <si>
    <t>uo6I556jRTENSIqXis643A</t>
  </si>
  <si>
    <t>The food is pretty simple but solid; nothing fancy here.  It's a good deal for the portion size.  I've only ever ordered delivery and it's been cold and late (90+ minutes) each time so plan accordingly.</t>
  </si>
  <si>
    <t>mWllgOSQLCY8lyyRpLWXrQ</t>
  </si>
  <si>
    <t>0Lomu1mvYuF1MKXXWYMjeQ</t>
  </si>
  <si>
    <t>I got the margherita pizza. Its pretty yum for delivery. The sauce is very very good...really stood out  because I just had a few simple toppings. I'll try to make it back for the tomato pie; seems like it may be awesome. I also got the antipasto salad; which in theory could have been yummy except the dressing fell out all over the salad on the car ride over. The balsamic was yucky. I tried to wash it off the lettuce. Otherwise; everything was good. yeah.</t>
  </si>
  <si>
    <t>CtIcO-vIqRytQpXrN3lNIQ</t>
  </si>
  <si>
    <t>LuI405VtRf3ULdJlsVxHBQ</t>
  </si>
  <si>
    <t>Aaaamaaaazing!;;So. I'm sitting at Penn Hospital. The nurse recommended them and I can see why!;;I ordered the chicken parm over yelp then called to add the chocolate cake. I regret nothing. I'm always scared that cakes with no pictures on yelp will be dry but this was super moist! On nom nom!;;The chicken parm was perfect. Nicely breaded, al dente pasta. And tons of cheese.</t>
  </si>
  <si>
    <t>q-JEMIMXNvDtZimKWhl4fA</t>
  </si>
  <si>
    <t>SxK6hhAr0X-VD-ptxQOt9w</t>
  </si>
  <si>
    <t>Yum. This is my favorite pizza place. Sauce / cheese ratio is perfect.;;Update: Lately something seems different can't put my finger on it but just not the same. Dropped down to 4.</t>
  </si>
  <si>
    <t>66p5trg6e3cxqs636hTrpQ</t>
  </si>
  <si>
    <t>tLmo_cK6c7xjK9KZRniCLg</t>
  </si>
  <si>
    <t>UQlCXRpsmEhmOBLzKzt_mg</t>
  </si>
  <si>
    <t>yZVT6l2LrBLoL2eHsWxP4g</t>
  </si>
  <si>
    <t>Awesome for a small, quick slice to go. Ran in for a bite before going to the Magic Gardens. ;;The pizza has a really crunchy crust, which meshed well with the ricotta on my pizza. Really friendly staff and the food comes out fast.</t>
  </si>
  <si>
    <t>33Qk0olMuRkTMRcuUB5D0A</t>
  </si>
  <si>
    <t>h1Src3OnisZvwHwsb7cBTA</t>
  </si>
  <si>
    <t>qHe8EQyf72nWO633eGxG7A</t>
  </si>
  <si>
    <t>Restaurants, American (Traditional), Pizza</t>
  </si>
  <si>
    <t>Big Ass Slices</t>
  </si>
  <si>
    <t>kxmDq7ChwiLMb8Rm-NoCZw</t>
  </si>
  <si>
    <t>I've been there maybe about three times my first time was the best then it was downhill from there we never have anything you want there so overwhelmed by the time you get your pizza it's cold ;just because they became more popular service has gone down hill I recommend that you never go here</t>
  </si>
  <si>
    <t>yTf3bqwXjHtWb9WPl6eJxg</t>
  </si>
  <si>
    <t>p5mBqJpRO0uoRnzk_Y6Xlw</t>
  </si>
  <si>
    <t>My new \go to\" place for pizza downtown!  ;Delicious</t>
  </si>
  <si>
    <t xml:space="preserve"> creative</t>
  </si>
  <si>
    <t xml:space="preserve"> and simply big ass pizza. Friendly staff</t>
  </si>
  <si>
    <t xml:space="preserve"> clean restaurant. What more could you ask for to satisfy your afternoon or late night pizza cravings?"</t>
  </si>
  <si>
    <t>xOpt4nhS2YaRcJ_5jTzlZA</t>
  </si>
  <si>
    <t>IYSfBUmzmBzaMC90ABBr8Q</t>
  </si>
  <si>
    <t>I saw an Insider Video on Facebook about how I HAD to go here and eat their big ass slices and I was very intrigued because the food looked so good but I went on a Wednesday like at 5pm and the service wasn't that good, I felt ignored and then the pizza I get at my campus tasted 3 times better than theirs... they didnt have all the options they \offer\" so I was pushed to just the classics and the pizza tasted dry because it has been sitting there so long. ;;Idk if it's the fact that I went on a bad day or something but for a first experience it wasn't good"</t>
  </si>
  <si>
    <t>ZWGmaevi1ZIu870_A76x2Q</t>
  </si>
  <si>
    <t>I stopped at the Big Ass pizza place. Got a slice; took one bite; and tossed it. They have some nerve to charge $3 a slice</t>
  </si>
  <si>
    <t>3ljwBvQO2jRmBjIhus4DVQ</t>
  </si>
  <si>
    <t>Dfq4qpifn8TdX7xkJb69SA</t>
  </si>
  <si>
    <t>It had to be 2:30 a.m. with a line out the door. I recognize that it was the end of night and pushing closing time, but the \Big Ass Slices\" were not \"Big Ass Slices.\" ;;It actually reminded me of the \"No soup for you\" guy. How dare a customer ask for more than one slice or something other than cheese. By the time I got up to the counter</t>
  </si>
  <si>
    <t xml:space="preserve"> they started cutting the slices in half and still wanting to charge the \"Big Ass Slice\" price. ;;It was late and people were drunk</t>
  </si>
  <si>
    <t xml:space="preserve"> but don't skimp on your normal size slice and expect people to pay the same. Especially when you see other patrons receiving the normal sized slices. The pizza is okay...it served its purpose</t>
  </si>
  <si>
    <t xml:space="preserve"> but it's no Lorenzo's or Lazaro's."</t>
  </si>
  <si>
    <t>pNsmg24Oazn0tnqIBZ50ow</t>
  </si>
  <si>
    <t>Big Ass pizza is very good. Fresh ingredients; quality ingredients and good customer service. Will reccomend to friends. I had the chorizo; roasted pepper and vadlia onion white pizza. YUMMY!</t>
  </si>
  <si>
    <t>Scrqy1qqB1XsEpqqEQYB5w</t>
  </si>
  <si>
    <t>IDzzQ1M8cqJ-F6uzPyLTtg</t>
  </si>
  <si>
    <t>Taste good. Prefer the dough to be crispy and more sturdy to hold while biting. Ratio of sauce and cheese good. Sauce not sweet just tomatoey like it should be. Need to improve a bit on dough to be thinner; crispier and less like pretzel. Overall rather good</t>
  </si>
  <si>
    <t>daRrOmUL1OfApE-KoS_FoA</t>
  </si>
  <si>
    <t>iaxsnDn1OZyS01cIIh1aJw</t>
  </si>
  <si>
    <t>z8kNggUSS4EvcGmbF5lrAg</t>
  </si>
  <si>
    <t>3C5ZqFoCyrlpTvj7MkQTlw</t>
  </si>
  <si>
    <t>You will not get a 'big ass slice' at all.  I was expecting a big slice like you actually get at Lorenzo's on south st.  The price is the the same, but the slice is just regular.  Slices look nothing like their promotional pics!!! The pizza taste nothing special.;Just wait in line at Lorenzos practically around the corner!  You will not be disappointed like you will at this Big Ass Slices.  Even the server was rude and could care less!!!! ;;Bottom line:;regular slice size and expensive for what you get.  GO to Lorenzos!</t>
  </si>
  <si>
    <t>IoXH_qmk3gvpuCv_J9yRMg</t>
  </si>
  <si>
    <t>L_ZglhY6SKxJV6B3dyNAMw</t>
  </si>
  <si>
    <t>It was a lot better when it was Soho! Now, the pizza has simply gone downhill - and as mentioned in other reviews, poor service (even when the place is empty). ;;The pizza is now lukewarm, soggy, greasy, and limp. No more deliciously crusty bottom. Just soggy raw dough. ;;The service is basically \we can't be bothered to help you\". Want to ask what a slice's toppings are because it's hidden from view? Forget it. You're treated like a jerk just for asking. ;;Loved it before</t>
  </si>
  <si>
    <t xml:space="preserve"> it's a shame it's gone so downhill!"</t>
  </si>
  <si>
    <t>vpLMV6pHa1oI71jYaCVFzA</t>
  </si>
  <si>
    <t>Nightlife, Food, Southern, Beer, Wine &amp; Spirits, Gastropubs, American (New), Cocktail Bars, Restaurants, Bars, Wine Bars, Whiskey Bars, Coffee &amp; Tea</t>
  </si>
  <si>
    <t>Cooperage Wine &amp; Whiskey Bar</t>
  </si>
  <si>
    <t>Cw9A-aBPd-0hs57kWOwIJQ</t>
  </si>
  <si>
    <t>I'm a fan of Cooperage and here's why:;;1.  They have a great lunch special.  For $10 you can choose any two from 1/2 salad, 1/2 sandwich and cup of soup.  Get the chicken salad sandwich- you won't be disappointed.  And make sure to order some sweet potato fried. Trust me.;;2.  Happy hour!  One of the best happy hours in the neighborhood.  Beer, wine and the specialty cocktail of the day are all discounted.  Plus appetizers!  The bartenders are friendly and you can choose to sit at the bar or at one of the high top tables in the bar area.;;3.  Friendly servers.  Only once have I had a problem with the food (my salad was drenched in dressing) but my server apologized and got me a fresh salad in no time at all.</t>
  </si>
  <si>
    <t>cHXp1xJCnN8EKPVW_ryjmQ</t>
  </si>
  <si>
    <t>This place is great for happy hour, but not for dinner. I've eaten there twice now and I reserved judgement until after eating there the second time. They seem to have an interesting menu... interesting not in a great way... more like weird - to me at least. ;;Recently I had their chicken quesadilla, a dish that I believed was pretty hard to mess up. The dish had a sweetness to it that I found unpleasant. ;;Their bar is nice and service is great. I'll go for drinks but will try to get a bite to eat at the Cooperage Cafe next door before I'd eat at the restaurant again.</t>
  </si>
  <si>
    <t>o66jA1NPzLBWDl5ELYI1pA</t>
  </si>
  <si>
    <t>BVpfK1YRyq3M6O1FVYpL4Q</t>
  </si>
  <si>
    <t>Food was great and the atmosphere was even better.;;Giving this 3 stars because our waiter, who admitted to being the bartender trainer, had never heard of a drink my friend ordered. It was a variation of the Moscow mule. Very common. Instead of consulting his coworkers or, heck, even his phone, we had to google the drink recipe for him. Absolutely absurd</t>
  </si>
  <si>
    <t>Smyacwv0EHz451D_FfW0Eg</t>
  </si>
  <si>
    <t>Tw0EaQn5Bv1WmpnDPKtfSw</t>
  </si>
  <si>
    <t>I've just tried the munchies here; but I come for the whisky.  Great selection of Scotch; Bourbon; and other whisky's.  On Saturday's; they do a whisky tasting; give it a try; but anytime you want you can do custom flights.</t>
  </si>
  <si>
    <t>Ah25n5pXHJXcQsBijIRwkQ</t>
  </si>
  <si>
    <t>PBGImNeIX34reFLop--0YQ</t>
  </si>
  <si>
    <t>One of the top things that make me happy is finding a great restaurant despite complicated parameters.  The complication being it is New Year's Eve and you want to find a table between 7pm and 8pm in a major city (Philadelphia) that you are visiting for the first time!;;With the help of an app to make reservations, we found an 8:30pm reservation at Cooperage Wine &amp; Whiskey Bar.  That other app did have the address incorrect; we walked 15 minutes from my car and found the entrance to be listed at the wrong address.  A quick Yelp search had the entrance on a different street (same building).  After that, we were in!;;We arrived around 8:05pm, and they did have a table ready for us.  The place was small but pretty neat.  It had a certain ambiance.  It was trendy but also small, making for a nice atmosphere.  We were sat in a very dark area of the restaurant ... that ambiance comes at the cost of good lighting.  However, the server noticed we were squinting and brought us a tiny little bottle light, which solved that problem.;;The drinks are listed on the bottles, with specials on a pad of paper.  We both ordered a Gi Gi Gaggling or something by that name. It was a whiskey with a sweet syrup, but it was quite good!  Not overwhelming, just right.;;We started with some chicken nachos, which were awesome.  To my amazement, there was the right amount of chips for the right amount of toppings.  A rarity in the nacho appetizer world, in my experience.;;Our entrees were Coop Burgers; each made with toppings and cooked to order.  My burger had herb mayo and sauteed onions, cooked medium. The burger was very flavorful; it tasted like it was a little sausage mixed in, and the server said there were bread crumbs in it as well.  Which explains why the burger was so filling.  I only finished 3/4 of my burger, because was just so filling.;;The only negative is that the potato chips on the side were out of a bag; not homemade, like many restaurants offer now.;;For both burgers, the nachos, and two drinks, the meal was about $60 before tip.  The server was very helpful and very nice.  I would go back in a heartbeat.</t>
  </si>
  <si>
    <t>b0LC_J5UZgGPv6tUYkGD8A</t>
  </si>
  <si>
    <t>UcLXQipPzwKphhDwdQArXw</t>
  </si>
  <si>
    <t>I came here for a Allied Philly Event. I was greeted immediately at the door and directed to my seat. When I asked for the specialty items advertised on the Allied Philly FB page the staff was not aware of the items nor did they ask management etc. I guess they didn't want my money?!  But I gave a little to them anyway. I ordered several items a dark nitro beer, cheese steak fries and a pita bread sandwich with chicken. After eating I had to ask server three times about the specials before I suggested she look into it. I was met with a blank stare each time which forced me to ask probing questions.  The server stated several times 'I don't know, my manager didn't tell me. We really don't have anything to do with the event no one told me anything'.  That's when I said 'can you go ask your manager or someone what the specials are?'  In less than a minute she returned to show me two items that were already on the menu, a 'Flyboy' which is a standard menu items. You could order a Flyboy aka Kingsman or a Statesman which was the 'specialty' drink in honor of Kingsman: The Golden Circle with either scotch or bourbon, I opted for the bourbon. I'm sorry but I have a question, 'wouldn't a drink special imply either new, discounted or both?' This drink was neither during happy hour it was $12!? There was a serious disconnect as it relates to the server processing questions and information. Not trying to be rude and if you read any of my other reviews I never say anything disparaging about a server specifically. I discuss the type of service and offer suggestions as to what could be done better. But this person is working in a business where customer service excellence is paramount! But this is not the job for her, (in my opinion) this young lady was totally lost! When working in customer service you have to think fast on your feet or realize that you should ask questions of a management if you don't know something. In this case I don't know if asking someone else would be helpful. I passed on a full dinner because of the service.;;As far as the food is concerned it is very good or at least what I had. The cheesesteak fries were loaded with steak and wit! Although I prefer American or Provolone cheese 'wit' wasn't bad at all! Additionally I had the pita with the Chicken, hummus, cucumbers and olives, truly a gem on the Happy Hour Menu.;;As for ambience, I like hip hop but the music was not censored or a clean version. Within 1 1/2 hours I heard the 'N' word and the 'F' bomb dropped at minimum 5 times each. YIKES DURING HAPPY HOUR IN CENTER CITY!!! Would I go here again? probably not. But I must admit the food was good.</t>
  </si>
  <si>
    <t>BGuBUwtFQIc7JrPX52KhAw</t>
  </si>
  <si>
    <t>Great place for lunch.  Nice selection of drinks and food.  Really liked the atmosphere.  Waitress was terrific--appropriately social and attentive.  Only negative; and that's looking hard; was finding the entrance--have to enter from the Curtis Center--no entrance from the street.  When you enter from the center; there were no signs.  Asked the guards and at first they seemed mystified as to what we were asking; then pointed the way.  Definitely worth catching for lunch while while touring the area.</t>
  </si>
  <si>
    <t>KSUR7UleFLfrNScOfDRnSg</t>
  </si>
  <si>
    <t>VCN9NXxb_-6orWopMu6O7g</t>
  </si>
  <si>
    <t>I love the modern decor of the place and they have a great beer/whiskey selection.  The vibe is mostly after work suits.  ;;The pulled pork nachos were delicious but they were literally FOUR 'gourmet' nachos so I probably wouldn't get them if you're really hungry.  Luckily, I wasn't.   My boyfriend got the french dip which wasn't anything impressive.  It just tasted like fatty under-seasoned meat on bread.  ;;The sever was a bit flakey.  She didn't know how to open a beer with a bottle opener.  She couldn't provide any suggestions on the beer because she said she never tried any of them.  She definitely didn't know a thing about whiskey and had to ask us 4x what we ordered and then had us point to it on the menu, then when she brought the whiskey over she couldn't remember which was which.  She was however, really nice so I couldn't really hate her.</t>
  </si>
  <si>
    <t>eVWgnIaMMelbcIzydSqWMA</t>
  </si>
  <si>
    <t>Rd3m1Q1QVZ5ZtISX-NJl7g</t>
  </si>
  <si>
    <t>Unexpectedly awesome.  A friend chose this spot for a late weekend lunch during the holidays.  Other than a few people at the bar it was empty at this off peak time.  Arrived to find a great atmosphere - casual; small &amp; cozy with a diverse menu.  Within our group several specialty cocktails were consumed &amp; all good.  Shared the Cheesesteak Fries; a 1st on a philly menu we had seen and they did not disappoint; yummy.  We all had different entrees and the group mutually agreed the food was really good.  Portions large &amp; the chicken pot pie huge! but delish.  Look forward to dining here again.  Highly recommend!</t>
  </si>
  <si>
    <t>dks-SVcaaKgFtVKimLIZTA</t>
  </si>
  <si>
    <t>This place had awesome service. I ordered a salad I didn't like; they were very nice about it. Asked me why I didn't like it; let me reorder; and new food came in minutes. Also they gave us a complimentary dessert of fried Oreos (delicious!). Great place and great happy hour. Very cute inside too. Ha was my waitress and she was super sweet!</t>
  </si>
  <si>
    <t>yJEZoNlN7XEgXpASqysdkg</t>
  </si>
  <si>
    <t>sQhh7JCGpqNgf0hHWc4m8g</t>
  </si>
  <si>
    <t>American (Traditional), Burgers, Breakfast &amp; Brunch, American (New), Restaurants</t>
  </si>
  <si>
    <t>On Point Bistro</t>
  </si>
  <si>
    <t>JWL8_mCB1A-5yGKXraUv6Q</t>
  </si>
  <si>
    <t>Keep it up; On Point!   LOVELY staff; delicious food; and decor that honors the neighborhood's history.  We really enjoyed our dinner and will be back.</t>
  </si>
  <si>
    <t>kynpayfZunwfm8bMR8fRZw</t>
  </si>
  <si>
    <t>hWNDbKzK3jIJ6ECf9oFdWg</t>
  </si>
  <si>
    <t>I was pleasantly surprised at how much I loved the food here. It was a Friday morning when me and my boyfriend stopped by here. We were greeted and seated right away. It probably also helped that we were the only ones there. ;;The decor is simple and contemporary and gave the place a great ambiance. Our waitress Michelle recommended the Clucker which was a chicken and waffle dish with poached eggs and the farm omelette. I've had chicken and waffles before and was never a big fan but wanted to try their version so I talked my bf into getting it knowing I would eat off of him .;;I got the farm omelette with a black truffle aoli? Sauce (sorry don't know how to spell it). It was soooooooo good. I substituted regular omelette with egg whites. The sautÃ©ed mushroom and spinach was tucked into the omelette and not mixed in which was great. It was flavorful but not over cooked or salty like many other places. The sauce made it 10x better. The potatoes were crispy and perfectly salted , unlike many other breakfast places we've tried where it comes out soggy , greasy, and salty. ;;The sweet potato waffle or the Clucker was perfect-crispy outside with a fluffy inside. The chicken was crispy but not greasy ! Enjoyed my breakfast here and it made my day. Service was excellent and I would recommend this to friends and family</t>
  </si>
  <si>
    <t>jidLJOEoxJ5-GiEKGpzJVg</t>
  </si>
  <si>
    <t>qrfEhX4pv_e_2dt4TgEUtg</t>
  </si>
  <si>
    <t>kzz-TaYhNPHsychfAURkBA</t>
  </si>
  <si>
    <t>kuZSN36oRweT0yZ2yUN7uw</t>
  </si>
  <si>
    <t>Good quality food and good service. Our friends had their two year old with them and On Point accommodated the child with ease. I had the Philly Cheese Steak omelet; which was very good.</t>
  </si>
  <si>
    <t>S2QsKTqCO_62TGTt16-mqg</t>
  </si>
  <si>
    <t>Visited on point bistro with a large party after the broad street run and was pleasantly surprised to find a new fantastic brunch option!;;Located in point breeze, on point has a sunny, bright atmosphere and was fairly busy on this Sunday morning. We were lucky to grab a large table outside with only about a twenty minute wait. ;;Our server was friendly and attentive, patiently bringing us pitcher after pitcher of water to help us rehydrate from the run! ;;The menu had so many unique, interesting options it was hard to choose what to order! I loved that they had specials on their brunch menu and several in our group got the brisket flatbread which was delicious! I had the huevos rancheros which was delicious and extremely filling! Others in my group enjoyed fresh omelette and pancakes - all revived great reviews from my friends!;;Overall, on point is a great addition the the Sunday brunch scene in philly - I will definitely be back!</t>
  </si>
  <si>
    <t>dsN2SF82WKnBUruurcjo1g</t>
  </si>
  <si>
    <t>F-usPOqi3wAyY-_onJqfmg</t>
  </si>
  <si>
    <t>Greetings!;I want to give On Point Bistro 5  STARS !;;I booked a special birthday celebration there last Sunday 11/6/2016 after the Brunch crowd to take place 4:30pm- 6:30pm for 15 guests!;;My theme was Mexican and since the chef/owner got his training and experience with Jose Garces organization. The guacamole appetizers , entrees of a Mexican Caesar salad, Steak fajitas, and Mac with meat were great selections to choose from for my excited guests! We had one long table and this cozy restaurant to ourselves for our stay which was lovely! This spot is BYOB so I brought a Sangria Box and Mallory ( co-owner) had drink glasses for us and even coffee BEFORE the meal for those that wanted to partake. Food was tasty, hot, and served with care by our server, Kayla, assisted by Mallory.;;Some great touches included a special printed menu of pre-selected dishes to choose from, cloth napkins and utensils and an appetizer bar. I brought in my own cake and the server helped to cut it and even send the extras home with yummy leftover slices. ;;Price point for each person was manageable for me and street parking available.;;Restaurant has only been open 6 + weeks and I know will be a success! Great for groups, I will have to say! ;;Thank you for ALL your care! ;Amy G 19146</t>
  </si>
  <si>
    <t>TF0wMcdnhFsCV2YNqr532Q</t>
  </si>
  <si>
    <t>eTQBjdmzVT9iF8lcQT25vA</t>
  </si>
  <si>
    <t>Cheesesteak omelette was amazing. Potatoes were awesome. Bacon seemed a little cheap to be honest. Pancakes were ok. Prices were reasonable. Service was excellent. Biggest complaint is that it was incredibly hot and humid inside. I was literally sweating;which was uncomfortable. As a server; I felt terrible for the people working in that! It was cooler outside believe it or not. Hopefully they get that worked out; because it's really nice to have something back in that spot!!! Welcome to PB!</t>
  </si>
  <si>
    <t>Jl0KQyXprSzuCGNYEa0V-Q</t>
  </si>
  <si>
    <t>FeRU1K0MYOxQHzkvQtpXMg</t>
  </si>
  <si>
    <t>This was my first time at a BYOB restaurant; and I enjoyed it with the wine we brought! I ordered the lamb burger; and it was good! Our server was friendly and helpful.</t>
  </si>
  <si>
    <t>7bZg6_A6h5FEuVl4gsw7Cw</t>
  </si>
  <si>
    <t>BYtrhyoB91wEmcf_Oa6_Cw</t>
  </si>
  <si>
    <t>What a great find. Very creative foods for the weekend brunch; many choices.   Delicious; everything we tried.  They have outdoor seating; and plenty of room indoors.  Nice that you can BYO and they will provide a pitcher of mixers.</t>
  </si>
  <si>
    <t>ktIuMGpACz8SkckCVe2a1A</t>
  </si>
  <si>
    <t>MF5-JPr0auUkY_WLTTVUaA</t>
  </si>
  <si>
    <t>New Mexican Cuisine, Mexican, Tex-Mex, Tacos, Restaurants</t>
  </si>
  <si>
    <t>Tacodelphia</t>
  </si>
  <si>
    <t>By5NwRLE6cXJkwrkRh2Lew</t>
  </si>
  <si>
    <t>pojgtWrm5uoayoJafV6eoQ</t>
  </si>
  <si>
    <t>I was starving and was looking for something to eat on eat24. I can't really drive and go to places to dine in because I just had a newborn and its not easy getting around sometimes so I was looking for something via delivery. ;;So since I haven't had tacos in a long time I decided to give this place a try with all the good reviews I'd see. Sorry to say it wasn't the best tacos I've had in Philly. I'd ordered the tacos al pastor. It tasted sweet with little to no flavor and I had asked for the red spicy sauce but why was there green spicy sauce on my tacos? Although I like how you can choose your own toppings but it wasn't my kind of tacos. I love trying new places and once I found the place that fits my expectations I just stick to that one place but this one wasn't for me . I've ordered burrito for my boyfriend's daughter and the portion was huge but I took a bite and it was just okay. I'm not really a fan of burrito anyway. ;;Delivery was quick but I don't think I'll be return.</t>
  </si>
  <si>
    <t>qexgfkeIVmkRrtHcvrnIlQ</t>
  </si>
  <si>
    <t>unhRD4-f5xzEOps2iKdmwA</t>
  </si>
  <si>
    <t>I had the veggie tacos. They were really good. Also I really liked the interior design and music; they created a nice ambiance. Also they give you some chips with the tacos as well which are pretty good.</t>
  </si>
  <si>
    <t>vA7TmucNttb11Y_mpDjvyw</t>
  </si>
  <si>
    <t>_4wIGfQmVMN4OJDTl4TomQ</t>
  </si>
  <si>
    <t>Very yummy tacos! My boyfriend and I were walking in the city; saw the catchy sign then decided to stop by. We got one carnitas taco order and a chicken order. Both were dressed really well with cilantro and yummy salsa; very good! Definitely would recommend this spot and definitely coming back!</t>
  </si>
  <si>
    <t>MFyhnNJNI1qs_Kz4bGPnSg</t>
  </si>
  <si>
    <t>Great experience!  This place has an awesome authentic atmosphere, great food, and friendly staff.  I am excited to go there when the weather is nice and they have the garage door open so you can eat in the open air right on Broad St.  ;;We tried the Al Pastor burrito bowl and tacos.  Both had great flavor, and tasted very authentic.  Portion size on the burrito bowl was great, tacos are on the smaller side.  The owner was very friendly and seems to really care about ensuring everyone has a good experience.  My only recommendation would be that since its 3 tacos for $9, it would be cool to be able to add a 4th or maybe 5th taco for a discounted price for people who have big appetites.  ;;Overall, I would give this place 5 stars for great tasting food, extremely friendly staff, and fun/chill environment.  It is a great addition to South Broad Street in Center City!</t>
  </si>
  <si>
    <t>eji3zrSjdgvE2pV9lhGS1A</t>
  </si>
  <si>
    <t>gCpUyXudgvmGlAt0nf_xDA</t>
  </si>
  <si>
    <t>AgXDlW4SZQO5U7_ZlKgD2Q</t>
  </si>
  <si>
    <t>lYSZ6HfLe_QDWXLGkWSY3g</t>
  </si>
  <si>
    <t>My buddy who eats meat got a burrito which was large, fine-- but as he commented, largely flavorless.;And don't go here if you want something non-meat. They throw on some barely cooked random veggies that tastes like they're microwaved and put it on some rice with no flavor.;The music was quite loud, even when there were so few people in there. IMO there are far better taqueria style spots in Philly, whether in S Philly, Italian Market or by Bella Vista.</t>
  </si>
  <si>
    <t>j1TjmKoRy6h6zjom-a9M6A</t>
  </si>
  <si>
    <t>rQmxF5EnnOC41maMIcRMJA</t>
  </si>
  <si>
    <t>I honestly think I have found my new favorite taco stop in Center City. Sure El Rey is delicious, but their prices are pretty high unless you go to their happy hour which is usually so packed you can barely get an order in. I've gone to this place twice after church, and have enjoyed it both times. I think I might have found a new Sunday tradition.;;Ambiance: A pretty small joint with bright colors that really liven up the room. While the restaurant can only sit about ~20 people, the lively colors and open garage door window really opens up the place. ;;Food: $9 for three tacos and a side of chips might seem expensive, but they are loaded up with the protein of your choosing. You can choose your topping too, but don't go overboard aka keep it simple, stupid. These tacos only need a few things: a bit of salsa, pickled onions, and maybe some lettuce if you are into that. Sure you can pile on cheese, guac, and sour cream but you will lose the flavor of the meats.;;Speaking of which, the al pastor is by far the best option. They have it on a spit and slice it off fresh and sear it each time you order. You get just the right amount of citrus in each bite. The carnitas are good, but if you want to go with pork, stick with the al pastor. The short rib barbocoa is super juicy and savory, but can be too heavily salted for some people.;;Service: Since this is a fast-casual restaurant, service is pretty much limited to that behind the counter. All the employees I've interacted with have been considerate and kind, especially when I ask for more toppings.;;Drinks: Selection of American and Mexican coke/soda products, so no complaints here. If you need water, you can ask and the employees can bring you a glass for free.</t>
  </si>
  <si>
    <t>1wUK4z4AlZB3yOF6TyCMUw</t>
  </si>
  <si>
    <t>8f9PjWyTG96Mil7pyWwrjw</t>
  </si>
  <si>
    <t>Illegal Tacos offered a great burrito (full of protein and authentic flavor) for around eight dollars.  Easily something you could wrap and take home to finish or finish on the spot.  The space itself is somewhat limited on seating; but the patron turnover seemed steady so waiting a few minutes for an open table doesn't feel impossible.  I enjoyed the food here and feel content with only needing to eat here once while in Philadelphia for a few days.</t>
  </si>
  <si>
    <t>rmJjqIJP4z3AbqFJAIKcPA</t>
  </si>
  <si>
    <t>R1UjTjEFbuU5D2RT7dPQBg</t>
  </si>
  <si>
    <t>Like Buena Onda; but less chain-y. Illegal Tacos serves up flavorful soft tacos at a reasonable price. The shrimp are nicely seasoned and grilled to order. The toppings are always fresh; right down to the fragrant cilantro leaves. Definitely try a few of the salsas. My favorites are the citrusy; spicy hot version and the smoky-sweet medium salsa; but they are all unique and add different flavor nuances when combined with the tacos and fillings.</t>
  </si>
  <si>
    <t>Nnz2QtnXOfPxvHO95oAYXQ</t>
  </si>
  <si>
    <t>oDlF5bfcQrYkjK4D4_Nw9A</t>
  </si>
  <si>
    <t>Food, Restaurants, Italian, Desserts, Coffee &amp; Tea, Cafes, Sandwiches, Breakfast &amp; Brunch</t>
  </si>
  <si>
    <t>Fitzwater Cafe</t>
  </si>
  <si>
    <t>7vCSpC-Bvt5JQA9jcwG04g</t>
  </si>
  <si>
    <t>Great; no fuss neighborhood place for a tasty; simple breakfast. Basic eggs and omelets; pancakes and more. Rotating specials. I'll echo a lot of the other reviews which mention the lack of pretentiousness; which is refreshing among the Philly brunch scene.</t>
  </si>
  <si>
    <t>og-Wx2etqBHGGcCkrO8gYQ</t>
  </si>
  <si>
    <t>Gz4AEM4ZE6HdPkJxC0Z91g</t>
  </si>
  <si>
    <t>41snPvD87eytzBI4adle1g</t>
  </si>
  <si>
    <t>To5YjhDcfdNonjvRrKfo5Q</t>
  </si>
  <si>
    <t>My boyfriend and I try to come here for breakfast/lunch/brunch as much as we can because we absolutely love it. It's clean, it's friendly, it's cute and cozy, and it's not pretentious.;;It's mostly a neighborhood-y joint, which, to me, translates to awesome food. Unfortunately, its strong sense of community means it fills up fast for breakfast/brunch on the weekends. Luckily, we've found a way around this problem: since the Fitzwater Cafe is frequented by mostly working class locals, we've noticed that if you come for breakfast/lunch during the week (which they offer and I greatly appreciate), you will be seated immediately!;;One of my favorites is the Prosciutto sandwich. It comes with the perfect ratio of pesto, greens, tomato, and meat on a satisfyingly crispy Sarcone's roll (which I am always a sucker for). I also add some fresh mozzarella to put it over the top. You get your choice of a side salad or homefries (both of which are worth trying). I always pretend that I'm only going to eat half of the sandwich and save the rest for later, but I always give in and devour the entire thing.</t>
  </si>
  <si>
    <t>84jvKRprV2pGKCGwD09UJw</t>
  </si>
  <si>
    <t>khh4QSivmOQwEaSkuHE5TA</t>
  </si>
  <si>
    <t>This is the best neighborhood spot ever!! Awesome omelettes and pancakes and French toast. They have a dish I think is phenomenal: the pesto, tomato, mozzarella omelette. Delicious. ;;Cash only. And you'll probably have to wait a bit being that its very small inside.</t>
  </si>
  <si>
    <t>m-2pQ8I8m8WjaGrWseHrgQ</t>
  </si>
  <si>
    <t>gFwCqs2M0tkhESoMRcpdaA</t>
  </si>
  <si>
    <t>GqvHqbXZWJ-mTfy38kEZVg</t>
  </si>
  <si>
    <t>XDiVxcYIpC9idIPuen1OCQ</t>
  </si>
  <si>
    <t>49vEqQQ7lUd1FOApUjTqyQ</t>
  </si>
  <si>
    <t>8zZARS0iMVpj7G9LndD0ew</t>
  </si>
  <si>
    <t>This is another place we've passed while riding our bikes. We finally tried it today with our son and his girlfriend. ;;We started with coffee: salted caramel and cococcino. (Not sure if I have the coffee names correct.) the caramel was fine, but the cococcinos tasted watery with little flavor. We had expected something rich and flavorful; we were sadly mistaken. We added half and half to the mugs but still the coffee was disappointing. ;;After the coffee, the meal was a surprising delight. Creme brÃ»lÃ©e French toast was excellent, the bread light and flavorful, the custard sauce perfectly made. ;;Eggs Benedict were excellent, the yolks soft and runny and the whites firm but not at all rubbery, with a smooth and creamy hollandaise. ;;My husband ordered his usual eggs over easy, sausage and potatoes. After eating it he pronounced Fitzwater Cafe as his new favorite brunch place. ;;I had the frittata with cheese, sausage, spinach and potatoes. The dish was very good, but it wasn't a frittata; it was a round open-faced omelet with the other items on top. Delicious, but not a frittata. ;;Overall it was a very pleasant meal, and I'm sure we will return many times. ;;Just, please - make the cococcinos without so much water!</t>
  </si>
  <si>
    <t>Y0ymek23PIy8SavJQOLYDQ</t>
  </si>
  <si>
    <t>g-THau_OZPDof6CA8Bn-2A</t>
  </si>
  <si>
    <t>My partner and I have been wanting to check this place out. I saw here on Yelp that they had gluten free bread, which is part of the reason why we came here. We arrived at 9:00. I ordered a soy latte and they said they were out of soy milk. No milk alternatives at all. So we just ordered coffees. The coffee was actually very good, and I'm picky! When it came time to order our meals we were told that they do not have any gluten free bread at the moment. We decided then that we would just go home and make breakfast and give this place another try some other time. ;;3 stars because our server was very nice and apologetic and the coffees were comped, as they should be.</t>
  </si>
  <si>
    <t>7x766zEP7gVrwdFkWNibfg</t>
  </si>
  <si>
    <t>cxdpjgvs6H22QWBKLNE5Vw</t>
  </si>
  <si>
    <t>Nice little spot for brunch -- gets pretty packed on the weekends; so you'll probably be waiting a while for a seat if you show up after 10am. Very good service. Had the avocado omelet last time I went and it was stellar; plus the breakfast potatoes are perfection. Their dessert case is also sinfully spectacular with artfully created confections; but I'm always too full on the way out to get anything. I suggest if you go; pick out a dessert to take home before you dine!</t>
  </si>
  <si>
    <t>TbjqvdrSBm27arbKbReRfg</t>
  </si>
  <si>
    <t>Asian Fusion, Restaurants, Indian</t>
  </si>
  <si>
    <t>Thanal Indian Tavern</t>
  </si>
  <si>
    <t>Solid food and experience. Lively atmosphere, cozy. If you are into amazing authentic Indian food I would go with managed expectations but still it hits the spot. Not a lot of Indian food places around here so it is nice to have another option.  As this place intends to be a gastropub/tavern as well as an Indian restaurant, a couple of additional points--There is also a decent drink menu, however the cocktail I had was not enjoyable (rose tequila over powered everything like crazy, not well balanced);I understand this place just opened, but while the service was attentive, the server did not know anything about the cocktails to guide choosing.</t>
  </si>
  <si>
    <t>n0mvAw_p3_gdod2zUT2Ozw</t>
  </si>
  <si>
    <t>7YvQ0RK7_RzL0vgPd361dQ</t>
  </si>
  <si>
    <t>qu6Fy-XE8CMVN1QnmCd14w</t>
  </si>
  <si>
    <t>This location has changed hands a lot, but Thanal Indian Tavern is a total winner! ;;The lunch buffet features more than a dozen items that change daily. Salad, soup, tea, dessert, and naan are part of the $13.99 price tag. ;;Full bar. Friendly service. And a completely renovated interior that's contemporary and welcoming. ;;Everyone should support this restaurant--what a great addition to the area!</t>
  </si>
  <si>
    <t>aFVTC_Alj4rPP8A2kOhM9Q</t>
  </si>
  <si>
    <t>jOEnZlt8m7sNRSCt_xuobQ</t>
  </si>
  <si>
    <t>This place is the best in town. Awesome buffet with lot of varieties which taste incredible; definitely Bang for the Bucks we pay. Splendid service; amazing decor and incredible food what else do we need to enjoy our day. You made my day. Thank you Thanal team keep up the good work.</t>
  </si>
  <si>
    <t>H-9Wl1xyD1yMuJw6f1vLfw</t>
  </si>
  <si>
    <t>w8eVsxSAjJgKs4b4I4sabA</t>
  </si>
  <si>
    <t>Went here for the first time when they opened and we received excellent customer service. The crab naan is amazing and you can choose your spice level for any of the food. ;;When we returned last night, the staff remembered us and presented us with the same great customer service. ;;The food is really good!! I would highly recommend trying here if you are a fan of Indian food!</t>
  </si>
  <si>
    <t>Qj2gwxVJ9_53RSzoTeAGIA</t>
  </si>
  <si>
    <t>S9P4_QmiZ8qhWvnESUZOJQ</t>
  </si>
  <si>
    <t>The new management is doing a nice job. They have a really fun cocktail menu - classics with some traditional Indian ingredients, think: curry leaves, rosewater, cardamom. We loved the onion pakora and truffle naan. They don't wimp out on spice here. Our lamb korma, ordered at a level 3 heat, had quite a kick. ;;Attentive service. Would love to try their week day buffet. Hope this spot does well.</t>
  </si>
  <si>
    <t>nKpT402QjRebmyTdNgtNFQ</t>
  </si>
  <si>
    <t>Fantastic dinner at this newly renovated Indian restaurant in our neighborhood. The place looks great and smells yummy! The service is attentive ; and the food is delicious ! One appetizer was forgotten from our order; but we had tons of food; including a complementary dish-  after my husband and I mixed up what we had each ordered and mistakenly thought one dish was prepared with chicken that should have been vegetarian . Totally our error !  We can't wait to come back . Lots of vegetarian options .</t>
  </si>
  <si>
    <t>TYEbLGzey6HCLMD6N5o0-A</t>
  </si>
  <si>
    <t>QfykuakwwJWnC2M2VdSFKw</t>
  </si>
  <si>
    <t>I keep coming back; trying new drinks and food. Uniformly top quality. I walked 30 minutes in the cold to get here tonight and am glad I did.</t>
  </si>
  <si>
    <t>Y6M6P80TVtOls_WRFN_Svg</t>
  </si>
  <si>
    <t>rwR3x8hkHglHqP7QZsmc5A</t>
  </si>
  <si>
    <t>YuInAhQIJkX2bOx9FtA-JA</t>
  </si>
  <si>
    <t>ErCA5Y-UuMhznaDbi3ThSg</t>
  </si>
  <si>
    <t>This place is fantastic! We live in the neighborhood and this particular corner has been a revolving door of restaurants. Please please please come to this place because we need it to stick around. The food is absolutely delicious. It's not your typical Indian fare; but seems more modern and the flavors have more depth. They completely renovated the place and the decor is warm and inviting. We'll definitely be regulars. The weekday buffet is especially awesome. Big shout out to the host; Shawn; who was so friendly; kind; and hospitable.</t>
  </si>
  <si>
    <t>uJHQw79YloCsWICzDWtZuQ</t>
  </si>
  <si>
    <t>ZPFdJgzPjEUM6BoFfoV-ZA</t>
  </si>
  <si>
    <t>Nightlife, Sandwiches, Restaurants, Bars, American (Traditional), Pubs, Food, Cheesesteaks, Beer, Wine &amp; Spirits</t>
  </si>
  <si>
    <t>McNally's Tavern</t>
  </si>
  <si>
    <t>9gdMETphyViLl8s_UGU6RA</t>
  </si>
  <si>
    <t>Wow...what a lunch!!!  Hands down one of my favorite all time sandwiches.  Only regret is not getting double meat...even thought it wasn't necessary.  ;;The soups are all homemade, as is the cake.  I had the potato leak soup (yum!) and chocolate cake which I will eat for dinner lately. ;;Marie was an excellent hostess and bartendress!  Thank you for a great all around experience. Ok.  Going to take a nap now.  Night night.</t>
  </si>
  <si>
    <t>9_oaQwi3gNMOOR8z9WE8SQ</t>
  </si>
  <si>
    <t>BjgtWEzAEflaLQBDQpHkvw</t>
  </si>
  <si>
    <t>Went there for the first time today and had their famous sandwich; the Schmitter. Hands down; the absolute best sandwich I have ever had anywhere. The beef was perfectly cooked along with the 2 slices of thick; salty salami; and not a drop of grease anywhere! The cheese along with the fried onions and special sauce only made the sandwich more amazing! I was worried I wouldn't be able to eat the entire sandwich; but the next time I looked at my plate I was saddened to see that nothing was left....My recommendation is to haul your butts to McNally's ASAP. Don't try it at the ballpark; trust me me....the chef knew her way around the open kitchen. Will definitely be going again very soon!!!!!!</t>
  </si>
  <si>
    <t>ujXjmVYJA20idB6wgLfo6g</t>
  </si>
  <si>
    <t>EK4CVRuRQZihaUGyf2YiHA</t>
  </si>
  <si>
    <t>Delicious. My buddy got the Yelp recommended Dickens and I got the daily special Shepard's pie. My pie had great flavor..The cranberry on the dickens surprised me.. Both very tasty. Plus; I sat across from the grill and every sandwich going out looked great - might try the roast beef next stop in.</t>
  </si>
  <si>
    <t>6n_b5YJvI2e_UPUQ008fTA</t>
  </si>
  <si>
    <t>CoQ3JULojnux4vIeXo5-jw</t>
  </si>
  <si>
    <t>Holy Schmitolli. Schmitter is a fanfreakintabulous sandwich; the meat is shaved and then heated up caramelizing with the onion. A great side of coleslaw or chips accompany the sandwiches. We also tried the Dickens; dicktastick! My lucky day; I got the \free Guiness\" glass. A drink special of the day was ginger beer; vodka; lime n lemon [aka Moscow Mule] in a fancy pants copper mug; sweet sweet mothers milk of summer days I could drink it all day long. Very little seating but they serve dishes up quickly and it's well worth the wait. Don't be those people and sit around jawwing. Get your can up and walk off that sandwich."</t>
  </si>
  <si>
    <t>hPuQIudnLHBJaJL7swpB8A</t>
  </si>
  <si>
    <t>ppBIYy7ojZFWxIs3rRr_Bw</t>
  </si>
  <si>
    <t>NkMEXcaG_BgCmPoEi6o-3A</t>
  </si>
  <si>
    <t>RrVdxgIBJvow6LwlAFXobw</t>
  </si>
  <si>
    <t>Tw9fFRXnYQG3CZ2YFqKaRg</t>
  </si>
  <si>
    <t>VjyFpQlMWQ1FhQU4y8P36g</t>
  </si>
  <si>
    <t>One of my favorite places in Philadelphia. I always get the George Bernard Shaw ($8.35) which includes \3 cheeses: Swiss; American &amp; Provolone; melted on top of green peppers; onions mushrooms &amp; tomatoes. Top with fresh romaine &amp; our special sauce on a kaiser\". The service is usually quick."</t>
  </si>
  <si>
    <t>_pmchDGvyzPr5sUSYOioCw</t>
  </si>
  <si>
    <t>WFkfNy6TAMnbUXi4MRfTAg</t>
  </si>
  <si>
    <t>Love the grilled ham/cheese; and the green salad with pepper corn dressing.  Great service and prices too.</t>
  </si>
  <si>
    <t>DwyevLE3RWfuBzgcJtRFyg</t>
  </si>
  <si>
    <t>cK0OghI2oqqITI50RnIBIw</t>
  </si>
  <si>
    <t>zs5WyqDNFAhaX8vaqUPO8g</t>
  </si>
  <si>
    <t>CIuvon4RLTki-hCslDsPBA</t>
  </si>
  <si>
    <t>We were warmly greeted when we sat at the bar.  Of course, we ordered the famous Schmitter sandwich and it was delicious. The locally baked buns and freshly sliced steak.. Yum. We washed down the tasty sandwich with some beers. ;;The place truly feels like a neighborhood bar and want to hang out there any night.</t>
  </si>
  <si>
    <t>x39G7-aTCVh-972fgogKtA</t>
  </si>
  <si>
    <t>Food, Coffee &amp; Tea, Cafes, Restaurants, Coffee Roasteries</t>
  </si>
  <si>
    <t>Old City Coffee</t>
  </si>
  <si>
    <t>xb-uvYQ-ThTEUJKlPSmKHQ</t>
  </si>
  <si>
    <t>As a cafÃ© and as a roaster and retailer of coffee beans; Old City is top notch.  They will make you a delicious cappuccino while helping you decide what to take home for later.  I've purchased pounds upon pounds of beans here.  The quality is consistent; never burnt like some other Philadelphia coffee roasters.  That's right; La Colombe; I'm talking to you!  Bonus; if you leave a bag of ground beans in your car for 4 hours; it will smell of delicious coffee for days!</t>
  </si>
  <si>
    <t>Lb9PaZZWMW9smQfmNWInzw</t>
  </si>
  <si>
    <t>Boyfriend loves the coffee, I love the iced chai.;That's all I've ever gotten from there (haha - I go every Saturday morning and always get iced chai.... rigidity? yes.).  But the shop is small and cozy, the service is always fast and friendly, and I'll take any excuse to walk down cobbled Church Street on a quiet early morning.</t>
  </si>
  <si>
    <t>E2DFZFsNHcZAG7Zca7c1Uw</t>
  </si>
  <si>
    <t>gyM_ly0grw4_gRUkBtG_5w</t>
  </si>
  <si>
    <t>I absolutely LoVE Old City Coffee. A co-worker recommended it to me for a while; but I was stuck in my old patterns...and I had gift cards elsewhere. I finally went and now I dream of their coffee. Delicious! Awesome staff; even the other customers are awesome.</t>
  </si>
  <si>
    <t>h2LsnxuYiJdJoGwKjRjHVg</t>
  </si>
  <si>
    <t>mEsRXTAcaioXi67hndjX6g</t>
  </si>
  <si>
    <t>7AfWT4MSndGxYvrVhNkGJA</t>
  </si>
  <si>
    <t>5WZRHPi6iyNaZ_fL41KccA</t>
  </si>
  <si>
    <t>I would like to rename this place \good; but grumpy\" coffee.  I really love the strong coffee and sweet treats the Old City spot offers; the side street offers a quiet refuge from the hustle of old city.  However; why do the Batista's always seem to put out?  We do have to fill our own cups... they merely slap down the requested size and bark out the bill.   And if you ask for a treat behind the counter; or even a lb of coffee; get ready for the cold shoulder of quiet annoyance.  Stay away from the overpriced oatmeal (gross) but be sure to try one of the baked goods from the jars.  They make most of the treats on site and they are delicious.  If you are feeling brash; ask one of the baristas for the freshest batch.  I; for one; will keep coming back for the coffee and cookies; but will spend time wishing the service was friendlier."</t>
  </si>
  <si>
    <t>8qtspj7M_tTkqhO79t6KHg</t>
  </si>
  <si>
    <t>Fxdct7d1qmoKGwiW5IVvyA</t>
  </si>
  <si>
    <t>This place is adorable! The service was top notch and the atmosphere was just perfect. It's a quiet little place where you can comfortably sit down with your coffee and not have to fight over the background music. ;I had their cranberry walnut vegan muffin with a hot latte. I'm not a vegan, but the muffin came recommended by the staff. It was DELICIOUS.</t>
  </si>
  <si>
    <t>j7dRBcDOdCWiwlY2GXbMGQ</t>
  </si>
  <si>
    <t>UOJZsyB5Hj2y27jsdFpSlA</t>
  </si>
  <si>
    <t>Good coffee - check;Good snacks and food - check;Friendly staff - half check ;Comfy seating - check;Awesome hidden location - check;Ability to overhear conversations - check;WiFi - absolutely useless and slow.</t>
  </si>
  <si>
    <t>CUl3M8LOC0MyNXU79bXjwg</t>
  </si>
  <si>
    <t>DcNUQfrnqr8Kbx4zeXHCJA</t>
  </si>
  <si>
    <t>q38nf19bJ6e7Bd3j67Qw8w</t>
  </si>
  <si>
    <t>Love coming here any day to grab a drink and read a book. Being a barista myself; I can say they make a delish vanilla latte. I have never tried there baked goods but they always look awesome! :)</t>
  </si>
  <si>
    <t>3i2MrgXpox1XfuyG9LxsNg</t>
  </si>
  <si>
    <t>3ZynJ94VpIdDlaArmEp2Rg</t>
  </si>
  <si>
    <t>Food, Sandwiches, Ice Cream &amp; Frozen Yogurt, Comfort Food, Breakfast &amp; Brunch, Diners, Restaurants, Desserts</t>
  </si>
  <si>
    <t>More Than Just Ice Cream</t>
  </si>
  <si>
    <t>RGV9GWhAAfAAlYyd4vho7g</t>
  </si>
  <si>
    <t>A couple friends and I stopped by for some late night milkshakes and found ourselves at More Than Just Ice Cream. Well, we just got ice cream...not fully taking advantage of what the name implies, but maybe next time.;;3 milkshakes: 1 coffee, 1 chocolate, and 1 black&amp;white malt. ;;All were pretty good. Definitely satisfied the ice cream craving. I thought my coffee milkshake could have been thicker, same goes for the chocolate. The black&amp;white was plenty thick and was probably the best of the three. Unfortunately, I did not order that one so I settled for my not so creamy coffee.;;I did sample some ice cream flavors before setting on a milkshake. I tried the pumpkin pie which was AMAZING. I don't know why I didn't just get this. Maybe a milkshake isn't the way to go here.</t>
  </si>
  <si>
    <t>bZwGr7OECOf1EzSrF950OA</t>
  </si>
  <si>
    <t>I used to love to go to this place back in the late 1980s when it was on Pine Street. Then it was a great place for brunch and ice cream. When I took my children to the current location a few weeks ago; we had small ice cream cones that were over-priced and the staff was not terribly helpful. The person who waited on me left my receipt with credit card info. sitting on the counter while she disappeared outside to pick up lunch down the street. However; the real turn-off is the price. Go to Franklin Fountain instead! They have a better selection at more reasonable prices in a more attractive setting.</t>
  </si>
  <si>
    <t>R3_vpcqvzsX-K9SK_Ji6mg</t>
  </si>
  <si>
    <t>ybnJcpFiyscUZMP72CrG7A</t>
  </si>
  <si>
    <t>i've only come for ice cream so i can't attest to this establishment's other charms per the 4 and 5 star reviews. ;;after dinner, a friend of mine suggested ice cream, and this was the place closest to the restaurant.  the cafe area that housed the desserts was charming though in need of some refurbishing (the entire area looked worn down.)  the ice cream was so-so...i could get the same quality product at a grocery store. plus, the ice cream melted entirely too quickly. my dining companion wasn't blown away by her selection either. in addition to ice cream, there were other baked goods - apple pie, peanut butter pie, etc. but they didn't appear all that appealing (investing in nicer display cases might help.) ;;i would give this place another shot since one visit doesn't mean MTJIC isn't worth it, but i'll only stop by if i'm in the area.</t>
  </si>
  <si>
    <t>vRr-A-Zwhx-2YtRGMo2mTQ</t>
  </si>
  <si>
    <t>Pretty decent ice cream but lackluster food.  Got a tuna sandwich here online for pickup, and when I get there, they told me that they \forgot\" to tell me that they don't have tuna in the restaurant tonight and can cook me something else.  So I was forced to choose another item on the menu of comparable price for them to cook.  I ended up with a grilled cheese which is teeny tiny and dry.  ;;Come here for Ice cream</t>
  </si>
  <si>
    <t xml:space="preserve"> but this place is definitely NOT \"more than just ice cream\".  All it really offers is ICE CREAM."</t>
  </si>
  <si>
    <t>24n-CeWJiJMTV1cYvNmezQ</t>
  </si>
  <si>
    <t>aLwR4pPFC0Kks14SFv-deg</t>
  </si>
  <si>
    <t>74gd7lnM25ooF1IFXnoI0A</t>
  </si>
  <si>
    <t>IpATmPKnsunZrAQBCZ8BVw</t>
  </si>
  <si>
    <t>I must say, I didn't really have anything to eat. The bf had a little cup of chocolate chip ice cream and said it was good, but really how bad can chocolate chip ice cream be??? ;;4 stars just because of the huge, old-fashioned, comfy chairs we sat on (and almost fell asleep in) for 30 min. We sat right by the window and got to people watch on a rainy afternoon.</t>
  </si>
  <si>
    <t>6qJfRQ90bar4R6hPbgqkUA</t>
  </si>
  <si>
    <t>Very tasty; filling meals.  Over-sized desserts (which is good).  Very attentive staff.  Lousy coffee; though.</t>
  </si>
  <si>
    <t>UpDT3nPk3vTvuD8J3CFlrg</t>
  </si>
  <si>
    <t>More Than Just Ice Cream....I walked in the door hungry as all hell, ready to rock out. I started off with an order of hummus...which never came.  My lady friend ordered a bowl of the turkey chili...and I am glad she went with a bowl versus a cup, because, well...the hummus never came. The turkey chili was quite delicious, and I give it a good recommendation. ;;I elected to go with one of the day's specials...walnut-encrusted chicken with haricot verts and mashed root vegetables. What does that mean exactly? Parsnips instead of potatoes? Parsnips AND potatoes? I am pretty sure there was no yucca involved. LOL I digress. The mashed root veggies was the star of the plate though. The string beans tasted of charred water. The walnut-encrusted chicken was a tasty idea, but the crusting was quite overcooked, again lending a burnt flavor. The chicken came covered in a maple gravy...mild taste of maple, and it was a cream gravy. I was expecting a brown gravy with the maple flavor.;;The waiter did not bring me a knife and fork, which was his second strike after the missed hummus. I was so hungry I did not care, however. I cleaned my plate thoroughly. ;;On to the ice cream!!! My lady friend and I split a belgian waffle, topped with ice cream. As the man, the choice was left to me to pick the ice cream flavor. I went with cinnamon bun, and it was GREAT. The waffle was hot and freshly cooked perfectly, slightly underdone and soft which favored the ice cream on top. The creamy cinnamon flavor was very decadent, especially because it included multiple globules of cinnamon-sugarized butter.  Wowzers. ;;The service was a little sketchy and I had some issues with my entree, but I would definitely come by and give them another chance. I recommend you do, too!</t>
  </si>
  <si>
    <t>yGU75RzkBoIigRIdT1xQMg</t>
  </si>
  <si>
    <t>We made a pit stop to see a friend in Philly on a road trip from Boston to Baltimore. We couldn't decide on what we wanted to eat because my girlfriend was in the mood for ice cream while I was craving a cheeseburger. Lucky for us, our friend knew about this place that could satisfy us both simultaneously.;;Rating Breakdown:;;2/2 Stars for Taste - I got the Cowboy Burger served rare. The patty was meaty, thick, and grilled perfectly with just the right amount of pink inside. The BBQ meat juice that had dripped onto my plate was promptly sopped up with the amazing crispy shoestring fries that came with the burger. Desserts were good, the pistachio and chocolate chip cookie dough ice cream were delicious. I wasn't terribly impressed with the Apple Brown Betty because it was a bit more apple than I would like. But if you are a fan of such things, it was warm, sweet, and moist -- very satisfying in my belly on a rainy day.;;1/1Stars for Value - Most burgers and entrees were around $10 and came with a side of fries. However, large plates can also cost upward of $15, trespassing into a no-no zone for me personally. Desserts were ~$4 each but come in decent-sized portions that make them worth trying. You won't leave this place hungry, for sure. Generous portions ensure you leave here stuffed.;;1/1 Stars for Customer Service - The wait staff here was definitely very hipster,  wearing colored jeans or cut-off jean shorts, which I found endearing. Our waitress was very friendly. We had been in the car for over 5 hours so we were guzzling water with no abandon. She made sure our glasses were always full, even if it meant coming back every 5 minutes or so. Also, one of my pet peeves is waiting forever for the check + receipt. The waitress sensed we were in a hurry and came back promptly after I gave her my card.;;No bonus star because even though the food was good, it wasn't anything terribly special for the price. There are definitely other places I'd be more willing to drop $10 at in Philly. However, if you're in the area and in the mood for both burgers and ice cream, this is good place to stop by!</t>
  </si>
  <si>
    <t>kjOJlN319lJU5mh0AzOtQQ</t>
  </si>
  <si>
    <t>JdU9pY3CUEGWU-3vq30iPg</t>
  </si>
  <si>
    <t>A  casual and relaxing eatery in center city Philly with big windows that offer great people watching. ;;A friend recommended this place for something good,quick and casual. We started off with chicken rice soap which was blistering hot and tasted freshly prepared, though it was surprisingly absent of rice. Despite not having any rice, it was a tasty satisfying soup, and chock full of fresh veggies and shredded chicken.;;My friend had the buffalo wings and they were an excellent version of this dish. The chicken had nice crisp coating and juicy tender meat. The sauce was tangy and spicy, but not overly so. It sauce was just right and a very good rendition of buffalo wings. ;;I had the roasted turkey club which was a decent to good sandwich prepared with good, fresh ingredients. The turkey was moist and flavorful and the accompaniments on sandwich were well-balanced and tasty. Though the sandwich could've used a bit more chutney and mustard.;;We were too stuffed to have dessert even though our friend recommended this as the highlight of the restaurant. ;;Service was warm,accommodating, and friendly. ;;Recommended for a quick bite if you are in the area and not looking for anything too fancy or expensive.</t>
  </si>
  <si>
    <t>IuPGcOmUx--cIudVLvUYIg</t>
  </si>
  <si>
    <t>PxEiXqMAzzvp8GFlb5EoLg</t>
  </si>
  <si>
    <t>Restaurants, American (New), Nightlife, American (Traditional), Pubs, Southern, Bars, Gastropubs</t>
  </si>
  <si>
    <t>Grain Exchange</t>
  </si>
  <si>
    <t>I was sad to see Wine Thief (the previous restaurant at this location) close; but after hearing great things about Grain Exchange I took my kids and met up with another family for dinner there on a Tues night (I'd heard there can be a long wait on weekends; and they don't take reservations... yet). Such a good place--warm atmosphere; excellent seasonal food; and very friendly service. Lots of good apps; sandwiches; salads; very interesting draft beer and extensive Bourbon and Rye selection; but you have to try the fried chicken with sautÃ©ed kale and rosemary mashed potatoes--as good or better than Federal Donuts chicken. If they add reservations on Yelp/Open Table it'll be even better.</t>
  </si>
  <si>
    <t>idOliN8h6rQlUC55U8vZVg</t>
  </si>
  <si>
    <t>We recently took 8 family members to CVGE for dinner.  This was my second visit, the first was really good. This one was not nearly as good and sadly, will probably be my last. My wife and I really wanted to like this place. ;;Positives - Creative menu. The waiter was very polite and attentive. Drinks were great (nice Bourbon cocktails).  Beer selection was also good. Prices are reasonable. ;;Negatives - Most of the food was poorly done, despite a very long wait time. Every one in our party complained about the over use of salt. The fried chicken was inedible due to the salt and funky taste in the batter (something was definitely off). The waiter apologized but made no effort to remedy the issue.  The chicken was left untouched on the plate. The bacon used on the grilled cheese and burgers had too much fat. The sweet potato fries were overly cooked. An overall poor performance from the kitchen.;;I am assuming they were having kitchen issues (it was the day after New Year). But consistency is key and they dropped the ball.</t>
  </si>
  <si>
    <t>2CYhWZcTp2sOQCU9B_aKuw</t>
  </si>
  <si>
    <t>5hWFcCSePTWiJm-4IrP4aA</t>
  </si>
  <si>
    <t>Went there for an early dinner on a Sunday. We left disappointed with the food and service. Originally, we were impressed by the reviews on Yelp and we had passed it a couple of times when we were dining in that area before. I was actually looking forward to dining here...when we arrived, we were seated quickly. There was one other table with customers but they were just leaving. The staff was standing at the bar watching/cheering a game on a tv over the bar. ;;Our server was friendly but seemed distracted. We ordered the crawfish dip, a couple of beers, buttermilk chicken sandwich, mac n cheese, and the chocolate cake for dessert. The appetizer took about 20 mins. to arrive...they did eventually come out to tell us something was wrong with the oven and they would remove it from our check out of courtesy. We were then served our meals and about 15 mins later, our appetizer arrived. ;;The buttermilk chicken sandwich: the chicken itself was soggy and/or very greasy, the kale or greens on the sandwich were soggy from being soaked in honey or grease maybe?? It looked unpleasant. Normally, greasy wouldn't be so bad with a nice crunch. This didn't have that. The mac n cheese had a good smokey flavor from the bacon. The crawfish dip had good flavor as well...very cheesy and tangy. The bread it came with was toasted and slightly burnt around the edges. It was hard to chew or cut. Before we were asked if we wanted dessert, our server brought us the check. Maybe he wanted us to leave so that they can all continue watching the game without interruption, but it was strange. We asked if we can order dessert and he took our order. The chocolate cake was dense...a huge portion that was good for sharing. Not sure if the cake was stale or just hard from being refrigerated but it was hard to cut with a knife. I actually thought it might be frozen but it wasn't.  It had good flavor though. ;;So, it wasn't a horrible experience but with all the dining options in and around Philly, we will not be returning even if it was an off night for them. ;;Sorry! :(</t>
  </si>
  <si>
    <t>SwjYbZ2zWvYzMkO6LIl6_w</t>
  </si>
  <si>
    <t>XWNT-kOK9mmm9xN1xmdA9A</t>
  </si>
  <si>
    <t>Stopped in on a Saturday night that wasn't particularly crowded.  Service was definitely slow - 45+ minutes for entrees.  Our table was overflowing with empty glasses and plates - not bus service to make room or clear dishes.  Had to track down our waiter to get our check at the end of the night.  Ordered the $14 lamb burger medium rare that came out gray; dried out and seriously overcooked.  Would have sent it back but just took too long to make the first one. Other entrees for dining companions were 2-3 star.  Beers (tap) were $7-$8 each.  Do yourself a favor - go next door to McMenamin's and get a better selection of beer; for more realistic pricing; and a $9 burger that is twice the size of what they serve here.</t>
  </si>
  <si>
    <t>gq1NgzN4HkT2-n38D8lswQ</t>
  </si>
  <si>
    <t>Hrk74W3i5Pz6VDjhktCxzQ</t>
  </si>
  <si>
    <t>While back \home\" in Philly</t>
  </si>
  <si>
    <t xml:space="preserve"> visiting friends in Mt Airy we decided to try Grain Exchange for lunch. A quick walk on over from their house and we were seated indoors in a sunny table by the front window. A friendly barkeep came over quickly and took drink orders. It was decided upon with vim and vigor that this vacation week would start off with cocktails. They have their own house vodka spirit</t>
  </si>
  <si>
    <t xml:space="preserve"> tangy citrus notes complement the vodka club with lime. I believe a beer was ordered by my friend. Food was chosen; two veggie burgers with avocado (delish)</t>
  </si>
  <si>
    <t xml:space="preserve"> a spinach salad with berries</t>
  </si>
  <si>
    <t xml:space="preserve"> goat cheese and balsamic vinegar (divine)</t>
  </si>
  <si>
    <t xml:space="preserve">  French fries and hush puppies ( also equally satisfying).;Decor is hipster with metal chairs</t>
  </si>
  <si>
    <t xml:space="preserve"> walls with reclaimed wood</t>
  </si>
  <si>
    <t xml:space="preserve"> but very welcoming and casual. ;Service was attentive and as aforementioned</t>
  </si>
  <si>
    <t xml:space="preserve"> friendly. ;Price for 4</t>
  </si>
  <si>
    <t xml:space="preserve"> plus 2 cocktails was $68 I believe</t>
  </si>
  <si>
    <t xml:space="preserve"> not including tip. ;We enjoyed it so much</t>
  </si>
  <si>
    <t xml:space="preserve"> we decided to return tonight. Children chose chicken tenders with fries(said to be tasty)</t>
  </si>
  <si>
    <t xml:space="preserve"> I got grilled chicken breast sandwich with avocado (wonderful and special made for me bc I chose not to do fried buttermilk chicken)</t>
  </si>
  <si>
    <t xml:space="preserve"> seitan buffalo \"wings\" (very good</t>
  </si>
  <si>
    <t xml:space="preserve"> the sauce was hot and had just the right twang of vinegar). Cocktails and beer</t>
  </si>
  <si>
    <t xml:space="preserve"> of course...;$85 not including tip. Service was the bartender</t>
  </si>
  <si>
    <t xml:space="preserve"> super friendly and helpful. ;Would definitely return again."</t>
  </si>
  <si>
    <t>gsHO2dqIgihERIKH2wjQFg</t>
  </si>
  <si>
    <t>I had brunch in Sunday with a group of friends at Cresheim Valley Grain Exchange. Most of us ordered from the brunch menu; a few chose lunch options. My scrambled eggs were perfect; light and fluffy. The bone fries were crisp on the outside; silky on the inside. The portions were huge-- I took most of the potatoes and half the excellent biscuit home for a future meal. Service was friendly; if a bit disorganized. I'd take off half a point if I could on the beverage side. The orange juice purported to be fresh squeezed but tasted like it came from concentrate. I wanted herb tea and almost all the teas were caffeinated except camomile; which I don't like. Several of my friends ordered omelettes; which were also huge and well cooked but would have benefited from a bit of fruit or something on the side. Still; well cooked food and very well priced-- my eggs; bacon; biscuit and potatoes cost $10.</t>
  </si>
  <si>
    <t>FBvt6kTT0RUcoIZV5dzNhw</t>
  </si>
  <si>
    <t>nc2GuvLt4BEeNilwwPuNhQ</t>
  </si>
  <si>
    <t>Here's my dilemma. We want this place to succeed; it's local; good food; great ambiance; friendly wait staff. But I am sitting here right now in a half empty restaurant with my husband (happy Father's Day!) and my 5 year old and 9 month old and we have been waiting an hour for our food. An hour!!! With kids!! The waitress is being so lovely about it; very apologetic etc; brought us a free appetizer; but still. About 6 weeks ago we had the same experience here; long waits for food; mixed up orders; apologetic wait staff. What on earth is going on with management? It's like they are 3 people short back there. We waited 20 minutes for bread! Please don't fail; CVGE. Please just replace your management staff.</t>
  </si>
  <si>
    <t>SyMxGuiv_9FVYBnslnNjTg</t>
  </si>
  <si>
    <t>1VyD56d3GA3g836l7eHKEg</t>
  </si>
  <si>
    <t>In this rustic, new spot in Mt. Airy, a great menu is well balanced with great craft beer selections.  Free parking in public lot behind, often street parking available, as well.;;Mason jar appetizers were interesting and, seemingly, pricey at $8.50 yet actually a  good value because they were well and carefully crafted from delicious ingredients.  Salads were large and had so many great ingredients and just the right amount of excellent dressing.;;The short-rib grilled-cheese sandwich was good, the meat tender, with a jam, but lacked a bit of acid or horseradish (but their horseradish cream is too understated -- it came with another diner's jar of beet salad, so I sampled a little).  (I took half the sandwich home to try to perk it up with pickles, or a Siracha ketchup.) ;;Others in our party had salads of various kinds, and loved them.  The grilled chicken on one was perfectly cooked, the dressing \delectable\".;;Their great weakness in accommodating wheat/gluten or other allergies definitely hurts and limits this restaurant.  The server knew the beers well</t>
  </si>
  <si>
    <t xml:space="preserve"> but not food menu ingredients.  And the restaurant's \"accommodation\" of serving a \"sandwich without the bread\" just doesn't cut it any more.  It's just too easy to have a loaf of GF bread and some rice flour on hand to use as needed.  It's customer focused which makes it good for business.  (Didn't even bother to see if they had GF beers</t>
  </si>
  <si>
    <t xml:space="preserve"> of which there are several good ones out there.)  14% or more of the population has issues with wheat</t>
  </si>
  <si>
    <t xml:space="preserve"> among other ingredients so that's a big potential clientele to be dismissing.;;Took a butterscotch pudding home</t>
  </si>
  <si>
    <t xml:space="preserve"> to enjoy over several nights</t>
  </si>
  <si>
    <t xml:space="preserve"> but the taste was off -- possibly from the very large plastic container they put the small dollop into.  Smelled kind of like dishwater.  Perhaps enjoyed on premises</t>
  </si>
  <si>
    <t xml:space="preserve"> it would taste far better.;;Good meal</t>
  </si>
  <si>
    <t xml:space="preserve"> but not a destination dining spot.  This kind of creativity was needed in this area."</t>
  </si>
  <si>
    <t>tdi88PK5-TE7ASV6dtXpjQ</t>
  </si>
  <si>
    <t>O6gzXhXHaIk2nbvnCBPKrQ</t>
  </si>
  <si>
    <t>fcwhVtNK_iXE9TA0gWWQfg</t>
  </si>
  <si>
    <t>XDlknsxCkcnRlHe9FafBeg</t>
  </si>
  <si>
    <t>This place is a gem. I was looking for a nice Valentine's Day dinner spot in the Mt. Airy/Chestnut Hill area, and I'm so glad I stumbled upon Grain Exchange. The atmosphere was warm and inviting, intimate yet laid back--just my style for date night. Here are the highlights:;;1. Excellent cocktails and a nice selection of craft beers;2. The fried pickles and pigs in a blanket appetizers are awesome! The pickles were lightly fried, not overdone like I've had at some places. The dipping Tabasco Mayo dipping sauce was a great complement. ;3. Be prepared to eat--the portions are huge! We split the Fried Chicken Sandwich (layered with kale, lots of it! The chicken was lightly fried, juicy and sweet.) and the Farmhouse Burger (cooked just how we ordered. Definitely go for the fried egg on top if that's something you like!);;The food is excellent, but the service and atmosphere really earn the five stars. Our waitress was so pleasant and the service was quick. And this place gets extra points for playing country music all night! :) I think I might call them for that playlist. Needless to say, I'll definitely be back here again.</t>
  </si>
  <si>
    <t>0o8k654DD4h8ywBOXP1GRA</t>
  </si>
  <si>
    <t>El Purepecha</t>
  </si>
  <si>
    <t>jCjoOtG-FyA2mGamQcsDiA</t>
  </si>
  <si>
    <t>The tacos al pastor are the best I've ever eaten. I'll be back for sure. Cute but no frills; this place is a great choice for a quick but super delicious meal.</t>
  </si>
  <si>
    <t>kps6ZqHmZ0_Soi652MT9Qw</t>
  </si>
  <si>
    <t>qCVfgAc9P0rjpfK62IxHhA</t>
  </si>
  <si>
    <t>Delicious, authentic Mexican food. Need I say more?;It's a stone's throw away from Union Transfer/Spring Garden and I'm so happy that there's an awesome, cheap option for delicious food nearby the venue. ;;The restaurant itself is super small and has an open kitchen so you can see the guys crafting your tacos, sopes, burritos, etc right before your eyes. I love the decor around here with the vivid colors and paintings of Mexico. You can sit at the \bar\" or at one of the three tables (one seats 2 and the other two seats 4). They do a lot of delivery via Grubhub and Yelp if you're not into wandering into the \"sketchy neighborhood\" though I really did not feel that way - there's just not a lot of foot traffic or shops around this particular area. ;;No one item is more than $12 and my boyfriend and I managed to skirt by for dinner for $26. We ordered chips and guacamole (super fresh though we didn't quite have enough dip for our chips... probs our fault)</t>
  </si>
  <si>
    <t xml:space="preserve"> steak sopes</t>
  </si>
  <si>
    <t xml:space="preserve"> and tacos al pastor - the latter two with hot salsa; you also have the choice of mild or medium. The salsa is actually hot and everything was fresh and delicious. They also have a great selection of Mexican sodas like Jarritos</t>
  </si>
  <si>
    <t xml:space="preserve"> an apple soda</t>
  </si>
  <si>
    <t xml:space="preserve"> and of course</t>
  </si>
  <si>
    <t xml:space="preserve"> Mexican Coca-Cola. ;;One thing is that they don't always have everything on the menu available</t>
  </si>
  <si>
    <t xml:space="preserve"> which I can understand. We wanted to try their tamales or flan but perhaps since I went on a Monday</t>
  </si>
  <si>
    <t xml:space="preserve"> they didn't have everything prepared or maybe sold out. Next time~;;Can't wait to stop by El Purepecha again before a show!"</t>
  </si>
  <si>
    <t>swF_o9MtCT1MPZvWFgRzYg</t>
  </si>
  <si>
    <t>CXmCkLy-1HotibXCQB7jBQ</t>
  </si>
  <si>
    <t>Great food; great prices. Carnitas burrito was the best I've had in Philly. We moved back from LA and find it hard to get really good Mexican food here. Anyways; they were out of aguas frescas so the guy made me a fresh Horchata to order; which was awesome. Will be back to try the sopes. Really low-key spot. Really really good</t>
  </si>
  <si>
    <t>WWKl1WebolBOen9pveXgXQ</t>
  </si>
  <si>
    <t>mJSh1wzV-mmeCwaWpb3eAg</t>
  </si>
  <si>
    <t>I've been coming to this place for years. Was sad when they closed down for months and was excited when they opened back up under a new name. Same great quality of food; thankfully. My husband and I always get the chicken burritos. They are huge and so flavorful! Don't let the fact that it looks like a hole in the wall place from the outside fool you. The employees are very friendly. You will not be disappointed</t>
  </si>
  <si>
    <t>O8WIzeyGjflHtB239YhT5A</t>
  </si>
  <si>
    <t>HcMou-JC-4_EyZPszQJlUg</t>
  </si>
  <si>
    <t>P3A9szTplz99YvUZTGAXgA</t>
  </si>
  <si>
    <t>o_Jg4tJV4UKXXSo5z5amlw</t>
  </si>
  <si>
    <t>Everything was amazing!!!! Wet Burrito; Chips with Queso; Tacos Al Pastor; and Tres Leches. Highly recommend it all; will be coming back and letting friends know about this great hidden gem of a restaurant.</t>
  </si>
  <si>
    <t>rf0Vo2OQKSmc7z3xt5B6VA</t>
  </si>
  <si>
    <t>dlSQO2Bk5Hsv45904VRDlw</t>
  </si>
  <si>
    <t>A hidden gem!!! Kind employees, amazing delicious food, beautiful art ;;check out the grilled shrimp burrito</t>
  </si>
  <si>
    <t>xLxsyTkoaH6dmWBUuZpeEw</t>
  </si>
  <si>
    <t>Y7dsu3D1lJJzhqr-RXstIg</t>
  </si>
  <si>
    <t>If you're doubting going to this place; don't. It's seriously authentic; delicious and not to mention the prices are great! I'm from MD and I can't wait to come back to Philly to eat here again.</t>
  </si>
  <si>
    <t>fwy66NtQbkOjtVBYeL9M4Q</t>
  </si>
  <si>
    <t>QaE78J-p68hSdvWkbexz7w</t>
  </si>
  <si>
    <t>Yeah; I'm from Atlanta where there are excellent Mexican restaurants. I'm assuming that since Philly doesn't really have Mexican restaurants you all have nothing good to compare this to. I was not impressed. My quesadillas were dry and the queso (to which they didn't even understand what I meant: \chips and cheese?\") was very liquid and milky; the worst I've ever had. Not to mention they weren't that friendly. I won't be back."</t>
  </si>
  <si>
    <t>LJhQx48XHLggMDxkX4bePw</t>
  </si>
  <si>
    <t>WtwZlN465y2DnNwN9vaE0g</t>
  </si>
  <si>
    <t>Great spot for tacos !!  Super yummy. Was just walking by and it was absolutely delicious. I got an order of the tacos al pastor to go since I don't live close. 10/10 would recommend. ;My friend got supreme nachos also delicious</t>
  </si>
  <si>
    <t>Njv2-eMDyGEWEPEOVonwsA</t>
  </si>
  <si>
    <t>Belgian, Coffee &amp; Tea, Bakeries, Food, Breakfast &amp; Brunch, Restaurants</t>
  </si>
  <si>
    <t>eCCMbpfhaBRtKtDUkcW3yQ</t>
  </si>
  <si>
    <t>I like LPQ, I really do. The salads are great and the sandwich's are always prepared nicely. Also I think they have some amazing croissants, the chocolate one is amazing. ;;As far as service is concerned there is nothing outstanding here, they do not clear silverware between courses. Though the servers are typically in a good mood which is all you can ask for at most breakfast/ lunch restaurants as well as a coffee refill or two. ;;Which brings me to why I deducted one star. The coffee!! My coffe of choice in the summer is an iced red eye (iced coffee w/ a shot of espresso) which normally is enough to sent me on a ten miles while doing my laundry was eerily watered down and bland. ;;Ill be coming back for sure but maybe next time ill just stick with straight up espresso.</t>
  </si>
  <si>
    <t>TCjpuXchapBCv1vHuwuvSQ</t>
  </si>
  <si>
    <t>ir-DV6Wn4qHim2YqSLACDQ</t>
  </si>
  <si>
    <t>This place is so great! I always swing by after a dr. Appt for avocado toast and their delish coffee! The staff is always so friendly and welcoming- if you come make sure you ask for Dion or Mary; they are great and will take care of you! Dion always remembers my order and will greet me with my coffee as soon as I sit-  so great!</t>
  </si>
  <si>
    <t>7lNgj9Wv999fSPV_mSoWyQ</t>
  </si>
  <si>
    <t>xEdLNKl1Gqi5mUmQXhhSFw</t>
  </si>
  <si>
    <t>Great Bakery with a variety of options but so over priced!! A salad and a small pie or dessert dish ran me well over $12. Granted their service is always top notch; very friendly. The soups are great as well and won't break the bank as much. Plus try their mini quiches for that quick sweet snack (they usually have unique flavors)</t>
  </si>
  <si>
    <t>lO4CG6DKrhKBLFGAm6vScQ</t>
  </si>
  <si>
    <t>We always go to La Pain Quotidien when we are in Philly; we have been to the 801 Walnut location numerous times and love it each time we visit. The service is fast and the staff is always friendly. I would definitely recommend this location- Shedina; our waitress for today; is great!</t>
  </si>
  <si>
    <t>q1O-JaxsLxqPKA585sdr7w</t>
  </si>
  <si>
    <t>EsMnKyAfKe1wkSvPLxu3VA</t>
  </si>
  <si>
    <t>I go out of my way to visit this location to see if Trey is working. I met him 3 years ago with my friends and our babes when they were first born. He always refilled our coffee cups; held the door open as we strolled in our jumbo strollers; and brought us extra napkins for unexplainable tears. He's the best and it warms my heart every time I see him.</t>
  </si>
  <si>
    <t>GzbWaH7iv-dS12Eoq6WUXg</t>
  </si>
  <si>
    <t>18QJrzxZjkckECRrJ_kNQQ</t>
  </si>
  <si>
    <t>lvJAPns0HNMC4i0FLjD3-Q</t>
  </si>
  <si>
    <t>ZpDMMCezxzo00cN9dajvBg</t>
  </si>
  <si>
    <t>Stoped in for a quick lunch and waited 10 minutes before I was handed a menu.  When nobody came with another 5-10 minutes I walked out and went to WAWa for soup.   Probably saved 10 bucks by doing that because a bowl of soup here was over $12; dollars</t>
  </si>
  <si>
    <t>Xx9GpLpGV9eDBmeIMwuR7g</t>
  </si>
  <si>
    <t>BAiFpb5ivN5PppP_Dh9nNw</t>
  </si>
  <si>
    <t>Decent chain restaurant. The food and service are ok at best; but I like the fact that the atmosphere is always subdued. Free wifi and big tables would give one the opportunity to get serious work done here. I'm surprised more people aren't here doing that.</t>
  </si>
  <si>
    <t>xyAjJ2nEzeExeydzIs1SIQ</t>
  </si>
  <si>
    <t>IXJUvKMqbYCigExp70DtRw</t>
  </si>
  <si>
    <t>Casual and very \French-like\" atmosphere. I actually had a tough time choosing - prosciutto; ricotta and fig tarting; w apple arugula and finished w a drizzle of honey.... SOLD!"</t>
  </si>
  <si>
    <t>jLeoxU2ly7YNa3U9wCjx5Q</t>
  </si>
  <si>
    <t>cHviNQbA6fpzXgUTEni8MA</t>
  </si>
  <si>
    <t>kkKo6_qwbiu9SdZwOv2Rbg</t>
  </si>
  <si>
    <t>zwd4dyQ5ovnjVojWfAuhMw</t>
  </si>
  <si>
    <t>Belgian, Food, Specialty Food, Restaurants, Ethnic Food, Sandwiches</t>
  </si>
  <si>
    <t>European Republic</t>
  </si>
  <si>
    <t>iEcbl5Lw2QZRBJt7u3M_jg</t>
  </si>
  <si>
    <t>QrTg9ySruHIfBYLdT73h_A</t>
  </si>
  <si>
    <t>07AJg5CLu3FMrAfLT9spbw</t>
  </si>
  <si>
    <t>qpApjPzJbSQb2_PCCGLeUQ</t>
  </si>
  <si>
    <t>I came here for lunch one afternoon while visiting Philadelphia from San Francisco.  In San Francisco, we have a yummy place that does Belgium fries with dipping sauces and so that is what initially caught my eye as I was walking by.;;I had the tomato/basil wrap and my husband had the buffalo chicken wrap. We shared a big portion of fries and had three yummy sauces.  The wraps were so fresh, healthy and delicious; the fries were crispy and not overly greasy.  The owner and his daughter were really pleasant, and we enjoyed chatting with them for a bit.  If I lived in Philadelphia, I would come here often.</t>
  </si>
  <si>
    <t>4Te-40b6Xny9KdNi4whFiQ</t>
  </si>
  <si>
    <t>I made out with a sparkling instead of casual spring; thanks to the clerk's leniancy. Try every dipping sauce before you die.</t>
  </si>
  <si>
    <t>4-JUrXMZzrVQHcdecYxQ5A</t>
  </si>
  <si>
    <t>riGcVBJLkEz0YTkJ1apOGw</t>
  </si>
  <si>
    <t>Maybe it was an off day? The food did not suit my taste. I had a chicken wrap and my sister had a veggie wrap. The space is tight so; if you are bringing more than a few people with you; it might be difficult to find a seat.</t>
  </si>
  <si>
    <t>lYEHrma-v7DI2aZ-DRxJQA</t>
  </si>
  <si>
    <t>yF7QDswEzKAtOKcoFJXNdw</t>
  </si>
  <si>
    <t>Wraps = Awesome;Honey Green Tea = AWESOME;Frites&amp;Sauce Variety = REALLY AWESOME!</t>
  </si>
  <si>
    <t>hvQki7vwEANoMtei-kFdQw</t>
  </si>
  <si>
    <t>0DIDqZjoBfuaKQl17mqjUw</t>
  </si>
  <si>
    <t>Stopped by here for a quick lunch while working in the neighborhood. I had the falafel wrap and mushroom barley soup and enjoyed both. For $8 (included a drink) I would say this place is great for a quick cheap meal; not great enough for me to make a special trip back unless working in this part of town. My coworker had the fries and RAVED about them for hours after the meal.  It's not the best place for dining in as there were only a few crowded tables but I would come back for takeout which seemed to be the more popular option.</t>
  </si>
  <si>
    <t>0m6KJhYz7sZEFUAVfYJDDQ</t>
  </si>
  <si>
    <t>wdhSCg-q3xYCQFvofnIE9Q</t>
  </si>
  <si>
    <t>A simple;but refreshing place to pick up lunch. I had the Roasted Vegetable wrap; frites and drink. My husband had the Chicken salad wrap;frites and drink.  With the frites we had the jalapeÃ±o cheddar and mango chutney dipping sauces. Seating space was limited so we got our order to go. We were not disappointed in the quality or quantity of food. The food was freshly made and the dressings for the wrap were flavorful. The gentleman who took our order was friendly. I'm glad we tried this this eatery for Philly trip.</t>
  </si>
  <si>
    <t>UaaEv9bN-idRH92s4U8kWw</t>
  </si>
  <si>
    <t>Oqemk6kDgOL4tfltJbWepg</t>
  </si>
  <si>
    <t>Europe is fresh in my mind beccause I just returned from there a few weeks ago; so I was excited to try this place and test the authenticity of their frites.  I ordered a spicy chicken wrap with goat cheese; frites and a drink; all for $7.50!  Great deal.  People have commented that the wraps are small; but it was very filling for me.  The spiciness of the chicken wasn't really there; but it was still good.  I ordered a second dipping sauce (garlic mayo) because I am a huge sauce freak and because the wrap wasn't quite saucy enough for me.  The frites were crispy and good.  I ordered the European ketchup which is mayo;  ketchup and onion.  It definitely reminded me of eating fries with mayo in Europe.  The desserts in the case looked really good; but I held myself back.   If I ever find myself in this area of Philly again; I will for sure return!</t>
  </si>
  <si>
    <t>siVtjO8xrSxbrK-zqXCGew</t>
  </si>
  <si>
    <t>8nROaKe0UJcF5afnQYvS1g</t>
  </si>
  <si>
    <t>Consistantly Good!  I've been here three times now and tried many a dip and most of the veg wraps.  Took the inlaws for a quick late night bite one evening and they liked it too.  The only thing I have to say is about the service- the guy working the counter the last time I was in was on his cell phone the whole time; very distant; and nowhere near as friendly/adorable as the girl that was there the first two times.   Btw the free frite special is over but last time I was there; they had another special going on.</t>
  </si>
  <si>
    <t>iJuw-caMsa98CMjbCWIbIw</t>
  </si>
  <si>
    <t>hxc6TmLzsENk4xsjm497qg</t>
  </si>
  <si>
    <t>Breakfast &amp; Brunch, Portuguese, Restaurants, Food, Coffee &amp; Tea</t>
  </si>
  <si>
    <t>Porto</t>
  </si>
  <si>
    <t>8L3O0vt6qJ-proRYbgWBXw</t>
  </si>
  <si>
    <t>Looking forward to hitting the new brunch location.  Did not disappoint. ;;Loved that a new brunch replaced the old one.  There's a romanticism about this corner.  It just deserves to have a little bistro there.   The menu was interesting and ranging, for this type of restaurant.  I had the polish breakfast (aka Porta Breakfast) which included kielbasa and pierogi.  Keeping in mind my grandma grew up in Polska and made this stuff all the time, it was still fantastic. Pierogi were crisped perfectly.  And the farmer cheese/kielbasa omelet was a winner.  That kielbasa was not macro made quality. My companion went with the Portuguese breakfast.  Wasn't' sure what to expect however it was also great.  Potatoes, sausage, siri-siri sauce, it was great. ;;Can't wait to get back...especially for the chicken and waffles (waffle sandwich with fried chicken).</t>
  </si>
  <si>
    <t>vI1mNS4B1cqRSwqpSsiYPQ</t>
  </si>
  <si>
    <t>iQj9rQiQHk19SMs9mD8fHQ</t>
  </si>
  <si>
    <t>This is a great little place in the heart of Bella Vista right down the street from the Italian market. Living in Newbold, I frequent this area quite often when visiting the liquor store (which is clutch considering it is across the street from Porto which is BYO!). The downfall of this place is the teeny tiny eating area - there are maybe 7? tables during the winter/fall when the weather is not as nice. When it's nice out, they have outdoor seating which helps the congestion greatly. It's very obvious that this is a family owned and runned spot which adds a little character! The employees are very welcoming and very concerned with your experience!;Everything we ordered was delicious and the house hot sauces were quite delicious! The portions were gigantic - three of us were unable to finish two entrees. I would definitely recommend to people who are in the area.</t>
  </si>
  <si>
    <t>9Oo8JpaJbMMm5kq8oM_hfg</t>
  </si>
  <si>
    <t>This place is great! Just tried it for the first time. The place was packed full but our waitress; Jessica was pleasant and at tentative regardless. I got chocolate chip pancakes because I like to start with basics. They were awesome and I can't wait to try more stuff there!</t>
  </si>
  <si>
    <t>NhdMcSgJY1XmwcDdHC1XTw</t>
  </si>
  <si>
    <t>I had wanted to try Porto for sometime now and my daughter and myself went there on a recent frigid Sunday afternoon. Portuguese, Breakfast, Brunch, and Coffee all sounded good to us.;;Porto is small; I counted seats for 12 people. It was cold, abnormally cold and Porto did their best to make a drafty restaurant more comfortable. They have space heaters and even offered fleece blankets. Our waitress was great, pleasant, informative and cheerful. We didn't have to wait for a table either. We came around 1:00 PM.;;The menu looked great, a nice variety of lunch, breakfast and a few Portuguese options. We went for two specials, the Little Frenchie and the Persimmons, Brownie Pancakes.  The Little Frenchie sandwich was huge and fantastic. It could easily be shared by two people. It had roasted pork, and some seasoned, marinated steak that was very tender. The toasted bread and cheese were also really nice and the fries were delicious. This was a really good dish. The pancakes were very good and not that sweet, which we liked.;;Porto's has 4 different hot sauces to accompany their food. Our server explained each one in detail. These were also very good! Porto serves La Colombe coffee.  Our meal with the two dishes and 2 coffees was around $30.00 with tax. ;;Porto is a nice place with great food. I will definitely return to] explore some more of their menu and try the Portuguese options. I think I may wait until the weather is a bit warmer though and when Porto does not need to give out blankets to their customers.</t>
  </si>
  <si>
    <t>uFHwtSjb-JlA0gju9iMjlQ</t>
  </si>
  <si>
    <t>JADSntV1p9lB_2gEB4Gn-g</t>
  </si>
  <si>
    <t>g3ngo0yinYMamlloDF4lQw</t>
  </si>
  <si>
    <t>I keep telling people how no other city can do brunch like Philly and THIS place is a great example of why! Came here on a Saturday around 1pm prepared to wait a ridiculous amount of time to be seated but nope....our party of 4 were seated immediately outside. Maybe we were lucky that we beat the brunch rush? Perhaps no one knew about this hidden neighborhood gem? The staff warmly greeted us and even offered a few options to make it more comfortable for us to sit outside in this summer heat which was thoughtful of them. ;;Spicy food is my favorite so there was no doubt I got the Spicy Portuguese Shrimp omelette and drowned it with their amazing house sauces. Everything else in the menu looked so good too but that omelette and the banana smores french toast filled me up--portions were very generous. The prices were reasonable so I yes I had two plates to myself. I'll have to come back and try everything because they have so many options. My friends got the chicken &amp; waffles (Yo Cuz) and the steak &amp; eggs--they killed it. Need I say more?</t>
  </si>
  <si>
    <t>Xun5uUMp2qvzm5tSB4ndgA</t>
  </si>
  <si>
    <t>SFrY8EU2RMhW9U8p778TwA</t>
  </si>
  <si>
    <t>I went to Porto hoping to get breakfast prior to catching a megabus. I grossly underestimated the amount of time I had; but the staff was incredibly understanding and accommodating. I got my food; the Portuguese Black Dawg; and an ice coffee in a bag to go; and made it to my bus on time. Everyone was so friendly; and the meal was amazing! It made waiting in line at the megabus stop much better (and made my fellow passengers very jealous).</t>
  </si>
  <si>
    <t>u5G2r6RoaFsTVd8-Zsw-Tw</t>
  </si>
  <si>
    <t>uQON_jDAaQfrZVuJGApIfg</t>
  </si>
  <si>
    <t>Now this was an experience. Definitely a Philly thing. The owner is friendly in a Philly way--loud; outspoken; and dotting virtually every sentence with f-bombs. Definitely a hole in the wall place. But the food is legit good--the breakfast special was an omelet with shrimp and sausage; and it was thoroughly enjoyable.</t>
  </si>
  <si>
    <t>YE54kKTuqJJPNYWIKIpOEQ</t>
  </si>
  <si>
    <t>6iJAI65JyTVow2b9vhTRRg</t>
  </si>
  <si>
    <t>YES. Love, love, love brunch here. I'm not really in the area much, but if I ever am, it's delicious. ;;So cute, so cozy, so yummy. Definitely a cool spot to hit in south philly. Yes, the decor is a little weird, it's a little (very) small, but honestly, the food is great, the staff is funny and friendly, and I want their pierogies every day.</t>
  </si>
  <si>
    <t>EnuqthwwfatlRegtxAhmpw</t>
  </si>
  <si>
    <t>Great little find although a bit out of the way. I would definitely recommend the chicken and waffle sandwich and ask for lots of hot sauce. The owner is really friendly and joked with us throughout our stay. She also gave us a few board games to play to pass the time, including my favorite Connect Four! ;Also there is free wifi.</t>
  </si>
  <si>
    <t>E5Qqnw70zHOPRQqaINNYQw</t>
  </si>
  <si>
    <t>kXzYfIPhf5G19hm0hwM8Qw</t>
  </si>
  <si>
    <t>Vegetarian, Middle Eastern, Restaurants, Turkish, Seafood</t>
  </si>
  <si>
    <t>Leziz Turkish Cuisine</t>
  </si>
  <si>
    <t>wzumkrBB3c_uHnVAHMr8sw</t>
  </si>
  <si>
    <t>Authentic Turkish food by authentic Turks. Delicious shepherds salad; appetizers; and main course. I love the traditional iskender kebab and my wife loves the well spiced adana kebab. In fact; we liked the food so much; we had them cater our wedding 3 years ago. The prices are more than reasonable for what you get. The exposed brick walls are tastefully adorned with pictures and Turkish artifacts. The place is clean. The service is fast; personalized and with a smile. The hospitality will blow you away. The energetic owner will frequently come around and ask if you are happy with everything. The only thing missing here is that it does not serve alcohol: it's a BYOB. Don't think anyone would be disappointed dining here.</t>
  </si>
  <si>
    <t>DBMmZShGI6sfzbnTv9IVig</t>
  </si>
  <si>
    <t>QpTXqxnFSg1wo7p-5vN0Jw</t>
  </si>
  <si>
    <t>VbLZSyr39Xx9oox3r-YOmg</t>
  </si>
  <si>
    <t>a3QCiS6hv2qElVoSr_AhiQ</t>
  </si>
  <si>
    <t>iYCIBVEvF3vljTsgBa7RNA</t>
  </si>
  <si>
    <t>5_4MeIOhIvKGRCWTw7rgGQ</t>
  </si>
  <si>
    <t>I love this place! Unpretentious, tasty,  BYO, huge portions, super friendly staff, has vegetarian options, and is affordable. What more could you want? ;;I've had their hummus and other appetizer dips (I'd recommend getting their sampler appetizer, its a great value!), moussaka, and a few varieties of kebabs and have yet to be disappointed. This is a neighborhood staple and a great place to come with friends if you don't feel like dropping a ton of money but still getting great food!</t>
  </si>
  <si>
    <t>HyeF-dfTj8XVv3csfhm4nA</t>
  </si>
  <si>
    <t>I'm pretty sure I purchased my lamb kebab around 2 in the morning, and I'm pretty sure I wolfed it down in about 2 minutes.  I've gotta admit that by this point in the night, things were in a bit of a haze.  HOWEVER, it was great!  I'm so glad there is a kebab place open that late, and in a location that, more often than not, will be on my way home.;;I lived in Vienna briefly in 2003, and there was this amazing kebab joint around the corner from my school.  I fell in love with the \doner\" sandwich there.;;Granted</t>
  </si>
  <si>
    <t xml:space="preserve"> this turkish place doesn't have the chicken-on-spit style I prefer (only lamb</t>
  </si>
  <si>
    <t xml:space="preserve"> which is fine)</t>
  </si>
  <si>
    <t xml:space="preserve"> but they do have a meat-from-the-spit sandwich that is traditional and delicious.  I was the only person there at this time of night</t>
  </si>
  <si>
    <t xml:space="preserve"> so the owner</t>
  </si>
  <si>
    <t xml:space="preserve"> fresh from playing a game of cards with another older Turkish man</t>
  </si>
  <si>
    <t xml:space="preserve"> came over and chatted with me for a few minutes.  About what I really cannot recall.;;A gorgeous 20-something Turkish woman is the one who went into the back to get my sandwich and bring it out to me.  I'm pretty sure I tipped big because I was so bizarrely happy to be having this weird experience in Philly. The whole 5 minute transaction was magical.  I'll definitely be going back."</t>
  </si>
  <si>
    <t>Lig4-cnPyeor4u3rlklpIA</t>
  </si>
  <si>
    <t>blUKVidwy2VOGNwk3Qa3Lg</t>
  </si>
  <si>
    <t>Had a great meal here tonight. High quality great tasting food; using fresh ingredients; at a great price. We will definitely go back.</t>
  </si>
  <si>
    <t>GHmAn5PsZvURFin-CB6axw</t>
  </si>
  <si>
    <t>6FIgJ8PV_96R-yHGeqPucA</t>
  </si>
  <si>
    <t>Both my friend and I were sick with stomach issues after eating here.  We think it might have been the hummus because everything else we ate was fully cooked and she is a vegetarian; so no meat dishes were shared.  It's quite unfortunate; because the food was pretty tasty.  Not the best I've ever had; but pretty decent.  The service was also pretty bad...there were only 4-5 tables and 2 servers; but it took forever for us to order and our water glasses were consistently empty.  Overall; a big disappointment...I will have to search for an alternative middle eastern restaraunt to dine at now.</t>
  </si>
  <si>
    <t>aLtvIGucNiiC1bIuTLpmqQ</t>
  </si>
  <si>
    <t>bZ5Zjy2L27SChomemf7t8w</t>
  </si>
  <si>
    <t>90yzWHElxQZps_Opk-RG5A</t>
  </si>
  <si>
    <t>fqpzlJzcnYXYkrKZjE5SDw</t>
  </si>
  <si>
    <t>Came here with a Groupon and was very pleased with our meal. However; their bread gets 7 stars. Any app that comes with bread - get it. You won't regret it. How do I get this bread delivered to my house daily?</t>
  </si>
  <si>
    <t>ey1yWOQCwPYCzP5bMDyhTA</t>
  </si>
  <si>
    <t>fzIOZD5saBYhva9DaxS_aA</t>
  </si>
  <si>
    <t>NOTE: Istanbul has moved to South Street between 2nd and 3rd! The phone number is the same; the Passyunk location is closed.;;I came in to get take out on Friday or Saturday night (not sure which) and was delighted to find that the kitchen stays open past 2am. The owner, Sal, was there and really friendly and accommodating, as another reviewer mentioned. I had the Vegetable Okra (Sebzeli Banya) and it was great and the flat bread that came with it was perfect.;;Looking forward to going back in to try some other menu items, especially the lamb shank.</t>
  </si>
  <si>
    <t>5nGVlZx0cMLdw4mI5kXgjw</t>
  </si>
  <si>
    <t>EekwCjDqa9VT6Kq_aVE_0Q</t>
  </si>
  <si>
    <t>Vietnamese, Restaurants, Comfort Food, Seafood, Soup, Food, Desserts, Asian Fusion</t>
  </si>
  <si>
    <t>Pho Palace</t>
  </si>
  <si>
    <t>zcMArIEOu5cPrhRQOfka8A</t>
  </si>
  <si>
    <t>Always come here. Very friendly staff; food is great and ready quick. Charbroiled pork and summer rolls are phenomenal.</t>
  </si>
  <si>
    <t>8GXFMuGibrgygJ3Z4GsVNg</t>
  </si>
  <si>
    <t>zR5okg4JTTh3L-mwj_DkjA</t>
  </si>
  <si>
    <t>Pho palace is located in a small strip mall, easy to spot. Walking it you are greeted and sat quickly, sadly that's where the quick service stops. We knew what we were ordering quite quickly, we sat and waited, and waited, and waited....nothing. I literally had to get up and call a server over.;;The food didn't take AS long to arrive, and was well flavored but just luke warm. My vermicelli rice was actually straight up cold. I ordered the Bun Special, which is a bowl of thin noodles with grilled pork, grilled shrimp, veggies and a egg roll. All this for $9 is a great price for all this food, just wish it was hot!;;The hubby got the grilled pork rice platter which was warm. It brought lots of rice and 3 thin pork chops with bone. He didn't like having to deal with the bone, mostly bc at other vietnamese places they give it to you sliced. But the flavor of it was great.;;We ordered fried dumplings as an appetizer, they just came with our food, but were really good. pan fried and good flavor. ;;I wanted green tea and it wasn't on the menu, but if you ask they will bring some to the table. ;;Overall, the food was decent, maybe if I lived closer I would return for take out to avoid the crappy service, but since I don't.....I probably will try a different place.</t>
  </si>
  <si>
    <t>VkVVqnQ--TGN_-MyQ58ypg</t>
  </si>
  <si>
    <t>Pho = 5 STARS - amazing broth flavor;Spring Rolls = 4 STARS - great flavor, a little small is my only complaint;Atmosphere = 2 STARS - nothing fancy;Service = 4 STARS - really great, fast, &amp; friendly</t>
  </si>
  <si>
    <t>H2iNwSiG0twuQExFH9IeYg</t>
  </si>
  <si>
    <t>ceXOPxSlbfn1-xDCVc8c-g</t>
  </si>
  <si>
    <t>Awesome! Love it ;I tried bbq pork hoagie ;The best! ;Service is awesome esp the older lady (i think shes the owner or a manager) is very welcoming and nice!!!</t>
  </si>
  <si>
    <t>GV0ZLqZ6Jmo8Z5diY5EbRA</t>
  </si>
  <si>
    <t>9f-0zMvWhpJaRaLKgKhvtg</t>
  </si>
  <si>
    <t>I feel bad give this place only 2 stars because the staff was nice; it was just weird. I like Pho places where they pretty much specialize in only Pho. This place had a large n strange menu. Me and my daughter shared summer rolls to start; the peanut dipping sauce was delish; but the roll was rubbery; but I've only ever had spring rolls; so maybe that's just the texture of summer rolls. Healthier; not bad. I got a seafood Pho; and the seafood was kinda gross; so I picked it out. The broth was boring. My daughter got general tso's chicken; and that was good. It didn't seem to be typical generals; it wasn't deep fried; crunchy and hard; and seemed like it was healthier; it wasn't bad. I just felt that the place was weird. They were playing freestyle music; which I like; but it wasn't the right environment for it. And the cashier was Russian. It was just weird.</t>
  </si>
  <si>
    <t>9wBTBjw3tAGsAaYrtv-VZg</t>
  </si>
  <si>
    <t>2oYcWcKhfpMALbucRXX_lw</t>
  </si>
  <si>
    <t>Meh.;;There's nothing crazy special about this place.  I've had bahn mi sandwiches before in other places and wanted to try the ones here.  I got the chicken bahn mi. They were a decent size for the price, so no complaints there. The buns were well toasted and the chicken was plentiful, but a little dry.  My complaint is with the lack of filling; I would have wanted more vegetables (carrots, daikon, and cilantro,) and maybe some sliced jalapeÃ±os would be nice, too.  I'd still come back for the sandwich if I'm in the area.;;My biggest complaint is with the yellow mush they called their creme brulee.  It honestly tasted like vanilla pudding with some brown sadness sprinkled on top.  It lacks the signature sugary shell that I was craving.;;Overall, I'd come back for the sandwich.</t>
  </si>
  <si>
    <t>h4n-0zyGYNzfASslGa5bXw</t>
  </si>
  <si>
    <t>VLUUWpZFC-5ndYmiY_Z00Q</t>
  </si>
  <si>
    <t>Love this place; very cute atmosphere; fast service; and the pho is soooooo Good! I highly recommend this place to everyone. Prices are very reasonable. I always have leftovers to take home.</t>
  </si>
  <si>
    <t>Ih30H32YlBC1u5O6i6ub1Q</t>
  </si>
  <si>
    <t>xrUAMZjLuDd9fgj2dSbolw</t>
  </si>
  <si>
    <t>Good food; clean place (remodeled inside); and Very reasonable prices. The only thing; cash only for less than $20. I don't usually carry cash</t>
  </si>
  <si>
    <t>Q-0RdPylSK_b-fVNN6hQhQ</t>
  </si>
  <si>
    <t>xTGk3YfUc0Aw2bQBjrxMTA</t>
  </si>
  <si>
    <t>bGjjXHdlIJSvfHEq497OYw</t>
  </si>
  <si>
    <t>cVoZJ0URrv8P_WWMEScquw</t>
  </si>
  <si>
    <t>mNXhrLoeaH5JcC409S3jVw</t>
  </si>
  <si>
    <t>AV0oofqbYjWYXPQzxNDj2w</t>
  </si>
  <si>
    <t>Nightlife, Restaurants, Seafood, American (New), Bars, Sports Bars, American (Traditional)</t>
  </si>
  <si>
    <t>Miller's Ale House</t>
  </si>
  <si>
    <t>3KDhQ353o_oHWnsk0YnktA</t>
  </si>
  <si>
    <t>I made the mistake of ordering raw oysters here. Ugmhhmmhhuuhh; the memory made me throw up in my mouth a little. Thank God the beer was cold. Nothing to see here; folks. Keep moving.</t>
  </si>
  <si>
    <t>AomjgCluJ-xtXSwwPZOtQQ</t>
  </si>
  <si>
    <t>Just came home from Miller's Ale house had the nices waitress.;Food terrible just threw up feel much better the driest prime rib ever.</t>
  </si>
  <si>
    <t>_dfgkHJXAUPFlkaAuQ6d-Q</t>
  </si>
  <si>
    <t>yOxPdZutLTs4SOLV7NF17g</t>
  </si>
  <si>
    <t>This place was the embodiment of my second biggest fear about moving to Philadelphia (the first being the bone-chilling cold). It was late one night, and I needed something to eat. Not another diner I hoped. I stumbled across the place late on a Sunday night. ;;First, it's great that this place was open, because most places in the are were not. It kind of felt like that movie \Seeking a Friend for the End of the World\" with Steve Carrell and they find a restaurant open and its the worst mix of brewhouse chain with trying to do everything and doing everything poorly.;;I missed home and was craving Mexican food and I was delighted to see Fajitas on the menu. I broke my own rule about not ordering food that the restaurant clearly does not specialize in. I ordered the chicken fajitas (good price by the way)</t>
  </si>
  <si>
    <t xml:space="preserve"> and man was I disappointed. At first I was mad</t>
  </si>
  <si>
    <t xml:space="preserve"> because I thought</t>
  </si>
  <si>
    <t xml:space="preserve"> how can you not make a decent fajita? But yeah</t>
  </si>
  <si>
    <t xml:space="preserve"> everything just seemed to be super processed and not fresh. Microwaved pre-seasoned by someone who's never even seen a Mexican frozen chicken and then plopped on an ungodly hot skillet. The shredded cheddar \"cheese\" was not cheese</t>
  </si>
  <si>
    <t xml:space="preserve"> but it did look like it. It was just flavorless orange matter.;;I must say though that the service was good and the dessert was actually really good. It was this gut busting ice cream pie like thing. I don't remember the name. Captain Jack's special pie or some nonsense. ;;I also ordered a couple appetizers; there's some deal where they're half price late night. I had the buffalo shrimp which were disgusting</t>
  </si>
  <si>
    <t xml:space="preserve"> and the calamari which were OK. If I were kidnapped and hadn't eaten in a while</t>
  </si>
  <si>
    <t xml:space="preserve"> I'd order that along with that dessert. Not the fajitas though. I'd have to be at least 5 days without food to entertain the idea of swallowing those.;;There are several large flat screen TVs so I think this place would be good for grabbing a beer and watching a game."</t>
  </si>
  <si>
    <t>ujmtDEdbeXmzJn7etWvUVA</t>
  </si>
  <si>
    <t>Y0qoiZlG036x8r23oEqR_g</t>
  </si>
  <si>
    <t>eaDMvVk4l-XI3zBfc5KFGA</t>
  </si>
  <si>
    <t>dSiFL6EFEiIQZNPDJ0ta-w</t>
  </si>
  <si>
    <t>-hair on table;-uncooked mozzarella;-warm bar drinks;-cold mashed potatoes ;- waitress leaning on table;-waitress spilled hot sauce on the floor and never cleaned up</t>
  </si>
  <si>
    <t>xU4lltbPXJA-tt48Pvia2Q</t>
  </si>
  <si>
    <t>3IB1_7ZIVejEoSdW85IV_A</t>
  </si>
  <si>
    <t>QMnQuSUYoXVw88n5V1dgBQ</t>
  </si>
  <si>
    <t>s9b9KwdLTzJpC3MtuOBasw</t>
  </si>
  <si>
    <t>qILMAsysZA7sx2jAaDNUxQ</t>
  </si>
  <si>
    <t>8c3zpwNW8Bq_r7zQvN4DvQ</t>
  </si>
  <si>
    <t>The drink prices are great; but if you deviate from the appetizers beware</t>
  </si>
  <si>
    <t>nIR6we2pfHEc5fnwl7SpEw</t>
  </si>
  <si>
    <t>opAVXyrpF4CHgEI7Pv3Eyw</t>
  </si>
  <si>
    <t>wings were really undercooked.  i couldn't even finish them; which is saying a lot.  great for watching a game with some buddies and beers.  food isn't really that good.  stick with nachos or something</t>
  </si>
  <si>
    <t>CjIpmIHt8Ue14czGQo98cQ</t>
  </si>
  <si>
    <t>15JFk0bn7HJ9g9-N7tXl_Q</t>
  </si>
  <si>
    <t>Chinese, Restaurants, Food, Desserts</t>
  </si>
  <si>
    <t>Heung Fa Chun Sweet House</t>
  </si>
  <si>
    <t>Va7KDzATHhzIthwSnfVjIw</t>
  </si>
  <si>
    <t>Need to say no more that this is my favorite place in Chinatown; to get soy milk and Jiandui which is my all time favorite breakfast combination.</t>
  </si>
  <si>
    <t>YdAc7ICAfJ0m3_40rK_ETg</t>
  </si>
  <si>
    <t>_Db4umNLJEp-lCxwV2Al5w</t>
  </si>
  <si>
    <t>Yum! I was so excited to try the rice rolls they have. I used to eat these everyday in Taiwan and I couldn't find them in Pittsburgh. Thank God they sell these here; I even bought two extra back to Pittsburgh. The price is so reasonable too; I just wish they take credit card. However; credit card or not; I will definitely come back here again. Everything is so authentic.</t>
  </si>
  <si>
    <t>hCfbKM9HKrdHwIB4xP5rDA</t>
  </si>
  <si>
    <t>0R-S1Puvl7EsOvXb2JQi4w</t>
  </si>
  <si>
    <t>jRNyoBEZrOPGKOWHYyA0aw</t>
  </si>
  <si>
    <t>I came here with my girlfriend to try some tofu dessert. Upon entering the shop, there were varieties of tofu dessert to choose from ranging from $1.50 for the plain and $1.75 for the ones with topping. We ordered a peanut tofu pudding, red bean tofu pudding, and a fried taro cake.;;The tofu puddings were fresh and hot with the ginger syrup.However, the taro cake was on the colder side. I'll definitely drop by in the future when I'm in the area for tofu puddings.</t>
  </si>
  <si>
    <t>cAai1DNMtDaMFE1pokhoxw</t>
  </si>
  <si>
    <t>2cHipcB65s6KDjzC0NBefQ</t>
  </si>
  <si>
    <t>Carbs carbs overload!! ;;I truly enjoyed my carb overload breakfast here. Ordered the salty tofu, the tofu is sooooo soft and smooooth. It's topped with dried shrimp, green onions, garlic chip? Hot sauce and soy sauce. Talk about comfort food done right! ;;I also order the sticky rice. This you can skip. It's not very fresh so the rice has hardened. ;;The fried taro dough is interesting, wish it has more taro in it. ;;I also ordered the sweet rice roll. This roll isn't sweet at all. It has fried dough and preserved veg and pork floss inside. Oh so good and oh so bad for you. ;;I was stuffed and I only paid $12 for 2 people. Well worth every penny and every calorie. ;;I will not hesitate to return.</t>
  </si>
  <si>
    <t>3L_N3Urgjz9fUYZw8USCLA</t>
  </si>
  <si>
    <t>83nXp59BVF9o7t9dHaiMlQ</t>
  </si>
  <si>
    <t>I was excited to try this place after reading all the reviews. However upon entering I wondered if it was the correct place. It was very dirty, dimly lit, and just uncomfortably small. I ordered anyway; ;;A Chinese doughnut - hated it. Was oily fried dough with no flavor whatsoever other than the oil. Gross. ;;4 sesame temple balls - also very oily but also tough. Not very flavorful or satisfying. ;;Ginger douhua - was actually delicious and very cozy. Was satisfied by its delicate flavor. It wasn't amazing by any means and doubt it's the best in the city (haven't had it anywhere else) but it was good anyway. ;;All in all it was worth it just for the douhua. Everything was only $4 which was unbelievable lol .</t>
  </si>
  <si>
    <t>wFWWinszlw2Ir9BX21qt7g</t>
  </si>
  <si>
    <t>6YDB75Zb7-axjy31_vXeUQ</t>
  </si>
  <si>
    <t>LIke everyone else said; the silken tofu here is cheap and delicious.  Definitely a fan.</t>
  </si>
  <si>
    <t>uq2XFo6dLec6kX5vx5O96w</t>
  </si>
  <si>
    <t>6HQqxNWfdHEHY2GR6tGoHQ</t>
  </si>
  <si>
    <t>Tofu with ginger sugar.... simple, yet refreshing. The prices are very reasonable for this hole in the wall sweet house of goodness. Heads up - this place can be packed with lines literally wrapping out of the store, especially on the weekends. Ca$h only!;;;There's something therapeutic about watching the owner scoop out pieces of tofu. He's so cute and hardworking.. I think he deserves a vacation for keeping up his desserts.</t>
  </si>
  <si>
    <t>a9pv1TPSYKEQlY86bXgiFw</t>
  </si>
  <si>
    <t>86DZFQSuE6BVcbEUTajKWw</t>
  </si>
  <si>
    <t>ekvswcYrV9vhLmX5f5lvlw</t>
  </si>
  <si>
    <t>Ytz8t9J06DB8wMez8lz9Hg</t>
  </si>
  <si>
    <t>JKR09pJneafnwpUg0FNEzw</t>
  </si>
  <si>
    <t>Hotels &amp; Travel, Bars, American (Traditional), Nightlife, Lounges, Hotels, Event Planning &amp; Services, Restaurants, Venues &amp; Event Spaces</t>
  </si>
  <si>
    <t>Hilton Garden Inn Philadelphia Center City</t>
  </si>
  <si>
    <t>LWH_1Wp6k3aGaw_Jn0sUBw</t>
  </si>
  <si>
    <t>The location of the hotel was great! Centrally located and right above Reading Terminal Market! The room we stayed in was nice and clean. A/C ran great; beds were comfy. The staff was great as well. They were so nice; they gave me a free room upgrade. The only thing that I didn't like about this stay was the $36 per day for parking. Other than that I will definitely stay here again when I'm in Philly again. So many food choices down at Reading Terminal Market!!!!</t>
  </si>
  <si>
    <t>h0ipFH-u0nS4kQ4co7G0Ig</t>
  </si>
  <si>
    <t>I have such mixed reviews about this place. I stayed here over the past weekend with some friends in preparation for the Philadelphia 2010 1/2 Marathon. The location is perfect because it is right next to the Reading Terminal Market as well as the Philadelphia Convention Center. ;;The service here is subpar. The 10th floor grill has weird hours and seems to close early. Every time my friends and I wanted to check it out, it was always closed. In addition, we asked housekeeping and the front desk for extra towels; they indicated that it would come, but it never did. We pretty much had to take towels from one of the maids that were cleaning the rooms on our floor.;;Aside from that, the front staff were helpful with directions on getting to the Philadelphia Museum of Art. They were also accommodating by allowing us to have a late check out due to the race. ;;The big negative on location is the WaWa across the street. Talk about a ghetto place. Many people from around the area has told us to avoid that Wawa but it was too late, we already checked it out and were freaked out. ;;Will I return here again? Probably, the location is nice for the price. I just don't expect to eat at their restaurant nor check out the nearby Wawa. I also will rather try to stay at the Loews hotel which is a few blocks away.</t>
  </si>
  <si>
    <t>EBW16o-gGF1mzGC1LgjF_w</t>
  </si>
  <si>
    <t>2QK9761hjf50WDgUgJYFag</t>
  </si>
  <si>
    <t>My family stayed here to accompany my mom, who was required to stay here for five days for a medical procedure. She was offered a discounted rate, but we were forced to pay the full $200/night price despite being the family of a patient. I wasn't looking for a handout, but I thought the hotel would do *something* for us since we were spending close to $2,000 for hotel rooms. Nope.;;What do you get for $200? Well, it was a suite so at least there was a sitting space... but I wouldn't go so far as to describe it as a sweet suite. The furnishings were typical for a mid-range hotel and in decent shape, although you could tell things weren't that new. Either our adjustable bed was broken or it's a gimmick 'cause I couldn't tell any difference. The worst part about the room is the A/C unit had a fairly loud rattle when running. I didn't bother to call maintenance because I had no faith they could fix it. We just ran it cold during the day and turned it off at night.;;The hotel lost power for 4-6 hours one evening. It was quite the inconvenience because my mom couldn't leave her room and it was dark outside. The good news is the hallway lights and one elevator still worked on generator power. It was definitely interesting to be hanging out with all the guests on the floor in the hallways. ;;The best part about the hotel is the proximity to things like Reading Terminal and Chinatown. Despite that, I would not choose to stay in this hotel again. IMO, the fit and finish doesn't come anywhere close to justifying the price.</t>
  </si>
  <si>
    <t>REXsFXjXfh8MlwwtJxnFEQ</t>
  </si>
  <si>
    <t>xRLQELL_Ot67NNoaH3kuFw</t>
  </si>
  <si>
    <t>First the good it is a great location. It is right across the street to Reading Market Terminal and close to China Town and within walking distance to many of the sites. ;Now the bad and ugly. ;It needs updating. ;When I checked in there apparently had been issues with the water which I was not made aware of. When  I got to my room after waiting 2 hours for it to be ready, I needed to take a shower and turned the water on and it was brown.;The next day when I finally felt OK to take a shower when I took a towel off the rack it was nasty and stained, I hope , and not still dirty. I will not stay here again.</t>
  </si>
  <si>
    <t>AQcZa6IXkB9Kr15RrPfbLA</t>
  </si>
  <si>
    <t>o9e8Vk9GQFX83zwTPVHLIQ</t>
  </si>
  <si>
    <t>Busser's delight! And compared to the other budget Center City Philadelphia hotels I've stayed in, the rooms are huge. ;;But the staff does not earn the love I have for the nice people at the Center City Doubletree. Here, they all mentioned the bar/restaurant in a corporate sleepwalking monotone, even though it was already closed for the night. And while we were checking in (it was pretty late), a befuddled foreign traveller was informed that his reservation was not at this Garden Inn, but one in Ft. Washington, PA, a mere 30 miles away. The staff kindly called him a cab!! For chrissake, give the lost soul a refund, book him a room somewhere nearby, and save him the hassle and cab fare! If that had been me, I'd never have stayed at a Hilton again.;;As it is, I look forward to trying to finagle this hotel from Hotwire again, someday.</t>
  </si>
  <si>
    <t>JoGKX6JSao7OgsSK09v_Pw</t>
  </si>
  <si>
    <t>Stayed at Hilton Garden Inn during weekend where the hotel was completely booked during a conference and a rather large family reunion.  I gave three stars because the rooms a very clean and functional; the restaurant on the 10th floor was great. However between the patrons of the conference and the kids from the family reunion running and screaming down the hall; we were not happy about in the least. The pool was so over crowded that it probably take the pool people a week to get it clean. Beer bottles and trash left everywhere at the pool. I know the staff did their best; but I would suggest a better location and possibly further from the city center if you have small children. If you are single and looking to party and be close to everything; then you will enjoy staying here.</t>
  </si>
  <si>
    <t>uOWAMa05uwTAx4LHPPxSrA</t>
  </si>
  <si>
    <t>LU74z7tRfyYfiYOqt1taxg</t>
  </si>
  <si>
    <t>Hilton Garden Inns are usually a slam dunk but I can't say that about this location.  It has a great location and you can tell it's received some updating over the years but in general it needs a decent overall face lift.;;The hallways smelled stagnant and of dirty carpet...and it was the same in my room.  And while they offer free internet it was essentially non-existent and worthless.;;On the last day I received a note under my door saying there was a water emergency and there was no hot water. Not a huge deal but still stinks.;;For positives it's right near Reading Terminal Market which offers a ton of food options, is only 1.5 miles from the art museum and 0.5 miles from Old City.</t>
  </si>
  <si>
    <t>PKZLwAGgBtQCjJtGhyPETA</t>
  </si>
  <si>
    <t>d29y08Bl2_uC9kAuGG48qQ</t>
  </si>
  <si>
    <t>The HIlton Garden Inn Center City Philadelphia, PA was acceptable.  There were definitely pluses and minuses, which lands it a solid 3 star rating.  If pressed, I may be inclined to give it a 3.5.  To summarize:;;Plus:;+ Great location.  Adjacent to Reading Market, and within walking distance to most anything you want to explore in downtown Philadelphia.;+ Pleasant business center, with good computers and free printers.;+ Free ice water, with strawberries/orange slices on the 10th floor.  Don't underestimate the value of having chilled water, when traveling.;+ Free WiFi access.  Note, you do have to re-login daily which can be a pain in the butt.;;Minus:;- Staff was hit or miss.  Some were terrific, and friendly.  Some were subpar.;- Hotel was louder than desired, in part because of the great location.  Buses, car horns etc. noise filtered in, even on the top most floor.;- Bed was uncomfortable.  It was clearly an older bed as the middle of the bed sagged.  Overall, the hotel could benefit from a nice update.;;Pro tip: This Hilton offers a bonus 500 HHonors points for Philadelphia trivia.  Just ask at the front desk!</t>
  </si>
  <si>
    <t>gnytP16mNF6CFCDnngxGOw</t>
  </si>
  <si>
    <t>l3gKQ_KUMrkbomN79aQ_uw</t>
  </si>
  <si>
    <t>Not so great. If I was Mr. Hilton, I wouldn't want my name on this place.;The location can't be beat, but the rooms feel like a hospital.</t>
  </si>
  <si>
    <t>6shQTr1V_oGOUMxV5HMlhA</t>
  </si>
  <si>
    <t>gwrJNRcQvKZldsD-zaucVw</t>
  </si>
  <si>
    <t>I recently spent a week at this hotel. Excellent location and exceptionally friendly staff!  The rooms have a microwave and fridge which is extremely convenient. Housekeeping was great. They have a restaurant/bar on site as well. ;;The only two downfalls of the hotel are the beds and the gym. The beds are not very comfortable, I had a room with two double beds and both seemed the sag in the middle. The gym is a shoebox size room with a bench, elliptical, treadmill or two and a bike. All the machines were taken when I was there. However it is next to the indoor pool and hot tub if you wanted to enjoy those instead.</t>
  </si>
  <si>
    <t>f8Byv8pegvus-Wud_mf0_Q</t>
  </si>
  <si>
    <t>Seafood, Mediterranean, Restaurants, Greek</t>
  </si>
  <si>
    <t>4csfBxxfdNugLctABs1_yg</t>
  </si>
  <si>
    <t>Absolutely unbelievable.;My boyfriend and I came here to celebrate our 3 year anniversary and we could not have chosen anything better than Dimitri's.;We just moved into the neighborhood and we love food so we were always asking other locals for their favorite restaurants nearby. Literally everyone said Dimitris and I. Can. See. Why. ;Let's start with their UNBELIEVABLY fresh pita that is complimentary to the table. It comes out warm and is perfectly seasoned.;As far as what we ordered- we started with the Hummus. It tasted truly authentic! It wasn't doused in oil so it was really thick and you could tell the chickpeas had not been whipped to a cream so it had a really nice dense texture. ;We then got the feta and olives which to be honest we didn't really like. It was waaaay too salty- and coming from a salt lover- that says a lot. But whatever literally everything else made up for that so they are still a 10 in my book.;Then we got the fried mussels. OMG it was like popcorn shrimp and calamari had a whole bunch of babies. They were absolutely delicious! I have never had never even seen anything like that on a menu so claps for creativity! *clapclapclapclap* It was really fun trying a completely new preparation of something I've eaten a million times- a real must try!;And then....wait for it.....OMG the whole branzino. It was absolutely unbelievable. I am a huge fish lover and this may be the greatest fish dish I have ever tried. And I've tried a lot.;It smelled HEAVENLY and was cooked to perfection. The skin was crispy and the meat was so tender. Literally falling off the bone. This was the only thing my BF and I were able to completely finish because all of their portions are HUGE and, well, it was also just that good.;;Here's the kicker. We enjoyed a fantastic dinner with fantastic ambiance and the bill......;$65. You can't make that up.;;I will be back here again and again and for anyone who wants to treat their Bae to a really nice meal, but maybe doesn't have the funds to go to like a steakhouse.....;I am happy Dimitri's exists. Everyone deserves to eat like a king once in a while.;;Thank you for a great anniversary **heart**</t>
  </si>
  <si>
    <t>h3dD2HHExfauv8X9hVmdzg</t>
  </si>
  <si>
    <t>This is one of my favorite spots in the neighborhood. Reasonable prices for some amazing food. Love the hummus; octopus; lamb &amp; shrimp pil pil to name a few! If you frequent this spot often you learn quickly that their specials tend to be the same.... so why even bother having specials if they really aren't \specials\". More variety in the special options would be appreciated. While the food is ALWAYS amazing; the service is always lacking. They are ALWAYS just trying to get you in and get you out. You barley finish your meal and they are trying to take the plates away. You would think you would be greeted with a friendly welcome when they see you once a week for several weeks in a row; but they just seem bothered to have to seat you and wait on you most of the time. Just not a very engaging wait staff. I've been here dozens of times and only the last time would I say the service was excellent. I wish I could remember her name. She had long; dark curly hair. She was so great that I made a point to tell her how happy we were with her service and level engagement with our table and to keep doing it because this was the first time we EVER had this great of an experience with a server there. I'm guessing she was new as we didn't recall seeing here there before. The food is so amazing that we will continue to go there.... just wish the servers took a class or two on how to have some more personality and were friendlier like our last server..... they'd get much better tips if they provided better service!"</t>
  </si>
  <si>
    <t>PZJwgK2FNySz_zyhx51KQQ</t>
  </si>
  <si>
    <t>The food is always spectacular. I've had trouble getting a table a couple of times because of the no reservation thing but it's always worth the wait. This location is bigger than the other one so the wait is usually shorter. There are also some good bars near by to pass the time. ;;The octopus is by far my favorite dish here. I could live on it. The salmon is my second choice and the Branzino never disappoints if you're willing to splurge a little. Order it early as it takes a half hour.</t>
  </si>
  <si>
    <t>3EPqYcNjtAJi0_PRMjyxYw</t>
  </si>
  <si>
    <t>Really cosy feel; great food. The Mediterranean plate is so tasty and the pitta is unbelievably good. It has a great charred flavour and arrived at our table still warm. I would recommend it for a really nice meal with friends and family.</t>
  </si>
  <si>
    <t>QvE5C4vVJ4R6o54bf9oYVQ</t>
  </si>
  <si>
    <t>xRpVeXWcXS0Gpme5y7LHlg</t>
  </si>
  <si>
    <t>MIHRTIGCoiYR2PquhE3x_Q</t>
  </si>
  <si>
    <t>NsOXK_ay-pWJC73Pzo8wOw</t>
  </si>
  <si>
    <t>SgjD2CoIsUc-pcG7LJ1gUA</t>
  </si>
  <si>
    <t>wYRbG1IeID6edJfiyC4J9g</t>
  </si>
  <si>
    <t>Amazing food. Great price. Awesome BYOB. Only problem was it seemed a bit understaffed;  but the waitress and hostess were awesome; food came out fast and hot. Try the seafood combo. Won't regret it.</t>
  </si>
  <si>
    <t>vbPrCNu4fWZSdKgS-JyKjA</t>
  </si>
  <si>
    <t>fn1oRpya3eq0EO_mrTfj4A</t>
  </si>
  <si>
    <t>I went to dinner here tonight with a friend and we sat at the bar. We ordered calamari; seafood fettuccine; and beets. Everything was amazing and it was really entertaining to watch the kitchen team work together. Everyone was in a great mood which really enhanced our dining experience. The food came out quickly and was great. Seafood was fresh and everything was reasonably priced. Would definitely go back.</t>
  </si>
  <si>
    <t>GShbcfYz37Z5bPMC5sGPEQ</t>
  </si>
  <si>
    <t>I enjoy fresh vegetables and fish; this restaurant has both. It is a little pricey; because you have to order everything separately. All the food is quite delicious and it is BYOB. It is great for an intimate date the ambiance is nice low light and candle light. Not some where you can go to all the time but a great place in the city to experience.</t>
  </si>
  <si>
    <t>h27rXLU7H8i6TQ-kE9ULsg</t>
  </si>
  <si>
    <t>iyt1NyB9ECpTFxxmjjC9Nw</t>
  </si>
  <si>
    <t>A Faux-Greek restaurant, serving food most of which comes straight from the freezer bag. Not even the garnished lemons were appetizing. Even the service sucks, and I don't include service in ratings. This is your standard poor quality frozen food/fake-greek place that is killing  the image of Greek cuisine in the United States. ;;I'm Greek from Greece, and this place is bad even for American standards of Greek food which aren't that high. ;;How there are so many good reviews of this place, is beyond me. If you honestly think this place tastes good/offers value in any way, your head will blow apart when you try actual Greek  and fresh cooking in Greece. ;;;I tried the fried smelt - a common meze in Greece - they were gross. Poor quality frozen fish, flash fried in the cheapest oil by migrant cooks.  Was awful. ;;I ordered the tzatziki -------   HORRIBLE. Cheap, watery yogurt, and the cucumbers were not even grated, they were sliced whole. If you know what actual tzatziki is supposed to look or taste like, there's a pretty massive difference. In Greek, the proper term for this tzatziki is \ya ton putso\". ;;Dmitri's potatoes - also terrible. Rosemary potatoes</t>
  </si>
  <si>
    <t xml:space="preserve"> dry as hell. I was expecting Greek style roast potatoes with lemon. ;;Everything else sucked</t>
  </si>
  <si>
    <t xml:space="preserve"> too </t>
  </si>
  <si>
    <t xml:space="preserve"> the service was crap</t>
  </si>
  <si>
    <t xml:space="preserve"> the wine menu didn't even feature any Greek wines</t>
  </si>
  <si>
    <t xml:space="preserve"> and the open-kitchen area was a disaster because the noise of the useless cooks dropping things was interrupting to the unimpressive dining settings. ;;I would never allow a friend to eat there. ;;;;;And also</t>
  </si>
  <si>
    <t xml:space="preserve"> the name is supposed to be DIMITRIS not Dmitris."</t>
  </si>
  <si>
    <t>An70kUYMpu2oQ1lN5zSeFA</t>
  </si>
  <si>
    <t>5Qz7TJFXhm8Mjc8xzoSV5Q</t>
  </si>
  <si>
    <t>Buffets, Steakhouses, Barbeque, Brazilian, Restaurants</t>
  </si>
  <si>
    <t>Picanha Brazilian Steakhouse</t>
  </si>
  <si>
    <t>CWceNX14q4snvv52JMTpkg</t>
  </si>
  <si>
    <t>I have been to Picanha Brazilian Grill multiple times for dinner due to the rodizio style service provided here as well as the cheaper price compared to the higher end, more expensive rodizios in center city such as Chima or Fogo de Chao.  The restaurant is located in an area which doesn't look too nice but it is worth the food.  There is parking along Castor avenue near the restaurant which requires parking meters during certain times of the day.  The menu here offers less cuts of meat than the counterparts but that isn't a big issue.;;The salad bar is different than the other rodizios as it is more true brazilian style than other places.  I decided to try the mac n' cheese as well as the polenta.  Both were very good and I ended up getting some more of them towards the end of my meal.  The rodizio service was done by one guy who cut decently sized pieces of meat each time.  We decided to try mostly all of the meats offered here.  I even tried the chicken hearts here which weren't bad.  I really enjoyed the sirloin as the fat around the edge melts in your mouth and it was prepared perfectly to medium rare.  Otherwise, all of the other meats were pretty good and I can't say there was one meat that I had that I didn't like as I cleared most of my plate each time.  ;;Overall, I recommend this place to anyone looking for a casual rodizio style dinner that provides a tasty meat equivalent to other counterparts without the higher price.</t>
  </si>
  <si>
    <t>zQdE4W6Aop31qpEQa2EtfA</t>
  </si>
  <si>
    <t>Mmm; the food here is to die for. It is not fancy but the food could not be more delicious. Staff is friendly and service was very quick. Came with several Brazilians and had a fantastic time.</t>
  </si>
  <si>
    <t>mJKalr62GBOGtu0sfFlAeg</t>
  </si>
  <si>
    <t>Purchased a Groupon for weekend which includes 2 juice 2 all you can eat buffet and 2 desserts. The customer service deserves 5 stars but the food was just fair. Nice interesting variety at their salad bar. Most things at the bar that should have been hot were barely warm. We loved the macaroni and cheese; carrot coleslaw; fake crab salad and fried bananas and tossed salad. The best meats were the prime rib; garlic steak; garlic chicken and sausages. Never had the ribs to try them. The rest of the meats were grisly; dry; chewy. The juices were delicious as were the desserts we chose. The flan was exceptional. Without a groupon the buffet itself is $23.99 a person. The Groupon basically gives you the juices and desserts for free. It was a nice experience but not worth the drive even with a Groupon for the quality. The bill totaled $90.00 with the tip. Thank goodness we didn't pay that. I'd rather spend that kind of money at Fago de Chao or capital grill. Disappointed</t>
  </si>
  <si>
    <t>CJ-0D3IDpMVdoceLxPjRvw</t>
  </si>
  <si>
    <t>ZkVVdewSTmwhABb91iNxJg</t>
  </si>
  <si>
    <t>Picanha is a great steak house! for $25.00 you can have the all you can eat buffet. They bring steak and othe types of meat to your table constantly. I don't usually do the all you can eat because as much as I love food I find that usually after one plate I'm done! My plate usually runs about &amp;10.80 and believe me I stack up that plate! ;;The people there are very friendly, parking is easy to find, and you can BYOB!!! ;We love this place so much that my daughter wanted her 15th bday party there! They were so nice (with only a day notice) and allowed us to brign in not only our own booze (for the adults) but also our own sodas! And although they sell cakes there they did not mind us bringing our own cake and stored our ice cream for us. When it came time to cut the cake they came out and sang and help with the cake!</t>
  </si>
  <si>
    <t>EiAOjMQ1MMcT29wu-Gbw9g</t>
  </si>
  <si>
    <t>9QS7hBf2Nf7_Th6PuNQwlQ</t>
  </si>
  <si>
    <t>As I read through some of the recent reviews, which were negative, I have to say I'm surprised.  While Picanha Grill is certainly no Fogo De Chao, I wasn't really expecting this when I ate there last night. After all, the price for an all you can eat meal was $22 vs. Fogo's  $49. Yes the cut of meats weren't as delicious as Fogo's  but they did have some decent meats and an acceptable variety. Picanha's  salad grill wasn't amazing, but it did have some selections which I really enjoyed. I mean, can you even go to the Olive Garden and eat and appetizer and pasta for $22? Yes the meats don't come out as fast as Fogo's, but I sat there until I was stuffed, and I never felt rushed out. By the way...did I mention that this place is a BYOB?;;I saw some reviews on other sites that say this place isn't authentic. First of all, how authentic do you expect it to be sitting on Castor Ave. in North East Philly? The authenticity of the place is that it is run by Brazilains and frequented by local Brazilians looking for a bite to eat.  For me, it was a very nice getaway from all of the other chain restaurant which I usually get stuck eating at.</t>
  </si>
  <si>
    <t>cFpBXnFvKRJggXynVONFkA</t>
  </si>
  <si>
    <t>ytj2n8m8b9BbQm-mCWjJWg</t>
  </si>
  <si>
    <t>This place is just wow just wow. Let me get started. When I got seated; everything was good and asked  for water because I don't drink soda. I got up to get my food. I got my rice; pasta; and meatballs I sat down and it was very good. Then the man who was holding the steak came to me to see if I wanted a piece of steak of course I said yes. Cuts me a piece of steak and leave. I tasted the steak and let me tell you something it was dry. I could not even swallow the damn steak. It was over cooked.When the man came up to me with a different piece of steak I ask to him to give me a slice. He cut me a slice but as he was walking away to serve another customer he was literally spinning the tray attached to the steak. I was like oh my god. No wonder why my steak was dry. Customer service was horrible. I was done with my water and they didn't even bother asking if I wanted a refill and they didn't stop by to see if I was satisfied with my food. After finishing my meal I decided to never come back.</t>
  </si>
  <si>
    <t>cQi5KWvQ3cbWqWTTwa7fxQ</t>
  </si>
  <si>
    <t>RUqGC4YomDhukJGUP2LKDA</t>
  </si>
  <si>
    <t>I came here with my boyfriend with a $25 groupon in hand, for 2 Brazilian Steak buffets.;;I must say that, with the groupon the deal was great and very much so worth the food, service and OMG (see below) the dessert. However, I wasn't amazed by anything.. (except the dessert) -- which wasn't included in the groupon.;;The food was pretty good. The meat was seasoned well, but some pieces were dry. The service was great, they were attentive. However.. there was some sort of un-cleanliness of the place that I felt, but nothing too serious. Just kind of an old little restaurant. ;;The buffet stands were not big at all, I believe there were two carts. It was enough though. Everything on the buffet carts was pretty standard, nothing disgusting but nothing delicious. Just plain old, standard.;;We enjoyed our meal, had a pleasant dinner with our groupon. But we still wanted to have some dessert even though it wasn't included. I can't remember what my boyfriend got.. but I got what the lady recommended.. THEIR FLAN. And my gosh, am I happy she recommended it. Maybe I'm crazy.. but I really do think it is by far the BEST FLAN I'VE EVER HAD. I haven't had many.. but I've had enough to know this was the most delicious I've had! It was nice and firm, but creamy. The sugar was just enough.. it tasted so caramelized and.. carmely.. it was soooo delicious. My boyfriend went back to get it for me two separate times, because I loved it so much. No steak, no dinner, just the dessert to go. It's $4.00 which isn't the BEST price, but it's quite good and I'll pay for it once in a blue moon for the pure enjoyment!;;Overall, I'd say about 3-3.5 stars. It would just be difficult to pay THAT much on a normal basis without groupon. It's also $24.95 for lunch price (same meats available) for lunch at Fogo.</t>
  </si>
  <si>
    <t>VerPjcx51_wscvyEGvQV0g</t>
  </si>
  <si>
    <t>We arrived at 6:30 and were the first dinner customers.  The buffet bar had just been replenished and looked delicious. We decided to get the rodizio and were quickly seated and literally greeted by a server with two swords of chicken and sausage not 2 minutes after returning from the buffet bar armed with plates of salad and sides.  Fantastic!  Let the protein-fest begin!  ;;The chicken was very juicy and wonderfully seasoned; not at all dry and very tasty. The sausage was flavorful and good but nothing made it stand out. Now the skirt steak was quite possibly the mst flavorful meat of the night but it was a little on the tough side; I kinda wish that t ad been more rare. The picanha was tasty and moderately tender and the alcatra was very nicely seasoned if a little on the sinewy side. The ancho was served in slices that the server allowed me to pull off the sword. Yum...who doesn't love an endless feast of beef?  We finished off with the bacon-wrapped chicken, which was very succulent for a lean breast, and delicious when paired with the smoky bacon. Overall, decent meats and spectacular service. Seriously the man serving the meats was the friendliest waiter ever; he always had a smile and gave us very generous first seconds of every kind of meat. You can't beat that.;;The sides were very good. If this place were closer to me, I would literally come here everyday and get the salad bar for lunch. The roast pork was spectacular, as were the salads. The fruit plate looked beautiful and was filled with kiwi, pineapple, and melons - all of which were sweet. It was so sad when I realized that I was way too full of meat to indulge in the full glory of the salad bar. Another day, for sure.;;If you love meat, this is a must-try. It's basically your mom and pop version of Fogo for a price that doesn't require a company expense account and with much better service.;;Plus get a restaurant.com certificate for a discount!</t>
  </si>
  <si>
    <t>anA7LbqQy5M2QCRi0pF_MA</t>
  </si>
  <si>
    <t>HZD-HDKA8WRYegjUAgcELg</t>
  </si>
  <si>
    <t>pPnChjwM_gd9Oe_NWoJdvQ</t>
  </si>
  <si>
    <t>For those who want their dinner to be like a dream... a really bloody and surreal dream. My friends and I sat down at the Brazilian barbeque (which looks like a seedy kind of diner but has a banquet room on the other side with clouds painted on the ceiling and a lot of balloons (and a TV and recliners... so weird!), hit the salad bar, and  almost immediately after returning to our seats, had three huge skewers of different kinds of meat brought over to our table. The woman who brought them was shaped like a large blonde linebacker and barely spoke any english but LOVED the fact that we became more and more excited every time meat was brought out. She quickly picked up on the fact that we pretty much all liked our meat as rare as possible and probably by the second time she brought the meat out, our table had drops of blood all over it. I hadn't even paid attention to the fact that all the tables were covered with thick plastic sheeting. At one point, I got up to go to the bathroom, and my foot slipped on something and shot out to the side. I looked down and saw two puddles of blood next to the table! I chuckled my way to the bathroom where I found signs posted on both stalls in the ladies room... \Do not throw toilet paper in the toilets!\".... Um... what?! I looked in the stalls and the toilets looked normal enough</t>
  </si>
  <si>
    <t xml:space="preserve"> but there were definitely little trash cans full of crumpled up toilet paper next to each one. WHAT?!?! I felt totally uncomfortable with the thoughts and questions that instantly started gushing through my brain so I just went back to the table</t>
  </si>
  <si>
    <t xml:space="preserve"> still having to pee. We ploughed through slab after slab of messy</t>
  </si>
  <si>
    <t xml:space="preserve"> drippy meat</t>
  </si>
  <si>
    <t xml:space="preserve"> which our server was all too happy to keep hacking off of her skewers for us. It was definitely not for the faint of heart or stomach... but I have never felt so peaceful at the same time as feeling so aggressive. It was almost a spiritual moment. I love red meat.;If you are more into the meat than a fancy experience</t>
  </si>
  <si>
    <t xml:space="preserve"> choose this over Fogo</t>
  </si>
  <si>
    <t xml:space="preserve"> at $18 per person</t>
  </si>
  <si>
    <t xml:space="preserve"> it's a deal. Also</t>
  </si>
  <si>
    <t xml:space="preserve"> try the parfait for dessert</t>
  </si>
  <si>
    <t>...you will fall in love.;Oh yeah</t>
  </si>
  <si>
    <t xml:space="preserve"> and it's BYO."</t>
  </si>
  <si>
    <t>6eipwrk2ZjOdvuD6GI-TTw</t>
  </si>
  <si>
    <t>uHhnnzDTPgjBX-THV_cCAw</t>
  </si>
  <si>
    <t>Restaurants, Mexican, Tex-Mex</t>
  </si>
  <si>
    <t>Johnny Manana's</t>
  </si>
  <si>
    <t>vsJ0cygaXqMNd969FuMyeQ</t>
  </si>
  <si>
    <t>Let's get on the same page here.  I am from California.  So for me, sampling the mexican food in Philly is like trying to find a decent cheesesteak in San Francisco--you can find better if you go to the source (or at least a few hundred miles north of it).  With that said, I tempered my expectations and finally tried Johnny Mananas.  I asked the bartender to order me her favorite dish, and ended up with \Johnny's Favorite\"--a spinoff on enchiladas.  With a little Tapatio on top it actually tasted pretty good; maybe not $14 good</t>
  </si>
  <si>
    <t xml:space="preserve"> but better than expected.  Rice and beans were a little dry</t>
  </si>
  <si>
    <t xml:space="preserve"> but excellent (house-made) tortilla chips and salsa made up for it.;;The atmosphere was lively and it looked like the bartender knew how to make a decent drink</t>
  </si>
  <si>
    <t xml:space="preserve"> although I stuck to beer.  Aside from fancier joints like El Vez and Lolita</t>
  </si>
  <si>
    <t xml:space="preserve"> Johnny Mananas is my frontrunner for best basic Mexican food in Philly."</t>
  </si>
  <si>
    <t>HF7eHKbMrrMgvHmdfrX-Sw</t>
  </si>
  <si>
    <t>i8-otNICtNsKXqCm88G-yw</t>
  </si>
  <si>
    <t>This place would be great if the servers were much more attentive. We went there when we first moved to East Falls about 2 years ago and at that time the service was okay but since our first visit the service has gone downhill BIG TIME. For awhile they didn't have a liquor license  and didn't let you know you couldn't get drinks until you sat and waited 20 minutes for a server to pay attention to you. It's a shame because the food is OK; fish tacos are good; margaritas are good; ambiance is good... the service is just really really bad. We've given it a bunch of chances but we are always disappointed.</t>
  </si>
  <si>
    <t>1YoEDjUjcEBYV2tQSTknoA</t>
  </si>
  <si>
    <t>We used to live near here and come here with some regularity. The food was good and the place was fun. NO MORE! Don't waste time; memory or money here. The menu lies. Mexican fried chicken is a fried chicken happy meal with a full plate of sawdust textured \Mac and cheese\" with the Mac cooked down into paste. There was no Pork at 7pm on Saturday evening for carnitas. The beer is OK."</t>
  </si>
  <si>
    <t>11QEug47dBrh7hwh8LZFfg</t>
  </si>
  <si>
    <t>cDFSJHTrGmpc7-3VfcZaUw</t>
  </si>
  <si>
    <t>The food was okay--but they ran out of guacamole; or so we were told. I didn't even believe this; so it's either very bad service; or not having a menu item that is really necessary for too many dishes.</t>
  </si>
  <si>
    <t>aS64lhuiaxybW2EHkOXRbw</t>
  </si>
  <si>
    <t>It is an absolute shame that the service is so bad since the food and drinks are good. I've been coming here for years however this past year the service has been absolutely horrible. ;;Since I had to wait so long for everything, I had a lot of time to observe what was going on. I was here for about 2 hours on 02-23-14 at 7:30-9:30. I only state this in hopes that the owner sees this. When I arrived this were 15 people scattered at the tables and bar. I asked to sit at the high top by the window...the waitress sighed and stated that it has to be cleaned....and took me to another table and walked away.  It took 10 minutes before I was approached for a drink order, mind you that all of the waitresses were sitting at the table that they're supposed to be doing side work...texting!  The texting continued all evening....my drink ran dry several times and no one was around to refill it. I actually had to flag someone down each time I needed something including the check.  Now please remember  there was about 15 people (5 or 6 tables) in the whole place and there were 4 waitresses.   If they weren't texting at that table they were all gathered there BS-ing. ;;This went on all evening...I had to ask for napkins and a fork, the high top I mentioned I wanted to sit at...never cleaned in the 2 hours I was there; 2 couples asked to be moved after they were seated because the table was dirty; the table was cleaned with Windex....I didn't realize that Windex was a disinfectant. ;;The owner should be ashamed of himself and the manager and waitresses should be let go. The only one working was the bartender. ;;And the icing on the cake....I wrote this waiting for my check. I won't be back and will tell everyone not to waste there time. ;;Just one more suggestion for the owner if they happen to see this....add an email on your website. I would have sent this directly to you had there been a way to contact you. ;;Honestly, better service at Taco Bell.</t>
  </si>
  <si>
    <t>Ax9qGh0eJIOIj2JS8TI3ow</t>
  </si>
  <si>
    <t>tyHXiMQ2AJo8K0oBimAQDw</t>
  </si>
  <si>
    <t>Went back; tried the margaritas.  Worst margaritas ever.  Bad mix; watered down; and expensive.  Stick to beer.  I even had a shot of Patron and it was completely watered down.  Johnny; you just dropped a star.</t>
  </si>
  <si>
    <t>Fe20D2_08CvSTVPySV6riQ</t>
  </si>
  <si>
    <t>can't beat their $5 margaritas! I recommend the classic margarita on the rocks  ;;mediocre Mexican food but definitely a bang for your buck margaritas</t>
  </si>
  <si>
    <t>FwSwo4cptZZwVbIe-OqueA</t>
  </si>
  <si>
    <t>I9UCqxYYmPonl9qP6Fn4QA</t>
  </si>
  <si>
    <t>I'm not a HUGE Mexican food fan; but there is no way I can give this place anything less than 5 stars. It's a well-done place; a great atmosphere; and a pretty cool location. The food is darn tasty...I've enjoyed it as much as any other restaurant in the city (but I keep my selections simple; ya know?) The place can be crowded...but never packed or ridiculous; etc. Reservations make it easy. Parking (local; free) is not much of an issue either. Prices are decent...and the margaritas are top-notch! This place is just another piece of the culinary puzzle that makes Philadelphia the best food city in the world!   How dare New Yorkers call Philly their \sixth borough\"!  They can keep their overpriced steakhouses and \"New York\" soft pretzels...what a joke!"</t>
  </si>
  <si>
    <t>XZLZKouzSwOhVhi63fXx7A</t>
  </si>
  <si>
    <t>I've never written a review on a restaurant in my life because I'm normally not very critical but after my experience at this place I have to.;;Went for lunch at about 11:45.  Sat at the bar and ordered a tea and a margarita while I was waiting for the food.;;At 1:09 about 80 minutes later the manager told me he had got my ordered mixed up with a table and there was no food.  He told me he wouldn't charge me for the drinks, which I hadn't finished, and that I could come back and have lunch on him in the future.  I walked out.;;While I waiting at the bar the bartender, who was standing right in front of me when I ordered, twice came up to me and said, \did you order food?  Oh ok let me check it shouldn't be long.\"  She didn't come back to me either time.;;Also while I waiting</t>
  </si>
  <si>
    <t xml:space="preserve"> I asked the waitress</t>
  </si>
  <si>
    <t xml:space="preserve"> who was near the bar</t>
  </si>
  <si>
    <t xml:space="preserve"> if there was a happy hour crowd there normally.  She sneered and said \"yea sometimes.\";;Worst experience I ever had in a restaurant.  Manager seemed nice enough but I got the distinct feeling that they were not on top of things at all."</t>
  </si>
  <si>
    <t>vEMk9P1QHuf38LKNlwutzw</t>
  </si>
  <si>
    <t>zrQAj03aHI7kpmAiyKcKhA</t>
  </si>
  <si>
    <t>Nightlife, American (Traditional), Seafood, Restaurants, Bars, Cocktail Bars</t>
  </si>
  <si>
    <t>Doc Magrogan's Oyster House - Philadelphia</t>
  </si>
  <si>
    <t>J2Vnbvo6GPeqZrgxGJ6M5A</t>
  </si>
  <si>
    <t>came here for happy hour on a monday evening and found it to be a fun experience. the decor; as mentioned by other reviewers is fantastic. i couldnt help but to compare it to the oyster house downtown. in terms of experience it has it's pros and cons. pros:  it's not crowded; even thought it was buck-a-shuck monday (this is a biggie for me because oyster house in center city seems to be perpetually crowded during HH; cons: you can't see the shuckers; and buck-a-shuck only happens on mondays. oh; and all the other food was super OILY. i would come back again for happy hour (mon-fri 5-7pm they have $5 appetizers; $5 wine; $4 cocktails; $3 draft beers).</t>
  </si>
  <si>
    <t>AiwVzxg4paqeDX82O4oFLg</t>
  </si>
  <si>
    <t>kCRuedgsjPbDkNRl9Y3pGQ</t>
  </si>
  <si>
    <t>X74RmnNUtiagRd8U5EnnyA</t>
  </si>
  <si>
    <t>eCpnYTrqwobAAPXg5uzEOg</t>
  </si>
  <si>
    <t>y9PscKlHM56AndW8xmarLQ</t>
  </si>
  <si>
    <t>UFkUUtoEbwEYjmqxKugo-w</t>
  </si>
  <si>
    <t>It takes a lot for me to complain especially about food but this has to be one of the worst experiences as far as service; food and just overall experience goes. I was anticipating going here for a long time with my colleagues for lunch. When we arrived; we were one of the first parties in our section. We ordered our food (Tacos and Mac and Cheese) An hour went by and while everyone in the room was enjoying their food; we were still waiting....We had to go back to work and get our food to go and that even took some time. We returned back to the office and the food was pathetic for what we paid. The $8 salad was a few pieces of lettuce and a cucumber slice (forgot the dressing) and the tacos were soggy and tasteless for $16. Very disappointed! I have eaten my way through this city and I will not be returning. They gave us a $25 gift card which only covered one of our meals. Wrote to management and still have not heard back. Not happy</t>
  </si>
  <si>
    <t>vVaZYOwyg7SJZOr_BSwREQ</t>
  </si>
  <si>
    <t>While the atmosphere and service were satisfactory, the food was absolutely appalling.;;I ordered the blackened chicken tacos and I cannot describe a more flavorless hunk of meat thrown onto some old lettuce which red peppers coming out of a can. The sauce was laughable, the chicken dry, and in one or my tacos they completely forgot to even put chicken.;;Don't be fooled by there appearance or ambience, this place sucks</t>
  </si>
  <si>
    <t>DURo51h1C8kRt3ku7IADrQ</t>
  </si>
  <si>
    <t>vrUf4_EV3VMftZ8h2DYyeA</t>
  </si>
  <si>
    <t>Came here several times and repeatedly surprised by the low quality food and taste. We optimistically think that it will get better, but today was honestly the worst.;;Ordered a burger and a Fra Diavolo pasta (special for the month). The pasta came out overlooked, sauce bland, and mussels plain. The burger we ordered as medium came out well done and dry. And the fries were actually cold and limp, like they had been reused. ;;Seated in the back of the restaurant, the waiter took 10 minutes to welcome us. ;;Would never come here again, and would not recommend anyone to waste their money here.</t>
  </si>
  <si>
    <t>QvIk8deNa0ESb6379EbN2w</t>
  </si>
  <si>
    <t>xmxrA4MIg8G6YplLZtcXLg</t>
  </si>
  <si>
    <t>Food was pretty good.  Went for $1 oysters. Bad service. Forgot my soup order; food took forever to come out.</t>
  </si>
  <si>
    <t>oxFr6pxKXIpZrnqVCl3L7g</t>
  </si>
  <si>
    <t>nV1DOFEygQ4hBwkzPfvG2w</t>
  </si>
  <si>
    <t>I enjoyed the late night happy hour.  My friend ordered a cocktail and it didn't have much alcohol in it; very disappointed.  I would try this place again.</t>
  </si>
  <si>
    <t>58etVqygeyWAXZB-9z8pKw</t>
  </si>
  <si>
    <t>Had had the pleasure of enjoying many nights here. Great specials.  Neil the bartender is super knowledgeable; pours amazing drinks; and will find a way to serve exactly what you are looking for! Dave (the manager); Jay (our other fave!) are some of the most welcoming; energetic and most amazing hosts! I come here at least 3x/week - it is a lesser-known gem of West Philly. Come here.</t>
  </si>
  <si>
    <t>SJ-jJs0weXItEdVE8Nf8xQ</t>
  </si>
  <si>
    <t>Great seafood; went for a beer festival and had a whole lobster themed meal. Went other times and very much enjoyed the food and drink. A little pricey and no parking really near by</t>
  </si>
  <si>
    <t>zSfIZUv69B2H1GecZv10rA</t>
  </si>
  <si>
    <t>LQZdcwfqneUIrZTy1VvWfg</t>
  </si>
  <si>
    <t>Restaurants, Thai, Desserts, Salad, Food</t>
  </si>
  <si>
    <t>Baan Thai</t>
  </si>
  <si>
    <t>JxkyAOMoO1q54R5r-k_D4g</t>
  </si>
  <si>
    <t>Baan Thai is great for a dinner date or large parties of 8 or more. There is a good amount of space in the restaurant and you do not feel crowded in. The portions are large and all the food we ordered was amazing. The salads are also huge so I suggest sharing if you are ordering appetizers for the table with a large party. The service was good and speedy. We didn't have to wait long for our order. Its definitely a great go to Thai and BYOB spot in Northern Liberties.;;I suggest the Pad Thai Chicken, Spring Rolls, and Money bags.</t>
  </si>
  <si>
    <t>B3J2dBMsx2D3kbWSCz8ajw</t>
  </si>
  <si>
    <t>UpymXRFXFU0evL2Oo3Nnaw</t>
  </si>
  <si>
    <t>jSaSBODLuWj2nkSlhdqsdQ</t>
  </si>
  <si>
    <t>12mFGnfJuYba-jlyiDLe-Q</t>
  </si>
  <si>
    <t>A local favorite for us. Great food. We love the Pad Prik Pow. We've also enjoyed the Pad See Ew, Thai Fried Rice, Pineapple Fried Rice, and more. ;;The restaurant atmosphere is pleasant and also good for conversations over dinner, yet casual enough for young children. Delivery is quick, even faster than promised.;;We hope Baan Thai has a long life on Liberties Walk.</t>
  </si>
  <si>
    <t>8Mzu_wczdzv9dU_Gr6OR8A</t>
  </si>
  <si>
    <t>PM900PelHfOINF2DHnvR-A</t>
  </si>
  <si>
    <t>Not the best Thai food I have ever eaten; but by far the best Thai food I have eaten in Philadelphia.  Large portions.  None of this hipster fusion menu crap (ironic given it is in Northern Liberties).  Just a regular Thai food menu with decently flavored sauces that don't taste like they came straight from a jar.  This is the only Thai restaurant I will eat at in this deprived city.</t>
  </si>
  <si>
    <t>XwqdNhIFZB-fucyjcYjzBA</t>
  </si>
  <si>
    <t>$10 lunch special on sat until 3p includes salad; appetizer/soup and a dish with choice of meat or tofu. Yellow curry; anyone?</t>
  </si>
  <si>
    <t>ED7fXMpz8F890Zs1ev1QuQ</t>
  </si>
  <si>
    <t>q2hms0wdFicvzNpqIE_SHw</t>
  </si>
  <si>
    <t>Great food.  Nice guy.  Much better than the nearby Circles restaurant.  BYOB is a huge plus.  My BF was not totally happy with his dish.  He said it lacked flavor.  Maybe he needs more flavor!  Anyway, go here.  It's a winner.  ;-JM</t>
  </si>
  <si>
    <t>xhHRsOoE8pHCuJGBwus_Hw</t>
  </si>
  <si>
    <t>ePh-ANwsZRvj3gwECgxwoQ</t>
  </si>
  <si>
    <t>Very nice lunch special. ..even on the weekend...where you get a choice of numerous entrees with your choice of protein (including tofu); a salad and choice of appetizer or soup.   I ordered the Thai salad w peanut sauce; the veggie Tom Yum soup and Drunken Noodles w tofu.  All for $10.  Everything was delicious and fresh.  Veggies were perfectly cooked and eveything was flavorful.   The only suggestion I'd make is to lose the baby corn and stick w the fresh veggies.  A great and filling lunch</t>
  </si>
  <si>
    <t>Yd8drJ9z5EXyoQVgVxfYmw</t>
  </si>
  <si>
    <t>ysWGZ9XoUKZf96L66L3h0w</t>
  </si>
  <si>
    <t>JzPPcIDxQ2Is07lT_ppilw</t>
  </si>
  <si>
    <t>90fzQxpw6xjSf8JZ44bfcQ</t>
  </si>
  <si>
    <t>eUrCxJk6XzrVJ-ljiB2Fkw</t>
  </si>
  <si>
    <t>Despite the good service and pretty good food; I have had better in other locations.  Nothing wrong with this place; just not as good as some of the others I have had.  I am keeping the other restaurants anonymous to respect this one.</t>
  </si>
  <si>
    <t>hJZdG_TBMzpkSNAQzKP2pQ</t>
  </si>
  <si>
    <t>ZLKLshuZ2HcwbPDpb3l-AQ</t>
  </si>
  <si>
    <t>Food, Bakeries, Restaurants, Vietnamese, Sandwiches</t>
  </si>
  <si>
    <t>Ba Le Bakery</t>
  </si>
  <si>
    <t>mnIuxqe4oVqL-J5oOtmeIg</t>
  </si>
  <si>
    <t>Ba Le is a hidden jewel! People are very friendly and helpful. I recently began to go in there to try different type of dishes and so far; everything I've tried was delicious! I especially love Banh Gio; which is made with rice flour and pork. The humongous grilled chicken thigh; Dui Ga; is also to die for!</t>
  </si>
  <si>
    <t>RFtfTYJ53Kx_iCVW46uEig</t>
  </si>
  <si>
    <t>W_7lHS1Xv2kAIxBNmXrfSA</t>
  </si>
  <si>
    <t>KSBYxf_XTB8Hh7MZEvSdyg</t>
  </si>
  <si>
    <t>I don't know what happened, but something changed over the past few years since I first reviewed.;;The #2 (pork banh mi) has changed for the worse. The sauce they marinate it in is different and it seems like a fattier cut of pork than it used to be from the last few times that I've had it.;;It's pretty tragic considering how great the #2 used to be. Cafe Cuong makes a better regular banh mi and Lee's makes a better pork banh mi.</t>
  </si>
  <si>
    <t>UCj8rnKMjvrHU6WUtqBNvQ</t>
  </si>
  <si>
    <t>43YsnTBrV9-V-cUpjuL3Tw</t>
  </si>
  <si>
    <t>I was torn about how to rate this place for a few reasons. First of all, the sign says restaurant, but there is no seating available inside. The prices were very reasonable. I got a chicken hoagie. ;;The bread was amazing, very fluffy and delicious. I loved the sauce that they put on the sandwiches, but was not too impressed with the quality of the meat they used. I found myself picking out the fatty pieces and was left with barely any meat on my sandwich. My boyfriend got the pork hoagie and did not seem to have the same problem. ;;I would give this place another try because i loved everything about the sandwich besides the meat. Maybe it was a fluke. The staff was very friendly. There was a young man working who very pleasantly answered all of our questions about the food.</t>
  </si>
  <si>
    <t>5IaHGddT0RLq1-S5LbP1iw</t>
  </si>
  <si>
    <t>8Jq2JHvCUKtoMgmZJqOlGQ</t>
  </si>
  <si>
    <t>Banh Mi sandwiches here are awful. Bread sucks. Veggies are cut big, and too sour. Less pate and too much soy sauce. Mayo had a funky stench to it. Was craving a Banh Mi, ahh did not like at all, very disappointed. ;;Best thing about this bakery is that certain foods are ready to pick up and already made. From random meats, pasteries, smoothies etc. convenient and great. ;;Parking in this plaza is a pain. Might want to park on the street.</t>
  </si>
  <si>
    <t>KqzgupvHOVfYQhefLBQxzg</t>
  </si>
  <si>
    <t>D8tVD6EExrLsJle5U-Os0Q</t>
  </si>
  <si>
    <t>I visited this place years ago before I started Yelping.  Then I read reviews of this place and figured i'd give it a try again.  Well I wasnt disappointed.  The place is a 100x better then my visit years ago.  It was bad back then.  ;;I order the chicken banh mi.  It is very good and my favorite in the place.  The bbq bahn mi was recommended to me by another customer but i'll order that next time.  Bread is really crusty and soft just the right amount of veggies and mayo/butter they put on it.  Im not sure what they put on the bread, taste like butter to me lol.  The only thing I do warn you about is that my chicken had small bones in it.  I dont believe that is supposed to be, but i'll tell them next time.  I still recommend this place!;;Happy Eatings!!</t>
  </si>
  <si>
    <t>ZO3Hh2lSFWmiPjDj0Wad5w</t>
  </si>
  <si>
    <t>itJkg-tkXrUllxFdKqsWgg</t>
  </si>
  <si>
    <t>My quest for delicious banh mi in Philly is unfulfilled. If you have a good rec; please help! I got two sandwiches; the special combination and one with anchovies (to try something that isn't on everyone's menu). The sandwiches were ok (better than Cafe Cuong; the only other banh mi I've had so far in Philly); a decent size; with fresh bread. They use these see-through plastic wrappers which I thought were cute; but didn't help the taste any ;) The place is quite big but didn't seem to be busy. I'm craving CA chains like Lees; Paris; and other joints like Saigon right now.</t>
  </si>
  <si>
    <t>q5--JHetkUauH-1JPUpeGA</t>
  </si>
  <si>
    <t>I just wanted a good, tasty banh mi, and they gave me a PRE-MADE bland sandwich.  (I've never been to a place where they don't make them to order.)  ;;In my whole life, this was the first banh mi that I didn't finish!  Bleeccch!!!  Bad bad bad!!!</t>
  </si>
  <si>
    <t>cY3wU46PVn9ZxUV42TyDXA</t>
  </si>
  <si>
    <t>xUaCwsftsVQ4XOJsxZZrEA</t>
  </si>
  <si>
    <t>Be Le is the king of Vietnamese hoagies (Banh Mi) and quick-to-go-grab Vietnamese baked goods in south Philadelphia. If you don't know what a banh mi is, your best bet is to google it first. It's definitely not your typical hoagie and you'll shock your tastebuds from the savory flavorful meat and sour fermented vegetables.;;Their menu of banh mi is compact, but they have all the options you would want. Recently the prices HAVE gone up, but $6 for a hoagie still isn't too bad.. but it is not something I would buy all the time. My boyfriend loves the shredded chicken banh mi here since it includes a delicious home made sauce that makes all the difference. He always pairs it with the Vietnamese iced coffee which he loves from here. Usually, I opt for the cold cut or the dac biet (special). Both have very unique tastes -- both so satisfying.;;I am also obsessed with the heated quick-grab foods here. The egg rolls are tasty and crispy (better than ordering at Vietnamese restaurants imo). And the sesame seed balls are also made to perfection. With these you have to eat immediately because even a day of storing them will change the flavor and texture completely. ;;The bakery itself can be disorganized since there is just a counter with food all around it, but you're free to just walk around and browse the store. Most of it is self serve other than the drinks and banh mi. After you know what you want you simple walk up to the counter and place an order or pay for what you picked out.;;This is the \go to\" banh mi place and is great for a quick and affordable bite to eat. It may not be the best</t>
  </si>
  <si>
    <t xml:space="preserve"> but it is convenient!"</t>
  </si>
  <si>
    <t>ZTHZsP7NSnc3Csje-SKNyQ</t>
  </si>
  <si>
    <t>iq4L-GQNPHmne696IPhGRw</t>
  </si>
  <si>
    <t>The first place I ever had Vietnamese coffee and I'll never forget it. So delicious. The banh mi here is good too, and I'm a sucker for cute packaging.;;P.S. - The owner/manager is hotttt</t>
  </si>
  <si>
    <t>1bEllN7PwMVH10U0fXBZMg</t>
  </si>
  <si>
    <t>K8b2MQ5Az59-nzvqUfjJEQ</t>
  </si>
  <si>
    <t>The Farm and Fisherman</t>
  </si>
  <si>
    <t>0jy0KiSGxTSm1Id1er6KLQ</t>
  </si>
  <si>
    <t>Although the term is often overused; \farm fresh\" truly applies here. Inventive; flavorful dishes and just-right portions amaze. A cozy dining room; friendly atmosphere and attentive service make it the perfect setting to catch up with friends and loved ones (BYO; so grab a good bottle). Try the Bloody Beet Steak!"</t>
  </si>
  <si>
    <t>D096yxMz6DOiGVw48tEjQw</t>
  </si>
  <si>
    <t>82_vjyiiz0RgshMYOlnzqw</t>
  </si>
  <si>
    <t>Excellent if pricey meal in a tiny room; a little too close to the neighbors; but a great BYOB none-the less. We enjoyed the Bloody Beet Steak; Tom Culton's Salsify; Pappardelle Duck Ragu; Wild Striped Bass and Old Spot Pig Sirloin and Jowl. Everything was super delicious; and very well presented; with perhaps the Winter Vegetable Salad a bit disappointing - more a matter of my choice than the dish itself.</t>
  </si>
  <si>
    <t>6kyq8CZ7YKK__phmxFSeow</t>
  </si>
  <si>
    <t>Other than the non-parallel construction of the restaurant name, which annoyed my grammatically minded girlfriend, The Farm and Fisherman got everything right. ;;The chef revises the menu every night based on what ingredients are fresh. All of the appetizers were tempting, but my girlfriend and I decided to start with a plate of mushrooms and a 24 hour roasted squash. The chef later told us that the mushrooms had been recently gathered by forager in rural Pennsylvania who had to sleep out in his car for two nights. The effort was worth it, we really enjoyed.;;We shared a middle course of slow cooked tuna and then moved onto a steak and a chicken for our main course. Overall, the food was probably the best I have ever had in Philadelphia.;;The restaurant is small, but manages to feel cozy rather than cramped. Assuming that I am able to get another reservation, I will be back.</t>
  </si>
  <si>
    <t>8UgTQ9bfGQb4fbflg9Qa3g</t>
  </si>
  <si>
    <t>EQ2GrCiQxSPNY2LirOxk-g</t>
  </si>
  <si>
    <t>An absolutely delicious restaurant. We all shared and wanted it all. Even the bread was outstanding. I like the BYOB Philly scene since I like my wine and I like to know what I'm getting. The decor was minimal and felt like you were in someone's dining room. Bathroom was clean; kitchen looked very clean as well. Wait staff was helpful and attentive; but not overly so. A table next to ours didn't like their order and it was replaced with something else free of charge. Pretty cool place.</t>
  </si>
  <si>
    <t>XMQzB1pun4pcgrlP5wCj-w</t>
  </si>
  <si>
    <t>8f_WjAlZxA_T_5sajt_aNw</t>
  </si>
  <si>
    <t>I recently ate here for the first time; and I enjoyed it. The menu items are served with food items that you don't typically see on menus - fiddlehead ferns; ramps; etc. I ordered the tilefish that came with asparagus and fiddlehead ferns; and it was fantastic.</t>
  </si>
  <si>
    <t>_mKAX5sMAlbiEdvDE2cNBA</t>
  </si>
  <si>
    <t>W8FiHpuWmyEYFyom9_b1Ag</t>
  </si>
  <si>
    <t>This restaurant was spot-on in so many ways - service, food, ambience. First, the service was impeccable. Our waiter was perfectly attentive, in that he always magically appeared when you needed a wine refill but in a very noninvasive way. The front of the house was outstanding. When we spotted another table getting a dish that were not on the menu and asked about it, she sent out a complementary dish for our table which was very unexpected and appreciated. ;;Now to the food. We started with the tomato burrata salad and the chilled sweet corn crab soup. Both were delicious, the burrata was some of the best tasting cheese I've ever had. For seconds, we had the poached egg and the wahoo. Both were standouts. The lamb ribs (not on the menu) came in between our second and third course and were sumac incrusted caramelized lamb ribs. Their texture was a cross between candied but savory braised ribs. They were falling off the bone - and were the most special dish of the night. Finally, we had the pork tenderloin and flank steak which were both stellar. The portions were perfect, and we left very full without dessert. ;;This restaurant has outstanding value. We have spent that much on many dinners that pale in comparison to this meal, especially with drinks, so the BYOB aspect makes it a special dinner place that you can go to more than once in a while. The ambiance is also fantastic, although it does get a little bit noisy so if you have hearing problems going earlier in the evening would be ideal. Also, note that the restaurant is very friendly to folks who are gluten-free as every dish with the exception of one on the menu was gluten-free last night. ;;Overall, this is now one of our top 3 favorite restaurants in Philly. We are happy to support such an outstanding restaurant that supports local, organic, sustainable ingredients.</t>
  </si>
  <si>
    <t>8O9VPpq2dDTTFrjE5Yob3g</t>
  </si>
  <si>
    <t>ymVZmqvwqG77sR6LgKOZdw</t>
  </si>
  <si>
    <t>After a long drive home we were looking for a nice quiet dinner so decided to try this place. I called to reserve a tbl and was told not to worry about it because after 8:30 all guests would have been seated. To be sure, I asked the young lady if she'd like my name to hold a table but was assured we were fine and to just come in. Kitchen is open to 10pm. My date and I arrived at 9:42 and asked to be seated. There were three tables at the time and we were starving. The server reluctantly said hello, I asked for a table and she made a face followed by the infamous \let me check with chef on that\". Needless to say</t>
  </si>
  <si>
    <t xml:space="preserve"> chef said no and we were turned away! I've been in the hospitality business for the better part of 20 years and this is my #1 pet peeve. It's a luxury to have guests coming in the door and the last thing you do is turn them away</t>
  </si>
  <si>
    <t xml:space="preserve"> especially like this. The girl even had the nerve to tell me I didn't have a reservation! I'll stop my rant here. Needless to say</t>
  </si>
  <si>
    <t xml:space="preserve"> I'll never go back and I'll make sure I tell all my coworkers/friends to stay away. ;It's a shame because I'm sure the place is great (3 bells) but they have a loser chef with a poor attitude and that's just bush league. Nice work cheffrey."</t>
  </si>
  <si>
    <t>5Anve0HUpbqL449a6pilxQ</t>
  </si>
  <si>
    <t>xOchQNVNhkZqcm3GgbL_jg</t>
  </si>
  <si>
    <t>In lieu of a long review, I am going to bullet point why I thought this place is excellent, why I will be recommending it to coworkers and guests at the hotel where I work, and why I will be returning very soon:;;a) I love the ambiance. White table clothes, cozy candlelight, simple and clean.;b) small, concise, excellent menu...every choice available is a delicious choice;c) knowledgeable, attentive, friendly, sharp staff;d) BYOB;e) the duck literally melted in my mouth;f) the chef cooks amazing dishes, his wife runs a tight yet comfortable ship in the dining room...I love a good husband and wife restaurant team, and these guys nailed it</t>
  </si>
  <si>
    <t>G7drQNa1LOZvtVIOmBkTkA</t>
  </si>
  <si>
    <t>So glad I was able to eat at The Farm and Fisherman before it closes! I took my boyfriend there for his birthday last night and it was by far our favorite farm to table restaurant in Philly. ;;We shared the Bloody Beet Steak for starters - very flavorful and juicy! Just a heads up this is a beet and not an actual steak :);;I got the asparagus risotto for a second course which was super rich and creamy. Then I had the chicken for my main course. The meat was super fresh and moist but I wasn't loving the cheese spÃ¤tzle that it was prepared with. ;;We had 5 total dishes for only $100 which I think is a tremendous value for the high quality and size of the meals. And it's a BYOB so you can save money on booze!</t>
  </si>
  <si>
    <t>l1ft8ta06kcgZyGKb_RndA</t>
  </si>
  <si>
    <t>ucE9fhL4ApDOmmYqnRHDJg</t>
  </si>
  <si>
    <t>Short of it:;BYOB &amp; no corking fee. Everything is delicious, but if I had to put in order of what I thought was amazing to great: Bloody Beet Steak, Salted dark chocolate napoleon, Spice encrusted trout and new jersey risotto with lions mane mushrooms. I can't say for sure where the roasted winter vegetable salad sits within the list since it wasn't my main dish - but I would say top 3. ;;The details:;;The boyfriend and I decided to have one nice dinner while enjoying an impromptu weekend vacation to Philly. Neither of us had been before and this was truly a highlight of the weekend.;;Bloody Beet Steak: Holy Beets. This set the tone for the rest of the meal. This was perfectly balanced - sweet, acidic, fresh, light...I wanted to bury my face into this dish. It's been a while since I've wanted to lick a plate clean. But luckily they give you brioche buns and butter in the beginning so I used that as a vessel into my mouth. ;;Roasted Winter Vegetable Salad: It was a hard choice between this and the Beets for me, but luckily my boyfriend got it which was also surprising because he doesn't normally like cauliflower. So is it wrong that I was hoping that he just hated the taste so much that I could have two first courses? Unfortunately for me, he found it delicious and so I was only blessed with the tiniest of bites as he scraped up the rest of the vegetables. The bite was just as well balanced as the beet steak and to be honest, if I could eat vegetables like this more often I think I could be a vegetarian.;;New Jersey Risotto with lion mane mushrooms: I'm sure this was possibly called something else, but I remember specifically the waiter mentioned that the risotto comes from Jersey and the lion mane mushrooms came from a local farm near philly. The risotto was done perfectly, and had bits of black truffle along with the lions mane mushroom. The taste of the mushroom;;Spice encrusted trout: I'm always hesitant about spice encrusted things. Like, is it going to be overly salty/browned/overpowering that it destroys the flavor of which it is encrusting? But I took a chance, and I'm glad I did. The spice that encrusted the trout was coarsely ground so it gave a beautiful contrast to the meaty fish. The parsnips below were so delicious and sweet which went well with the whole dish.;;Salted Dark Chocolate Napoleon: Whenever I go to restaurants, my thought is always \yes to chocolate\" regardless of how full I am. This isn't your traditional napoleon</t>
  </si>
  <si>
    <t xml:space="preserve"> the phyllo dough was crispy thin and touched with honey sitting layered between salted dark chocolate mousse topped with white chocolate cream encircled by a caramel sauce. It was exactly what I needed at the end and was surprisingly light.;;Bonus points: The chef worked at one of my favorite restaurants in NY."</t>
  </si>
  <si>
    <t>vFIIeMEHtBQdApYCLF73AA</t>
  </si>
  <si>
    <t>mLdqrqgEXuUrCdgHLr30QQ</t>
  </si>
  <si>
    <t>Food, Desserts, Shaved Ice, Waffles, Restaurants</t>
  </si>
  <si>
    <t>Mango Mango Dessert</t>
  </si>
  <si>
    <t>ehGSTXNwG12mV3hihMPQvQ</t>
  </si>
  <si>
    <t>So glad this spot is open late on a Saturday night. We shared a dessert that was outstanding.   Strawberry and mango with mango ice cream and lychee jelly.  Highly recommended and was almost too good to share!  But; we did.</t>
  </si>
  <si>
    <t>GIUtPq8uw2jF5OnnFHkxFg</t>
  </si>
  <si>
    <t>Mango Mango is a really hip dessert place on Cherry Street. When we arrived on a Sunday night over Memorial Day weekend, the place was nearly empty when we left about 30 minutes later it was packed!;;We ordered the Mango Mango Combo A - Special mango juice sago &amp; pomelo with mango ice cream, snow white juice with mango &amp; black rice &amp; mango mochi. This was really, really good. I never had black rice and it went really well with the other flavors. The other was the Green Tea Mille Crepe, which was also very good. They don't have coffee and such but they do have excellent teas.  ;;4 solid Yelp stars.</t>
  </si>
  <si>
    <t>AANiJ18ydmzaUygjfG2iMw</t>
  </si>
  <si>
    <t>Manager or the owner of this place; this is probably the favorite desert place in Phily; I have been there more times I can count; and I always order the combo B and sometimes I change the Mango banji to durian banji and add one additional dollar; however this time I came they said they never do that for any of the customers; so please; take the business seriously; I'm willing to add money and what's the reason for forbidden dian this action?</t>
  </si>
  <si>
    <t>lmsA4YK_PaZHZBqtHVMv4Q</t>
  </si>
  <si>
    <t>4Lv7YPOxUjELyC-83hxwXw</t>
  </si>
  <si>
    <t>They just had their grand opening in Chinatown. I ordered the taro ball with herbal jelly, the make your own waffle and the Ube soup with sago and rice ball. It was my first time trying the last dessert and it was pretty good! (It was warm and had a thick texture to it. Not too sweet and not too bitter so it was perfect for me). The waffle was good it came with ice cream and fruits around it. Also the taro ball with herbal jellly was good too. ;;I'm really glad they opened this location in Phl Chinatown because we were lacking in more dessert places! ;;One suggestion to have is to get another system going. I see some people waiting to get a table and some just ordering food to go. Maybe consider having a booth where you seat people at the front of the entrance. I felt very rushed and it seemed disorganized because the servers were running around trying to accommodate everyone. They seemed pretty overwhelmed</t>
  </si>
  <si>
    <t>Jwl01bIIoX9sVTP0dHSzwA</t>
  </si>
  <si>
    <t>oZSCv5w1lZcmnZxhV_Lf2g</t>
  </si>
  <si>
    <t>rIFGa8Sf7DBqeu1Dyp0o4w</t>
  </si>
  <si>
    <t>kQ67fCukQFhHGLPjGJbQKg</t>
  </si>
  <si>
    <t>I was absolutely delighted when I saw Mango Mango open up shop here.  I've been to the one in NYC before and was so chagrined there wasn't one here.  Despite its location down a small side street, it definitely isn't lacking for business.   It replaced Fruit Life and kept most of the interior the same.  In fact, the mural of Hong Kong on the wall was preserved, as was the mural of people eating under umbrellas painted with a \Mango mango\" logo.  ;;My favorite aspect here is the fresh fruit they use for their drinks.  In fact</t>
  </si>
  <si>
    <t xml:space="preserve"> there are probably more boxes of fresh mangos here (stashed discreetly underneath the staircase) than at the Chinese grocery store across the street where these mangos are likely from (note the telltale purple boxes match the Chinese grocery store's mango boxes).  That being said</t>
  </si>
  <si>
    <t xml:space="preserve"> the prices aren't terribly cheap.  One Snow White Mango Slush will cost you $5.  That said</t>
  </si>
  <si>
    <t xml:space="preserve"> the mango tastes so fresh and smells so fragrant that you literally gladly hand over your money.  Mango Mango sort of borrowed from Fruit Life in the sense that they made themselves a sit-down place</t>
  </si>
  <si>
    <t xml:space="preserve"> which is nice in some way</t>
  </si>
  <si>
    <t xml:space="preserve"> but you can be stuck waiting for service or someone to notice you when they're busy.  And they do get busy.  On a Saturday evening</t>
  </si>
  <si>
    <t xml:space="preserve"> you could be waiting 30 minutes just to take one of these fresh mango drinks to go and probably even longer for a table to open up.;;Despite those minor drawbacks</t>
  </si>
  <si>
    <t xml:space="preserve"> I can't wait for my next trip here again."</t>
  </si>
  <si>
    <t>Lqo3Zjh7X2BCNRMvduoMTA</t>
  </si>
  <si>
    <t>I'm always down to try new dessert places in Chinatown as they make me so nostalgic of Asia, and this place was no different. The decor is cute there are enough tables for small and large groups. ;;We went mid afternoon and the place was pretty empty, but quickly got crowded not long after. ;;We ordered, you guessed it, mango. We got the mango and pomelo with sago and ice cream and the mango with glutinous rice balls and ice cream. Both were delicious and great for cooling down after walking around. ;;Although I see that people have said stuff about service, I personally didn't have any problems. I think in general Asian places don't really have an in your face service as the norm. If you need something let them know.</t>
  </si>
  <si>
    <t>bfJpL3-nDiqgfmZgUpjPiQ</t>
  </si>
  <si>
    <t>WusVhYMlboagE1nVGVzUNQ</t>
  </si>
  <si>
    <t>I love mango; and I love dessert. This place is like heaven to me. Besides; the taro balls and mille crepes are snatched.</t>
  </si>
  <si>
    <t>PwIG3XiBvm9dtkeHQdoiUA</t>
  </si>
  <si>
    <t>vuAekge-SMO46IaOCIvWtQ</t>
  </si>
  <si>
    <t>The mango mille crepes is awesome. Definitely get this. It's served with chunks of fresh and sweet mango. Really refreshing. The matcha one is ok, you can pass on this one. We were around 2, I wanted the motchi but I was told it is available at 3. I also wanted the black sesame paste dessert but it's not available. Very disappointed .;;The mango pocket is basically abig chunk of mango and whipped cream wrapped in a crepe. It's ok, nothing special.;;Next time I want to try the shaved ice.</t>
  </si>
  <si>
    <t>5n8OqBd8IfD69qrROducxw</t>
  </si>
  <si>
    <t>Ummm NEW FAV place! I'm so happy to have stumbled upon this gem. I was originally just going to get a bubble tea at tea do; but got distracted by this place and ended up getting a massive mango shaved ice and a matcha millicake. Everything was sooo good; it reminded me just like home. I love everything about this place; from interior design; their advertisements; to their actual dessert. I live an hour from here and i only came here twice this month. YUUSS cheers to mango mango. You will definitely see me here again soon. I've also tried the matcha ice cream waffle sandwich; that was pretty good as well. I was low key hoping the waffles are the actual Belgium waffles though. Those super sweet ones. But it was still delicious. Tip: if you get the mango shaved ice; you probably can't finish it by yourself! LOL</t>
  </si>
  <si>
    <t>WDm-Z705Wp93k-46PN_g9Q</t>
  </si>
  <si>
    <t>Food, Mediterranean, Sandwiches, Bagels, Restaurants</t>
  </si>
  <si>
    <t>Talia's Grille</t>
  </si>
  <si>
    <t>ywM1qYIL85nG79coRUDLfA</t>
  </si>
  <si>
    <t>Amazing New York style bagels; salads and sandwiches.  Adel; Dowa and their daughter Talia are great!! Very generous and welcoming.  Definitely get dessert too!! A great addition to the neighborhood.</t>
  </si>
  <si>
    <t>RO4r_EZDbheuWE6qian3fQ</t>
  </si>
  <si>
    <t>TqwBdIs7uLn1zK2CnNgKfg</t>
  </si>
  <si>
    <t>d9vkU5_t6HWPul2caLREBg</t>
  </si>
  <si>
    <t>I would like to start this review by separating 3 things, the bagel itself, the preparation, and the cream cheese. ;;The bagel- I got an everything bagel that looked huge and delicious! It was a bit doughy for my taste, and I prefer a bit more toppings of my everything bagels, but overall pretty good. 7/10;;The preparation- I asked for my bagel toasted and watched the guy put it in the toaster, so imagine my disappointment when I go to eat it and it's raw. Not even remotely toasted. How did he pull it out of the toaster and cut it and not realize it wasn't hot or crispy? Also, the cream cheese, while there was a lot of it, was globbed in the middle. I would have liked for them to spread it.;;The cream cheese- I got jalapeÃ±o cream cheese. Now, I spent most of my morning trying to figure out exactly what I didn't like about it because, in theory, it should have been good. They make it themselves and literally just purÃ©e jalepenos and mix it with the cream cheese. However, something wasn't right about it. It tasted...off. Well, I figured it out! They leave the skin on! So the actual pepper and the skin have distinctly different flavors. The skin is more earthy of a taste and the insides more sweet. I think that when they purÃ©e it, they leave the skin on which gave it an odd flavor. Don't get me wrong, it tasted like a jalapeÃ±o, because it was, but it just wasn't very good. ;;I'll be back to try other things because, like I said, the bagel itself was good, just undercooked with weird cream cheese. Maybe I'll update my review later with better results...</t>
  </si>
  <si>
    <t>DcJmhOgdRUUn4YwzxwFxAQ</t>
  </si>
  <si>
    <t>VPDK_juZtIuXmDHei3Zeiw</t>
  </si>
  <si>
    <t>lKIkwTY3gEqeIUo9b2hv8g</t>
  </si>
  <si>
    <t>So I ordered from Talia's Grille off of UberEATS and was happy to have found this place. Their bagels are perfect, real New York style bagels.  My only disappointment was the last of filling in the breakfast sandwich, a problem another yelper has pointed out. The bagel just seemed too dominant with every bite. Luckily, the bagel was so impressive that I didn't totally mind its dominance. I will definitely be coming back here but probably for a classic bagel with cream cheese instead.;To Talia's Grille, add some more cheese and make that bagel OOZE.</t>
  </si>
  <si>
    <t>_Eysff2hwHV6d6ps5jzoZw</t>
  </si>
  <si>
    <t>gzDSbgR6jAxe9irt3l3JhQ</t>
  </si>
  <si>
    <t>Authentic HOMEMADE Mediterranean food.. I've been searching for falafel; hummus and tahini and found the best! The owners treat you like family! To top it off..I ended up getting the baklava topped with pistachios and tiramisu and it beats all I've had.. bagels are top notch NY style and the many different flavors of cream cheese are to die for! Let's just say they have it all and more.. excellent chefs and bakers !</t>
  </si>
  <si>
    <t>qgszvL4gdS_xUP2iYJ92eA</t>
  </si>
  <si>
    <t>8ggsX4MaBX_fWMgMt6t-6Q</t>
  </si>
  <si>
    <t>hEY7D9X4NbYohCVcT5-nMg</t>
  </si>
  <si>
    <t>WBHtqsZfxHn6h3SrLp_9Mg</t>
  </si>
  <si>
    <t>My husband and I go to Talia's weekly to stock up on hummus; bagels and cream cheese.  The hummus is light and fresh.  The bagels are huge and there's a variety of flavored cream cheeses to choose from; all of which are decadent.  We've tried many other items from the menu as well.  The salads; falafel; breakfast sandwiches - everything we've had is great.  The whitefish salad bagel sandwich is an awesome alternative to a standard tuna salad.  Every time we stop in the owner Adel is always so friendly and we end up talking for a good bit.  He never lets us leave without a free sample of something delicious and has given our dog a few treats!</t>
  </si>
  <si>
    <t>qOfQ120vwV081FDVZAOqJA</t>
  </si>
  <si>
    <t>zRtIjNiM6W4pPfUtYY61Pg</t>
  </si>
  <si>
    <t>RkNNgD_9FMjLrnJdGjvxlA</t>
  </si>
  <si>
    <t>Stellar bagels.  The best in Philadelphia by far, you just don't know about it because it's not run by hipster clowns.  True bagels, they way they should be, simple but fresh and delicious middle-eastern and mediterranean salads and a few basic deserts.;;Best whitefish salad in the city.  Really good prices, and the owners are beyond hospitable and eager for people to like their food.  I've never gone there without getting something given to me for free.  Really, one of the great unknown and unassuming places for stellar bagels and middle-eastern style deli offerings.</t>
  </si>
  <si>
    <t>Tys-LkUZLtVtN2Yl5om2Qw</t>
  </si>
  <si>
    <t>y6FxggLj1xnJ0ArqV3UoVw</t>
  </si>
  <si>
    <t>Chicken Wings, Restaurants, Korean, Asian Fusion</t>
  </si>
  <si>
    <t>Andy's Chicken</t>
  </si>
  <si>
    <t>97IiGLATQHaTIqFhz37SgA</t>
  </si>
  <si>
    <t>Andy's Chicken is the real deal. It honestly may be the best KFC (the original Korean Friend Chicken, not Colonel Sanders) I've ever had, Los Angeles included! Hot &amp; Spicy is the way to go if you really like it hot.  If you're really daring, I'd go Hot &amp; Spicy Level 2, an sauce that Andy keeps off the menu because it's too hot for the average. The sweet chill is pretty decent as well; a bit too sweet for me but the sauce is so sticky that it's almost like honey!;;As for the sides, I always go with butter egg and rice. It's kind of basic but there are times when I have to embrace the fact that I'm Asian and that rice is the best median for any type of meat,  fried chicken included. I recommend calling ahead and not walking in expecting to pick it up when you walk in. Keep in mind this is a take-out restaurant so must take it home or eat it on the side walk in the cold like I did last time. So worth it!</t>
  </si>
  <si>
    <t>wuxZSSVXwKzN3NPcdSljUA</t>
  </si>
  <si>
    <t>wm6EZZTIIMRn6hcDYmWLgQ</t>
  </si>
  <si>
    <t>zxesUXnSSfIi2C71bbfwiA</t>
  </si>
  <si>
    <t>yx8rE8b8zgCmwsolE7pwAA</t>
  </si>
  <si>
    <t>Yes. Chicken here is delicious; but don't forget the fantastic rice dishes they offer!</t>
  </si>
  <si>
    <t>cm2EaJ-TYUMWpNm5lwIUMg</t>
  </si>
  <si>
    <t>uphOaycQ-_SkhFPoodp4RA</t>
  </si>
  <si>
    <t>rKb9iiBARIyP7CRVAAX_GQ</t>
  </si>
  <si>
    <t>I called in the minute they opened because I was warned in advance about the long wait. I specifically asked how long the wait would be and I was told 25 minutes because there is currently no orders in. I ordered chili chicken with mac salad for $11 during HH.;;FIFTY minutes later, which was DOUBLE the wait time, we got a call saying the order was ready. I swear they must've forgotten about calling us or something because we got there in 5 minutes, but the chicken was already COLD AND SOGGY! Who wants SOGGY fried chicken?! And not only that, our side order was INCORRECT. ;;The people were nice and sauce was good, which is why I am not giving them 1 star, but ultimately we just paid and waited for a cold old order of something we didn't even want.</t>
  </si>
  <si>
    <t>PJ3SICewLQFgxxL76GyaJQ</t>
  </si>
  <si>
    <t>Best Korean style BBQ chicken in fishtown. It takes 30-45 minutes to be ready but it never disappoints. You will lick your fingers; guaranteed</t>
  </si>
  <si>
    <t>YOVSEZvkeGwbxqgQoTA1zg</t>
  </si>
  <si>
    <t>XRHQUuBIgndtWlWrLkaqoQ</t>
  </si>
  <si>
    <t>Wowzers this is good chicken...;;Between BF and I we shared 3 half orders to try some variety. The hot and spicy was our favorite. It had amazing fresh pepper spice flavor. ;;The golden soy was also really really good. Comparable to soho chicken and better than bonchon.;;The original was good and a nice simple option but we found ourselves using the leftover spicy sauce at the bottom of that box for dip ;);;Incredibly friendly service and very kind owner (I assume) making our chicken fresh in front of us. Growing up in my mom's bakery this hit home the most-- I really adore the mom and pop feel of this sincere and honest hardworking neighborhood establishment. And the chicken lives up the the hype!</t>
  </si>
  <si>
    <t>vzNYQaFyBnIU_bBkJsUJQA</t>
  </si>
  <si>
    <t>uh2giwelx9p5eT1scA-rIA</t>
  </si>
  <si>
    <t>I order the sweet chili; golden soy chicken; bulgogi and kimchi fried rice. I was so excited to try it out cuz of all the good reviews they had but when I got my order home and sat down to eat the food. The chicken was dry and not well seasoned on the inside also it wasn't crispy enough on the outside but the sauces wad really good just the chicken was not well prepared. The kimchi fried rice and bulgogi was really good.</t>
  </si>
  <si>
    <t>A2xaiUSZrQsxZXqPsEl9Nw</t>
  </si>
  <si>
    <t>DT-BczTeuaLOD-ft7espYw</t>
  </si>
  <si>
    <t>Extremely satisfied. I rarely review unless the food is either amazing or garbage. I got the sweet Chile and my wife had the golden soy chicken. Perfectly crispy outside with a thick sauce and the meat was just right; nice and juicy. Onion rings and sweet potato fries were perfect; seasoned well and not greasy. happy to have this place in the neighborhood. Additionally; the guys working there let me try the different flavors and couldn't be nicer. PERFECT; in case I didn't use that word.</t>
  </si>
  <si>
    <t>y1H_IIAe4cfEoa6WbZEW3g</t>
  </si>
  <si>
    <t>cDurwnwuGsZ34J6PSAjdCg</t>
  </si>
  <si>
    <t>jq0yHEvmvJ6fo2HvUrJVNg</t>
  </si>
  <si>
    <t>E1gf1YIWOo1BgzMUwJtEZg</t>
  </si>
  <si>
    <t>Pizza, Breakfast &amp; Brunch, Nightlife, Sandwiches, Italian, Restaurants, Cheesesteaks, Food Delivery Services, Cocktail Bars, Sports Bars, Food, Bars</t>
  </si>
  <si>
    <t>Top Tomato Bar &amp; Pizza</t>
  </si>
  <si>
    <t>SPOxoHzGjCTBLY5GRMXylQ</t>
  </si>
  <si>
    <t>6pMt6lcJwgPbAgSB0nE34Q</t>
  </si>
  <si>
    <t>kh4JfWMREDe67lvvGiJvvA</t>
  </si>
  <si>
    <t>Ordered fresh made pie; not reheated slices.  Some of the best pizza I've had in philly; because of the tasteful and crunchy crust and good amount of toppings.  Had a Cowboy steak with no BBQ sauce and couldn't stop myself at two slices.  Got the same pizza again with bbq sauce and it was just as good so now I do half and half.</t>
  </si>
  <si>
    <t>zlfFzQ3TNLvTNdCnmYM3gg</t>
  </si>
  <si>
    <t>r0mChubtVmpAn06DSZsTZw</t>
  </si>
  <si>
    <t>tyOOjsUYoPxPqS_Fdxydpg</t>
  </si>
  <si>
    <t>SEkOucE7XqLKzm9qXW1cXA</t>
  </si>
  <si>
    <t>Best pizza in my neighborhood. Better than NYPD, Zios, Pandora's, etc. I highly recommend the personal size for one person. Their eggplant pizza is outstanding. I'm also a big fan of sausage and mushroom. The sausage is actual slices of Italian sausage, not those nasty crumbly bits you get at a lot of places. Prices are reasonable.;;Haven't been too impressed with the rest of the menu, but for pizza near Jefferson, I don't think you can do any better. Burgers aren't bad too.</t>
  </si>
  <si>
    <t>b7hKd80_C1nUt130v6FR_g</t>
  </si>
  <si>
    <t>gv9m88u0hfRaeYk3bxKV8g</t>
  </si>
  <si>
    <t>t8g62BnxYZhoQ6XJIzq8KA</t>
  </si>
  <si>
    <t>So P.O.'d...they were my 'go to' delivery place. Loved the traditional w/ half pepperoni//half artichoke. Tonight; I got a literally half-baked pie that was rocking the cold. You'd think that; after many orders; with @ least a 20% tip for the Driver...once in a flippin' while...he w/ be pleasant. Not.</t>
  </si>
  <si>
    <t>LL0e0oh62wFkSEMl6At87A</t>
  </si>
  <si>
    <t>FsiSqdRyzUCf5_bH_DZ3sQ</t>
  </si>
  <si>
    <t>Top Tomato is one of my go-to pizza/italian shops in the area; and I have been eating here a few times a year for the past 3-4 years. My favorite pie is the jersey tomato pie; which has ample; chunky tomato sauce with a moderate thickness crust and plenty of cheese. When I'm in the mood for pasta; I get the penne rustica  (penne with chicken; mushrooms; tomatoes; veggies) or chicken marsala. Casual setting with sporting events on in the background and top hits on in the background.</t>
  </si>
  <si>
    <t>t8dejSOiqcD6mfdgx3vuhg</t>
  </si>
  <si>
    <t>zjyKZJ89ekbMEeWwOQ7I4g</t>
  </si>
  <si>
    <t>Pizza here is decent. Good place to go when you're in a pinch, but not the best in the area.;Margarita pizza was pretty good.;Hawaiian piazza was loaded and tasty.;The eggplant tomato slice was so-so. There was a fried oil taste. Almost like they fried strips of eggplant and threw it on top.;I only got take out and service was okay.;I was not in love with the fact that the waitress who helped me went to clean some tables while my pizza was heating. Then she   used her dirty hands to push my slices into a pizza box. Not a huge deal, just a bit off putting.</t>
  </si>
  <si>
    <t>DrGAa7-D3PgqBYlamMJ9gA</t>
  </si>
  <si>
    <t>Stumbled across this place on our way to the Walnut theatre. I was pleasently surprised. For the area the prices were really good; our dinners were awesome. I had Fetucini alfredo with grillled chicken; my husband had the fried eggplant parm; the helpings were huge and the wine list is good. We had freindly and prompt wait staff; the owner even joked with us and sent over a few samples of other food stuffs. We have been there twice and have not been disappointed. Is it more expensive than your neighborhood pizza hole; maybe a little but they are in center city and so what if you pay 75 cents more for a better tasting and larger slice than normal. I love thier food and am planning to go back again soon. Its a relaxed atmosphere without sacrificing the attentiveness to their customers. Is it Smith and Wolenski? hell no but get the stickks out of your butts and relax; If you get delivery then what do you expect in center city traffic? k enough said; see you guys soon!!</t>
  </si>
  <si>
    <t>fQCXgQkUi1kX1NFVo8uQEA</t>
  </si>
  <si>
    <t>LKGOuvjFHK7IoaJH0ByLPA</t>
  </si>
  <si>
    <t>I walked in a half-hour before they were supposed to close and they RUDELY shooed me out. ... You're a pizza place. It takes three minutes to reheat the pizza. ... Gimme a break. Terrible; terrible; terrible service. I mean; if you were not going to serve me; at least tell me CONGENIALLY that you are not serving any more.</t>
  </si>
  <si>
    <t>6OTy5-0NdmxgxqCLVuIJaA</t>
  </si>
  <si>
    <t>Restaurants, Chinese</t>
  </si>
  <si>
    <t>M Kee</t>
  </si>
  <si>
    <t>oiAzmuCvnlvQKX1Fu4NStg</t>
  </si>
  <si>
    <t>this is where my family gets duck.  Its actually really disturbing to see the ducks hanging in the front; but I have to confess that its really tasty.</t>
  </si>
  <si>
    <t>rPYVds8oxVg60BjP5WUZiw</t>
  </si>
  <si>
    <t>GwLWYl5J5sf1AGuY1qG6_Q</t>
  </si>
  <si>
    <t>ARvtkAlno4d7X3v5ywcSaA</t>
  </si>
  <si>
    <t>Was my fave to have lunch during break time; but disappointed when I got here today. Fried dough was cold; so do the roast pig and roast duck also the rice. They just put it in on microwave before serving it to us. What a shame. I'm thinking twice before I get back here again.</t>
  </si>
  <si>
    <t>ZxN8m7yg9Qp-tbAcikpihQ</t>
  </si>
  <si>
    <t>gx4_HugS35yKzC6grbzoDA</t>
  </si>
  <si>
    <t>My boyfriend and I were in Chinatown for an event and naturally I was jonesin' for some authentic Chinese food. We stumbled upon M Kee, saw the roasted meat in the window and immediately knew this was our dining destination.;;A true hole-in-the-wall establishment, the restaurant is about as plain as possible with bare off-white walls aside from the bright orange chair rail. The staff dons coordinating orange t-shirts and are as kind as can be. There is a small cooking station up front and the rest of the dining room is small but not claustrophobic.;;Part of what I like so much about Chinese food is the generally cheap prices and M Kee did not disappoint. For a measly $5 I got a HUGE bowl of noodles with roast pork and chicken. Now let me say I'm not usually a noodle person so I don't know how big these bowls typically are... but it seemed humongous to me, especially for the price. Both the pork and chicken were so tender and extremely flavorful, though the chicken was slightly... gelatinous? I definitely preferred the pork and ate almost all of it. Unfortunately I wasn't a fan of the broth. I thought the noodles were fine.;;We also ordered the sesame chicken which was another large portion for $10. I really enjoyed this - the chicken was modestly breaded and the sauce was flavorful but not overbearing. The bed of broccoli was fresh and cooked well. ;;My boyfriend had the fried pork... pork chops? Not sure. It was a plate piled high of thin slices of overly breaded pork. It was very, very heavy and greasy... we only had a few pieces then quit.;;I can't say if this place is any better or worse than other Chinatown restaurants as I rarely get the chance to eat in this part of town. Overall I enjoyed my meal here and would probably return to try some other items on the menu, though I won't rush back.;;Note this establishment is CASH ONLY.</t>
  </si>
  <si>
    <t>jjHa6LD4phiz2Clsxpv3kQ</t>
  </si>
  <si>
    <t>kd58JLE-0drw53lops9oeQ</t>
  </si>
  <si>
    <t>This place is my go-to for a quick lunch or dinner in Chinatown. Have your cash ready since they don't accept credit. I believe it's one of the \hidden\" gems because of its somewhat discreet location as it's not on a popular corner. ;;Pro tip for roast pork (and maybe even duck?): opt for half fatty</t>
  </si>
  <si>
    <t xml:space="preserve"> half lean to avoid drier cuts and it'll taste so much better with your rice and/or noodles. Your heart and arteries might hate you</t>
  </si>
  <si>
    <t xml:space="preserve"> but your taste buds and stomach will love it! Pro tip 2: check out the hanging meats and see what's fresh as you enter and before even sitting down. Like the last donut and last anything</t>
  </si>
  <si>
    <t xml:space="preserve"> I wouldn't order anything that there's only a few left. ;;For hot rice entrees</t>
  </si>
  <si>
    <t xml:space="preserve"> I like the beef and tomato with egg</t>
  </si>
  <si>
    <t xml:space="preserve"> combination and fish (think stir-fried battered boneless fish) with vegetables. Piping hot on a cold day and goes well with the complementary soup during lunchtime</t>
  </si>
  <si>
    <t xml:space="preserve"> you're in and you're out with their quick service and a satisfied stomach."</t>
  </si>
  <si>
    <t>dREGPorZ1e4VWKJr_bpPZA</t>
  </si>
  <si>
    <t>4gaqiJwLBvKkBLjXg77F-A</t>
  </si>
  <si>
    <t>From the makers of Ting Wong comes the newest restaurant M Kee!  Now its been open for a few weeks now and I was already a fan before it officially opened lol.  ;;The food is basically noodle and rice dishes.  They have to roast ducks and chickens in the window, but its not as flavorful as Ting Wong but good never the less.  The wontons and shimp dumpling are very good.   The pan fried noodles taste better here than Ting Wong.  ;;This place is very clean.  Service is fast and waiters and waitress are very polite and efficient.  You want cheap eats you found a great place!  Stop by!  Im might be sitting in the back lol!;;Happy Eatings!!</t>
  </si>
  <si>
    <t>ObtnRIhuNzcZFQSu247ljQ</t>
  </si>
  <si>
    <t>If you're on a time restraint, this place is perfect because the food comes out super fast. Portions are great for the price! I get the roast pork and roast duck over rice and its tasty and fulfilling. ;;My love for Ting Wong and M Kee are equal. Though I can say that the service is much friendlier here and the presentation of food is nicer. Choosing whether to eat at M Kee or Ting Wong only depends on which is closer or if one is closed.</t>
  </si>
  <si>
    <t>ZL2ryMR0p07dNDxMVmfgWg</t>
  </si>
  <si>
    <t>sZtQoo6PhAu0YZfcZfyFSQ</t>
  </si>
  <si>
    <t>the duck house is to chinatown what the sandwich shop is to the italian market.  m kee is my go-to spot.  the hanging ducks in the front window serve a duel purpose. for some; they are a glowing welcome sign; while to the casual chinese food eaters they can be an intimidating guard dog.  it takes some chutzpah for any chinatown neophyte to hit up a place like this.  your bravery; however; will certainly be rewarded with tasty large portions of freshly chopped up duck and pork served over rice or noodle soup.  the roast pig (not to be mistaken with the roast pork) is my favorite because of the crispy fried skin. besides the fresh chopped stuff in the window; there's also a few things i'd recommend from the kitchen.  first off is the peking duck special. they switch it up a bit at m kee by serving the duck with bao instead of pancakes.  second; is the bitter melon and beef in black bean sauce over rice.  mmm; this is making me salivate by just writing about it.  i seriously love me some bitter melon (aka ampalaya); but just know that it's very much an acquired taste.  i've honestly been disappointed by some of the other stuff in the kitchen; but stick to the basics and you'll leave with a happy belly and plenty of cash to spare.</t>
  </si>
  <si>
    <t>Rb9h7rGhhE7m-a43nXlOXQ</t>
  </si>
  <si>
    <t>o7U3WWI7oZmgLz-OhHLT0A</t>
  </si>
  <si>
    <t>M Kee is one of my regular stops for lunch or quick dinner. Service is fast. The owners are a couple and always nice. The gusband used to work at old Ting Wong. I have seen his amazing duck chopping skills. It's an art. He could probably make money just by the performance of it. ;;M Kee's portion is huge, even bigger portion for dine in plates. I once brought 50 out of state travelers to the restaurant(almost occupied the whole store) and they were able to accommodate and service was quick. Very efficient if you want a quick but fulfilling meal.</t>
  </si>
  <si>
    <t>U92H1REIQk14T6_aglbZYg</t>
  </si>
  <si>
    <t>I now come into Center City a couple times a week, and every time -- really, without fail -- my parents and I will swing by M Kee for lunch and some dinner fixings to go. It's hard to pick just one of the many shops selling barbequed meats in Chinatown, but this is the current favorite. Just step in the door, take a deep breath, and your stomach will start growling (sorry, vegetarians/vegans).;;I like their scallion chicken with extra ginger sauce (order by 1/4, 1/2, or whole bird) -- it's a bit on the salty side, but it goes well with whatever else I want to eat or even as a car snack if I can't wait. The roast pork (order by # of ribs) is addictive like candy with its ultra crispy skin and tender meat. My parents often get the pick 2 meats (usually soy sauce chicken and barbequed pork) with vegetables on rice, a household staple, and they never leave without one of the crispy fried doughs (two types: the long savory one is good for dipping in rice porridge, but the fatter, sweeter kind is far better for snacking).;;The service is quick and courteous. Although I typically get food to go, they have a good number of tables for simple sit down service. Most people who come in are locals (a good sign), but even if you don't speak Chinese, you'll be able to communicate fine. ;;FYI CASH ONLY, so come prepared!</t>
  </si>
  <si>
    <t>bDsV-2R4PEfvq7Q8cXHqKg</t>
  </si>
  <si>
    <t>VRnJgj0IvxoksHppE78X2Q</t>
  </si>
  <si>
    <t>Dim Sum, Restaurants, Cantonese, Chinese</t>
  </si>
  <si>
    <t>Lee How Fook</t>
  </si>
  <si>
    <t>O-82THmpn2akCqYgrMEA_A</t>
  </si>
  <si>
    <t>I saw a deal on Groupon for Lee How Fook recently and after I read the reviews on Yelp, I was really excited to check this place out.  Unfortunately, I just didn't enjoy this restaurant and was pretty disappointed.;;Lee How Fook is pretty small, but that didn't make it lose any points in my book.  I could see it getting really busy (especially since there are only about 10 tables available), so I would definitely suggest making reservations if you're going on a weekend.  The service wasn't bad, but when I asked some questions about some dishes on the menu, I had a hard time understanding what she was trying to say.  ;;Okay now to the main course - food!  For appetizers, we ordered the pan seared pork dumplings and sui mai.  Both appetizers were delicious and the dipping sauce was really good.  For the entrees, we ordered the sweet &amp; sour chicken, pan fried noodle with shrimp, and pan fried noodle with beef and black bean sauce.  The sweet &amp; sour chicken was awful - more sweet than sour - and the vegetables in it were really undercooked (pretty much raw).  (I do have to admit that I like things spicy, so maybe this dish just wasn't for me.)  For both pan fried noodle dishes, they were blah with a side of blah.  The beef dish was supposed to be spicy, but I just didn't taste any heat.  I left here full, but unsatisfied.</t>
  </si>
  <si>
    <t>SZUscLQYenYn4HnxoQ7axw</t>
  </si>
  <si>
    <t>I could write a lengthy review; persuasive and layered to hit all the right points. But why do that when Lee How Fook makes food that does it for you? Long story short they have some of the best general tso chicken I have eaten to date. Try it for yourself and get back at me. - Coolie</t>
  </si>
  <si>
    <t>wKHa26vllgllsoqhn-jT8A</t>
  </si>
  <si>
    <t>Kzs0pDVn6m8ehIGoy78zPQ</t>
  </si>
  <si>
    <t>ubAwjFvLEY7fL57ACNMqlA</t>
  </si>
  <si>
    <t>Really love their food, IMO the best chinese in chinatown.  Stars of the menu are the hot and sour soup (unlike any that you've had) and the General Tso chicken (again, unlike any that you've had more tempura style than the greasy chunks of fried chicken you get elsewhere).  ;;If ordering the General Tso chicken, ask for the sauce on the side, you'll thank me later.</t>
  </si>
  <si>
    <t>ay0493EA_0iESECjxE93XA</t>
  </si>
  <si>
    <t>The food and service were sooo disappointing I felt compelled to join Yelp and write this review.  The food was exceedingly bland and flavorless.   I had the beef sate with chinese broccholi  which was advertised as spicy.  Not only wasn't it spicy but the sauce had no flavor at all let alone spice or sate.  The spring roll was doughy with limp(not crisp) veggies and bland.  The duck abalone soup was the only part of the meal that had some slight flavor. My companions had the duck with vegetables over rice which looked very dry; and the vegetables had a burned oily flavor.  Another had the pork over  rice which was salty but otherwise underseasoned as well.   We waited about 15-20 minutes before our order was taken;  and the wait for the check was long as well.  The appetizers and entrees all arrived at the same time.  I've had better Chinese food from food carts.  My least satisfying meal in Chinatown; and I eat out alot all over the country.</t>
  </si>
  <si>
    <t>vWGSmZeCzz6LHjMtlTN-_A</t>
  </si>
  <si>
    <t>wmnebYSQSUc9GbCnW3altQ</t>
  </si>
  <si>
    <t>Simple flavors and well prepared. Understaffed at lunch. Fried Dumplings good; not great but not  greasy. Pork buns really tasty; pork a bit tough. General Tsos chicken delicious. Broccoli room temperature. Rice was fluffy and hot. Unusual to like rice that much  There's a skilled cook back in the kitchen for sure. Overall good feeling in the dining room but only one server for three tables + takeout+ phone. I'll be back. Uneven but worthwhile.</t>
  </si>
  <si>
    <t>zxhQ_A1awnXBBpjyJUFKLQ</t>
  </si>
  <si>
    <t>GWx425g5D1MbXobZg1_CKw</t>
  </si>
  <si>
    <t>SkSFiEV5Z-NN0l3m3eWlHw</t>
  </si>
  <si>
    <t>Og1mKBEjju9nqS7Kns7k5w</t>
  </si>
  <si>
    <t>BwA4hHocMX5Nl2FIwvEI7Q</t>
  </si>
  <si>
    <t>Lee How Fook is certainly a hidden gem. It is located on the edge of Chinatown; surrounded by a number of good Asian restaurants. It is absolutely worth trying. The quality of the food is note worthy. Their General Tso is some of the best ive had in recent memory. It isn't greasy AND it tastes good.The atmosphere is very mom and pop. A good place to go for 2-4 people looking for good chinese cuisine. Keep in mind that the place literally only has like 5 tables. Its super small. Not the best chinese but definitely worth trying; its good!</t>
  </si>
  <si>
    <t>Yv2jaNFxqcAW4q6knROfEA</t>
  </si>
  <si>
    <t>L7UCBqLXyNuriT5zKAuQrA</t>
  </si>
  <si>
    <t>This place is the real deal. ;;The best items are the appetizer pork buns, the salt baked squid, the crispy tofu with crab meat, the sea bass with black bean sauce. ;;I love the hot and soup as well as the schezuan turnip and roast pork soup. ;;I usually get a fried rice too as the portion is huge for 7 dollars. ;;There are some sub par items on the menu but they are things that I would never order anyways and have just tried from other people. ;;Its BYOB. Closed on Mondays and they close kinda early in general for Chinatown standards.</t>
  </si>
  <si>
    <t>a9A8IDpWG3ulDULfsuEpKw</t>
  </si>
  <si>
    <t>tiCdi3sz6PlKc6MOPEWo7w</t>
  </si>
  <si>
    <t>Italian, Salad, Restaurants, Pizza</t>
  </si>
  <si>
    <t>Mama Palma's Gourmet Pizza</t>
  </si>
  <si>
    <t>57uMX1cClXLTB_yS7xtWnw</t>
  </si>
  <si>
    <t>It's crust and it's sauce and it's cheese.;And salad with artichokes, too.;Eggplant is fine, if you please.;And beers can be yummy with food.;;But of all Philly joints for pie,;I have to ask myself why;Eighty dollars we spent,;When we coulda went;To a place that also serves wine.</t>
  </si>
  <si>
    <t>qrpAKhOf4A83ui84mXIKaQ</t>
  </si>
  <si>
    <t>Jgs70CvfaZ3WNX_ZZGMMuw</t>
  </si>
  <si>
    <t>In my line of work I get to eat out frequently.  Anytime I get a pizza; I always compare it to mama palmas. I usually get take out but the few times I've eaten there the service has always been friendly and attentive ! Our favorite item is the polenta and our go to pizza is the Brunella. Highly recommend this place for a causal night out. Solid selection of beers for a small family restaurant.</t>
  </si>
  <si>
    <t>9iVvUNK5nWM2QqeD8RENNA</t>
  </si>
  <si>
    <t>V4PDF36kAli95nHlQCNYtw</t>
  </si>
  <si>
    <t>Vegetarian Review:;;Food is great, service is not. I went there based on a recommendation of a friend. ;;A ton of vegetarian options and even gluten free crust. (Only on small and medium pizza);;The polenta bread was VERY good, as well the pizzas we ordered. I had the mixed mushroom and my girlfriend had the mamas special. ;;The food was delicious, fresh, and well portioned, however the service was lack luster. Forgot our beer, took forever to bring us grated cheese all while the restaurant was pretty dead. ;;We'll stick to takeout next time.</t>
  </si>
  <si>
    <t>T7jbhKwzziZpajcB54u5ww</t>
  </si>
  <si>
    <t>32U3kiDKtrIDjjeY4-dYIQ</t>
  </si>
  <si>
    <t>I've been going to Mama Palma since they opened 20 years ago. The food, service, staff and generosity of the owners are unmatched in the city. The pizzas are thin crust, have a range of options, fresh ingredients and are made with loving care. Other menu items from salads to pasta to calzone are equally good. Mama Palma will make what you want if they carry the ingredients. ;;Over the years Mama Palma's has received dozens of great reviews. And once in a while someone will post a negative review. Usually these reviews are from people who rate every establishment poorly or think they can get their way by demanding and complaining. Ignore these people.;;If you have not gone to Mama Palma's give it a try. It's down home cooking in a friendly atmosphere where you will feel welcomed and want to come back.</t>
  </si>
  <si>
    <t>v3mLzYlBttq0NoHqGJqtKg</t>
  </si>
  <si>
    <t>kEoy81bVcbZbdnOhPTON1w</t>
  </si>
  <si>
    <t>Service was really great. For a Saturday night, there were three servers that were all extremely attentive and friendly. Interior is very warm and inviting. Plenty of seating and feels super homey. ;;The prices here are pretty gnarly. Started with Caprese salad at $14.00. The size was extremely small and consisted of three pieces of mozzarella, eggplant, tomato, and bread. Small bed of arugula. ;;Got the Mama Palma's Special pizza. Lots of garlic and spinach, overall it was okay. Pizza is thin crust and at $22.00, it was not that filling. Toppings were not evenly distributed and not enough sauce. ;;The prices here are high. If you're trying to get to-go, I would try out Towne Pizza at 19th and Pine.</t>
  </si>
  <si>
    <t>vrkDfFmv5ZGs22a19P1BJQ</t>
  </si>
  <si>
    <t>My favorite pizza in the city!!! They have SEVERAL gourmet pizzas you can choose from or you can get the traditional types. Service is always A+ and when I've ordered ahead for pickup the manager/owner always offers a bottle of water. A small gesture, but a nice touch that keeps me going back. ;;I am gluten free and you can always taste that there's a difference in most crusts, not here! They also have soy cheese for those needing a vegan option. ;;They serve beer and cider or you can BYO wine. Great family style restaurant. Just wish they were on GrubHub for delivery, I would order more.</t>
  </si>
  <si>
    <t>mrj2C0Ae4iraBAQeapwWYQ</t>
  </si>
  <si>
    <t>8FTbPVvECsiVt79caG3XLw</t>
  </si>
  <si>
    <t>BjPplGbqFttZ6Ip1QXxjEQ</t>
  </si>
  <si>
    <t>I can't believe Mama Palma's has so few stars. I lived in Philadelphia for 8 years and just moved up to Cambridge; MA two months ago - my nostalgia for M.P. and my hope that it will open northern chains prompts this review. Mama Palma's is simply the best pizza I've ever had; and I've lived in Italy; New York and paid visits to Chicago. Mama Palma's ingredients are second-to-none; the pizza and its crust are neither too thin nor too thick; the tomato and mushroom which includes dollops of ricotta is a divine experience. What i wouldn't do to be able to walk down the street and have one of their pizzas right now...</t>
  </si>
  <si>
    <t>89_sPZDrdhY8jNneVX5cog</t>
  </si>
  <si>
    <t>AC4daoO4HKQqp_uZ2s7h7A</t>
  </si>
  <si>
    <t>Best pizza in Philadelphia hands down! And its in my neighborhood.  ;Outstanding and genuine customer service . Thank you for bringing the magic of Italia</t>
  </si>
  <si>
    <t>fLhc4AVfVOnbQcSqUq1Eig</t>
  </si>
  <si>
    <t>L_uzrvKURUnmXel5GBXWGw</t>
  </si>
  <si>
    <t>I have been going to Mama Palma's since it opened as a bright spot on the corner of 23rd and Spruce since it opened. For those of us in the area, it was the start of great food in the hood.;;Pizza is always awesome, but I do miss the pannini. Service is normally great and they are kid friendly. ;;It is a definite gem!</t>
  </si>
  <si>
    <t>wTIDUlwNE1Ofn_ACs5500w</t>
  </si>
  <si>
    <t>SADPX8WX34EQDj_jqtacMw</t>
  </si>
  <si>
    <t>Chinese, Food, Bubble Tea, Restaurants, Dim Sum, Szechuan</t>
  </si>
  <si>
    <t>Bai Wei</t>
  </si>
  <si>
    <t>gdDwyCyNCllVotfeD2CDOw</t>
  </si>
  <si>
    <t>The food is much worse than previous Sakura. The service is terrible. They don't care much about the customers; but just chat with each other. You have to ask a few times for water. At least 20 min each dish. Furthermore; one order is totally forgotten.... Don't order noddles. Super bad quality. Can't believe Chinatown has so bad noddle. Miss Sakura very much!</t>
  </si>
  <si>
    <t>q9Yb2Bt3k99CcrcGWCWZew</t>
  </si>
  <si>
    <t>nJFf0zTNNVLALwOattVNeg</t>
  </si>
  <si>
    <t>The restaurant is renovated; and menu is replaced. Ordered pig feet pot and spicy fried rice. Both were so delicious. The pig feet was so tender and flavorful. The spicy fried rice also becomes to my new favor. I will bring my friends to open a party over there. Strong recommend!</t>
  </si>
  <si>
    <t>HSyuv28UEVr8HMErs3L5cg</t>
  </si>
  <si>
    <t>EkSCKMmrNQqCIvJYLZj7ZQ</t>
  </si>
  <si>
    <t>Lf12gWiJsojnMFBRpHdJgQ</t>
  </si>
  <si>
    <t>UDQSEgdCEQ8bPKdINE8JDw</t>
  </si>
  <si>
    <t>In town to visit some friends. We stumble upon this restaurant; the place look newly renovated. We order the soup dumpling and I can believe how flavorful it was. Also the whole fish with pepper was very delicious; I normally cant take 2 much spice. The waiter/waitress were very attentive. All in all we really enjoy the food. Would definitely come back again if I'm in town again.</t>
  </si>
  <si>
    <t>wVeSkH0VKTHWN2xO88QcrA</t>
  </si>
  <si>
    <t>tLRJl01XBLSVB446kxutOA</t>
  </si>
  <si>
    <t>é…¸èœé±¼éžå¸¸å¥½åƒ;è´¹åŸŽç»ˆäºŽæœ‰å¥½åƒçš„æ¹–å—èœäº†;;Pickled fish is very delicious;Philadelphia finally has relatively authentic Hunan food.</t>
  </si>
  <si>
    <t>cuAHifRAkYY9iEVZkRlpXA</t>
  </si>
  <si>
    <t>vrBnwlKCCLAG9bItl_rr-w</t>
  </si>
  <si>
    <t>Wonderful ambiance and terrific service! Maggie made my experience at the newly renovated restaurant easy and fun. This is my favorite Asian restaurant. Same owners as Sakura; with the same authentic Asian flavors I've come to love.</t>
  </si>
  <si>
    <t>_YlUggDM6tClbkn1uqhS3g</t>
  </si>
  <si>
    <t>G7-csGFoCyCJ_5tLccWagg</t>
  </si>
  <si>
    <t>It is the same owner but the interior and menu has been upgraded. They kept the old shanghai style dishes and added Sichuan and Hunan style; which we found delicious as well. We enjoyed the dishes and the servers were very nice. The only reason it's not 5 star is the price is higher than before with cash only.</t>
  </si>
  <si>
    <t>8PIpV1K5p-DdH_4vU8az7A</t>
  </si>
  <si>
    <t>R8cQZGy-4ro6bxz1675QqQ</t>
  </si>
  <si>
    <t>This place reminds me of Trader Joe's. On the packaging of the tj toilet paper, there's a cartoon where a man says, \if you like the brisket you should try the toilet paper!\" Well if you liked the toilet paper you should look no further. It is the blandest and most tasteless Chinese food we have ever had. We went because we wanted something flavorful</t>
  </si>
  <si>
    <t xml:space="preserve"> and came out with sinking feelings. To make things worse</t>
  </si>
  <si>
    <t xml:space="preserve"> the meal of two courses cost more than 50. To pile on top of that</t>
  </si>
  <si>
    <t xml:space="preserve"> it was cash only. ;;Miss the old Sakura. It was not the tastiest but it offered good value. The updated interior is welcome</t>
  </si>
  <si>
    <t xml:space="preserve"> but does not make up for the quality of the food.;;The dishes looked nice</t>
  </si>
  <si>
    <t xml:space="preserve"> though"</t>
  </si>
  <si>
    <t>q0xXR0c-mscRs2ZgYUfp2A</t>
  </si>
  <si>
    <t>dtxs1vA9xkfgsNClVN39Kg</t>
  </si>
  <si>
    <t>AyoeYU6fwsSvkXgQtzXJng</t>
  </si>
  <si>
    <t>AJLyZ_iLgoSdhQUEnSGAQw</t>
  </si>
  <si>
    <t>Authentic Chinese food !;The food is pretty good especially the hunan beef noodle!;My friend likes intestine. ;The environment and service are all good!!</t>
  </si>
  <si>
    <t>clQX1RSzP6HBBrPZmXkGXw</t>
  </si>
  <si>
    <t>JrDLf5e-awIC0suNlK39Zw</t>
  </si>
  <si>
    <t>Bars, Beer Bar, Restaurants, Salad, Dive Bars, Nightlife</t>
  </si>
  <si>
    <t>Locust Rendezvous</t>
  </si>
  <si>
    <t>JGlA9mW6q6yqGRHflVjFMQ</t>
  </si>
  <si>
    <t>I really like this place though to me it seemed more like a sports bar than a dive bar.  We needed a place for some late night tipsy food and found this place; and we were not let down. There are plenty of tvs for sports which was good because it was the NBA playoffs. I have the cheese fries and it was your typical good bar food. They have drink specials all day everyday it seems. I'm not complaining about Miller Lite bottles for $2.50; hard to beat that deal anywhere else in the city. Service was quick and friendly and with the food/drink deals they have I would definitely go back if I was ever in Philly again.</t>
  </si>
  <si>
    <t>RNMJceFaVz-jk1SUvL3VKw</t>
  </si>
  <si>
    <t>3nnxmsJvvWRAqnOuQIrf4g</t>
  </si>
  <si>
    <t>I was part of the post Jolly's contigent that invaded \The Vous\". After drinking copious amounts of alcohol at the Elite Event</t>
  </si>
  <si>
    <t xml:space="preserve"> I needed something to soak it all up. I ended up getting a burger and a house salad. The house salad was fairly good</t>
  </si>
  <si>
    <t xml:space="preserve"> decent amount of vegetables and everything was fresh. The burger was ok</t>
  </si>
  <si>
    <t xml:space="preserve"> nothing fancy. The fries were decent</t>
  </si>
  <si>
    <t xml:space="preserve"> nothing fancy.;;The beer kept flowing</t>
  </si>
  <si>
    <t xml:space="preserve"> aided by our gracious server</t>
  </si>
  <si>
    <t xml:space="preserve"> who handled all six trillion of our orders with aplomb. I also had a Bushmills</t>
  </si>
  <si>
    <t xml:space="preserve"> and was surprised at how little it cost</t>
  </si>
  <si>
    <t xml:space="preserve"> being that this is in the heart of Center City. Our server also handled the numerous cards and cash we threw her way. ;;The music was good</t>
  </si>
  <si>
    <t xml:space="preserve"> the company was very good. ;;I'd go back to hit this place up for a happy hour or just to hang out at a relaxed place with reasonable prices."</t>
  </si>
  <si>
    <t>eBIZcLjuKCL6ZqJNS_oSuw</t>
  </si>
  <si>
    <t>i7-4z-nzVcgjvRuMmtVWFA</t>
  </si>
  <si>
    <t>yI5EsU6XJG8bKOOuebhiIw</t>
  </si>
  <si>
    <t>Please for the love of all that is good and holy; put fried chicken on the menu permanently! To make room for it; you can get rid of something that nobody wants like salads!</t>
  </si>
  <si>
    <t>Mo4jAwTr-etcBQXQN9gBJg</t>
  </si>
  <si>
    <t>HwXcqXupMSlraO-tlR4BDA</t>
  </si>
  <si>
    <t>This place is awesome. A no thrills; casual laid back bar that is a major welcome in Center City! Sometimes you just want to order some amazing wings; watch a game on tv and drink a $3 beer in a clean (non divey joint). Food is great; wings are definitely the Top 5 I've had in the city. And the bartenders are great! I recommend this place to anyone looking for an affordable casual spot.</t>
  </si>
  <si>
    <t>rgdloKj5z-kgHMPX7KVgcw</t>
  </si>
  <si>
    <t>One of my favorite bars in Philly. Great atmosphere; service; and deals! My go to place to grab a beer or drinks with friends</t>
  </si>
  <si>
    <t>CF58Z2s50iKeQZAXdPacmg</t>
  </si>
  <si>
    <t>aBwA4XBe7JlNDTw-_98l-w</t>
  </si>
  <si>
    <t>\The Vous\" -- as it is commonly called -- is one of the best and under-rated bars in all of Philadelphia.;;The location could not be any better -- right smack-dab in the middle of Center City.  ;;And the prices are phenomenal.  (As I have heard many a patron say -- \"I cannot afford not to drink here!\").;;The atmosphere is cool and relaxed and really represents the epitome of the cross-representation of Philadelphia.  Young</t>
  </si>
  <si>
    <t xml:space="preserve"> old</t>
  </si>
  <si>
    <t xml:space="preserve"> men</t>
  </si>
  <si>
    <t xml:space="preserve"> women</t>
  </si>
  <si>
    <t xml:space="preserve"> rich</t>
  </si>
  <si>
    <t xml:space="preserve"> working class -- the Rendezvous is kind of a \"melting pot\" for the city.  Their secret?  There is no pretentious atmosphere that plagues so many other Center City bars.;;I fell in love with this bar the day I arrived to the city.  It really is one of the best!"</t>
  </si>
  <si>
    <t>UsuYKlgDgw5CRGoQ8_5vUw</t>
  </si>
  <si>
    <t>This is a really great dive bar. I've started off my last two Saturday nights here and both were a lot of fun. Great cheap drink specials; games; interesting people watching; and a good juke box. The only downfall is that I have spent the last two Sunday mornings very hungover; but I guess thats the price you have to pay for a fun night out!</t>
  </si>
  <si>
    <t>9GaElUmfSwQTUMuqEvC-ug</t>
  </si>
  <si>
    <t>imf8SgDUp-IRuDlIzcvu1w</t>
  </si>
  <si>
    <t>Used to be our favorite hang out for a quick dinner and drink. Past few months the Vous has really gone downhill in every way possible. Miserable unfriendly wait staff; dirty floors; and terrible food. Beef stew came out ice cold. Chicken cheesesteak had a HAIR in it! Medium  burger was well well done. Stale rolls. I could go on but enough said. After being loyal customers for years; we won't be returning.</t>
  </si>
  <si>
    <t>5umy44DR-3se2RNGrfaicg</t>
  </si>
  <si>
    <t>GR7j8nQgI6eFHJpGsGAdIg</t>
  </si>
  <si>
    <t>OTwwIvLkrS0zc8f1lNRstw</t>
  </si>
  <si>
    <t>Sushi Bars, Restaurants</t>
  </si>
  <si>
    <t>Dasiwa</t>
  </si>
  <si>
    <t>sWH5kFR241XrTqrGoCZSrg</t>
  </si>
  <si>
    <t>I live nearby and get take out once or twice a month for sushi. Individual rolls are a bit pricey but the quality makes the price worth it. My wife doesn't eat seafood so she goes for their veggie options and loves it. ;;They are quick to prepare food and their sushi is prepared well consistently. ;;They are not wheelchair accessible (as listed). They have several steps and a portable ramp most likely won't work. I just say this as a wheelchair user who always wants to know my options.</t>
  </si>
  <si>
    <t>2vvGv46x-nHQyk8GxJ23PA</t>
  </si>
  <si>
    <t>JQ3FcHOGEM37cl9nDERu_w</t>
  </si>
  <si>
    <t>Parking sucks.  Great food though.  Daughter and father (owner?) were extremely friendly. The place is tiny.;;This is about the food.  Excellent.  Very fresh, nice mix of ingredients.  The Unagi sauce was very good. Top 5 I've tried.  Not the syrupy sweet crap a lot of places pass off as Unagi.;;One piece of gristle (sinew??) in the salmon.  Otherwise 5 stars. A couple of mis-communications, but they made it right and I even ended up with some extra pieces... score.;;I will definitely come back. They were helpful, accommodating and professional.  If you're in the museum district, or anywhere close, this is a must try.  Put it on your Philly places to try....</t>
  </si>
  <si>
    <t>fsp_RUqvOgnoapBqVpyoOA</t>
  </si>
  <si>
    <t>ST8rKOlmoDovdRe83Bj3YA</t>
  </si>
  <si>
    <t>The service was really bad.  The waitress kept taking calls for take out and neglecting us even though there wasn't anyone else here on a weeknight.  No water refills or checking on us at all for the whole meal.  Waitress gave poor description of rolls.  The fish wasn't fresh but not rotten; either.  We left 10% tip and won't come back.</t>
  </si>
  <si>
    <t>lwN6JNYeefqd_DHxvyddng</t>
  </si>
  <si>
    <t>Wonderful wonderful food; great addition to the neighborhood; though we were sorry to see 'The Red Store' go. So; first: the dashi [broth] in the soups is really excellent! Really. Second; staff are really nice and service is not only excellent; but food comes fast. Third; cozy. Also; it is a great combo of a coffee place in the AM [La Colombe!] and from 12pm; a sushi place [and more; not just sushi]. The 'specialty' rolls we got were all [3] away above expectations; as these things are often over-done or flabby. The Dragon; Picasso &amp; Spider Monkey rolls were all great. Masterful ratio of rice to other stuff; great tobiko nigiri sushi too. High honors.</t>
  </si>
  <si>
    <t>bWfdl6fZpMmzpBwrzdSobQ</t>
  </si>
  <si>
    <t>LRGlK4gAJaHOlQQ_iKufGQ</t>
  </si>
  <si>
    <t>I chose this place because of the pretty great reviews on Yelp! However;disappointed is an understatement. The sushi was HORRIBLE! I've had better sushi from the grocery store. To start off; it was dinner time and we were the only two people eating in the little place; then the cups smelled like fish (second red flag) and then the sushi...which tasted soapy and old. As the sushi chef was packing our food he started out using chopsticks and then just used his hands which was disgusting but really didn't matter considering we threw the food away as soon as we walked out. Total waste of money! With that being said; the waiter was friendly and fairly quick (probably because we were the only people there) but if you want sushi that taste even decent then I highly suggest going somewhere else. It baffles me that this place has reviews above 1 star.</t>
  </si>
  <si>
    <t>u8nLLB1TcbCa4pW4ZlJ_7Q</t>
  </si>
  <si>
    <t>9PfBf4HmM58LPrwdQB6YfQ</t>
  </si>
  <si>
    <t>Awesome sushi that is well crafted and melt in your mouth delicious. Try the specials; don't go for your comfort stuff here. Super friendly staff makes this dining experience complete.</t>
  </si>
  <si>
    <t>6Vyke2D2Bq3_HpfsHoxU8g</t>
  </si>
  <si>
    <t>ZJ1NMYXsZBGrN9V2-Tys7w</t>
  </si>
  <si>
    <t>I loved this place!! It is in such a cozy and cute location. The service was amazing and the owner was so kind to my friends and me. The TNT; Happy; Dashiwaki rolls were so good.</t>
  </si>
  <si>
    <t>6TP-cv_-FdHvkWHkJHRgSQ</t>
  </si>
  <si>
    <t>myxJH0uezKz_pkBUCqlSoA</t>
  </si>
  <si>
    <t>My boyfriend and I went yesterday and decided that it is our new favorite sushi place in Philadelphia, HANDS DOWN! Lucky for us, because the restaurant is right down the street from us. ;;Service was friendly,helpful,and fast. The woman was very kind to us and told us to take our time and that there was no rush. (I hate it when restaurants rush their customers!) ;;Be sure to try the volcano roll, tempura shrimp, and maguro rolls!</t>
  </si>
  <si>
    <t>nCfvm7zK3yGovk1mGa811Q</t>
  </si>
  <si>
    <t>DFlPrn_Y2ogH4J51xkAznQ</t>
  </si>
  <si>
    <t>eOu3WjWhhXvP6OTBkErSGg</t>
  </si>
  <si>
    <t>Friendly staff, good service, kid-friendly establishment.;;The sushi is very good and reasonably priced.</t>
  </si>
  <si>
    <t>7okhWHeKaOqviQx6GDCuKg</t>
  </si>
  <si>
    <t>v1msvs2bf_LwGUnIcCgSEg</t>
  </si>
  <si>
    <t>Indian, Seafood, Restaurants, Pakistani</t>
  </si>
  <si>
    <t>King of Tandoor</t>
  </si>
  <si>
    <t>2YsShBBgpfJktaor0vn7hw</t>
  </si>
  <si>
    <t>There is no buffet at lunch time; I'll go to New Delhi!!!</t>
  </si>
  <si>
    <t>cOkjB4b3CEgPXOFcKGxHtA</t>
  </si>
  <si>
    <t>1UUe9p4NTSRo_U0BLRHVXA</t>
  </si>
  <si>
    <t>This is our family's favorite neighborhood restaurant and really some of the best Indian food around. The atmosphere is relaxing and everyone can actually hear each other talk. Tables are set with linen tablecloths. The staff is always welcoming and helpful. Everything we've ever ordered has been delicious; and the friendly owner goes out of his way to welcome our two-year old grandson. King of Tandoor is his favorite restaurant!</t>
  </si>
  <si>
    <t>xGm6X5LCitg_Xwm8uhj-2A</t>
  </si>
  <si>
    <t>CJxgmoW22QdDLOPZtf5iwQ</t>
  </si>
  <si>
    <t>In town for the flower show; we needed a restaurant that was close to our hotel; was able to accommodate a wheelchair and wasn't so packed we would have to wait a long time. A couple of people in our party never had Indian food but we'd thought we would give this a try. Couldn't have been better! Easy Uber in and out; wheelchair ramp; comfortable seating and great food and service. Just right!</t>
  </si>
  <si>
    <t>yBI52sUmdXBAeNyc0jmS9w</t>
  </si>
  <si>
    <t>SendjI-Bx45mwnclkKopjA</t>
  </si>
  <si>
    <t>Last in a line of restaurants on Callowhill, it not only did not have a wait-time ~8:15PM on a Friday night, but it was delicious with gracious service, which really listens to your request for spiciness level (some of us asked for mild and some asked for fire-engine burning and all were satisfied).;;Adored the Poori Bhajee. I love chick peas. I love light-fluffy bread. This is both combined. Yum! It also shouldn't surprise you that I loved the Naan (didn't try the Garlic Naan, but my tablemates thought it was great). The Keema Naan (unleavened bread stuffed with minced meat and spices) was something I'd not had before and was delicious: Naan filled with tastiness! And my main course of Lamb Biryani was just right (though by that time I was so full I had a fairly full take-out container). Will definitely return!;;PS. It's a BYO.;PPS. If you need to kick up the spice, just ask for a side of green chiles.</t>
  </si>
  <si>
    <t>i_fyMN3g3nE6hum-DNid0Q</t>
  </si>
  <si>
    <t>PS. The Vegetable Biryani was even better than the Lamb Biryani!;PPS. For those favoring spiciness, the Lamb Vindaloo out-spiced the Chicken Biryani, even with both diners asking for the spiciest the chef could produce.</t>
  </si>
  <si>
    <t>C49osDSTR3qaqte3qTDYcQ</t>
  </si>
  <si>
    <t>This place was near our hotel and various locals said it was definitely the place to go for Indian Food.  Our family was in Philly for Spring break and we always love exciting our taste palates with new places!  We arrived for dinner and it was a slow night; Wednesday...so we got very attentive service!  Overall; the food was delicious and plentiful!  I was extremely delighted when I got our bill and it was the least expensive meal of our whole trip.  Then the manager comes up and says there is a 10% discount for paying cash...so cash it was!!  We would definitely return for another delicious meal here!</t>
  </si>
  <si>
    <t>icS6X4GGyqJlU9xhIWcrWA</t>
  </si>
  <si>
    <t>I usually go Tiffin, for that is one of my favorite indian restuarants, and after eating at this one-- it's just as good!  My girlfriend and I went there after an agonizing meeting for brunch, the place is nice and very traditional.  I ordered crab meat curry, which had a tomato based to it, I liked it, but not a fan of it.  My girlfriend got lamb curry which was awesome.  A couple next to us had something that was sizzling i think it look like chicken I'm not sure but it smelled so good! I definitely going there next time for that :D;;The service was fast and friendly, King of Tandoor is now one of my favorite restuarants!</t>
  </si>
  <si>
    <t>fft-TzOP7yuDcvCg_O9dYA</t>
  </si>
  <si>
    <t>4wrM9BH6XrexlbQbjZdtLQ</t>
  </si>
  <si>
    <t>Clean restaurant.  Very attentive service.  Not the best Indian food.  Too bad  because it is only a 10-minute walk from my house.  Still; I cannot bring myself to go back.  The naan was fine.  Our korma was so-so; same as our aloo-gobbi.  What I really love about good Indian food is the complexity of flavor; when you can taste the progression of spices as you eat a mouthful.  But these flavorings just seemed very one note.  I really hoped to like this place and have it as my new Indian go-to; but I don't think I will go back.</t>
  </si>
  <si>
    <t>poqcj6bsTkQEm7O28AZ9HQ</t>
  </si>
  <si>
    <t>Authenticity of food gets 5 stars alone. The cooks are definitely Pakistani or Indian because there's no way they could be making this stuff SO dead on without really knowing the ins and outs of this cuisine. When I'm craving the real deal legit Paki food, this is my new favorite go to.;;Service, delivery and prices however are somewhat shoddy, as are most Indian/Pakistani restaurants. I ordered a few dishes, a couple sides, and ended up at about 80 bucks. Delivery is pretty fast, but giving your order over the phone is somewhat difficult when the workers don't speak the best English. ;;Their online ordering option worked once and didn't work another time. No information as to why. ;;I'll get food from here again, but since it's expensive I'll probably stick to cart food to satisfy my cravings.</t>
  </si>
  <si>
    <t>YLSBd9TCcAl3D5RJdlcB7w</t>
  </si>
  <si>
    <t>Food was good; service was unacceptable.  Our party of 12 sat for 40min before someone uncorked our wine (no appetizers/food orders taken yet despite the slow night). Waiter/manager was rude whilst taking orders; and then insisted we pay cash (no posted signs) or 'as little credit cards as possible' and tried saying that paying in cash was the 'right' thing to do because it's diwali. If you want food from here; order takeout.</t>
  </si>
  <si>
    <t>qnrPt8mqlfZf4zCrn-3W2g</t>
  </si>
  <si>
    <t>WltG6PWu0zRTTUpWne3W8w</t>
  </si>
  <si>
    <t>Dim Sum, Restaurants, Asian Fusion, Chinese</t>
  </si>
  <si>
    <t>Imperial Inn</t>
  </si>
  <si>
    <t>hdK1lDUBdXShtW71XcaZJg</t>
  </si>
  <si>
    <t>I went to the Imperial Inn with my friend this Saturday. The restaurant is about Guangdong pastry, and some Chinese dishes. It really left a deep impression on me.;;Location: The Imperial Inn is on the main street in Chinatown. You can start from the Chinatown's memorial gateway, and go straight along the main street about 300 meters. It is very obvious because of the big tent in front of the Door and the vertical neon brand with big \Imperial Inn\".    ;;      ;Ambiance: When I entered the front door</t>
  </si>
  <si>
    <t xml:space="preserve"> I got a deep impression of the ambiance. The decoration is Chinese style</t>
  </si>
  <si>
    <t xml:space="preserve"> and it reminded me of some scene in an 80's Chinese film. The Chinese painting on the wall \"sent me back to China\"</t>
  </si>
  <si>
    <t xml:space="preserve"> but the bar counter and tuna statue are western style and they reminded me of being in America. It was very noisy in the lobby</t>
  </si>
  <si>
    <t xml:space="preserve"> but I didn't mind because it is the tradition in Chinese restaurant to chat.; ;;Tableware: The main tableware is chopsticks. If you are an American</t>
  </si>
  <si>
    <t xml:space="preserve"> you can ask for fork. The placement of tea cups and dishes are authentic Chinese style.;;Service: The service in Imperial Inn is special. Although I am Chinese</t>
  </si>
  <si>
    <t xml:space="preserve"> I am not familiar with this kind of service because it is the Chinese southern style but I'm a northern. Different servers pushed different cars walking around every table. There were different dim sums on each car</t>
  </si>
  <si>
    <t xml:space="preserve"> and I could choose my favorite when the car came to me. That is really Guangdong pastry style. Most of the servers were friendly and passionate</t>
  </si>
  <si>
    <t xml:space="preserve"> but some were indifferent. That is why I docked my points.;     ;;Food: There were two kinds of food I chose: the dim sums and the main dish. ;Dim sums:;I chose three dim sums. The first one was Shrimp rice noodle roll. I strongly recommend this dim sum. Although it looks white</t>
  </si>
  <si>
    <t xml:space="preserve"> its taste wasn't light. After choosing it</t>
  </si>
  <si>
    <t xml:space="preserve"> the waitress poured the soy sauce on it</t>
  </si>
  <si>
    <t xml:space="preserve"> and the soy made the Shrimp rice noodle roll a little salty. The rice noodle roll was sweet</t>
  </si>
  <si>
    <t xml:space="preserve"> and the shrimp under it made the dishes more delicious. The second one was Shu Mai . It looks like Bao zi but it is different cooking style. There were vegetables and meats in the flour. The taste was really authentic</t>
  </si>
  <si>
    <t xml:space="preserve"> but when the server gave our dish</t>
  </si>
  <si>
    <t xml:space="preserve"> it was a little cold. That made me dissatisfied. The third one is Black Bean Sauce Spareribs . Actually</t>
  </si>
  <si>
    <t xml:space="preserve"> it was not as good as I imagined. Its taste was fair</t>
  </si>
  <si>
    <t xml:space="preserve"> and it looked not good. There was too much oil on it which made it greasy.;  ;Main dish: ;I found there were two kinds of menus</t>
  </si>
  <si>
    <t xml:space="preserve"> English one and Chinese one. I chose the Chinese one</t>
  </si>
  <si>
    <t xml:space="preserve"> because I am Chinese. Maybe the dishes on English menu are Westernization. If you are local people</t>
  </si>
  <si>
    <t xml:space="preserve"> I recommend you to choose a dish from Chinese menu at random though you don't know Chinese. There are many differences between traditional Chinese food and western Chinese food</t>
  </si>
  <si>
    <t xml:space="preserve"> so choosing dishes from Chinese menu may let you taste traditional Chinese food.;I chose the Satay chicken and eggplant (Sha Die Ji Qie Zi in Chinese). It was fried with chicken and eggplant. The taste of this dish was good and authentic but the chicken and eggplant pieces were too big so that the flavor was not consistent. The green onion may make you uncomfortable because it was too much and everywhere. Well</t>
  </si>
  <si>
    <t xml:space="preserve"> there were free rice with this dish</t>
  </si>
  <si>
    <t xml:space="preserve"> and rice was really grown in China. All in all</t>
  </si>
  <si>
    <t xml:space="preserve"> it tasted good</t>
  </si>
  <si>
    <t xml:space="preserve"> and if you want to taste traditional Chinese food</t>
  </si>
  <si>
    <t xml:space="preserve"> it is not a bad choice.; ;;Price: The price is really reasonable. Every dim sum is $2.85 commonly</t>
  </si>
  <si>
    <t xml:space="preserve"> and there are some large serving dim sums' price are a little higher. The main dishes are about $10-18 per dish. It is acceptable for students to enjoy.;;I think the ambiance and price were awarded marks. The food was OK but some dishes were cold that really annoyed me. The service was good totally to say. On the whole</t>
  </si>
  <si>
    <t xml:space="preserve"> the experience to Imperial Inn was good."</t>
  </si>
  <si>
    <t>uPx9_Gi-ykU6m6PX4vXTFw</t>
  </si>
  <si>
    <t>ot_ZlWBvowVNbZauy2XtGw</t>
  </si>
  <si>
    <t>Definitely worth going to if you're in Philly and craving Chinese food!;;Was invited for a family function, and was very impressed by the Chinese food.  Philly Chinese food has come miles from where it was when I used to live there!  ;;Ambience: nicer than expected from the outside;;Food: no complaints about what I remember having (siu mai, ha gow, chicken, abalone with bok choy, lobster, shrimp fried rice);;Looking forward to having more Chinese food in Philly...</t>
  </si>
  <si>
    <t>TOy3Qf_Npdk3NfoYASR28A</t>
  </si>
  <si>
    <t>TkO59ZrMSX90-42dUr-nzg</t>
  </si>
  <si>
    <t>Just average. ;;The decor is similar to Joy Tsin Lau (Chinese-ish) but Imperial Inn is slightly more spacious and cleanly. Carts came by with semi-regular frequency and the items were varied enough to prevent boredom.;;My issue is that most of the dim sum I get here in Ctown is just warm and I like my food hot! That's what those steam carts are for dammit! Highlights were the siu mei and steamed cha siu bao. The Inn's bao is probably the best I've had in Ctown so far, good amount of lean cha siu and minimal gloppy red sauce.;;To my dismay, the Inn is equal in quality to both JTL and Ocean Harbor. My only incentive to go back is that the Inn is hella cheap (yes, I said hella!) We had 7 dishes for only $18 + tip. So if you plan on shoveling food into your mouth and barely tasting it, you know where to go.</t>
  </si>
  <si>
    <t>XESuxgo6jieJNZwERzqXAA</t>
  </si>
  <si>
    <t>V-i-xJgZEEOygZpXyhVZyA</t>
  </si>
  <si>
    <t>One of my favorite places to eat! If I could honestly eat here once a week I would...the food is great, the service is great...my favorite food is soo typical I know...lol the generals Tso chicken...buts it's authentic and consistent! ;;All drinks are 5$...martinis,mixed drinks and top shelf at that!</t>
  </si>
  <si>
    <t>uARH_YRIF50QMr98gjhD7g</t>
  </si>
  <si>
    <t>2RkSDCvODreRoJahZCQS1A</t>
  </si>
  <si>
    <t>This was a true dim sum experience for me. The interior is definitely dated like other reviewers mentioned but the dim sum was great.   As each cart passed;  I was excited to see what would be on it. I probably could have eaten more but I can always go back. The prices are extremely reasonable. The servers were pleasant enough. This place does draw a crowd so I would get there early.</t>
  </si>
  <si>
    <t>SkbBojzDix5XsEycpl8glw</t>
  </si>
  <si>
    <t>Always a great place to stop by on a Saturday for some early afternoon dim sum. Just make sure that you come early; so that you'll be able to catch all of the dim sum carts. Come hungry &amp; make sure to top off your dim sum lunch with the almond tofu with fruit on top!</t>
  </si>
  <si>
    <t>jklCtvLWbkuoBiw60i1g3g</t>
  </si>
  <si>
    <t>SIMTmB8ZY69B9la8hNI7sA</t>
  </si>
  <si>
    <t>The food was all seasoned very nicely, especially the salt&amp;pepper shrimp and the fried squid where they were super crispy.  Although the food was seasoned well, some other food items was a little bit of a  let down. The har gow was over cooked so it resulted in the dumpling falling apart because of how soft it was. The tripe was really oily in the broth. ;;For the service, it was okay. The carts were constantly moving around but it's always the same old carts. If you want variety, it comes out very rarely. By the time the \variety\" comes around to us</t>
  </si>
  <si>
    <t xml:space="preserve"> its all gone."</t>
  </si>
  <si>
    <t>L4XFFakNANchTDPuQfmy0Q</t>
  </si>
  <si>
    <t>This place is my favorite place for dim sum. I go here for their calamari. Some other dishes you should also try: pork buns; chicken feet; shrimp dumpling and egg tart. The atmosphere is dark and dim. This is a good place to bring a group of friends or come with family. The service here is pretty good as well. My drink was alway refilled with me needing to ask</t>
  </si>
  <si>
    <t>fCBdfBI1nwx9I7N9fVAc1g</t>
  </si>
  <si>
    <t>I've always eaten here (even learned how to use chopsticks at 3 years old) and found it to be excellent....until I discovered the dim sum menu through a friend last weekend. Then it got even better! Overall and as always, good service and food. ;;As a tip,though, if you're going on a weekend try to go either right after they open or late (10 or so). Otherwise, it's gets very crowded and you have a long wait.</t>
  </si>
  <si>
    <t>ei3O4gS4YaEfQW2vpDdYkA</t>
  </si>
  <si>
    <t>pDUcsN79bDwhOMBaD_tm-g</t>
  </si>
  <si>
    <t>Food, Asian Fusion, Restaurants, Cafes, Vietnamese, Specialty Food</t>
  </si>
  <si>
    <t>Cafe Pho Ga Thanh Thanh</t>
  </si>
  <si>
    <t>k4FEVFhESF1AsgyFI4KYKA</t>
  </si>
  <si>
    <t>tasty pho ga (chicken pho).  this is what everyone comes here for and this is what you should order if you get a chance to visit.  ;;learned a great tip from my brother who is a regular here... order a bowl of plain pho and 1/2 chicken on the side.  chicken can be enjoyed straight up after a dip in the spicy lemon salt provided.   also add some of the chicken to your noodle soup as you go for perfectly cooked chicken pho.  no over cooked chicken this way.;;a mom and pop shop in a working class neighborhood (Kensington).  this is a new frills kind of place.  walk in, find an open table and grab a seat.  CASH only.</t>
  </si>
  <si>
    <t>qVWA653mQL6J1teshUljMQ</t>
  </si>
  <si>
    <t>_fQ32MzDfLju-6kB1b_kvQ</t>
  </si>
  <si>
    <t>This place used to be one of my favorite places to get Pho in Philadelphia; but the way that my girlfriend and I were disrespected today made this restaurant a  place that I will never go again! I was disgusted by the way the owner ignored us when we tried to order; then shook his head when we asked a question about pricing because they don't have menus and the owner walked away again; again ignoring us. I'm not sure if they were discriminating against me because I am white or because I am gay; but this is definitely not a place for Americans to try and be served. Huge culture shock.</t>
  </si>
  <si>
    <t>GU358Z2vPCtNqH1oCeuA1Q</t>
  </si>
  <si>
    <t>97vrQaSv2Z26mK60zjLVYw</t>
  </si>
  <si>
    <t>I'm from SoCal and it's known to have the best pho outside in the US. A friend recommended to go here if I fly out of PHL so I did. I'm glad I did because it was sooooo good. Best pho ga ever! ;;Note 1: don't expect a menu. They only have  pho ga/chicken noodle or beef noodle. Size is only small or large. This place is known for their chicken because the name of the restaurant is pho ga. Why stray away from what they specialize in? ;;Note 2: call to make sure it's open. Sometime they travel or close early so don't trust the time on yelp. ;;Also, make sure to order a side of half a chicken for a party of 4. Depending on your group size, you may want a whole. ;;As for service, it was ok. It was our first time and didn't realize that they didn't have menu. Could have been better if the server ask if it is our first time and give us info. ;;Overall, must come back every time we're in Philly. Not the best part of town but it's worth it. Trust me!</t>
  </si>
  <si>
    <t>B80WMloIpK9t72oQuN7gqw</t>
  </si>
  <si>
    <t>moURYBGWSr2GuahMaN7Acg</t>
  </si>
  <si>
    <t>Best chicken pho in the USA!!  Chicken is always cooked consistent. It's free ranged chicken so I guess that's the secret.  Beef pho is hearty.  Wish I had a place like this in SC!  Coming from eating in 3rd world experiences; this place isn't the cleanest or the friendliest place but the food is something not to be missed!</t>
  </si>
  <si>
    <t>DvywdEel9_oiWlG16EXmhg</t>
  </si>
  <si>
    <t>uFGwR_lglfgPLfOuaDYLpw</t>
  </si>
  <si>
    <t>The best place for chicken noodle soup viet style. Otherwise known as chicken pho; or pho ga. I love this place! ! I would wait in line just to get in. Usually on busy weekends its always pack. The place is very small. Come early or on weekdays but come and try it. You won't regert it.</t>
  </si>
  <si>
    <t>mMOkddZS3zfs2SgAHmQv-g</t>
  </si>
  <si>
    <t>Xm1-bOnk6DynPPv_2ZLOeQ</t>
  </si>
  <si>
    <t>EOBEvcaDEHZKKbfzbAdh7w</t>
  </si>
  <si>
    <t>9B204XDXh8NMVgh0xCDCrQ</t>
  </si>
  <si>
    <t>Vy D's review covers the most essential basics- come early in the day because they close early; and also; the area is kind of dicey. I don't eat beef; so we made this trek to have what sounds to be the best chicken pho/pho ga in Philly. It really was out of this world; the chicken was so tender and the broth somehow had more flavor than any other pho ga I've ever had. The pepper/vinegar/lime dipping sauce is simple; but definitely adds to the flavor of the chicken.</t>
  </si>
  <si>
    <t>7uZ3cuA0wf4JKz3j4tk1yg</t>
  </si>
  <si>
    <t>FvbkxaV2eT89ekQKYBRkGg</t>
  </si>
  <si>
    <t>I have been going here for awhile now. Decided to take my girlfriend here to try it out for her first time. She left a super happy camper, and so did I.;;This family owned place is exactly what the other Yelpers have been saying. Modest. It's small and offers a quick and hearty meal, with really fresh ingredients. ;;We ordered two plain Pho Ga's (Chicken Pho) and an order of half a chicken. Chicken comes out with a salt, pepper, lime, and pepper dip. Everything was delicious. The chicken was boiled nicely and retained most of its juices and flavor. The dipping concoction was a beautiful addition. The pho itself was flavorful and might be better than my mom's Pho Ga. Sorry Mom!;;Another, get in and get out type of place. Great food, please try it.</t>
  </si>
  <si>
    <t>XyXkCOgJi7xgOT1t4v0QOA</t>
  </si>
  <si>
    <t>8$ for a Ph, 20$ for a whole chicken;This restaurant only sell one type of dish, and it so overcrowded, and they even close early, probably because the neighborhood is not really safe at night.;The available options of meat to eat with the Ph are: beef, chicken, and beef ball;;It's a family business. They should've run it for decades. The female boss cooks and chops the chicken herself. The male boss is kind of curt whenever he speaks, but he's a great chess player. And both of them are really kind.</t>
  </si>
  <si>
    <t>wvPZT_65WuGr9wXG3GibfA</t>
  </si>
  <si>
    <t>YqRulXAURtquu1Z89EfdCw</t>
  </si>
  <si>
    <t>Hands down the best pho ga I've had anywhere.  That includes Vietnam.  They make their broth from scratch with the fresh chickens from across the street (most places don't make their broth from scratch).  The chicken is steamed and wonderful.;;Absolutely fantastic.</t>
  </si>
  <si>
    <t>xK_O9mPuaK8R6SyS4jPSiQ</t>
  </si>
  <si>
    <t>cVwr3l3WnGJEMX8NhxcY9g</t>
  </si>
  <si>
    <t>Food Trucks, Restaurants, Sandwiches, Food, Burgers, American (Traditional)</t>
  </si>
  <si>
    <t>Wahlburgers</t>
  </si>
  <si>
    <t>a80tlFs28zJTPYkHGUSqtA</t>
  </si>
  <si>
    <t>Cool atmosphere. Love the industrial feel of layout and setup of the place. Ordered the thanksgiving turkey burger, it was only right, it's the week of thanksgiving. Turkey burger patty was very thin and a little dry. Not what I was expecting. I thought I'd get a thick burger coming from this place?! Stuffing on burger was tasty and seasoned. Cranberry sauce was good too but it needed more or some other sauce.;;Sweet potato tots were sooo yummy. Shoe lace onion rings are seasoned up to perfection. However they give you enough to feed for ppl.;;I'd definitely come back for the experience and to try another burger.</t>
  </si>
  <si>
    <t>Z1OPkLv4gPt3NnxcZOfWrg</t>
  </si>
  <si>
    <t>Vh-4_K-ZlGQOQHLWIFVl3g</t>
  </si>
  <si>
    <t>Lackluster burgers. Nothing special to rave about. I asked for my burger to be cooked medium; it came out dry. Service is super slow; waited a while for an \adult frappe\" (Mud Pie) and two burgers. One of the burgers came out without cheese and the other without enough sauce. It was a nice day to sit out on the patio; but chose the wrong restaurant to do it at."</t>
  </si>
  <si>
    <t>mteaS2dSVgQNlMf9xvgF0g</t>
  </si>
  <si>
    <t>aRGqG_rWVOnrV20fITStIw</t>
  </si>
  <si>
    <t>I was so excited for this place to open up... but wow; they messed it up. You know; if you've never been; you might as well try once but I'll never be back again. The bread isn't good at all. Go get some fresh bread or something wahlburgers... Good bread can sometimes make a bad burger taste decent but the mediocre burger combined with bad bread kills it. Overpriced here too for what you get which is likely from having a full wait staff. Cut waitstaff down and either lower the prices or increase the quality of the food here.</t>
  </si>
  <si>
    <t>CFkyovupLHukywtkqLndgA</t>
  </si>
  <si>
    <t>dPPLErdmVy01-ug3UKuYAQ</t>
  </si>
  <si>
    <t>CI35M1P6_ac3kEgclmJq5Q</t>
  </si>
  <si>
    <t>My wife and I took a drive into Philly to try Wahlburgers.   We are both big fans of the family, so had to try it. ;;The atmosphere was great and so was the service and food. ;;The server was very attentive and polite. ;;I loved the \Our Burger\" and the tater tots. ;;They have a nice bar also. ;;Free parking across the street</t>
  </si>
  <si>
    <t xml:space="preserve"> something kind of rare in Philly."</t>
  </si>
  <si>
    <t>tcPXKZ-p4j4I0xg2ZX3kGQ</t>
  </si>
  <si>
    <t>hulnOcHIwQPFXWBZDwaIZg</t>
  </si>
  <si>
    <t>We called in an order and picked it up last night. The tator tots with a side of cheese were really good (usually I like cheese on but this kept the tots crispy). I had an \Our Burger\" which was good; but in the end; nothing special. I wasn't impressed; but I wasn't disappointed either. I just have had better burgers elsewhere."</t>
  </si>
  <si>
    <t>_MZ52rjB5EvxiXj6knA0_w</t>
  </si>
  <si>
    <t>oZb-JNYV80CQv-OE1p2Kzg</t>
  </si>
  <si>
    <t>Ambience is very good. Service wasn't bad. Place was clean. Food was decent. I did like the smahlburger; Don't like the onion rings tho. Would go back.</t>
  </si>
  <si>
    <t>83oed4LeEglGlwiM42SBPA</t>
  </si>
  <si>
    <t>OCae5Wzty1qdzrOsJu87OQ</t>
  </si>
  <si>
    <t>If I could give \0\" stars I would. ;To give you a brief description of my two visits:;;;The first visit was on their second day of opening. I ordered a smahlburger for my 2 year old son to-go he refused to eat it after his first 2 bites. Highly unusual since he loves burgers. I took 3 bites of it when I realized it was cold and raw in the center. Not only was this extremely inexcusable for a child's meal. But I also ingested this raw burger and I am 5 months pregnant. Serving raw food is dangerous for both young children and pregnant women. I was mortified by this experience.Â I tried calling but they're phone lines weren't set up yet. ;;;For whatever reason</t>
  </si>
  <si>
    <t xml:space="preserve"> I did try to go once more</t>
  </si>
  <si>
    <t xml:space="preserve"> telling myself maybe it was just an off day there being that they just opened. My mistake...;;;My second visit was a complete disappointment. I ordered a Jan's chicken sandwich and double-decker burger to-go. When I got home I realized there was absolutely no condiments on either sandwich and the chicken was burnt to black char on the bottom. I called immediately after to address this situation</t>
  </si>
  <si>
    <t xml:space="preserve"> the manager apologized and offered an excuse that \"there has been a lot of mistakes today\" and she would call me right back because she was dealing with a customer. Hours later</t>
  </si>
  <si>
    <t xml:space="preserve"> I did not receive a call back. I called again and a host said that that manager left but another one was there but was busy and took my number to give to the manager. I unfortunately didn't have a chance to get a name of either manager because the hostess hung up abruptly before I could ask a follow up question.Â Also</t>
  </si>
  <si>
    <t xml:space="preserve"> I never got a call back.  So much for customer service.;;Would highly recommend anyone to avoid this place it at all possible. If you're craving for a burger I would suggest traveling across town to university city and go to an actually good burger place- Bobby's Burger Palace."</t>
  </si>
  <si>
    <t>LO_8EhzZuruPXvSpuQAi0A</t>
  </si>
  <si>
    <t>FEz-6jLJsQ3PsKA70vxp1g</t>
  </si>
  <si>
    <t>My boyfriend and I dined at Walburgers in Northern Liberties tonight.  What a great place!  When we arrived we realized it was opening night, and you would have never known it!  It ran like a well oiled machine.  Our server, Bree, was knowledgable of the menu and very helpful with suggestions.  ;;Bree suggested the Walhbrewski beer to drink, it was light and refreshing.  She also suggested the BBQ Bacon burger as being her favorite burger so I tried it.  AMAZING!  It had bacon and an avocado spread.  Dear lord! So good!  My boyfriend got the Double Decker and he really enjoyed his.  Bree a also recommended the Thin Crispy Onion Rings, another must have!  So good and seasoned perfectly, and ask for Wahl sauce, it brings it all together!  My boyfriend also got the Mac n' cheese with smoked bacon, also a must have!  ;;Bree also suggested the Fluffanuttahh for dessert.  I would come back just for this dessert!!  It's basically a grilled sandwich with marshmallow fluff, Nutella, peanut butter and banana.  Again this desert alone is worth the trip to Walhburgers.;;As someone in the biz,  the service was flawless and the food was great!  I'm looking forward to coming back to this great addition to the neighborhood!</t>
  </si>
  <si>
    <t>HfUiC3Z7_G54STqqNsmiAA</t>
  </si>
  <si>
    <t>gEDqj6yqq1VrXoZsJDip3Q</t>
  </si>
  <si>
    <t>Decided to give this new addition to the neighborhood a try after the slight buzz over its opening subsided and its staff finally got into their groove. Found the service at the bar very friendly and prompt. The menu and specials were fully explained. Good cocktail and Boozy Milkshake selections though limited liquor selection. Friend had a cocktail and I had a tap beer. For food; I had the Melt and found it tasty and juicy with a fair amount of bacon; caramelized onions and cheese. Friend has a classic which was promptly devoured. Sides are a la cart and knowledge or some indication of the portion size would be helpful. The Onion Rings are homemade and fantastic. Definitely returning when in a burger centric comfort food crave.</t>
  </si>
  <si>
    <t>h99T8hUj-eOXhWmP5GIgEg</t>
  </si>
  <si>
    <t>ZVjNax0O1qixmtZJ11jpkg</t>
  </si>
  <si>
    <t>Restaurants, French, American (New)</t>
  </si>
  <si>
    <t>Will BYOB</t>
  </si>
  <si>
    <t>P8qX0tz3IctyWR256QgZ9Q</t>
  </si>
  <si>
    <t>Chris Kearse, as always, culinary genius. ;;They have a special tasting menu once a month, focusing on a specific ingredient. Just in time for fall, we went for the pumpkin tasting menu! Every dish that came out was beautifully plated, tasted delicious, and wasn't redundant in flavors or taste. The tiny restaurant is BYOB, yet wasn't uncomfortably cramped. ;;Personally, I loved the appetizer with pumpkin, apple foam (I am pro foam everything), as well as the consumme with mushroom. Quail stuffed with pumpkin stuffing, and kampachi sashimi in a stone bowl with some pumpkin seeds and asian pear, cut out in little stars. ;;Would definitely return for future tasting menus, or even a la carte. Continuing the kudos and popular opinion of food coma happiness!</t>
  </si>
  <si>
    <t>hOXAvxzPfghFsubO1JGo0A</t>
  </si>
  <si>
    <t>Everything was amazing from service to food.  Our server recommended the tasting menu in which the chef picks food from the menu.  We chose that and I am very happy we did.  First we had the lobster bisque amazing and decadent.  Then the snails which were great too. We had a mushroom dish which of course was amazing.  For entree we had the beef which was cooked to perfection. For dessert we had three different dishes which were all equally tasty on their own right. ;I would highly recommend this place to anyone. Amazing food, great service and cozy and quaint atmosphere.</t>
  </si>
  <si>
    <t>XTjEO4cQL2tsM2mJ1FkG7g</t>
  </si>
  <si>
    <t>Xqvl9-795XUD5kNHCo0x-A</t>
  </si>
  <si>
    <t>We came to Philly for our anniversary and decided to try this place based on a number of rave reviews.  We were not disappointed.  We came on a Sunday night and had the pre-fix menu.  The staff was very attentive and knowledgeable.  They treated us like royalty and graciously let us try things we've never had (like snails - which were so unbelievably tender and delicious - I shall sup on them again!).  The food was excellent - so much attention to detail and flavor.  we both opted for the duck as our main course and found it to be the best we've ever had by far - charred to perfection; yet bloody inside.  It was as good as many good steaks as I have had.  The desserts were so tasty too - not too sweet; subtle in their decadence.  Lastly; we were lucky to meet the Chef and owner; Chris.  He was so gracious and humble.  He gave us a number of recommendations that really helped make our weekend special.  we truly hope to make it bad for their anniversary party.</t>
  </si>
  <si>
    <t>Zq2k8xvadCqD8wAF8Prjmw</t>
  </si>
  <si>
    <t>sYZFSzhMK3k0vfrr9WWvMQ</t>
  </si>
  <si>
    <t>We've been wanting to come to Will for so long and finally had our opportunity.  I will start by saying it was worth the wait  but at the same time  I wish we had come sooner.;Everything was excellent from the starters to dessert.  The corn soup with a small scoop of lemon sorbet blew our minds.   It sounds like a bizarre combination but WOW.  ;If you ever have the chance you should definitely give yourself a culinary treat and eat at WILL.</t>
  </si>
  <si>
    <t>X-lrSieeFeTCzmMFP9GXVA</t>
  </si>
  <si>
    <t>fLEOyGcKrmLdabjk27R8XQ</t>
  </si>
  <si>
    <t>We spent a lovely evening last night at WILL.  I will be dreaming of eating the Chestnut &amp; Parsnip soup I ate last night for at least a few weeks.;;The BYOB is small but not suffocating.  It has a lovely ambiance and great music.  The staff were very pleasant and attentive.  We had a party of 5 so we experienced almost everything on the menu and everything was a winner.  I still think I won with the above mentioned soup.;;I'll admit I was slightly put off by having to sign a contract to hold my reservation but I just had to do the same with a Vetri reservation recently so I guess this is becoming more common place.;;All in all, this is a great place to try.  Perfect for a romantic date or a quaint group of friends.</t>
  </si>
  <si>
    <t>Wit0eJiHH4sIfmIlZezCNw</t>
  </si>
  <si>
    <t>M5vfP0_Fbv4_1weNhZ2x3g</t>
  </si>
  <si>
    <t>My initial concerns about finding enough fish and vegetarian items quickly disappeared.  There were plenty of items we could eat; and the server was knowledgeable and accommodating in substituting flavorful items when she needed to remove something.  Tiny intimate space.  In particular; the trout rocked.</t>
  </si>
  <si>
    <t>Tt2ytue6bMYTwOmwYyJLVg</t>
  </si>
  <si>
    <t>My husband and I have been eager to try Will  for months. So when it was time for my husband to find a restaurant for my birthday, there was only one place we both wanted to go to. He was able to call and get a reservation very easily and let them know it was my birthday.When we arrived, we were greeted by first names and sat at a table near the window overlooking Passyunk Avenue. Our server, Eric, was attentive, personable and obviously loved his job. He was very good and explaining the menu then talking us through the courses.;;The food is french inspired and the serving size hits the spot. Each course (4 courses) varies completely from the last and there was no overlap in ingredients, presentation or style. Each course was it's own unique adventure. I am pretty sure the menu varies depending on the season, so you may want to call ahead or check the website for the current menu. Highlights of my meal were the Corn and Quinoa soup. It was a cold soup with cooked three times quinoa that was drizzled with sugar (it was crunchy and sweet and delicious), with lobster. The lobster is plated in the soup bowl, so its really lovely looking, then they pour the cold broth over it. Absolutely amazing. My Duck was cooked perfectly, as was my husbands beef. We tried both the deserts, the olive oil cake and the mango custard, but the mango custard stood out to me more. I also cannot forget to mention the saffron butter with bread, and the first appetizer of beets. I forget what cheese was served with the beets, but combined, they made an excellent starter.;;Since it was my birthday, the owner sent out a special appetizer of foie gras. It was mixed with rabbit meat and served with bread and a pesto sauce, I believe. They also put a special Happy Birthday message on the menu for us! This was absolutely the most personal and special experience we have ever had a restaurant and it seems like Will shoots for that. Every other person that walked in the door was greeted like they were regulars (maybe they were, maybe it was their first time as well!). I feel like Will holds their reputation within the community to a different standard than most of the other places on Passyunk Avenue. This is a place for the locals, and a place visitors should come to to experience the true beauty of living in Passyunk Square.</t>
  </si>
  <si>
    <t>w7mYrBsC3oO6IN2S9JAIKQ</t>
  </si>
  <si>
    <t>Had a great experience. The food was tasty; I had the venison stuffed quail; the oysters; shared the cheese plate and also got a dessert.  The staff was great ! No complaints on my end.</t>
  </si>
  <si>
    <t>qrANLImWdPbax24QRCHCxg</t>
  </si>
  <si>
    <t>qJ8dxis2_fNF5LzhmJsZ1Q</t>
  </si>
  <si>
    <t>We came in for my fiancÃ©es birthday and from the start the staff was wonderful. The decor is really nice and exactly what we like. The only thing that was a little challenging was the size of the restaurant and the tables. It was extremely tight in there and since we are both tall we felt it. However once we sat down it wasn't that bad. The staff was above and beyond. Super friendly and welcoming. Also they had written happy birthday on the menus for my fiancÃ©e and even put a candle in his dessert. If I were just reviewing the staff, this would have been 5 stars. ;;We went with the chefs tasting menu and were happy we did. Even though you have less control over what you are eating it is a great experience to try things you wouldn't normally order. Most of the meal was good. Our favorite courses were the soup at the beginning and the tri tip beef as the fourth course. The fish course was a trout, which we both enjoyed but it wasn't our favorite. Overall we really did enjoy everything. There wasn't one complaint. But it didn't blow us away. ;;I would definitely recommend this place to a friend. Very solid and if you are looking for an enjoyable night out with a warm staff, will BYOB should definitely be on the list. Honestly I wish I could give this place 3.5 stars because 3 is too low and 4 is just slightly too much.</t>
  </si>
  <si>
    <t>30nI0tWTl95r-GtLKklvbQ</t>
  </si>
  <si>
    <t>iEkJfemCQDce8LlkFwdmAw</t>
  </si>
  <si>
    <t>This restaurant has zero decoration. Super super super small; literally only has walls!! Feel suffocated! The appetizer rabbit thing is pretty good and the potato soup; honestly. However; entrees so plaint and nothing special. For what I expected from a $$$ 4 start Yelp restaurant; I can only gives this</t>
  </si>
  <si>
    <t>OvzwpzenTPq-EkTGloDcGQ</t>
  </si>
  <si>
    <t>EzQpL3jNNGlUzeR6n3uevg</t>
  </si>
  <si>
    <t>American (Traditional), Bars, Italian, Restaurants, Nightlife</t>
  </si>
  <si>
    <t>Rembrandt's Restaurant &amp; Pub</t>
  </si>
  <si>
    <t>eD16A1qHzNSvvfCAmDqTYA</t>
  </si>
  <si>
    <t>TIftwnOoVEZWjLaznw_PGQ</t>
  </si>
  <si>
    <t>B7TGRaWkw4WWAfX1JsFTzg</t>
  </si>
  <si>
    <t>EIOaVH6pr375vkTpdUYzGQ</t>
  </si>
  <si>
    <t>A friend and I came here for drinks and a bite to eat after yesterday's game, and it hit the spot!;;I started out with a watermelon draft, which was very refreshing given the heat. We then continued with a share of the quesadilla, before I ordered the truffle fries and he ordered the burger. Everything was well-prepared and tasty, and the burger looked delicious! Sadly, I wasn't in the mood for meat, so I didn't sample it myself.;;If I am ever in the mood for a burger in the future, though, I'd definitely keep Rembrandt's in mind! Furthermore, it comes with your choice of fries or a salad and given the generous portions, would make a great share along with a side of fries.;;The only downside to everything was the spotty service.;;And maybe that can be remedied by sitting at the bar next time!</t>
  </si>
  <si>
    <t>mdulmKB-Sq3dAdZvlqnqng</t>
  </si>
  <si>
    <t>shdenaVzKFIiYi6HJZz6-Q</t>
  </si>
  <si>
    <t>Went here for brunch last Sunday with my boyfriend and another couple before hitting up the art museum for pay-what-you-want-first-Sunday. The restaurant and bar were pretty empty when we arrived a little bit after 11am, so we were seated right away in the dining room area. The restaurant is cute and has a decent amount of seating.;;Considering how empty it was, our waiter took about 10 minutes until he greeted our table. I ordered a bloody mary and was craving something sweet to eat, so I decided on the challah french toast which was topped with walnuts and berries. This was a pretty large portion and I really enjoyed it.  The others in my group had pancakes, eggs benedict (which looked amazing!), and the veggie omelet. I think we were all mostly satisfied with our food selections, however on the menu, the veggie omelet said it included avocado, but it was actually topped with an avocado mush-puree which my friend wasn't too thrilled about. ;;Overall a decent experience, however the drinks were a little on the pricey side and our waiter wasn't overly friendly or attentive. I would definitely go to Rembrandt's again for dinner and drinks.</t>
  </si>
  <si>
    <t>2sd505hm4Cw_p5PJ2Bs9GQ</t>
  </si>
  <si>
    <t>Hard to go wrong with Rembrandt's. Close to the art museum and other great Philly locales. In the summer; patrons can sit outside and gaze at the skyline. Inside; try the dining room unless you prefer the noisy bar area. Food here rarely disappoints. On a recent visit; I had the award-winning turkey burger--big and juicy with bree and a side of yummy; crispy fries. My tyke had the grilled cheese and since she didn't finish it I had a taste. Wow! Hit me like a cheddar freight train. All in all; R's is a homey; friendly; special place to return to again and again.</t>
  </si>
  <si>
    <t>sHOiQa7pmJ6R8phEEtoePw</t>
  </si>
  <si>
    <t>Jeygxl5gPNOREs6g3zhKSw</t>
  </si>
  <si>
    <t>I haven't been here in a few years; but my experiences were always good at Rembrandt's. I've only ever been to the dining room area or sat outside; so this review does not apply to the bar.  It seems like the menu changes very frequently; but I do seem to recall having many good appetizers and one time ordering gnocchi.  The food was always very good; however; the prices were a little high for what I got.  Expect an entree to be about $20 for an average-sized portion.  Recommended.</t>
  </si>
  <si>
    <t>c5-omj8VgfstUbQImXc3gA</t>
  </si>
  <si>
    <t>ipvHOypb7L4lxx7Db4Mm9A</t>
  </si>
  <si>
    <t>N7BgWTVed5TnEyVgs9XUNg</t>
  </si>
  <si>
    <t>We came here for brunch after the marathon on Saturday, and I am hooked! I've been here for dinner before a few times, but I can't say it was as memorable as this brunch was. ;;Two words: TURKEY BURGER;;I know, how amazing can a turkey burger really be? Well, this turkey burger will change that attitude after the first bite. Seasoned perfectly with a little kick, topped with slaw and a silky aoli. Choice of salad or fries on the side, and you can't go wrong with either choice (I stole some of my dad's fries and they were great, crispy and perfectly salted). The dressing is honestly the best I've had in a while, light and tangy with a hint of sweetness. Overall, a nearly perfect plate of food. ;;Oh! And I saw that on football Sundays and Mondays, they have some great drink and food specials including dollar sliders!! I'll tell you what, if they use the same quality meat for these sliders as they use for the burgers, I would rack that bill up quickly ;)</t>
  </si>
  <si>
    <t>kKncnVGJRsJ8j9UnbqmdsA</t>
  </si>
  <si>
    <t>uHPvzIsCKwlvc0pixMFcLQ</t>
  </si>
  <si>
    <t>The food and service is good; but could freshen up there menu.  As other bars in the area have been adding more interesting options they seem to stay the same.   Had a big mix up with a credit card here once; where they charged my card and gave it to someone else.  Everything ended up fine; but was a pain for me to deal with.</t>
  </si>
  <si>
    <t>7DY4ob--_8bv1_msdh8zcw</t>
  </si>
  <si>
    <t>8fnL3IckW8Wdss5ECe540g</t>
  </si>
  <si>
    <t>After visiting the Eastern State Penitentary, we stopped at a few bars around including this one. What a good happy hour! $3 well drinks, beers, and a host of $3 smaller portion apps (bacon wrapped scallops, flank steak taco, wings, gambas, hummus and sliders which had sold out). Of all of the food we ordered, I only tried the caper hummus which was really good. They only gave four pieces of pita bread and I was grateful when an employee asked us if we wanted more. The portion of hummus you get does not fit the portion of pita bread. ;;I liked the atmosphere (upscale but relaxed) and was wowed by the menu. The menu was on the pricey side but some of the items had me itching to come back the next time I was in town and wanted a sit-down meal.</t>
  </si>
  <si>
    <t>ktMvtPI3TBkTOpSf1sTXWw</t>
  </si>
  <si>
    <t>Restaurants, Tex-Mex, Italian, Food Stands, Latin American, Mexican</t>
  </si>
  <si>
    <t>Heffe</t>
  </si>
  <si>
    <t>jzO5Nmg7IHjmVAQ2KPzX_g</t>
  </si>
  <si>
    <t>Tacos and quesadilla were both delicious (although I wish I could get more toppings like guacamole, sour cream, whatever delicious sauce was on the quesadilla, etc) but expensive.;This review is mostly bring to attention their speed and accuracy in ordering. I went at 7 pm, waited 20 minutes for 3 items, and when I got home realized that they got my order wrong. While I was waiting, another guy went up because his order was wrong (that should have been my hint to check).;They still have some kinks to work out, but with time I think this could be a 5-star review. Getting orders wrong obviously slows down service. Hopefully they can get things going in that small hut cause I would love to make this a new place of mine to frequent, but it's not quite there yet.</t>
  </si>
  <si>
    <t>OkvqxXKstBw1b4dDMbZ_8w</t>
  </si>
  <si>
    <t>txjsxQkX1rZQ8hvfO9Wu9A</t>
  </si>
  <si>
    <t>Important preface: I'm a vegetarian; so this review really exists for that special little group of eaters. Service is so-so--prepare to have your name screamed so loudly when your order is ready that you'll jump; even though you are one of four people in the place--but Heffe really falls apart when you are trying to order without meat. There are a lot of places that do vegetarian cooking well and understand that; you know; we appreciate protein and feeling full just as much as anyone else. Heffe is the place to go if you don't want that; you'll pay $8 for two small tacos filled with broccoli and onions. Tasty enough; but I was so hungry after this that I walked to Martha and immediately ordered a second dinner. I'd think this is something important for Heffe to figure out given the neighborhood; but if not...you know; there are plenty of taco places where I get more than 200 calories for my eight bucks.</t>
  </si>
  <si>
    <t>Xgp8shQ9oseGhvvDchVLwA</t>
  </si>
  <si>
    <t>IvFdqW_SCFurrYN542zSsA</t>
  </si>
  <si>
    <t>iQsIhLv6dyQDXxdCyORkRg</t>
  </si>
  <si>
    <t>IqLrLUMU6cKEEswAfU4O7g</t>
  </si>
  <si>
    <t>It's Wednesday, and I had Tijuana Poutine on Saturday. I've been craving it since then, and it's what prompted me to write my review.;;Their food is fab. Quick service, cute outdoor dining area, though I've usually grabbed it and gone record shopping.;;I've had several items off the menu, but absolutely do not miss the Tijuana Poutine. Think about it: my craving has lasted since Saturday, with no end in sight.</t>
  </si>
  <si>
    <t>biXvLE9j8tzt1iZ1adBPOQ</t>
  </si>
  <si>
    <t>aJB98gILP5_vyC52W8CxNw</t>
  </si>
  <si>
    <t>We came here for a second time because we live nearby and wanted to like it. Unfortunately they disappointed more than we thought possible. We waited 25 minutes for our food and when we got it it was cold. Not warm; cold. Soggy waffle fries that we threw out. The menu looks promising but execution is lacking.</t>
  </si>
  <si>
    <t>Mtn0-Ul0g0lCE0JuU2bnog</t>
  </si>
  <si>
    <t>_6-4cJb8r_HQNlIOl51KhA</t>
  </si>
  <si>
    <t>1. Cash Only;2. Tacos Overpriced for Quality (also...aren't these burritos?);3. Tijuana Poutine is good;;They did orders of wings around the Super Bowl for $5 that were really, really, good. If that were a menu mainstay at the same price &amp; portion I'd go up a star.;;For now the only reason that it's not a 2-star place is bc the Tijuana Poutine is something that I will order again.</t>
  </si>
  <si>
    <t>22UvXoxNkvyHJ7cf2IBvOQ</t>
  </si>
  <si>
    <t>EbpExy3dsjjQVVtdyxUtHA</t>
  </si>
  <si>
    <t>Cultural Appropriation and Kitchen Nightmares had a baby and named it Heffe.; ;The food was awful. The tacos sucked. Thanks for leading me into a false sense of security. I have questions. Why? Just why? Tacos are simple and pure and delicious. If drinking at my job weren't frowned upon, I'd be washing down what little I could stomach with a decent beer to save my poor tum tum some trouble. A Mexican Coke had to suffice though.;;If you're wondering, I had the 'Fat Man' and the 'Mac Daddy'. I thought to myself, 'treat yo' self' I'm making it rain UberEats referral codes, so why not? Boy was I wrong. I could have made out better at Qdoba. Still White people Mexican food, but it's not terrible. Heffe's food..... That was so bad it's lead me to suspect that my arch nemesis may be working in that kitchen. Are you reading this Ocho Muerte?!;;Don't get me wrong, I've had some great fusion tacos before. I wish I could remember the place I had those bangin Bulgogi tacos. Actually, I wish I could go back in time, not waste my free ten bucks and not subject my body to this disrespectful hipster nonsense. The only perk is that maybe this stomach ache that's coming on will get me out of work early.</t>
  </si>
  <si>
    <t>h__7eojAzbRLkRSuguGq5Q</t>
  </si>
  <si>
    <t>d92qW2yvHiii8vrRo228Tg</t>
  </si>
  <si>
    <t>5IG_jQeh965Y4iNGms3_pA</t>
  </si>
  <si>
    <t>TvgKBKVrJYDCrqEfh49alA</t>
  </si>
  <si>
    <t>We've been going to Heffe since they opened and they are the closest thing to the funky Austin; TX tacos we enjoyed before moving to Philly.  Last weekend; Heffe catered my wife's surprise birthday party and absolutely killed it!  Paul was flexible; accomodating; great at communicating; and followed through.  We ordered the Merman; Pole Yo; Betty Won't; Medigon; guacamole; and waffle fries.  Jake; the chef; came and personally set everything up.  Set up was quick and our friends who set up the surprise; commented on how nice Jake was.  They covered all details from serving utensils; plates; napkins; plastic ware; chaffing dishes; and sauces.  Everyone commented on how good all of the food was; but the stand outs were the Pole Yo (the chicken is amazing) and the Betty Won't (people were shocked by how good their quinoa is).  Super impressed with these guys and highly recommend them for a quick bite or catering!</t>
  </si>
  <si>
    <t>byl3l7SvvUOHo0rMxIC6dQ</t>
  </si>
  <si>
    <t>dLJDLoxnBg3rgXItybVHPA</t>
  </si>
  <si>
    <t>Being an outside taco shop that opened in the fall; I hope they make it through the winter. Everything I've had so far has been great. The Kraken; Fat man; and plain Jane are my picks. I'm not a fan of spicy and the Fat man comes with jalapeÃ±os; which weren't unbearably hot; but I could have done without them.</t>
  </si>
  <si>
    <t>kOu4TxSIxsrJcr3ZL5oujg</t>
  </si>
  <si>
    <t>0ak-7uV9Nb7nF_l-mMCysA</t>
  </si>
  <si>
    <t>Restaurants, Mexican, Food, Hawaiian, Poke, Japanese</t>
  </si>
  <si>
    <t>Oishii PokÃ©</t>
  </si>
  <si>
    <t>H7Qql6isn4mVCRA2MLVtIQ</t>
  </si>
  <si>
    <t>Interesting attempt. The ingredients are fairly fresh; the rice is decent; and the sauces are actually awesome! However; this place comes a little short in execution. The burrito I ordered was a little loose; this could be due to the nice helping of ingredients in my number 2; ahi tuna; but also the ingredients inside aren't evenly distributed! Some bites there is a decent melody of flavor masked by onions; and in others there's just lettuce or my favorite; a nice large heaping of wasabi! My sinuses are clear! I hope they learn that presentation and execution are important or this establishment will continue to operate under the radar.</t>
  </si>
  <si>
    <t>t4g5K4eF0XBQimVS1Aq3fQ</t>
  </si>
  <si>
    <t>ZBQHLYVhXH1FS_KuC5W_wQ</t>
  </si>
  <si>
    <t>ikSk25Z1V6xoLsur2mmyiA</t>
  </si>
  <si>
    <t>Ob97PrCYwih6Bp622lnngw</t>
  </si>
  <si>
    <t>What a difference a week makes.;;I'm from california so I'm no stranger to poke. ;When I heard philadelphia was finally getting on the craze, I had to try it and I have had the place twice since opening.;;The first time on opening day, they were good. I'm not expecting sushi restaurant quality fish but the quality was not bad.The variety of sides was welcome and the 15% off was a nice touch. The staff was acceptably nervous and I chalked it up to opening day.;;So why 2 stars? Let's just say my 2nd visit a week later was poor. ;;I ordered a regular size that comes with 2 scoops. What I got was one scoop. 5 cubed pieces of fish is not worth 8.95. Every topping I added was literally 1/3 of a spoonful.  Either they are already trying to cost cut 1 week into opening, or the worker is poorly trained, but that's unacceptable for a new restaurant. ;;To give you perspective, 8.95 in cali gives you 3 FULL scoops of fish with sides and avocado  included. 11.95 gives you 5 full scoops. Way way way more generous than here.;;I understand, this is philly pricing but I can't help but feel ripped off. I want this place to succeed: a good poke place in chinatown is good for everyone. I'll pay the extra $ to have poke available. But if you're going to advertise 2-3 scoops of fish, give your customer an actual scoop each time. ;;It doesn't bode well that the quality dropped this dramatically in a week. Here's to hoping this was a fluke and they work things out.</t>
  </si>
  <si>
    <t>rp-mssYcP_FFIg6TrpIMBQ</t>
  </si>
  <si>
    <t>I have been here a total of 3 times; and I have not been disappointed once. You get a large amount of food for a great price. I have tried three of the specialty bowls and each of them have been very different but very good. All of the ingredients are fresh; and all the sauces are very flavorful. The servers are generous with all the ingredients as well. The only reason I did not give this place a 5 is because I thought the rice:meat proportion was a bit too high for my liking. The last time I ate here I was not able to finish all of the rice.</t>
  </si>
  <si>
    <t>UPle7XyZr6ujwgCD6tRN3g</t>
  </si>
  <si>
    <t>u_CM3liunAFyP1TGIZPT6g</t>
  </si>
  <si>
    <t>The food is extremely fresh &amp; delicious. It's fairly quick service as well. You can either eat it as take out or sit down; and while it's not a fancy sit down restaurant; it's quite cute and quaint. Also very convenient location as it's only about 900 feet from Jefferson station (where I come in to the city.) I would highly recommend this place &amp; definitely plan on returning.</t>
  </si>
  <si>
    <t>tDtQkcGa5h2_SlnImp0MGg</t>
  </si>
  <si>
    <t>AWLd_wQecwz6kESF3eR-Lw</t>
  </si>
  <si>
    <t>My friends and I frequent the Philly Chinatown area; and we love trying out new places. But Oishii PokÃ© is one we keep coming back to. It's the perfect place to get a good meal that's healthy; quick; and filling. Their ingredients are fresh and tasty. Their staff is super helpful and friendly too; which is really important. The place is a little small; but there's room to sit and eat inside and it's always kept clean. We appreciate that it's kept nice and warm in the winter and cool in the summer. I'd say you just can't go wrong with a stop at Oishii PokÃ©!</t>
  </si>
  <si>
    <t>Wo3KTi0jYExHDg3S7E2YpA</t>
  </si>
  <si>
    <t>IHLHsv-zrgsiO3LPynk67w</t>
  </si>
  <si>
    <t>Finally tried a poke burrito and I'm sad I waited so long to do so!  I thought it would be a gimmicky food item which was over-hyped, but it was delicious and I'm already looking forward to the next one.;;I tried the Hawaiian Classic which I would definitely recommend.  Great mix of flavors and they didn't skimp on the salmon.  For a Large, my total came to $12 and change including tax &amp; tip.;;Look for the rice \printer\" towards the back left when you are facing the counter - it deposits a perfect sheet of sushi rice onto the nori.  Cool device to watch the employees use.;;I ended up taking about 1/4 of my poke burrito home</t>
  </si>
  <si>
    <t xml:space="preserve"> and it was just as delicious after being in the fridge for a couple of hours.  The great thing about a poke or sushi wrap compared to other types of wrap is there's no bread</t>
  </si>
  <si>
    <t xml:space="preserve"> so it doesn't soggy.;;Certainly a place I want to come back to."</t>
  </si>
  <si>
    <t>pLZIZXIebqEcrX7IVKoJRg</t>
  </si>
  <si>
    <t>sf7MAHxcabTHQ6LMiKwoqQ</t>
  </si>
  <si>
    <t>ybBtjH-YlOv_gWDcQuDK1A</t>
  </si>
  <si>
    <t>IlrSo50loMpONlo5V1iClA</t>
  </si>
  <si>
    <t>This is my favorite poke place in philly! Good food good services! I come here many time since they open up. I don't like to write reviews but I have to write one for them after I read some bad ones. I really don't want any of you missed this cute little spot in phillychinatown. ;;       I usually order Hawaiian classic bowl, it has fresh salmon and veggies with brown rice. Some time I will do create my own, I usually order all the veggies and all the crunch they have. ;;Anyway, I Highly recommended this place!</t>
  </si>
  <si>
    <t>CR1n2aUdeyh_AzPZ1qcMew</t>
  </si>
  <si>
    <t>_xSCB2TZ-s6yTeafRnzK1w</t>
  </si>
  <si>
    <t>Food, Beer, Wine &amp; Spirits, Pizza, Nightlife, American (Traditional), Bars, Italian, Restaurants</t>
  </si>
  <si>
    <t>Savas</t>
  </si>
  <si>
    <t>6GxNFfjwiXmUKKrJWO5utQ</t>
  </si>
  <si>
    <t>I went to Savas to get pizza from reading the reviews. I ordered a mushroom and sausage pizza; and a strawberry milkshake (extra thick). The pizza was the nastiest pizza I've ever tasted. The milkshake was like strawberry milk. I ordered take out. If I would have been in the store and bit into that mess; I would have given it back. I know it wasn't just me because my nephew didn't like it either.</t>
  </si>
  <si>
    <t>_t42Gf5XXUIFX4lG9jKwiA</t>
  </si>
  <si>
    <t>RusTHaVxb_JWn_pP36WVgA</t>
  </si>
  <si>
    <t>Pizza was super yummy.  We had Savas special; buffalo chicken; spinach ricotta. The spinach ricotta was the best!  So tasty. The cheese steak was dry; bread was hard; not worth it. Go somewhere else for cheese steak.</t>
  </si>
  <si>
    <t>a0F9vJKoiZsJRJPteEc5Hg</t>
  </si>
  <si>
    <t>3HlpLJqTg4IU9_s1rG6ZkA</t>
  </si>
  <si>
    <t>UKHZR5BXyolUjUI4W3Wg9A</t>
  </si>
  <si>
    <t>I6_IWRXbzj6tk1gT4K5o3A</t>
  </si>
  <si>
    <t>Bad experience for first time order the shrimp Alfredo bad after taste &amp; way too much oil; you can tell it's not fresh like they store buy the Alfredo sauce out a can and the noodles were under cooked also &amp; the salad dressing was not freshly made either and a bit salty with burnt croutons; the waiter who is Caucasian with glasses and black hair was very rude too; when he brought my plate to the table he slammed; he didn't introduce his self and wasn't very welcoming. Never again</t>
  </si>
  <si>
    <t>aGcsM4k0v8eKV4VHqCVxWQ</t>
  </si>
  <si>
    <t>otk1NAt_yIoYv4nMRYaFLw</t>
  </si>
  <si>
    <t>The more I order different foods from Savas, the more I am disappointed.;;I still give them three stars because I do love the things that I order regularly and I think the service is great.  Unfortunately, the majority of their menu probably merits a two star review.  I'll definitely keep going there, but I won't be trying anything new.</t>
  </si>
  <si>
    <t>3poyuu8-8sBk4ZzJJC_8JQ</t>
  </si>
  <si>
    <t>Sava's restaurant is a bubbly; youthful college atmosphere complete with dance-y beats and modern IKEA furniture. Although the service is mid-range during quiet hours and a little on the slow/mistake-ridden side during their busy periods; Sava's is a fabulous place to go for both Italian and Greek cuisines. Brick oven style pizzas with interesting and traditional toppings are a staple at this joint; sitting fabulously atop crisp; yet chewy crust that will remind you why your love for pizza began. My only other minor issue with Sava's beyond their somewhat wishy-washy service is the fact that I am loyal to Coca-Cola and they only serve Pepsi products (big whoop; I know; but for some it matters).</t>
  </si>
  <si>
    <t>4kfgLiXf8eP1apoR8E8AnA</t>
  </si>
  <si>
    <t>g7kDzh8DJKvqeYe4ponWLQ</t>
  </si>
  <si>
    <t>For takeout; Savas is still good--no complaints about their food; which I enjoy. But eating in is probably not something I would do again. The service is SUPER slow (it took us almost 2 hours for dinner and we're not slow eaters) and the music is weird; loud; and intrusive. As are the multiple TVs at every conceivable angle and the general feeling of a college crowd. If you have some time to kill you can stop by; but it's just not enjoyable to eat in; which is a shame; because it is a nice space; and the food is really good.</t>
  </si>
  <si>
    <t>340x_bk2k1J5aK7v29hi5g</t>
  </si>
  <si>
    <t>I've ordered from Savas many times before; and never had any problems with the service or the food until now. I've ordered the coconut shrimp many times before; thought they were great; until the delivery driver gave me shrimp that was quite obviously smaller than they had been the previous times I ordered. I called immediately to seek information; and the first person I spoke to tried to explain to me that if I've ordered at Savas before; then I'm aware of the price of the shrimp. I then explained to him that the price was not in question; but rather the obviously decreased size in the shrimp with zero price change. He then asked if I'd like to speak to a manager; to which I said yes. The manager then explained to me that Savas has been using the same size shrimp since they've opened; which I countered; again; referencing the fact that I have ordered from Savas many times before; and the shrimp were not nearly as tiny as they were today. He suggested he could speak to the supplier; which I agreed to; and also asked if he could have the prices on Grubhub reflect the decreased portion size; at which point he chose to hang up on me. Instead of considering that this one time the shrimp was smaller than usual; he hung up on me. If I weren't a repeat customer; I probably wouldn't have noticed this. Can't say I'm a customer anymore. Completely rude; unprofessional; and disappointing.</t>
  </si>
  <si>
    <t>X3T__eTIpfr8v02R4RCfaA</t>
  </si>
  <si>
    <t>EinfXOECXJu8bK_sKYIKew</t>
  </si>
  <si>
    <t>Pub pizza place in the Drexel and UPenn neighborhood. Needed a late dinner and this was one of the few options around that were available. Got the medium meatlovers stromboli. It took them a little while to make the food; but the stromboli tasted pretty good; with plenty of meat inside. The medium one was plenty of food for me; and my stomach hurt a little after eating the whole thing. the large one would probably be two-three meals for me. My friend got a burger; and he liked too.</t>
  </si>
  <si>
    <t>ym3OVElvzmd2jpwXhBsj3Q</t>
  </si>
  <si>
    <t>Cw7I87ViB0BkbkDlYxCKsQ</t>
  </si>
  <si>
    <t>345ZsXYJ0nnkqdz_ft0RLQ</t>
  </si>
  <si>
    <t>hT9weRMZuJjl6Ca1EskmNA</t>
  </si>
  <si>
    <t>Food, Restaurants, Specialty Food, Pasta Shops, Pizza, Chicken Wings, Food Delivery Services</t>
  </si>
  <si>
    <t>Pete's Famous Pizza</t>
  </si>
  <si>
    <t>BmDzQU8LtxPxE-69BbllOg</t>
  </si>
  <si>
    <t>I may have reviewed Pete's a few years ago; which at the time would have been positive. Well; forget about it! We ordered 2 pizzas about 3 weeks ago and were less than happy but thought we should try again. Ordered 2 pizzas this week and one was smaller than ordered. They said they would refund the difference; which they didn't. When we opened the boxes it looked the the toppings had been thrown onto them from across the kitchen. And they were way under-cooked. So I guess they're still 'Famous' but in my mind famous for having gone from excellent to no longer an option.</t>
  </si>
  <si>
    <t>KQMtUcH_jaYrcaJk2O8fAA</t>
  </si>
  <si>
    <t>nLF3Bl1bDvfIjRequpnxXg</t>
  </si>
  <si>
    <t>RcY4FwJMU5WiDi92CkKt7g</t>
  </si>
  <si>
    <t>7ub8pHQTlveiAxCyGROTAg</t>
  </si>
  <si>
    <t>The food was great but I wish the delivery time was faster. My food came a little over an hour but other than that; it's a good place to order from with many different food options.</t>
  </si>
  <si>
    <t>pj0OoKiiWAxD61Vh1CQE8w</t>
  </si>
  <si>
    <t>a_2foeeMQTx3ps7-pqKJXg</t>
  </si>
  <si>
    <t>4 stars for their grinder. 1 star for their pizza. I'll round up and give them 3 stars. ;;~~~~~~~~;;On a recent takeout kind of a night, I stumbled upon Pete's Famous Pizza on GrubHub. What exactly caught my eye? The goliath grinders, which house a multitude of heart-clogging items, including mozzarella sticks, steak, chicken fingers, fries, and cheese. Essentially Primanti Brother's on steroids, the description of the grinder was highly reminiscent of the gut-busting 'Fat Beach' sandwich from the Grease Trucks by Rutgers University in NJ. Yes, my knowledge of calorie clogging meals extends to places I've never actually been to.;;An added bonus? I appreciated that their takeout bags showcase the fact that they use delicious Amoroso's rolls.;;Ultimate Goliath Grinder ($9.25);Chicken fingers, mozzarella sticks, french fries, steak, bacon, pizza cheese, pizza sauce;;This grinder is indeed a behemoth-sized mess. The chicken fingers are crisply fried and juicy. The mozzarella sticks have girth, with a mess of mozzarella covering creamy french fries, smoky bacon, and steak. ;;The pizza sauce helps to brighten up the grinder a bit, which is encased by a crusty Amoroso's roll. Still, this is clearly not a light dish. Expect to take a nap right after and definitely don't expect to be able to run a marathon right after.;;Cheese Steak ($6.25);Sharp provolone, fried onions;;The cheese steak is decently seasoned and contains juicy steak, funky provolone, and a nice amount of onions. The roll serves as a perfect vehicle to house the ingredients. A decent iteration, this is at least a B+ or A- in my book. Could do with a bit more meat and cheese.;;Vegetable Pizza ($12.50);Large 14'' pizza, mushroom, onions, green peppers, broccoli, spinach, tomato, extra cheese.;;On the strength of the grinder alone, I decided to give Pete's another try so I could sample their namesake 'famous' pizza. Unfortunately, this is where the praise ends. The prices were really surprisingly cheap - and it's clear why this is the case. This pizza was horrid. The veggies were sparse as was the cheese. I thought there was supposed to be extra cheese on this pizza? I'd hate to think what a regular cheese slice was like. Definitely nowhere near on par with a NYC slice. In fact, the crust made it clear that the dough was frozen. In fact, even by frozen pizza standards, this was a D-.;;Angus Burger ($4.50);American cheese, lettuce, tomato;;Their burgers aren't exactly stellar pickings either. Advertised as 100% Angus, I expected more. This was ordered medium and came well-done. The patty itself was substantial for the price, but the meat had a funny taste - lighter fluid? There was also no seasoning and the patty was very dry.;;Appetizer Sampler ($12.99);Four mozzarella sticks, onion rings, three Buffalo wings, two chicken fingers, four jalapeno poppers.;;They were out of jalapeno poppers, so opted to give us two additional chicken tenders instead. The tenders were nice - crisp and juicy. The mozzarella sticks were crisp and huge, housing a nice amount of salty mozzarella. The buffalo wings weren't my favorite. While they were meaty, they were very dry and had no buffalo sauce on them. No blue cheese dressing was provided either. The onion rings were paltry, with just a few broken pieces containing a subtly sweet batter. ;;French Fries ($2.50);;The french fries were decent. Nicely crisp on the outside and creamy inside, they were lightly seasoned with salt.;;Beer-Battered Onion Rings ($3.99);;The beer batter was subtly sweet and it's clear that a separate order is needed to get decent onion rings. The crisp rings are huge and accompanied by a mayo-ketchup mixture to dip into.;;I'd order from Pete's Famous Pizza again, but definitely not for their pizza. In fact, they would do better to change their name to Pete's Famous Grinders and add a few more funky goliath-type creations to the mix.</t>
  </si>
  <si>
    <t>kO30XR2WeF6bla6dK1ZZLw</t>
  </si>
  <si>
    <t>kDZbwkHbL5UIiY052oeIXQ</t>
  </si>
  <si>
    <t>Pete's Famous Pizza on 21st Street makes the best pizza in Center City!   I love the on-line app where you drag the little garlic, mushroom, pepperoni, etc., icons onto half or all of the pizza. The Meat-Lover's and Greek pizzas are my favorite Pete's special pizzas, but the BEST is a \build-your-own\" with anchovies</t>
  </si>
  <si>
    <t xml:space="preserve"> extra sauce</t>
  </si>
  <si>
    <t xml:space="preserve"> extra garlic</t>
  </si>
  <si>
    <t xml:space="preserve"> and roasted peppers. Just make sure that your significant other eats with you so that you both have garlic breath!;;Pete's dough and sauce are always fresh and tasty</t>
  </si>
  <si>
    <t xml:space="preserve"> and delivery in Center City is pretty quick. I've never gotten a cold pizza."</t>
  </si>
  <si>
    <t>U7FNfBRQ0JdgjGUYSvKBHQ</t>
  </si>
  <si>
    <t>IZiIgrTQPqcP_FzX3ZLZgQ</t>
  </si>
  <si>
    <t>We spent the day at the Franklin Institute and just wanted something quick nearby before we hit the road home. This was a great find. We had the chicken parm stromboli; a pasta dish and a personal pizza for my daughter. It was all so yummy. The Caesar salad was a bit disappointing; but who goes to a pizza place for a salad? Parking was also tough but we got lucky. Would definitely go back next time we are in the area.</t>
  </si>
  <si>
    <t>bEfWBuijr2YGXlRc7hKlVQ</t>
  </si>
  <si>
    <t>SYA3MzHnO3M4EzFqyT484A</t>
  </si>
  <si>
    <t>Order here almost every week. One day it was busy the lady who took my phone order didn't tell me a time when the food was going to be ready. Usually takes around 10-15 minutes to prep the food. I arrived 25 minutes after the order was made. My food wasn't ready. I had to wait ten more minutes. What made it worse; the buffalo chicken tenders I ordered were left in the fryer too long. I ate one; and couldn't eat anymore. They gladly made a new batch. The guy making the food thought I was in the wrong. Sorry; I don't like to eat a buffalo chicken tender when the over cook meat over powers the sauce. Usually; this place is great.</t>
  </si>
  <si>
    <t>5yFsFIDVD2yDF5clT9CzPg</t>
  </si>
  <si>
    <t>0y5jZXk30INW-cK0wD6fMw</t>
  </si>
  <si>
    <t>Nice little Italian place. Service was a little slow but the stromboli was worth the wait. Our waitress was very nice. Looked a little under staffed; but they managed. Highly recommend the Meatball stromboli or the Italian. So yummy!!</t>
  </si>
  <si>
    <t>VVbivoKQpd9i2ghmb4Gr5Q</t>
  </si>
  <si>
    <t>62-q3c0h4EfWLk8jiSGu0w</t>
  </si>
  <si>
    <t>Fast delivery; usually get the order right; and they don't nickel and dime you if you ask for specifics.</t>
  </si>
  <si>
    <t>ajzhWTXJfA5fbqBkz-K8yA</t>
  </si>
  <si>
    <t>DxnFJaGU-eVPUY4o61OUuQ</t>
  </si>
  <si>
    <t>Awesome and a great service . The waitress here is very kind and attentive to the customers. Great food ; I would eat here every time I'm in center city. Food awesome!!!!!</t>
  </si>
  <si>
    <t>zYtNTWQs4yvEqRgvN_9wiw</t>
  </si>
  <si>
    <t>M6qDX8HZS7gOJ_pBOAih1g</t>
  </si>
  <si>
    <t>Live/Raw Food, Restaurants, Brasseries, American (Traditional), Bars, Nightlife</t>
  </si>
  <si>
    <t>Royal Boucherie</t>
  </si>
  <si>
    <t>_pBn-QtKS4GVX7OH4SgIng</t>
  </si>
  <si>
    <t>I think I need to give this restaurant another chance. Overall the service was okay. First beer my fiance ordered they did not pour it for him. The second beer they actually poured it and left over 2 inches of foam. Minor details but wouldn't expect it happening here. It also seemed like we weren't getting as much attention by our waiter as other diners. They weren't understaffed either but maybe just getting used to the layout of the restaurant and where things are located. ; ;The food was okay. The only thing I would love to order again is the smoked trout croquettes. The lobster farfalle was underwhelming. If you tried the sauce by itself you could taste the truffle. Unfortunately, the pasta absorbed all the flavor of the sauce so the dish seemed bland. Lobster and pasta were cooked perfectly though. The lamb dish my fiance ordered had layers of flavor. Wish I ordered that! We really wanted dessert but it wasn't  appealing so we skipped it.;;I would come back because I really want to try the charcuterie. Also of note, it's a very dark restaurant with music that didn't fit the ambiance.</t>
  </si>
  <si>
    <t>9VE_7DyLVk39qtwOuNh02Q</t>
  </si>
  <si>
    <t>Everything was great - cocktails; apps; dinner; dessert. All delicious! Lobster farfalle and pork schnitzel were out of this world!</t>
  </si>
  <si>
    <t>q0UZBPLWEfcXaulEQvVNow</t>
  </si>
  <si>
    <t>mD1UJfA9cJHxlZZB240e5g</t>
  </si>
  <si>
    <t>We had a delicious after-movie dinner at Royal Boucherie on a Friday night. Our server was attentive and friendly, the interior of the restaurant was attractive, and the French 75 I ordered with cognac instead of gin was mixed just right. (When I asked our server to have the cocktail made with \not too much cognac</t>
  </si>
  <si>
    <t xml:space="preserve"> please\"</t>
  </si>
  <si>
    <t xml:space="preserve"> she didn't roll her eyes</t>
  </si>
  <si>
    <t xml:space="preserve"> and obviously relayed the request to the bartender. My husband had the cheeseburger with pork fat fries (delicious) and I enjoyed the sweetbread terrine and the endive salad. (Although I would have preferred just a tad. Ore flavor in the salad dressing.) For dessert we shared chocolate pudding</t>
  </si>
  <si>
    <t xml:space="preserve"> which was dense and chocolatey like a pots de creme. Overall a very enjoyable experience. Glad to see a new</t>
  </si>
  <si>
    <t xml:space="preserve"> good restaurant near the Ritz theaters! ;;One note - my coffee was lukewarm. Tasty</t>
  </si>
  <si>
    <t xml:space="preserve"> but not hot."</t>
  </si>
  <si>
    <t>l1xL2XgCh1ul-Koy2ApynQ</t>
  </si>
  <si>
    <t>Words can't do this place justice; the drinks were fantastic and the food lived up to my high expectations. Money well spent</t>
  </si>
  <si>
    <t>lNc-3bs4xGF1MnXL26HpUA</t>
  </si>
  <si>
    <t>cwBikeDOiGgy7iOLSNiGHQ</t>
  </si>
  <si>
    <t>Solid new place in Old City. Excellent atmosphere and menu selection; definitely geared more toward the meat and seafood eater. Drinks were great with house made sodas. Charcuterie board could be better.</t>
  </si>
  <si>
    <t>cxDhmawQt-1WmziKdkTt5Q</t>
  </si>
  <si>
    <t>I was so surprised by this place! ;Stumbled upon it because we couldn't find another nice place with their kitchen open past 10pm on a Saturday night in the Old City. ;The meatballs were ok - nothing great, but hit the spot. The duck hearts were cool for the novelty, but were like eating hot dogs (but the waitress told us that would be the case and boy was she right.);The highlight of the meal was the lobster pasta dish. I would totally go to this place just for it. It ruled! If anyone likes lobster and pasta in a sherry type of sauce - get it!</t>
  </si>
  <si>
    <t>jBzoRqVh0mHoTLdiS4f_Ng</t>
  </si>
  <si>
    <t>2wFKHEYmHUL8p9PuX6hGug</t>
  </si>
  <si>
    <t>Manager helped us out to figure out vegetarian work-arounds. Brunch is best option for vegetarians - N.B; Not many vegetarians options for dinner. Great servers and bartenders. Food is wonderful. We will continue to return many times!</t>
  </si>
  <si>
    <t>9RCks2Uz9vqFKhKd6Fp1hQ</t>
  </si>
  <si>
    <t>aasYw1RqHVByWn5b1Bx97A</t>
  </si>
  <si>
    <t>Wow!!!! Top 5 best meals we've had in philly the oysters are phenomenal! The lobster farfadelle - perfectly al dente with hints of truffle... amazing. Braised Pork cheek - hands down; best thing on the menu. great drinks! And amazing attentive and helpful staff. We will 100% be back!!</t>
  </si>
  <si>
    <t>2KUq2x1S5DwSZoyIJSnuSQ</t>
  </si>
  <si>
    <t>c5UDROH3WvqmFKsoBjNCsQ</t>
  </si>
  <si>
    <t>Great rehab of the space.  The atmosphere of dark browns, with a tin ceiling and exposed brick establishes an appropriate French bistro vibe.  ;;Began with the steak tartare.  It was spicy and flavorful; really good.  However, the piece of bread it was served on was too thick.  Speaking of bread, its French bistro cred took a hit by not serving bread and butter to start the meal. ;;One large plate was the lamb crepinette, which was described as a kind of lamb turducken.  It was ground lamb and lamb sausage wrapped in caul around a lamb bone.  It was interesting, albeit a bit too salty.  It came over a selection of root vegetables, which I was suppose was seasonally correct, but also rather boring.  It would have been better served over white beans, and with some greens, such as Brussels Sprouts.  The other large plate was the pork chop special.  It was more like pork belly than a chop; it had a substantial amount of fat.  It came with roasted potatoes. ;;There were only five wines by the glass.  The red from Cahors was the best.  The two Italian ones (at a French bistro?!?!?!) were too acidic and dull on flavor. ;;The music - Soft Cell, Tainted Love, for example - was an odd choice and diminished from the overall effect.  The service was very crisp.</t>
  </si>
  <si>
    <t>eLocyu86Ej-C8ati2vofcA</t>
  </si>
  <si>
    <t>2c6Qs0-3lNz_sYNmtJKd3Q</t>
  </si>
  <si>
    <t>4.5 stars, but unfortunately I can't do that. ;   Came here with a party of 6 to celebrate a special event. We made reservations ahead of time and there is a convenient parking lot across the street from the restaurant. Upon coming in the downstair was very noise, but I was glad that we were taken upstairs to dine. The upstairs had a quieter ambiance when we arrived and the music was softer upstairs, however, once 8:00 pm rolled around and it filled up with larger parties the noise level definitely increased to the level of the music downstairs. There is also a small outdoor seating area for smaller parties. The establishment has old charm to its decor with dark wood interior and original floors that used to be a butcher shop. There is an upstairs and a downstairs bar so you won't have to wait for your drink too long or for the waiter/waitress to make it up and down the stairs. ;   After looking over the menu several times we ordered a variety of appetizers: the duck meatballs, sourdough boule, steak tartare, smoked trout croquettes, and escargot. The duck meat in the meatballs is mixed with pork meat and served with fresh herbs and dijon mustard. The waitress did not mention that pork meat is mixed with the duck meat when we ordered it, nor was it stated in the menu, but when I specifically asked she checked (as I do not eat pork) and it is a mixture. The meatballs were juicy on the inside and cooked to a medium. The steak tartare was served with smoked cheddar tuile served, a raw quail egg on top with mustard greens, and grilled rye bread. The meat itself was fresh and raw as can be, besides being on the animal itself. The smoke trout croquettes were fried in pork fat served with Calabrian chile that added a nice heat to the fish. The escargot was braised with champagne and served with chartreuse-hazelnut butter that I had not tasted in any other escargot that I had ordered previously at other establishments and a crispy baguette. The sourdough boule was hot, crispy on the outside, soft on the inside, and served with sea salt and butter. It went quickly. From the appetizers that I did try they were flavorful and fantastic and I am glad that we got a variety to try. I was told that the appetizers that I did not try were just as good.;   For the main course I ordered the whole poached lobster, which was served over ice with a tartar like sauce. I had to wait and look droolingly while other people's main course came before mine arrived. Between all of their food arriving and my lobster it was probably 10-15 minutes of waiting time. The lobster was succulent and juicy, I could definitely eat it all day if my stomach had the space for it. Two people ordered scallops that was served with winter squash, trumpet mushrooms, and pumpkin seed granola. It was cooked perfectly and the trumpet mushrooms were a big hit with their meats mild flavor, they just wished there was more of them on the plate. The roasted lamb top sirloin was flavorful and juice at its medium rare cook and was served with barley, spring onions, and confit potato. The seared duck breast had a perfectly slit crispy skin on top of the tender meat served with a spiced jus, white sweet potato, and turnips.;   This restaurant has delicious food and a great environment. If you are looking for a not too fancy place to eat with great food, I would highly recommend this place.</t>
  </si>
  <si>
    <t>F1B9eG3n-wsJKmHDCHhZbA</t>
  </si>
  <si>
    <t>e-ZyZc24wgkKafM3pguR2w</t>
  </si>
  <si>
    <t>Books, Mags, Music &amp; Video, Restaurants, Vinyl Records, Food, Shopping, Breakfast &amp; Brunch, Coffee &amp; Tea</t>
  </si>
  <si>
    <t>Milkcrate Cafe</t>
  </si>
  <si>
    <t>2xHrdVsQEjURuBgBjVxiEw</t>
  </si>
  <si>
    <t>Love this place! Adam is great and can't beat a combination like vinyl + coffee. Only issue: hugely disappointed in the bagels lately. 3 out of 5 times I go I get a stale bagel that Is so bad I can't even finish it. This wasn't always the the case; and is a real deterrent. Please fix ;)</t>
  </si>
  <si>
    <t>oYSi-iUeq5IHMKad22GPBQ</t>
  </si>
  <si>
    <t>PvWKam7tLj71rNrwPfFaOg</t>
  </si>
  <si>
    <t>This place is hipster to the 100th degree, but I enjoyed it. The place has a very laid back atmosphere and some decent tunes in the background. As soon as you walk in, you will see a wall full on vinyls for sale. They have a wide variety of bands to choose from, so you may find that album you didn't know you needed.;;The woman at the front counter was very friendly to me, so that is always a plus. The Iced Mocha I ordered hit the spot for a hot day, but the Chocolate Elvis was awesome. It is such a bad for you sandwich, but it was too good to pass up. This is a place I will return to for a coffee and chill out for a bit.</t>
  </si>
  <si>
    <t>pi9fHo3DdkX1rN770FZ-LQ</t>
  </si>
  <si>
    <t>This place automatically got 4 stars for painting a gigantic orange record with a cow (whose lone spot initially formed the shape of Pennsylvania; but now is; perhaps; Philadelphia?  I'm not sure) listening to a gramophone on the side of a building.  The mural makes me incredibly happy; and; since I live right off of Girard; I get to see it every day.  However; they serve La Colombe; which makes everyone happy except me.  I don't know what my damage is; but I don't like it.  There are very few places that make their espresso to my liking; and no matter where I get it; the coffee is burnt.  Anyway; the mocha that I got here was really strong.  I couldn't taste the chocolate in it at all.  Still; I can tell when a man knows how to make espresso; and this guy did.  So give it a try.  Unless you're me or someone else who doesn't much care for Philly's favorite purveyor of coffee; you'll like it.</t>
  </si>
  <si>
    <t>zVkLTPbdj08LkuT7jBjhGw</t>
  </si>
  <si>
    <t>1Wgx-mHLkKOiR0JilUAOmQ</t>
  </si>
  <si>
    <t>fl6ASs2sEkV25FyOSbKkcQ</t>
  </si>
  <si>
    <t>q__8dKAYZrJWagaFwFs8iw</t>
  </si>
  <si>
    <t>K8Eba-QLCVSiYEX10gIgbQ</t>
  </si>
  <si>
    <t>If I lived in the area I could see myself coming here a lot. Found this place while looking for breakfast that was open early (they're open at 7AM). Everywhere else was about 9AM. ;;It's a small, neighborhood breakfast/lunch spot with some seats if you choose to eat in. There's no table service, so you order your food and bus your own tables. They serve La Columbe coffee here which was great. Small, simple breakfast and lunch menu which makes deciding easy.  ;;I got the Rock N' Pork Roll which came with two slices of pork roll, eggs, and cheese. Didn't know it would be two slices, so it got too salty for me. Next time I'll get the Notorious EGG and add a protein. GF got the breakfast quesadilla special and it was a large portion that came with chips. It was stuffed with copious amounts of egg, black beans, and onions. Wish there was some salsa to go with the chips.</t>
  </si>
  <si>
    <t>1Uc6NwkainkN_UQCfxsl-w</t>
  </si>
  <si>
    <t>GpPuwZZnkVcTtJm9T4qQ4A</t>
  </si>
  <si>
    <t>It's not often that a place forgets to put cheese on my breakfast sandwich and I still give it 4 stars! ;;Milkcrate Cafe is a little record store and a lot breakfast spot. The space is sparsely decorated and has a minimal, locally-owned vibe that makes you feel good about being a patron. The staff was genuinely curteous and attentive. I ordered (and rated!) the following:;;Americano: Good, strong flavor and level of caffiene Grade: A;Cinnamon roll: HUGE, Fresh, liberal cream cheese icing Grade: A;Egg, english muffin, canadian bacon sandwich: Perfectly seasoned eggs, smallish pieces of candian bacon Grade: B;;These items along with a medium coffee and vegetarian breakfast burrito cost me a minimal $17. I don't even live in Philly, but I'll be back.</t>
  </si>
  <si>
    <t>S84mKUqbsS0lFiFla8v_7A</t>
  </si>
  <si>
    <t>NuLjDDgyYKoY6eguYu9WSA</t>
  </si>
  <si>
    <t>Really good coffee!! Awesome atmosphere if you like small hole in the wall coffee shops!! Really good and quick food!! Would definitely recommend to anyone living in or visiting Philly!! ;;I got the Chocolate Elvis and it was amazing!!</t>
  </si>
  <si>
    <t>DBWhyAnO_UNUeC1CGqR80Q</t>
  </si>
  <si>
    <t>Uxh0LE4S8uhTVq2lVRmJgg</t>
  </si>
  <si>
    <t>This is where Canvas, my favorite coffee shop, used to be.;;The pluses:  Building looks awesome, Adam is friendly and a blast to chat with, coffee is great, innovative idea, convenient location, it's got personality.;;The downside:  No hot food (yet!).  Adam is going to get breakfast foods going in the next few weeks.  When he does, I will amend my rating to 5 stars.  This could be a great light brunch option.</t>
  </si>
  <si>
    <t>iMAQg9C20QFfrpzvRAPGYQ</t>
  </si>
  <si>
    <t>A2fTT29DWPhUrt-FEsecEA</t>
  </si>
  <si>
    <t>joJSnPbZlALaT8XGJV88mg</t>
  </si>
  <si>
    <t>BO7p6kWPWc9CC3KHukpJhg</t>
  </si>
  <si>
    <t>Nightlife, Restaurants, Champagne Bars, French, Event Planning &amp; Services, Bars, Caterers</t>
  </si>
  <si>
    <t>Le Bec Fin</t>
  </si>
  <si>
    <t>Yb8odLLh25W0sgsIvKf8vA</t>
  </si>
  <si>
    <t>Whenever I go down Walnut street to visit friends at Ubiq and Puma or to do some shopping along the street, I always pass by the fortress exterior of the super famous and uber classy Frech restaurant, Le Bec Fin. The door was always closed whenever I'd pass by it, keeping out unwanted onlookers and tourists from the secrets that lie in the restaurant behind it filled with old money, music stars, financiers and trust fund babies as they ate lavish meals on diamond encrusted silverware.;;Or at least that's what I always thought in my head.;;I had a chance to grab lunch at Le Bec Fin for the first time with Jeannie and some of her friends, Frank, Albert and Judith prior to hitting up a friend's wedding outside of Philly. All of us aside from Judith have lived in and around Philly for years, but have never had the food inside this dining hypebeast. It was about time.;;When we walked in at 12pm on Saturday, the place was all but deserted aside from 4 other people. The room was quiet and looked like it should've belonged in a castle or something with the chandeliers and oil paintings hanging in the restaurant. We joked that someone should be in the corner peddling self portrait oil paintings done as you eat. Unfortunately, I thought it would have been bustling with energy and rich beautiful people. Unfortunately, we were the only ones really making any sort of noise in the room.;;The service was pretty impressive, friendly and courteous along with pseudo French accents. They would bring out each dish carried by one person in a long train and open up the dishes at the same time in front of us. It has this weird synchronized effect that was both interesting and bizarre.;;We all ordered the lunch prefix menu which featured 4 dishes and the oh so famous dessert cart. Each dish was well crafted and looked quite picturesque. I thought I'd be hungry afterwards considering the size of each dish, but surprisingly, the food was very filling.;;Considering everything though, I think the experience was generally good, but not worth the hefty price tag for lunch. Also, the crowd was pretty disappointing to me. It was empty in the beginning. Then, it started to fill with the rich and white older crowd. Talk about a snore fest.;;It was good finally taking the mask off of Le Bec Fin, and overall the food and experience was pleasant, but not enough to clobber the hype.</t>
  </si>
  <si>
    <t>iT1hAiuAv6z00rsTJYN1zA</t>
  </si>
  <si>
    <t>g_0IhuvSTpz96Ry9eNfueQ</t>
  </si>
  <si>
    <t>You've got your Brooks Brothers tie and your Valentino jacket - the perfect combination of a bold stripe shirt and a \solid colored or discreetly patterned suit and tie.\" Your Prada shoes were recently polished by the dry cleaner down the street.. Your Burberry scarf is wrapped around your neck</t>
  </si>
  <si>
    <t xml:space="preserve"> and wound tightly around your arm is the most recent cover model for French Vogue. ;;Dorisia closed a few years ago</t>
  </si>
  <si>
    <t xml:space="preserve"> and you're no where near a Roubouchon restaurant. But you're not worried. Because tonight? Tonight you're going to Le Bec-Fin. You're taking your latest hard body to the (most unforgettable</t>
  </si>
  <si>
    <t xml:space="preserve"> last?) meal of her life. ;;Seven courses of the most delicate French-American cuisine is sure to please anyone and even the most slender of models will surely enjoy a crab cake composed entirely of MEAT (MEAT CRAB MEAT...no BONE...only MEAT). She's sure to swoon over the frothy mushroom cappuccino and the dreamily tender and passionately deep red center of expertly seasoned and delicately sliced wagu beef. (There's no pork loin with lime jello though...sorry.) ;;But there's cheese</t>
  </si>
  <si>
    <t xml:space="preserve"> drenched in wine - a French name (or was it Spanish? Italian?) that eludes you now...potent and delicate... indescribably clean. This is what you do your morning routine of 1000 stomach crunches for. ;;And the dessert? The sampler of 10 - or was it 20 - desserts is sure to woo the lady back to Paul Allen's apartment - not your own. Youv'e got to keep it clean...copacetic. Besides</t>
  </si>
  <si>
    <t xml:space="preserve"> Paul's in London</t>
  </si>
  <si>
    <t xml:space="preserve"> right? (Timothy Bryce would have willingly given up that artificial sweetener had he indulged in rich chocolate cake - the signature of the pastry chef</t>
  </si>
  <si>
    <t xml:space="preserve"> deeper and more luscious than any cacao consumed before.) ;;...even that snippity little goose Marcus Halberstram cannot compete with you. You are an entity unto yourself. The idea of you exists. Therefore you exist...and she - your model - exists...at least for as long as the 7 courses at Le Bec-Fin remain."</t>
  </si>
  <si>
    <t>FLkfwKwBlI9aDXAFYtc4dQ</t>
  </si>
  <si>
    <t>My mother and I went to Philadelphia to the Cezanne Exhibit at the Philadelphia Museum Of Art. Since it was her 76th birthday I decided to take her to Le Bec Fin for dinner. We had a reservation for 7:30 PM.. We took a taxi from our hotel which took some maneuvering as our first driver asked us where Le Bec Fin was, how would we know it was our first time in Philadelphia?! After our hotel securing a second taxi for us, with a driver that was more customer friendly, we arrived at our destination at exactly 7:30 PM.. We were politely received by a lovely hostess who seated us promptly in the back corner of the dining room facing into the dining room. The sommelier brought us a bottle of George Perrier's label Champagne, wished my mother a Happy Birthday and poured us each a glass, delicious! We were served a wonderful assortment of artisan breads. We decided rather quickly on the Prix Fixe Menu. We were served a lovely Amuse Bouche from the chef, a fresh crab mixture lightly seasoned with tarragon in a lemon glaze. It was amazing! The champagne was the perfect compliment to the crab. Our first course was a goat cheese and zucchini terrine with sardines with an ever so light lavender vinaigrette. Very nice. More sips of Champagne and soaking in the beautiful atmosphere, simply elegant and truly French in every way, we began the next course of Pan Seared Diver Sea Scallops with Grilled White Asparagus, Grapefruit Gastrique and Sauce Gribiche, the scallops were melt in your mouth perfect! Our sommelier filled our Champagne again and was extremely helpful in choosing a wine to compliment both of the entrees, I selected the Braised Wild Striped Bass with Morel Mushrooms, Celery Root &amp; Soy brown Butter Emulsion while my mother chose the Prime Strip Loin with Olives, Saffron Cipollini Onions, Toasted Almonds,Spring Vegetable Fricassee with Argan Oil, both entrees were superb, cooked perfectly and nicely portioned. Our waiter was a pleasant, efficient young man named , the person who really shined was David our Cheese Master, amazing, kind, patient and informative. The cheese cart is the \piece de resistance\" of Le Bec Fin</t>
  </si>
  <si>
    <t xml:space="preserve"> every cheese as delicious as the last</t>
  </si>
  <si>
    <t xml:space="preserve"> amazing a selection as I have ever seen! David was so kind as to honor our request and list our cheese selection for us of our favorites. If we hadn't reached our gastronomic peak by this time then came the famous dessert cart</t>
  </si>
  <si>
    <t xml:space="preserve"> still beautiful at 10:00p.m.. Also a selection like I have never seen and all delicious</t>
  </si>
  <si>
    <t xml:space="preserve"> my favorite</t>
  </si>
  <si>
    <t xml:space="preserve"> the chocolate hazelnut meringue cake was an amazing creation</t>
  </si>
  <si>
    <t xml:space="preserve"> crunchy and multi flavored at once! Coffee and my mothers first Frangelico ended the meal with a visit from George himself as authentically French as the transformation of our whole evening!! He shared very graciously some of his techniques and wished my mother a \"Happy Birthday\"</t>
  </si>
  <si>
    <t xml:space="preserve"> how much happier could anyone be? ;;FIVE STARS IN MY OPINION!!!!!!!!!!!!!!!!!!! ;;The next day we went to every cheese shop in Philadelphia and found George's favorite cheese and a new found favorite of mine at Di Bruno Brothers at the Italian Market. ;;As for the Philadelphia magazine giving Le Bec Fin 46 out of the 50 top</t>
  </si>
  <si>
    <t xml:space="preserve"> Merde to you</t>
  </si>
  <si>
    <t xml:space="preserve"> Le Bec Fin put Philadelphia on the Culinary Map</t>
  </si>
  <si>
    <t xml:space="preserve"> show some respect!"</t>
  </si>
  <si>
    <t>UYSes0460qU4Ue7m_LGZ4Q</t>
  </si>
  <si>
    <t>zhIM6tQ7qXhKNWFfE-Ei_w</t>
  </si>
  <si>
    <t>This is a long overdue review that is based on my experience in 2007. ;;At the time, and to date, the service at Le Bec Fin is the most memorable dining experience I've had the pleasure of enjoying, surpassing 1-star Michelin restaurants that I have since visited. It was a special night for me, as it was the evening I proposed to my wife (now of 5+ years). Calling earlier in the day the hostess agreed to accept and store a flower delivery and have our waiter bring them to the table. They were also ready to retrieve the ring and bring it out under a domed plate with \Will you marry me?\" written in chocolate. In the end I couldn't handle waiting through that whole meal</t>
  </si>
  <si>
    <t xml:space="preserve"> so I got down on one knee after the wine was poured. She said yes</t>
  </si>
  <si>
    <t xml:space="preserve"> everyone applauded</t>
  </si>
  <si>
    <t xml:space="preserve"> and I was able to sit back and love every minute of the prix fixe menu at the time. The overall service was spectacular</t>
  </si>
  <si>
    <t xml:space="preserve"> the right mix of invisible but attentive. Domed plates came out to the right guest</t>
  </si>
  <si>
    <t xml:space="preserve"> revealed simultaneously (even at larger tables we witnessed). As far as the food goes</t>
  </si>
  <si>
    <t xml:space="preserve"> every course was great</t>
  </si>
  <si>
    <t xml:space="preserve"> but the 5-foot tall</t>
  </si>
  <si>
    <t xml:space="preserve"> rolling dessert cart stole the show! I still remember the server saying \"My name is Chris and I'm everyone's favorite.\" It must be true if I know his name 6 years later!! ;;I have heard that things have changed here</t>
  </si>
  <si>
    <t xml:space="preserve"> so my review is not current. But I still wanted to share my story."</t>
  </si>
  <si>
    <t>KyCJW_tKT7jpAyc7vjZ_Dw</t>
  </si>
  <si>
    <t>SOFlijJu3L60gT5nW7CDFg</t>
  </si>
  <si>
    <t>Restaurant week. Me. Le Bec Fin @ lunch = oh so, not so bad combo.;;My eats: escargots in butter, poached salmon with celery root puree, and the creme brulee.  The waitstaff was nice, attentive, and very professional.  Our food came in a timely manner, and our bread plates were always not-empty of house baked bread (?)  The escargots were as expected.  My salmon was ordered medium rare, but came out over well done ( sad face); however, I really liked the celery root puree.  And the creme brulee????  Drool.  I would come back just for the creme brulee alone. ;;The food was decent to good.  The service was good.  These guys should count on seeing my face there again, especially if they keep it up w the creme brulee...</t>
  </si>
  <si>
    <t>u5uHsKvv4foQ5oByT2gu6A</t>
  </si>
  <si>
    <t>ZUx91CKc4S03TVl85bn2GQ</t>
  </si>
  <si>
    <t>RmAWLiQ1Q6IpEy4Q_JqK3g</t>
  </si>
  <si>
    <t>g1EaRAIo0rb62YJjYbnReQ</t>
  </si>
  <si>
    <t>Oh boy.....never meet your heroes. ;;Caveat, this is a restaurant week review so that might have skewed things a bit. I imagine that its a completely different experience when youre dropping $125 a meal instead of $35. With that said, on with the show....;;I've been wanting to come here for a WHILE now. I wanted to experience the certain, what the French call, je nais se quoi of a big boy French restaurant. So, tonight, we threw on our Sunday best and the misses and I hopped in the car and went to see how the other half lives. ;;Some people have commented on the \Frenchness\" of Le-Bec Fin</t>
  </si>
  <si>
    <t xml:space="preserve"> but after being greeted by our Asian hostess and sat by our non French caucasian...uh</t>
  </si>
  <si>
    <t xml:space="preserve"> \"seater</t>
  </si>
  <si>
    <t>\" and given bread and water by our two mexican servers</t>
  </si>
  <si>
    <t xml:space="preserve"> I got a decidedly united nations feel instead of a french one. No biggie</t>
  </si>
  <si>
    <t xml:space="preserve"> that doesn't affect the score in any way</t>
  </si>
  <si>
    <t xml:space="preserve"> shape or form</t>
  </si>
  <si>
    <t xml:space="preserve"> just an observation. ;;We were sat and got to the business of ordering: for appetizers it was the Cauliflower veloute and snails in garlic butter sauce. For entrees</t>
  </si>
  <si>
    <t xml:space="preserve"> salmon and seared diver scallops and for dessert</t>
  </si>
  <si>
    <t xml:space="preserve"> 2 creme brulees. ;;\"Underwhelmed\" doesn't do it justice. The world renowned snails were TINY and chewy. Although they were cooked perfectly</t>
  </si>
  <si>
    <t xml:space="preserve"> and they were HUGE</t>
  </si>
  <si>
    <t xml:space="preserve"> the diver scallops just didn't wow me in anyway. The cauliflower veloute and creme brulee were quite tasty however. ;;Again</t>
  </si>
  <si>
    <t xml:space="preserve"> I think the Restaurant Week thing completely changed the dynamic of this place. When you think of Le-Bec Fin</t>
  </si>
  <si>
    <t xml:space="preserve"> you think of snooty french garcons in tuxedos with pencil thin mustaches bringing out plates covered with silver platters and removing them with a flourish and a waft of steam. Not a tiny mexican woman giving you a hard sourdough roll while you wait for your chewy snails and bland salmon. The silverware didn't even match and I'm positive that my knife handle was PLASTIC! At a restaurant that charges $180 for a course option. Based on this performance</t>
  </si>
  <si>
    <t xml:space="preserve"> there is NO way I could recommend ponying up the big cash to go here during \"regular\" times</t>
  </si>
  <si>
    <t xml:space="preserve"> but I'm sure you would get at least a slightly upgraded experience. ;;Our meals and 2 glasses of wine came to $91 before tip. My wife said that she would have been happier at Applebees. Ouch. But</t>
  </si>
  <si>
    <t xml:space="preserve"> it WAS a pretty subpar dining experience."</t>
  </si>
  <si>
    <t>QczCdRxNPg08FGbrj9n0VA</t>
  </si>
  <si>
    <t>0u5vhA3FSvP1pYM6kP9PiA</t>
  </si>
  <si>
    <t>Gorgeous dining room.  Amazing lounge downstairs.  Very friendly servers but restaurant week is just crazy and annoying in this place.  Beautiful dishes and my boyfriend had one of the servers bring me a freshly cut flower from one of their bouquets; which I don't know how he managed; but it was all very romantic and expensive.  Their wine is not cheap!  Really beautiful experience but I wish they didn't pack so many people in here at once.</t>
  </si>
  <si>
    <t>Wc2QOmvgchGKuCar9i8erA</t>
  </si>
  <si>
    <t>I'm a little confused as to some of the lower reviews for Le BecFin (restaurant week may not be the best time for a review).  My visit was nothing but exceptional.  I'm especially confused regarding the complaints on prices.  Everything from the valet to the foie gras, to the dessert cart seemed like a bargain compared to Manhattan, Vegas or Napa restaurants.  Certainly Le BecFin doesn't pay Manhattan rent, but their ingredients were top notch.;;My foie gras was the largest serving I've ever seen (two giant lobes approx. 3-4 oz each) and accompanied by an extremely decadent sauce that seemed equal parts red wine reduction and gravy.   Thank you Chef Perrier for not giving in to the anti-foie \activists.\"  The dessert cart was another highlight of the meal</t>
  </si>
  <si>
    <t xml:space="preserve"> offering up several fantastic cakes and treats and ensures that no diner will leave less than completely stuffed. ;;Service and ambiance were as good as any I've experienced apart from maybe two or three restaurants.  We were seated a little close to the door</t>
  </si>
  <si>
    <t xml:space="preserve"> but spaced well apart from other diners.  Will be back again and again."</t>
  </si>
  <si>
    <t>th5TCwgIUvK9UX9XLa4VGw</t>
  </si>
  <si>
    <t>kSK_zP-eytSg8zMSsmvybg</t>
  </si>
  <si>
    <t>Wonderful food !...We did the 4 course menu and we thoroughly enjoyed each one.;;The escargot with its delicious sauce was great.  The other highlights were the Halibut and Wagyu Beef ($ supplement).  The desserts were equal to the task.  We had the black forest and chocolate ginger cake - both delicious !;;I would give it a 5 star, but thought the service, while friendly, lacked a little something.  Our main waiter just seemed a little distant and impersonal, rather than engaging and enthusiastic.   The others - from our hostess, other wait staff, to the man from Brittany who hailed a cab for us - were otherwise great.;;They did provide a dessert sampler for my husband who was celebrating his birthday, and as we departed the restaurant, all the staff greeted us with both a good bye and a happy birthday - nice touch again.;;A must dining experience for Philadelphia.;;***oh, and we got to meet Msr. Perrier himself which was a treat.</t>
  </si>
  <si>
    <t>v-jn_pbRngYyBDsZOqf4CQ</t>
  </si>
  <si>
    <t>VJjFHQJ08SR_Pl7Bk4o2xQ</t>
  </si>
  <si>
    <t>American (New), Restaurants, Food</t>
  </si>
  <si>
    <t>Helm</t>
  </si>
  <si>
    <t>By9g6_CCNmWxIvs33zgDew</t>
  </si>
  <si>
    <t>The two chefs are imaginative and creative and the food distinctive.  Every restaurant with pretensions of greatness offers dishes with multiple, exotic ingredients but these chefs achieve genuinely creative AND tasty results.;;A few things induced me to give four rather than five stars.  The restaurant's layout is a bit awkward given the immovable walls.  A west facing window brings intense sunlight into diners'  eyes at sundown.  The music played is too loud.  This is not a problem unique to this restaurant and as an old foggy I recognize I am (pardon the pun) not entirely in tune with what young people want.  However, the restaurant was occupied by as many older folks as young ones and the music, played as much for the staff's benefit as the patrons', could be lower.  European restaurants rarely if ever play music.  They recognize dinning and conversation are the attractions.;;The second reason I gave four rather than five stars is that the entre portions are too small.  One of our party was quite dismayed by the small amount of duck breast in her dinner.  I found the lamb portion also quite small, especially when I looked at the pile of fat that accumulated on the side of my dish.  The portions are reasonably priced but not sufficient.  ;the Arctic Char was reasonably portioned.;;The appetizers are the highlight of the menu.  Inventive.  Creative.  Unexpected (smoked carrots, clams in a tzatziki. ;;The staff was very accommodating.;;In the end I would certainly return, but I would not be impatient for my next visit if the same issues noted above persisted.</t>
  </si>
  <si>
    <t>GU2o21dJwNeX2gP-Oa9t_Q</t>
  </si>
  <si>
    <t>Helm was really, really good! I personally love the relaxed vibe of a neighborhood spot; not too fancy for a last-minute reservation. ;;We had the lamb, navy beans and a few other dishes. All of which were knockouts! Our waitress was also phenomenal. ;;The reason I am giving Helm four stars is because I cannot rank it up there with some of my other mind-blowing culinary experiences that I have had. With that said, at its price point, I give Helm a 5/5; I'm just trying to be consistent: restaurants to restaurants, bars to bars. ;;I will certainly be back!!</t>
  </si>
  <si>
    <t>LDYUSuiSeRS6l2xIi3YvVA</t>
  </si>
  <si>
    <t>One of the best places ive eaten in the city. Quality ingredients and attention to detail with their recipes makes for some delicious meals. great atmosphere. For the quality of the food; i think this place is very fairly priced. Would highly recommend this BYOB. Make Sure to reserve a table ahead of time.</t>
  </si>
  <si>
    <t>CYYd-RORrLaVggDelB-MVA</t>
  </si>
  <si>
    <t>Creative menu. Really enjoyed the Pork/Buckwheat Noodle dish (the broth in particular), the Brussels sprout pasta dish, and the leek starter. ;;The grapefruit/custard based dessert was spectacular as well. Top 2 all-timer.</t>
  </si>
  <si>
    <t>p1N-NixDomyEjDSSQoGazw</t>
  </si>
  <si>
    <t>tsRYJOSEPbc17Y2YeSKN6g</t>
  </si>
  <si>
    <t>iP_TUSHlVMIlo6SY2RHDVQ</t>
  </si>
  <si>
    <t>RiCpYZNjyMTZxvOjKXeiaw</t>
  </si>
  <si>
    <t>I was so disappointed with the much buzzed about Helm, that it's worthy of my first Yelp post, ever. Here's the brunt of it: we sat at the table for over an hour without any water refills, the fluke was not cooked, which is ok, but it was warm, creating a very odd consistency and it looked like a macchetti was used to prepare it. The chicken was medium-rare and the lamb dish, served with medium-rare pieces and sausage included two nickel-sized pieces of sausage. Overall, huge disappointment and quite pricey for what it actually was, small portions with fancy explanations and ill-prepared meat/fish. The service was really the worst though. My friend had made a comment about the fluke (appetizer), she wasn't mean or aggressive, she just called it what it was and they took it off our bill. But I think it scared the server away, we never saw her again and had to trace down the other server/manager for water, the bill, new glasses for wine, etc. ;;Though my first yelp post, I'm a frequent BYO-er and have had a bad experience or two, but this tops the cake. I would not recommend Helm, to anyone. Come hungry, leave thirsty and a bit uncomfortable with what you ate.</t>
  </si>
  <si>
    <t>jjFusE39VyS0wFjT6Yl92Q</t>
  </si>
  <si>
    <t>ROAntvKKi02g4K3r9_gZiQ</t>
  </si>
  <si>
    <t>What a gem!  Food is so clean and delicious with simple fresh ingredients.   Menu is delightfully limited and it's surely because less is more.  No fluff or over describing on the menu items and it's surely because if you order monk fish and octopus that's exactly what you'll taste!   And it's super super tasty!    Good stuff Helm;  can't wait to go again</t>
  </si>
  <si>
    <t>adx-0uN70AoyYZnXFber5A</t>
  </si>
  <si>
    <t>axefqUKgN9KqpjV-5KlFuQ</t>
  </si>
  <si>
    <t>The food is fresh and seasonal at this charming BYO.;;The space reminds me of eating dinner in someone's living room. It's got a homey feel to it - some call this cramped, but I call it quaint. My husband made reservations on a Sunday for the following Saturday and even that far in advance the only times that were available were 5:00 and 9:30. Moral - if you want to eat at Helm (and you definitely should), plan in advance.;;The service was fantastic and I want to give a gold star to our server, who rattled off appetizer and entrÃ©e descriptions flawlessly. The food is probably some of the best I've ever eaten at a restaurant in Philly. Their menu changes based on what they retrieve from the farmers, so you never know what they're going to serve up, but it will most certainly be tasty. ;;We specifically enjoyed the potato saffron ravioli appetizer. I got the lamb entree and the lamb sausage was exquisite. ;;I can definitely see us coming back here, given the service and menu variety.</t>
  </si>
  <si>
    <t>tkZ34IMCC19anNVvIN9eZw</t>
  </si>
  <si>
    <t>Top 5 worst service experiences of my life. Went in with a party of six and had the tasting menu. The food was generally interesting and delicious, though some of my party felt it was over salted. However, the story is really around the service. We had a reservation on the later side on a weekend night, the restaurant was full but we were seated quickly at our reservation time, so far so good. It was an incredibly long time before our order was taken but we were having a good time so that was OK. The first two courses came out very slowly and after the second course our waitress told us she had to leave because she wasn't feeling well but the other servers would take good care of us (based on later events I suspect she just walked out). No other servers stopped by to check on us for a significant time until we called one over to ask for more bread at which point she told us pretty brusquely that there was no more bread. She said it so flippantly that at first we assumed she was kidding. After that a waiter arrived to tell us that our next course would be out soon but was delayed because our previous waitress hadn't told anyone she was leaving. The course did not arrive \soon\" but the 2:30 mark in our dining experience our third course came out and one of our friends commented to the waiter that the delay was excessive at which point he snapped at her aggressively on a diatribe that included the following quotes:;\"How many years have you worked in restaurants?\" (Worth noting that at least half the people in our party have a fair amount of restaurant/food service experience in their lives);\"There is no manager here because the owners are too cheap. There is no one supporting us.\";Clearly he was at his wits end at the end of a difficult night. He eventually came back and gave us a \"non-apology\" apology and as compensation he offered to not include the mandatory gratuity usually attached to a party of six which is no compensation at all. Eventually we got dessert with no offer of coffee or tea. There are enough other excellent BYOBs in the city that we won't be making the trip back to Helm."</t>
  </si>
  <si>
    <t>OxjmymfOywCecqXr_xpA0g</t>
  </si>
  <si>
    <t>rA7YTnoBRyW0JCmdgmU4EQ</t>
  </si>
  <si>
    <t>HxSAlo0GRb4JTmDIxNw68Q</t>
  </si>
  <si>
    <t>Gastropubs, Beer Bar, Nightlife, Pizza, Bars, Restaurants</t>
  </si>
  <si>
    <t>Clarkville</t>
  </si>
  <si>
    <t>6G_txOCZIqBaz_GIx9H-Ew</t>
  </si>
  <si>
    <t>ive given this place several chances. its is expensive and lack luster. pizza crust is floppy and wet. the pasta dish ive tried on another occasion was decent but definitely not worth the money; and it was a small portion. i would not order again and after the last pizza  will not be going again.</t>
  </si>
  <si>
    <t>AxJ7lfDJv60givi3pao4Cw</t>
  </si>
  <si>
    <t>523F5R_EeKnFcPBn_xlhqQ</t>
  </si>
  <si>
    <t>Lovely place! I don't understand the low-ish ratings of this restaurant -- it's a great new place with terrific pizza and a warm friendly atmosphere. We've only tried the pizza and the various vegetable sides and salads, and we've never been disappointed. Okay once -- I didn't dig the meatballs on one of the pizza we got last time. ;;We almost always go for whatever special pizza or veg/salad the chef has cooked up. Last time we had a pizza with thinly sliced sweet potato and parmesan cheese (among other things) on it; I'm not a white pizza lover but I loved this one. First time we went we got a Hawaiian pizza. It was like the first Hawaiian pizza I had since I was 12 years old and thought it was the coolest invention ever. It was excellent. One cautionary note: the chef here seems to have inherited the Local 44 chef's obsession with jalapeno peppers (love you Local 44 chef but seriously I can't wait until your love affair with jalapenos has evolved into something more polyamorous). But it's all good. ;;There's lots of bar space, and I think at some point it's going to become the new cool spot for happy hour. I'm looking forward to seeing what sort of personality the happy hour acquires. The place definitely has the everyone-is-welcome vibe that Local 44 has. For eating, I like to go upstairs to sit at a proper table etc., since it's all about the food for me. There's a bar upstairs that has lots of space and a chill vibe. It'd be a good space to meet someone for a drink when you actually want to talk with them, or meet a date/pre-date sort of thing. ;;Enough about the ambiance -- the food is terrific! My other half declared the pizza better that of Dock Street (gasp!); I think I agree, but I have to do more research first. I can say I think it's as good as Dock Street, which is saying a lot. Keep it up Clarkville!</t>
  </si>
  <si>
    <t>M7Nlnb76WozvXfiFojXkvw</t>
  </si>
  <si>
    <t>paTEea7Rm_8PWP3Sg2BRXw</t>
  </si>
  <si>
    <t>Clarkvillle is a great addition to the neighborhood.;;I was very excited to check it out this past weekend, as it's by the same owners of Memphis Taproom, Local 44,  Strangelove's &amp; the also newly opened Coeur in Bella Vista. All those places have very vegan-friendly menus, and Clarkville continues this tradition.  ;;They focus here seems to be on craft brews &amp; brick oven pizza (which all can be made vegan with daiya cheese &amp; tofu ricotta) but I opted to try the mushroom-lentil ragout and it paired perfectly with my Sangiovese (even the wine is on draft here which I thought was pretty cool).;;Prices were average and looking forward to coming again for their happy hour with $5 wine and $4 beer specials.</t>
  </si>
  <si>
    <t>VbPoJiErfxWTp2rxU1AkSQ</t>
  </si>
  <si>
    <t>I was pretty excited when Clarkeville finally opened up in West Philly since I've lived in the area and figured this would be another good alternative to Local 44 when I wanted to stay close to home.;;Food is pretty good, the pork pizza is by far my favorite out of the 5 I've tried. However, the service has room for improvement.;;In my first few visits the service wasn't the best, but I could deal. Only slight passive aggressive tendencies which is understandable when you're a party that spends more time talking than ordering. ;;But I digress, tonight which was supposed to be relaxing with a friend, I had the worst service that started off with a simple question, \What is a barley wine?\". My waitress</t>
  </si>
  <si>
    <t xml:space="preserve"> KW (per the receipt) began by rolling her eyes behind her thick rimmed glasses and passive aggressively staring me down. She stated that \"it wasn't a wine</t>
  </si>
  <si>
    <t xml:space="preserve"> but it was like a beer</t>
  </si>
  <si>
    <t xml:space="preserve"> but not really...\" In disregard to that incredibly enlightening answer I decided to get the drink anyway. However</t>
  </si>
  <si>
    <t xml:space="preserve"> I couldn't help but notice the waitresses' lingering disposition directed at me... This continued through my time at the table. ;;At first I thought I was paranoid</t>
  </si>
  <si>
    <t xml:space="preserve"> but when we asked for our check and two glasses of water my friends' glass had little ice and more water</t>
  </si>
  <si>
    <t xml:space="preserve"> while mine consisted of 90% ice. Moments later when this waitress decided to refill the glasses she filled up my friends glass</t>
  </si>
  <si>
    <t xml:space="preserve"> dramatically turned around and left my empty glass... well empty... ;;I've worked with the public for over 8 years and I know it's not the easiest especially when you have difficult customers. But it is your job to be kind</t>
  </si>
  <si>
    <t xml:space="preserve"> it is your job to be accommodating regardless of how crappy of a day you are having and it's your job to make sure they feel welcomed. This waitress accomplished none of these things. I don't know what I did to set this waitress off</t>
  </si>
  <si>
    <t xml:space="preserve"> but I do know I will not be back."</t>
  </si>
  <si>
    <t>JHneaMm8eH-0pscjn1iO4A</t>
  </si>
  <si>
    <t>Clarkville is right down the street from me so I figured it was time for me to check it out. It is a bar so its loud but the upstairs was empty so that was nice for us. I should preface that I don't mind the bar scene but don't particularly like loud. The 2 stars is not regarding the loud noises though.;We ordered the danger pie, broccoli rabe, meatballs, and fried chicken. ;The danger pie was undercooked and very bland. The broccoli rabe was nice but drenched in oil. The meatballs were good but for 12 dollars I'd expect a little bigger meatballs. The fried chicken was the star. My husband which is usually a pizza guy barely finished one slice but inhaled the chicken. That was its saving grace. ;If you like drinking then this is the place for you. If you are looking for good food, I would look elsewhere. Sorry but we won't be back. Not because you were bad but it just isn't for us.</t>
  </si>
  <si>
    <t>aViShVsApXfD0dRjrPXFQw</t>
  </si>
  <si>
    <t>JId-b-t0G4NLkvxKJf-2kw</t>
  </si>
  <si>
    <t>rPE4AYv4uZycAhbiugbPbA</t>
  </si>
  <si>
    <t>Mxw8HLHqDgaeci0T3WWvFA</t>
  </si>
  <si>
    <t>I wish I could give 2.5 as my entire experience here was very 'meh'.  Not good; or bad; just meh.  The highlights included the pizza and the cheese on the charcuterie board; the lows included a limited beer menu and a waitress more concerned with clearing the table then taking (refill) orders.</t>
  </si>
  <si>
    <t>2AHi97bx3vK0l3O7hhSkkw</t>
  </si>
  <si>
    <t>9Ipw-iClc8AncQfiSiJmDQ</t>
  </si>
  <si>
    <t>Clarkville is one of my new favorites. The restaurant itself is super cute/trendy and they serve beer &amp; wine (though I've never been able to indulge since I've only gone during the workday). ;;Be sure to try the stuffed peppadews but realize you might become addicted. They are stuffed with ricotta and topped with breadcrumbs, chili oil, and arugula. Just yum.;;The braised meatball appetizer is large enough to be an entree; served with 4 meatballs and bread. Delicious option if you're not in the mood for pizza. ;;I've gone multiple times, each time with a large group, and therefore have been able to try almost all of the pies in a shared setting. My favorite is the potato leek pie with pimento cheese. The eggplant pizza with kale and peppers is also up there. They also have a pie of the day which is fun to mix in. ;;Tip: You can make any pie vegan!</t>
  </si>
  <si>
    <t>PgQ3moT-s-IO1qTVp8QvYQ</t>
  </si>
  <si>
    <t>I just want to say a HUGE hooray for Clarkville for being SO very kid-friendly. We have two small kids and it's really hard to go out to eat. We usually try to go at off-hours so it's not busy (when it's crowded; forget it!) and we generally find it's quicker to get slices rather than ordering a whole pie; which can take a while sometimes. I LOVE that everyone is so patient and gracious with us managing strollers; high chairs; messy kids; etc. Also; the pizza is super delicious; of course! And the meatballs are awesome too. Thank you!!</t>
  </si>
  <si>
    <t>B_tUxY1cIudPme65wS86PA</t>
  </si>
  <si>
    <t>NRvuTyyGz16pMgmvZ020xA</t>
  </si>
  <si>
    <t>Food was amazing. Service was great. The stuffed pepadews were literally like crack. I coulda have eaten a million of them. The place it amazing as well; great ambiance; beautiful decor. I can't Say a bad thing about this place. Their pizza of the day was so flavorful. 10/10 would go back.</t>
  </si>
  <si>
    <t>olzs7idDh-DKYBfGaify9A</t>
  </si>
  <si>
    <t>na6kPgbJ8c73JELysDrtuw</t>
  </si>
  <si>
    <t>Poke, Food, Hawaiian, Restaurants, Desserts, Food Trucks</t>
  </si>
  <si>
    <t>Poi Dog Snack Shop</t>
  </si>
  <si>
    <t>6CPtleFJyTHC9fe4ff3gqg</t>
  </si>
  <si>
    <t>I really wanted to love this place - the food is right up my alley. The restaurant inside is great. Totally an escape from downtown's hustle and bustle, and it does deliver on its low-key, relaxed Hawaiian vibe. I ordered their signature Shoyu Ahi Poke bowl, regular size. The reason for 3 stars is the size was fairly offensive. All in for $15 with a $1 tip, you've got to deliver something more than 2 cups of unseasoned white rice with low-level sushi grade Ahi tuna. I've made a good amount of poke at home, and it's at or exceeds this level. I'm not saying this was bad - it was plenty tasty - but for the price, you either need to double the amount of tuna or make it really pop.;;I will definitely go back because there are plenty of other items I'd like to try on the menu, but I'll stay clear of the poke for now!</t>
  </si>
  <si>
    <t>KJjr1i-hvnJ69Le0fQ1BDQ</t>
  </si>
  <si>
    <t>obJ3PHoAanMDCGQEUbpIMA</t>
  </si>
  <si>
    <t>This place is cute and people are very nice. BUT the food was sooooo average, and I feel like this place is definitely overrated, maybe I was expecting too much given such a high rating. The first thing I tried was the fried chicken lunch plate, basic fried chicken cubes with some plain seasoning, mac-n-cheese, scopes of regular rice, and pickled veggies. Yes, it's cute. But I was expecting much much more complex tastes for a $10+ plate lunch. Nothing more than average \food truck\" level.;;Even though I was not very satisfied with my first experience</t>
  </si>
  <si>
    <t xml:space="preserve"> I gave it another try with the shoyu poke bowl and Loco moco. The poke bowl was again way too simple</t>
  </si>
  <si>
    <t xml:space="preserve"> not worth the price</t>
  </si>
  <si>
    <t xml:space="preserve"> with white rice and shoyu tuna on top</t>
  </si>
  <si>
    <t xml:space="preserve"> which tasted very plain in general. Loco Moco looked great</t>
  </si>
  <si>
    <t xml:space="preserve"> but was too salty and I couldn't really finish it. In general</t>
  </si>
  <si>
    <t xml:space="preserve"> I don't think this place deserves such a high rating at all."</t>
  </si>
  <si>
    <t>LpP77TzoTlLrNK6PuO9NQA</t>
  </si>
  <si>
    <t>Love it! It is a great find in the city; the staff is always great! I love walking into a place where everyone is just smiling. I wish it was bigger; but it is just the start!</t>
  </si>
  <si>
    <t>DpOVEv9LZLAmgCjZHXAcMQ</t>
  </si>
  <si>
    <t>FYI: Depending on what you get, portion sizes vary GREATLY. This isn't really a place to go to get full. It puts you right at content.;;I have this friend who's from Hawaii and LOVES to talk about the food he eats when he goes back home. When he discovered the Poi Dog lunch truck, he went crazy over it. So apparently, this place is Hawaiian approved.;;WHAT WE GOT: Spicy ahi tuna poke bowl, loco moco, and a spam musubi;;PROS: HOLY CRAP THE FOOD IS AWESOME. That loco moco will appear tonight in my dreams. Like you can't go wrong with fried eggs, a brisket patty, and gravy that tastes so good, I wanna bottle it up and put it on everything I eat. ALL OVER RICE. YES. the flavors explode in your mouth and makes it so addicting. The spicy ahi tuna bowl was also fire. The tuna literally melted in my mouth and the quality was too notch. The spicy mayo paired with it have it a nice creaminess that was nothing short of amazing.;;CONS: Okay so as good of a place this is, there were a couple flaws. First of all, if you get anything but a poke bowl, expect a longish wait time. But I mean it was well worth the wait. Certain items on their menu are also on the overpriced end for the amount you get but the quality of the food makes up for it. The spicy tuna poke bowl also wasn't all that spicy. I didn't really feel any sort of heat from the spicy mayo but I mean....it still tasted good.</t>
  </si>
  <si>
    <t>0vnF9En8gZfjipND_pzF4w</t>
  </si>
  <si>
    <t>MeO5oesSF9w4cBAr1xAyjQ</t>
  </si>
  <si>
    <t>I had wanted to come to Poi Dog for a while because I'm a huge fan of Hawaiian food and have seen it featured on multiple websites and social media platforms. A couple weeks before visiting the actual brick and mortar restaurant, I actually tried some of their food at an event they catered. To be honest, I was not too impressed by their catered food. It was mostly noodle and rice-based dishes and were fine but nothing very unusual or memorable. However, I tried their pineapple bibingka, which was incredible. It's slightly chewy from mochi flour and a little bit creamy and oily. ;;I definitely enjoyed my visit to the actual snack shop. First, the cashiers and everyone working at the restaurant were so generous and welcoming. One of the founders of the restaurant was actually there also. The shop has a cute feel with a pink neon \Aloha\" sign even though it's pretty small and doesn't have a lot of seating. ;;Moving on to the food. My friend ordered the Adobo Pork Belly Plate</t>
  </si>
  <si>
    <t xml:space="preserve"> which she really really enjoyed. I tried the pork belly which was super tender and just the right amount of fat. I didn't try the other portions of the plate</t>
  </si>
  <si>
    <t xml:space="preserve"> but my friend really loved the mac salad and rice that came with the plate. ;;I ordered the normal-sized Shoyu Ahi Poke</t>
  </si>
  <si>
    <t xml:space="preserve"> which was incredible. I love poke and this was one of the best poke bowls I've had. The shoyu was just the right amount of saltiness and the ahi tasted so fresh. The fish pieces were a substantial size and had a really good bite to it. It was even better paired with the white rice which was incredibly fluffy and slightly chewy. I would definitely order this again! ;;Overall</t>
  </si>
  <si>
    <t xml:space="preserve"> I would for sure come back and I think my friend would agree. We want to come back next time and hopefully grab dessert! Poi Dog is definitely worth a visit!"</t>
  </si>
  <si>
    <t>1tRnpwQDFql1uP5Tru_Lag</t>
  </si>
  <si>
    <t>They were my favorite food truck and I was sorry to see that go; but the new spot has the same wonderful food. I usually get the pork platter and it is always delicious. The young lady who runs the restaurant is charming and I wish her all the luck.</t>
  </si>
  <si>
    <t>LEjIeaTDni_ebDogqoIz2g</t>
  </si>
  <si>
    <t>iK8fyAh7k-Ha9kZAXeBhOw</t>
  </si>
  <si>
    <t>Overall decent. I would have liked a little bit more that comes with the poke bowl. It's just poke; but I think for something that costs more than $10; it needs to have some sort of side dish. It should have more variety. The poke was fine; but I probably won't come back because of the price and the fact that it was just fish + rice and nothing else.</t>
  </si>
  <si>
    <t>4nTTGHn5a1L6Gsa0LWFpcg</t>
  </si>
  <si>
    <t>A0JtCxUMWW20jDyGxUtvyQ</t>
  </si>
  <si>
    <t>Food tasted great; but the portion size for the price was a little much. We're from jersey visiting philly and my wife found this place online; looked like a good place to eat. Where can you go wrong with flip food lol. They americanized the food here a bit; not the typical greasy food that you would expect from a flip home. Small place; you can probably cram 20 people in there. The staff here are cool; I would recommend this place; to at least try it once.</t>
  </si>
  <si>
    <t>0x2Iui-LyCofTkmjevf6uw</t>
  </si>
  <si>
    <t>x1QjYzqWvfYbBQF_K3B8Ug</t>
  </si>
  <si>
    <t>Kalua pork taco was good, could have used a little more flavor;;Tofu poke was served cold, nice sesame flavor but should have been served warm</t>
  </si>
  <si>
    <t>WT36RE4WkUIaEbLDjkPB3g</t>
  </si>
  <si>
    <t>nGYkuhToZ4j3xybx8umB3g</t>
  </si>
  <si>
    <t>hyG9UqNwnkfrWqgPms5acg</t>
  </si>
  <si>
    <t>YuYvesXrRf1PSp37a5IwUw</t>
  </si>
  <si>
    <t>Burgers, American (Traditional), Sports Bars, Restaurants, Gastropubs, Bars, Nightlife</t>
  </si>
  <si>
    <t>Cavanaugh's Rittenhouse</t>
  </si>
  <si>
    <t>aeAJmSxUJto4Y3uCmTH81A</t>
  </si>
  <si>
    <t>Very solid beer selection; TVs everywhere; good pub food; nice decor; and very friendly staff. Very hard to beat for a sports bar in the area. Just don't go there for the first NFL game of the year: you have zero percent chance of finding a seat unless you get there super early.</t>
  </si>
  <si>
    <t>O4OI3TrwzBsFPWCzu91I3w</t>
  </si>
  <si>
    <t>Pub food;;This place was dead on a tuesday night. There were about 3 people at the bar but it was recommended by the hotel I was staying at so we sat down. I ordered the cavanaugh burger medium and it came out well done. It wasn't really that good and for 12 dollars it was really underwhelming. This was also the recommended sandwich on the menu. Look elsewhere.</t>
  </si>
  <si>
    <t>qE6nEUkdBySHhEBn4pfcfQ</t>
  </si>
  <si>
    <t>oTLf19UCRbVJ5hMtCEP81Q</t>
  </si>
  <si>
    <t>WkkGcz-bVzHqgbSNklK7RA</t>
  </si>
  <si>
    <t>I go to Cav's once a month for their Brew &amp; Chew event. Basically, you pay $25 to sample 4 different craft beers from a featured brewer and 4 appetizer pairings. There's plenty of info on Drink Philly if you're interested in checking it out.;;The service is always great, and the event itself is a great deal and an opportunity to try a lot of great beers. They've featured brewers like Troeg's, Yards, Victory and many more. Also, the appetizers they serve are usually pretty delicious, and there's typically a dessert at the end- last night it was vanilla panna cotta with fresh blueberries and graham cracker crumble- YUM!;;This time, we stayed a little later after the event ended to watch the rest of the Phillies game. Immediately following the B&amp;C, their happy hour started. The beer specials were great and all of the apps were half price. We went with the pierogis and popcorn shrimp. The pierogis were tasty, but only order them if you've very hungry because they were on the heavy side. I preferred the popcorn shrimp because they were cooked right and they came with a delicious spicy aioli for dipping. It was a nice portion and for only $5, I would totally order this again.;;All in all, this is a nice place to grab a beer and watch a game, but I wouldn't come here on the weekend. Their specials are some of the best I've seen in the Rittenhouse area. It's a pretty small space, and because of the location I'm guessing it gets a little more crowded than I'd like. But during the week, I'll definitely come back.</t>
  </si>
  <si>
    <t>4iRGLZ0pbCgI9zUefSlOiA</t>
  </si>
  <si>
    <t>O0ZnZ28fbTAjhcLThsh-2g</t>
  </si>
  <si>
    <t>Probably the best place I've found in Philadelphia to watch college football on Saturdays. Awesome draft deals ($3 BLs) and a fantastic environment, I love this place in the fall.;;The Cavs burger is hearty and delicious, the french fries are thin, but still yummy and... Oh my goodness, the wings are so perfect. Sure, Bud Light and wings - hard to mess up. But I stand my ground in saying you can't get better traditional buffalo wings at a bar in Center City. So if you don't get a draft and an order of wings while watching a game, you're not doing it right. ;;Sidenote: The food at Cav's Rittenhouse is better than the food at the other Cav's locations. However, the Bud Light tastes the same.</t>
  </si>
  <si>
    <t>Kz3ObJRkx225AQjNXR-idA</t>
  </si>
  <si>
    <t>Eh. I don't hate it here; but I don't think I like it either. Never had the food or experienced their happy hour. I've only been a couple of times; kinda late-night... it's just your average bar at that point. Nothing special or worth going out of your way for.</t>
  </si>
  <si>
    <t>Wa2mdrc5PN5posIU4kOitQ</t>
  </si>
  <si>
    <t>Cavanaughs was one of the stops along the way on the margarita march, and it was the one we thought might be best to grab some food. We weren't disappointed. The margarita was missable, but we ordered a sampler platter and a cheese steak to refuel. This was way too much food for the two of us. The portion sizes were large, despite the reasonable prices. ;;The sampler platter came with tater tots, pretzel bites, chicken tenders, wings, &amp; mozzarella sticks. It was a great variety and everything tasted pretty good. It came with a variety of dipping sauces as well. The cheesesteak was pretty tasty as well. We got American cheese and fried onions on it. They weren't stingy on the steak, and it came with a large pile of really salty but yummy fries. ;;The waitress/bartender was super friendly and attentive. I wouldn't hesitate to come back here. It seems like a great spot for some grub on a night out.</t>
  </si>
  <si>
    <t>aWcq9zSmUMbCTGyfrSAoLw</t>
  </si>
  <si>
    <t>ho2W1r8owPlar0A9JNBqWg</t>
  </si>
  <si>
    <t>Solid space for a game and quick after work drinks.  Tends to get crowded on weekends.;;So-so beer selection, a bit small space, crowd can be hit-or-miss.</t>
  </si>
  <si>
    <t>3rosBpvX7WneiFGi9PS1ww</t>
  </si>
  <si>
    <t>mrRuYfYoC52-Quy8YL5LtQ</t>
  </si>
  <si>
    <t>Cavanaughs is not necessarily what you'd expect in Rittenhouse. It's hidden away a block over from the square and is a hotspot for an after work drink. It's unpretentious and has the best prices for the area. If you're looking for a drink and a quick bite without the stuffiness of rittenhouse; this is your spot. The bartenders and staff are what really make Cavanaughs a great place. They're genuine and notice when you come back. Try a $3 mystery beer - you won't be disappointed.</t>
  </si>
  <si>
    <t>v-mUCo8CbtmrSaMVITJthw</t>
  </si>
  <si>
    <t>If you like really loud obnoxious people in a bar that looks like it should house the opposite coupled with a place that, even in the middle of the summer doesn't turn on (or maybe doesn't have) any A/C then this is certainly the place for you.;;The beer selection is decent but even a good beer selection isn't enough to save this place from getting a 1 from me. The lack of A/C on a hot August evening along with the slow service and sub-par food is what did it in for Cav's.;;I might give this place a second try because if its proximity to where I work and because a few people I work with seem to enjoy it, but from my only experience there so far- it would take quite a bit to get me back there.</t>
  </si>
  <si>
    <t>66WeYHwruzUtHqTNCioSZg</t>
  </si>
  <si>
    <t>f88R41qxHK65RkDjn3TehA</t>
  </si>
  <si>
    <t>Restaurants, Food Court, Food, Desserts, Ice Cream &amp; Frozen Yogurt</t>
  </si>
  <si>
    <t>I CE NY</t>
  </si>
  <si>
    <t>bBeMQ5LmER3rkp9VaN0New</t>
  </si>
  <si>
    <t>AJXOru_269hCSch5arogTw</t>
  </si>
  <si>
    <t>I have tried Iceland; Teassert; and Sweet Charlie's rolled ice cream and it all somewhat tastes the same to me. I am a sucker for black sesame so I had to get the Black Sesame ice cream here. It was very creamy and has a subtle nutty taste . The condensed milk made it sweeter; but other than that it was perfect for my taste. I also opted for red bean instead of grass jelly. By the way I love the owner David; he's awesome!</t>
  </si>
  <si>
    <t>TiUZZKcv_rHDRyP0x9up0w</t>
  </si>
  <si>
    <t>OZzxTblkBznBVXyiUKfncw</t>
  </si>
  <si>
    <t>I love this place. Matcha mania is my favorite one. Very unique flavors and friendly staff. ;I'd say a little overpriced, but well ...  so as many trendy things these days.</t>
  </si>
  <si>
    <t>aIsIBqREr5PVOhFVQT-GFw</t>
  </si>
  <si>
    <t>q4GW7nI0mfkKCOMec_CRiA</t>
  </si>
  <si>
    <t>First time trying this place and I gotta say; not impress. Got the black sesame flavor and it's not that flavorful. I will give credit that they have unique flavors compare to other roll ice cream shops. The downside is the amount they give you. Toppings are fine but it's the little amount of ice cream that make me want to go somewhere else.</t>
  </si>
  <si>
    <t>NNA7aHHhEaIghfrP8P87vA</t>
  </si>
  <si>
    <t>ICE NY was a very tasty treat.  After much deliberations, too many delicious choices, we got the Strawberry Cheesecake ice cream.  Wow, Really good.  we finished it in a matter of minutes.;;So many delicious flavors and combos to choose from, maybe next time....</t>
  </si>
  <si>
    <t>70XH0aBx6USG06v5itRhSA</t>
  </si>
  <si>
    <t>ArbphTJuioIwCfGYqJhD9g</t>
  </si>
  <si>
    <t>Y6byY9kmbHS8QE1JSXbZrw</t>
  </si>
  <si>
    <t>B-isKrc6s_NZ23_7dXkHSQ</t>
  </si>
  <si>
    <t>m19i9r3kVIEHsDmsAJV6IQ</t>
  </si>
  <si>
    <t>Really cool way to make ice cream-mesh up the toppings into the liquid; roll it out until it solidifies; then roll them.  Had a great time watching.  Got the chocolate and banana pudding. Ice cream was ok but experience overall was really great.</t>
  </si>
  <si>
    <t>44PRkJy0dYw9_DAL_YzQGQ</t>
  </si>
  <si>
    <t>NllzACWEJJh0KhNVaBNl7w</t>
  </si>
  <si>
    <t>Not sure how we found this place; since it's located in this newly built Asian Reading Terminal-like area; but after eating dinner at Dim Sum Garden we just happened upon this place for lunch.  It's an Asian spin to Sweet Charlies.  This place is rolled ice cream on STEROIDS.  My 3 yo decided that he wanted the Fruit Loop; of course; he's a 3 yo and that thing looks like an entire bag of Halloween candy.  Just waaay too sweet through.  But the service was good and place was clean.  Price; was whatever; not a value but; you know they put some muscle into shaving that ice cream.  Curious to see how much longer this rolled ice cream fad will stay alive and what will be the next dessert craze.</t>
  </si>
  <si>
    <t>bhAB5wo9iLsaExSw4apR4g</t>
  </si>
  <si>
    <t>5RHkaE3EOPdT3F-1Zx52nQ</t>
  </si>
  <si>
    <t>I've been seeing people post rolled ice cream everywhere on Instagram for a while and then found out about I CE NY and had to go try it. The ice cream shop is located inside Chinatown Square (an upcoming hip food plaza). I CE NY has a fairly small flavor menu; but all the ice cream flavors and toppings are pretty yummy. Cost will run you about $7 per cup. I tried the taro (which had coconut flakes; corn flakes; mochi; whipped cream; and I added chocolate Pocky sticks); my bf had the strawberry cheesecake; my son had the cookie spree; and my daughter tried the chocorilla. There can be quite a line on a nice day since the ice cream takes a bit to make individually. We went on a Sunday afternoon and didn't have to wait too long (10 mins or less). My taro ice cream was pretty good. Creamy and refreshing. My favorite part was the mochi topping on there. I tried a little of my son's cookie spree; and it was good (especially the brownie bits). My bf said his strawberry cheesecake was decent; but he still prefers old-fashion ice cream to rolled ice cream. My twin tried the mango flavor before and highly recommends it. I'll be back to try that and the rest of the flavors. :)</t>
  </si>
  <si>
    <t>2OKIdDaMkDyF2QY55GBlrw</t>
  </si>
  <si>
    <t>or1JuxvK2kcrKvM2djYUEQ</t>
  </si>
  <si>
    <t>Breakfast &amp; Brunch, American (New), Restaurants, Comfort Food</t>
  </si>
  <si>
    <t>The Farmacy</t>
  </si>
  <si>
    <t>JAi7JBeJWm7pXuM6UgGOhg</t>
  </si>
  <si>
    <t>I have been in and out of West Philly since about 2008, so I have seen this building in it's last 3 (..3 1/2) incarnations. RX was bangin'. RX under the second owners was meh. Il Rimedio was pretentious, overly expensive and honestly not that great.  I am really happy about The Farmacy for a number of reasons:;;1. Local/Farm to Table/Organic/All that Good Stuff;2. No Pretense;3. TASTY breakfast potatoes... seriously. New potatoes with crispy skins. SO GOOD.;4. The ambiance is super cute. I love the new paint job and all of the foliage. It also seems like they fit more tables in there than RX and Rimedio... but it's not cramped at all. Just an excellent use of space.;5. I love supporting businesses in the 'hood. If it were up to me, I'd never venture east of the Schuylkill.;;The fiance and I had a mid-week Brunch there last week when I was on vacation. We were the only people in there (it was 11:30am on a Wednesday, most people have jobs I suppose) but we felt welcomed and very well tended to.;;Coffee was decent and quickly refilled, which seriously my fave part about a brunch. I had the Eggs Benny, which was solid - yolks were fantastically runny. But those potatoes really blew my mind. The man had the omelet of the day- which I think was cheddar and kale. He loved it - said the cheddar was delicious. Service was friendly and efficient.;;It's super nice to have a nice brunch spot around the corner from my house. We will certainly have to check it out for dinner sometime soon.  They have these great sounding artisan mixers on their menu. I'd love to bring a bottle, some friends and make of a night out of it!</t>
  </si>
  <si>
    <t>UbFvaKHHIR9lDYI162eCJQ</t>
  </si>
  <si>
    <t>SHqgdrpbDNE13WFb-_kJcQ</t>
  </si>
  <si>
    <t>Food is delectable. Everything I have ordered has been fresh; cooked just right; and tasty. Outside seating when it's nice out and byob. Juices are good. Can be a bit of a wait on nice weekend mornings. Highly recommend.</t>
  </si>
  <si>
    <t>i1h4DjiLYWDe-OQZFs8R8A</t>
  </si>
  <si>
    <t>The staff was attentive and courteous. Really good food; I had fantastic tomato basil soup and scrambled eggs w/cabbage which didn't know was a thing but liked a lot. Will be coming back for smores french toast.  I don't love the theme of this place especially because it's a bit on the expensive side (for me) but then instead of giving you a legit glass of water they give you a jar. Also they let in a cat a couple of times which I'm sure is not sanitary lol</t>
  </si>
  <si>
    <t>oGqF5Y_fiF1eAT4-Rh86dQ</t>
  </si>
  <si>
    <t>rEPNnwGA4ftWPrqVp9Bddg</t>
  </si>
  <si>
    <t>Good food; small portions; overpriced meal. We got there right when it opened so there was no wait and only a few other parties there. We got the Huevos Rancheros and build-your-own Eggs Benedict. Both were very tasty but the portions were somewhat small for the price. I'm not sure if I would go back; but you would definitely do worse if you are looking for brunch in the west Philly area</t>
  </si>
  <si>
    <t>DJOTcPhP6TNlScRwrKk2vw</t>
  </si>
  <si>
    <t>8iNw5jI7umUnT5684gscIg</t>
  </si>
  <si>
    <t>Went with my roommate for brunch. The decor is like a mothers kitchen, so that makes it cozy. It's a small space so be kind and don't come with a group of 20. I had the country skillet that comes with the day's veggies and their potatoes underneath. Add meat for $3 which I found annoying because I didn't think it was $3 worth. Share the pastry basket! We had creme brÃ»lÃ©e butter that was delicious. ;;3/5 for price and the size of the space.</t>
  </si>
  <si>
    <t>GC6KaUj4oIeePmJ_sXRGcg</t>
  </si>
  <si>
    <t>GIquiYE0pouDHk_qyVU-tQ</t>
  </si>
  <si>
    <t>Jh064WtRdF93ZhCOg5A72w</t>
  </si>
  <si>
    <t>miRgkZlfg8EgTinjdt1Ugg</t>
  </si>
  <si>
    <t>I would say that this place is pretty cool - very hipster and the food is locally sourced. It's a bit on the pricey side for the food in my opinion. Got the chicken and waffles; but the chicken's breading was too thick (I would know; I'm from the South) so while decent; it wasn't the best chicken and waffles I've ever had. The cheesy grits with shrimp was really good though.</t>
  </si>
  <si>
    <t>k-ypZKt3KXqDsz8mJOBjgg</t>
  </si>
  <si>
    <t>I was not impressed with the country skilled eggs. On the menu is says veggies but they had only corn in it; the menu outside had one price for that dish and inside was more expensive; however they didn't honor the advertised price. They charge $3 for a few slices of bread. the portions are not very big</t>
  </si>
  <si>
    <t>hYl5jHkhD9D5lAGFxvLtZw</t>
  </si>
  <si>
    <t>Standard brunch. Pretty good; nothing particularly special. A bit of a wait (30 min or so) on weekends</t>
  </si>
  <si>
    <t>mB584TnYpMbjhCaGDzwZxg</t>
  </si>
  <si>
    <t>-5xjrhX2n8tUFHVdBtXjpA</t>
  </si>
  <si>
    <t>Good service &amp; good food! Waiter was very friendly &amp; the purple carrot bread was delicious. Only issue is the strange hours; wish they were open more with some more consistency.</t>
  </si>
  <si>
    <t>IbT1pSEmiHqC8GL6EtuthQ</t>
  </si>
  <si>
    <t>gbcWVIt0cSJ2iDYXx9lEOQ</t>
  </si>
  <si>
    <t>Restaurants, Irish, Bars, Breakfast &amp; Brunch, Nightlife, Irish Pub, Pubs</t>
  </si>
  <si>
    <t>St. Stephen's Green</t>
  </si>
  <si>
    <t>lJAZcLq5N66IarKRu94BXw</t>
  </si>
  <si>
    <t>I have nothing but positive things to say about St. Stephen's Green. This is our weekly kickball after/pre party spot as designated by PSSC. The staff expects large groups of sweaty people, wanting their drink specials, and random assortment of food.;;The service is positive, and the food is honestly pretty good. (I like it much better than the food that we get at Smith's during Quizzo).;;On St. Patrick's Day this year we came by and the entire back patio was open and we were able to claim it. We had a server who worked extremely hard, and was super fun.;;If you are in Fairmont, St. Stephen's is a great place for a big group especially if you want to sit outside!</t>
  </si>
  <si>
    <t>xWt7KCzmPj07sqWqy7enlQ</t>
  </si>
  <si>
    <t>Went to ST. Stephens Green for brunch today as it's very close to our home. ;;We arrived and there was only one other group dining. We ordered drinks- I was a little worried to see that they still had pumpkin beer on tap- it's far beyond the season for that. ;;We ordered a burger and French onion soup. Probably the worst meal that I've had to pay for in a long time. The soup was 90% onions and the bowl was so hot it had to be microwaved. My fiancÃ©'s burger was part raw part over cooked, and the bacon was all fat. ; ;For a place trying to build a brunch customer- the service was terrible. Our waitress didn't even ask if we enjoyed our food or offer a refill on my fiancÃ©'s coffee. ;;We won't be back, there are better places in the area who care about their food and customers.</t>
  </si>
  <si>
    <t>kZ6shemq0XBuEvpEz7r99g</t>
  </si>
  <si>
    <t>32UXMgmlSBXKEORtEiqL3g</t>
  </si>
  <si>
    <t>Awesome bar in the heart of Fairmount area. It is in nice and quiet neighborhood. I don't think this place is necessarily a good spot for night life entertainment; but it is a great bar to grab a beer; watch a game; and eat some good quality food. Although my last experience there was short of par (burger took 40 minutes).. but I still rate this place high; and recommend it to everyone.</t>
  </si>
  <si>
    <t>RE97qsMsmJsHiO4fPDk8Zw</t>
  </si>
  <si>
    <t>My rating says it all. \Meh.\" Definitely was not impressed. The beer was good and cold (but then again it's pretty hard to f*ck up beer!) but the food--not so much. We had the calamari which was chewy</t>
  </si>
  <si>
    <t xml:space="preserve"> rubbery</t>
  </si>
  <si>
    <t xml:space="preserve"> and soggy. Then I had the fish and chips</t>
  </si>
  <si>
    <t xml:space="preserve"> which I assumed would be good since this is an Irish place and all</t>
  </si>
  <si>
    <t xml:space="preserve"> but uhhh....nope. Gross. The fish was super greasy and the batter was just literally sliding right off of the fish into one big greasy</t>
  </si>
  <si>
    <t xml:space="preserve"> soggy</t>
  </si>
  <si>
    <t xml:space="preserve"> sloppy mess. Yuck. ;;I may come back here sometime for a beer or two</t>
  </si>
  <si>
    <t xml:space="preserve"> but that's about it."</t>
  </si>
  <si>
    <t>l-ueL4ku8TGXCdn69vBq5Q</t>
  </si>
  <si>
    <t>Neighbor watering hole. Great for watching sports; grabbing an easy dinner; or tacking on to a bar crawl. Beer and food selection are decent; as are prices. No reason to travel here if you are from outside of Fairmount; but a great staple bar for the Fairmount neighborhood.</t>
  </si>
  <si>
    <t>I1Ae__vww9Yeixqxs7T-jg</t>
  </si>
  <si>
    <t>6QJ_FArZRFNaWR8z5VpSQg</t>
  </si>
  <si>
    <t>My latest experience at St. Stephen's Green was completely underwhelming. My friend and I stopped by for lunch and were immediately turned off by the poor service. Our waitress took way too long to even bring us menus and she appeared to have no knowledge of the menu. The food was flavorless and also did not taste fresh... I ended up sending my food back because it just was not good at all (I got the filet mignon sliders; my friend got lamb tacos). This was a very disappointing experience; especially because I've been here a few times over the past few years and the food was really good. Who knows.. maybe they're under new management now.</t>
  </si>
  <si>
    <t>O79dakM5ik5FVdKdXxAXbQ</t>
  </si>
  <si>
    <t>OSKtLIoHMVzRW754qPlt_A</t>
  </si>
  <si>
    <t>Excellent lunch today. Great chicken tacos and great shrimp tacos. Very fresh; not heavy and just the right portion sizes.</t>
  </si>
  <si>
    <t>PpnI-__dE8MiilY6Qybb2Q</t>
  </si>
  <si>
    <t>asuqfRXHe7MN3idua85kTA</t>
  </si>
  <si>
    <t>We came because we had a Groupon which they notifed us they don't honor any more. That was only part of the disappointment. ;Waited over an hour for our food. The quality and flavor was only ok.   I will never return.</t>
  </si>
  <si>
    <t>RMOnqrxI8orYj7BFEaY8uQ</t>
  </si>
  <si>
    <t>Love this neighborhood bar. Honestly is a little pricey but if getting drinks/apps happy hour is the way to go! Super friendly staff with great beer suggestions! The beer list is great and food is good as well. I've had the chicken cutlet sandwich; chicken nachos; buttermilk chicken fingers (a litttttle too crispy for my liking) but the chipotle lime aioli it came with was delicious. Fries are good as well. Taco Tuesday specials are good! Love the neighborhood feel at this bar.</t>
  </si>
  <si>
    <t>XUN5RCu8Gjhx3z_gU6eI6w</t>
  </si>
  <si>
    <t>I would eat here everyday if I could! The BBQ Chicken Sandwich is AMAZING; as are the Nachos and Hummus with Pita. A little bit on the expensive side but worth the money!</t>
  </si>
  <si>
    <t>rAR6Y48TaGC16sEr6Oh51A</t>
  </si>
  <si>
    <t>aCHS5pnDjChkHpFo4-EfKg</t>
  </si>
  <si>
    <t>Bistro La Baia</t>
  </si>
  <si>
    <t>pnEnsC-KwOSDkKq_4ZXiBg</t>
  </si>
  <si>
    <t>muHzkmyfYSWay5sIoXr-UQ</t>
  </si>
  <si>
    <t>xrQvbnnj3zxofxO76R7WGw</t>
  </si>
  <si>
    <t>This was one of my favorite haunts when I lived in Philly. I found it by chance, walking around the 'hood. Anyway, it is absolutely fantastic. Great little BYOB that has food that is consistently very good. I never found it to be horribly crowded so it was always a place to drop by even if we didn't have reservations. Try the gnocchi and the grilled calamari. Yum!;;Be careful - they accept cash only and be sure to bring a bottle of wine or you'll be out of luck! There is an ATM in the restaurant if you need it, but it charges a fee.</t>
  </si>
  <si>
    <t>yq_qqNHc3zR1Zi1Qj0sB3A</t>
  </si>
  <si>
    <t>s2srcH5UEA8LP39vKyY4tg</t>
  </si>
  <si>
    <t>So this spot has a new owner and we had the pleasure of talking to him last night. The awesome thing about this is that he realized through the reviews that the food here was tasty but the previous staff was yucky, so he kept the food and changed the staff. Good move!;;I ordered the Caesar salad, grilled calamari, and baked mushrooms and shrimp. My salad was DELICIOUS--the dressing was homemade and the greens were super fresh. The calamari was sooo yummy, but be sure to ask for it with a bit of greens to sop up the super tasty garlic and herb olive oil that they drizzle on top. The mushrooms and shrimp had potential, but weren't my favorite. I would hope that the owner maybe revamps that dish using whole shrimp and a better mushrooms--I also suggested putting it over a bit of risotto. ;;The decor was super dated, but being a tiny restaurant, I'm sure he can make a few impactful changes really easily to make his new place more appealing.;;All in all, I think the new ownership may be just what the doctor ordered in terms of bringing Bistro La Baia back to life!</t>
  </si>
  <si>
    <t>r4YdtMiy8L5h6DTPZXhjIg</t>
  </si>
  <si>
    <t>5MrxR4eUOHf_AhHveJbOkQ</t>
  </si>
  <si>
    <t>In a city full of Italian BYO's; La Baia stands out for the wrong reason--their terrible service.  The two owners have been blatantly rude to us and to other guests we've sat near on multiple occasions.  I had eaten there nearly a dozen times when all of a sudden they decided to arbitarily charge a corking fee.  There was no mention of it when we sat down or ordered; nor was it on the menu.  It was just an attempt for the hostile husband and wife owners to make an extra few bucks and aggravate good customers.  They have also been known to ask guests who they deem are taking too long to leave since they want to turn over the table.  Nonetheless; the food and value are pretty good; however; I can't stand to give such inconsiderate people my money.</t>
  </si>
  <si>
    <t>cUI6kxPX1SZcHzp639s2rg</t>
  </si>
  <si>
    <t>Excellent restaurant for a small group or a dinner for two. BYOB.  The melanzane eggplant appetizer is excellent. The salmon is always fresh and a huge portion. The owner George is there most evenings and greets you at your table. The chefs have been there for years and have consistent food.  The mare a Monte is excellent.  Once when I ordered it the owner came and apologized that he did not want to serve the mussels to me as he thought they could be more fresh.  At the end of the meal; he provided a free chocolate cake for dessert for the inconvenience.  I live two blocks from this restaurant and go once a week.  If you are seeking a quiet private dinner this may not be the place especially on a weekend as it is always packed.</t>
  </si>
  <si>
    <t>Matr1CmclFartd07znOUCA</t>
  </si>
  <si>
    <t>BIX5aAbFRWvmFLRzZ-O_MA</t>
  </si>
  <si>
    <t>Really disappointing! They cut corners everywhere and the food seriously suffers for it. One of the worst restaurants I've been to in Philly. Just sad; really.</t>
  </si>
  <si>
    <t>HEtQE7fjALvSC23rPH8Xlg</t>
  </si>
  <si>
    <t>Xad9b-vxuaHb7gxIkxWnBQ</t>
  </si>
  <si>
    <t>Called at 5:30 pm on Valentines day for a reservation and they had a table available, so that was great!  We get there at 7:35 for a 7:30 res. and our table is ready - thank you!  That's how it should be. The prices on the menu were higher than we saw on the website but we think this is b/c it was a holiday.  We ordered the baked mushroom appetizer, and I expected it to be stuffed mushroom caps as usual, so I was surprised when they brought out something totally different!  It was mushroom slices with garlic, seasonings and some breading and mixed in were large pieces of shrimp.  It was fantastic.  And the serving was very large - more than enough for two people.  We were happy.  I ordered the fish special as my entree, which was Striped Bass with fresh calamari, shrimp, mussels and clams in a light red sauce.  It was a lot of food! I loved it.  The flavor of the sauce was perfect, not too salty, and complimented the fish and the shellfish.  It was cooked to perfection, falling apart and tender.  My date ordered the veal chop, and it was a generous size.  It came with a side of grilled winter vegetables and smashed red potatoes that were  flavorful and tasty.  I tasted a piece of his veal and I wanted more, but I had to be nice... ;;As I looked around at what other people had ordered I was wishing I could try more things - they all looked delicious.  Maybe I was really hungry?  The waiter was very cute, an older guy with an italian accent who spoke in one word responses.  I loved it.  He did his job well and didn't interfere with our experience in any way.  They did charge us a $2 corking fee which is kinda silly, and like I said I think the prices were jacked up for it being Valentine's, but other than that it was a really nice experience.  Good Job Bistro La Baia! Ps, the desserts looked awesome, but our bellies were too full.  This place is cash only and BYOB.;;Recommendations: Turn the lights down just a little bit more.  Other than that, keep up the good work.</t>
  </si>
  <si>
    <t>IPKtxPKLM-PuLHGoT1e7iw</t>
  </si>
  <si>
    <t>LFVmHEaQN-U1xqDr6W08kA</t>
  </si>
  <si>
    <t>Came to Philadelphia for the marathon; and found a cute neighborhood place in Rittenhouse Square. Great food!  But we literally handed the $113 check without alcohol to the server; and the owner asked us to leave so others could sit down. There were other tables clear. Rudest experience I ever experienced. Apparently it is all about turnover and not return customers.</t>
  </si>
  <si>
    <t>eougvpIIVF3CDmX7RuA69A</t>
  </si>
  <si>
    <t>tbC5nUfA7Q3RrYe098kPwA</t>
  </si>
  <si>
    <t>Had a Groupon that expired on 8/1. Wife called on 7/31 to make reservation for 8/1 and the first words out are \ do you have a coupon\"? Yes; she replied. \"Well; that's expired\". She noted the coupon expired on 8/1 and he hung up?!?!?!?!! Luckily; I wasn't within walking distance when he dissed my wife."</t>
  </si>
  <si>
    <t>jotcXhx-vqJelThDsaj4ZA</t>
  </si>
  <si>
    <t>SIjiGUQO6A4EFaG0U6EczQ</t>
  </si>
  <si>
    <t>PDHuli_0aAIKiWAk8wfFFA</t>
  </si>
  <si>
    <t>OhSaEeJes7JLtk3MGMXXmg</t>
  </si>
  <si>
    <t>Vegetarian, Juice Bars &amp; Smoothies, Middle Eastern, Restaurants, Food, Caterers, Event Planning &amp; Services</t>
  </si>
  <si>
    <t>Maoz Vegetarian</t>
  </si>
  <si>
    <t>RXzyok7PLOFDQM14xEfQeg</t>
  </si>
  <si>
    <t>I'm not a true Vegetarian by heart as for if someone throw's a fat greasy cheese steak or cheese burger in my face I'll jump on it like a dog that's been fed dry food for years HA but let's say I love Vegetarian food in it's own respect.. the Falafel here is great it really fill's me up; healthy and is a good twist to throw into the mix when I get tired of eating the same old stuff all the the time. The seating is about my only complain at this place as they need to get rid of these hard wood seats and get some more relaxing seating it would really spice up the place.. don't get me wrong I'm not gonna say I won't get a meal and sit down here but the seating could use a bit of a upgrade. Good food no matter how you look at it.</t>
  </si>
  <si>
    <t>1RY4HwJ5c42ieHkGTcpHTA</t>
  </si>
  <si>
    <t>YbLi9oWsYE8eAnKY7OeI2w</t>
  </si>
  <si>
    <t>Usually when i am at work, i wait until i'm nearing starvation before i get lunch. At that point, i am usually craving something meaty and covered in cheese. So I usually pass up on Maoz.;;But today i chanced to run into an old friend on my lunch trek and decided to sit with her while she ate her falafel sandwich. I had planned on a sandwich from Cosi so i didnt eat with her, but by the time she was finishing up, i couldn't resist.;;I got my usual: salad box with falafel, humus, eggplant, and avocado. I don't go nuts in the salad bar, generally. I like the tomato and onions on my avocado, the corn salad for some sweetness, a couple of pickle slices, and lots of roasted broccoli. Top that off with garlic sauce (cut with some of the yogurt sauce to save on calories) and i can't believe i ever questioned how satisfying the food at Maoz can be!;;I only have two more things to add. The first is that the price for the salad box seems a little steep at around $8, but, with the salad bar, you get so much food its completely worth it. I wouldn't bother with the sandwiches because you can't get as much topping into the pita as you can with the box. If you really want a sandwich, i would suggest you order a salad box and a pita on the side and make your own.;;Secondly, don't assume that just because you're eating vegetarian you're having a low calorie meal. Healthy: yes! Low cal: not at all! Based on my calculations and the nutritional facts on the website, by the time i was done loading up my salad box i had gathered almost 1000 calories. Glad i split it into two meals! That is not to say that Maoz is any higher in calories than other typical lunch options, and it certainly is better quality nutrition, but i think it's easy to assume that all Maoz cuisine is diet food and that assumption would be a mistake. If you're watching your waistline, maybe consult the nutrition facts on the website before you go.</t>
  </si>
  <si>
    <t>2SYFAGATQn96D8-FZNvaMw</t>
  </si>
  <si>
    <t>awNpq2Nq7Qli3GsvEGOLNg</t>
  </si>
  <si>
    <t>great falafel!  ;;oddly, the Belgian fries (read, steak fries) were gross...but I was ok with that since I was trying not to eat them!</t>
  </si>
  <si>
    <t>BVKJF0OYYy9uqOEmEL37bw</t>
  </si>
  <si>
    <t>eXHyjt2277PmOuRdA5iVLQ</t>
  </si>
  <si>
    <t>Their falafel sandwich with drink and fries meal deal is a great meal deal. For real; I wish they had this place near my place or near my job because this beats all fast food places. Their baked fries are WONDERFUL because they're not salty and you get to pick your own dipping sauce for free. That's a dream right there. And free godly sauces for your falafels too. At the same time; it's fairly healthy as long as you get the good stuff.</t>
  </si>
  <si>
    <t>C6GSDXVDTtqAoOqxiU9xOw</t>
  </si>
  <si>
    <t>Honestly, I was a bit suspicious of Maoz from the outside; 1. it's a brick and mortar store, not an unassuming shiny silver cart, and 2. it has insane patterned green tile on all walls and ceiling which is pretty overwhelming. However, I've grabbed falafel here twice (once a regular meal deal, and once a junior meal deal), and it has been pretty solid both times. The junior meal deal was plenty, so I'll stick with that in the future. Maoz is a bit weird, but perfect for a quick and interesting lunch that's going to be yummy.;;The jr meal deal was really a fair price (~$7?) for a made-to-order falafel sandwich, can of soda (hello there cherry Dr. Pepper), and some thick cut fries. Mostly, I love the salad/toppings bar. There seems to be a bit of technique, which is squashing the falafel a bit, making sure it's evenly distributed, then carefully adding relishes, slaws, salads, and dressings along the whole height of the sandwich. Do not overload, this will be messy beyond what you can imagine.;;There are roasted bell peppers, cubed beets, some kind of green couscous salad, two types of cabbage slaw, cucumber and tomato salad, roasted broccoli salad, some good tahini and garlic sauces, and quite a few more things I can't remember in the salad bar, so both picky and adventurous eaters can customize their sandwiches to taste.;;The pitas are very fresh. They are the fluffier kind, and for such a hefty sandwich (if you are generously using the toppings bar), they hold up well and stay in good proportion to everything you crammed in there.</t>
  </si>
  <si>
    <t>rGAgf4879_Db7q-v_xRrag</t>
  </si>
  <si>
    <t>3V5ul0GJCJCH59wQA3Qwsw</t>
  </si>
  <si>
    <t>Knock-knock! Who's there? I am and I crave some french fries. ;;I like that Maoz has belgian fries. I even like that it tastes as if they use the more expensive peanut oil to fry in. I'm just guessing on that but the oil has some kind of nice flavor to it! The only thing I'm not feeling is everything else they serve. I know that I'm a meat girl but everything was cold and dry. I'm thinkin that the fries are all I'd ever come here for and since I know better places to grub on those, I probably won't be back. :(</t>
  </si>
  <si>
    <t>kIMBPFkDrja7cS2dflhMng</t>
  </si>
  <si>
    <t>The falafel is pretty good but the toppings bar really helps the place stand out. Cilantro sauce; roasted peppers; garlic sauce; and numerous other toppings help satisfy one's hunger and add to the felafel pocket. I also had the red thai curry lentil soup. Spicy but a nice mix of flavors. A solid lunch time spot for anyone nearby Jefferson.</t>
  </si>
  <si>
    <t>clL86TM2UJ4XD0MQO3zA9g</t>
  </si>
  <si>
    <t>RKInOb18bA8SbuHUmBfNpQ</t>
  </si>
  <si>
    <t>The day I came here is the day I fell in love with the Falafel sandwich.;;It was SO GOOD! We ordered 1 between the two of us because we're from out of town and wanted to hop around different places, keeping our portions small. After we finished the first one, we very seriously considered ordering a second. It was that good.;;What I love is the little salad bar where you get to add anything you want. Fairly foreign to Mediterranean food and as a person who loves variety, I got a little bit of each and tried everything. All was good and fresh.;;The guy working there was also very friendly, which never hurts. Seemed like someone we'd be friends with. Maoz made me crave Falafel sandwiches weeks after I left. So hard to find a decent vegetarian place sometimes :( Come to the west coast!</t>
  </si>
  <si>
    <t>IfgOJxjRPDTIJnXDfRUZKw</t>
  </si>
  <si>
    <t>g9kavCuqgo-LoRuVQPi17w</t>
  </si>
  <si>
    <t>Maoz Vegetarian is probably one of my most favorite places to grab some quick good Vegan food. While their menu isn't exactly guilt free eats; the falafel is better than most. The fries are pretty amazing; too! Two things for vegans: The coleslaw and one of the dressings... i think is a creamy something or other (ask your server)... is NOT vegan. Also for those of you who like spice there is a green sauce topping (not the cilantro sauce) that is amazingly HOTTT!!! Good for a try but for first timers put just a little bit on as it is almost unbearable if you pile it on. Man its making me want falafel right now just writing about it.</t>
  </si>
  <si>
    <t>-71bzHDzqVShlGF57nKSdA</t>
  </si>
  <si>
    <t>Hdz5VOAwT-tw6SFrDCs88Q</t>
  </si>
  <si>
    <t>the falafel is great, and no question a good value at $4.69 for the regular/large. (unfortunately for me, that's 31 cents shy of their $5 credit card limit and i haaaaate carrying cash). i was about to upgrade by adding avocado for an extra buck, but the bf handed over a fiver before i had the chance.;;who needs avocado anyway when so many options abound on the AWESOME fixins bar! seasoned veggies and tasty sauces...mmmmm... it's a shame there's only so much that one can fit into the already falafel-stuffed pocket, and trying to shove them in without dropping food and/or making a complete mess of oneself and the counter, esp when others are impatiently crowding your space, is no easy task. as i was getting to-go on this particular day, i filled up 3 of the plastic containers with sauces, but another 2 would have been good - noted for next time.;;see now, because i wasn't dining in, i had to load up and leave...but i couldn't help but notice others coming back to refill. there is a certain etiquette with buffets that i believe extends to fixins bars as well and that is you do NOT bring back used plates - you get a fresh one so you don't contaminate. the problem with maoz is that they don't give you plates, and since getting all these tasty ingredients in one's pita all at once is near impossible...i see people going back up and putting veggies on their half eaten food with the tongs that they are then putting back in for us all to use - eek! i'm no germophobe, but that kinda makes me cringe.</t>
  </si>
  <si>
    <t>R49ZLFHn9fhEwPCh2FQeDA</t>
  </si>
  <si>
    <t>American (Traditional), Breakfast &amp; Brunch, Bars, Restaurants, Nightlife</t>
  </si>
  <si>
    <t>New Wave Cafe</t>
  </si>
  <si>
    <t>aIGbKkvcSTA8KpqS9027PA</t>
  </si>
  <si>
    <t>I have been wanting to go to New Wave Cafe for years - mostly because I've been in Philly so long and people find it strange when I say that I've never been.  There is a great lesson to be learned here: do not allow built-up expectations to influence how you react to a pretty stereotypical pub. Let's just say that I was let down. There just isn't much to comment on. I was disappointed by their lackluster beer choices and the food really wasn't very good (a salmon burger; chicken breast dinner; and tator tots are what we feasted on.) Also; the service was slow considering that there weren't may people there on a Friday evening.</t>
  </si>
  <si>
    <t>bslOvFExlhVCaIIxh1PCTQ</t>
  </si>
  <si>
    <t>p5ylUYlT9Rt1XA69Hg80cw</t>
  </si>
  <si>
    <t>zxa2UqtktOQNsfqg_plYhg</t>
  </si>
  <si>
    <t>89jgHzbVMzhXPm1svHYf-A</t>
  </si>
  <si>
    <t>One of those places you keep giving a second chance even though there are a 100 other places you've been meaning to check out. Food is consistently ok. Nothing has really impressed me but for the price point it's alright. Decent beer selection and at least they have a cotes du rhone on the menu but the service/overall experience, as others have alluded to, is what really holds this place back.;;I can deal with long waits for food and drink, just gives me more time to hang out with the girl. But when the service is underwhelming on top, meaning they don't bother to mention specials, barely answer any questions you may have, and overall have you wondering why they took the job, then it kind of drags down the mood. The manager (owner?) is equally awkward when he gets involved. ;;Anyway, I enjoyed going on Sunday mornings/afternoons because it was always dead on the bar side and could grab a spot at the pool table if I wanted. Oh yeah, and they have no idea how to price the Schneider-Weisse--$4.50 for 16oz bottle I think. ;;Expect to pay: $35 for two for brunch including a drink each.</t>
  </si>
  <si>
    <t>p6plsHt3pcTdAXL69FptAA</t>
  </si>
  <si>
    <t>CV8Td5qRNuD-dEky_XJhSA</t>
  </si>
  <si>
    <t>Here is the thing. I absolutely would have given New Wave 4 stars; but the service was so appalling this evening; I have to give it two. Our server ignored us. Was absolutely rude; rolled her eyes at us and was completely unengaging. In an almost empty dining room during the Eagles game; she stayed near the hostess stand or visibly ate in the kitchen instead of checking on us. The food was really good; however. I had the hummus and turkey sandwich and my husband had the burger. Our friend Sarah had the cheesesteak after she asked this server if the brisket was fatty and was told; \Well; I mean; it's meat. It's going to be kind of fatty.\" I would definitely go back. The TVs are great and in prime real estate for Philly sports and the food is great; Additionally; the owner allowed 40 Green Bay fans to take over half of the bar without any criticism whatsoever."</t>
  </si>
  <si>
    <t>2ed-XtK4pD-t3w25hmx8mA</t>
  </si>
  <si>
    <t>I only live right behind New Wave and haven't gone in for months. Every time I give it another chance i'm disappointed. First i must say that it's overpriced; food and drinks. The food is bad. If your just going to serve crappy bar food it should at least be good; it's not. Everything is bland and tastes like it came out of a can. The bartenders are great one second and total jackasses the next. Take out beer is expensive; even mixed drinks and draft beer is overpriced. I'm not cheap but I feel like I get ripped off every time I go in; which is why i stopped going in. The decor is awful. Everything in the place seems old. Even there tap beers are lame; it's like drinking in a bowling alley; but it costs more. I don't feel New Wave is appropriate; perhaps Old Wave or Crap Hole would work better. Do yourself a favor and walk a couple blocks to Royal Tavern and have great beer and food.</t>
  </si>
  <si>
    <t>lfrWaxgLJhiF-oC7tO981A</t>
  </si>
  <si>
    <t>Kbt8sgO2XSSPGjvQcMk8Fg</t>
  </si>
  <si>
    <t>Service was horrible. The waiter wanted absolutely nothing to do with any of his customers and you could tell by the way he acted.  Took about 45 minutes to get a drink. After I received that drink; there was a mouse running around the restaurant. Multiple customers told employees who didn't care and didn't want to deal with the mouse. They finally took care of it. Awful experience with rude and poor service. Will not go back.</t>
  </si>
  <si>
    <t>m6-6mypMYDF4YPess6OYlw</t>
  </si>
  <si>
    <t>UDa24E4LPLufVqZPNI98-Q</t>
  </si>
  <si>
    <t>Pretty solid bar food. We shared the buffalo wings - smelled better than they tasted; but still ok; hummus - super bland and (inexplicably) included pesto. I had the brisket with fries - highlight of the meal and quite delicious. I'd come back for this dish alone.</t>
  </si>
  <si>
    <t>SHEziY_V4G60mVyLNvjLSQ</t>
  </si>
  <si>
    <t>2DjgvMMz57VTv_9_018fYQ</t>
  </si>
  <si>
    <t>One of my all time South Philly favorite spots. Great service. Mostly local a crowd. I try to stop in to say hi; have some long hots and dive into their excellent beer selection when ever I find myself passing through the city.</t>
  </si>
  <si>
    <t>2n8v8IfnYWtMhI9w4Sz1zQ</t>
  </si>
  <si>
    <t>faN-OAbocIQr_FpAWK6QqQ</t>
  </si>
  <si>
    <t>The service was great but the food was a huge disappointment.  Ordered a reuben sandwich which had more fat than meat.  To make matters worst; the sandwich had very few pieces of corned beef.  I guess we are spoiled in south Jersey.   When you order a reuben at one of the restaurants there is so much meat that it literally falls off your sandwich.   Maybe they did not have enough corned beef  for the day and tried to ration the portions to serve other customers.</t>
  </si>
  <si>
    <t>fZxL1kYopL7jTXtGbHaKNg</t>
  </si>
  <si>
    <t>xipLRLaGCbme-slKiOUY1w</t>
  </si>
  <si>
    <t>I am a New Wave fan usually and have been frequenting this spot for the last two years. My experience today; however; made me upset enough to write this review. Prior to today; I would have rated New Wave with 4-5 stars - please be sure to take that into consideration when reading this review further. My fiance and I went for brunch this afternoon. He ordered the bleu burger medium and I ordered huevos rancheros. When our food came; my fiance's burger was pretty much rare and half of his fries were frozen. My order was 1 egg short; had no cheese; and absolutely no seasoning on any of it whatsoever. It was two charred tortillas; plain white rice; half of an avocado; three slices of tomato and a few forkfuls of bland pulled pork. They didn't have two of the beers on tap that we ordered at first. Overall; it was a pretty disappointing experience. It could have been an off day or a new cook. I hope that is the case and that it gets better. When the bill came and we paid over $50 for that meal; I wanted to cry (not really; but I sure as heck wasn't thrilled about spending that kind of money on our meal). I know that we should have spoke up but that is something I truly don't enjoy doing.</t>
  </si>
  <si>
    <t>LiHdRXlcj0GDm_e97oiwKw</t>
  </si>
  <si>
    <t>Sandwiches, Breakfast &amp; Brunch, Food, Gluten-Free, Restaurants, American (New), Street Vendors, Soup, Coffee &amp; Tea</t>
  </si>
  <si>
    <t>Pure Fare</t>
  </si>
  <si>
    <t>f5MDB9-TJFvINCBHWacLQg</t>
  </si>
  <si>
    <t>I want this place to do well.The restaurant downtown is popular, and it deserves its praise. But their execution with this truck demonstrates a profound misunderstanding of how to do well in the food truck business. ;;The pricing is off. I understand that they use fresh, quality ingredients (for example, you won't find the typical, cardboard-tasting tomatoes piled on cheap iceberg lettuce Ã  la generic Philly food trucks). And I'm willing to pay a premium on those ingredients, if they're prepared in something tasty! The chicken curry sandwich ($6) I ordered was so dry, I had to find the nearest vending machine to buy a coke to wash it down. ;;Also, I hate the idea of going to a food truck, ordering an item, and watching the attendant reach into a refrigerator to hand me a pre-made sandwich or salad. Can't they be a little more dynamic? And why is their truck so big if they only use it to house a refrigerator? ;;They don't serve hot coffee. PF restaurant is one of the only places in Philly where you can get SF's famous Blue Bottle coffee (a friend of mine introduced me to it, and I'm hooked) hand brewed. A few months ago they said they would have it soon, but, as far as I know, this still hasn't been implemented (though I haven't been there in a while, so I could be wrong).</t>
  </si>
  <si>
    <t>LQMdZDKLYipttPS1hDZ1hQ</t>
  </si>
  <si>
    <t>AYX6KQQ1Xmn0zR-npcN49Q</t>
  </si>
  <si>
    <t>maybe it was the day i decided to try pure fare or perhaps it was the hour at which i came, but i was not impressed with this place. i visited around 2pm to grab a late take-out lunch. i had heard that there were pre-boxed items for purchase, which is exactly what i needed.  when i walked into pure fare, most of the items had been sold - with the except of a few salads and some yogurt. i selected a kale salad with apples and bought a slice of their quinoa skillet bread and a cup of asparagus soup that were on display at the register. ;;i only ended up eating the quinoa skillet bread and asparagus soup for lunch and saved the kale salad for dinner. the asparagus soup was super bland and to make matters worse, there were thin pieces of woody asparagus that had not successfully made it through the blender - not a nice surprise when you're expecting a homogenous puree. with the quantity of salt that i had to add to the soup to make it edible, i essentially bypassed their \healthy food\" mantra. (my blood pressure gladly took one for the team.) the quinoa skillet bread is the reason why there are even two stars in this review. that shit was delicious. i honestly can't believe it's healthy.;;the kale salad was a big disappointment too. there was a minimal amount of dressing on the salad so i had to add a bit of my own to the dish to keep from having to choke down the kale. i can't say that the apples or chunks of chicken and cheese heightened this salad to any cosmic levels. it was just a tasteless fancy-sounding salad.;;i'll try this place again at some point because i need to see if i just came at a bad time on a bad day."</t>
  </si>
  <si>
    <t>3o7WuWkS1v4B1nMLf5oOsA</t>
  </si>
  <si>
    <t>Pure Fare is a solid lunch spot with great personality. While I've generally found their staff to be pretentious, I like the organic feel to their brand. Particularly love their communal wood table in the center.;;I have had almost everything they offer, from salads to sandwiches to baked goods etc. All of their ingredients are super fresh, but their salads and sandwiches are made ahead of time. This clearly affects the quality of their food. I always find the sandwiches to be dry, and the bread dried out by the time I get to them. But perfectly fine take out if you plan to bring a sandwich home and stick it in the toaster.;;Butternut squash soup was great, full of flavor.;;A great spot to eat lunch alone. Plenty of variety and options for everyone.</t>
  </si>
  <si>
    <t>i8DGkaL20vzY_6D884bzbQ</t>
  </si>
  <si>
    <t>I love Pure Fare for its abundant healthy lunch options! Their website lists all the nutrition info for all of their offerings, and usually that would make me feel sad - but in general everything is pretty healthy and low-cal, so no need to feel guilty. ;;I love the cauliflower rice dish - get it everytime. One time, there were no more in the case, but I asked the employee behind the counter, and they had just finished making a batch in the back - so in return for a short wait, I got a steaming hot fresh batch of cauliflower rice! Love!</t>
  </si>
  <si>
    <t>VolBGxzhylHWpXiSnHuVdw</t>
  </si>
  <si>
    <t>yEf5VFdiCCsr5C8BKzgQ5w</t>
  </si>
  <si>
    <t>a-RtoNazxlli3oxfb5GQuA</t>
  </si>
  <si>
    <t>GG5Ezo-pohwFpki_Ybv08Q</t>
  </si>
  <si>
    <t>Juices are absolutely delicious. But can get pretty pricey.;;I've tried a few of their cold foods - meh, not the best. I get that it's supposed to be healthy and locally sourced, but it just doesn't do it for me. Not enough flavor or something. Everything always sounds so good, but when I try it, it just doesn't live up to the expectation.;;But again, the juices are AMAZING.</t>
  </si>
  <si>
    <t>4wFTsdU6bPYrnbeJ6FNevA</t>
  </si>
  <si>
    <t>Pure Fare = actual whole foods prepared with nutrition and deliciousness in mind. ;;All the items on the menu are healthy and won't break the calorie bank. The kale soup I had yesterday was creamy - without cream - and so satisfying that I was shocked to learn that it had 73 calories for what I think was a 12oz portion. 73. Their soups, sandwiches and salads have nutritious ingredients that are hard to find in prepared/takeout foods in Philly like quinoa, wheatberry and tempeh, to name just a few. ;;The coffee is stellar. It's Blue Bottle from SF and is right up there with La Colombe and Illy.   ;;This place has an earthy, casual vibe (albeit with iPads mounted on the wall for you to log into your account and check your Pure Fare nutrition info online, if that's your bag). The seating is limited with a communal bench table and some lovely standing areas along the windows, so it's a place for a quick bite or takeout versus a leisurely lunch.;;PF is the first place trying to marry food and technology, with their online database of their foods plus everything else you might consume, so you can track your intake of macro and micro nutrients. I don't know if that aspect will catch hold, but it's nice to have the ingredients and nutrition  info proudly displayed on each of their selections. ;;I'm beyond happy that PF has finally opened and didn't disappoint!</t>
  </si>
  <si>
    <t>1aqc1ykoQuCRCPjyD3ZgjQ</t>
  </si>
  <si>
    <t>2luA102hMWhKjTUW1qdBaQ</t>
  </si>
  <si>
    <t>vxxIxAVXDXvu__pXO0krGg</t>
  </si>
  <si>
    <t>i9XLqs3zQfylTxOUDdFJPw</t>
  </si>
  <si>
    <t>I have sort of been avoiding going here because I was afraid I would like it. It's very close to where I work and I didn't want to tempt myself with overpriced juices on a regular basis. But, the inevitable happened last week. After barre class, I walked over and browsed. The space is super cute, with white subway tiles, and nice lighting. There are counters on both sides and a refrigerator in the back with cold press juices, homemade granola bars, etc. There is also bar seating that faces the windows so you can people watch, which is one of my favorite hobbies. ;;I ended up getting a made-to-order juice - pineapple apple mint. It was seriously delicious!! It was almost frothy it was so smooth, and you watch the workers grabbing whole pieces of fruit and putting them in the juicer right in front of you, which is fun. Although I seriously doubt there was really any nutritional value to my juice, I highly enjoyed it, and feel like it was worth the once-in-a-while $7 treat. They also have other smoothies and things with kale, etc that would probably have more to it than the sweet juice that I chose to order. It was hard to resist all the baked goods in the case too, which all list on a little tag whether they are vegan and how many calories they have, which is nice (&amp; they had an avocado cookie!). I am pretty sure the whole place is 100% gluten-free and my coworker swears by the brie sandwich, so I will probably be back.</t>
  </si>
  <si>
    <t>PGx_pmKGlmzK4Y_15IWAUw</t>
  </si>
  <si>
    <t>zomswGh2JuqsEtWufO6SlQ</t>
  </si>
  <si>
    <t>h556PcOQPJ23AnqYBQrvnw</t>
  </si>
  <si>
    <t>9ujreFoSYcURn43VkCkIhQ</t>
  </si>
  <si>
    <t>Restaurants, Gluten-Free, Mediterranean, Vegan</t>
  </si>
  <si>
    <t>Agno Grill</t>
  </si>
  <si>
    <t>YWe6lgvDm26d1HmxsSLwhA</t>
  </si>
  <si>
    <t>Try the falafel wrap! The falafel is baked; which is way better than fried. The sandwich is spicy; especially with the orange sauce. And a handful! Grab a few extra napkins. Don't forget a couple bottles of tea. I had the mint and a green blend. Fabulous!</t>
  </si>
  <si>
    <t>u0mM9ssiRyvP5TmxjxZM9g</t>
  </si>
  <si>
    <t>PVgdkhU49G_bXZ_3IyvFnA</t>
  </si>
  <si>
    <t>I had to choose between this place and another place and honestly only chose this one because of the design and atmosphere. Once I ordered and ate my food I was ECSTATIC with the choice. Delicious; fresh and fulfilling food. Happy I stumbled into this place and will definitely be back and recommend to my vegan and non-vegan friends :)</t>
  </si>
  <si>
    <t>I5ryr-iBWtJTDCFF2r81lw</t>
  </si>
  <si>
    <t>xGuuCrI2Q51vVr1FHqpe_w</t>
  </si>
  <si>
    <t>We came near 8pm and they were out of all bases except salad; but the server was generous with the other ingredients. Flavors are great; but I think there were little bone pieces in the steak; so be careful.</t>
  </si>
  <si>
    <t>0Sfkefg9sg2vysdhDdzUJQ</t>
  </si>
  <si>
    <t>nC5VQQAnTpL7VWM327nMSQ</t>
  </si>
  <si>
    <t>I've been here twice and have gotten a bowl with rice at the bottom and various veggies on top (cabbage; mixed veggies; artichokes; etc) and it was delicious; best Mediterranean food I've had. Filling option for vegetarians too!</t>
  </si>
  <si>
    <t>CIjewWuL8fuSAoymvUC3Yw</t>
  </si>
  <si>
    <t>ILY21j3JYggT18ZU_cIWmA</t>
  </si>
  <si>
    <t>My star scale for this place (which at one point would have been an easy 4) has consistently gone done with the frequency of my eating there (it's just too close to work and too fast to ignore). Don't get me wrong, I've enjoyed pretty much everything that I've ever gotten there, with the exception of the lamb meatballs, which were so-so at best, but that's the problem.. this place lacks any semblance of variety and it only takes a few meals there to have already exhausted the options. (note: I refuse to get Falafel from this restaurant with Mama's Vegetarian being only a few blocks away, so I have limited myself in that regard.) All that said, the food quality is consistently tasty. My biggest issues with this place are simple... YOU PAY TOO MUCH FOR WHAT YOU GET. It seems the portion size continues to shrink and the cost isn't going down, so if you are in anyway looking to get some bang for your buck, this is absolutely NOT the place for you. If you are the type of person who overpays to be hungry again in an hour and a half, by all means take up residence in this place...;;In summation, I'd suggest eating there ONCE, then move on.</t>
  </si>
  <si>
    <t>hr30aec58wg42mFlCq9uOw</t>
  </si>
  <si>
    <t>rH_IICHpVWWBBbBS9x1jKw</t>
  </si>
  <si>
    <t>1jdXQ0SsuAG-7qPFj00xKQ</t>
  </si>
  <si>
    <t>Agno Grill is AMAZING!  I like to come here as often as I can for a delicious, fresh, healthy, and filling meal.;;My go-to is the salad base.  I usually get either chicken or steak as my protein.  However, ever so often I will get any of the other choices to mix things up.  The steak is probably my favorite!  Super flavorful and tender!  The chicken is right up there with the steak, fresh, flavorful and never dry.  Absolutely delicious!!  ;;My toppings vary, I love the minted carrots, roasted cauliflower, and pickled beets.  I will usually get one of those three as my big topping and then get feta cheese and olives to go with it.;;Finally the sauces.  I really enjoy the spicy harissa and lemon tahini or the tzatziki.  The harisa has a kick and the tahini or tzatziki cools everything down.  They compliment each other perfectly! I like to switch between the tahini and the tzatziki to change up flavor.  Every so often I will also go for the hummus or the balsamic, both are also awesome.  I have yet to try the others, but I am sure I will soon, this place is certainly becoming a staple in my life!;;I have personally found that I get  a lot of food for my money and I almost always end up saving some of my salad for my next meal.  I find that I get more than enough.  Plus the ingredients are so fresh and high quality, I do not mind the cost. I hope to try a wrap or bowl soon, I just cant get enough of the salads!</t>
  </si>
  <si>
    <t>BaVAIYKYSSEMT5_sXRiwLg</t>
  </si>
  <si>
    <t>LDGa1iDm8wcSw9C4NsiPZQ</t>
  </si>
  <si>
    <t>I used to come here often because of the big bowls of black rice or salad combos. The servings were generous and heaping; and always allowed me to save a little bit for the next day. I haven't been there in a few months and tonight; I ordered the same dish and was disappointed at the dramatic change in serving sizes. The bowls are gone and have been replaced by rectangular boxes that were at best; half full. Maybe it was the server; but my friend and I compared our meals to the posted pictures on Yelp from previous entries--it was not our hungry imagination. The food itself was the same in quality; but the portions have noticeably decreased; and each entree felt more of an appetizer than a full meal.</t>
  </si>
  <si>
    <t>wurh9EfdX2M9nZGZcP5tDg</t>
  </si>
  <si>
    <t>oRZ-Loo47VU34MeJCFco5w</t>
  </si>
  <si>
    <t>QsByY2gW90viW7wiqWeEcg</t>
  </si>
  <si>
    <t>8Sclt-E_j9CLTO6R_DOv2Q</t>
  </si>
  <si>
    <t>Agno Grill is a nice fast-casual restaurant with fresh healthly food selections.  Tonight, I ordered a platter with rice, felafel, cauliflower and carrots.  While the felafel wasn't the best I've ever had, the entire plate was quite flavorful and nice.  I tried the lemon sauce and the the tahini sauce, and I enjoyed both of them.   ;;It is a BYOB and it is open until 10PM, so it is a great spot for cheap, healthy, nice meal, even when you want a drink!  ;;The staff were inconsistently friendly.  When we were first ordering, the lady who took our order and made our meals was very nice and knowledgeable about what flavors went well together.  However, one person in our party was served a very soggy pita, and when she went to inquire about the poor quality, a second lady gave her a bit of an attitude before making her another, more fresh, pita.  ;;Overall, we enjoyed our meal, and we'll be back!</t>
  </si>
  <si>
    <t>gZvKpOZyh6BpBmTCbOiPyA</t>
  </si>
  <si>
    <t>TFnGJlA5l_HDdzGDkNTdTA</t>
  </si>
  <si>
    <t>American (New), Bars, Nightlife, Lounges, Restaurants</t>
  </si>
  <si>
    <t>Smiths Restaurant and Bar</t>
  </si>
  <si>
    <t>YwwXtjCW2r4tlodyzUfzKA</t>
  </si>
  <si>
    <t>-5X3pQ0XrdZqNU1LHQPnpg</t>
  </si>
  <si>
    <t>KaTxEJgB05cNCWIvm7GubQ</t>
  </si>
  <si>
    <t>This place is VERY crowded and not in a good way - unless you enjoy smelling other people's BO while you eat and drink. Gag! I guess the smell of the patrons matches the smell of the bathrooms which are also gag worthy and dirty. ;;The prices aren't really great for the meh food available. Service was also meh. A few times we wondered if our server was every coming back. There are so many better options in Philly as a foodie city to try, so why waste your time and money here? Pass and head somewhere else.</t>
  </si>
  <si>
    <t>scdTjUdj76BNg78b88yXrA</t>
  </si>
  <si>
    <t>ePXwsVqfkVZbI1jB0urCuQ</t>
  </si>
  <si>
    <t>Tw9oMUc5LmcHyuBHN1nDsg</t>
  </si>
  <si>
    <t>A coworker recently talked me into going to lunch at Smiths and I was surprised to have an awesome meal.  There was this amazing salad on the menu that had all my favorite foods.  I ordered a kale salad, served with sauteed butternet squash, prosciutto and topped with sea bass. So good! ;;I'd give Smith's 4 stars, but the service was not the best.  We called in advance to make reservations for a group of 7 and were told they didn't take reservations.  When we arrived, the first thing we were asked was if we had resevations.  What???  Annoying.  We ended up sitting and waiting, getting very little updates from the hostess.  ;;Not the best service, but I'd go again for the food.</t>
  </si>
  <si>
    <t>FJ_WJdPPA-EynKXuY8RywQ</t>
  </si>
  <si>
    <t>cOBj0FUH3CQ_a2QkX8UL1w</t>
  </si>
  <si>
    <t>Smith's Bar and Restaurant is well priced and had great service.  We were very pleased with our easier who took no time at all to give us our bill. The menu doesn't have the most unique options; but the food itself is different.  Try the flat bread pizza which is extremely thin making it fun to eat.  Their chopped salad is wholesome and coherent; each spoonful is a perfect blend of different flavors (unlike one of those large pieces of lettuce that take up an entire bite). You also can't beat $4.00 mimosas.</t>
  </si>
  <si>
    <t>j2-4DBxsy5x0FG0FAl76Pg</t>
  </si>
  <si>
    <t>BQDMZWJVDVNpvl0FDytitA</t>
  </si>
  <si>
    <t>I can't speak for the food; but the drinks are great. What makes this little gem even more of a standout; are the employees. My boyfriend and I flew into for a quick weekend from Florida and this place was around the corner from our hotel. We were greeted  right away by John - one of the best bartenders I've ever had and had to pleasure of meeting. He made this place a standout. Kind; courteous and friendly. If we gained something more than a hangover from here; it was a friend I. Him. thanks for everything John!!!! You're the best!!!</t>
  </si>
  <si>
    <t>8bS2qVIiFC6irUG64dBTkA</t>
  </si>
  <si>
    <t>rf6ObZ_vf9B1NNnahvIPkA</t>
  </si>
  <si>
    <t>I totally agree with Heather M.  ;;It's a very nice setup to watch sports or hangout.  On Sunday's it shows the Cleveland Browns games (the other games are on/no sound), but they're a pretty entertaining crowd :) $2 Yuengling lagers and $5 secret nachos round it out awesomely I think.</t>
  </si>
  <si>
    <t>ESlh3REHOl8nyD5PR-66RA</t>
  </si>
  <si>
    <t>My crew and I come here on Wednesdays to Play Quizzo. The questions are somewhat easy and you aren't leaving like you are an idiot. I'm down for that.;;As for the food and the service. Not a huge fan of the items on the menu, but I didn't come here nor expect to have a five course meal.  It is a bit overpriced, but its fine. I am not upset.;;They do have happy hour drink and food specials.;;Huge fan of Smiths as a Sports Bar to watch a game or Happy Hour after work. Especially if you are a lawyer -- get on board, all your peers are here. Serious networking if you ask me.;;Minus a few stars because the food is not my favorite, but plus a few for their quizzo and kind staff.</t>
  </si>
  <si>
    <t>8dDj60H1cdXaw7dULWodAw</t>
  </si>
  <si>
    <t>Won't come back for food.  Nice space and drink prices. Took a while to get service.  Initially; had to get up from table to look for servers.  When ready for check; had to look for server again.  Servers were pleasant and friendly.  Bathroom was a mess and looked to have vomit residue near trash can.  Unfortunately; this also effected meal experience. Seems like a nice place to socialize.</t>
  </si>
  <si>
    <t>TGuJ8YbjbDql5afLyajMSw</t>
  </si>
  <si>
    <t>rf0hu3NFS_gnUqtFf3b1Dw</t>
  </si>
  <si>
    <t>Awesome bar; quick friendly service; appropriate prices; and great crowd. This should be your go to spot.</t>
  </si>
  <si>
    <t>KbZdafPefe2BEPeEfdomgw</t>
  </si>
  <si>
    <t>ol5npt2HXo9r3yKa3wBlYQ</t>
  </si>
  <si>
    <t>Ninja Sushi Hibachi</t>
  </si>
  <si>
    <t>0Nc68KTgxqUyUYqv_AYrzQ</t>
  </si>
  <si>
    <t>Love Ninja. I've never eaten inside their restaurant; but my office does takeout from them every once in awhile (not often enough). Sushi can be very sketchy; fairly easily and the quality of this place is great. Prices are on par for quality sushi as well.</t>
  </si>
  <si>
    <t>CMZDABnxD44sGlCPekFu3w</t>
  </si>
  <si>
    <t>NPdCoHwVuqXvKmRntVt-Cw</t>
  </si>
  <si>
    <t>I used to hate sushi but one day one of my friends invited me here and thanks to the taste ;freshness of their food I changed my mind ; now I can't stop eating sushi... Good service; nice place and atmosphere</t>
  </si>
  <si>
    <t>mik50INv96T_p5HU00SNbA</t>
  </si>
  <si>
    <t>XhFKRtCvZ9uqWbu5uv-NIg</t>
  </si>
  <si>
    <t>This place has such a great atmosphere. We really enjoyed the staff and the decor. ;;The food was delicious as well! The sushi was fresh and the rolls were done beautifully. We ordered the ninja sashimi roll and besides being huge, it was SO good!!;;We didn't try the hibachi but maybe next time!</t>
  </si>
  <si>
    <t>PoDa9_c1Z0nk2dYtsWcKCQ</t>
  </si>
  <si>
    <t>FHN1oHcS6Yri7GY1JcwYyQ</t>
  </si>
  <si>
    <t>Gross food and dirty place. Wait staff varies; they are either helpful and nice or nowhere to be found and rude. I would be cautious of any place that uses so many aggressive discounts to advertise.</t>
  </si>
  <si>
    <t>Ou3TBbBR1cn_YDRkCpk6Ig</t>
  </si>
  <si>
    <t>wx8EP5AwL8-fKhQxkJ_dlA</t>
  </si>
  <si>
    <t>Nice atmosphere and nice employees; but the food is sub par. And it's really just that simple.</t>
  </si>
  <si>
    <t>zykLkhcejsC-4y2GaXBcbQ</t>
  </si>
  <si>
    <t>fhHEYd0t2SlqjZk5cTLV8A</t>
  </si>
  <si>
    <t>It took some effort to convince my husband to try this place, given its odd location and name. But as soon as he walked in, his skepticism quickly faded. The decor is very nice and modern, and the people were very friendly.;;We spent a fair amount of time trying to decide what to eat, as they have the longest list of specialty rolls we've ever seen -- and almost all of them looked good! They were very creative.;;We made our selections (spicy crunchy tuna, spicy crunchy salmon, lobster dynamite and black angel) and waited to see if this place would be any good. We are definitely sushi snobs, so it could have gone either way. After finishing some wine (it's BYOB), the waiter brought a large plate of very nicely presented rolls to our table. We dug in and were shocked that all 4 of them were great! The fish was fresh, the flavors unique but delicious, and the presentation and quantities did not disappoint.;;We will definitely be coming back, especially at the 50%-off prices, as our bill for 4 specialty rolls was the best we've seen. Our recommendation is to get past the odd location and name, maybe even the crazy orange color of the building, and try it. You won't be disappointed.</t>
  </si>
  <si>
    <t>C4YGLIBrgV0xKMR8v-ClLA</t>
  </si>
  <si>
    <t>x9HBR0704Ayt5IcbFo230g</t>
  </si>
  <si>
    <t>Love this place; is great for a couple or a group. It's a BYOB which is awesome; but you can also buy beer and wine at the establishment. Food is always fresh and nicely prepared and presented.</t>
  </si>
  <si>
    <t>xpx5VoabDsR6lpX9RfjE6A</t>
  </si>
  <si>
    <t>Qo_XXiDnub1RJ_UJwJmcWw</t>
  </si>
  <si>
    <t>My friends and I have been coming here for a few years and it's still our favorite sushi restaurant in the area. I love their wide variety of rolls; especially the Banana Girl roll. Their hibachi and other cooked food is really good too! They recently remodeled and it looks even better inside. The staff is very friendly and helpful.</t>
  </si>
  <si>
    <t>UUnRaxYKtHW_RB7Pa2x8Qw</t>
  </si>
  <si>
    <t>CF-eWvxzR1mGh-XMMC3o5g</t>
  </si>
  <si>
    <t>OB3vfZWHSOpJuHHDYVp1nA</t>
  </si>
  <si>
    <t>6Qe0KeaQHIoQu9Omew1CPg</t>
  </si>
  <si>
    <t>I have been coming here for years; this has to be my favorite sushi spot. You can't beat the prices and how good the sushi is! I have been to high quality sushi spots in the city and such; but this will always be my favorite sushi spot.</t>
  </si>
  <si>
    <t>P5mgmd_5b6yNhMkjMWWFgA</t>
  </si>
  <si>
    <t>0K4RwxdAcViifyU3Htzxww</t>
  </si>
  <si>
    <t>Breakfast &amp; Brunch, Nightlife, Cocktail Bars, American (New), Coffee &amp; Tea, Bars, Food, Restaurants, Desserts</t>
  </si>
  <si>
    <t>Southwark Restaurant</t>
  </si>
  <si>
    <t>zWYBe5YWmDnWfuLDniPJgw</t>
  </si>
  <si>
    <t>I live two doors down from them and never went in, until I did. And now I can't stop going in on my way home from work, late night or not. Maria is a.MA.zing. ;As in, purely amazing. I gave her 3 ingredients for a cocktail, and she made two of *now* my favourite cocktails of all times. ;;I said, I like gin. Could you please make me anything you want with gin, cracked black pepper (lifelong fetish)  and lemon zest? And she did. And now, I can't stop going there, period.</t>
  </si>
  <si>
    <t>6t0ED_k2Tvzemv45FMuA5g</t>
  </si>
  <si>
    <t>P-jsODzFOovk-N5n-xYr1A</t>
  </si>
  <si>
    <t>I was there this past Saturday night.  An eclectic crowd, wonderful service, a simple but diverse menu with the freshest and tastiest ingredients you will find anywhere in Philadelphia.  ;;And what a selection of gins!  The best I have ever found at one establishment.;;The soup of the day, a root vegetable, cranberry bean (broth based), was absolutely heaven with every spoon I put into my mouth.  The striped bass entrÃ©e was fabulous, served with a mixture of sweet potato, corn crushed or slightly pureed.  My friend had the halibut.  It melted in my mouth.  The fish portions were on the smaller side, but with a mid-$20's price range it seemed reasonable.  You will not leave hungry.  By the way, the bread served with a lemon butter on the side was also superb.;;Nothing but rave reviews from me for this foodie gem.</t>
  </si>
  <si>
    <t>ToTBC0hrmSvcYM7DQrfjVg</t>
  </si>
  <si>
    <t>I haven't been this disappointed since the last Eagles NFC Championship game. I have been looking forward to checking this place out for quite some time. When we first sat down, we asked the waiter for his drink recommendations. His response was cocky, condescending, and simply disrespectful. It was as if how dare we even ask what cocktails are good since every cocktail will be the best you have ever tried and consider yourself worthy of even being here to try it. I don't mind a waiter being proud of their place of employment. Actually I respect that quite a bit and have written about this being a very positive attribute of a good restaurant in previous reviews. But this guy was as cocky and condescending as you can be. This type of negative, hostile behavior carried forward for the rest of the evening. I have written over 180 yelp reviews. The number of times I have criticized a waiter is less than or equal to one. But this guy was atrocious.;;Now, on to the drinks and food, what the focus should actually be. Both were subpar. The old fashioned tasted like cheap whiskey on the rocks. Very poorly made. The trout was bland and lacked any sense of creativity. The only positive was the oysters. They were very flavorful with no addition of sauce required.</t>
  </si>
  <si>
    <t>wvgTEq5jhb_ZCW_IFOZDBg</t>
  </si>
  <si>
    <t>Quite probably the best new restaurant I've been to in a decade.  Both the bar and the dinning room were amongst the most beautiful and romantic I've seen.  ;Tremendous service, from a welcoming, attentive staff.  Small, yet wide ranging menu, executed perfectly.;It appears they have a very nice garden for al fresco dinning, if you're into that sort of thing.</t>
  </si>
  <si>
    <t>rgRr2AoGKCu0OAOdd0uijA</t>
  </si>
  <si>
    <t>I am completely rewriting my review now that I have gone to Southwark a billion times. Leaving my old review out there was definitely a disservice to them. ;;Kip and crew are always pushing the envelope for unique super fresh food ideas. Seriously, have you ever of a paw paw? Southwark has it as ice cream and it's probably my top dessert in the city.;;They also have  La Divisa's in house cured meats which was so good I was even OK eating head cheese. ;;The bar is focused on service and has a huge selections of really high quality liquor with a focus on Gin, Rye, and Bourbon. I have never had a bad wine their and they have a handful of decent beer.;;Honestly that would be my only suggestion is a slightly bigger beer menu. (But whats the point when Tapestry is a block away?);;Last but not least, the entire team believes in what they doing and they are great to talk to (even when I cant remember it);;Go here. A lot. Period.</t>
  </si>
  <si>
    <t>YczV0cXM6VPEnUuaqMSoew</t>
  </si>
  <si>
    <t>b09qT43warmNTLokI4L1lA</t>
  </si>
  <si>
    <t>Went for dinner; also had some drinks from the bar. Drinks we re good; and I really enjoyed the meal... but the service was TERRIBLE. So I'm docking one star for that. But I am definitely going back; especially to try the brunch.</t>
  </si>
  <si>
    <t>R_bVDiSr7l28kK03D06AGg</t>
  </si>
  <si>
    <t>stopped in here randomly Friday night after a launch party at the Adidas store.  It was pretty crowded but we got there right as a table opened up by the bar. ;;I loved the vibe in here - dark and laid back - crowded but not annoyingly so. ;;I ordered a glennfidich neat and I was amazed to see that they served it in a proper tulip glass as opposed to a tumbler ...huge points for that. ;;I will def be back here in the future.</t>
  </si>
  <si>
    <t>UrOVUCM56jcyN0jX1darJA</t>
  </si>
  <si>
    <t>aX06jLvD9WQmVAj-3KH8Yw</t>
  </si>
  <si>
    <t>I cannot say enough good things about Southwark. They have the best bartenders; a drink list that requires you to call out of work the next day; and delicious local; sustainable food. Plus the place is gorgeously done in dark woods and orchids.</t>
  </si>
  <si>
    <t>gMeoe5IPzjPEtwUlHvR2Fg</t>
  </si>
  <si>
    <t>QA9WRvj71pmOmTA6AvgtrA</t>
  </si>
  <si>
    <t>GfQN9LiAMvzXoiqjPjvZxQ</t>
  </si>
  <si>
    <t>FYhsm9Efvw8lw7zAOIDUbg</t>
  </si>
  <si>
    <t>Cuban, Restaurants, Diners</t>
  </si>
  <si>
    <t>Rosa Blanca</t>
  </si>
  <si>
    <t>eMpWfwkwVxJt1FQGkg9hGw</t>
  </si>
  <si>
    <t>I'm going to go with 3 for now; but it's more like 3.5.  They seated 4 of us at a table that could seat 8 probably which was a little strange.  Our waiter was very attentive at the beginning of the meal; but it was tough to grab him later on.  He did a nice job of explaining the menu though.  We shared a few small plates and then each got an entree.  The enchiladas were good; the guac was okay; and the octopus was cooked nicely; but I didn't love the sauce.  I had the fish of the day which was a bass; and a side of the fufu and the avocado.  The avocado was perfectly ripe with lime and sea salt; really good.  The fufu wasn't for me; it's very smoky.  I tasted the spinach which was nice too.  The bass was cooked nicely; and had salsa verde on top.  All of the apps came out really quickly; but then we sat for a long time waiting for the entrees.  I would really like to go back and try breakfast.</t>
  </si>
  <si>
    <t>ri-_bCVkKjJ_KFtMZdascQ</t>
  </si>
  <si>
    <t>I would not rate this the highest among the Garces' restaurants; but it was a nice night. The food was inconsistent; but nothing glaringly wrong. If in the area; I might recommend stopping by; but otherwise...</t>
  </si>
  <si>
    <t>GDR0CQ9VEbOtn7hjHeeNiQ</t>
  </si>
  <si>
    <t>We came here on a whim, trusting that Garces latest addition wouldn't disappoint...and we were simply stunned by the wonderful experience! Upon arriving, we waited (briefly) for our table while at the bar, and had the most scrumptious cuba libres we've had since our engagement in Costa Rica...their rum list is extensive, but c'mon, it doesn't get better than Flor de Cana (any year will do!).   ;;The biggest and best surprise in store came over to our table and introduced himself: Terry. What an incredible server! He immediately made us feel right at home, and was exceptionally knowledgeable in assisting us in discovering the menu. I must say right away: the bread service will completely FLOOR you. The bread is made from a yuca flour with 2 different cheeses, and is the MOST delectable assembly of savory, chewy, comforting heavenly goodness that I have ever experienced from bread service. And don't forget about the fruity (guava??) dipping sauce. Seriously...this is something worth writing about (and he brought us extra...even though we were stuffed, you cannot stop eating this goodness).  We enjoyed the hamachi ceviche, the marinated octopus, the chicken and the beef empanada, and the crispy beef entree. Of course, for dessert we had the milkshake (trigo?), that tasted exactly like that puffed wheat cereal with the frog that you had as a child (adding a little Flor de Cana was a nice touch, also!).  ;;But by far and away, Terry was the true star of the night.  Personable, warm, and with pacing unmatched by other servers, he ruled the night.  Undoubtedly, we will be very frequent repeat customers, and we will request the personal attention we received in his section.  Of course, we will be sharing the news with all of our friends! This experience is not one you'll want to miss!</t>
  </si>
  <si>
    <t>bJxpEqMhqPXPG5TwRTYHEg</t>
  </si>
  <si>
    <t>iZ4Fq4RhmYcqXp32fg7Udg</t>
  </si>
  <si>
    <t>zuUAt6Nvl8EYkY_bYibIOg</t>
  </si>
  <si>
    <t>SQDrByECaGEj3RquCA7IDw</t>
  </si>
  <si>
    <t>The place looks great! The take out service is fast! Went here by accident because it says \Cuban Restaurant\" my colleague and I wanted to try the Cubano; price was okay (hoping there was a lunch special; there isn't) the Sandwhich has pretty good size. the ham though is inconsistent. My colleague got way less Ham than mine. Also Ordered price and that was delicious! Ordered a cheese empanada... It was okay... The price needs to lower a bit"</t>
  </si>
  <si>
    <t>rKJLJEq5OapLcotjpwy5iA</t>
  </si>
  <si>
    <t>The place is casual and comfortable; and the staff are all really nice.  The food was  pretty good; but very salty.  Our party got the suckling pig; which was a small portion of pulled pork - not exactly what we were expecting; but good nonetheless.  I got the steak sandwich; which was small but tasty; another got a chicken platter; which was large and really good; and another got the chicken sandwich; which was also large and very good.  Tres Leches was ordered for dessert; and it was tiny; but delicious.  The overall opinion was good; but not worth the price.</t>
  </si>
  <si>
    <t>Hk6Dz5g34fYi16r7SuOX6w</t>
  </si>
  <si>
    <t>The first time I ate here was during restaurant week and enjoyed it very much.  Slow roasted lamb, yum. Decors reminded of a local Cuban diner in PR or Miami.   ;;My 2nd visit was for SIPS, we were not disappointed.  I had four mojitos, we tried one of every app.  Empandas were good, yucca fries, but the cod fish fritters were too salty. My friends tried the red and white sangrias, so refreshing.  Drinks were good!</t>
  </si>
  <si>
    <t>LRowSDzvB6_S9LYWthg6Fg</t>
  </si>
  <si>
    <t>We had a thoroughly pleasant experience at Rosa Blanca.   We ordered the $35 Para La Familia tasting menu so we could try lots of different things.  The best guacamole ever; with house-roasted pineapple.  A delicious; ultra-fresh frisee salad.  Fresh-baked cheese bread with guava butter.   Maybe a bit more fried food than was absolutely necessary; with both ham and bacalao croquettes; the latter served with a garlic aioli that would kill a vampire at 20 paces.  Two main dishes (!); a shrimp and rice combo and the best ropa vieja I've ever had. The shrimp themselves were so sweet and fresh; it made up for the fact that the dish was not especially interesting.   I might have forgotten one or two things; it felt as if the food would never stop flowing from the kitchen.  A spectacular custard dessert with layers of passion fruit and mango; and a mango sorbet.  We left with a shopping bag of food-- probably two more meals.  Service was excellent; though I don't know that the servers need to wear tuxedos in a casual; diner-style restaurant.  We will definitely return.</t>
  </si>
  <si>
    <t>seRTve03YMrPH09JCvxnNg</t>
  </si>
  <si>
    <t>mwRPMXo_PTKD4JCEFFNzsg</t>
  </si>
  <si>
    <t>dR74JbiIExu--NW07ZaccA</t>
  </si>
  <si>
    <t>I am pretty bummed. I recently was taken here for my birthday and apparently it was restaurant week, so they were only offering the restaurant week menu and weren't even providing guests the regular menu. Obviously, this already should indicate that my review must be taken with a grain of salt given the unique parameters of my experience. I will say that I found the decor thoughtful, fun and enjoyable.;;I ordered the Queso empanada and my fiancÃ© ordered the jamon croquettes. I felt the empanada was simply a pocket of grease (yes, I know this is a deep fried cheese appetizer but I've had better from local corner stores in the city). The croquettes were good but not great. I love the croquettes at Amada and was expecting Rosa's to be as enjoyable but there was a sweetness to the dish that wasn't appealing to me, but my fiancÃ© seemed to enjoy them.;;For our entrees, I had the ropa vieja and my fiancÃ© ordered the Cubano. Both dishes had a substantial flavor profile, but again, we felt as though we'd had better in the city. Visually they were both pretty underwhelming as well.;;However, I will say that dessert was EPIC! Best dessert I have had in a long time and was much more on a level that I was expecting. I ordered the pineapple upside down cake and my fiancÃ© had he coconut custard with mango sorbet. Both were a beautiful balance of sweet and acidic. Truly excellent.</t>
  </si>
  <si>
    <t>16yfdXvoj6ra0hqFjLu2cQ</t>
  </si>
  <si>
    <t>QQGyPctWtd9WOZnMKUChUQ</t>
  </si>
  <si>
    <t>Restaurants, Pubs, American (New), Bars, Nightlife</t>
  </si>
  <si>
    <t>McMenamin's Tavern</t>
  </si>
  <si>
    <t>YFCoyMd76E3XnI4_QdUtiQ</t>
  </si>
  <si>
    <t>This bar \is\" Mt Airy. White/Black</t>
  </si>
  <si>
    <t xml:space="preserve"> Gay/Straight</t>
  </si>
  <si>
    <t xml:space="preserve"> Young/Old all drinking from one of the best beer selections in the city.  Just tell PJ what you like and he'll pour you something to try.;;Yes</t>
  </si>
  <si>
    <t xml:space="preserve"> it is crowded. Yes</t>
  </si>
  <si>
    <t xml:space="preserve"> as someone noted it can take a while to get the uber-busy bartender's attention.  (actually I'm not sure they have bartenders on busy nights</t>
  </si>
  <si>
    <t xml:space="preserve"> I think you have to flag down a waiter while he's pouring something);;It's perfect bar food. Very good burgers</t>
  </si>
  <si>
    <t xml:space="preserve"> and the aforementioned chicken tenders.    Warm friendly rowdy: everything a neighborhood joint should be."</t>
  </si>
  <si>
    <t>CFIiu_P-tj_ywO55aR-nsA</t>
  </si>
  <si>
    <t>a4IveIt1hBibWnRn_YdqSA</t>
  </si>
  <si>
    <t>This is the greatest tavern I've visited in the past ten years! I've been to quite a few, however this one in particular is fantastic! ;;The fruity drinks are always on point, the selection of brews is great, and the food, oh my! Their staff is always friendly, professional and well organized. The bar is always full, so there's always a great conversation just waiting since the patrons are all friendly and in a great mood. Could be the booze, but I like to tell myself that it's the great atmosphere of the place. â€;;Definitely love this place!!!</t>
  </si>
  <si>
    <t>KJ3gDnRQqOeLPIVaqr1BoA</t>
  </si>
  <si>
    <t>dk3pygGBoms6Xxcl-gV8oQ</t>
  </si>
  <si>
    <t>Great food and great value. Awesome beer selection. Excellent vibe; good energy; and a diverse crowd. McMenamins has food my kids will eat and tvs that the kids will watch so my wife and I can actually have a conversation. My five year old daughter was in her pre-K circle time and when the teachers asked the kids to share their favorite place to eat most kids responded mc donalds or chuckie cheese or the trolley car diner. My girl got some confused looks from the 4 &amp; 5 year olds; some giggles from the adults; when she matter-of-factly anwwered; \McMenamins.\" Needless to say; we are very happy to indulge the kids when they ask to go there for dinner."</t>
  </si>
  <si>
    <t>8Ho0oEGE_VWvYrzIORep7Q</t>
  </si>
  <si>
    <t>79dx7hNuJ8H9Edc0vMGhGw</t>
  </si>
  <si>
    <t>Love this place...;;While we aren't really spoiled for choice in the Great Northwest, McMens would be worth the trip (if it weren't right up the road already). ;;The food is REALLY good, the specials are interesting, the table service is so efficient the waiters might be named \Deiter\" or \"Klaus\"</t>
  </si>
  <si>
    <t xml:space="preserve"> and they have a heaps-decent draft beer selection that seems to rotate pretty frequently. ;;Great pub: nothing fancy</t>
  </si>
  <si>
    <t xml:space="preserve"> but all the better for it."</t>
  </si>
  <si>
    <t>jj78-kDHKh2lzvKbfUvd3g</t>
  </si>
  <si>
    <t>GgPqG_odgayrOeUiltpg7Q</t>
  </si>
  <si>
    <t>I came here on my first night in the neighborhood, and was given a free \welcome to the neighborhood\" beer. Who can argue with that? ;;The preceding reviews are correct: what you'll notice first about this place is the diversity of the patrons. In age</t>
  </si>
  <si>
    <t xml:space="preserve"> gender</t>
  </si>
  <si>
    <t xml:space="preserve"> race</t>
  </si>
  <si>
    <t xml:space="preserve"> class</t>
  </si>
  <si>
    <t xml:space="preserve"> sexual orientation</t>
  </si>
  <si>
    <t xml:space="preserve"> all in all It's a place where I imagine most anyone would feel welcome. ;;The beer selection is quite large</t>
  </si>
  <si>
    <t xml:space="preserve"> and they'll give you samples of the beers until you find one that you like. The food does go above and beyond the traditional bar menu. Yes</t>
  </si>
  <si>
    <t xml:space="preserve"> there are burgers</t>
  </si>
  <si>
    <t xml:space="preserve"> fries</t>
  </si>
  <si>
    <t xml:space="preserve"> and delicious wings. But there are also large</t>
  </si>
  <si>
    <t xml:space="preserve"> fresh salads</t>
  </si>
  <si>
    <t xml:space="preserve"> and entrees that are quite sophisticated for such a non-pretentious laid back little place such as McMenamin's.;;It's a great place to go for a beer and some conversation</t>
  </si>
  <si>
    <t xml:space="preserve"> to watch a game</t>
  </si>
  <si>
    <t xml:space="preserve"> or to have dinner. So glad it's in my neighborhood.;;Minus one star because one waiter in particular can be extremely unpleasant. But I can't let one dude ruin the place for me."</t>
  </si>
  <si>
    <t>HxbM8ZWrQT0ojccS3KNErw</t>
  </si>
  <si>
    <t>My Favorite Place To Spend A Weekday Afternoon;Upscale 'Bar Food', especially the daily lunch/dinner specials, which are always anchored by real good renditions of the shrimp/chicken/burger staples. Personally, it's difficult for me to get past their 'Burger' page, but when I do, I'm never disappointed.;Then there's the taps (over a dozen plus a hand pump) with 3 or 4 'house regulars', while the remaining taps offer a thoughtfully assembled selection of craft-brewed and imported quaffs. If nothing's familiar or you can't decide, the friendly (DAYTIME) staff will gladly offer a taste before you select.;WXPN is on the sound system (unless certain PHL sports teams are playing a day game). Even so, what's not to like ???</t>
  </si>
  <si>
    <t>83ezP0CE8KICvRIGOjZgGw</t>
  </si>
  <si>
    <t>7U9yLgOyXN1R1vy7JVqNjg</t>
  </si>
  <si>
    <t>This is a great; local spot; with a diverse crowd; fantastic eats; and a welcoming space. We are always seated and served in a reasonable amount of time; even when it's busier. The beer list never ceases to impress; and the menu never fails to please us. The staff are friendly; and are quick to fix a mistake if ever needed. McMenamin's; we appreciate you!</t>
  </si>
  <si>
    <t>B16nNIXS2E4eXq6rYpUjrg</t>
  </si>
  <si>
    <t>wYUFPxfgH4Fj91_V3wXTlw</t>
  </si>
  <si>
    <t>People kept telling me to go here; so after a long hard day at work i found a spot around the bar. Bartender refused to make eye contact and acted like I was a burden/piece of garbage... after he rudely passed me off to the other guy I decided it was time to go but still wanted to get the wings I came there for. I ordered wings to go with the other guy. 25 minutes later I had to do a song and dance to get the other guy to look at me so I could ask him about those wings. \should be out any minute!\" he said disingenuously. 20 more minutes later I had to dance for the original shitty bartender at which point I asked him to go grab the god damn wings that I saw the kitchen put on the counter 10 minutes ago. $34 for 3 beers and 45 minutes for 11 cold wings to go. I will let them ponder the tip I left. I live 45 seconds from this \"great bar\" I wont be back... like they give a shit."</t>
  </si>
  <si>
    <t>7BIswxAEbLoVcFnbm3V6AQ</t>
  </si>
  <si>
    <t>B40SSux0StMqf778OdvDFA</t>
  </si>
  <si>
    <t>Prompt service and good food. We sat out side because it was quieter. My wife enjoyed her linguini with chicken and had teriyaki spiced wings were good but a little salty. ;Next time I'll sample the beer and the turkey club.</t>
  </si>
  <si>
    <t>2EqrAsxF371E1OfK8tmTHQ</t>
  </si>
  <si>
    <t>A good locals spot with a lot of history; friendly staff; and decent bar food.  The outdoor patio is also quite a nice spot for a sunny day; though unfortunately has an awning.  It's not the greatest food I've ever eaten; but it was a step above your average bar's menu.</t>
  </si>
  <si>
    <t>Lc-EEXlI4xZ00L2lI0wnMw</t>
  </si>
  <si>
    <t>VbGGpt-Q5ZeMxSFPDbPeBg</t>
  </si>
  <si>
    <t>Sandwiches, French, Restaurants, Brasseries, Food, American (New), American (Traditional), Coffee &amp; Tea, Breakfast &amp; Brunch</t>
  </si>
  <si>
    <t>Girard Bruncherie</t>
  </si>
  <si>
    <t>Yv3S_Lyie4IkMjzIZWQi6g</t>
  </si>
  <si>
    <t>Top notch all around. The food is fresh; light; airy; and just awesome. We had the omelette du maison which was very fresh and tasty. The eggs were especially flavorful. Love when an omelette is simple and needs only 2-3 ingredients as that shows the true essence of the quality of the eggs.  The avocado toast on pumpernickel bread was a nice starter. The elixir drip coffee was super smooth and supple on the taste. The service and interior/decor were terrific as well. I especially enjoyed the fact that the waiter took his time with our order so we did not feel rushed like we were in a factory. Very European approach to waiting. Definitely coming back here.</t>
  </si>
  <si>
    <t>WkyIh8XjYCVzsBnQvTRGdw</t>
  </si>
  <si>
    <t>Great little place that was nice; clean; and bright. The espresso with steamed milk was great - the Elixer (?)  coffee had some really good flavor. We loved the avocado toast topped with fresh roasted vegetables; and the huevos rancheros was nicely done. The piece of coffee cake we took to go was still fresh and tasty the next morning. Highly recommended if you are in the neighborhood.</t>
  </si>
  <si>
    <t>__LuaN_WKO2jQmBNPzfRYw</t>
  </si>
  <si>
    <t>whklNipNSvtLGt-trcWmmg</t>
  </si>
  <si>
    <t>I went to Girard Brasserie &amp; Bruncherie last Thursday for lunch. It was AMAZING! Beyond the fact that the yellow, and white color palette was cute &amp; Euro modern, the food made every one of your tastebuds jump for joy. Our server was knowledgeable amazing, with a great personality. ;;I'm not really a burger person --- I can more or less take the or leave them....but gouda cheese &amp; bacon jam + chips done to perfection? I was in my happy place. For every last bite. Coconut Chai lemonade was on point, and the perfect thing for my \i'm-ready-for-spring-even-if-mother-nature isn't\" kick &amp; the creme brÃ»lÃ©e smooth creamy goodness.;;It's not if I'll be back</t>
  </si>
  <si>
    <t xml:space="preserve"> it's definitely WHEN. And a bonus</t>
  </si>
  <si>
    <t xml:space="preserve"> they're all about an affordable wage for their workers. CHECK. And why wouldn't you want to support that? Definitely a business worth supporting. I'll be back!"</t>
  </si>
  <si>
    <t>oHwZW2TMDz6b5As0hXWfKg</t>
  </si>
  <si>
    <t>0DGihk9q8kEIWr6kqHKINQ</t>
  </si>
  <si>
    <t>This place is seriously amazing. I've only ever had good food here; and the vibe is great.  Come often as it's in my neighborhood; and I love it.  A gem.</t>
  </si>
  <si>
    <t>crYrYn1Jeb7mlszXq9gyPg</t>
  </si>
  <si>
    <t>js_RhT1S9IArDcJYRQCSwg</t>
  </si>
  <si>
    <t>This place is a little over-priced but the food is good and the waiters are very knowledgeable of the menu and ingredients. Spending $70 for brunch (two people) is a bit pricey for my taste but again the food was great. I do love that they treat their waiters and staff very well (benefits; PTO; etc..) it's nice to see such a progressive establishment!</t>
  </si>
  <si>
    <t>wDJBnr_Jduya4Pjq-la7HQ</t>
  </si>
  <si>
    <t>3kzMS8WZVlJF-Jp3ETIrqA</t>
  </si>
  <si>
    <t>J1LH6J4GOzef_EoWJ15Cug</t>
  </si>
  <si>
    <t>umJGh8yHB76khMDLUOiqpQ</t>
  </si>
  <si>
    <t>vy9sNXG0B4lmhVEwoUcMCQ</t>
  </si>
  <si>
    <t>Shakshuka and vegan biscuits and gravy ;We also got the French toast and bottomless coffee and it was bomb.com coffee. My husband usually likes acidic fruity flavors and I like nutty dark flavors, and we BOTH loved their coffee. The gravy was awesome- mushroom and coconut milk gravy- and so many seasonings, the flavors were so nuanced. Great for vegetarians and their carnivorous friends.</t>
  </si>
  <si>
    <t>FqTaXOsfLGZbKuyx0Wv-3Q</t>
  </si>
  <si>
    <t>3BRW7RMtBSHJNaX_q3IUkQ</t>
  </si>
  <si>
    <t>LOVED brunch here! The coffee from the french press is to die for, seriously. I drank the large to myself. Get the one sold as \fruity flavoring\"...so so good. ;;I ordered the french toast which came with a small scoop of ice cream on top and delicious chocolate cherry topping. It was fantastic. I don't normally put syrup on my french toast/pancakes anyways</t>
  </si>
  <si>
    <t xml:space="preserve"> but this needed none. The BEST</t>
  </si>
  <si>
    <t xml:space="preserve"> are the potatoes. Get them with the gravy and such...oh man. I could eat those every day of my life. ;;Also</t>
  </si>
  <si>
    <t xml:space="preserve"> being BYOB with additions to your drink</t>
  </si>
  <si>
    <t xml:space="preserve"> I thought</t>
  </si>
  <si>
    <t xml:space="preserve"> was a really creative touch.;;Our waitress was extremely helpful with our menu and coffee choices. The service was attentive and not overbearing. ;;The restaurant itself is adorable."</t>
  </si>
  <si>
    <t>LPupL8Z_Snmj2z0l1jPEFg</t>
  </si>
  <si>
    <t>ten8Ono3uT2WJ6PHln6EuA</t>
  </si>
  <si>
    <t>Randomly decided to go to this fish town establishment the last day that it was in business. We thought that it was a real shame that they are going out of business  as it seemed so lively; was very crowded and the food was delicious. We received attentive service from the owner who let us know that she was off to start a new bar in another part of town. We enjoyed our fresh squeezed juice as well as our omelettes and ended the meal with an espresso crumb cake that was out of this world. I am glad that I got to experience this establishment before it became a thing of the past.</t>
  </si>
  <si>
    <t>pCDx24yFgVZ3EwOwDMedHg</t>
  </si>
  <si>
    <t>Desserts, Restaurants, Food, Ice Cream &amp; Frozen Yogurt, Sandwiches</t>
  </si>
  <si>
    <t>Custard &amp; Cakes Creamery</t>
  </si>
  <si>
    <t>36chpDR6buiGlp-BU2G0pg</t>
  </si>
  <si>
    <t>tjImrOfdeTT42uPygs8TGw</t>
  </si>
  <si>
    <t>PzvSpxNaw2qjGnbQXhJL_A</t>
  </si>
  <si>
    <t>All I can say is woooowwww!!! I went here for the first time yesterday and ordered the banana split in a cup and it was like a creamy sweet; delicious explosion in your mouth (get your head out of the gutter! Shame on you!) I have to admit I stood and looked at the menu for about 15 minutes because there was so much to choose from! And they have a drive through; but everything is made in house so the ice cream wasn't too sweet. The guy at the window was super helpful and nice he answered all of the questions I had. I got soft serve vanilla and hard strawberry I inhaled it! So so so good. I'm planning on heading over there after my workout at the gym lol my trainer would have my head! But hey you scream we scream we all scream for ICE CREAM!! Yummy yummy!</t>
  </si>
  <si>
    <t>SIPopkw4prrb-Zy43e7YZg</t>
  </si>
  <si>
    <t>fcfIlkChl_sn84QU_VYzAg</t>
  </si>
  <si>
    <t>N51icCZQjs9gG-IgJCn5xw</t>
  </si>
  <si>
    <t>8oRN6Uue-JzYy-RTo-17kw</t>
  </si>
  <si>
    <t>I had the strawberry cheesecake ice cream; and it was delicious. My 5-year-old had cookie dough; and when she was asked what her favorite part of our trip to Philly was; she said the ice cream!</t>
  </si>
  <si>
    <t>mlf4C9uqfFNUqfP8k-x_0w</t>
  </si>
  <si>
    <t>l33danYSy64KHy8wjkW-kA</t>
  </si>
  <si>
    <t>vydg_sBveEQ0ed_cMbwJTg</t>
  </si>
  <si>
    <t>Ve6M4TJWBhHcbOfGdpvH8Q</t>
  </si>
  <si>
    <t>I'm a big fan of this place! I'll say that the main reason I am not giving five stars is because the service can be quite slow compared to other similar ice cream stands I've been to. They have tons of options from hard ice cream; soft ice cream; frozen yogurt; water ice; and non-fat/low-fat options. I've been here numerous times; and my favorite flavors are the birthday cake batter; banana; and chocolate peanut butter. I would not recommend the cookie dough flavor. It was mostly vanilla ice cream with very few pieces of cookie dough or chocolate chips. The staff is very friendly; and it is a pleasant atmosphere.</t>
  </si>
  <si>
    <t>huyA-UlqOOf0hAW3D1aSZA</t>
  </si>
  <si>
    <t>Awesome ice cream; fabulous toppings and lovely employees!! As long as you're willing to wait in line; you're good...it moves fast though.</t>
  </si>
  <si>
    <t>bbEq5ufIWnyFY1vXODjxOw</t>
  </si>
  <si>
    <t>h0GS3bJDzqMhdA39nJztRA</t>
  </si>
  <si>
    <t>Menu was very confusing and disorganized. Secondly; they only had 3 flavors of custard: vanilla; chocolate and orange. I decided on vanilla custard which was below average (I've had exceptional custard in Wisconsin and Illinois). It lacked serious vanilla flavor. McDonald's vanilla ice cream tastes better than this. Not worth the money...</t>
  </si>
  <si>
    <t>2_MHfPmBGnEAQrZPRDIkpQ</t>
  </si>
  <si>
    <t>mPF328ykKgpyUWPViYn3dA</t>
  </si>
  <si>
    <t>Their ice cream is awesome! My boyfriend and I went last night; the line was long but its well worth the wait. My favorite flavor of theirs is cookies and cream; its soo creamy! His favorite is mint chocolate chip (its white not green so dont be surprised when they hand it to you :) I have to say that polishing off 2 scoops is a challenge bc of their monstrous size; I havent really strayed away from their hand dipped ice cream bc its THAT good but I have been with others who seem to really enjoy their shakes and many flavors of soft serve. Also; the drive thru is convenient; just dont let the long lines scare you away!</t>
  </si>
  <si>
    <t>RO5-M7BND47A6bF78PrVSQ</t>
  </si>
  <si>
    <t>SawsxVt4fO5U27C24ceVHg</t>
  </si>
  <si>
    <t>This is a classic neighborhood ice cream shop in Wissahickon Heights (Roxborough) except people come from a lot further to enjoy the homemade creamy delights served here.  This place is an institution and if you spend 15 minutes here you'll see why.  You will see all the cars using the drive-thru and the line of people waiting out front.  Occasionally you can catch this place in the evening without a line as I did the other night (the line returned right after I ordered!)  I was able to get my favorite Strawberry Cheese Cake ice cream and find a place to sit and enjoy it!;;Tip - Don't park in the downhill lot on a summer evening.  You will be trapped in there for a long time trying to get out due to the long queue of cars utilizing the drive-thru.</t>
  </si>
  <si>
    <t>aQhn4CcEJokY6ADxUbzTaQ</t>
  </si>
  <si>
    <t>Nightlife, Seafood, Bars, Sports Bars, American (Traditional), Restaurants</t>
  </si>
  <si>
    <t>Chickie's &amp; Pete's Cafe</t>
  </si>
  <si>
    <t>iZqBFn4odSDVwXUGtunQJA</t>
  </si>
  <si>
    <t>Chickies and Pete's hosted our high school reunion last night. We chose to do the 3 hour open bar and food. From beginning of helping plan the reunion; the staff was very helpful. The food was served buffet style and the serving trays were never left empty. I was super excited about the cheese sauce being served with a ladle (I could drink their cheese sauce haha). The bartenders and waiters were great! We had a good time and I'm glad that we chose chickies to host our event.</t>
  </si>
  <si>
    <t>DSy_MhzqVF28NSQaikQHbw</t>
  </si>
  <si>
    <t>This place is the perfect sports environment. The crab fries are the best thing on the menu. You just haven't tried crab fries unless you've tried them from here. ;;It gets crowded fast, mostly because of the many small tables. It feels like you are eating with the people at the table next to you. ;;The crab legs are pricey for the amount you get. The clams are good. Dont go here expecting a full meal. I thought of it more as small things to nibble on. I'm sure its best for drinks during games. ;;They have players for the Eagles there alot. They sometimes host a radio show so the players come to be on the show.</t>
  </si>
  <si>
    <t>UtM9MjJs7MA7VTp0vrEsUw</t>
  </si>
  <si>
    <t>As always the fries &amp; Cheesesteak Nachos were awesome I was disappointed with the Limoncello Seafood Bake. I just had it twice in AC this past weekend at the Chickie &amp; Pete's in the Tropicana and the dish was amazing; more crab; more cheese and not spicy.  The dish I had tonight was smaller; spicy and watery; I pointed this out to the waitress who said it should be the same and she is not sure why it is not. It is safe to say this is the last time I will be ordering this from the Roosevelt Blvd C&amp;P. Update- The manager came over to ask about our experience and listened as I told her about my A.C. Experience she removed the item from our bill offered us free drinks and promised to look into the portion size and ensure they were following same standards.</t>
  </si>
  <si>
    <t>jSx-T-kuO7WHQBTqHwJhQA</t>
  </si>
  <si>
    <t>PqiyJhex7reYcclVyDzHjQ</t>
  </si>
  <si>
    <t>The crab fries ARE amazing.  I can't argue with that.  But I'm sure any establishment with a stockpile of yummy fries, a supply of old bay, and the ability to melt cheese could compete.  The magooby was delicious - shrimp and cheese and onions and pickles.  It was great.  Also, I am a fan of their corner circular booths.  Only because of the food and the booths do I give 3 stars.  I wish I could give 2 and 1/2.  Aside from a good sandwich and some yummy fries that cost $5.50 an order, I have nothing nice to say.;              The hostess was a jerk who clearly thought I should kiss her ass and worship the ground she worked on just because she was cute and the hostess of the joint.  She was not nice, and was not helpful.  She seemed annoyed to even have to speak with me, and the place wasn't even crowded.  Our waitress wasn't any better.  She \forgot\" about our drinks 4 different times.  She was impatient and was trying  to rush us to order.  She had zero personality and didn't seem too interested in or happy about her job.  Although my food was good</t>
  </si>
  <si>
    <t xml:space="preserve"> my friend got a cold sandwich.  Two of my other friends ordered mussels</t>
  </si>
  <si>
    <t xml:space="preserve"> which were not the best.;           Overall</t>
  </si>
  <si>
    <t xml:space="preserve"> not too impressed.  It seems as though the crab fries are really the thing that anchors this place.  ."</t>
  </si>
  <si>
    <t>2Pa0XrgGYa4m4n-EQDlhHQ</t>
  </si>
  <si>
    <t>7Q_4FSwFAeQJKevojR8tpQ</t>
  </si>
  <si>
    <t>qhW6C5ytFl3QPPU6RWBQFw</t>
  </si>
  <si>
    <t>zxLQXBvfD4rSfdwbl_BKUQ</t>
  </si>
  <si>
    <t>Needless to say, this will be the last time we visit this establishment. I've been a returning customer of this company  for over 18 years and have tried every new establishment. It seems as though the more restaurants they open up, the worse it gets. Whereas the crab bisque and the pork was decent, nothing else was enjoyable. The fries were soggy and cold, the roast beef sandwich was dry and the wings weren't flavorful. My daughter ordered the Jumbo Lump crab cake and in the description it said two jumbo lump crab cakes for $12.99. She got her food last, and they were only lukewarm. It was also a plate with three scoops of crab cake and red peppers smothered in oil on the side. She didn't realize that it wasn't what she meant. After we got our check we were charged $21.95 for the crab cakes (that were so not worth that much!) When we confronted the waitress about it she rudely stated that she didn't order the crab cake sandwich which is the $12.99 one and walked away after her short response and not really an explanation at all. A good waitress would have explained when the customer was ordering that there were, in fact, two of the same items on the menu. We're usually good tippers, but she did not get a good tip. Waitresses with bad attitudes don't get good tips. ;;Our bill was $101.79. For soggy fries, bad sandwiches and tiny crab cakes. They also charged us for each refill. Good thing they serve alcohol because anything tastes good when you've got a load on. We will not be returning.</t>
  </si>
  <si>
    <t>QvfgYosCnCNuYR520D3dGw</t>
  </si>
  <si>
    <t>rS58YCyAVZYu8NUPalJNfA</t>
  </si>
  <si>
    <t>Chickie's is definitely a place you will need to stop to experience a bit of Philadelphia.;;The crab fries are their specialty are just to die for.  I really enjoy the chicken fingers and honesy mustard as well as the buffalo tenders.  The sandwiches are very good as well.;;There are four locations and this and the south philly are the largest.  The original is in Mayfair.  Great to watch a sports game as is the other locations. Always make it a point to stop here if I am home or in the airport location to get some fries to bring back to Cali.</t>
  </si>
  <si>
    <t>iHKSR7Dvy1eINaL-E5WQ0w</t>
  </si>
  <si>
    <t>RMS8CUC5enH3VSjjSkUwPQ</t>
  </si>
  <si>
    <t>Wow...one thing Philly has that NY doesn't...CRAB FRIES!;I was really impressed with C&amp;P, the place was huge, the food was great...the waitstaff was exceptionally friendly and the food came out super fast.  ;;I had the Buffalo chicken sandwich which was great and my friend had the lobster cheese steak (I will be getting that next time for sure);;Can't wait to go back...wonder if the staff will be as friendly if I'm wearing my Yankee shirt :)</t>
  </si>
  <si>
    <t>J98FpjnDSgxgbWUetH__2g</t>
  </si>
  <si>
    <t>1o93aawxiA86uf3klWYgaQ</t>
  </si>
  <si>
    <t>Come for the crab fries; stay for the sports and atmosphere.  ESPN called this one of the best sports bars in the country; and it definitely is.  Don't expect to get a seat quickly during a big game - or any Eagles game.</t>
  </si>
  <si>
    <t>rb1gCIyinPQss5Smnfgr2A</t>
  </si>
  <si>
    <t>G6mSBlMZYxxfhh_ax-NuKw</t>
  </si>
  <si>
    <t>I honestly don't get the whole Chickie's and Pete's thing; but this I was there last week; and it was a relatively good visit.  The service was good; we were in the outdoor bar area with 2 bartenders.  At least one of the bartenders was on the ball; the other one; not so much.  We had the dry rub wings; and they were surprisingly good.  They were a bit small; but not overly expensive compared to other bars.  The dry rub was nice since it's easier clean up on the hands.  But honestly; this is just an average bar (as are all of the other Chickie's I've been to); and I just don't get the hype.  I will be back; but not before going to many other places first.</t>
  </si>
  <si>
    <t>bwgK5d9oT2sUcvyBOsTREQ</t>
  </si>
  <si>
    <t>Noodles, Restaurants, Indonesian</t>
  </si>
  <si>
    <t>Sky Cafe</t>
  </si>
  <si>
    <t>cNqOa0pFWwdpcF5vPMIp0g</t>
  </si>
  <si>
    <t>I was a bit sad when the old Sky Cafe closed because of a fire. I was also very pleased to learn that they reopened in the Viet/Asian shopping plaza on 11th and Washington. It just took me awhile to get over there.;;The restaurant is located inside the plaza mall, and although still simple, it has a better layout then the old location. It is clean and unpretentious, with a TV, Wayang Kulit shadow puppets and some other Indonesian decorations. There is seating for about 20-30 patrons.;;My daughter and I had chicken satay and lamb satay for appetizers. Their sauce is delicious, thick and just awesome. The chicken and lamb were cooked perfectly and the satay was moist and full of flavor. This satay at Sky Cafe is a lot better then that new trendy Malay street food restaurant in my opinion. We ordered the R18 Nasi Beef Rendang and N4 Mie BBQ. The Rendang was very flavorful and tender, it was excellent. It did have some heat that crept up on us rather quickly. I might ask for Sky to back that down a little the next time. The N4 Mie BBQ was like an Indonesian style Ramen dish with a barrage of favors. This will be one of our go to dishes at Sky.;;For all of this food, the bill for my daughter and myself was $29.00. The most expensive item was the lamb satay at $8.00! Service was excellent. Sky Cafe was so good that we came back the next day with my wife. Parking can be a little difficult as the shopping plaza is popular. Be on your toes, spaces are tight. Cash only!</t>
  </si>
  <si>
    <t>nUzp6LnB6znh24Rbq84cFA</t>
  </si>
  <si>
    <t>Visited philadelphia today and one of my indonesian friend recommend this place for us. At first; the restaurant was full when we arrived. That makes me think that the foods must be really good. I tried the kwetiau goreng and tasted just fine for me; nothing that really wow me; i guess? I like their mie komplit better. But still; it is recommended for trying indonesian foods</t>
  </si>
  <si>
    <t>Z7kVM4M7MMy_OrqNhw5h_Q</t>
  </si>
  <si>
    <t>LvvMBPvaScagw3C9yBmA4w</t>
  </si>
  <si>
    <t>I came here with a friend yesterday. I got the Mie Komplit and we shared a Lamb Sate. Both dishes were good, and I was especially impressed with the noodle dish. It was savory but clean, balanced between the meat and the vegetables. The soup came on the side and although I enjoyed it separately, my friend poured the soup into the noodle dish and enjoyed her meal that way. ;;I would definitely come back and bring friends because this has been one of the best Indonesian restaurants that I've been to.</t>
  </si>
  <si>
    <t>vccC5EdBrkDVUdHJtzY42g</t>
  </si>
  <si>
    <t>-1QiNwO1-3kighOgfGq7XQ</t>
  </si>
  <si>
    <t>Jr_OEfb6__hQAOaXOVJ0Ng</t>
  </si>
  <si>
    <t>VaQ7KDs4NN-iSUL1fB-2jw</t>
  </si>
  <si>
    <t>You have to walk into the actual mall, they don't have a store front entryway. I'm surprised that the prices have remained the same even with the new location, the majority of the menu is under $9.;;I ordered a fried noodle dish and they were really, really greasy. I inhaled the dish without complaint since I was starving but next time I would definitely request they are made with as little oil as possible.</t>
  </si>
  <si>
    <t>tQGIN6HJrj6SuP7ZjI5ZQA</t>
  </si>
  <si>
    <t>Came to this place twice and both times were amazing. The price is unbeatable for really good Indonesian food. I ordered the chicken with green chili peppers; fried eggs and veggie curry. Food was filling and left the place satisfied. I will definitely come back here! :)</t>
  </si>
  <si>
    <t>JCkWbPzjVnS9_dXRD82EMw</t>
  </si>
  <si>
    <t>hy0V4hRwCCLTygYjTX-V4g</t>
  </si>
  <si>
    <t>My 2nd time here but I was nervous since I've recently turned vegan and I was worried that there may not be anything for me. ;;After scouring the menu, I decided on Gado Gado (cabbage, bean sprouts, tofu, tempeh with peanut sauce poured over), and skipped the egg. ;;The peanut sauce was savory with a hint of sweetness. The dish is not spicy by my standards, so I drizzled sambal all over to turn up the heat. It's hard to find good tempeh and this one hits the spot. ;;I am from Singapore and we have no lack of Indonesian Cuisine back home. This one is pretty legit. Overall, I'm happy to find yummy vegan option in this Indonesian restaurant. The friendly staff round up the stellar experience.</t>
  </si>
  <si>
    <t>JW9D7RWotSG1f24K8p3x5A</t>
  </si>
  <si>
    <t>7yHw9_2TwNN39EdtHdWbQg</t>
  </si>
  <si>
    <t>I've never had Indonesian food before a few months ago; but I'm so happy that part of my life is over. I've been to Sky Cafe 2x in the past 2.5 months and it's amazing. The food is delicious and comes out quickly. The prices are crazy low for the entrees. I tried several new items tonight; including one or two that were just added to the menu and they were incredible. I can't wait to go back and try something new next time.</t>
  </si>
  <si>
    <t>Zqrazhz-f10VsAyA43F9ZA</t>
  </si>
  <si>
    <t>TE5qLQSAFulI__SmXZH4fg</t>
  </si>
  <si>
    <t>Had the chicken noodle and fried rice ;Pretty good.;But that would be better if they have card machine instead of cash only;I would eat and buy more</t>
  </si>
  <si>
    <t>CkBR3s1JNvPzqg2zGtm7Jw</t>
  </si>
  <si>
    <t>9sM_-A0OQ2NNBN_Bo0St9g</t>
  </si>
  <si>
    <t>Great hidden gem! This place is in a small indoor mall called Wing Phat Mall, right next to the Hung Vuong Vietnamese market. I went for a late lunch and had a coconut rice plate with a very well seasoned braised beef and 3 other sides around the rice (a crispy and fishy side, vegetables and a boiled egg with chutney-like salsa on top. All was very delicious! As I progressed through the meal I started mixing all of the ingredients and at the end I had a very delicious mix of great flavors. My wife had a dry noodle bowl with broth on the side. She added the broth to make a noodle soup and it was delicious as well.;;I look forward to going back, this place will definitely be in my rotation of go to restaurants. The staff was super nice and it seems like everything there will be delicious!</t>
  </si>
  <si>
    <t>UHx-soHWa3UVt2tt_ZhSaA</t>
  </si>
  <si>
    <t>wMQkdK2aNMvq2xoojC98Mw</t>
  </si>
  <si>
    <t>Diners, Restaurants</t>
  </si>
  <si>
    <t>South Street Diner</t>
  </si>
  <si>
    <t>bBrGWeD4Eh0Kg8S_nNWlKQ</t>
  </si>
  <si>
    <t>This place fills the need to eat something relatively inexpensive late at night; when there is no where else to sit and eat in the area. Conveniently located on South Street near Wawa; it's easy to walk to when your hanging out on South. The restaurant is packed at night; but the food comes out reasonably fast even though there is high demand. The interior is dated- there are tiffanyesque lamps hung over the tables. One thing that creeped me out was that the table; booth and menus were sticky. To me; that means they are not cleaning these things as often as they should. I was a little upset to see that the breakfast sandwich w/ bacon that I ordered; came with no slices of bacon. There were bacon crumbles mixed in with my fried egg. Not a fan. Hashbrowns were average as well. My mate told me that their Cheesesteak w/ fries was fantastic.</t>
  </si>
  <si>
    <t>y7H-4bWuX3eqC7C11DvQcA</t>
  </si>
  <si>
    <t>HC34cp1lcgMk8IS3JVYC1w</t>
  </si>
  <si>
    <t>I've gotten to know the South Street Diner very well in the year that I've been living close by, and I will surely miss it when I soon no longer live in the neighborhood.;;Like most diners, it's that reliable acquaintance. You're not that close, but you can call it up to hang out at the last minute and it will be available and agreeable. It's not the most exciting acquaintance, but it's there and you're there and it ain't all that bad.;;My boyfriend and I have often come for breakfast on the weekends, for dinner on weeknights when we are really lazy, and recently when we spent our vacation home sick, South Street Diner was there with soups of the day and comfort food. The quality of the food has never been consistent, ranging from \eh</t>
  </si>
  <si>
    <t xml:space="preserve"> it'll do\" to \"I could totally order another</t>
  </si>
  <si>
    <t>\" but I've never experienced \"what on earth is that and why is on my plate.\" ;;Service is consistently good</t>
  </si>
  <si>
    <t xml:space="preserve"> fast</t>
  </si>
  <si>
    <t xml:space="preserve"> and friendly</t>
  </si>
  <si>
    <t xml:space="preserve"> typical of what you'd expect from a diner.;;My ONLY complaint</t>
  </si>
  <si>
    <t xml:space="preserve"> and this is a big one</t>
  </si>
  <si>
    <t xml:space="preserve"> is that they never have chocolate pudding. There's a vindictive part of me that wants to give this review one star on the basis of that</t>
  </si>
  <si>
    <t xml:space="preserve"> but I'm not That Yelper</t>
  </si>
  <si>
    <t xml:space="preserve"> so I will just go and be a whiny b!tch about it."</t>
  </si>
  <si>
    <t>tWES6_T7MRybOtqNS9NcVw</t>
  </si>
  <si>
    <t>ubQZb9ceJ3Foz2HmHLHmrQ</t>
  </si>
  <si>
    <t>I have to give this place a four for the service.  They do surly with a smile; but I've seen them handle a stereotypical South Street patronage well.  Late nights; my friends and I have taken to studying here (free wifi; which I'm on right now; and $1.30 bottomless coffe? Way better than S-bucks).  They also everything on their menu from greek to mexican.  Is it anything to write home about? No.  I'd give this place a 5 if they remodeled (Which they are); but it's drabbiness makes it JUST this side of a downer.  The food is consistent and sometimes imaginitive; and they are remarkably accomodating.  If you ask for something that's not on the menu; they'll try to figure it out.  Don't get that at every diner.</t>
  </si>
  <si>
    <t>eGDngHnQ0ZRQqPHGbkCo_g</t>
  </si>
  <si>
    <t>L4IhWii8R2I1dz790OX3AQ</t>
  </si>
  <si>
    <t>This is going to be a two part review. First, the food: it's diner food, and that's really all there is to say about that. It's not expensive which is nice, but don't expect to have a fantastic meal. I've been here on a few occassions, and the food is always at least decent, but not the best diner food. The waitstaff is friendly and accommodating on the whole. ;;The second part of this review is about an absolutely horrifying experience I had at the South Street Diner this past Saturday night. I went with a friend around 2 am, after doing some celebratory drinking (her 21st birthday). Directly across from our table was a group of (older?) teeagers, I believe. One girl was clearly too drunk to even be in a diner- she was asleep on a friend's lap, and when they finally woke her up she started crying, said she was going to throw up, and disappeared into the bathroom for an hour. Okay, it was 2 am, I get it. Then, a group of 3 middle-aged or slightly younger men sits in the booth directly behind me. They were some of the most obnoxious people I have ever met. They made rude comments to my friend and I, were being absolutely rude to the waitress (and when she left, they talked about her and the things they would do to her if they got the chance, ya know what I'm saying here?), and then proceeded to be rude to and loudly talk about a group of people that came in and were waiting for a table. My friend and I were fuming by the time we left, and when we went to pay (you pay at the register), the group in front of us had to split their check about 10 ways and we waited about 15 minutes.;;Point of my story is: decent-to-good food, but it may not be worth it to go there, especially late night on a weekend. You really don't know what craziness is going to be happening.</t>
  </si>
  <si>
    <t>b49QCIFVtX_fF32_3ncCJw</t>
  </si>
  <si>
    <t>ENoI5i8vxF8brDUhcgTZ_A</t>
  </si>
  <si>
    <t>DxTH5iZFwhuGQStTbO6KXw</t>
  </si>
  <si>
    <t>St8WiYCpxynodATWFY4LAg</t>
  </si>
  <si>
    <t>Decided one day to try a different diner and was pretty satisfied. The server was super friendly; always appreciate a server that I can have a conversation with. I got the spinach pie- spanakopita (appetizer portion) and it was sooo delicious and huge! can't imagine what the entree size looks like. Bf had the greek salad; also huge and i killed the feta cheese lol Overall a great lunch experience; would probably go back if i'm strolling around south street</t>
  </si>
  <si>
    <t>tO1qjH-FTSzxVubCa43KeA</t>
  </si>
  <si>
    <t>DGl5K7tHjmPn0zt1kmxC1w</t>
  </si>
  <si>
    <t>qcDrBpW_SvdTKpPdjvx_-A</t>
  </si>
  <si>
    <t>I like their breakfast. MY bf and I liked coming here because they have grits and turkey bacon.  I don't think I would take a chance on anything else. A nice cozy place downstairs. Last time I ate upstairs was before the smoking ban, and it was too smoky to enjoy my food. ;;An okay place, I guess. It stays open after everything else is closed on South Street.</t>
  </si>
  <si>
    <t>7odOHYphrlG0WvfTOvpQDQ</t>
  </si>
  <si>
    <t>Like Caitlin said, Jersey girls know their diners.  In fact, I find it both scary and a matter of honor that, in South Jersey, I can always think of a diner that's 1. open, 2. not completely scuzzy, no matter what town I'm in. ;;But, unlike Caitlin, I like diners all of the time (not just centered remotely around alcohol).   As a teenager, it was as much of a social activity as it was a place to get a grilled cheese.  It needs to have some form of character (whether it's kitsch or crotchety servers) to be a true diner.;;South Street Diner can actually be appreciated as a real diner, in my opinion. The atmosphere isn't terrible, considering where they are located.  The service isn't terrible (at least the few times I've been here).  They cook a mean breakfast all day long.  And what makes them a true diner (in my eyes) is that they have their own bakery! ;;I like it, and I think it's worth the walk.</t>
  </si>
  <si>
    <t>R-s0RjtnCRaeVW_dZ5DYbw</t>
  </si>
  <si>
    <t>jUOhse36Yw56KXxGmva2Ug</t>
  </si>
  <si>
    <t>Bars, Nightlife, Pubs, Gastropubs, Restaurants</t>
  </si>
  <si>
    <t>Moonshine Philly</t>
  </si>
  <si>
    <t>orRieKEqz4-oDGOQEVTeFg</t>
  </si>
  <si>
    <t>Love this place !! Brunch today with my family - Food was great. Omelettes; burgers and drinks were excellent. Our waitress went out of her way to ensure we had a great time. Will be back for sure .</t>
  </si>
  <si>
    <t>s-X7vrQ0jnxcAoslr4afvA</t>
  </si>
  <si>
    <t>l2Uqwd-qnasChr1_YebqDw</t>
  </si>
  <si>
    <t>Read some negative reviews.  Well it's funny how 2 people can think 2 totally different things but I gotta say (and I'm a critiquer) that I love Moonshine.  In a neigjborhood flooded with goombah bars and south Philly D bags Moonshine is a breath of fresh air.   Great food (and I mean great) and awesome drinks (no miller lite or coors only) I can't recommend this place enough.  And as far as the service; I'm sorry I didn't get his name but our server was probably the nicest man I've ever dealt with.  Look; if you want good drinks; great good and I new spot; this is your place.  And for all the negative Nany's; buzz off.</t>
  </si>
  <si>
    <t>VaCTm1ZsmqFNJHHv3u8jlQ</t>
  </si>
  <si>
    <t>The food was great; and that's what the two stars are for. The service however; was awful. We nearly left at first. Our reservation was not accommodated for while the two girls working forgot about it. They tried to put us on a small high top table that rocked back and forth shoved next to the men's bathroom. Then; after we did not want to sit there the girls decided to open up the next building to us and other people who were waiting.  The bartender said the drinks were on her. It took at least an hour for the food to come; which again was great. But when the check came the drinks were still on the check ON TOP OF another drink we didn't even recieve. I'll give props to Chris the bus boy though; he came through when we needed something.</t>
  </si>
  <si>
    <t>ctKFeY7xcPLBaIx3QkP_9g</t>
  </si>
  <si>
    <t>Crvr5b_jzWzgsyI6Q8eB1w</t>
  </si>
  <si>
    <t>Always a great meal and great service; they make you feel at home; you're never rushed. Great neighborhood place to drink and eat. Our waiter Mike awesome guy; very knowledgeable and a great representative of Moonshine.</t>
  </si>
  <si>
    <t>VndhxQrc3jQxLW5hpk46Ng</t>
  </si>
  <si>
    <t>LC7_7pw7XuXvFtMRVGF0Rg</t>
  </si>
  <si>
    <t>V74njIb9fS-Ktt3QepblyA</t>
  </si>
  <si>
    <t>Pv8B8M7slhcoCcQaqMHLQQ</t>
  </si>
  <si>
    <t>DDm2zokSrcGEZWpJZ7HeDA</t>
  </si>
  <si>
    <t>AeMKpGSJ8cn63tqoEurJDg</t>
  </si>
  <si>
    <t>Went for brunch on on Saturday around noon. Happy to get a table outside in the shade or sun. $5 bloodys (just ok very bland) and mimosas. ;I got the lemon cello tea. It was really good. Like an arnold Palmer but better;Brussels were awesome served in a big bowl and crispy. Slight oily.;Crab Benedict was very good, as was the weather omelet.  They were out of biscuits which is the original reason friends opted there;Service was poor. Had to ask 3 times for water :( and another round;I'd go back for the outdoor seating</t>
  </si>
  <si>
    <t>Q2AkjhljBruSdqVo1Hp9cQ</t>
  </si>
  <si>
    <t>This place is AOK, went out with some friends for dinner and things didn't go so well. After sharing my concerns the owner jumped right in and made it right. He was personally involved and honestly cared about what took place. His commitment to SERVICE was above &amp; beyond what I expected from a small neighborhood place. Server was AWESOME she killed herself to take good care of us. Stand up place that knows good service.;;I will absolutely go back with my friends and try it again in the near future!;Oh and the drinks are amazing.......</t>
  </si>
  <si>
    <t>ikNViE6aUfwaiMst9GFraw</t>
  </si>
  <si>
    <t>uos5A8-DxUhD7NmRHvaRBA</t>
  </si>
  <si>
    <t>I've been meaning to write a review for months.  After having received gift cards for this place over a year ago I'm ashamed I did not try here sooner. It's very small but that's typical of your Philadelphia \gastro pub\" feel. Their menu is surprisingly large for such a small place. I had a hard time deciding what I wanted because everything sounded delicious. Our waitress was sweet; engaging and attentive!  I loved to find out their chef makes all of their items from scratch. You can tell it's all extremely fresh. Since going here I have fantasies and dreams about their mac and cheese and dry rub wings. Seriously- such a great place!  The only downside; I don't live closer!"</t>
  </si>
  <si>
    <t>6GpweGpVHAhNS5XgYK_vDQ</t>
  </si>
  <si>
    <t>PReXGktDhj0x4sJSbbvwsw</t>
  </si>
  <si>
    <t>0jEqt6Ky088IwYkNH_mBdw</t>
  </si>
  <si>
    <t>o996tDYd0KRgeuY9mDeAGg</t>
  </si>
  <si>
    <t>Cheesesteaks, Restaurants, Sandwiches, Pizza, American (Traditional)</t>
  </si>
  <si>
    <t>Abner's Cheesesteaks</t>
  </si>
  <si>
    <t>Z2GtZHY-nK0dyE2c2uh_iQ</t>
  </si>
  <si>
    <t>Back in the good old days; my buddies and I would occasionally order food from Abner's when we were taking it easy. The place itself isn't anything great - there are tables and a couple of booths; but otherwise it's not somewhere you're going to take someone on a date. Aside from that; the food itself was reasonable; if not a bit greasy - eating a cheesesteak was an adventure in and of itself. The food was generic and average; I would say the steak was okay but nothing terribly special; and the same goes for the wings; chicken tenders; and fries as well. It'd also be a stop for us because they sold 40s at a decent price; and; well; who can resist a well-priced bottle of Old English? It is what it is; which is a decent place to get a steak at (probably one of the better stops on campus); as well as other fried; greasy foods.</t>
  </si>
  <si>
    <t>EGAs_64jgUVb5-Qahw6Ffw</t>
  </si>
  <si>
    <t>Best cheesesteak that I've had so far! The waffle fries are YUMMY! Also; service and delivery are pretty fast. It's a great place to eat in U-City.</t>
  </si>
  <si>
    <t>FCDQPR_c9nzr5vm0gNAT7A</t>
  </si>
  <si>
    <t>Average cheesesteaks and wings. The employees were nice. The business is heavily relied on the university environment. If you would like to experience great cheesesteaks; you might want to consider the vendor at Reading terminals market</t>
  </si>
  <si>
    <t>wqrbPeGf-bimRXU5t1x5Aw</t>
  </si>
  <si>
    <t>UBTbytHc4siJQ_AuF74t_g</t>
  </si>
  <si>
    <t>A staple during my college years at Drexel. I ordered a cheesesteak today; about 10 years since my last visit and it's just as good as I recall!</t>
  </si>
  <si>
    <t>7wggmCoPMZ87YDrU5VdV7g</t>
  </si>
  <si>
    <t>o_O0ZZawAbKEWQY0DVeCHA</t>
  </si>
  <si>
    <t>Abner's is everything a cheesesteak should be. Soft bread; tasty meat; perfectly cooked onions and gooey cheese. I have heard friends rave about other places but when I take them to Abner's; they all agree that they are good. I have been going to Abner's for over 10 years and have never been disappointed. The cheesesteaks are consistently good. I look forward to my next trip to Philly and introducing my son to Abner's.</t>
  </si>
  <si>
    <t>Z9VG_jNFmIhLLp2diJs08Q</t>
  </si>
  <si>
    <t>TjTHl2YOGG3u0GSPVh--Ag</t>
  </si>
  <si>
    <t>One of the best in Philly.  These steaks; and waffle fries; have been around since the 80s and they are still amazing. Worth the trip!!</t>
  </si>
  <si>
    <t>FwqedURXEbg__4TMRzy1IA</t>
  </si>
  <si>
    <t>u-fF3g50ztrbQ-XJ8eGNGA</t>
  </si>
  <si>
    <t>Solid cheesesteaks but everything else was unimpressive. Restaurant was old; empty; and dirty. If your looking for a solid cheesesteak for a decent price it's a good choice. If your looking for a \spot\" keep looking."</t>
  </si>
  <si>
    <t>lC6uhq0UUj7mKPhvwskI_Q</t>
  </si>
  <si>
    <t>My first cheesesteak ever; and I wasn't sure how I would like the cheese whiz (not usually something I would eat) but I have to say I'm a fan. That was amazing! The sandwich melts in your mouth; I couldn't put it down.</t>
  </si>
  <si>
    <t>SV9TQcNvQAQRW4k59pL3bA</t>
  </si>
  <si>
    <t>b1fw8ceKhsA2gzfbYdv4Vw</t>
  </si>
  <si>
    <t>I ended up visiting here twice during my short visit to Philadelphia - once, because it was close to my hotel and someone said that Abner's had the best cheesesteaks, and a second time, because a colleague who had graduated from UPenn 20 years ago wanted to come visit an old college haunt while we were in town. I guess this place restaurant has been around for a while. According to her, the campus has changed considerably since then, so much that she barely recognizes the area anymore... but there's still Abner's.;;Coming off a less than thrilling visit to Pat's the day before, I decided to try my luck again with a Philly cheesesteak in Philadelphia... I'm not a cheez whiz fan, so I ordered with provolone, and onions. I thought it was slightly meh, but decidedly greasier, tastier and overall a better experience than my visit to Pat's. I'm guessing that I'm not really a fan of cheesesteaks after all. I quit.;;When my colleagues decided to visit later in the week, I came anyway, but decided... no more cheesesteaks! So I ordered a steak stromboli... which is filled with cheesesteak ingredients. Hah. And it tasted so much better! I have no idea what a stromboli really is supposed to be, but the cheesesteak/stromboli hybrid tasted so much more delicious to me. I thought it was quite good. It was also unexpectedly enormous; I had expected something that looked like a Hot Pocket, but was instead presented with an enormous, greasy monstrosity over a foot long (Los Angeles readers: it reminded me of the portion sizes of burritos at El Tepeyac). It's best split among two people!;;I found the service to be hospitable and friendly. One of my colleagues asked for a cheesesteak with half whiz and half provolone (which we joked was the \tourist special\") and they happily obliged. There's also none of the attitude that seems prevalent at those other two famous rival cheesesteak joints. It seems kinda like a dive locale. Our group was able to sit</t>
  </si>
  <si>
    <t xml:space="preserve"> eat</t>
  </si>
  <si>
    <t xml:space="preserve"> drink</t>
  </si>
  <si>
    <t xml:space="preserve"> watch a basketball game and converse freely for a couple hours into the late night. Prices are cheap and reasonable as well."</t>
  </si>
  <si>
    <t>-9AihVqkmNMCkab1RE3uBg</t>
  </si>
  <si>
    <t>sPMg9zCgjkqr7khrPDYMEw</t>
  </si>
  <si>
    <t>I finally found the best cheesesteak and/or fast delivery in University City. The ONLY reason I am not giving 5 stars is due to the fact when I call; as a regular customer; the service is nothingggg but attitude. I tried ordering online but my order gets messed up every time so I was hoping the customer service improved via phone but alas...it has not. Best cheesesteak in UCity with the worst customer service.</t>
  </si>
  <si>
    <t>P9HEJnR9GxS9gUJWG6movg</t>
  </si>
  <si>
    <t>NJe5fkia_63rdKXRdJlmkA</t>
  </si>
  <si>
    <t>Restaurants, Thai, Vegetarian, Vegan</t>
  </si>
  <si>
    <t>Chatayee Thai</t>
  </si>
  <si>
    <t>cBcxz5tw5Dwqv0hNi7va8A</t>
  </si>
  <si>
    <t>Vegan forward and omnivore friendly with a lovely menu of authentic Thai classics and creative house specials. We loved the \Autumn Rolls\" and the hearty curries. Portions were generous; service was friendly and prompt. There were a lot of things on the menu I wanted to try so we plan to go back again soon."</t>
  </si>
  <si>
    <t>RkU0PMlUCNEzb9Em1qBG_A</t>
  </si>
  <si>
    <t>sQXISqZOOFeQ8wgzJcx_Hw</t>
  </si>
  <si>
    <t>Best Thai restaurant in town! Dishes are delicious; authentic and beautifully plated. My favorites are the pork shank and the Thai seafood salad. The ambiance is really great -- warm and beautifully decorated. I highly recommend Chatayee Thai!</t>
  </si>
  <si>
    <t>201BVbBcfPJUVr1DkmG6rw</t>
  </si>
  <si>
    <t>ludX2XX2Ri6obQMl6W5dcA</t>
  </si>
  <si>
    <t>I was visiting Philly for the weekend and craving Thai and heard from a friend that Chatayee was new and pretty legit. We ordered the classics and some interesting specials. From the Tom Yum soup to the Warm Black Rice pudding we were very pleased. The dishes were authentic; fresh and flavorful with great presentation. We will be back!</t>
  </si>
  <si>
    <t>Rfpqh6Fc0xasqBpeQTLfMQ</t>
  </si>
  <si>
    <t>CtU7TCPUqUBOfGjg2S3OAw</t>
  </si>
  <si>
    <t>3L2afSnk4CgcuQJFmcSagw</t>
  </si>
  <si>
    <t>f9NPmwpmmYUrEQEFU6TfTQ</t>
  </si>
  <si>
    <t>This was a great place to visit for a weekend in Philly. We were craving Asian food and Chatayee Thai was the perfect choice. The ambience is perfect; our waitress was so sweet and attentive. The Flower Show specials were also delicious; as well as the cocktails and traditional pad Thai dishes.</t>
  </si>
  <si>
    <t>OTascCeumJeSkcdeQsU3VA</t>
  </si>
  <si>
    <t>qeZhF6g_6DZbHdKAbkkQoQ</t>
  </si>
  <si>
    <t>Really excellent Thai food that suits every dining group...great pork and duck; enough vegetarian and vegan entrees; some fresh and surprising dishes (try the autumn rolls). My favorite dish is the Ka Mou Tod; a pork shank braised in wine and five spice; then deep fried- over cucumbers and more with a spicy chili lime sauce.  Amish stores include the lamb and the duck breast and the eggplant. Pork belly pad thai was rich.. and a nice pairing with glass noodle salad with shiitake. All in all a great meal.  Not too noisy so you can enjoy your dinner company. Beautiful crystal chandeliers and Thai Art. This is not your typical pod Thai joint</t>
  </si>
  <si>
    <t>pMQ0U71uXjpRJuV6eR6kqg</t>
  </si>
  <si>
    <t>gfcHzOug3uA6jlSBu7UGyQ</t>
  </si>
  <si>
    <t>cJNAg0RtRYKhUvmMPGSh3w</t>
  </si>
  <si>
    <t>v_lnL_QKW-dPoqSzeZkhMg</t>
  </si>
  <si>
    <t>4ZK8-XKCYaFptLDdHQS4aA</t>
  </si>
  <si>
    <t>NC6LiWmG8Wbbevg-Idw6NQ</t>
  </si>
  <si>
    <t>i want this place to make it. but to make it; they need a few adjustments. First; the food need to be hot....not room temp and certainly not cold (as many of our apps and entrees were)....second; the service is too spotty. drinks took 40 minutes to come! that is not in our interest and it's not in their interest. I hope they get service worked out because the food is good...a little rich...but good...if only it was even slightly warm...</t>
  </si>
  <si>
    <t>0XmgOinrZWNO15DlimRQeg</t>
  </si>
  <si>
    <t>U9eCqCgDPGgVKXuVKeLcOA</t>
  </si>
  <si>
    <t>Amazing food and awesome service. Very accommodating staff; owner personally took care of my order preferences (no salt). Loved the food. Must try.</t>
  </si>
  <si>
    <t>gh74lK2HmSqwMEiX-s2zJg</t>
  </si>
  <si>
    <t>gdyMIBAitsQubj0OEJoiMg</t>
  </si>
  <si>
    <t>Restaurants, Pizza, Italian, Sandwiches</t>
  </si>
  <si>
    <t>Fairmount Pizza and Grill</t>
  </si>
  <si>
    <t>moKZH9dpGw3BSpf4gItdyg</t>
  </si>
  <si>
    <t>Tried their pizza and cheestake. It's OK; nothing about it that makes it different from your typical pizza spot.</t>
  </si>
  <si>
    <t>JOvPUw20Y-2T9ABpQBEeJw</t>
  </si>
  <si>
    <t>D1S3zijBj9TyZ35W4Q8-mQ</t>
  </si>
  <si>
    <t>mRLbHR7KpZ6zF3DTrR-B-g</t>
  </si>
  <si>
    <t>We ordered 3 salads , ( we had been ordering from this place every day ) .;One salad had   a sharp, hard  black plastic piece in the food , the other had someone else pasta ( as I mentioned in a salad , nothing to do with pasta !) the last salad the  chicken was bad and had a disgusting flavor, I have to strongly believe it was expired chicken!   ;We will never order from here again!!</t>
  </si>
  <si>
    <t>b_6RAjLot-sGZit_fwOAzg</t>
  </si>
  <si>
    <t>rAljVw2108CFHThpbt0Xiw</t>
  </si>
  <si>
    <t>If you're looking for some pizza (not thin crust like you'd get at a place like Stella in old city), and this place will deliver to you, I would seriously recommend it.  Get a sausage with green peppers and onion, or a pepperoni.  They do the classics really well here.  The sauce, cheese, crust are all top notch.  ;;I only give it 4 stars because I tried the cheesesteak once, and it wasn't great.</t>
  </si>
  <si>
    <t>4AYO4RFixrP4QibqrSwmcA</t>
  </si>
  <si>
    <t>It's ok, if you don't feel like walking to one of the other nearby pizzerias.  Their pizza by the slice leans more to Americanized concoctions (ranch dressing, bbq sauce), than traditional Italian pizza.  If you don't like cold pizza you will probably have to take it back to the counter and ask them to put it in the oven longer.;;The cheesesteak is also just ok.  It's about food truck quality.  It's not bad, but you're not going to recommend it to anyone.;;Their prices are kind of high too.  It's the most expensive slice in Fairmount and their breakfast prices are ridiculous.;;The best bargains for filling your belly are the stuffed chicken and stuffed steak slices.  The are just a little more expensive than the regular slices but probably pack in twice the calories.</t>
  </si>
  <si>
    <t>92k3U69WINS5xySle7xlYQ</t>
  </si>
  <si>
    <t>You have to love Fairmount for exactly what it is....;;The grilled chicken salad with grilled mushrooms and pizza olives.  I've never had more delicious grilled chicken in my life.  I'm saying it here and now.  Go there and order that.  You will be super full and very happy.;;The pizza is delicious too!  Pretty much, you are 100% awesome no matter what your choice is :);;The people that take the orders are totally friendly, and the delivery is always timely.</t>
  </si>
  <si>
    <t>8WzXJ2zCvXggjGVvhzAxbQ</t>
  </si>
  <si>
    <t>mTNDLJHjcfOyl2w2pZSJ-Q</t>
  </si>
  <si>
    <t>8xrndiNQxf98-UHFYoCJgQ</t>
  </si>
  <si>
    <t>6nOVsPEG0oVGCJ3tdBGiCw</t>
  </si>
  <si>
    <t>ZpzVmNbcm_LBtjIHkTMmYQ</t>
  </si>
  <si>
    <t>KRumoYRKzbL7-jC5nbugmA</t>
  </si>
  <si>
    <t>Bought a Cheese Steak hoagie; and it was very delicious and not greasy at all! I love how they made the lettuce really thin and fluffy; not to mention i love the Styrofoam container they use for it to prevent it from being smashed during transportation! Will be coming back for more~</t>
  </si>
  <si>
    <t>QJcjW79f5k_HLg5_KgjUtg</t>
  </si>
  <si>
    <t>Restaurants, Diners, Breakfast &amp; Brunch, American (New), American (Traditional), Burgers</t>
  </si>
  <si>
    <t>Fishtown Diner</t>
  </si>
  <si>
    <t>gCPjq4M-mQV-8IrnKg8rJg</t>
  </si>
  <si>
    <t>Not sure why people gave mugshots a bad review. I went there with my family for breakfast this morning. We had a veggie omelette; western omelette; and the creme brÃ»lÃ©e French toast. Everything was very good including the food and service. And there was no left over food when we were done! Prices are reasonable as well. I will definitely be frequenting this place.</t>
  </si>
  <si>
    <t>wQs83OXL1a9rMSpmq6rEAQ</t>
  </si>
  <si>
    <t>rirNxwtDIl8xz-f1DOwaHQ</t>
  </si>
  <si>
    <t>This was a good experience for breakfast. My omelet was cooked fine; although I didn't care for it. That wasn't their fault; I ordered one that I don't usually order (with lox); and it wasn't good to me. Someone else might love that omelet.  The home fries were great! Surprisingly it's hard to get good home fries at places! My wheat toast was good; not burned which is something I don't take for granted anymore either. My husband liked his breakfast too. We would definitely stop back here when we're in the area.</t>
  </si>
  <si>
    <t>oVRWQNkxv0777q7z0aRsXQ</t>
  </si>
  <si>
    <t>Just had a very enjoyable brunch! Egg we perfect and the service was spot on. Had a 15 min wait to be seated; however the other who were waiting were great to talk to. Debi also had a great cinnamon bun to round off her cheese omelet. Would</t>
  </si>
  <si>
    <t>hx2AAH8qg31ZGLeq8qzhYQ</t>
  </si>
  <si>
    <t>gcPzn5A6QMrMSL8oPBKM7g</t>
  </si>
  <si>
    <t>Never been in the actual restaurant but will be going soon! Me and my boyfriend always get delivery from here. ;I was a little hesitant because sometimes you don't get the same experience as you would in the diner ;Food came hot , we ordered burgers (I've tried the bacon cheese burger, mushroom and Swiss, Texas burger) my boyfriend swears by the cali burger...he's a little avocado obsessed ;;Only thing I was disappointing in was the fries though really good were always stuck together and was really small amount. We had onion rings too which are huge and tasty</t>
  </si>
  <si>
    <t>ASqUtxor3eca_JedmPvztw</t>
  </si>
  <si>
    <t>zyPZHGErJ6UTp159c_8plA</t>
  </si>
  <si>
    <t>I can't say I'm terribly impressed by this place.  The food is average; the prices are high.  Also; they are not very vegan friendly.</t>
  </si>
  <si>
    <t>1E_E08uz-miqXlerHC2IjQ</t>
  </si>
  <si>
    <t>Food is ok , the service is diner average . Very chill environment even when it's busy.;Typical of the Diners in philadelphia . Nothing over the top average food average price .about 15 a person for lunch and a beverage .</t>
  </si>
  <si>
    <t>j8NLf-3DlU6zQKQU_DodVA</t>
  </si>
  <si>
    <t>zQTKM3FyORxLsgfcA1UUhg</t>
  </si>
  <si>
    <t>Go for the breakfast, avoid anything else that requires actual cooking.;;Been here several times and when I go for the standard breakfast foods I'm always happy - great prices, good sized portions, friendly service. Mugshot is one of the few places to get a good waffle in the area. It's when they have to cook real meals that Mugshot fails.;;Basically, avoid anything that requires cooking in an oven or broiler - lasagna, meatloaf, crab cakes, steaks, certain sides, etc. They just \toast\" these items in the broiler and you'll end up with a cold</t>
  </si>
  <si>
    <t xml:space="preserve"> uncooked surprise at the center. This happened multiple times on several visits</t>
  </si>
  <si>
    <t xml:space="preserve"> and sending it back doesn't help as it shows up 30 seconds later only freshly toasted. ;;They can do short order stuff fine; it's a serviceable diner. Fried foods</t>
  </si>
  <si>
    <t xml:space="preserve"> grilled foods</t>
  </si>
  <si>
    <t xml:space="preserve"> anything boiled like pasta they can do and you'll get a decent sized portion</t>
  </si>
  <si>
    <t xml:space="preserve"> too. Just avoid any food that requires a chef."</t>
  </si>
  <si>
    <t>Contrived attempt at a mom and pop diner. Extremely ugly contrived attempt. The food is subpar, at best. Though you'll get tons of it. At exorbitant rates. And some of the servers have nasty attitudes. ;;Not a fun place to be.</t>
  </si>
  <si>
    <t>PhVorw5KSPe06uG9UA-Z3Q</t>
  </si>
  <si>
    <t>eEIFkFBsJkzgF2ojbYCHuA</t>
  </si>
  <si>
    <t>Wish I could give no stars. The place is horrible. Went the 2nd week it was open. My daughter and I came in and decided to do a late brunch. Interior was nice enough. Asked the hostess if we need to wait to be seated at the bar and she said go ahead. Sat and waited for 15 mins. Waitresses and the manager were walking by us not even asking if we need water or offered us menus. One waitress asked us if we were eating; well ya; duh?!  So I went to the hostess and said we haven't been waited on yet and we have been sitting there for 15. She was like oh sorry. Really???  I haven't tried the food yet and I never will for the lack professionalism at this place. A soft opening says it all. Sadly this place isn't going to make it with the wonderful places like Memphis; Hinge; Kraftwork and Johnny Brenda's around.</t>
  </si>
  <si>
    <t>OMvpxF0dEIh9RUNuHPL1Uw</t>
  </si>
  <si>
    <t>DwEHeY-1Cs9GV-S97wzVhA</t>
  </si>
  <si>
    <t>Pizza, Food, Restaurants, Sandwiches</t>
  </si>
  <si>
    <t>Zesto Pizza &amp; Grill</t>
  </si>
  <si>
    <t>J_vWlNT_abzRntfMBKMiBA</t>
  </si>
  <si>
    <t>0h8g1BMNYS8cUQkyitYfzA</t>
  </si>
  <si>
    <t>HzgUliKw6zHcFPLcciGNRw</t>
  </si>
  <si>
    <t>This place is exactly what it tries to be: a place for relatively cheap food that can surprise you sometimes.  Since I spend a lot of time studying at Starbucks I've had quite a few meals here; usually pizza/sandwiches; and they were also decent.  The pizza is pretty good for the Philly area; the sandwiches won't wow you but they taste ok.  The service is fine.  The only thing I will have to say is that I saw someone call at 9:45 to place a takeout order and they said they wouldn't fulfill their order since they were closed.  I overheard the customer clearly point out that they close at 10pm (they do; says it right on their door and all the menus); but the woman behind the counter was rude and unprofessional; basically saying \it's too bad.\"  I would have continued to go here; but not after that.  That says to me the owner is disengaged and hires lazy staff; who knows what's going on with the food if that's what you see?  Going beyond the fact that they weren't honoring their advertised hours; the employee was just miserable to the customer (she's miserable in general; I'm pretty sure she hasn't smiled since before she realized she was destined to spend her life working at a register for a pizza place in Roxborough).  I can go to Bob's diner and get food at half the price and the same quality."</t>
  </si>
  <si>
    <t>Y_6RvCamHUlfFHV-tu064g</t>
  </si>
  <si>
    <t>x1VKE6c-h_LURcTrbk9l4g</t>
  </si>
  <si>
    <t>JhSvdaqIlJ-xk5AGaOEkqg</t>
  </si>
  <si>
    <t>Fav. Items: BBQ chicken pizza, mozzarella sticks with extra marinara sauce;Pros: Fast delivery &amp; friendly drivers, the above items, decent prices;Cons: Red margarita pizza was cold &amp; mediocre (the mozzarella wasn't melted at all);;Overall I would recommend it. I'll just stick to the items I know &amp; enjoy.</t>
  </si>
  <si>
    <t>z7aCL4IJzBuo5nhLaUHavg</t>
  </si>
  <si>
    <t>EVIbgB8mW2A6iwXcJSWGpA</t>
  </si>
  <si>
    <t>I order from here all the time. This place has the best of everything. Their salads are huge and delicious. The grilled chicken that comes on the top, you could literally take half off and save for another FULL meal. The greek salad is my favorite and they don't do light on the feta (who doesn't love a lot of feta?!) A roll comes on the side and its always warm. The wings from here are great too. Messy when you're at work but totally worth it if you don't mind your co workers seeing you get down and dirty for a few minutes. The pasta is sometimes overcooked but that never stops me from devouring it all - even though its like three portions in one. I haven't gotten anything from here that I dislike. Delivery is super easy as well. You can order right online through their website and even make it so they remember your order for next time. Delivery is quick for the most part and the delivery men are always nice. ;;I work in germantown and this is the only place I will order from. ;;They have awesome desserts too !</t>
  </si>
  <si>
    <t>GQ_NEu5m4Jb8XaqGvcNxJA</t>
  </si>
  <si>
    <t>97xFZ8sp535kcBClInewtQ</t>
  </si>
  <si>
    <t>Xq_IhjXqj5L9lxLlz70WXQ</t>
  </si>
  <si>
    <t>Oia-SXbeIRh7Fm6rKd1DAw</t>
  </si>
  <si>
    <t>I'm from new york so moving to philly never quite found anything that matched up, and id usually just have pizza whenever id be visiting home. but a couple of weeks ago was really craving a good slice of pizza. one of my friends recommended zestos and i decided to come grab a slice. ;it hit the spot! I had gotten a slice of one of their white pizzas and it was so good! I've found my pizza spot in philly finally and will definitely be going back.</t>
  </si>
  <si>
    <t>2xi5sEbvgkXVjFNQd5iqYw</t>
  </si>
  <si>
    <t>Return often. Like to order online and pick up. Pizza (slices available); Hamburgers; Grilled Chicken with spinach or broccoli; French Fries.... All good.</t>
  </si>
  <si>
    <t>1XEYWDQmJh97wHN8zpCDVA</t>
  </si>
  <si>
    <t>sSfPziH3nPvXXXrINIECHw</t>
  </si>
  <si>
    <t>Q67UmScg13trrF0vjJCKeA</t>
  </si>
  <si>
    <t>wbM66cVbhoRdmfLj48sb5w</t>
  </si>
  <si>
    <t>This is my boyfriends absolute favorite pepperoni pizza in Philadelphia. Little greasy but good customer service; fast and delicious.</t>
  </si>
  <si>
    <t>JAad4tQuVbhk1x-N5hdfeg</t>
  </si>
  <si>
    <t>bSWL0YxfawjS03_g2kgujA</t>
  </si>
  <si>
    <t>Sandwiches, Restaurants, Pizza, American (Traditional), Italian</t>
  </si>
  <si>
    <t>Allegro Pizza</t>
  </si>
  <si>
    <t>9mLHH0YIC6Ae3CP5l3_f8g</t>
  </si>
  <si>
    <t>Allegro's is great. The pizza is really cheap, and lightning fast. My favorite was the sicilian, followed by the, uh, meaty kind, followed in a close third by anything stuffed (sometimes the centers were cold). They also sell beer, but I can't comment much on that because when I lived in Philadelphia I was under 21.;The only downside is the service (occasionally rude) and the constant crazies that hang out there talking to themselves.</t>
  </si>
  <si>
    <t>dD8hDn9MrsnL-GRl5n9HFg</t>
  </si>
  <si>
    <t>hqknTz8ydXDZJoR-ciStKg</t>
  </si>
  <si>
    <t>Pros: ;- Convenient for when you're looking to feed an overworked sleep-deprived film crew at 6AM on a Sunday on a tight budget;;Cons:;- Food is so bad that even overworked sleep-deprived film crew would rather starve ;- Eggs tasted like paper, toast tasted like cardboard, potatoes felt like decomposing fruits (not that I would know);;I cannot understand how they can mess up the most basic sides.. but hey, I guess they're not exactly known for their eggs, toast, and potatoes;;Paying a bit more for Dunkin' Donuts sandwiches/croissants is much more worth it.</t>
  </si>
  <si>
    <t>hqT24WSfJo8ufTcz86967A</t>
  </si>
  <si>
    <t>89feX1OYYwhmrqeDOq8lKw</t>
  </si>
  <si>
    <t>kxSkybkcUvSRctQ3qgEmVg</t>
  </si>
  <si>
    <t>xBzNs-9IIQwgg0IVoH9M4w</t>
  </si>
  <si>
    <t>Granted I don't eat cheese so reviwing a pizza joint is a little off; but myself and all the other vegans and ex-vegans I know swear by the alegro tomato pie. It's fricken delicious. Beare in mind this place in university city so your going to have to put up with more drunk jocks then you can shake a stick at but hey if you can't beat 'em join 'em...alegros sells beer.</t>
  </si>
  <si>
    <t>tEbj0ngS0OJY8KS1EYrkZA</t>
  </si>
  <si>
    <t>Okay, this is going to be a somewhat limited review, because we ordered a limited number of things. But we really liked what we got.;;;So here it is. We only got Grilled Cheese sandwhiches and soup.;;Both were really good. I know, I know. How hard are either of these to make?;;Well, they can still be made bad. And, Allegro made them good, and the price was great.;;Update: Don't come here for the pizza. It's very average.</t>
  </si>
  <si>
    <t>wBFjApLWrQay9lgZPX1kRQ</t>
  </si>
  <si>
    <t>pvL4HLCg8jvLIYr6jqscoA</t>
  </si>
  <si>
    <t>f2KPHV8XJOt3aFnnjebE4w</t>
  </si>
  <si>
    <t>Finally; a pizza in University City that I will eat. Devour; in fact. Great service; decent prices; and delivery! As an added bonus; their chicken alfredo pasta is amazing.</t>
  </si>
  <si>
    <t>kOw2wDg2nyahfdYjdZbySw</t>
  </si>
  <si>
    <t>lLKuPItDpXiMdl88NkIvfA</t>
  </si>
  <si>
    <t>I have only experienced the delivery-side of this restaurant. The food arrived 1 hour and 45 minutes after placing the order. My hoagie was soggy, and my fries were ice-cold.;;Do not order from here on saturday nights.</t>
  </si>
  <si>
    <t>Mf1hXi8aRifmL_QaLwmy7w</t>
  </si>
  <si>
    <t>H5AFW5zyt0fQuj44zCuT-A</t>
  </si>
  <si>
    <t>I do enjoy the pizza and other food at Allegros; however their customer service is less then.  The people who work there tend to be on the rude side.  They also advertise hours that they don't keep.  When school is out; they close early and don't  post this anywhere.  They just don't answer their phones.  Students are not the only customers living in the University City area.</t>
  </si>
  <si>
    <t>RycuS3TlPJKYCN6jaqgc7w</t>
  </si>
  <si>
    <t>D0LQJGo92RTYvaxdBCBcvw</t>
  </si>
  <si>
    <t>Great late night hang out spot for college students! You're served fast and given very generous portions as well. Although it does get a bit crowded and noisy, that is only to be expected given their location. ;;I ordered wings and a side of fries. Both were very standard in taste, though they were not bland. Regardless of the flavor, they do give you a lot of food. If you ask for an order of fries, they fill an entire rectangular Styrofoam container full of them. In terms of drinks, (quite surprisingly)they have an extensive beer selection. ;I will definitely be back here and highly recommend this place to any Penn or Drexel student before and after the party!</t>
  </si>
  <si>
    <t>e0M-5mblsuda0syws5R68g</t>
  </si>
  <si>
    <t>Gastropubs, Restaurants, American (New), Seafood</t>
  </si>
  <si>
    <t>Common Wealth Old City</t>
  </si>
  <si>
    <t>ciWkllNX28zXXlPS_DHdtw</t>
  </si>
  <si>
    <t>I don't think I've ever rated a restaurant this low and I go out of my way to find something nice to say even in places where things weren't so great.  But; I really can't think of anything redeeming about this restaurant.  We ended up here early-ish on Saturday evening.  We were seated quickly and that's about the best of it.  We were brought water in the world's tiniest glasses; with no ice.  It took our server forever to come get our drink order and even longer to bring my friend's beer.  I asked for ice and he brought a glass of ice and kind of slammed it on the table.  We put in our order (fried tomato BLT and a bowl of gumbo).  And then the wait began; never saw our waiter again.  Finally; the food arrived.  My friend sort of liked her gumbo but said it was way too spicy.  My BLT; on the other; was a hot mess.  The top slice of bread was fine but they bottom was burned to a cinder.  Literally.  They didn't put bacon on the sandwich.  The tomato was a slimy piece of goo.  Our waiter never came back to check on the order and finally the host at the door asked if everything was ok.  They took the sandwich back but all they did to \fix\" it was put 1 and 1/2 slices of bacon on it.  Sorry; for a $12 sandwich; that was pretty unacceptable.  Didn't fix the burned toast or anything.  Eventually; they took it off the bill.  Our waiter was pretty much a ghost.  There were literally 3 other tables of people and a few other waitstaff so there's really no excuse.  Anyway; food was terrible; service was terrible and they weren't even particularly pleasant.  It's a cute place in a convenient neighborhood.  They should definitely aspire for more."</t>
  </si>
  <si>
    <t>uKCAdYt9sTmNNLhD-daeAw</t>
  </si>
  <si>
    <t>SSFfOFpZUN2-cU-DfmIuzg</t>
  </si>
  <si>
    <t>I work in the Old City area and have passed this restaurant countless times without stopping in, but today I changed all that.  I had a lunch date and we just wanted to grad a quick bite, so I suggested this place and was glad I did.  I had the Sprimp Cajun Po' Boy and my date had the Turkey and Brie sandwich with side salads.  ;;The service was prompt and the food was well seasoned and the right portion size. We were so happy with our choices, we wanted to extend our lunch time and taste more menu items and cocktails, but we decided to return in the future to enjoy more items.;;I recommend giving Common Wealth a try- great space, attentive servers and good food.</t>
  </si>
  <si>
    <t>l_dOV5Ovvs6rzJFf0uN3gQ</t>
  </si>
  <si>
    <t>Poor experience. Maybe because it's Friday before Memorial Day Weekend, but we did not have a waitress for 15-20 minutes. We finally ordered and waited another 30 minutes for a soup, sandwich, and burger. Mind you, the soup came 10 minutes after the sandwich and burger, so I guess it was gumbo for dessert day?  Sandwich was mediocre.  Friendly waitstaff but seemed to be pretty incompetent and they weren't even close to busy. Overall, the meal was not worth the $65 it cost.;;I would not recommend for lunch/dinner. Maybe go for drinks before going somewhere else for your meal.</t>
  </si>
  <si>
    <t>S38KS0a-YC2Pjb23ogJZYg</t>
  </si>
  <si>
    <t>GmpEisE4f7MzDRtIR7uvJA</t>
  </si>
  <si>
    <t>Underwhelmed is probably the best word that sums up my experience. Me and my friends wanted to try a new brunch spot and we settled on this. First I was nervous because it wasn't busy but we soon figured out why. I ordered a mimosa. Naturally. It's brunch. However; I sent it back because it tasted like shit. The waiter was like ummmm IDK but it should be fine but didn't offer me anything else. I guess God didn't want me to drink. Anyways.... we finally ordered 'The Fixins' which was eggs; two meats and gravy and grits. Soooo I didn't want two meats and asked for fruit instead. Guess what?? They up charged me. Smh! Also; the fruit bowl was a tiny bowl of diced strawberries. I was so annoyed that I forgot to take a picture of that. WTF!!!! We waited for our food for 30 minutes and our waiter disappeared for the whole 30 minutes and guess what??? Our food was cold upon arrival. Sigh! My grits was iced cold. I don't know about u but I don't eat cold grits. To sum this up... there are to many good brunch places to take your chances on this place. Believe me!</t>
  </si>
  <si>
    <t>YY9hC5WTmLJLSyo5U42lgg</t>
  </si>
  <si>
    <t>cukhBV-u0mRf60ClOd4i9A</t>
  </si>
  <si>
    <t>Unfamiliar with this restaurant, and Philly in general, I made a 7 PM dinner reservation through OpenTable a couple of weeks before my trip out there.  When my two friends and I arrived, however, I could see that that probably wasn't necessary.  There were certainly other people around, but it wasn't packed by any means.  ;;It's a pretty nice looking spot with a full bar, muted lighting, greenery on a patio area, and dark wood tables.  ;;Our server, Michael, seemed a bit harried that evening, but he was super attentive throughout dinner and very knowledgeable of the menu.  While they won't crack open bottled beers, they do offer samples of beer they have on tap.  I ended up ordering the Abita Purple Haze ($6) and was pleasantly surprised.  Still feeling a bit full from a late lunch at Zavino's, I opted for two small plates instead of a main dish:;;pork belly w/ citrus salad, cider-hoisin glaze - 8;seared scallops w/ sweet corn hoecakes, collards, brandied apple-bacon cream sauce - 10;;I've only ever really had pork belly at Korean BBQ joints so the cider-hoisin glaze, tart and slightly caramelized, was an interesting twist.  The citrus salad also helped to cut through the fat, adding some freshness to the dish.;;The seared scallops were delightful, and I appreciate the Southern twist (collards, sweet corn hoecakes).  ;;My friends also seemed happy with the oyster mushroom ravioli ($14) and fried green tomato blt ($11), too.  ;;If you're looking for a spin on American dishes, and an extensive, but not overwhelming bar, this is your spot!</t>
  </si>
  <si>
    <t>JXRG5ShJuGJrbhFvv1a2-w</t>
  </si>
  <si>
    <t>l8Spdt_xZT7UkRTFySq4gg</t>
  </si>
  <si>
    <t>Simply elegant ambience, you could put this whole place on Pinterest. Great lighting, noise level is perfect. Would be wonderful in the warmer weather with both the patio as well as sidewalk seating out front.;Waitstaff is excellent, attentive and knowledgeable. Well balanced cocktails (including awesome Bloody Mary bar, can spice and garnish to your own taste), great beer list (grapefruit sculpin from ballast point!), nice wine selection, overall affordable and delicious.;Creative, comforting entrees. I enjoyed every bite of my freshwater lobster eggs Benedict!;A place that pays attention to the details. I highly recommend it for lunch, dinner, or brunch!</t>
  </si>
  <si>
    <t>NHiNWBX5WomNkywYbuosLw</t>
  </si>
  <si>
    <t>iMNBPRJlLzPPsNtoF168Kw</t>
  </si>
  <si>
    <t>Try the fish fry; you know you want to.  The outdoor seating is a real plus. The fact that Common Wealth is across the street from a historical post office isn't their fault.</t>
  </si>
  <si>
    <t>vtY-vWHvrbNWlWHosNG4ZA</t>
  </si>
  <si>
    <t>Ndc3LTzRSnJkgrSux_zb9A</t>
  </si>
  <si>
    <t>I WAS SO EXCITED TO COME HERE. My top two brunch criteria are bloody marys and benedicts. This place had 3 benedicts on the menu and a bloody mary bar and I was so pumped.;;The bloody mary was good- and there was bacon at the bloody mary bar. They were out of the crawfish benedict so I ordered the smoked salmon benedict- ten minutes after I ordered our server informed me that they didn't have this either. I ended up getting the country benedict and it wasn't good. It was cold and flavorless. The chicken was good quality but had no flavor at all. ;;Others in our party mentioned that their food was also cold. I understand running out of ingredients for certain dishes but serving cold food is pretty inexcusable. I would come back for a drink and maybe try the food again- but I'm in no rush.;;I did enjoy our server and he was apologetic about the lack of benedicts. No body was impressed with their food but we enjoyed each other's company, the atmosphere, and the beer menu- which includes Founder's Breakfast Stout.</t>
  </si>
  <si>
    <t>El1B-LD3p_TxuKr61FA7dQ</t>
  </si>
  <si>
    <t>t6mHiioKtyNqsZSgEnishA</t>
  </si>
  <si>
    <t>I spent years in Charleston SC and love low country cuisine so my wife had been saving Common Wealth for the next time we went downtown.  We checked out the menu and reviews ahead of time and went to go see for ourselves.;;First Impression:  We called in the afternoon for reservations and had no problem getting our first choice of time which was strange.  The place does not look particularly \low country\" but had a nice clean and appearance.  Nice bar with a large selection of Bourbons (as it should be)</t>
  </si>
  <si>
    <t xml:space="preserve"> high top seating by the bar</t>
  </si>
  <si>
    <t xml:space="preserve"> table seating in back</t>
  </si>
  <si>
    <t xml:space="preserve"> and outside dining is an option.  Two TV's in the bar that I would personally not have.  Good beer selection but that night the drafts were not available.  Good bottle selection and some very hipster canned beer selection.  Signature cocktails looked nice and had a southern leaning despite not being real southern cocktails.  Neat lighting</t>
  </si>
  <si>
    <t xml:space="preserve"> the pickled veggies in the racks was a nice touch.  Place was kind of empty for 7:15 on a Saturday.;;Service: Host sat us right away at our choice of table.  Waiter was knowledgable but not particularly attentive - especially strange since the place was not full.  Maybe he was giving us our space.  Food came quickly.  We were able to get refills on drinks easily.  At some point people started getting full pints of beer - I assume drafts since they were full pints and they were coming out of the taps...I would have liked to have known that the drafts were working and my beer selection had doubled.;;Food:  I ordered the She Crab Soup and the Shellfish and Grits.  Loving low country cuisine there really was nothing else I was going to try on a first visit.  My wife got the watermelon salad and the seared scallop small plate.  She Crab Soup was not something that you would expect if you had lived in the low country.  It was good though.  More of a northern</t>
  </si>
  <si>
    <t xml:space="preserve"> metropolitan remake.  Fish roe is actually a nice addition (but I love it on all things seafoody) and the crab lumps were large.  The egg was a little different but I was happy with the soup - just don't expect a traditional She Crab.  My wife liked the watermelon salad but would not feel a need to order it again.  The scallops where cooked great and the hoecakes and micro greens were nice.  The showstopper was the Shrimp and Grits.  This is my favorite Charleston dish and this did not disappoint.  Plenty of shellfish</t>
  </si>
  <si>
    <t xml:space="preserve"> nice spicy gravy</t>
  </si>
  <si>
    <t xml:space="preserve"> and the grits were cooked to perfection.  I wanted to come back the next day for more.  If you come</t>
  </si>
  <si>
    <t xml:space="preserve"> someone in your party has to order this dish so you can at least get a taste.;;Overall Impression:  Loved it but lonely.  I hope things get busier for them because the Shrimp and Grits are amazing.  Please go and get a taste of the low country.  Would have gained another star for a better watermelon salad</t>
  </si>
  <si>
    <t xml:space="preserve"> draft beer actually working</t>
  </si>
  <si>
    <t xml:space="preserve"> and improved service.  I will return."</t>
  </si>
  <si>
    <t>AmKcPYutiIDfl3QRSaY-hw</t>
  </si>
  <si>
    <t>jMqkIb8f3SU5gH5cro82zA</t>
  </si>
  <si>
    <t>VbRlAr6uu3k2JA1FYhwHoQ</t>
  </si>
  <si>
    <t>7M4acncueqDznH9AwgPjeg</t>
  </si>
  <si>
    <t>Nightlife, Cafes, American (Traditional), Event Planning &amp; Services, Bars, Restaurants, Venues &amp; Event Spaces, Salad</t>
  </si>
  <si>
    <t>Maggie's Waterfront Cafe</t>
  </si>
  <si>
    <t>E36G9uUZnIhgYU-hmxGrVg</t>
  </si>
  <si>
    <t>Came here for drinks and light dinner on a Friday night. Bar was packed so we put our name in for a table. Only took about 10mins to get a table above the bar. If you want a sports bar/pub atmosphere, this is the place. The outdoor bar area was nice, but too hot tonight. The food was a pleasant;Surprise. We had the mussels marinara- fabulous and the shrimp bruschetta - also great. We shared a cheesesteak as well. A little salty, but good. I would be back as they have a fantastic menu of beers on tap!!</t>
  </si>
  <si>
    <t>fSDXSWH14RDYcuETU8xbXA</t>
  </si>
  <si>
    <t>souB2awLOGnuofQmXx1K_w</t>
  </si>
  <si>
    <t>Forgot to mention the great server.  Unfortunately for me; she just graduated from a nursing prgram [congratulations] but hopefully will still take shifts.  Everyone was so oleasant so one couldnt but love the atmosphere.</t>
  </si>
  <si>
    <t>qUyVFixITb5BWOfytWzHGQ</t>
  </si>
  <si>
    <t>kDaFBneYtd8S-zuJMdb3RQ</t>
  </si>
  <si>
    <t>Maggie's was ok. We had a party of 12 so the wait was well over 1.5 hours. Also we ordered peach long islands downstairs at the bar while waiting; they were delicious and made to perfection. Once we got upstairs and were seated we ordered another round &amp; they were horrible. I ordered the 3 cheese seafood linguine. The first few forkfuls were good after that the cheese was very overwhelming &amp; it tasted as if it came out of a can...sort of like the nacho sauce for tortilla chips. I would go back but with a smaller party. It seemed as if they couldn't handle it and the waitress became very irritated.</t>
  </si>
  <si>
    <t>EuAiBYBlObkeU3EnoKllyQ</t>
  </si>
  <si>
    <t>_6zI6TGpRVhCCW245RfUaQ</t>
  </si>
  <si>
    <t>pOh509oY03pqQJ-A7ZKGYw</t>
  </si>
  <si>
    <t>4ZNGiGQwuKHYkvqpk6vpmQ</t>
  </si>
  <si>
    <t>GQSpmmt43kQxY3ErsA1QMA</t>
  </si>
  <si>
    <t>We haven't been to Maggie's in quite some time. We stopped yesterday for a quick bite while running errands. We were sat immediately in the rear by the new patio area. Yesterday was quite humid and they didn't have the air conditioner on. It was very uncomfortable in the restaurant. They did have some of the sliders open which did provide some relief, the problem with that were the flies. They were brutal and everywhere.;;Our server was Bridget and she was fantastic! She was very nice and very very good at her job. We started with the hot and honey wings. They were by far the best part of our meal. The wings were cooked to perfection and the sauce was delicious. It was sweet with the right amount of heat. We opted for 2 lunch specials. They have a nice lunch menu which is a salad or soup, sandwich, fries and a drink for $8.88. That's a pretty good deal. I went with the spicy ranchero wrap with Jambalaya soup. The soup was way too salty for my liking and lacked deep flavor. The wrap was good, it was fresh and everything worked well together. I didn't care for the bacon in it. It was rock hard. Their fries are seasoned really nice. My wife went with the mini margarita pizza with salad. The pizza was terrible. It was chewy and very thick. It also had no basil whatsoever. The pizza left a lot to be desired.;;Overall for the value the food was okay i guess. With some minor tweaks this could have been really good. Please for the love of god when it's that humid, turn the air on. Not just for comfort but flies around your food while eating is disgusting. We would give it another shot but not go out of our way. 3 stars.</t>
  </si>
  <si>
    <t>-5oLO3LCGWivwr_johfVUw</t>
  </si>
  <si>
    <t>The service here sucks. We got a table and menus. Then we sat there for 20 mins. No one ask us if we wanted anything to drink. No one took our order. Waitresses passed us by; and ignored us when we tried to get their attention. We got up and walked out. They didn't even bother to ask us why we were leaving. First time there and last.</t>
  </si>
  <si>
    <t>apxIAMkxgESMDD4B5aAgVw</t>
  </si>
  <si>
    <t>Wk1laMxv9lnu0Y2DJSf2EA</t>
  </si>
  <si>
    <t>jz6C_STXbcnHl25cSbBwgQ</t>
  </si>
  <si>
    <t>I0ETy8J2DmuuIjz_fZvH8g</t>
  </si>
  <si>
    <t>Had a great first experience here. Food, beer and staff were pretty perfect all around. It got crowded but the place is pretty large and seems to accommodate a large crowd really well.;;Had to edit and remove stars because all the taps aren't on the same floor, and you get dirty looks when you order one from upstairs. Happened more than once. Bad business practice.</t>
  </si>
  <si>
    <t>6iIqAEfvgfjGFk2C3JTf8Q</t>
  </si>
  <si>
    <t>gw8dPPxHlrUHGn3dx-eEFw</t>
  </si>
  <si>
    <t>I recently got married in the beginning of July and I had my rehearsal dinner at Maggie's. My wife and I could not have been more happy with how everything turned out. Maggie's has the beautiful waterfront view; the best scalloped potatoes; and the most amazing staff lead by Patti the Event Coordinator; how could we not have a great time. Patti truly went above and beyond to make our rehearsal dinner the best. Thank you Maggie's Waterfront Cafe and most importantly thank you Patti!</t>
  </si>
  <si>
    <t>NVO1YQweFrJfc2ANrts_tw</t>
  </si>
  <si>
    <t>2SYEGA2fZLdzZQ9lmIfM5Q</t>
  </si>
  <si>
    <t>American (New), Bars, Food, Pubs, Breweries, Pizza, Restaurants, Nightlife</t>
  </si>
  <si>
    <t>Urban Village Brewing Co</t>
  </si>
  <si>
    <t>zfoY2MjIlq7AUoQ2bNCicw</t>
  </si>
  <si>
    <t>epwIXr8SIKO2S-rdaUdoaA</t>
  </si>
  <si>
    <t>At the recommendation of Samantha we tried the whipped ricotta with sour dough bread. OMG, so delicious, along with the wings (not very spicy), asparagus &amp; portobello, pizza and various tasting sized brews. A great outing. ;Very attentive service. ;Clean venue ;All around an enjoyable outing.</t>
  </si>
  <si>
    <t>zfa73PNw-Eli3nxOsBjA-Q</t>
  </si>
  <si>
    <t>M4Y-_lMqSAwHQFxFPWGobA</t>
  </si>
  <si>
    <t>Food- C+;Beer- B-;Atmosphere- C;Service- B;;Went to Urban Village per request from a member of my group of friends to check it out after a month of their opening. It is pretty clear that they are still getting over a learning curve. We were seated outside and our waiter, while very polite, was overall not attentive and not knowledgeable of the menu. He was helpful with the beer selection though, so a plus there. In addition the lighting outside on the porch was just pitiful going into the sunset. You can't see anyone. Aim for a spot inside the restaurant if you are arriving at night. Great bathrooms though, very clean.;;We all ordered some variant of the pizza just to try them all out. Out of 7 pies that we ordered, I really only liked 1, maybe two of them and even so, they were mostly dough and barely any cheese or toppings on them. For the price tag of around $12-14 a pie, that was really disappointing. Maybe the other food is better, but I cannot comment on that and only through my experience.;;The beer itself was good, but I've had better from other brewpubs in the city at cheaper prices as well. Most of the beers are pretty entry-level if you are a craft beer lover, so nothing exciting.;;Overall it was nice to try out the place, I don't go to NoLibs often so it is a welcome addition to the neighborhood, but I don't think I will be returning for the food, maybe for 1-2 beers if I am getting ready to go out somewhere. However if it is too crowded I will be looking elsewhere as it is not worth any wait.</t>
  </si>
  <si>
    <t>hbSa1RpUO6Ka-AKnfmCF_A</t>
  </si>
  <si>
    <t>8Lk3Ujb7FR4fKXnIahm3SA</t>
  </si>
  <si>
    <t>Nowadays we have so many places we can go into to pass time or to have a meeting with a long lost friend or business meeting; from my last experiment at this location I was impressed with seeing a gentleman a part of the staff with a long beard and the amount of multi tasking; he helped me with a question and recommendations I had about a drink and food choice for the experience while being able to fully continue the work he was assigned or is daily assigned. Thanks again big beard gentleman (will get name when I am there again) and to the experience and company. Thank you for both of your time.</t>
  </si>
  <si>
    <t>VdeatHExWLvaYQUk2WP6SQ</t>
  </si>
  <si>
    <t>rUuCtSFGGDCWePXjZ3oHQw</t>
  </si>
  <si>
    <t>I really wanted to like Urban Village but my visits left me slightly disappointed. It was very crowded because of the basketball. We quickly got seated but it was confusing because there were a lot of empty tables that for some reason we were not allowed to sit...(they didnt  seem reserved). ;;Most importantly, we were not very impressed with the beers my first visit and the same holds for the second visit. My friend and I sampled all the of the beers and overall all the beers seemed unnecessarily bitter (I admit I am biased and am not in love with overtly bitter beers) and lacking in flavor. I don't think any of the beers tasted like the description listed. I did enjoy their malt whiskey beer (?) -- it actually tasted more like a mixed drink than a beer. All in all, the beers paled compared to nearby breweries like Evil Genius and St Benjamins.  ;;Their Rose pizza was delicious but the fries were left in the fryer for too long and not seasoned at all. Also, the beer cheese sauce addition was 2 dollars! which seemed like a bit much....</t>
  </si>
  <si>
    <t>bCBuMk0cNJ05NxGBOMxkfQ</t>
  </si>
  <si>
    <t>x12vRvyc-49DJmH-qJdhpA</t>
  </si>
  <si>
    <t>wqPUx3M_c35nD8Tgfnhp3Q</t>
  </si>
  <si>
    <t>So glad Urban Village took our reservation for 10 people for Father's Day lunch! It was the perfect place for a big group with different tastes. Some of our favorites included the Wildey Wheat, black IPA, rye IPA, Kelly pizza, village salad, and shaved salad.;;Special shout out to our wonderful server Erica, especially for carrying over countless 4 oz testers (we loved this option to be able to try several beers each). We'll definitely be back!</t>
  </si>
  <si>
    <t>RnwA_Y80bRjHe7tuFftcHg</t>
  </si>
  <si>
    <t>j6n3LvJaBVi_N-3-gvPlQg</t>
  </si>
  <si>
    <t>vcjmwCtVm8Z59yxEoOJNoA</t>
  </si>
  <si>
    <t>ZK8XPtPQr2N12wTivgoBkA</t>
  </si>
  <si>
    <t>Ordered the trout sandwich and didn't really know what to expect. It ended up being one of the best sandwiches I've ever had in my life. So good that I'm writing a Yelp review about it; which is not typical for me. Absolutely delicious. Also ordered The Butcher (cocktail) which was very good as well. Highly recommend.</t>
  </si>
  <si>
    <t>prcGIrc7-jIsm3C_dC58ww</t>
  </si>
  <si>
    <t>D7MMo7NU8aqMJISG_WSFLw</t>
  </si>
  <si>
    <t>We came here on a Saturday afternoon.  The place was busy but we managed to get a table outdoors. They have board games which you can take outdoors and play at your table. They have beer flight selection for $2/4oz. We ordered 5 each. They have some very good selection. We liked Tropical Thunder, CPA, Wrong way and MeTime. They keep introducing new flavors. We also ordered chicken sandwich which came with a side of fries. The sandwich was good but the fries were really very good -thin and crispy. The service was also very prompt and courteous. We got seating near the fireplace and had a very good time. Overall very good experience. I would recommend this place for evening dates by the fireplace or morning chill out brunches.;Note: They have happy hours Mon-Fri with $1.5 flights and $10 pizzas. Will definitely try their happy hour and review it.</t>
  </si>
  <si>
    <t>OoFCe8VbzzCr88SGC08omw</t>
  </si>
  <si>
    <t>Korean, Restaurants, Asian Fusion</t>
  </si>
  <si>
    <t>Buk Chon Korean Cuisine</t>
  </si>
  <si>
    <t>nCHoMLm16PQsv2mYoCPWoQ</t>
  </si>
  <si>
    <t>We had  bulgogi at Buk Chon's Old City Fest booth. I had it as a rice bowl and my wife had it on a roll. In deference to local culture (I guess); both were topped with cheese and I added Kimchi. The meat tasted good enough to suggest a trip to the restaurant.</t>
  </si>
  <si>
    <t>q4PUEGJv51imxu-wKV3LPg</t>
  </si>
  <si>
    <t>sHPOmtMlJcnoH24oPn36Yw</t>
  </si>
  <si>
    <t>unSL3jKjrrJLS5sAeeYKSg</t>
  </si>
  <si>
    <t>LKRYGkvyUTgUKDcxdAsv2w</t>
  </si>
  <si>
    <t>Summary: worth a try if you're in the area;;Overall, the food was good. We had the fried chicken appetizer, ribeye bulgogi and the Kimchi fried rice. I didn't care too much for the fried rice but the rest was tasty. Service was not great but we had brought wine to enjoy and this the slowness wasn't too bothersome. The menu is accessible and reasonably priced. Love that it's BYO. I probably wouldn't make a special trip to come here but if I found myself in the area would return for dinner and to try some new things.</t>
  </si>
  <si>
    <t>RQ-UlkBBEOPCy4wMnBrK4g</t>
  </si>
  <si>
    <t>dpSLE97LChaOAaeSkqJ8hA</t>
  </si>
  <si>
    <t>Last night my wife and I came in for Dinner. We weren't quite sure what to expect but decided to give it a try since it was in the city and we weren't quite sure what to eat. The food people posted looked good and we gave it a shot. We were not disappointed at all. We had the Korean Chili wings, Kim-Chi Fried rice and the Spicy Pork Bowl.;;We wish the Korean Chili wings were a little bit spicier. However, we did like the fact they were super crispy and boneless. We weren't really looking to get our hands super messy last night so it was perfect!;;The Kim-Fried rice was pretty good. It wasn't too spicy and it didn't have a sour after taste like some places we have tried. The portion was also perfect. not too overwhelming at all. ;;I felt like the Spicy Pork Bowl was the best. Normally, when you order a hot stone bowl the rice at the bottom tends to burn very quickly. When I started tossing the rice to mix it with the veggies and the pork. It wasn't burnt at the bottom either! The green onions were a little big they weren't cut into bite size so I picked them out of the bowl. Besides that everything was great. ;;There's not a lot of Korean places that I would recommend but I would definitely go here.</t>
  </si>
  <si>
    <t>PAmWhKSUyuLOF10P3OcUyQ</t>
  </si>
  <si>
    <t>Dm9r_qjJA85930OodUMWsw</t>
  </si>
  <si>
    <t>Everything we ordered was good. As someone who grew up in Toronto with a thriving K-town where side dishes are expected; I was nonplussed. Up your side dish game.</t>
  </si>
  <si>
    <t>JeMPH8vo4dPZGvBn3oR6ag</t>
  </si>
  <si>
    <t>6UIl-JEXLOeEF7jTyxdMHQ</t>
  </si>
  <si>
    <t>The food is so addicting! The Korean fried chicken is a must have!! It's perfect. It's crispy, sweet and spicy, practically candied. So delicious! Then I always get the Galbi. If you like short ribs, you'll love the Galbi skillet or rice bowl. The short rib is so tender and the flavor is to die for. Real Unami. Today I tried two new things that I will definitely be ordering again; the scallion pancake and shrimp fries! Both were amazing!! ;I love the inside of this restaurant. It is cozy yet feels spacious because of the high ceilings. The brick walls, candles, murals, and lighting add the it's welcoming and warm vibe. I love coming to Buk Chon with friends for a fun night or with my boyfriend for a quiet date. Service cannot be beat! Takeout is also always another great option for us Old City locals as well. ;Third time back this week. Will be back very soon!</t>
  </si>
  <si>
    <t>N18PumFVCfV1R7BqnKWf_w</t>
  </si>
  <si>
    <t>zhIk-QYyuHV11AuuIVA3vg</t>
  </si>
  <si>
    <t>My boyfriend and I are just visiting Philadelphia for the weekend and we stumbled across Buk Chon. We didn't really have any expectations or know what to expect. It was AMAZING! We had the beef bulgogi; spicy pork bun; double fried sweet potatos and the fried boneless chicken wings with honey soy sauce. Everything was so delicious!  The portions are a great size; the price was reasonable and the staff were so polite. Would HIGHLY recommend trying it out.</t>
  </si>
  <si>
    <t>BpHYheVVlpcg3zERYiDhTA</t>
  </si>
  <si>
    <t>TmlLpVg0Ch-vnZ_15PRWVA</t>
  </si>
  <si>
    <t>nvJrNGSERAn4pfhNAOyH6Q</t>
  </si>
  <si>
    <t>FBvXEvSIFbGoHKjA-6LIrQ</t>
  </si>
  <si>
    <t>81L1QSQ7XfThre0RGDRuVQ</t>
  </si>
  <si>
    <t>Hf3r_nsEQRmEgFBQsqaTYA</t>
  </si>
  <si>
    <t>Everything was delicious. I'm doing my best not to compare this to my mom's cooking because that would be ridiculous. This has an interesting blend of korean fusion dishes to appeal to everyone and that's pretty much what I had. Everything was delicious; and my american friends who never had korean were very pleased. When you're craving your mom's cooking like I do all the time; this might not be your #1 choice but it's a tasty dinner spot nonetheless.</t>
  </si>
  <si>
    <t>ESDPrVZqf4gyFw7Tzmmf8g</t>
  </si>
  <si>
    <t>MKsCFQuzmgH2We9hwTQ8gw</t>
  </si>
  <si>
    <t>Greek, Restaurants</t>
  </si>
  <si>
    <t>South Street Souvlaki</t>
  </si>
  <si>
    <t>AAFzREk--LEIL7W83AvwOg</t>
  </si>
  <si>
    <t>I come here from time to time when I'm itching for a gyro.  It's made pretty well here and i always leave satisfied.  (random side note: refills on soda aren't free here);;The service is good enough.  The staff is a bit curt.  Not to the point that they are rude, but you don't really get the warm fuzzies if you know what I mean.;;The funny thing is i am now in the habit of calling them to see if they're open before i go.  Why, you ask?  Well, they seem to like their vacations, god bless them.  There was a point a while ago when i went on three separate occasions and every time it was closed!  This is no knock on them.  Owning a small business is hard, especially if you are in the restaurant business.  but a seemingly unpredictable vacation calendar = me calling them before i head over.</t>
  </si>
  <si>
    <t>Z_5NJa9-KC71oOzzGraQyA</t>
  </si>
  <si>
    <t>South Street Souvlaki, at one time, was decent, reliable, and, if nothing else, cheap. After my wife and I had dinner there this week, it is neither decent or reliable, but it is still cheap. I ordered a lamb souvlaki platter (their namesake) and my wife had the moussaka. The waitress informed me that lamb was not available. That should have been the obvious red flag, but I persisted and foolishly ordered it with beef. The resulting souvlaki was, without a doubt, the worst I've ever had the misfortune of eating (actually I stopped midway feeling downright unwell). The meat was not only tough and full of gristle, but was, if that's not enough, tasteless. My wife also said the moussaka was not only tasteless, but had an odd, somewhat nauseating quality. She also stopped midway through. We left the restaurant feeling queasy. Later, she really did become ill from the meal.;Another modest culinary landmark bites the increasingly bitter dust of Philadelphia's South Street. Alas</t>
  </si>
  <si>
    <t>Q5bXutwteBWwnYA0v5La6Q</t>
  </si>
  <si>
    <t>UCtWzOk1V7UPUV9u8rD0-Q</t>
  </si>
  <si>
    <t>Great place to grab lunch for under $10 on south street an option that doesn't include pizza or everything fried only!!;The chicken kabob wrap is my go to!! It is packed which makes it a little tricky to eat but worth it! The pita is warm and the yogurt sauce seems like a pretty healthy condiment!</t>
  </si>
  <si>
    <t>KBvXPfCn6iAXR2SBgkw_Zg</t>
  </si>
  <si>
    <t>It was way better when it first opened many years ago.  Food is consistently above average to good.  Service is another thing.....  Suggest that you eat at the small bar if you are single or a couple; because the bartender is usually more friendlier and capable than the servers.  Take out available in separate entrance to the left.  Highly recommend their shish kabob or gyro for good filling Greek fast food under $10.</t>
  </si>
  <si>
    <t>HfQ_dQrRRtRMc2LUXyxUnQ</t>
  </si>
  <si>
    <t>BzgApo6k5J6R2WJEMT3YXg</t>
  </si>
  <si>
    <t>XydeyBH-weRdWbdV5qIeag</t>
  </si>
  <si>
    <t>First time trying a souvlaki and I was pleasantly pleased :);;This is a great lunch spot for you to grab something on the go. It is very hot inside and there isn't much seating. I love that they even have a to-go window so you can just stand on the streets and take a look around while they finish up making the food.;;The ingredients tasted very fresh and the meat had a great charred flavor. There was a bit too much yogurt but it was still very good. Oh, and the warm soft pita bread is YUMM!;;I'll definitely come back and try some of their other meats also.</t>
  </si>
  <si>
    <t>un2Y7a_ydvuK2CpE3Lm88A</t>
  </si>
  <si>
    <t>Best Greek in philly.  Have tried other places and they failed to compare. ;the gyro is incredible!!!</t>
  </si>
  <si>
    <t>sMJ74pCHgMc37ey_qA-12w</t>
  </si>
  <si>
    <t>This place came highly recommend from a local and it was worth visiting. I had the sampler plate for appetizer. Everything was delicious. Their gyro was excellent. The server recommend adding jalapeÃ±os to the gyro and I loved the kick; but I love spicy food. Great service. Great food. If I am in the area I will definitely visit.</t>
  </si>
  <si>
    <t>KICujJwm9_770QD1bqYV7Q</t>
  </si>
  <si>
    <t>ViPhdCy6mQIxHjoOCzAZyA</t>
  </si>
  <si>
    <t>KA6qEMS_bGFaGWgIGLYViw</t>
  </si>
  <si>
    <t>AGIXuuDPSXQ7bg7F8Zcsvg</t>
  </si>
  <si>
    <t>r4eDzodjjoxk79ydS7V67Q</t>
  </si>
  <si>
    <t>American (New), Nightlife, Cocktail Bars, Breweries, Bars, Restaurants, Food, American (Traditional)</t>
  </si>
  <si>
    <t>1518 Bar &amp; Grill</t>
  </si>
  <si>
    <t>vtk8Xlses0mNfaOW_zPZtw</t>
  </si>
  <si>
    <t>My boyfriend and I just had a great experience here for lunch. His \meat and potatoes\" palate was satisfied with chicken tenders and fries and I was able to choose from a variety of wholesome</t>
  </si>
  <si>
    <t xml:space="preserve"> unique</t>
  </si>
  <si>
    <t xml:space="preserve">  and/or healthy dishes. ;;The crab cake appetizer (lump crab meat over guacamole and a spicy sauce) is perfection. I also had the escarole soup-of-the-day</t>
  </si>
  <si>
    <t xml:space="preserve"> which was filling and fresh. ;;The atmosphere was casual and the walls were adorned with artwork of Philly. Will definitely come back."</t>
  </si>
  <si>
    <t>gaSZ64VihdwhRogNkvAT1w</t>
  </si>
  <si>
    <t>wtuA5huYwu3Cio7KhH6glw</t>
  </si>
  <si>
    <t>fLr-QwCI6ElzXXNOv_oOig</t>
  </si>
  <si>
    <t>RYJvLf4W7ycpWTX_3A2l5g</t>
  </si>
  <si>
    <t>Just had a great experience here! Went in for drinks with a friend; which were priced well and had fantastic service! Friendly server and a man who I assume is the owner overheard my friend saying it was my birthday and he brought me out a big martini glass full of cotton candy! So sweet and unnecessary but that's the kind of thing that makes you wanna go back! Will be back soon (:</t>
  </si>
  <si>
    <t>af4A5WseC18XjJn4F-j4HA</t>
  </si>
  <si>
    <t>BeHEKpa6X-5PGeFigQyhyA</t>
  </si>
  <si>
    <t>bo_y8cD7_Ayz4kiugALDTA</t>
  </si>
  <si>
    <t>This place is good for one thing and that's a drink...the food sucks! I ordered eggs Benedict and received a gelatinous Sauce that resembled something you would throw up. The waitress's and the bartender gabbed about how bad the food was and how could anyone eat the food there while serving inedible concoctions. Stay away; unless you want a drink....</t>
  </si>
  <si>
    <t>lvdbhLTAJaTvG05FgDge0A</t>
  </si>
  <si>
    <t>ZHuawjTyezgccnxGBoA9XQ</t>
  </si>
  <si>
    <t>We went there because the restaurant we had in mind was closed and we were running out of time, so we thought of giving it a shot.;I would say it is at a good location and good food considerably good  !! ;They have decent selection of salads and sandwiches for vegetarians. ;Their Portobello Reuben is really good though I didn't find Caprese either tastt or worth the money.</t>
  </si>
  <si>
    <t>VVUVedy7mqndxJ4Mw5C2Rg</t>
  </si>
  <si>
    <t>_yW6XAROGFEJ7yu8B2eMnQ</t>
  </si>
  <si>
    <t>The service was great and the food is flavorful! I did have food poisoning from this place; but the calamari wasn't fully cooked. Other than that; I enjoyed the happy hour appetizers. Definitely tried the T.E.D! Thanksgiving every day! I enjoyed that sandwich. Nice set up for a bar restaurant.</t>
  </si>
  <si>
    <t>gvt1kDThhzxICK8utlxrgg</t>
  </si>
  <si>
    <t>X-ZfFFOV3JBDettp7pw6vg</t>
  </si>
  <si>
    <t>This place has the potential to be another gem among the great restaurants that reside on Sansom.  1518 was looking like a sure-fire 4 star establishment or better until...the attack of the fruit flies commenced!  ;;Positive Observations:;- A cool and intimate bar/restaurant in a pristine location.  Ninety percent of the decorations have a Philadelphia theme.  The walls are covered in oil paintings of the Philly skyline.;- The service was good.  Our waitress was very pleasant and didn't rush us on making drink or meal selections.  She also offered up her personal favorites in regards to the dinner menu.;- The crab cake appetizer was outstanding.  Filled with lump crab and contained minimal fillers.;- The short rib sandwich was excellent.  A juicy sandwich complimented by a very mild horseradish sauce.  I also enjoyed the side salad that accompanied the sandwich.;- The menu offered some great options and very reasonably priced for a city restaurant.;;Areas of Opportunities:;- The chairs that are pitted with the high tops are a tad too short for the tables.;- The beer list was decent however the list on the table didn't include some of the seasonals on tap.  ;- Pest control (see below);;Back to the fruit flies, they were unbearable!  We saw one annoying fly as we enjoyed a pre-dinner beverage, but once the food arrived it was game-on!  We actually notified our server and moved to the bar counter.  While seated at the bar, the patrons next to us informed us that we weren't safe there either.  Right on cue a fly landed on my wife's pint glass. ;;1518 has some great potential and I will cheer them on. With some minor but very important tweaks and care 1518 could thrive!</t>
  </si>
  <si>
    <t>bsNS8tvMDn9ntB8OP3rNsw</t>
  </si>
  <si>
    <t>rCU4XbrMPJZQh46YuZP2Zw</t>
  </si>
  <si>
    <t>The  short rib sandwich is spectacular! The owner Willy is kind; caring and takes great care of customers. great crowd for lunch too! The bartender Dot is adorable and friendly. hit this spot!</t>
  </si>
  <si>
    <t>cpn616hxzabOC0bxm9n11Q</t>
  </si>
  <si>
    <t>zXgksmhdzgL4Xx5FylbP3w</t>
  </si>
  <si>
    <t>American (Traditional), Food, Diners, Bars, Nightlife, Restaurants, American (New)</t>
  </si>
  <si>
    <t>Goat Hollow</t>
  </si>
  <si>
    <t>pQcZSpBjHI0odbWR0SF3RA</t>
  </si>
  <si>
    <t>Went to Goat Hollow last night for dinner with a friend who lives in Mt. Airy. Atmosphere was great - rustic, love the wood stove (would imagine that it's very warm &amp; welcoming on a winter night). We sat at the bar, bartender was attentive, my martini was excellent and she kept an eye on my friend's wine glass. We ordered the charcuterie platter (currently kind of obsessed with them) and a large house salad to split. The salad was fine, but I was somewhat surprised that they didn't split it for us (especially given lack of space at the bar). Slightly overdressed and could have used more goat cheese. The charcuterie platter was disappointing to say the least! The cheeses (I believe there were 3?) were cut into such tiny slivers that you could barely get a decent feeling for the taste/texture. The prosciutto was fine, there just wasn't much of it. There was no explanation of the cheeses OR the meats, and a couple of the meats were... difficult to discern? A terrine of some kind? The pickled veggies were good, as were the cornichons (but those likely came out of a can, as did the whole grain mustard). I believe we received 5 pieces of bread to go with the whole thing. Needless to say, we both left hungry. ;;On a positive note, another patron at the bar ordered the smoked salmon board, and it looked delicious - we were both jealous and drooling over the plentiful portion of salmon and pile of bread. Why so stingy with the meats &amp; cheeses, Goat Hollow?</t>
  </si>
  <si>
    <t>dOG_-bs7sJo5Za0l0B4K_A</t>
  </si>
  <si>
    <t>Just had our 2nd meal here and again very impressed! Spur of the moment decision to go out for dinner &amp; we were able to get a table for 4 and had a lovely time- only negative part of the night was the room temperature. Unfortunately the a/c couldn't quite keep up with the outside temperature but our waitress was very understanding and was able to move us to the front room near the ceiling fan. Everything from appetizers to entrees were delicious and we look forward to our next meal here! We had the Cubano sandwich; the fish tacos; the brisket sandwich and the scallops entree; we were all quite satisfied!!</t>
  </si>
  <si>
    <t>OimVt2JAZI9el-R1lAJzYg</t>
  </si>
  <si>
    <t>De6ZJEwNda3EB4eVIn9gUQ</t>
  </si>
  <si>
    <t>Tremendous beer list, decent food, but really spotty service. Never known for their swiftness, on my most recent visit, it took fully 20 minutes for someone to come over and take our drinks order, then a further 10 minutes for the drinks to be served. ;;With the potential this place has, it should be buzzing, but with the attitude of staff and management, it's easy to see why McMenamins is cleaning up, and Goat Hollow isn't.</t>
  </si>
  <si>
    <t>9RrJqkfb33HfXzLCZMNE5w</t>
  </si>
  <si>
    <t>z9-kKFWHhgpT2sZ6SsES_A</t>
  </si>
  <si>
    <t>This place is definitely a hidden gem in Mt Airy.. I always try my best to support local business.the decor is pretty mellow; dark and warm; great for catching up with friends; a date night or evening a business lunch. Great beer menu with many options; also some great cocktails to. My husband and I order the goat shrimp as a appetizer which was pretty good; for our meal he order mergueze lamb. I order the brisket sandwich which was so delicious! I differently would suggest this place. My only advice is if your in a rush this may not be the right place for the food can take a bit of time; since it's all fresh and made right there.</t>
  </si>
  <si>
    <t>CJgDrcOuzxWXrSsW-d3Mwg</t>
  </si>
  <si>
    <t>RF7V6NnVfJluNl08jwG75A</t>
  </si>
  <si>
    <t>GREAT Mt. Airy neighborhood place! Food was excellent; menu diverse; ambience relaxed.....except for the \background\" music - cacophonous; frenetic and much too loud for the modest crowd that populated the room. Management asleep at the wheel in this category...seemingly clueless."</t>
  </si>
  <si>
    <t>JEGsIfVpMQF8sGjrY2pWng</t>
  </si>
  <si>
    <t>xYXSjwj02f7j3Ij1wrzihA</t>
  </si>
  <si>
    <t>It's tough for me to give bad ratings... especially since this is right in my neighborhood and I may find myself in here for a beer again or something eventually (I have been called out for my reviews before...);Anyway, now that I've apologized in advance, time to get to the grimy... speaking of grimy...;I don't like finding foreign objects on my plate... pieces of food or any other material that aren't designated as part of my meal... nor do I think were even intentionally placed on my plate.;The dishes weren't the only things that were dirty but they were certainly the most concerning... This in and of itself is enough for me to drop almost any place to three stars.;What saves this place was the lovely waitress we had.  She was especially sweet and made sure we were well catered to... though she didn't seem at all dressed for a restaurant in which the food attempts to be pretty damn fancy... note I said attempts.;A large portion of the menu is dedicated to differently spiced moules frites (which I had to google; it's a dish from France consisting of fries and mussels, sorry for being such a Pleb) and an assortment of other stuff that I just wouldn't expect from a local bar type scene.  ;Maybe I am being too picky, but the space is very poorly used (in terms of decor/seating) and it all seems very rushed and... not very business like. ;As I said, I may end up here again for a beer eventually, but not soon, and not by choice... and I won't be eating... may bring my own mug.</t>
  </si>
  <si>
    <t>Gov_12CYw4Tc5T9leeuqDw</t>
  </si>
  <si>
    <t>Delicious burgers; great beer list; and good service.  Bartenders are awesome! Good gluten free options; just watch what goes in the shared fryer</t>
  </si>
  <si>
    <t>BH-10Kjdf0C-F0aEra_z-g</t>
  </si>
  <si>
    <t>BIcbMwUJSY5uXtrl0hsKOw</t>
  </si>
  <si>
    <t>Was very excited for this place to open, as we live just down the street and are always looking for new additions to the neighberhood.;;We have been twice already, once on opening night for a few beers and again for dinner.  The owner came over and introduced himself both nights, which was a nice touch.;;They have obviously put some thought into design and feel - the place looks great and is comfortable with lots of cool architectural features, good lighting and a great looking bar.  They also have 24 beers on tap, which is great.;;Food was solid at dinner but has room for improvement.  I got a burger which was slightly overcooked but still tasty.  My wife got the brisket sandwhich with fries.  Fries were excellent and came with a tasty horseradish aoli type sauce that was very good.  Brisket was great but the roll it came on was a bit tought to bite through, taking away from the overall awesomeness of the sandwich.;;Service was great at the bar opening night even though they were completely swamped - the bar tenders were putting in a lot of effort.  At dinner service was a little slow, but since it is still their first week and they were packed again I don't think thats a big deal.;;Definitely still has some growing pains but I think that they have a lot going for them and with some improvement could be one of our go to spots.</t>
  </si>
  <si>
    <t>iWE8Ua0oDMtakEh9Gcupdw</t>
  </si>
  <si>
    <t>ia3OQLt_-Gjn_ufPA7bG5Q</t>
  </si>
  <si>
    <t>I had heard the hype and was keen to try Goat Hollow. it was easy to find and park. i liked the funky decor. Especially the feature light fixture on the 2nd floor with different vintage bulbs - very cool. it was nice to see they had games and coloring supplies for the kids. We ordered drinks as soon as our friends arrived. I had a very nice $7 glass of  Sauvignon Blanc, someone else in our group had the Chivitas, a draught cocktail which I tried and did not like at all,it had a very strange,strong taste but to be fair I'm not much of a fan of tequila drinks.;Since the chef used to work at Monks and I love mussels, I ordered the moules frites variation they labeled Lincoln Drive - mussels in white wine with leeks, and goat cheese with frites. Three of the kids got enormous grilled cheese sandwiches with  fries. My 10 year old got the vegan stir fry. Our friends got the duck salad,and  brisket sandwich,and my husband ordered the a burger. The problem was it took a really long time for the food to come out. ....Except the vegan stir fry. my daughter was finished before the rest of us got our entrees. The wait staff were apologetic and said they had several large tables at the same time. Our soups and salads were pretty fast, and the food was all very good . So we will give them another visit for sure.</t>
  </si>
  <si>
    <t>RU1TuPUCiBYAlAIN97YNag</t>
  </si>
  <si>
    <t>Gygl9sr0Ekm1CMuhPWJ0Jw</t>
  </si>
  <si>
    <t>I'd love this to be higher; I really would. The atmosphere is great and I love the ideas on the menu; but both times we've been; we've had issues. On our most recent visit; I ordered a starter from the specials: chilled peach soup. The flavor was crazy-delicious; sweet and spicy and a heartier texture than I'd expected; but out of the three bites I tried; three were inedible...three-quarters of a peach pit in the first spoonful; then pebble-sized shards of pit in the others. I was afraid I was going to break a tooth on my soup and had to return it. (Now that would have been a story for the dentist!) They didn't offer anything else to replace it and didn't take it off the bill until we asked. The mussels were good (and only one had sand; so yay no broken teeth). The fries were fine but nothing special. My husband's burger was disappointing. Service was spotty.</t>
  </si>
  <si>
    <t>Yu_QofgDAjn__QsMi5Wudg</t>
  </si>
  <si>
    <t>Bars, Nightlife, British, Pubs, Breakfast &amp; Brunch, Restaurants</t>
  </si>
  <si>
    <t>The Victoria Freehouse</t>
  </si>
  <si>
    <t>Kh0oDW0vnclDMH08POji3w</t>
  </si>
  <si>
    <t>I ordered delivery from this place and it was so delicious! My order included curry fries; tikka pizza; crab on toast; and sticky toffee pudding. Everything was amazing; but the crab on toast was especially tasty. I could have eaten three orders easily. Will absolutely be repeating this lunch!</t>
  </si>
  <si>
    <t>Obqxlnd9tqJg79eSGDz7_Q</t>
  </si>
  <si>
    <t>oy17WyVOfs7RaRpfnVCCrg</t>
  </si>
  <si>
    <t>Love the service, love the location, love the quizzo.  Rich puddings you won't find anywhere else.  ;;I'm not a fan of English ales or the cuisine's heavy richness.  So I can't sing much praise for either.  Still, I find myself coming back for Victoria's friendly, stylish ambience.;;Wednesdays are quizzo nights, and the host is a doll.  The bartenders are lovely. If you live in the area, this is a fantastic pub for you to be a regular.  Just make sure you don't eat too much of that pudding.</t>
  </si>
  <si>
    <t>F4lOM4VTU0DshloIydI2Fw</t>
  </si>
  <si>
    <t>I used to live in London and am so glad the Victoria Freehouse has come to Old City. For me, there are few restaurants worth visiting Old City for, especially on the weekend but i've been three times already.;;The beer selection and cocktails are fantastic. The service is friendly and good at explaining British food to those unfamiliar. My favorite dish on the menu is the stew; everything about it is perfection, right down to the warm irish soda bread served on the side. The tikka masala is also delicious and perfectly British. Those complaining about indian food at a british restaurant clearly don't know that tikka masala is the most popular dish in the UK.</t>
  </si>
  <si>
    <t>8S50oHKONjF1bnzzY3GPwQ</t>
  </si>
  <si>
    <t>Zo9ygMbeTqjcBFhHtDPAbw</t>
  </si>
  <si>
    <t>This place is an English pub staple. English draft beers, bottles and cans, (on draft my favorites are Old Speckled Hen, London Pride and that famous double chocolate stout) and the bartender will ask if you want your draft beer in a 16 oz. or 20 oz. glass.;;I usually come here as a tradition before our monthly scheduled vinyl soul nights with my DJ friend. Usually there's English mod bands playing through the speakers (The Stone Roses, Blur, Oasis, etc) ;;There's a tasty varied English food menu. My favorites are: cheese curried fries, sausage roll, bangers &amp; mash, and the Tikka Pizza. ;;Bartenders are always friendly and knowledgeable - love sitting at the bar. A little high on the prices but worth it.</t>
  </si>
  <si>
    <t>c2iD04NaZ5dIB42I1Zagdw</t>
  </si>
  <si>
    <t>By7U3vYAVObd_CemZ_isiA</t>
  </si>
  <si>
    <t>My favorite place to hang out in Old City!  Ed and Perry are amazing and Stef the bartender can make a mean drink.  When I die; I want to be buried with their Bacon-Wrapped Dates; in my hand.  Such a fun atmosphere; and I highly recommend this place.</t>
  </si>
  <si>
    <t>abv9GQCNO-PfJYzLIC0TNw</t>
  </si>
  <si>
    <t>Mgxoo6cTVui0eCNLIlD4-g</t>
  </si>
  <si>
    <t>Came here for Sunday brunch with a group of six (and our very own Brit), we all had the English Breakfast and loved it. I had the vegetarian, and I have to admit I was not very excited about it, but was pleasantly surprised once it came out! To all my vegetarian friends - definitely a plate to try at some point.;;Also seem to show international sports, so I think that's a plus. It's a little difficult to find for people not familiar with Philly, but it was empty on Sunday at 11am and we had the place to ourselves for a while. Can't comment on lunch or dinner, but I would come back for brunch again. My only complaint? $7.5 for a tiny mimosa - almost as much as the meal!</t>
  </si>
  <si>
    <t>m5BP5uU99Hia4yE86I7RGA</t>
  </si>
  <si>
    <t>GZXNj3VysFvKzyAK2VHB3A</t>
  </si>
  <si>
    <t>Sign on the door says \Daily Happy Hour 4-7pm;\" but my party is disappointed to learn that Saturday and Sunday are not even considered applicable as happy hour days; despite the advertisement suggesting otherwise.  Curry fries are lacking in taste and did not quite have the proper texture or temp; but they were plentiful. We are sampling a few dishes.  The wings are unappealing to me and none too big.  The roast beef sandwiches are of good quality.  The place has the redeeming quality of showing the UNION games on primary flatscreen behind the bar.  The Freehouse is affiliated with British Chip shop in Haddonfield; menu is right about the same level of good as well."</t>
  </si>
  <si>
    <t>wWa9X07Cq8EVaqJrA5QKyA</t>
  </si>
  <si>
    <t>p2_bE6XZSuoEICIrdKoeuA</t>
  </si>
  <si>
    <t>The Victoria Freehouse is fantastic. My wife and I had the day off yesterday and decided to stop in for some snacks around midday. The beer selection of beers from the UK is pretty amazing. They have about a dozen solid picks no draft, and two on hand pump. The bottle selection is also worth going over before you order your beer. Some pretty rare beers and vintages are available. ;;We tried three different dishes and liked them all. First was the tikka masala pizza, which was delicious. It was a personal pizza with tikka sauce in place of the sauce, and pickled onions and cheese. Definitely recommend. The pickled deviled eggs are also great--they look interesting, too: both the egg and filling are a pink color. ;;But my favorite dish was the \devils on horseback\"--bacon-wrapped dates stuffed with stilton cheese. Only $5. These were spectacular. If you've never had stilton</t>
  </si>
  <si>
    <t xml:space="preserve"> you should try it. It's like a bleu cheese</t>
  </si>
  <si>
    <t xml:space="preserve"> but made with cow's milk</t>
  </si>
  <si>
    <t xml:space="preserve"> so it's a little more mild. These were like mini one-bite chesseboards. Highly recommend. ;;The bartender was also super nice</t>
  </si>
  <si>
    <t xml:space="preserve"> and we had a nice conversation with some of the other early arriving patrons (we got there just as the bar was opening). I'd love to visit again and try brunch. ;;Would def check the Freehouse out."</t>
  </si>
  <si>
    <t>0CobfuwFMVfOlXI333oylQ</t>
  </si>
  <si>
    <t>My vegetarian friend wasn't particularly happy about this place which made me laugh. We're at a British pub, where there aren't a ton of interesting vegetarian choices other than the tikka pizza and vegetable curry-- neither of which she ordered, so I told her she wasn't allowed to have an overall opinion of the place, she could only give me the vegetarian point of view. She ordered the beet salad and then after tasting my mushy peas, ordered it and raved about it (as did I). Other foods sampled: curry cheese chips-- which were soggy, but tasty; Guinness Burger with stilton cheese which was delicious, but not anything to make a special trek for; Irish Whiskey Bread Pudding-- which was not very sweet and pretty good. ;;Honestly, the things that made this place shine were the lovely people who worked here and the fact that we accidentally stumbled upon Harry Potter Quizzo which happens only every couple of months. The place was lit with floating candles for effect and there were serious Potterheads in here. We had a butter beer (not as good as the ones served at Universal) and we came in second to last place in quizzo, but had a lot of fun. ;;I'd come again, get a little more adventurous with the food and update my review!</t>
  </si>
  <si>
    <t>6P-Iwl-ma3hiyI7EWiiuNA</t>
  </si>
  <si>
    <t>Visited on a cold Sunday night while family was visiting from down south. Our server, Rita, was quick to greet us. Started off with a few beers. They have a great selection of draft and bottles. We tried the soup of the day, which was tomato bisque, and a scotch egg. Both were very good. For dinner we ordered some of the house specialties. Bangers &amp; mash, fish &amp; chips, and shepherds pie were perfect and came highly recommended by our server. ;For dessert, my brother orderded the Valentine's day special \Love cake.\" Rita was quick to point out that it was good</t>
  </si>
  <si>
    <t xml:space="preserve"> but the best dessert they made was the sticky toffee pudding. She then brought us out a sample on the house</t>
  </si>
  <si>
    <t xml:space="preserve"> and it was amazing!;I'm not one to write many restaurant reviews</t>
  </si>
  <si>
    <t xml:space="preserve"> but this restaurant deserved one. Great food and great service has me wanting to go back soon</t>
  </si>
  <si>
    <t xml:space="preserve"> and bring friends to try it out."</t>
  </si>
  <si>
    <t>UGrtpTSuAQwIQGgWduu2UQ</t>
  </si>
  <si>
    <t>TE2IEDNV0RcI6s1wTOP4fg</t>
  </si>
  <si>
    <t>Convenience Stores, Italian, Specialty Food, Mexican, Restaurants, Food</t>
  </si>
  <si>
    <t>Tortilleria San Roman</t>
  </si>
  <si>
    <t>o4_hxMY6roMiTLTlFG6mwQ</t>
  </si>
  <si>
    <t>Simplicity at it's finest. What do they sell? Authentic Tortillas and tortilla chip; salsa. This placed in the heart of the historic Italian Market. It's so simple; I'm trying to find other things to say about this place.</t>
  </si>
  <si>
    <t>wurR_wLIzFy6qc3v8xIT5A</t>
  </si>
  <si>
    <t>eaY0MiyRHtO3A6saxlc9Vw</t>
  </si>
  <si>
    <t>Best corn chips...It will be hard to go back to other chips after tasting these fresh, crunchy, crispy chips unless you can make them this perfectly yourself.;;A large bag of blue corn chips filled to the top of an extra large zip lock bag (at least a pound of chips) for $5.00. Worth every penny!!;;Their home made red salsa is spicy and definitely hot! ;;And about 30 fresh made tortillas for $2.00?? ;;This was $10.00 well spent!!</t>
  </si>
  <si>
    <t>XRL_klZNcauhBKJ6p0tbKw</t>
  </si>
  <si>
    <t>c1l1LKXxmIxKR7OHc0O4mg</t>
  </si>
  <si>
    <t>A kilo of fresh, warm tortillas for $2?  Yes please!!;;They are super friendly and will let you sample a warm tortilla or chips with the green or red salsas (which are also for sale).... mmm.</t>
  </si>
  <si>
    <t>kRRUNrhAX-00fgHLQK1KaQ</t>
  </si>
  <si>
    <t>This place is another gem in the Italian Market. 30 fresh and delicious corn tortillas for $2.25?! There is no better way to perfect taco night. Plus; they make fresh tortilla chips to go. I went there yesterday to get some things to host taco night; and I will never have another taco night without stopping here first. The corn tortillas were still warm! That's how fresh they were.  Everyone was raving about the tortillas and the chips. I also got a pico de gallo and guacamole. They were also fresh and delicious. This is a perfect place to stop before dinner or a party to make it even better. The prices are so affordable. I highly recommend this place.</t>
  </si>
  <si>
    <t>xn-slFjHLPd8ZyGkc_QzvA</t>
  </si>
  <si>
    <t>I like it when I roll into a place after haven eaten one too many tamales at a nearby joint, and having a warm tortilla shoved in my face: \HERE</t>
  </si>
  <si>
    <t xml:space="preserve"> TRY THIS! 'S GOOD!\" The kind man behind the countered beckoned me. I could smell the warm</t>
  </si>
  <si>
    <t xml:space="preserve"> fluffy flour. ;;The salsas on the counter - one green and one red (Feliz Navidad mes amis - I get languages confused when I'm excited...sorry.) - and each rightfully spicy...like actually spicy. So don't idiotically smear the spice all over your warm tortilla</t>
  </si>
  <si>
    <t xml:space="preserve"> roll it up</t>
  </si>
  <si>
    <t xml:space="preserve"> and eat it like spice burrito minus the beans. It won't work.;;Do</t>
  </si>
  <si>
    <t xml:space="preserve"> instead</t>
  </si>
  <si>
    <t xml:space="preserve"> stuff the pipping hot fresh pressed round tortilla into your mouth. Savor the delicacy of a finely crafted Mexican staple</t>
  </si>
  <si>
    <t xml:space="preserve"> and be glad you went to the Italian Market...because now there's something worth the trip."</t>
  </si>
  <si>
    <t>xxjDayvS7S7m2LAkbEhrrQ</t>
  </si>
  <si>
    <t>No tortilla chip has ever compared. The others are like coffee grinds and San Roman is the coffee.;;Do not be intimidated by the pronunciation of tortilleria. You say it like Tortilla followed by the latter half of, you know, loose motions.;;The salsa are extremely hot. Watch your tongues.;;Also, they make the tortillas on this machine directly behind the counter, so the place smells amazing, and you get to see the cute little circles rolling out of the conveyor belt. ;;Def ten tortillas up!;;Check these folks out.</t>
  </si>
  <si>
    <t>__Owr7bc1EPoKd5VwrauQA</t>
  </si>
  <si>
    <t>lki04hcA8I5q9IQ5PYx_yA</t>
  </si>
  <si>
    <t>In a winter full of 50+ degree days there was at least one Saturday where the wind blew light snowflakes around the Italian Market.  Metal trash cans housed fires providing heat for the produce vendors.  I decided to warm up in Tortilleria San Roman around 11 as they were prepping the machine to make blue corn tortillas.  ;;I watched as they pulled mounds of blue dough out of the mixer &amp; stuffed the press to the brim.  Then one by one, the hot tortillas slowly made their way up the conveyor belt.  Samples were passed out to all - including the house made verde &amp; spicy salsas (marvelous bite/ kick to the red salsa).;;For $2 per kilo, this deal can't be beat.  Blanco are always available, blue a little later in the day.</t>
  </si>
  <si>
    <t>i99h2MVeUZcFWDtQj1EV3Q</t>
  </si>
  <si>
    <t>This place is the business.;;Fresh made tortillas and salsas.  From what I can tell, they do yellow corn and blue corn.  The blue is where it's at.;;The red salsa is super flavorful and quite spicy.  Haven't tried the green yet.;;The price will make you cheer.;;Increible!</t>
  </si>
  <si>
    <t>u7ILpAcKPnazaAi2eIGGtg</t>
  </si>
  <si>
    <t>A kilo of warm; fresh; blue corn tortillas. Oily; crunchy chips; and some spicy; smokey red salsa all for $8. And I leave a happy person. Reminds me of visiting my family in Mexico... these tortillas are great; soft; slightly spongy. I opened the bag right in the tortilleria and ate a couple; and then a couple more on my walk home.</t>
  </si>
  <si>
    <t>rqhGdPXv9wPAaae0C1CWRQ</t>
  </si>
  <si>
    <t>I really love Mexican food.;This place is on somewhere top of the list in my quest to find a good authentic Mexican place.</t>
  </si>
  <si>
    <t>KtvXz96bKK2zTDr00Cb0DA</t>
  </si>
  <si>
    <t>bn2jWrB_aXdQP4YoyUVVIQ</t>
  </si>
  <si>
    <t>Korean, Restaurants, Soup, Asian Fusion, Barbeque, Sushi Bars, Nightlife, Cocktail Bars, Bars</t>
  </si>
  <si>
    <t>Seorabol Center City</t>
  </si>
  <si>
    <t>PWqbJryF23uB5uSLJZlT4w</t>
  </si>
  <si>
    <t>4KTxX77Wzw4j_o3P_PiVtg</t>
  </si>
  <si>
    <t>fHPb9l8-ixayqQtCpIB4XA</t>
  </si>
  <si>
    <t>This place is new and I believe only opened up a few months ago. There are other locations throughout Philadelphia, but this location is my first experience. They have a good reputation so I was excited to try them out for lunch.;;Walking in you'll see they have a very large dining space which is made even more noticeable because it was empty. The staff seemed a little frazzled throughout my visit and these factors together suggest a struggling business.;;They weren't operating very smoothly that day, however my experience was excellent because of the attentive staff.;;The staff was very accommodating in proactively replacing our Banchan, getting utensils, and offering more bowls of rice when we were empty.;;The galbi was delicious and I definitely plan on coming back.;;PRO TIP: ask for wooden chopsticks as noodles slide around less on these as opposed to the metal ones.</t>
  </si>
  <si>
    <t>FC2eipAr1F0Sl7TjNm7-rQ</t>
  </si>
  <si>
    <t>Horrible! Very bright lights, cafeteria style. Zero atmosphere. Food just as bad! No taste, fatty, just awful! Sent everything back. Disgusting!!;Never go back!!!!</t>
  </si>
  <si>
    <t>KDXxc-HnkXH9D5zmo0YTGA</t>
  </si>
  <si>
    <t>NObqSUTYxhIB_jrSScHGCA</t>
  </si>
  <si>
    <t>LGo6GceEkvvn3_ov5FA-7Q</t>
  </si>
  <si>
    <t>Growing up, I used to have Korean food at least once a day (thanks Mom!). It's probably the only cuisine that I could eat forever without getting sick of it. I often crave Korean food, but how much I actually eat it has depended on where I've lived. A good amount during the time in the SF Bay Area (thanks to more Korean-food-loving friends), a small but still surprising amount when in Pittsburgh (thanks to a lunch spot somewhat nearby my workplace), but now, in Philly, I've been eating a pathetic amount of Korean food--I hardly ever have Korean food anymore. That is in large part to the dearth of Korean food places in Center City.;;This is all about to change. Cue Seorabol. A restaurant with street cred from super North Philly, Seorabol has the most Korean feel of the limited Korean options we have here. Even the small touches of the banchan (side dishes) that are unlimited help with the Korean atmosphere. The food has been generally pretty solid. The space is somewhat small, but for a start to Korean food, I'm pretty excited about this place!! See you often, Seorabol! :)</t>
  </si>
  <si>
    <t>PjYaEnWRFB7uogiAeaXQQA</t>
  </si>
  <si>
    <t>S38mjnZKoLWCn11i-M_buA</t>
  </si>
  <si>
    <t>This rating is a 3.5 ;In comparison to the original, the service here is definitely great but the  food is average. My friend and I came here last week to try it out since we are pretty hopeful that Korean establishments will make a mark in center city. Upon arriving we were immediately greeted by friendly staff. They provided us with hot tea which helped us keep warm. We ordered the kalbi, seafood paejeon and the kimchi jigae. ;The kalbi is cooked for you and brought out on the sizzling platter. The kalbi was a bit chewy but well seasoned. The seafood paejeon was perfectly crispy on the edges and soft in the middle. I also liked the portions. The kimchi jigae was a bit disappointing. I felt like it tasted overwhelmingly like kimchi, but it lacked some seasoning. I've had plenty of kimchi jigae in my life and somehow this did not quite satisfy. I noticed the pieces of meat were like slices of meat rather than chunks like I'm used to. In general I was disappointed by the food but I'm hopeful once they figure some things out it'll be better. I do acknowledge the service was good though. So I may come back in a few months since I am loyal seorabol- original</t>
  </si>
  <si>
    <t>sgk9F-p3QPg_4jjQBoayCA</t>
  </si>
  <si>
    <t>3.5 stars. ;;Came with friends for dinner during opening weekend. While we were excited to see a Korean restaurant in Center City, we left a little bit disappointed. The 2nd street location in Olney is much better, but I get it, we're paying for location, ambience, and convenience here.  ;;First off, let's talk about the banchan (side dishes). There was not a lot of variety. We probably received about 4-6 different items, with an additional serving of a few of the dishes. ;;We shared the bulgogi, kalbi, bibimbap, and soondubu. Everything was fine, the portions were smaller than the Olney location, and priced higher. (As expected for Center City.) The thing that really annoyed me was that there was a special on the menu for soondubu and choice of meat (bulgogi/kalbi) for a special price. We tried to order that since we knew we were going to share a bunch of things, but were told that \it wasn't available.\" It's not that they were sold out of the dishes</t>
  </si>
  <si>
    <t xml:space="preserve"> but we just couldn't get the combo at the special price. They basically forced us to pay full price for the two items</t>
  </si>
  <si>
    <t xml:space="preserve"> even though the menu offered a special (it wasn't \"special\" for certain hours either). That is just annoying. Literally it was $4</t>
  </si>
  <si>
    <t xml:space="preserve"> not a big deal</t>
  </si>
  <si>
    <t xml:space="preserve"> but it's the principle of it. ;;Good in a pinch if you've got a hankering for Korean food."</t>
  </si>
  <si>
    <t>1c6KPdV9Yc268FgdBRN9Qw</t>
  </si>
  <si>
    <t>I love Seorabol. I'm been quite a few times since it opened. I've tried the beef dumplings; seafood pancake; spicy stir fried squid; thinly sliced ribeye; kimchi fried rice; and the stone bowl bibimbop. My favorite is the stone bowl bibimbop; which I've had at a few other restaurants and have to say; Seorabol's is at the top of the list. The only thing I've tried that I really didn't enjoy was the kimchi fried rice - just not my thing. I've ordered take out a few times and they've included the small starter plates (various fermented veggies and/or fruits) and thrown in a Korean canned drink.</t>
  </si>
  <si>
    <t>TRz68dIyIxRQ_oPY1mY26g</t>
  </si>
  <si>
    <t>Amazing Korean spot! Delicious; flavorful warm dishes and nice ambiance. Really enjoyed the tea and the bi bam bap in hot stone bowl.</t>
  </si>
  <si>
    <t>k5VNGrWkpSiJKAnjzIdjtw</t>
  </si>
  <si>
    <t>YdXmufiPtKBIlhIUw6rL7A</t>
  </si>
  <si>
    <t>I used to drive regularly to the location in Olney and was blown away when I saw they were opening this Center City location. Regardless if you are with a large party or sitting by yourself at the bar; they still bring you the full array of bonchon. The food goes above and beyond expectations; and the service is friendly; fun; and attentive.</t>
  </si>
  <si>
    <t>wstszbcoVrj4VafHSZKGLA</t>
  </si>
  <si>
    <t>Bw0cpnfI-Y9QmjWzqS-oFg</t>
  </si>
  <si>
    <t>Restaurants, Sushi Bars, Desserts, Food, Japanese</t>
  </si>
  <si>
    <t>Izumi</t>
  </si>
  <si>
    <t>4lAtSr8RlzVUMLximcTcgA</t>
  </si>
  <si>
    <t>We tried Izumi last night after reading the great reviews from here. It was a great eating experience. The place was small but had a comfotable feel and the waiter was great. He explained everything in an upbeat fashion and his recommendations were stellar. ;;We got various sushi dishes such as the Rainbow Roll, Passyunk Roll, Spicy Tuna and California Roll. Which was the best Sushi I had in the city to this point. We will be returning soon to try different offerings.</t>
  </si>
  <si>
    <t>h-CeOc_35_Kbr9xLa-FYKg</t>
  </si>
  <si>
    <t>tMa58XRCtpE7N7ygYgye2A</t>
  </si>
  <si>
    <t>Let me start out by saying that I am a nut for good sushi. Out of probably 200 sushi bars I have been to, there are only 9 places in the world that I have been to that meet my criteria to be called a \good\" sushi bar. Three are in Japan</t>
  </si>
  <si>
    <t xml:space="preserve"> 2 are in Los Angeles</t>
  </si>
  <si>
    <t xml:space="preserve"> 1 is in San Francisco</t>
  </si>
  <si>
    <t xml:space="preserve"> 2 are in New York</t>
  </si>
  <si>
    <t xml:space="preserve"> and then there's this place in sh*tty old Philadelphia</t>
  </si>
  <si>
    <t xml:space="preserve"> a 5 minute cab ride from my apartment in Center city. Izumi is nothing short of excellent in every way.;Any good food starts out with good ingredients. Making good traditional sushi is very simple: use good quality rice</t>
  </si>
  <si>
    <t xml:space="preserve"> prepared properly</t>
  </si>
  <si>
    <t xml:space="preserve"> excellent fish</t>
  </si>
  <si>
    <t xml:space="preserve"> and a dab of some good home-made \"wasabi\". Most places suck at all or some of these things. Not this place.;Small restaurant with maybe 4 staffers including one in the front-of-house. Hardest working people in the restaurant industry</t>
  </si>
  <si>
    <t xml:space="preserve"> those FOH guys. Probably only 30-35 seats</t>
  </si>
  <si>
    <t xml:space="preserve"> but when the place is full</t>
  </si>
  <si>
    <t xml:space="preserve"> they are running around like crazy</t>
  </si>
  <si>
    <t xml:space="preserve"> serving food</t>
  </si>
  <si>
    <t xml:space="preserve"> taking orders</t>
  </si>
  <si>
    <t xml:space="preserve"> busing tables</t>
  </si>
  <si>
    <t xml:space="preserve"> and seating new parties. The wait can be long</t>
  </si>
  <si>
    <t xml:space="preserve"> but it is worth it.;All of the fish I have had there (virtually every fish on the menu) has been perfect as sashimi and sushi</t>
  </si>
  <si>
    <t xml:space="preserve"> and their maki rolls are good as well. Special shout-outs for the tuna</t>
  </si>
  <si>
    <t xml:space="preserve"> salmon</t>
  </si>
  <si>
    <t xml:space="preserve"> super-white tuna (don't eat too much because of high wax content and digestive issues)</t>
  </si>
  <si>
    <t xml:space="preserve"> and the oh toro. All are excellent in texture</t>
  </si>
  <si>
    <t xml:space="preserve"> quality</t>
  </si>
  <si>
    <t xml:space="preserve"> taste</t>
  </si>
  <si>
    <t xml:space="preserve"> and preparation. If you like spicy tuna rolls</t>
  </si>
  <si>
    <t xml:space="preserve"> you won't eat them again at your local neighborhood sushi joint. Each order is prepared individually from a filet of tuna scraped with a spoon. There's no giant tub of tuna scraps in the back mixed with mayo and a little sririacha served all day. ;;The good food doesn't stop at the sushi</t>
  </si>
  <si>
    <t xml:space="preserve"> though. Their slow roasted beef shortrib is nothing short of \"oh-my-goodness this is amazing\".;;We first visited Izumi by accident about 2 or 3 months ago</t>
  </si>
  <si>
    <t xml:space="preserve"> and now find ourselves there once a week. It's that good."</t>
  </si>
  <si>
    <t>cXr2kSGY2KhWowKa7KxjfA</t>
  </si>
  <si>
    <t>jNBCWB34JLJS-cNlXEpOzA</t>
  </si>
  <si>
    <t>TLB6bu-DRzIgPaW44Wi_4g</t>
  </si>
  <si>
    <t>The food here was, simply put, amazing. I came here with three other people and we were able to get a reservation just a few hours beforehand (although it was a very cold night, so maybe it was an unpopular night for that reason). I'm pretty picky about sushi (and my boyfriend is even pickier) and we both loved it. The rock shrimp tempura was outstandingly fresh with a mild wasabi sauce and melt-in-your-mouth shrimp. The Izumi roll, scallops, and sashimi sampler were all great, although I've had slightly better tuna at other restaurants. Don't skip dessert here! The \un donut\" dessert was unexpectedly delicious--almost like a cider donut</t>
  </si>
  <si>
    <t xml:space="preserve"> served fresh</t>
  </si>
  <si>
    <t xml:space="preserve"> hot</t>
  </si>
  <si>
    <t xml:space="preserve"> and crispy on the outside</t>
  </si>
  <si>
    <t xml:space="preserve"> soft in the middle. Considering the portion sizes you get in a typical sushi restaurant</t>
  </si>
  <si>
    <t xml:space="preserve"> I thought they were quite generous (the veggie tempura is a meal in itself).;;It was a slow night at the restaurant and service was a bit slow (I think there was only one waiter)</t>
  </si>
  <si>
    <t xml:space="preserve"> so I could see how that could be a problem when they are very busy. But</t>
  </si>
  <si>
    <t xml:space="preserve"> it wasn't enough of an issue to knock a star off."</t>
  </si>
  <si>
    <t>1HIVxebUAYjdirhA0hJ3aA</t>
  </si>
  <si>
    <t>4x3Ca3i4DKN7WiSkP6DnaA</t>
  </si>
  <si>
    <t>I want to like this place since it's right around the corner from me; but it's just less than mediocre sushi and way overpriced. The rolls are undersized and the fish is not very fresh. Good location; bad sushi; worse prices.</t>
  </si>
  <si>
    <t>usrpJdwicpK6V3fz3_9-sw</t>
  </si>
  <si>
    <t>j-7woB-GUzx8EznmbtmZ8w</t>
  </si>
  <si>
    <t>iEAS8PyJzFsDX_OUNBcs0g</t>
  </si>
  <si>
    <t>vJL5OLwSMt0iT7otB7DsWA</t>
  </si>
  <si>
    <t>Came for lunch and had to say that despite the loud music, the food, atmosphere and location are great!  The food was in particular outstanding!;;We started with their daily special - baby octopi in a sesame aoili - delicious! Tender, bright red baby octopi with a sumptious taste of raw octopi and sesame oil.;;Then we had the sashimi sampler off the regular menu; I must say we quite enjoyed the grilled squid, tako, salmon, something else my coworker enjoyed and some very delicious white fish with a fantastic taste and texture we didn't recognize.  ;;We had the special maki roll - tuna &amp; tobiko inside; crab outside - delicious!  They did not skimp on the tuna nor the real crab meat.;;Hmmm... then we finished with a small plate of sushi which I must say was outstanding.  The fish tasted and felt fresh, tender &amp; moist.  The accompanying spicy tuna roll was very very good; more tuna with a light kick than the standard unrecognizable super spicy mostly sauce spicy tuna you find at some places.  I'm not a fan of spicy anything roll because of this, but Izumi definitely put spicy tuna rolls back on my mind!</t>
  </si>
  <si>
    <t>6UunqF-6SDRhN9Avx_Kh9w</t>
  </si>
  <si>
    <t>ta3sG5ioNWNQgujNuUDFFw</t>
  </si>
  <si>
    <t>I'm pretty apathetic about sushi and still loved my experience at Izumi. First of all, it's byob. Second, it's a nice atmosphere and somewhat upscale, which is not always the case with byob's. ;;We went with a big group of seven and were struggling about how much to order, what to pick etc. Our waiter gave us a couple typical options, then offered to just select dishes for us and course it out - he promised to be fair with portions/prices, which I was pretty skeptical about, but it turned out amazing. He brought a sashimi appetizer, gyoza, tuna with avocado &amp; ponzu sauce (EXCELLENT), a selection of maki (there was a special monster roll with soft shell crab on top that was great), then finally a selection of sashimi. It's not exactly what we would've ordered had we just done it ourselves, but everything was delicious and we each ended up paying around $25. Not tons of food, but definitely enough. ;;Not bad at all</t>
  </si>
  <si>
    <t>aZTqcAEC3Fjy3vF0Gy6-wA</t>
  </si>
  <si>
    <t>What a great place!  I am not a fan of Sushi etc; but I have to say this is the first Japanese restaurant I've gone to where there are enough non Sushi items on the menu that I had a hard time choosing.  My choices were great.  Awesome tempura vegetables to start and then a ginger glaze short ribs (had to take some home they gave me so much) for entree.  I went with 2 friends who ARE into sushi etc and they both loved what they ordered.  It's a great place to go if there are suhshi fans and non fans in your group.  Everyone enjoyed</t>
  </si>
  <si>
    <t>WjkX_3C1sH8x8BeySvlUPw</t>
  </si>
  <si>
    <t>YoOYuvHBPhe_zwywKk-fOQ</t>
  </si>
  <si>
    <t>Wl7iw_u4WeEreF4ZZF1oDw</t>
  </si>
  <si>
    <t>Szechuan Four Rivers</t>
  </si>
  <si>
    <t>2AeISPyuSyfIie78i6tQJw</t>
  </si>
  <si>
    <t>I had been craving some good chinese food for a few days now; and Four Rivers was on my list of places to try.  We entered the sparsely decorated dining area and were greeted by a slightly awkward server who took our order.  We received our food in no time; and were hardly finished with our soup when appetizer and main dishes arrived all at once-yikes!.  Hot and sour soup was good and spicy- scallion pancakes were delicious- not greasy and you could actually taste that they were made with scallions. We ordered vegetable lo mein which was tasty- the vegetables were crunchy and fresh; light; delicious with a nutty flavor..mmmm.  The Szechuan tofu was good and spicy tho my boyfriend found it a bit too salty....I really enjoyed the Szechuan flavor.  Overall my experience here was positive and my appetite for chinese food satisfied.  I'm glad I tried this place; but will probably explore more options before visiting again.</t>
  </si>
  <si>
    <t>6vkpv83qqWftvcE36RIlVQ</t>
  </si>
  <si>
    <t>Yb0FBPiRmdZ8Zi52dImKOQ</t>
  </si>
  <si>
    <t>Outstanding Chicken LoMien and the Slicing Tea Smoked Duck was tasty! I would recommend this place to hit if you're in Philadelphia. So small and out of the way; so I'd say cozy but when you sit down feel roomy. I loved the flavors of the food and the hot tea was good as well.</t>
  </si>
  <si>
    <t>sQZmFgQPAdgl1uC3f_x8AQ</t>
  </si>
  <si>
    <t>qoG2y-rXC-j9M146OBNXAw</t>
  </si>
  <si>
    <t>Best Chinese in Philadelphia. ;Get the spicy Cucumbers, they aren't on the menu but they are incredible!</t>
  </si>
  <si>
    <t>Z1_YqLsc0rNTKij7tSew5A</t>
  </si>
  <si>
    <t>8_Gcp3krs579cvIq8_JeHw</t>
  </si>
  <si>
    <t>p2Y2X_XEZqFHuGXztbzxLQ</t>
  </si>
  <si>
    <t>hSpGSLZO4Tinz2PIDT8eMg</t>
  </si>
  <si>
    <t>Got over to Four Rivers a week ago for a Sunday exploration dinner. Ordered a giant pot of Fish Soup and the sauteed green beans, which somewhat surprisingly is my all time favorite Sichuan dish. The fish soup was amazing, just what was needed to warm up and rehydrate after a long day. Plates were intended to be shared, but I was extra hungry :);;Tea was a nice touch as well. Recommended for groups, or hungry individuals!</t>
  </si>
  <si>
    <t>RPinwnek8Iv-IaVoD2Xzaw</t>
  </si>
  <si>
    <t>TesAkNNY_-tAf-XcMs5nCQ</t>
  </si>
  <si>
    <t>_AkUNV_Oj2cL2qDE4Hr66Q</t>
  </si>
  <si>
    <t>xbWkkCkzsMDNKHDPRBFwyA</t>
  </si>
  <si>
    <t>XW60DHiitA-ryR1xoHmaYg</t>
  </si>
  <si>
    <t>a small hole in the wall is the best secret Philadelphia has to offer.. a great hidden secret. if Asians are eating at a Asian;  it's a gr a time sign for the restaurant.  very attentive service;  they made us feel welcome; comfortable; and complimtary hot tea .  we order the Shredded Beef with long hot peppers;  Kung power chicken; and scallion pancakes.  we've found this great gem by walking in Chinatown;  too many choices.. a great thing is they had an American and Authentic Chinese food menu selections.</t>
  </si>
  <si>
    <t>VM_fJb3872mx0dRM7kD9bg</t>
  </si>
  <si>
    <t>bITKLgKcuQiHE8Up1qnChg</t>
  </si>
  <si>
    <t>uzReH7zIh5tJX9ICBgTwNQ</t>
  </si>
  <si>
    <t>5nFoMJ2-tljaFFKIK3EyOw</t>
  </si>
  <si>
    <t>Mix Brick Oven Pizza</t>
  </si>
  <si>
    <t>WlPimspFoBKQVL5NwxNQ-w</t>
  </si>
  <si>
    <t>My husband and I came in with my best friend and her boyfriend on Father's Day because it was walking distance from the MÃ¼tter Museum and my best friend really wanted a cheesesteak.  We were all pretty hungry and indecisive but we decided on the garlic parmesan wings to start...they were effin incredible!  We ordered the 16 piece because we didn't expect them to be so big...we couldn't finish them but dammit if we didn't try. They were huge, crispy, fresh, and generously seasoned.  ;I ordered the eggplant parm sandwich with a side of fruit. Both were delicious, and I was pleasantly surprised to find fresh diced pears in the mix. I could only eat half of my sandwich after those wings happened, my poor husband had to finish it for me. downside was my husband was pissed about spending $2 extra for the fruit substitution.  Cry me a river.;My best friend was quite pleased with her cheesesteak but needed help to finish hers, too.;My husband got the chicken ranch sandwich and had no complaints, either...except he asked for no onions or tomatoes and got both but they were on the side so he could deal with it.;My best friend's boyfriend got the ultimate mix sandwich,  and I'll tell you what, as much as I enjoyed my eggplant I had ultimate order envy. He let me try it and it was amazing...I'll probably have to order that next time.;All in all, it was a pretty good experience.   The waitress was friendly and never let our glasses get empty.  After we got our wings it took a while for her to get our orders but we were preoccupied anyway. The place was clean and smelled amazing, I'd have no trouble coming back or recommending it to friends!</t>
  </si>
  <si>
    <t>tMdQmLjfEnmUHqYKWn8mOA</t>
  </si>
  <si>
    <t>2aT7YFj7KSgYkNTCcwKUVw</t>
  </si>
  <si>
    <t>Enjoyed dinner here after watching the comedy sports show. The service was great. We had the chicken penne meal; a chicken on mixes green salad; and a cheese steak. The food was great as well.</t>
  </si>
  <si>
    <t>mNKbqqZPjTq3uM7nbA1c3Q</t>
  </si>
  <si>
    <t>TAQXX1fa8hGVVYCqJ__0Jg</t>
  </si>
  <si>
    <t>What a bummer!  I was so looking forward to a place in the neighborhood to sit down with a great pizza and a cold one.   Couldn't wait to get my first taste of their pies.  Eeesh!  A really nice; crispy thin crust absolutely destroyed by overly sweet sauce and way too much garlic.  If they would just license Slice's recipe; you'd never get me out of the place.</t>
  </si>
  <si>
    <t>esm5VD5xnv5nnCXxw6jofQ</t>
  </si>
  <si>
    <t>HjQPYTRykFZS2WAcmRktOQ</t>
  </si>
  <si>
    <t>This place is quaint and clean and has NY-style huge-slice; thin pizza with just about any topping you want.   Staff is friendly.  Maybe a bit pricey; but handy for that area.</t>
  </si>
  <si>
    <t>NEnjlrr2ozU4FMmXup88wA</t>
  </si>
  <si>
    <t>dtgsiInwWoQXwxQZ6Fmf4g</t>
  </si>
  <si>
    <t>Excellent thin crust pizza with a very good crust that keeps me coming back. They put garlic and paprika and spices on the crust and it makes it AMAZING! Really cheap slices for the area. It's $3 for a specialty slice (ANY SPECIALTY!) and you can't beat that. Their veggie is amazing and the buffalo chicken is good. They've been doing this excellent roast peppers with red onions and fresh tomatoes. And they have this great spinach pie with mushrooms, you really can't go wrong. Also the bar is cheap for the area. A pint is $3-5 and the servers are fast and nice. Their happy hour has half price pints so its perfect to slip in before a show at the First Unitarian and then hit up afterwards for a drink.;Bathrooms are super duper clean. All I've had here is pizza and beer, but I've seen people order pasta dishes and they look great.;OH! And the bread pudding is homemade and good.</t>
  </si>
  <si>
    <t>zxgGRImyoRmw4qUjvylp_g</t>
  </si>
  <si>
    <t>So my work moved buildings so that i am closer to Mix than i was previously. I have to say that i am very happy that Mix is in my new \lunch neighborhood\".;Their pizza is very good and they offer a wide variety of slices that you can pick from. I especially enjoy their buffalo chicken pizza because there is a great blend of spice and ranch.;As for their other menu items i am very satisfied with everything i have ever ordered. Their chicken sandwich is especially tastey. In all i highly recommend Mix to anyone looking to grab a slice for lunch</t>
  </si>
  <si>
    <t xml:space="preserve"> and as a place to start their night with some food and drink before hitting the town."</t>
  </si>
  <si>
    <t>bktA70Vfn7oXd7Eh0jH_yA</t>
  </si>
  <si>
    <t>N1Jj6CitWBVSidt1VJGgKQ</t>
  </si>
  <si>
    <t>What a great little local place for pizzas; etc.  I had a chicken philly which was amazing and a huge portion.</t>
  </si>
  <si>
    <t>LVT0AbAlo-kF0uDKEOjxcQ</t>
  </si>
  <si>
    <t>CtTHBY9oMY2SdHDh8p04mg</t>
  </si>
  <si>
    <t>Pizza is decent but unfortunately EVERY SINGLE TIME I order they make a mistake. Even on grubhub when the order is typed out they mess it up. Just ordered a margherita pizza and it was delivered without the basil! Just sauce with random globs of mozzarella. Have also ordered greek salads where they forget feta and any special requests (example extra meat) are without fail forgotten. ;;I have lost all my patience with this restaurant and will no longer order here. If you want your food prepared correctly, look elsewhere.</t>
  </si>
  <si>
    <t>ZcUCiChu1nqKmbUgBXvGJQ</t>
  </si>
  <si>
    <t>dWvFPN87N05_3bEfW5OenA</t>
  </si>
  <si>
    <t>I came here for a birthday event with a bunch of friends. I ordered the creole chicken with pasta instead of rice and it was delicious. I love the sauce for it; tasty and right thickness to it. The pizza is amazing! It was thin and tasty; but not too thin where it is super crispy. I would only give three stars; because I need to come back more often to try out the food. Overall the experience was good and the waitress was nice and helpful. The only thing I didn't like was that there was no AC on at the time. Instead we had ceiling fans; which made it super hot on top of the opening doors.</t>
  </si>
  <si>
    <t>itcyGJsassJ0iutr0gBMjg</t>
  </si>
  <si>
    <t>uxsosxtO3jzAjIkB__8JPA</t>
  </si>
  <si>
    <t>3o5yKkqJf8q2R_BMu40z_g</t>
  </si>
  <si>
    <t>1TMkNxmaJuMCZh1osxizPA</t>
  </si>
  <si>
    <t>American (Traditional), Restaurants, Food, Cheesesteaks, Ice Cream &amp; Frozen Yogurt, Hot Dogs, Burgers</t>
  </si>
  <si>
    <t>1fFPR_FrwezylRpZT4L3AQ</t>
  </si>
  <si>
    <t>Just had their burgers and hot dog.  The burgers were good but the chicken hot dog was very very dry tasted like cardboard.;Was very disappointment with their concrete donut thing.  Shakes were good .  Next time I think I will just stick to their burgers.  ;All in all was a good experience.</t>
  </si>
  <si>
    <t>z0sBNCU-GAZ1YnEDSIGADw</t>
  </si>
  <si>
    <t>Every time I get a Shake Shack burger or chicken sandwich to go they never really make it to my front door. I still haven't figured out yet if they're just that good or too small. You have to almost always supplement with fries or a shake if you have a decent sized appetite. The parking and location can be a little awkward to get to. Still my go-to fast food burger spot at the moment. 4 stars for taste and quality; 2 for price; portion size; and wait time.</t>
  </si>
  <si>
    <t>eskXsK2A099Ng3Vo6HH9Hg</t>
  </si>
  <si>
    <t>LX1Ewm5y-Yq3jMkd6LN9Zw</t>
  </si>
  <si>
    <t>I had never been to a shake shack; so I can't speak to this one relative to others. The burgers here are really good; though I didn't love the shake shack sauce. Also there is lots of seating upstairs!</t>
  </si>
  <si>
    <t>SIf6hJ9lv1UrFrECaDuGJg</t>
  </si>
  <si>
    <t>olqY5wyArWrRybJxFOD9Nw</t>
  </si>
  <si>
    <t>Stopped in on a Saturday night to grab the new hyped up Chick'n Shack sandwich which was really good in comparison to other restaurant chains. This location was spot on; food was great as always got to love those fries with cheese sauce and a nice beer to wash down all the goodness.. Service was very nice and relaxed. Personally I loved the seating upstairs away from the counter it was cool over looking Chestnut St below kinda different to say from most places that cram it into one area. I will def return back to this location it's my new spot when grabbing some Shake Shack in Philly!</t>
  </si>
  <si>
    <t>4WoaIzAGaJ2qatb5ZSGhqQ</t>
  </si>
  <si>
    <t>Love this location. Has a ridiculous amount of seating on the second floor; and a great place for groups. The quality here is not as good as the NYC locations; but the service is really fast. Overall; it's your standard shake shack.</t>
  </si>
  <si>
    <t>6dQkGBQjcqi_08uo9GWdhg</t>
  </si>
  <si>
    <t>If I could give this place zero stars; I would. Got take out here yesterday; 1 burger; 1 bacon burger; one mushroom burger and some fries and cheese fries. This was literally THE WORST FOOD EVER. The fries had a horribly bitter after taste that didn't leave my mouth for hours after eating just two of them. Maybe they need to change the fryer oil? Pungent; butter; and disgusting.  The cheese sauce for the fries was equally as putrid; actually all of the food had a strange chemically bitter after taste. We threw it all away.</t>
  </si>
  <si>
    <t>bk8e9rzmbCyrUF-OFZmp1Q</t>
  </si>
  <si>
    <t>qgo2UDqzMovfEgbfHuhazw</t>
  </si>
  <si>
    <t>z4MIB9DomPLDz8oT1C3ujQ</t>
  </si>
  <si>
    <t>iqI9WFyB1dOSUPK5Sg7qgg</t>
  </si>
  <si>
    <t>RZnyyyonW8m51VYoi5dV6w</t>
  </si>
  <si>
    <t>Shake Shack has a brand name, that's for sure. If you've lived in NYC like I have, yu'll know that they have lines that stretch blocks at pretty much all times. Fortunately at this Philly one, this isn't the case.;;So I'll start with what really annoys me about this place: how INCREDIBLY SLOW the service is. Somehow, it takes 15-20 minutes to get a burger and fries. I mean, come on, they're essentially running an upgraded McDonald's -- there's NO reason it should take that long to cook a fast food burger. It's actually laughable that they have those buzzer things: IT'S A FAST FOOD RESTAURANT. Staff is also pretty rude and rather condescending.;;Food - pretty solid. I don't eat beef, so my only real option is the 'Shroom burger, which is one of the best veggie burgers I've ever had. It's a portabello burger with this oozy filling; really unique -- would recommend to non-vegetarians as well. The fries are average. Haven't tried the shakes or custard on account of their really high prices, but maybe I will sometime soon, if I don't have to wait too much longer...</t>
  </si>
  <si>
    <t>77pW2a2uO4SkpkydmHTGmA</t>
  </si>
  <si>
    <t>Okay; I never eat here. I have had their vegetarian mushroom burger thing and it tastes like a fried turd. Their fries are whatever but better when you drench them in cheese. And honestly; who cares if they serve beer/wine? Like; there are million better places for a beer that have a equally good burger/veggie burger in Philly. BUT I keep coming back to the UC Shake Shack for Quizzo. Every Wednesday at 7pm they host the only not 21+ Quizzo that I know of. It's a great time and they have prizes for 1st and 2nd place. It's so much fun and I can do it with my friends that are under 21. I highly recommend using this as a social for any of your clubs!</t>
  </si>
  <si>
    <t>XuaqlmZdRldcw97I_TtX9w</t>
  </si>
  <si>
    <t>u3aN2A8Lo9odMCYjaphjLA</t>
  </si>
  <si>
    <t>A Mano</t>
  </si>
  <si>
    <t>yAG26sRQV6Kvg_bwMy1joA</t>
  </si>
  <si>
    <t>_LmBHeCDTB7NOmqpnI-_8Q</t>
  </si>
  <si>
    <t>G_CXgPi9Ptf2ZNwDmHx5Fg</t>
  </si>
  <si>
    <t>Definitely one of my top favorite restaurants in the city. The food is fantastic; you can't go wrong with anything on the menu and of course it's byo!</t>
  </si>
  <si>
    <t>rk-19Vfvi3t7euy2pa08Sw</t>
  </si>
  <si>
    <t>ku7Kz_F-8cVh7H9Ri-Zl7g</t>
  </si>
  <si>
    <t>Everything we had at A Mano on Saturday, April 23rd was incredible, but a special shout out for the skate wing with a very different presentation and flavors, the Earl Grey semifreddo and the panna cotta.  I can't say enough good things about the semifreddo.  Hadn't had a a truly new dessert in many years and this one hit the ball out of the park.;;Go there, eat there, and tell a few people, but not everyone you know.  We still want to be able to get a table!!!</t>
  </si>
  <si>
    <t>96stLB83xBinVrUl533PCw</t>
  </si>
  <si>
    <t>yYEAwDl2dT4GOAq43otYxQ</t>
  </si>
  <si>
    <t>My boyfriend and I love going here as well as recommending this restaurant to everyone we know. A perfect Italian BYOB in the charming Fairmount area of Philadelphia! We almost always get the same waitress; who is extremely personable; great advisor on the menu; and very attentive! Nothing better than enjoying a great bottle of wine with the best food in Fairmount. I always have to get the Amatriciana (their flagship pasta that I am probably spelling wrong). The octopus appetizer is cooked perfectly and paired with wonderful items on the plate. Last time we were there we also got the chicken Milanese: one word; yum! One complaint is that they removed the Earl Grey tea semifrado and now have a chocolate semifrado. The earl grey was so unique and truly one of a kind; so I really miss that.</t>
  </si>
  <si>
    <t>m57rZVb9BI5t1ZU-QcJeIA</t>
  </si>
  <si>
    <t>ZM2s_R-sip4gaTH1JfUZIg</t>
  </si>
  <si>
    <t>Great food; very interesting. Great combinations of Mediterranean &amp; Italian. Gave us lots of time to visit with friends before ordering.</t>
  </si>
  <si>
    <t>JNTAYbYJNF6MCqkX2QoWbA</t>
  </si>
  <si>
    <t>QENgIUwQZd0LI5crkCR1Jw</t>
  </si>
  <si>
    <t>A Mano gets a lot of good reviews and I can understand why; but for me it didn't quite live up to the hype. As Jack T pointed out it does take only cash and has only one bathroom and that in itself isn't too swift. We were seated at 6:45 pm on a Saturday night. Very nice waitress but difficult to hear her with the noise level. Appy of roasted cauliflower came out very quickly with some bread. Enjoyed that. I had their version of chicken Milanese which was quite good and my wife had the tomato gnocchi which were ok. Again rapid fire on the delivery. Ordered the taleggio polenta but was so fatty we couldn't eat it. They took it off the bill which was nice. Chocolate semifreddo for dessert was excellent. Could not offer me a cappuccino. Overall; don't expect A BYOB version of Townsend in Fairmount. It's not at that level. Kind of rushed; a bit too much fat in the cooking. It was game set match by 7:45 pm and we were on our way. Overall we left disappointed as we were expecting them to execute at a higher level. Won't go back as we both needed Alka Seltzers when we got home!</t>
  </si>
  <si>
    <t>wN64OkMFXzn630qO5ZmRUw</t>
  </si>
  <si>
    <t>d4-uxjkw3Ty9PyjFqbXV5A</t>
  </si>
  <si>
    <t>Wow! The food was absolutely amazing. From the warm focaccia to each delicate pasta course and the shortrib (so so so tender; highly recommend). Not one thing was off. Even the service-incredible. I heard several forks/knives hit the floor and the staff was RIGHT there to replace (like ninjas!!). Not only that; it's BYOB. Can it get any more perfect? It can; we left spending less than $100 and we were full. (Cash only though!) All in all A+++++++++</t>
  </si>
  <si>
    <t>Nx4MN1OjCdRXvN5TloFwgQ</t>
  </si>
  <si>
    <t>TeCNl-YqDSrqa8bbKIk0oA</t>
  </si>
  <si>
    <t>While the food / service during our meal was great; we have subsequently had a terrible experience with the restaurant's manager. One of the servers lost control of a serving tray and spilled a glass of wine on my sweater. He was profusely apologetic; and we completely understand that accidents do happen. In the follow up we were promised that the cost of the sweater would be covered if the stains were not able to be removed by a dry cleaner (they were not). Instead of upholding our agreement; the manager has accused me via e-mail of;  \simply trying to take advantage of us and have an old; tired sweater replaced for free. You didn't even pay for it with your own money\". She is correct; the sweater was a gift from my fiancÃ©; so I did not personally \"pay\" for it. This utterly disrespectful e-mail was consistent with other words exchanged after our dining experience at A Mano. While the food is definitely good; this behavior from the restaurant's manger is quite shocking and unfortunately ruined what was otherwise a good experience."</t>
  </si>
  <si>
    <t>hoUgERFuHTq9YfIQqdN1-A</t>
  </si>
  <si>
    <t>LH-_wtyfVN3jJ9kpxR8KxQ</t>
  </si>
  <si>
    <t>We arrived for our reservation at 7:30.  After a slight wait, with excellent communication, we were seated inside.  Reviews had warned us that the room is loud. The staff opened the windows about halfway through our meal which helped the noise level, but don't let that distract you.  ;;  Our server described the menu and style, and then suggested the tasting menu offered to parties of 4 or more.  This was a perfect suggestion, as we got to taste much of the menu.  My only critique is that we were served 2 of the crudo.  It was delicious, but a different dish would  have been appreciated.  ;;   The pasta course was the overwhelming favorite, and while the Bronzino and Pork Shank were delicious, the Chicken entree was the favorite of the table.  We were pleasantly surprised.   ;;   More importantly, the service was flawless.  Our sever(s) were unobtrusive, professional, and accommodating.  Food was thoughtfully served, prepped for 4 people to share before it left the kitchen.  Our wine glasses were never empty, which is a touch often missed in a byob.  ;;Thank you for a memorable night</t>
  </si>
  <si>
    <t>eyhMyushaaH918wm70rP2g</t>
  </si>
  <si>
    <t>3RYjb56LoDohRcvuPGlZDA</t>
  </si>
  <si>
    <t>The food is pretty good, especially the pastas ant the appetizers.  You can skip the large plates and not miss much.;;I found the meal expensive at $75 a person while it is a BYOB, and they accept only cash.  At this price, they can take credit cards and pay the viggorish (not to mention the taxes).;;But the overriding concern is the noise level.  It is nothing short of an assault.  I could not hear my dining partners across the table and had to yell to be heard.  The doors were open on that warm evening, so that was going to be the best it could be, and it was unbearable. Even millennial would find the sound level unacceptable.  At this price point, I expect a comfortable environment, better food and an effort to give the customer a pleasant experience.;;This place could be better, but for now, you would be advised to find a better place for food and a comfortable experience.</t>
  </si>
  <si>
    <t>ZsoayTSIFyB0G4Pk6-43Rw</t>
  </si>
  <si>
    <t>hz_jlKOsbQT3bsucp670qA</t>
  </si>
  <si>
    <t>Noodles, Food, Restaurants, Japanese, Chinese, Bubble Tea</t>
  </si>
  <si>
    <t>Ochatto</t>
  </si>
  <si>
    <t>CvXHGdIdtiDkFpDPBVZVtA</t>
  </si>
  <si>
    <t>University city does not have a lot of sushi restaurant   so when I have the craving this is the spot to run too. Ambience is dim and clean. The price is reasonable - especially during lunch. It's doesn't have a big sign so it's really easy to miss so keep in mind it's next to Wawa. Anyway; affordable sushi spot and conveniently located if you live between Upenn/or Drexel.</t>
  </si>
  <si>
    <t>6cPC5XzBoS1IAM-bS2RAJQ</t>
  </si>
  <si>
    <t>OsVz3wevfs656Z2CQJkBrA</t>
  </si>
  <si>
    <t>Bummer dude. ;;On a stroll through University City, I made the impromptu choice to stop into Ochatto when I read their lunch special Bento box. For $10 and some change, I got a side of miso soup, 3 pieces of the house Cali roll, tempura shrimp, veg, and chicken, and brown rice. It was a lot of food for a cheap price - win! ;;However, the food itself was dismal and disappointing. The \tempura veg\" was a thin slice of sweet potato in a thick</t>
  </si>
  <si>
    <t xml:space="preserve"> greasy coating. The tempura chicken</t>
  </si>
  <si>
    <t xml:space="preserve"> while cooked thoroughly</t>
  </si>
  <si>
    <t xml:space="preserve"> was cold like it had been sitting out for hours</t>
  </si>
  <si>
    <t xml:space="preserve"> as was the brown rice. The house Cali roll was bizarre</t>
  </si>
  <si>
    <t xml:space="preserve"> unlike any California roll I've ever had. It was like the chefs just grabbed whatever was lying around and stuffed a piece of shrimp in with it. It had pickled onion and some other undetermined neon vegetable. It was</t>
  </si>
  <si>
    <t xml:space="preserve"> in a word</t>
  </si>
  <si>
    <t xml:space="preserve"> yucky. The miso soup was the only thing I mildly enjoyed</t>
  </si>
  <si>
    <t xml:space="preserve"> but miso is miso. ;;I doubt I'd give this place another chance. There are many other options out there."</t>
  </si>
  <si>
    <t>32lejlU4KhJ5PE5Iu0U0Bw</t>
  </si>
  <si>
    <t>It's at a very convenient location. Get seated soon after arrival. ;I ordered black cod bento lunch box and bubble milk tea. Lunch box came with three pieces Cali roll and Tempura.;First, the Cali roll that came were very loose. I don't like the shimp tempura that much. Black cod is too fishy. Maybe be I will try something else next time.</t>
  </si>
  <si>
    <t>TvYaWQa-8Fj-JpuIBJNGHA</t>
  </si>
  <si>
    <t>dOMJmOdmvtAWKo8ALMosIQ</t>
  </si>
  <si>
    <t>Fairly inexpensive asian food with a variety of Chinese and Japanese options! Service can be hit or miss; but the wait times are usually short.</t>
  </si>
  <si>
    <t>gzKxByxXHcELZ-9Q3n9LjA</t>
  </si>
  <si>
    <t>Great place for Japanese; whether it be take out or dine in.  Good sushi and modest pricing makes this place a great one for college students; and foodies alike.</t>
  </si>
  <si>
    <t>7D6Ed4mljEZAcTEHlVKnSA</t>
  </si>
  <si>
    <t>inuAPdVPOgy7tm_89xtEsw</t>
  </si>
  <si>
    <t>Trendy decor; however the food wasn't quite what I hoped. I'm vegetarian and had the veg soup with hand-drawn noodles and the veg dumplings. Both were good; however I would have preferred more vegetables in the soup (as well as some tofu) and the dumplings tasted mostly of onion.</t>
  </si>
  <si>
    <t>ZzAdhcyexIr1yY8mFJm4JQ</t>
  </si>
  <si>
    <t>nZ1s673xhe6rKanvHVbkfQ</t>
  </si>
  <si>
    <t>Simple, quick, no frills lunch options. ;;I may be biased (or spoiled) about my sushi, but I have yet to find a sushi place in Philly that wows. ;;The atmosphere is good. I love the decorating though the sound really carries in there. They have a to-go counter right when you walk in. ;;I came in around 1:30 so I ordered from the lunch menu. I opted for the $9 two sushi roll deal, and a salad (miso soup was the other option). I chose the white tuna and avocado roll and the oshinko (pickled radish, though the menu doesn't tell you that) roll. In most sushi places I go to I like to order white tuna rolls and a vegetable roll. ;;The salad came out very fast. The ginger dressing was great. The rolls came out fast too, but the taste was very basic. The oshinko and white tuna didn't taste like others I've had before. The waiter brought the check before I was ready because I wanted to order a bubble tea before going. He couldn't explain the size difference between the small and large so I went with the small. It tasted good but had a lot of boboa in it! I didn't finish it. ;;Next time: I'll try something more substantial from the main menu.</t>
  </si>
  <si>
    <t>bQJJaQ_urivHUD0uUpj20A</t>
  </si>
  <si>
    <t>6LmUvtwI-YJHxE8bNcACSA</t>
  </si>
  <si>
    <t>Never EVER go to this place. I found MOUSE droppings in my salad. I had ordered from them when they first opened and the food was not bad but also not good. I decided to give them a second chance; and I found mouse poop in my food! If I could give 0 stars I would! I ordered the chicken teriyaki; which I ate some of unfortunately; before finding the mouse poop; and it was soupy; but it didn't taste bad. After finding mouse poop in my salad though I threw everything out. I complained and sent a picture of the poop to them and they refused to give me a refund</t>
  </si>
  <si>
    <t>tu4Bwf83fydHzhQarrkOxA</t>
  </si>
  <si>
    <t>Rzt76maaBbnhQFzCFDoasg</t>
  </si>
  <si>
    <t>AGILkXKwCgUN2duq8VQu7g</t>
  </si>
  <si>
    <t>55vesFaOzIYJiE_MawdLeA</t>
  </si>
  <si>
    <t>The bubbles weren't fully cooked, so the consistency was off :'( The service wasn't very friendly and one of my friends' orders was messed up. My friend saw the table next to us get sashimi and it looked frozen.;;It's a good location on Penn's campus so I will come back when I'm in the area, but it's nothing special.</t>
  </si>
  <si>
    <t>KQSRUu4Aapl0hG6eu2v8iw</t>
  </si>
  <si>
    <t>gkrDiCU_sRZKwuBlhEzv6A</t>
  </si>
  <si>
    <t>Japanese, Restaurants, Sushi Bars</t>
  </si>
  <si>
    <t>Shiroi Hana</t>
  </si>
  <si>
    <t>yT-INGC4dKdOeGFM2PJpbg</t>
  </si>
  <si>
    <t>Found a BONE in my Yellowtail roll and scallion roll. When I called to complain, the person on the phone started to giggle and responded with \um ok... I guess next time you order we can give you an extra roll or something.\" I obviously will NOT be returning. ;;The sushi that I did manage to consume before finding the bone was not great. The fish did not have flavor and there was too much vinegar in the rice. Also</t>
  </si>
  <si>
    <t xml:space="preserve"> the rolls were not completely rolled and were falling apart."</t>
  </si>
  <si>
    <t>REOK_yl1uG4DdCuT5HaShA</t>
  </si>
  <si>
    <t>oSQ_6Z8VxFPnmttBKFQ2nA</t>
  </si>
  <si>
    <t>Had a chirashi - I'm a big fan of sushi and chirashi, and since my favorite sushi place in town, Vic Sushi, doesn't have chirashi on the menu, I've been looking for a nice place for one. After the reviews and referrals of my friends, I decided to try this place.;;Well, the chirashi here is definitely not bad. The sushi cuts are think and many, the rice bed is seasoned well and just enough to make one full. While I can't complain too much of the quality, I was rather disappointed with their maguro sushi; it lacked flavor. Too bad that only if the tuna was good enough, this place could have easily been one of my favorite chirashi place in the town. (Sushi weren't bad on the average, but yet to beat Vic Sushi);;I can't say much about the service here since I came a bit early (5:00pm) to avoid any crowd and enjoy quiet dinner alone at the sushi bar. However, the service was just right for me, and the dÃ©cor also is none of my complaints.;;Overall, although I didn't try much of their menus, I'm pretty satisfied by this place.;Just the tuna was on the bland side, so maybe I won't come here too often, but other than that, no real complaints so far. ;;However, thus my search for the quality chirashi in Philly continues :(</t>
  </si>
  <si>
    <t>mMgafAZ0iDm6Vh4xQvW9fQ</t>
  </si>
  <si>
    <t>jIJg6V826Nzpq0OKcoDm1A</t>
  </si>
  <si>
    <t>I thought the sushi was good. I would come back.;But, they really need to clean up their orange awning outside. It is filthy. And that's not the first thing I want to see when I go to a sushi place.</t>
  </si>
  <si>
    <t>UxFLy-Unqfe6NefWjF4Png</t>
  </si>
  <si>
    <t>O1SSKcgbU7i_OP2LsSnMcw</t>
  </si>
  <si>
    <t>We LOVE this place! From Seattle and have tried several other Japanese restaurants and find this the best in Philly. Nice quiet atmosphere; you can hear yourself and friends talk; food great and service excellent. Even the way the food is plated shows that they care. Will keep coming back.</t>
  </si>
  <si>
    <t>l932IB1e_uLAQNrXTugzqg</t>
  </si>
  <si>
    <t>xnUAJWhZa91Hjt8mOCgHfg</t>
  </si>
  <si>
    <t>After a long, beautiful sunset run on the river, I was starving for sushi. I was visiting the area and saw the great Yelp reviews so I thought this was the spot for me. The staff was very polite and the restaurant was quaint and well kept. I ordered the Sushi Heaven Plate and thought it was OK. The sushi was fresh, but there was nothing extraordinary. No unique flavors, no incredible textures. Just straightforward, average sushi.   For dessert I tried the fried ice cream and was pretty disappointing. The ice cream itself was still rock hard when it came to the table and the dough was still spongy textured on the inside, which I have never experienced before.   ;;Not really a place I would go back to again.</t>
  </si>
  <si>
    <t>mPziZxK8ilzav3oQKfC9Xg</t>
  </si>
  <si>
    <t>V1ZboJd3YmIJ8xPfCc8srw</t>
  </si>
  <si>
    <t>etUgzXOODYfmnnnLRZ65sw</t>
  </si>
  <si>
    <t>ZShFziJtzD1chkn98p5oHA</t>
  </si>
  <si>
    <t>5QKEhAXs8TYOzstwyC_duA</t>
  </si>
  <si>
    <t>gVi-blPhgpkZoRS9bHVTwA</t>
  </si>
  <si>
    <t>We had spider roll and another roll and octopus and mackerel. More like $$$ not $$.;;Maybe it was just an off night at Shiroi, but this was pretty disappointing. The rolls were just like rubber. Still we ate it and the people were nice and asked how it was, but what can you say? We paid $48 and left depressed and next time we'll just get some cheap Chinese food.</t>
  </si>
  <si>
    <t>bjyyPg1BNspjARdtG5P38g</t>
  </si>
  <si>
    <t>OnlLK_jmi5EYxtxuZkOLTg</t>
  </si>
  <si>
    <t>I went here as a party of three for dinner- we got the Sushi Love and another cooked dinner combination. The sushi was quality; the size of pieces were average or standard for the price. The staff was courteous and attentive. There were couples; and groups there dining- the restaurant appears small but there is an upstairs that looks like it would be nice to host a party or group. I'd also recommend the Sake with Plum wine; everyone in our group enjoyed it!</t>
  </si>
  <si>
    <t>EtS8h4RHupbgMscLIhQf1Q</t>
  </si>
  <si>
    <t>zuAW4CyLUwHn0rJb23HI6w</t>
  </si>
  <si>
    <t>This place is definitely solid. Fish is very fresh and a straightforward atmosphere with quick service. Huge fan of their salmon avocado and sashimi rolls.;;Also, a great place to get teriyaki and udon noodles.</t>
  </si>
  <si>
    <t>hmMPD9fqx6zQojOjJ5BK8w</t>
  </si>
  <si>
    <t>ngvE1G9IckUO-ljZBFo23w</t>
  </si>
  <si>
    <t>Mumbai Bistro</t>
  </si>
  <si>
    <t>pqWQVfAO8ybknQDUg4R5CQ</t>
  </si>
  <si>
    <t>I have so far made two stops to pick up lunch from the buffet at Mumbai Bistro and can say, without any reservations, that it is perfectly adequate.  I have not been blown away by anything, and the flavors of the dishes I have sampled (Chicken Vindaloo, Chicken Tikka Masala, Mumbia Dal, and Navratan Korma) were fairly muted.  They also tout that the food is prepared without butter or ghee.  Um - I am not sure this is a good thing.  I enjoy the richness of Indian food; if I want light, I'll get a salad or something Mediterranean. The mumbai dal (a lentil dish) was so saucy and skimpy on the lentils that it might as well have been a broth-based soup.;;In spite of my gripes, I do expect I will go back to Mumbai Bistro.  They fill a void for low-key, inexpensive Indian takeout in the immediate neighborhood.  They have a few tables set up to eat it, but it looks like their primary business is simple take-out.  The food (while somewhat uninspired) was all cooked well, and seemed fresh and hot in the buffet.  The space is clean, and the staff have all been friendly.  The idea of \lighter\" Indian fare is not a bad one</t>
  </si>
  <si>
    <t xml:space="preserve"> but I would love to see them amp up their flavor a bit."</t>
  </si>
  <si>
    <t>ObTgEowMQTaTsKirF3BBZg</t>
  </si>
  <si>
    <t>Tip: Order on their website for fast, free delivery!;;Mumbai is probably the cheapest indian takeout I've had. The food is great and tastes much healthier than the other Indian restaurants I've been to in the past. There are some really great vegan choices and everything is marked on the menu as well. ;;I really like that you can go on their website and order food for very quick delivery. I only eaten inside the restaurant once and thought it was good. I think Mumbai is more useful for delivery as the place has a fast-food feel. ;;I would definitely recommend Mumbai Bistro!</t>
  </si>
  <si>
    <t>BUHCgFiwaS70G0VCNsFgqg</t>
  </si>
  <si>
    <t>6KYl2sCAXIzcVuF7x65-Vg</t>
  </si>
  <si>
    <t>I2YRAInkDCM8gnMooCAKMA</t>
  </si>
  <si>
    <t>very clean establishment. the service was friendly enough, the food was piping hot, and the roti was delicious! good vegetarian options and they label which of their dishes are safe for vegans, gluten-free, lactose-free, etc.;;as said by others, this is basically indian fast food. i would recommend it!</t>
  </si>
  <si>
    <t>5dHofDrDH45QXfUzHiGkYg</t>
  </si>
  <si>
    <t>tKKRsMmiZJy7xUXuTtlVgg</t>
  </si>
  <si>
    <t>KUCn1Lg9lSY8hQ_3qTu2ow</t>
  </si>
  <si>
    <t>I've done take-out from this restaurant several times when I'm in this part of Philly. ;If you have read my other reviews on yelp, you know I have tried several different Indian restaurants, so I'm very familiar with the cuisine and what to expect.;What I like about Mumbai Bistro:;1) The prices -- most affordable Indian food. If you're on a budget like me, this is perfect.;2) Simple, easy-to-understand menu. It also tells you what's spicy, what's gluten free, what contains dairy.;3) Fast service. Even if you don't call in and order ahead for take-out, they get your to-go order ready in 5-10 mins.;4) The food taste and quality is good. Good selection of appetizers and entrees. It's not THE best Indian food ever (you get what you pay for), but it's always good, enjoyable.;;There's nothing I really dislike about this place.</t>
  </si>
  <si>
    <t>BYJCNf-ZiqtjpyG6ECGDkg</t>
  </si>
  <si>
    <t>LeihTZrRWjXrGsheqMSAnw</t>
  </si>
  <si>
    <t>This place is fast and very reasonably priced. Their take-out portions are small, but only four or five bucks depending on what you get, so you can try a bunch of things without spending too much money. You can also order rice and nan in individual protions so you get just the right amont. ;;Ordering online is easy too.</t>
  </si>
  <si>
    <t>b_lGRtTQK_7Ie_fXNomr1A</t>
  </si>
  <si>
    <t>Ge8WgwphxUoOIHzRxDAlRA</t>
  </si>
  <si>
    <t>the last time i came here, the food was \off\" - not spoiled or inedible but lacking taste and texture. i got a to-go container of food from their buffet for a late lunch...a variety of different offerings from a chicken-based dish to a couple of vegetarian items (lentils and cauliflower). the flavor was so-so and the texture of the lentils and the chicken was rather \"soupy.\" i'm used to thicker sauces when i get indian food and was underwhelmed when i ended up with a pool of thin sauce underneath my rice.;;i'm rather surprised that this restaurant has the same \"star\" rating at the indian restaurant on south st near 16th. the latter is upscale and amazingly delicious while this place is on the cheaper end of quality and taste.;;of note</t>
  </si>
  <si>
    <t xml:space="preserve"> i still appreciate that mumbai bistro labels all of their food to safeguard those with dietary restrictions. the staff is also very friendly and gracious."</t>
  </si>
  <si>
    <t>KS5klcT1jt7QE-I4Unke7A</t>
  </si>
  <si>
    <t>We've never been inside, only ordered out:;Chicken Tikka Masala is delicious. Saag Paneer is good. Chicken Vindaloo is a bit watery, but delicious none the less. We were not a fan of their Lamb Samosa's but their vegetable ones are amazing. Their naan is good for the most part. Their curry needs a bit of work. They get 5 stars because of their affordable indian food that is also delicious and their AMAZING customer service. They accidentally screwed up the order, the guy in charge called me right back, apologized, told us to enjoy the mistake as they remade our food fresh! This was literally done in minutes. Unlike Gianfranco's Pizza Rustica when Mumbai Bistro makes a mistake they fix it and unlike Gianfranco's Pizza Rustica....... Mumbai Bistro was polite. This is now our go to spot when we have a craving for indian food. Mumbai Bistro we heart you. ; )</t>
  </si>
  <si>
    <t>6PWGi8NX89BCkXk1D_-ycA</t>
  </si>
  <si>
    <t>51kW--T3SDArnLXsgE6bkw</t>
  </si>
  <si>
    <t>Mumbai is tasty and cheap Indian.  The buffet is sparse, but fresh, and although none of the food packs a real punch, it is well-flavored.;;If you're looking for chicken vindaloo that is going to scald the tongue, this isn't the place, but it's fast, not too oily, and doesn't sit like a pit in the bottom of your stomach like some other Indian take out.</t>
  </si>
  <si>
    <t>0Z8ps_OfcR9eJaV2JtxigA</t>
  </si>
  <si>
    <t>Coffee &amp; Tea, Food, Cafes, Restaurants</t>
  </si>
  <si>
    <t>Square One Coffee</t>
  </si>
  <si>
    <t>EXix17nEUpmnGpSe0Oo46A</t>
  </si>
  <si>
    <t>Great, perfectly balanced coffee.  I am extremely picky about my coffee, but this cafe does it well. ;Only con was my almond croissant... I have yet to find a place in Philly that can make a croissant properly.  Why is this? Flaky crust should not equal hard to bite exterior :(</t>
  </si>
  <si>
    <t>pBZTOFR_EhuMgJsNovN5zQ</t>
  </si>
  <si>
    <t>MWYebVaG3GWuwuBaF0IApQ</t>
  </si>
  <si>
    <t>7rcLk2QJAF7OeN6o7ZLW4Q</t>
  </si>
  <si>
    <t>Great place to study! it is sunny and well-lit with a spacious feel. The WiFi worked just fine, and the noise level was on the quieter side of average.;I enjoyed their London Fog (Earl Grey latte) for $4.</t>
  </si>
  <si>
    <t>yB3B7mLBLSp6EtynwiihqA</t>
  </si>
  <si>
    <t>If I lived in Philly, this would be my spot. ;;Clean, lighted, open space with a bunch of tables/counter space for work or chatting with a friend available. Pour overs are competitive in their prices, and coffee here is only $11-12 for their roasted beans from Lancaster!;;Friendly service, in a cool neighborhood and spot. Thanks!</t>
  </si>
  <si>
    <t>RmxuIIpYDy0AI_Mch4VqjQ</t>
  </si>
  <si>
    <t>C5fPwTbBoVwb8Vs6TQVpow</t>
  </si>
  <si>
    <t>Get off at 13th street station and in about 8 minutes of walking you'll find this place! ;;There is plenty of seats and tables. There's wifi and outlets here, so it's a perfect place to study or get some homework done! It's cozy and bright and the music is not too loud or distracting. ;;I got a cappuccino. It was $4, a reasonable price. Wasn't as cheap as say, Bodhi (now Quaker City Coffee), but not expensive compared to many other places. P.S. If you're a student, the cappuccino is only $3 at Bodhi! ;;5/5!</t>
  </si>
  <si>
    <t>bu3rxGQ6qECeGZGkotY2UA</t>
  </si>
  <si>
    <t>LJjK7K3Gc5P7pabRQkurNg</t>
  </si>
  <si>
    <t>Awesome place. They have great table; great drinks; and great staff! Safe go-to if I'm in the neighborhood and need to get some work done.</t>
  </si>
  <si>
    <t>OS2Y5Xi6zHhnpfsBNYIbjg</t>
  </si>
  <si>
    <t>Ie2NGOBqYWtDsewMF3X5bQ</t>
  </si>
  <si>
    <t>I just stumbled across this place walking aimlessly to find a good coffee place that isn't a chain. The inside is very trendy. I ordered a cappuccino although they had many other options for the coffee lover. I took a sip and Oh My Goodness; it's one of the best tasting beans I have had. And they made an actual cappuccino not a latte; my fellow cappuccino lovers will understand how often this happens. I will definitely head back this way!</t>
  </si>
  <si>
    <t>MsxvjS0WggS8bFJslkJhzQ</t>
  </si>
  <si>
    <t>qWuvnYYrNbFLaZcqbtXRsg</t>
  </si>
  <si>
    <t>Cute place to grab a coffee or tea; and chat with friends or study/work. It feels like a small; personally-owned coffee shop and has it's own chic but unique ambiance. I went on a Sunday morning and it wasn't crowded.</t>
  </si>
  <si>
    <t>oal2hLZZ2MogcN8A3AxPaA</t>
  </si>
  <si>
    <t>c-NfMNE_nSI17kWODhmAzg</t>
  </si>
  <si>
    <t>I don't know who the a-hole barista is who was there today, but when I asked for a little bit more of milk in my coffee (since I couldn't detect any), he yelled at me \no</t>
  </si>
  <si>
    <t xml:space="preserve"> you got exactly the same amount of milk I give to every cup\".;;Thanks for teaching me how I like my coffee. I hope you go out of business with this attitude."</t>
  </si>
  <si>
    <t>kRIrQ5Xi6yjGtaoMPi-uZw</t>
  </si>
  <si>
    <t>vK8rJd_2amH7JEmyALtEJQ</t>
  </si>
  <si>
    <t>Great coffee; nice place. In a similar class of coffee/coffeeshops as counter culture; elixr; PTs; etc</t>
  </si>
  <si>
    <t>TOvIs1RIYldhodGOcAPUHw</t>
  </si>
  <si>
    <t>Fay6yoOC6iitEt3QLkrcMQ</t>
  </si>
  <si>
    <t>Italian, Pizza, Food, Restaurants</t>
  </si>
  <si>
    <t>Trios Fresh Italian</t>
  </si>
  <si>
    <t>kQMqZXJ6NluOxICH5F_95w</t>
  </si>
  <si>
    <t>If you're looking for quality takeout or delivery Trios is the place. The Arugula salad is always fresh and the pizza and pasta always have the right balance of ingredients.;;I definitely hit them up when I can't get out of the house. Their desert is pretty good and delivery is timely.</t>
  </si>
  <si>
    <t>jDqQHBA08luJ833RQoTBPQ</t>
  </si>
  <si>
    <t>After several encounters with their great pizzas, we finally decided to try something else from the menu. My wife had the Spaghetti and Meatball and I opted for a very Italian Penne alla Vodka. ;;Where to start? I guess from the home made sauces, delicious and not overpowering. Going to the pasta which is perfectly cooked \al dente\"</t>
  </si>
  <si>
    <t xml:space="preserve"> the way it is supposed to be</t>
  </si>
  <si>
    <t xml:space="preserve"> not that imitation spaghetti-o's that a lot of places try to stick you with. The meatballs are great</t>
  </si>
  <si>
    <t xml:space="preserve"> fresh and very flavorful. The Penne alla Vodka actually uses real prosciutto</t>
  </si>
  <si>
    <t xml:space="preserve"> that is lightly cooked and not burned into a crisp. ;;Overall a wonderful experience. Oh and one nigh we took the Spaghetti and Meatball all the way home from Philly and they still tasted wonderful after a 40 minutes commute.;;This place is a GEM. Like their other place in Glenside. Haven't tried the new establishment in Jenkintown yet</t>
  </si>
  <si>
    <t xml:space="preserve"> but it is on my list.;;From a \"fresh of the boat Italian\" this place is the real deal./"</t>
  </si>
  <si>
    <t>BV5aiE5jxaUyCbiYpUEF_w</t>
  </si>
  <si>
    <t>-qTFUsSBg7sb-8GmgK7UhQ</t>
  </si>
  <si>
    <t>Love the pizza!! My Favorite Pizza: Margarita w/ shrimp and eggplant; ) Honorable Mention: The Rustica; Lombardy &amp; Vegetarian</t>
  </si>
  <si>
    <t>xbUrLfSMct-eDYNgbTuTHg</t>
  </si>
  <si>
    <t>1U9cYoUC9UlNeLbDP0_N6g</t>
  </si>
  <si>
    <t>No. That is really the only thing to say. If it was an option to give no stars, I would. I ordered delivery tonight and I have to say this is the worst meal I've had out since going The Fish Market in Ottawa a few years ago. And actually, I didn't think it was possible, but this food was worse. Even the bread wasn't good. I ordered the mushroom ravioli...It wasn't good and neither was the tomato sauce. My mom ordered a dish that was supposed to have calamari and muscles, but it didn't come with muscles. Her sauce was also bad. I'm not really sure if they put salt in their sauce.;;Here is the icing on the cake. I called to complain that my mom's dish didn't have muscles and was told they don't serve it that way anymore, and I must be looking at an old menu. I told them it's on their website. I was then told they are working on updating their website. I told them that was not my fault. They told me they couldn't give me muscles anyway because they didn't have any. There was a bunch of back and forth like this a few minutes. I told them unfortunately the food was not very good and that we had to order another meal from somewhere else, so at least I should get what I paid for... I was told someone will call me back. I will not hold my breath. Don't go!</t>
  </si>
  <si>
    <t>LgCJzgj2YJrKLBcqQuf0zg</t>
  </si>
  <si>
    <t>_v6dS2gOsaKxgvPi4Ae7Jg</t>
  </si>
  <si>
    <t>Pretty solid pizza.  I'm eating a tomato pie as I type; and it is making me happy!  Thin; crispy; and very flavorful.  Yum!</t>
  </si>
  <si>
    <t>Y9Ys_YuUDXx38i_TRmd3OQ</t>
  </si>
  <si>
    <t>qZCyNLAmp1WaLMrsekecew</t>
  </si>
  <si>
    <t>xT-y8vg8h2_0Rf6oBFcbmA</t>
  </si>
  <si>
    <t>Trios is my favorite pizza place in Northern Liberties!  While their menu offers a variety of things, including sandwiches and pasta, this review is completely based on the pizza as it's the only thing I've had (and the only thing you need to have, it's that good).;;Upon moving to the neighborhood awhile back, I was bummed to find so many mediocre (or worse) pizza joints.  Then I tried Trios and new I found my place!  They offer two types of pizza, round and square.  Both are good but get the square.  The crust is thin and crispy, not at all like the Sicilian style you typically think of when you hear square pizza.  The sauce is chunky and the fresh mozzarella is melted to perfection.;;If you're able to pick it up, do so.  Delivery can take forever and your pizza won't always be hot when it arrives.  The only other con is the price.  $16-18 for a pizza is pretty pricey.  It's a way better than average pie at a higher than average cost.</t>
  </si>
  <si>
    <t>YHCTCTdVYl3PsB2YqbLbPQ</t>
  </si>
  <si>
    <t>New to the neighborhood and been looking for a really good pizza; and I found it here. I saw a picture on Yelp of the square tomato pie; it was an instant attraction! So I ordered a small one  it was love at first bite!! Thin crust the way I like it; great texture and very delicious. Last week we ordered a couple small round cheese pies for my son and his buddies; and it was rave reviews all around. But I'd suggest ordering it well done.</t>
  </si>
  <si>
    <t>_bK8x0N3IdfAcrdtJSIdBA</t>
  </si>
  <si>
    <t>zL-nvqj6y4aATWHn7SThEA</t>
  </si>
  <si>
    <t>I went to go see an apartment a few blocks from here; luckily I got the apt so I can eat pizza from here again. Its really good and can't wait to try out everything.</t>
  </si>
  <si>
    <t>42EWwBEuFBXMvJduvLRPzA</t>
  </si>
  <si>
    <t>MKcvZqqiFHKGfzElFGf-bA</t>
  </si>
  <si>
    <t>This place has had more management changes than failed Lindsay Lohan drug test, but I hope they stay with the current.  Last time I went everything was delish (yeah I just Rachel Rayed yelp).  ;;Who knew a Panini was actually a sub?  ;;Either way I have enjoyed everything I have eaten off the menu.  So much so I'm not afraid to switch it up.  Like in other places, once you find what you like you stick to that one item because you're scared you won't like anything else.  And the one time you do switch it up the food is less than par.  You call yourself \stupid\" and say you will never do that again.  ;;Do it here!"</t>
  </si>
  <si>
    <t>vgNNwYjdZ_waBvgUcwtefA</t>
  </si>
  <si>
    <t>Restaurants, Bakeries, Diners, Food</t>
  </si>
  <si>
    <t>The Dining Car &amp; Market</t>
  </si>
  <si>
    <t>I-oqvZPvPrkLnc7RVvMXuQ</t>
  </si>
  <si>
    <t>My boyfriend and I stopped in tonight for a late night meal.  We arrived at 11:47pm only to be approached by a man grabbing menus.  Not once did he greet us with a hello, not even a smile.  NOTHING!  I thought ok well, maybe the hostess briefly stepped away and he's doing someone else's job that he shouldn't be doing.  My boyfriend said it's late, maybe he's tired.  After all it was nearing midnight.  He told us to follow him to our table.  A whole 10 minutes pass before our waitress even comes over with menus.  Seconds later she comes back with 2 cups of water and asks if we're ready to order.  Not even having had the menus in our hands for more than 5 minutes, we ask if we could have a few minutes to decide.  10 minutes lapsed, and she still has not come back to ask if we're ready to order.  Quickly surveying the room, I realized that she was the only waitress working maybe 7 or 8 tables.  We figured we'll be nice, it's not her fault she's the only one working (maybe there had been a call out).  We finally get to order about 20 minutes into being seated.  I ordered the beef veal dinner which comes with a soup or salad, and he had the turkey burger.  It was now 12:30am, and I hadn't even gotten my soup to start.  We realized the 4 tables that were seated before us had already been served.  Again, we let it go.  My soup got to the table around 12:35, and it was finished in less than 5 minutes, as we both shared it.  The waitress approached our table at 12:41 to tell us that she was sorry and that they ran out of turkey burgers.  It took everything in me to contain myself.  1. Not to curse her out and 2. not to be rude and to control my facial expressions.  You mean to tell me if took her a whole EFF'ing hour to tell us that our food hadn't even made its way onto the grill yet??!!  She then offered the menu again for other options.  It was then that someone came from inside the kitchen and gestured for her to come back.  After quickly speaking to him, she said, \I'm so sorry</t>
  </si>
  <si>
    <t xml:space="preserve"> I just got word that we do have it.  Someone must have put it in the wrong spot.\"  At this point</t>
  </si>
  <si>
    <t xml:space="preserve"> we agreed to keep the turkey burger.  We contemplated leaving a few times as all of this was happening but knew nothing else was open this time of night and were already starving from the long wait.  By that time I already knew my food was going to be cold</t>
  </si>
  <si>
    <t xml:space="preserve"> because it was probably sitting there as they rummaged for the turkey patty.  The food finally got to our table at 1:05 and</t>
  </si>
  <si>
    <t xml:space="preserve"> lo and behold</t>
  </si>
  <si>
    <t xml:space="preserve"> my food was cold and looked like it had been hurriedly slopped onto a plate.  My boyfriend's turkey burger looked presentable but tasted like cardboard and was freezer burned.  I knew something was wrong when he couldn't finish his burger</t>
  </si>
  <si>
    <t xml:space="preserve"> and he NEVER lets ANY food go to waste.  I just knew it had to be awful as he is the most simple and least finicky eater.  I was thinking surely they'd comp his part of the meal as the waitress acknowledged their screw-up more than once by apologizing.  Of course not.  What did she do instead?  She offered us a piece of pie \"on the house\".  My first thought was</t>
  </si>
  <si>
    <t xml:space="preserve"> did that just seriously come out of her mouth?!?  You have got to be kidding me</t>
  </si>
  <si>
    <t xml:space="preserve"> right?  There was no way in hell I could bear being in that diner another minute let alone spend more time there eating pie.  They were lucky we even paid for the garbage they call food.  ;This was the worst dining experience I've ever had.  I'd choose McDonald's over this sh***y establishment any day.  NEVER AGAIN!"</t>
  </si>
  <si>
    <t>E6NH8E2nHsUhzXoipjgCAQ</t>
  </si>
  <si>
    <t>9FteyG5Eg9JC0uxsOdBwRw</t>
  </si>
  <si>
    <t>24/7 Don't be fooled by the times listed as I sat in the parking lot for awhile assuming they needed time to clean; nope! :);;Decided to try something new after dropping my boyfriend off at the airport around 4:30 in the morning, found this place on Yelp and was up for the drive over being in the city anyway. Was glad I did! The atmosphere gave a wonderful 50's diner feel and there being less patrons present made you feel like you found a secret gem that only veterans know of this early. The staff was prompt and open to my substitutions, though they had to check. I worried about being a pest as my waitress seemed curt but fair, I was assured by her personally that she was fine. So don't worry if the staff seems quick yet frank and to the point, they love having you there and you can't blame them being so early in the morning; I've been there myself! ;);;My cream cheese omelette was delicious! Got mine with ham rather than bacon and the eggs mixed so well with the cream cheese and onions, firm but soft, never becoming soggy. Potatoes were a great consistency as well and just complimented the meal.;;I was drawn to this place from the mention of being on Dave's Dine-Ins for their chicken croquettes and I had to fight myself not to order them to go on a near hour drive home to Paoli, it wouldn't have done it justice I'm sure! Yet it still pulls for this Mainline girl to make the drive back to sample more of the classic, done right food! The desire to try one of their cocktails as well was strong, but knowing I had to make a drive back prevented me. Still with the shout out from Dave's Dine-In, the morning cocktails and their neighboring bakery there are many reasons for repeat visits!</t>
  </si>
  <si>
    <t>E0irMcsHT8385-0Vy_H3hw</t>
  </si>
  <si>
    <t>mxXmPrU4yT65XaaWONFOfQ</t>
  </si>
  <si>
    <t>Came here to eat breakfast over the weekend.  The waiting line grew out the door but; I felt that it moved pretty fast.  The food was decent and the price was either reasonable or inexpensive. My only complaint is that they do not except debit or credit card payments.  You need to have cash which was a bit of a pain :/</t>
  </si>
  <si>
    <t>qQsrvjm3gBnHRIP8zqZD-g</t>
  </si>
  <si>
    <t>GA8LNZFxxsYHs5Dz5vpy6w</t>
  </si>
  <si>
    <t>Okay so I swore up and down that I was done with this place. Unfortunately we had some friends with us and they insisted on this place. We went in this morning for breakfast. What a mistake! This place is a complete mess. Let me start off with the restroom, it was absolutely disgusting! They haven't been updated since probably 1980, and one urinal was busted, trash all over. This is unacceptable for a place that pretty much prints their own money. It was early on a Saturday, not at the end of the night.;;The one and only good thing about this place is the French onion soup. It's very good, other than that nothing! I ordered a porkroll and cheese on an English muffin, first off $8.00! Yes $8.00 for a 2 slices of porkroll on an English muffin with cheese. What a complete ripoff! I've had better in a deli for half the price. They claim to only take cash to keep prices down. My daughter had grilled cheese, it was literally toast with American cheese on it not even melted, it was sent back. The others we were with seemed to enjoy their breakfast. It's sad what happened to the place, I was hopeful after a year not being here this place may have gotten better.  I'm officially done and will not return. I hear the owners opened another place in the suburbs, a bit of advice. How about you take care of the first restaurant before you open another. Sad to see these greedy owners taking advantage of the hard working people of the northeast. Stay away!</t>
  </si>
  <si>
    <t>eVSKO6BhItt36VaAATNEEQ</t>
  </si>
  <si>
    <t>MwKGpScjMYRabl5xXmAGFQ</t>
  </si>
  <si>
    <t>Vx2CooAlfrjfoZ7iusjhNQ</t>
  </si>
  <si>
    <t>Great breakfast; love their speciality items that they have for breakfast each weekend. Had banana french toast with almonds- incredible. Eggs are good; and they have milkshakes that are real! Friendly service; only downfall is they dont accept credit cards; you must have cash on hand.</t>
  </si>
  <si>
    <t>r9S0VYrdXJrdhfR7OXj8tA</t>
  </si>
  <si>
    <t>yB7wLIUrHKJ26c_goAsSYg</t>
  </si>
  <si>
    <t>egwEvnx8jhJVaAlrLDrMNg</t>
  </si>
  <si>
    <t>dOjjP5a3chtzsn0Qq2JT6Q</t>
  </si>
  <si>
    <t>Nice baked goods; the menu is huge but we primarily stick to breakfast which is typical diner food!</t>
  </si>
  <si>
    <t>Ij1irrXxkn3NWShSgfipUA</t>
  </si>
  <si>
    <t>pZ7UbT_55aUd9oqpoE-5gg</t>
  </si>
  <si>
    <t>Great food; I really recommend the hotcakes and syrup; but the way me and my mother we're treated was disappointing</t>
  </si>
  <si>
    <t>2TPzxVkvzeeKY6ya8eB8xw</t>
  </si>
  <si>
    <t>KzFautNNxdEz27xzjbp68w</t>
  </si>
  <si>
    <t>I saw this place on the Diners; Drive-in's and Dives page of the FN website and wanted to see for myself.  I have to say; I was dissapointed.  The rolls brought to the table before the meal were cold and seemed like they've seen better days.  I ordered roast chicken which came with stuffing; and cranberry sauce and gravy and got mashed potatoes on the side.  The stuffing; potatoes; gravy and cranberry sauce; I'm convinced; all came from either a box or a can.  The chicken; I'll admit; was cooked pretty nicely; though it was a bit bland.  For dessert; I tried the \Justly Famous\" Jewish Apple Cake.  I'm thinking the only thing famous about it might be the name on the box that it also seems to have come from.  I wasn't a fan (in case you couldn't tell)."</t>
  </si>
  <si>
    <t>ADw6vy_ro0WoO_7B1oeniQ</t>
  </si>
  <si>
    <t>mNXfzN6L3GPJdUJXbSsmfw</t>
  </si>
  <si>
    <t>Cocktail Bars, Restaurants, Salad, Bars, Nightlife, Italian, Pizza</t>
  </si>
  <si>
    <t>trwuNIFixTwIrHgNMqjOpQ</t>
  </si>
  <si>
    <t>Stopped in here for dinner with the kids on a Sunday early evening. I was surprised by how big the place was (2-stories) with both indoor and some outdoor seating. The place was cutely decorated on the inside, giving it a little Italian flair. ;;The place was pretty empty when we arrived, so we were quickly seated. They do give you bread to start things off and their is oil at the table that you can use to dip the bread into. Overall, we thought the rolls were just OK and certainly nothing special. We went with the mozzarella sticks with Mariana sauce for appetizers and you could tell that these were fresh and not frozen. The sauce was really tasty as well. Their pizza's are cooked in a coal fired oven, so for dinner, the kids shared a cheese pizza while we went with the Napoli specialty pizza, which consisted of baby spinach, pine nuts, sun dried tomato's, and mozzarella. Again, this is fresh mozzarella on the pizza and definitely delicious. My kids are picky eaters so we ordered the plain cheese pizza for them, not realizing that it would also come out sort of fancy with basil on top of the pizza. We had to pick all of that stuff off before they would touch it. Just a heads up in case you have picky eaters with you. There is also a limited kids menu with some pasta dishes on it. Overall, the place is kid friendly in that it's on the louder side in there, but they don't have any activity books or anything to keep your children entertained while you wait for your meal.;;Service was just OK throughout the meal. We had to ask for refills, which annoys me to no end. Considering that the place was by no means busy, I would have liked a bit more attentive service.</t>
  </si>
  <si>
    <t>REFGsoLynoBWxdTEJeXYfw</t>
  </si>
  <si>
    <t>4np9OflK6Z8Ymn7og6bl1Q</t>
  </si>
  <si>
    <t>I love coal-fired pizza so I was excited when I saw the sign for Pietro's. The crust is everything and Pietro's has it. Great chew; good charred areas; and crisp outer crust yielding to a soft steamy interior. The toppings on my braised short rib pizza were delicious but were heavy enough to weigh down the perfect crust and make the middle soggy. Overall this is one of the best pizzas I have had.</t>
  </si>
  <si>
    <t>GCM1aa-GtaI7I-po1CxVKA</t>
  </si>
  <si>
    <t>wHJpouLjdG2AXNQ5KxBHvA</t>
  </si>
  <si>
    <t>jiM3KIwXQUdQa6cCmGg9NQ</t>
  </si>
  <si>
    <t>ZLmNBpEhtrLo9yRkF7D3Vw</t>
  </si>
  <si>
    <t>Such a warm and inviting place! I went here with my family and such a cute atmosphere. The place is rather large but the decor makes it feel warm and inviting.  Staff went out of their way to make us feel welcomed and comfortable. The food was amazing.  We ordered the calamari and it was crisp and delicious. The portions were huge and we make the misfortune of getting a couple of appetizers before the entrees came.  Needless to say; we left with lots of leftovers.  You can't go wrong with the pasta dishes; we had lasagna; short ribs; spinach ravioli; and the gemelli.  So good - no one was able to finish it.  Go with a big appetite and you will not be disappointed!!</t>
  </si>
  <si>
    <t>SkuVQE7e8VD8CDlfoNx4Tg</t>
  </si>
  <si>
    <t>Great pizza and salad; excellent portions as we shared a small salad for 2. Great location to walk from Penns Landing.</t>
  </si>
  <si>
    <t>6Xx6XF0AsmpESagQplDYRg</t>
  </si>
  <si>
    <t>kecYLmWaHhbRegOmd5Pqow</t>
  </si>
  <si>
    <t>Delicious!! I was next door purchasing my wedding dress and I made reservations for 7:45PM; it was close to that time so I called over and told them we might be cutting it close since I am next door paying for my dress. The guy on the phone was so kind and told me not to worry about it that we would be taken care of as soon as we walked in. Server came right over to get a drink order and brought over bread with oil (which is my fave). I ordered the rigatoni Vodka which had a different twist to it with pork; which was good. I could have done without the pork. My friend got the four cheese pizza I had a slice and that is all I am thinking about right now. Another friend ordered an Arugula salad; which seemed delicious. My mom ordered I believe was the braised ribs; she said was awesome. My gram ordered a parts dish with chicken and shrimp; which she also loved.  The dishes are a pretty good portion. Our server was Jacqueline who was great; would come over to check on us and so on. We were in and out pretty quick; which was good since we had to drive back to NJ. I will be back if I am in the area for sure!</t>
  </si>
  <si>
    <t>nDqyRdeIbwh5mDzYoLS7bA</t>
  </si>
  <si>
    <t>Stopped in here while on vacation simply because the sign said something about 'family restaurant' and we had a 3 and 5 year old with us.  I had low expectations based upon the exterior and the fact that they put the word 'coal' in their name which conjures up all sorts of images--but not ones I associate with good food.;;While the kids menu left much to be desired, Italian food is pretty kid friendly as is. All the food was very fresh and easily surpassed all our expectations. Prices were very reasonable and the service was fine.  Should we return to Philly, we will likely return to Pietro's.</t>
  </si>
  <si>
    <t>Ou7kwv-BWNL12wtAE9TUyg</t>
  </si>
  <si>
    <t>wFewDyn1rv5kvhF0HA58Sw</t>
  </si>
  <si>
    <t>Mmmm I'm getting so hungry just thinking about Pietro's right now. The interior of the restaurant was very Italian with the decor and had a warm; welcoming atmosphere. My table was served huge pieces of bread; arguably one of the best table breads I have ever had. I ordered the Rigatoni Alla Vodka and my goodness I don't regret choosing this over the bolognese. When the pasta came; the plating was so pretty and it almost looked like the dish was a plastic representation of it. Each noodle was coated in the creamy vodka sauce; and tasted amazing! This has to be one of the best pastas I have ever had before; no doubt. The service was great and I am coming back next time I go to Philly.</t>
  </si>
  <si>
    <t>5gA_IpUpVUC2TjFide18bA</t>
  </si>
  <si>
    <t>bpuqqqA5etq4QDZx54gugg</t>
  </si>
  <si>
    <t>The pizza is really good, with a few caveats.    ;;First, their signature pizzas are awesome.   They are perfectly cooked and delicious.   However, there are a lot of rules here.    You can't get the signature pizzas in any other size.    You can't modify the pizza in any way, even if you offer to pay extra.   You can't get bacon on your pizza unless it is on a signature pizza.   So for a party of three, you can have a light meal or order two, instead of just ordering a large.    Weird.    However, again, the pizzas are really good.   That's what keeps it four stars in my book.;;The service has always been really pleasant and fast.    They work hard in there.    The place is always spotless inside.   I wouldn't recommend eating outside though.   I always notice a strong cat urine smell outside of the place.   Probably not their fault since it is outside.   I'd rather eat in the super clean inside which smells of delicious garlic and bread and not the outside which just smells.</t>
  </si>
  <si>
    <t>ey5tvSRod9Hsor_fw_jCEg</t>
  </si>
  <si>
    <t>sdWIwmutYFcdQl6ENrTgDQ</t>
  </si>
  <si>
    <t>bNRCctEyV3RiLQ3saiUp0A</t>
  </si>
  <si>
    <t>rajhXVhe25WptAZx26UqTA</t>
  </si>
  <si>
    <t>Beer Bar, Bars, Cocktail Bars, Restaurants, Nightlife, Pizza, Breakfast &amp; Brunch</t>
  </si>
  <si>
    <t>Chick's Philly</t>
  </si>
  <si>
    <t>aGCmiphKdX78CWjGIC5Zkw</t>
  </si>
  <si>
    <t>I really want to like this place, but Chick's reminds me of middle school me : trying really hard to be trendy, but lacking a true identity. ;;I came here on a Sunday, as the pickins for football watching in the area are slim. I'd heard of this joint, and had been keen to try it, so my friends and I decided it'd be a great place to get our Eagles watching on. When we arrived, it was very busy, but we were immediately sat. There are four large TVs spread throughout the place. It was much smaller inside than we anticipated and felt very crowded. This wouldn't have been a huge deal - I mean it was Sunday in Philly during an Eagles game - but the acoustics in this place are terrible. It was so loud, but loud isn't even the right description. The way the sound waves were bouncing around, was driving all three of us nuts. That's the first time I've ever made such an observation.;;We ordered beers, the buffalo wings, and a three cheese pizza. The wings came to the table even before our beers. Our server was odd and provided spotty service. The wings were $14 for 9 wings. The quality of the meat was good, and they were cooked perfectly, but the \buffalo\" sauce was super weird. It was more of a tangy barbeque with hints of sweetness. It tasted fine</t>
  </si>
  <si>
    <t xml:space="preserve"> but I wouldn't call that buffalo. Additionally</t>
  </si>
  <si>
    <t xml:space="preserve"> the homemade bleu cheese sauce was room temperature</t>
  </si>
  <si>
    <t xml:space="preserve"> and was clearly made with a sweet Gorgonzola. Again - it was fine</t>
  </si>
  <si>
    <t xml:space="preserve"> but just weird. When we asked for ranch dressing</t>
  </si>
  <si>
    <t xml:space="preserve"> the obvious alternative</t>
  </si>
  <si>
    <t xml:space="preserve"> we were told there was only a Chipotle ranch. MEH.;;The three cheese pizza was a huge disappointment</t>
  </si>
  <si>
    <t xml:space="preserve"> mostly because NO WHERE on the menu did it insinuate that this was a white pizza. We were really sad when a pizza with no tomato sauce came to the table. The dough was tasty</t>
  </si>
  <si>
    <t xml:space="preserve"> but a little on the chewy side. It was very garlicky</t>
  </si>
  <si>
    <t xml:space="preserve"> but not salty enough for our palates. It was $17 for this large pizza. Seems like a lot for what it was. ;;Our server was just odd. She seemed frazzled</t>
  </si>
  <si>
    <t xml:space="preserve"> and would randomly clear our table. I'll give her the benefit of the doubt though. It was busy.;;Overall</t>
  </si>
  <si>
    <t xml:space="preserve"> I can see why some people like this place. It's definitely not suited for football watching though. They seemed way too eager to kick us out</t>
  </si>
  <si>
    <t xml:space="preserve"> and we were happy to oblige</t>
  </si>
  <si>
    <t xml:space="preserve"> as the noise was driving us nuts. We couldn't help but think of all the food we could have ordered from home</t>
  </si>
  <si>
    <t xml:space="preserve"> at what it cost us to eat here . ;;I'm not in any hurry to return. Maybe someday I'll give it another try for happy hour or something</t>
  </si>
  <si>
    <t xml:space="preserve"> but it is definitely not the place for football."</t>
  </si>
  <si>
    <t>EeKAG4ExM_89jGr5q0oRpQ</t>
  </si>
  <si>
    <t>R7PHqB5C1KJuELujxSJV8w</t>
  </si>
  <si>
    <t>i0TUisWPllIppIZW2o4Nkg</t>
  </si>
  <si>
    <t>Friday night was hopping!  We tried a few of the small plates and pizza.  The duck wontons were delicious as were the meatballs and the eggplant.  Loved the pizza, the tomatoes and cheese were so fresh.;We will absolutely be back!</t>
  </si>
  <si>
    <t>9nYFzKd2p1DCoowQxD40ow</t>
  </si>
  <si>
    <t>rhpcXD6uK50m7U4TV4j7nw</t>
  </si>
  <si>
    <t>Great spot.  Exactly what the neighborhood needed.  Will be perfect for once football season starts.  Exceptional bartenders; especially the guy named Anthony.  Gave great recommendations and service.  Definitely going to go back.</t>
  </si>
  <si>
    <t>cw7r6ZROLXD3mzooRmC7YA</t>
  </si>
  <si>
    <t>G40BGR3OmFO-PINw3pjzXQ</t>
  </si>
  <si>
    <t>A rough area that puts together some crazy good food. You'd never suspect this place given the 1-Star exterior; but the food is on point.</t>
  </si>
  <si>
    <t>1mLyt-XSTwU5gUJWkCQ9fA</t>
  </si>
  <si>
    <t>NvL-7Q75Jk6HNiOQWUla9A</t>
  </si>
  <si>
    <t>This place is fantastic! Went opening night and had a blast even the rain didn't stop anyone from having a great time!! The owners really know how to welcome people and make them feel at home!  I went back on two different occasions for lunch and Dinner.  I highly recommend the duck wontons and the lamb gyro.  Oh; can't forget that veal chop and mussels delish!! Didn't even need a knife to cut the chop!  The chef also made an appearance; this guy is hitting it out of the park!! The staff is attentive and courteous.  Everything about this place is great!  The food speaks for itself!  My tastebuds were dancing; I suggest everyone needs to stop by this place for a good bite to eat and I'm sure you won't leave hungry the portion are hearty!!</t>
  </si>
  <si>
    <t>IQs2G71Q36-T3fonD8husA</t>
  </si>
  <si>
    <t>xvSEeWHOM5mBzwFNjysJbw</t>
  </si>
  <si>
    <t>j72ZyDuTuMNWwxgK_Ff6GQ</t>
  </si>
  <si>
    <t>imKE43bxXogr13oErJLePA</t>
  </si>
  <si>
    <t>DiOfntNE-48780v5F9nWdQ</t>
  </si>
  <si>
    <t>51xGcfHTGCJr0icPkAdc8A</t>
  </si>
  <si>
    <t>Bland food and average service for above-average prices. There is just nothing special about this place. The double cheeseburger and fries feels like something you could get at McDonald's. Their bruschetta appetizer is a big hunk of bread with slabs of mozzarella on top - not great for sharing. The caprese sandwich didn't even come with tomatoes - just eggplant and mayonnaise. There's a fine line between being \different\" and just plain missing the mark. I think Chick's has crossed that line. ;;The only redeeming factor about this place is their craft beer list. There are plenty of more interesting spots in Philadelphia to try."</t>
  </si>
  <si>
    <t>zYdgKlzfrETdHmgceZ01PA</t>
  </si>
  <si>
    <t>I am giving such a high rating after four visits, and great service. While new, there is a very clear effort at professionalism. After 45 years in the business, I can tell how that is going.;The food and beers are great. Try the Warsteiner if you like a light crisp beer. The pork Italian is authentic south Philly.;Due to the high ceilings, noise level is acceptable.</t>
  </si>
  <si>
    <t>GIoUmry8mvCrhU0xoq-Rag</t>
  </si>
  <si>
    <t>q9WA6PqTLnB78DWPu5YJ5A</t>
  </si>
  <si>
    <t>Filipino, American (New), French, Restaurants</t>
  </si>
  <si>
    <t>Perla</t>
  </si>
  <si>
    <t>_duQTH57N7f-mMBFqySqCw</t>
  </si>
  <si>
    <t>The Husband and I went to Perla the first time to celebrate our one month anniversary back in September and I still talk about that experience. Nothing was left on our plates! We loved everything we ordered! Service was great; plus it's BYOB! We recently went for the Kamayan family dinner to celebrate my birthday with friends and family; and  everyone loved it! The aroma of the rice was enough to get everyone picking at it before anything else even came out. What an amazing dinner! Will definitely go back for both the regular menu and the Kamayan dinner!</t>
  </si>
  <si>
    <t>UzEP_ob14dc90NWOo0s6gg</t>
  </si>
  <si>
    <t>7OqTWVQz1mzpVQLoKBi1wA</t>
  </si>
  <si>
    <t>I came here for Sunday's Kamayan (family style Filipino meal) with a group of four and had an awesome time.;;The meal consisted of fish (pampano), pork belly, grilled chicken, lumpiat (spring roll), vegetables and garlic rice.  You also get house made Filipino bread to start and a special desert to finish.  Everything tasted very authentic and really reminded me of being back in the Philippines.  Additionally, the house made sauces complemented everything quite well.;;The meal was $40 per person, and considering that we had enough leftovers for an entire second meal, it's a great value.;;The service was super fast and friendly.;;We will definitely be back for more great Filipino food!</t>
  </si>
  <si>
    <t>jebInMpqghpEc9DCT1WdVw</t>
  </si>
  <si>
    <t>vccJA6xobZ7uLg-H1M4-IQ</t>
  </si>
  <si>
    <t>Finally made it out to Perla and it did not disappoint! I'm Filipino so I had fairly high expectations on the offerings. The dishes did not have a completely authentic Filipino flavor but we found the fusion taste to be quite refreshing. The pre-appetizer bread was Filipino pandesal that tasted much like ensamada with the salted butter accompaniment. Great start to the rest of the meal! We ordered the lechon; sinangag; and escabeche (octopus) and loved each one. The lechon had very crispy skin; the meat was tender; and the homemade mang tomas sauce was better than the original. The sinangag with bone marrow was my personal favorite... perfect execution. We will most definitely be back to try the kamayan offerings.</t>
  </si>
  <si>
    <t>8HBML8WcP6f34uLnYYeG0g</t>
  </si>
  <si>
    <t>SiVCF9PGwCW2gBf8g1XkiQ</t>
  </si>
  <si>
    <t>I took my husband to Perla for the Sunday Dinner for his birthday and we had a blast.  The food was excellent; the price was excellent; and my hubby got to eat with his hands and not get yelled at.  He was in his glory.  Perla is also a byob which I love because I love a cocktail or 10 and they can get pricey!  I also liked the ambiance..aka I couldn't hear my neighboring tables conversations/we weren't on top of other people which is always a huge plus.  I have already recommended this to everyone and their mother!</t>
  </si>
  <si>
    <t>XNuLKz2eZZGHmM5gaJpJvw</t>
  </si>
  <si>
    <t>Definitely check this place out for their restaurant week! Their fixed menu actually offers a lot of options in the appetizers, entrees and desserts. For $35, I'd say this place is definitely worth your money. ;;Reservations are recommended here since the place gets busy during restaurant week. Even for a single diner like myself, I still made a reservation. The entrance of Perla is really misleading because it looks like an entrance to a townhouse. I knocked on the door, but no one came to open it so I had to call the restaurant.;;I wish I could have sat at a better location, but whatever. Now onto the food! I ordered the Spanish octopus appetizer, beef cheek kaldereta with the sinangag (+$13) and the flan for dessert. The spanish octopus was fried nicely, but I thought the dish lacked flavor. There wasn't really any kick to the dish itself. The entrees on the other hand absolutely blew my mind. The sinangag, which is their garlic fried rice with bone marrow was so good. Definitely a lot of garlic in the rice and the fatty bone marrow just made the dish even better. Of course I was also dying at this point because i decided to eat the sinangag with the beef cheek dish. The beef cheek kaldereta is also a heavy dish, but I thought the beef cheek was cooked wonderfully. The meat just tears apart and it's so juicy. ;;Unfortunately, the server recommended the flan for dessert and I definitely did not have it. It wasn't bad in any way, but I think they should have recommended a lighter dessert since the entrees are quite heavy.;;I wish lighting was better so I could show the pictures of the food, but overall good experience and good food. I'd give this $35 deal a thumbs up! Perla is also famous for their group dining experience where they literally dump the food on banana leaves on the table. It almost reminds me of Alinea in Chicago from Netflix's Chef's Table. Hope to be back soon!</t>
  </si>
  <si>
    <t>jynGTC7AOwHWFwc44glMfw</t>
  </si>
  <si>
    <t>NVkqY53XJBl82zYME7SxaQ</t>
  </si>
  <si>
    <t>Went on a Wednesday for the kamayan and was not disappointed. Fun to try something new; bring our own choice of wines and after getting talking with the head chef; find the place is run by a sincere and genuinely nice dude. He loves sharing authentic food from his culture and it's amazing. Recommended to anyone whose open to something a little different.</t>
  </si>
  <si>
    <t>LjgJvyhdnRnGTSaim30ScA</t>
  </si>
  <si>
    <t>1z7OsFkuvFBpu2A82BvM1w</t>
  </si>
  <si>
    <t>Perla had stiff competition- that being my Mom's own Filipino cooking. Her's is still the best but damn Perla comes close! ;;The sisig (pork), escabeche (octopus), lichon (pork belly), and kare kare (short rib) were all delicious- great flavors and the lichon was super crispy. The escabeche was cooked to perfection and the sisig had really good flavor, slight spice as we could taste a hint of calamansi. I will DEFINITELY be back. Oh and it's BYO.</t>
  </si>
  <si>
    <t>zGKMYW5lvI0ZgaScAJKQvQ</t>
  </si>
  <si>
    <t>yQ_dUkqYsH2l5CdN216Szw</t>
  </si>
  <si>
    <t>Quaint Philippine restaurant in downtown; came from Orlando twice and visited and both times food was excellent.  Next time we want to do the boodlefight way of eating with many friends.  Brought my wife's uncle with me from Batangas and he enjoyed also.  Bring your own wine or beer as they do not serve alcohol.</t>
  </si>
  <si>
    <t>kClTH9SuUvm1_CYYnR99VA</t>
  </si>
  <si>
    <t>0pimAZiV-FUhH1pVqP8UqQ</t>
  </si>
  <si>
    <t>They created a new twist to filipino dishes and it was a great experience. ;;Place is not big and you can actually have a quiet dinner. I believe it's byob so bring your alcohol of choice for a more enjoyble evening. ;;We've tried Sisig and it has slightly bigger chunks of meat than the typical sisig and it's topped with a med cooked egg with a splash of calamansi ( phil lemon). ;;kaldereta is very tender but I wish they removed the fat from the one we got. It was a big chunk of fat. ;;Bicol expreas has big cuts of veggies and definitely not the typical Bicol Express. ;;Parking is an issue in that area. So take Uber or I dont know if you can park at ACME without getting towed.</t>
  </si>
  <si>
    <t>J2avm3B2zsC3FWD8Sob6Fg</t>
  </si>
  <si>
    <t>AQK7pPSJVmjNQGeQcw0iyw</t>
  </si>
  <si>
    <t>Not a typical cuisine for me.;Was introduced in the best way possible.;;Beautiful, thoughtful setting...even the hinges on the windows are considered. The food integrates with the atmosphere, so much so that every plate deserves documentation. ;;* Waiter who nerds out on describing every dish;* Bone Marrow &amp; Rice: Perfect;* Scallop: Flowered;* Steak: Citrus Bite;* Bread &amp; Sea-Salt Chive Butter: Perfect;* Head On Prawns: Thick;;Haven't seen the bathroom yet, but will on next visit</t>
  </si>
  <si>
    <t>KRCo49o_EiW16dvwKbxK3w</t>
  </si>
  <si>
    <t>H7ViV-eL_t9XgOA8SeJYYw</t>
  </si>
  <si>
    <t>Pubs, American (New), American (Traditional), Food, Restaurants, Nightlife, Beer, Wine &amp; Spirits, Bars</t>
  </si>
  <si>
    <t>The Blind Pig</t>
  </si>
  <si>
    <t>zoQprXwXntfc1lZzbi5vXw</t>
  </si>
  <si>
    <t>I love this place.  The food is amazing.  When you go you must have the balls.  The canned beer theme is kinda cool but they offer a full bar.;;I held a friends bday party there one year and the staff was not only accommodating but awesome to the extra people that showed.  Plus they worked with me on the menu to have family style food.  We did a cash bar and were able to control the jukebox the entire night.;;I go there as much as possible and would recommend to anyone.</t>
  </si>
  <si>
    <t>WL_CfTYlZe6bLYvj2VhOYA</t>
  </si>
  <si>
    <t>rJWI84edrjVnh-O2FnshJQ</t>
  </si>
  <si>
    <t>Great crowd, good food, awesome bartender! Be careful though - I ordered sweet potato ravioli and it randomly had nuts in it. Such an odd addition and possibly, you know, deadly to some folks.;;Get the Thanksgiving balls! They are worth the hype.</t>
  </si>
  <si>
    <t>qVXBqW23o25KnGmvAUu0BA</t>
  </si>
  <si>
    <t>F2MOig9hR6RkZxSr5YLURA</t>
  </si>
  <si>
    <t>DY05AcDczwj4wydQyZZy3A</t>
  </si>
  <si>
    <t>If tapas are the pedantic foodie, lecturing about flavor profiles. The blind pig is the friendly oaf who slaps you on the back;a little too hard, and tells you to eat up. Think Moose from Archie comics.;;Upon entering the Blind Pig, you will find a staff that is happy to see you. They want nothing more than to ply you with booze and stuff you with well made bar fare. It is not salesmanship. It is genuine enthusiasm. ;;The offerings range from the usual such as Cubano to the more original poutine or gator sausage. I suspect you have already heard about their balls. They have a nice tap beer list and a large can menu.;;All the food is served in huge portions. Especially the appetizers. Keep this in mind or you might be forced to wrap leftovers in a napkin and stuff it in your purse(Manbag) like Grandma.</t>
  </si>
  <si>
    <t>mfjNIImg9P7wteK30TBjXA</t>
  </si>
  <si>
    <t>wJHy7ZJG_EvLFQDRms5rXQ</t>
  </si>
  <si>
    <t>aGJHwB8qQ_HRHl7UkZdNdQ</t>
  </si>
  <si>
    <t>We had a horrible experience here last Saturday night. ;;I will preface this review by saying that before last Saturday, my fiance and I had been here a few times, we've had the poutine, we been here for quizzo, we'd been for a few beers. Until now, our experience of Blind Pig had been meh. The poutine was okay, the beer selection decent, but the bar atmosphere leaves something major to be desired. ;;So last Saturday night.. four of us went out to a lovely dinner and came back to our hood to get some drinks. We stopped at Bourbon and Branch (what used to be Liberties) and realized that it was just too loud and the music wasn't great, so we decided to head across the street to the Blind Pig, where it was a lot emptier. When we walked in, there was immediate awkwardness. It's a bar, and it's late. There was a guy (manager?) who was immediately sort of \on top\" of us</t>
  </si>
  <si>
    <t xml:space="preserve"> and guided us to a table. Okay</t>
  </si>
  <si>
    <t xml:space="preserve"> okay.. whatever. It wasn't a big deal</t>
  </si>
  <si>
    <t xml:space="preserve"> but it was awkward. ;;Turned out he was our waiter - and we ordered a few beers. After the first round</t>
  </si>
  <si>
    <t xml:space="preserve"> we were feeling adventurous and ordered a round of Bulleit Ryes ..  a delicious high end whiskey. The guy goes to the bar and comes back with something that very obviously did not look like Bulleit - and upon further inspection</t>
  </si>
  <si>
    <t xml:space="preserve"> did not SMELL like Bulleit. Now</t>
  </si>
  <si>
    <t xml:space="preserve"> if it were another high end whiskey maybe we wouldn't have noticed</t>
  </si>
  <si>
    <t xml:space="preserve"> but it was so obviously some cheap stuff that we had to say something</t>
  </si>
  <si>
    <t xml:space="preserve"> so we did. The guy sort of didn't know what to say</t>
  </si>
  <si>
    <t xml:space="preserve"> and went back to the bar. I was suspicious</t>
  </si>
  <si>
    <t xml:space="preserve"> so I walked up to the bar a few minutes later and saw them changing it out and pouring from the right bottle. The bartender</t>
  </si>
  <si>
    <t xml:space="preserve"> Debra</t>
  </si>
  <si>
    <t xml:space="preserve"> who is also apparently the owner</t>
  </si>
  <si>
    <t xml:space="preserve"> was very obviously in mid-conversation with her friends/regulars about the whole thing because as soon as they saw me</t>
  </si>
  <si>
    <t xml:space="preserve"> everyone around her became silent. ;;It was clear we had caught her trying to pass off cheap whiskey as the real thing. We sipped our real Bulleits and got the hell out of there. We thought MAYBE they'd try to recoup their image and take something off the bill</t>
  </si>
  <si>
    <t xml:space="preserve"> but no. They charged us despite this whole interaction. ;;On the way out</t>
  </si>
  <si>
    <t xml:space="preserve"> I went up to the bar and asked her why she did it.. to which she answered something along the lines of \"I thought you'd be too drunk to notice\"...;all I can say is</t>
  </si>
  <si>
    <t xml:space="preserve"> WOW."</t>
  </si>
  <si>
    <t>TdrlUOK1UdjDomWhrTKJ3A</t>
  </si>
  <si>
    <t>6jasLmeWiVhNx2I0G6bYaw</t>
  </si>
  <si>
    <t>The Blind Pig is an amazing place for dinner and drinks (or just drinks). We came here a few years ago for dinner, and it continues to be one of our favorite places in Northern Liberties.;;The Blind Pig has some of the best dishes we've had in the area: Thanksgiving Balls, Blue Balls, Poutine, to name a few. The Loco Moco special is an amazing addition that is always worth it when on the menu. The salted caramel bread pudding is to die for when on the menu.;;They also have the best canned beer selection in the city. The Blind Pig is worth a trip--or addition to your weekend favorites.</t>
  </si>
  <si>
    <t>unq9-zJfSDGGUYbURUwGKw</t>
  </si>
  <si>
    <t>cQH9lUBYF3EqzoDmPtI6pg</t>
  </si>
  <si>
    <t>I'm a big fan of anyone who wears a hooded-sweat shirt, and has a super casual well meaning vibe about them.  That's the woman who greeted us at The Blind Pig. I was with my brother, his girlfriend, her sister, and Smalls, renowned food-turtle and peanut butter and jelly enthusiast. ;;The woman happily engaged us, explaining beers and food options in a non-threatening, anti-pretentious fashion.  I felt like this woman was Philadelphia, not the Philadelphia that is, but the Philadelphia that was.  The one from Rocky, and W.C. Fields jokes. A romanticized version of what a server/bartender can be.;;The menu is full of meat - but not in the way that you forget that animals died so you could eat. You're aptly aware that the Pig, in the Blind Pig, is the Pig that you may be eating. The decor and feel give you the understanding that the animal is doing you a service and the burger will taste all the better for it.;;In this age of vegeitized-victum-less food, it's nice to pay tribute to the processes and artistry that once went with meat preparation and cooking. Something that seems as distant as a Silversmith, as you cut through the mustaches and tandem bicycles that pollute Philadelphia while everyone rages about which are the best new clown shoes, and why you should be wearing them. ;;We saw a sign for Quizzo on Monday nights, and we went about deciding how we would make up our team - what our strengths would be. Lauren, my brother's girlfriend went for fashion.  Her sister, Rachel (who is studying to be a lawyer, but if you ask me seems to be more interested in studying reruns of Law and Order: SVU, and all the horrid crimes that, that show puts on display) My brother said he could toss in some movie, TV, and maybe even some cooking knowledge And Smalls just kept wondering what he would be good at? (Maybe eating a meal that didn't consist of wheat bread and condiments?);;Our meals arrived just as our quizzo planning was winding down, and we happily engaged them - filling our stomachs with the reverie and joy that come with a meal well-cooked, and well consumed.;;I remember a woman coming in with her son, yelling at him to wait - as the kid rushed toward a table - her husband was parking the car, and her daughter was walking in looking absolutely miserable that she had to dine with her parents.;;Suddenly the real world was coming into the bliss I'd known for a mere hour or so. We departed, in the classic fashion -- and all piled into Small's car, only to go the wrong way down a shady street, and eventually end up parked in front of a fence - placed, as it would seem, at random, in the middle of the street.;;Philadelphia sure can get scary if you take the right amount of wrong turns.;;At least if we were too be shot in one of these back wayward streets of Philadelphia, we'd do it with full bellies and smiles on our faces.;;Happily we survived, and with that survival intend to eat at the Blind Pig again.</t>
  </si>
  <si>
    <t>KPgPnGHT38ifqu9RnDs_DA</t>
  </si>
  <si>
    <t>Fo6t84GKUhp_o1p20yan2w</t>
  </si>
  <si>
    <t>Loved this place! My friend and I have been in search of good poutine in the city and this place definitely has the best we've found yet!  Almost as good as in Canada.  They used real cheese curds and just the right amount of gravy.  We also had the Thanksgiving balls; which were really good.  The outside was some sort of stuffing; with mashed potatoes and turkey on the inside.  It wasn't too heavy; and they got their proportions just right.  We loved the cranberry sauce that came with it too.  We also had the chorizo quesadilla; which was also delicious.  Would definitely recommend all three. The pub setting was relaxed and the noise level was fine - so we could enjoy a good conversation without shouting.  We'll definitely be coming back!</t>
  </si>
  <si>
    <t>fM27opKz4I_jr48HsI_hxg</t>
  </si>
  <si>
    <t>If you're looking for a local feel and a great beer lists, I recommend the blind pig. My;FiancÃ© and I enjoy hitting The Pig for a couple of beers and a quick dinner after a long week of work.</t>
  </si>
  <si>
    <t>q4AxwoWQs6rk2nkWJuYZIA</t>
  </si>
  <si>
    <t>American (Traditional), Restaurants, Nightlife, Bars, Pubs, Gastropubs</t>
  </si>
  <si>
    <t>Triangle Tavern</t>
  </si>
  <si>
    <t>eoJZmfJpXlHLdLCrmapfyg</t>
  </si>
  <si>
    <t>Went for the first time tonight; and it was fantastic! Low key dive bar feel; with fantastic food and amazing service. Maria; was the best server I've had in awhile. The pizza was perfect; the calamari was crispy; and the beed sandwich was juicy AF. This place is a gem. There is something to be said about amazing service with a low key vibe. Triangle Tavern is it.</t>
  </si>
  <si>
    <t>WPJ17fK_wqN4UNaJy46IrQ</t>
  </si>
  <si>
    <t>fMPr3P_XJmTONfUEaLSelg</t>
  </si>
  <si>
    <t>Adult. Water. Ice.;;I could end this review here and those 3 words might get you in the door without anything else. That's all I needed to know to get me to this place tbh.  From the outside I pictured a dive bar.  Inside was a newly renovated looking bar/restaurant with an neighborhood bar feel, an Italian leaning menu (sunday \gravy\" special anyone?)</t>
  </si>
  <si>
    <t xml:space="preserve"> delicious sounding vegan options (weird right? )</t>
  </si>
  <si>
    <t xml:space="preserve"> friendly servers</t>
  </si>
  <si>
    <t xml:space="preserve"> and a great vibe. Clientele varies in age. ;;We tried the hibiscus</t>
  </si>
  <si>
    <t xml:space="preserve"> peach</t>
  </si>
  <si>
    <t xml:space="preserve">  and original (lemon) water ice and all were delicious (hibiscus was the crowd fave). Glasses go for $6 or $7 and pitchers for $24 ish? Unfortunately you can't get the water ice to go (we asked because it was so delicious). And yea</t>
  </si>
  <si>
    <t xml:space="preserve"> there's definitely booze in there. How has no one else thought of this?!;;I'll be circling back to the Triangle Tavern."</t>
  </si>
  <si>
    <t>ogU7KRCIW8I_guwx72zzow</t>
  </si>
  <si>
    <t>Had dinner with friends. Phenomenal red gravy or sauce; if you like. Meatballs excellent ; chicken parm excellent; spaghetti excellent; maybe best calamari I've had; fresh; tender ; tasty with perfect amount of saltiness; broccoli rabe excellent. Mussels in white sauce were only OK.  A little on the bland side ; light on garlic and pretty much no hot pepper flakes. the mussel juice was ok too but they were stingy on the bread so really couldn't do much dipping. Drinks were great. I would have liked to see a little more on the menu  but make no doubt ; the food is fantastic and I would definitely go back.</t>
  </si>
  <si>
    <t>ePSN3gm6cR0FfcG6VzQwgg</t>
  </si>
  <si>
    <t>t08qFW5VkwPsMEYz5-lYuA</t>
  </si>
  <si>
    <t>This was the perfect low-key bar to kill a few hours before dinner. Pretty good beer selection; surprisingly well made cocktails; and good service. Not too quiet or too loud. We didn't try the food but the fried pickles looked wonderful.</t>
  </si>
  <si>
    <t>ajjCFZuiaKe-BzCuYiSG0A</t>
  </si>
  <si>
    <t>I had no idea this place existed, until a certain chef at a certain vegan restaurant gave us the heads up during a conversation about vegan wings... which I seem to be on a mission to try at every establishment offering them in the city of Philadelphia. Or anywhere else i go, honestly. ;;So, we went.  First, its a total dive bar. Kinda dark, kinda old, but thats totally fine.  We went new years day -  night, like 9pm maybe (don't really recall) and it was pretty busy!  We were sat quickly though.  Service was very good, everyone friendly even with the somewhat chaotic environment.;;Food: good.  Really good. Like really good and i need to go back for sure. Vegan wings were awesome.  Blackbird has been my #1 for a long time, in and out of Philly, but these wings give even the almighty BB a run for the $$. We also tried the vegan roast beef sandwich. My date loved it but it wasn't really my style. She said it was really really really like the real thing. Maybe i don't like roast beef, its been like 20 years since I had it.  Anyway the bread on the sammich was awesome, flavor was good, very \juicy\" which was kind of a turn off for me</t>
  </si>
  <si>
    <t xml:space="preserve"> but i guess others would enjoy.  ;;I want to go back and try more... there are a lot of vegan items on the menu.  Ill update my review after next visit where i can sample more items."</t>
  </si>
  <si>
    <t>o56NhMDsvWk_kvMNJLEHCQ</t>
  </si>
  <si>
    <t>Tried their triangle burger tonight... it was so good. It had a long hot and fontina cheese... sweet and spicy.  I didn't check the temp because I was too tipsy; however it was juicy and delicious so it almost doesn't matter. Thanks triangle ! I think you're a weird place to eat dinner but your bar food is fabulous.</t>
  </si>
  <si>
    <t>7FitGNe6KiaHcpZc8Hfh6Q</t>
  </si>
  <si>
    <t>oPu2EHsxITyihxPjPSLTLQ</t>
  </si>
  <si>
    <t>6SsaTxbZxd089ZADxqnNWA</t>
  </si>
  <si>
    <t>SlqHa6Wc9zpQAlAlslOwUA</t>
  </si>
  <si>
    <t>The best vegan buffalo wings in the city. Maybe the world.;;The vegan roast beef and meatball sandwiches are amazing as well. Great beer selection and down to earth atmosphere. Instantly one of my new favorite bars.</t>
  </si>
  <si>
    <t>Aw0X4tzLIUNH0S9hI7ACvA</t>
  </si>
  <si>
    <t>kPDQ7QlHhPtij8-OOMItbg</t>
  </si>
  <si>
    <t>mvOQStPKtqT30VI6INRT6A</t>
  </si>
  <si>
    <t>Vzv2aXQqQLceWXFki8NETA</t>
  </si>
  <si>
    <t>Stopped into triangle tavern during New Years weekend. The place is pretty cool; south Philly hipster vibes. I tried the vegan roast beef sandwich; side vegan meatballs; vegan mozzarella sticks; &amp; vegan buff wings. All I have to say was WOW... everything was amazing! It's a great place to have some drinks but also get down on some great bar food. The staff is friendly and the service was good. I enjoyed it so much I stopped by again in between the mummers activities to get some food with friends before returning back to the festivities. Def stop by for some vegan food when you are in the area!!!</t>
  </si>
  <si>
    <t>KTn1gBWXoaD0lGDef5G3bA</t>
  </si>
  <si>
    <t>NABcZKRWQF9-rDVt0P0bhw</t>
  </si>
  <si>
    <t>Chinese, Restaurants, Seafood, Dim Sum</t>
  </si>
  <si>
    <t>Ocean City</t>
  </si>
  <si>
    <t>TFzAPSeedl3IyIhMBZEXrQ</t>
  </si>
  <si>
    <t>Went here for new year dinner. The seafood food, lobster, chicken was ok. Lo mian noodle was bland. The dinner menu was not too great, i will prefer thai lake or ken.;;However i love their dimsum. Always enjoy their shumay and shrimp shumay. Also the chicken feet and cuk. Just stick with the dimsum!</t>
  </si>
  <si>
    <t>q3SHn-VI7SLXkEVT6v1nyg</t>
  </si>
  <si>
    <t>AjHK2O9eHAlp93B5Gxzvow</t>
  </si>
  <si>
    <t>They hosted my wedding reception. The reception itself was lovely but dealing with management was a nightmare. Part of it was that there was a transition in management and no communication. Had I not followed up on them a few months after I put down a deposit,  I would have been very unhappy to find that there would be no reception. ;;When dealing with business men, stand up for yourself and what you were promised.</t>
  </si>
  <si>
    <t>38AdOnwM1a5uTZ2sXjjwJQ</t>
  </si>
  <si>
    <t>Dim sum banging.  Selection is pretty adequate and everything tastes pretty fresh.  This is not my goto spot, but I think it will be going forward.;;Note, there is no ticketing systems for seating (like the other places).</t>
  </si>
  <si>
    <t>o9620O6qCLELVIKrpeOHEQ</t>
  </si>
  <si>
    <t>lA5hZtmMXBF093o6cKM-jw</t>
  </si>
  <si>
    <t>wGKq1xw4WAUbqfJUPIc5PQ</t>
  </si>
  <si>
    <t>Although their dim sum is good; I don't agree with their business practices. I grew up in the area and was told a story about the restaurant by a number of sources. Ocean City also accommodates large parties. Person A had reserved the restaurant in advance for a party. A week before the event; Person A is bumped because Person B had a much larger party. As a result; Person A had to scramble and make last minute arrangements. I don't know if Person B was aware or not that Person A was bumped. So; I won't ever go there again regardless of how good the food.</t>
  </si>
  <si>
    <t>bFzLH4dVck4Ygjzr--doaQ</t>
  </si>
  <si>
    <t>jRES9VyGmXViYX40Q1BWQQ</t>
  </si>
  <si>
    <t>Don't get me wrong, I actually like the dim sum here.  My boss took us here once for company lunch and we all enjoyed it.  Wanted to go back with the fiance after that, but ended up at Ocean Harbor... thinking it was the same restaurant.  Anyway...;;The two stars is for the lackluster service and terrible steamed dumplings.;;Last weekend, I finally wanted to try the char siu bao for take-out as a snack, since it was highly recommended by fellow Yelper Hoang T.  As I walked in around 4pm, there was no one, but the staff, a bride, and her crew.  The Cantonese ladies were too busy mopping the floor to even ask me anything.  Yes, I know I came at the wrong time when dim sum was no longer available and there was wedding reception preparation going on, but still.  The owner/manager then told me that they stopped serving dim sum at 3pm and proceeded to tend to the bride.  Fine.  I looked at the menu for some small appetizers and asked one of the other unhelpful Cantonese ladies if they had any har gow from the appetizer menu.  She said they ran out.  Fine.  She suggested that I order the Pan-Fried Dumplings or the Steamed Dumplings, $6.95 for 6.  I didn't want to eat anything fried, so I opted for the Steamed Dumplings.;;I paid the owner/manager and proceeded to stand as I didn't think it would take too long for some dumplings.  Right?  Wrong.  The owner told me to have a seat and will bring out the food when ready.  ;;I waited for what seemed to be 30-40 minutes for Steamed Dumplings.  At that point, I was thinking, 'you have got to be kidding me.'  I know they were busy, but how come no one declined my order when they were so occupied cooking and setting up for the wedding reception?  They somehow still LET me order and had me wait forever.  Like, come on.  As I was about to cancel the order, the owner/manager walked out with my dumplings.;;Was furious, but still hoped to eat something decent.  Not sure what they gave me, but the dumplings don't seem like the typical steamed dumplings that I eat.  They had a thicker unappetizing wrapper, were super cold, and just did not taste good.  The vinegar-y sauce that accompanied it was meh.;;So I guess they thought it was a good idea to just leave the take-out sitting there for a good 30 minutes as I waited.  I'm really upset, but I know I went in at the wrong time.  Or at least I'm hoping that's the case.  I will be back with the fiance for the dim sum, but most likely with a mean face.</t>
  </si>
  <si>
    <t>EouCKoDfzaVG0klEgdDvCQ</t>
  </si>
  <si>
    <t>ydMulEmgHrfan83Wta_6cQ</t>
  </si>
  <si>
    <t>I have to say after trying many places in Chinatown for dim sum; this place is one of my favorite places. I love how fast they serve the food to your table. Usually the carts come before my water and tea. No time is wasted; you can get down to business and eat right away here! Some of my favorite dishes here are the shrimp dumplings; pork bun and chicken feet.</t>
  </si>
  <si>
    <t>4AIqdw3v5n1moxxCsViX1g</t>
  </si>
  <si>
    <t>gZrGXlYS77D5_6Tn4eE22A</t>
  </si>
  <si>
    <t>xz0csbQIbmV2mvLRkr3R1Q</t>
  </si>
  <si>
    <t>As foodie and Cantonese; I HIGHLY  DON'T recommend this place. We went in Ocean City this afternoon around 2:30pm. The restaurant was almost empty. Only 3 tables were occupied by customers. Therefore; we thought we'd have relatively quick late lunch. We're wrong; completely wrong. The food was the best mediocre. And the service speed and attitude were just horrendous; absolutely horrendous. I'm born and raised in Asia and I'm Asian. This was definitely one of the worst dinning experience if not THE worst experience I've ever had. She tossed the menu on our table and walked away without saying anything which was fine. I didn't expect friendly service in Asian restaurants in general. After 20 mins; she finally took our order. Then we never saw her again. No water; no tea... We eventually gave up.</t>
  </si>
  <si>
    <t>bbX-FG4Jm6THIXwiwFb3ig</t>
  </si>
  <si>
    <t>p9Fm9y23osqZZfxgf6csaQ</t>
  </si>
  <si>
    <t>The ambience is nice, and very true to most traditional dim sum restaurants in the US. Also, their upstairs seats a couple hundred people. Quite possibly the largest venue in Chinatown.;;The dim sum here is... disappointing, honestly. They're relatively expensive, not very hot, and relatively bland. They serve the basic, har gow, siu mai, etc.. and they're just okay. The skin of the dumplings would sometimes be stuck to the doily, and tear. Not moist enough!;;As far as the food goes, if you want dim sum, come here. It's neither great nor terrible.</t>
  </si>
  <si>
    <t>fYSaoJMOj7-r4XWEuYjRxw</t>
  </si>
  <si>
    <t>Hookah Bars, Bars, Nightlife, Restaurants, Asian Fusion, Lounges, Dance Clubs</t>
  </si>
  <si>
    <t>Bleu Martini</t>
  </si>
  <si>
    <t>hD3q7HR0nwddjkxD3nU30Q</t>
  </si>
  <si>
    <t>I love this place. I know it's crowded; and I know you can barely get a drink without having to throw some 'bows; but I like it and I'm sticking to my guns. The lines are crazy long; but my friends and I usually just walk by acting like we're not interested and get ushered inside by the super nice bouncer. So that's our secret. BTW; it only works when you're part of a group of HOT girls... sorry guys...and ahem...ugly girls. We LOVE to dance and though this place is not the ideal place to dance; we never let that get in the way of our fun. We'll just plant ourselves in a nice spot and just dance. The music is awesome: Dancehall; hip hop; reggae-ton; same stuff I have on my Ipod. :D I've never eaten here; but the food looks interesting... in a good way.</t>
  </si>
  <si>
    <t>TSlfAcIl1OLFGhD1jCB3gw</t>
  </si>
  <si>
    <t>l1nHmsmepUHGL2JePoJNaA</t>
  </si>
  <si>
    <t>A group of 4 of us ate here for Restaurant week.  When making the reservation thru Opentable the only available times were 5:30 and then after 7 pm.  Since we were coming directly from work I chose 5:30.  We were seated right away and we were the only people there.  We each ordered from the restaurant week menu.  I ordered a draft beer; another ordered a Miller and another glass of wine.  Food was ok; I really enjoyed the dumplings; however I did not care for the entree and barely ate it.  One girl ordered the steak medium; however when she cut into it; it was very red.  She also said it was very bland and needed salt.  We waited for our waitress to come back so that we could ask for salt; after about 5 mins we finally asked another waitress. Two of us ordered coffee with included cheesecake.  We finally received our check; a little after 7 pm; and there were only three tables occupied; so not sure why when I tried making a reservation I didn't have an option between 5:30 - 7 pm.  When reviewing the check I got confused.  The meal was to be $35 each ($140);  then add then 2 beers; a glass of wine; a coke and 2 coffees and the bill was $211.  We started to try and figure out why it was so high; then we noticed - the tip was already included.  HOWEVER the bill before tip was $170.  If tip is to be included; most of the time you know ahead of time; I did not see it on the menu; but maybe I missed it.  But if included the standard is 18%; which would of brought the bill to $200.  So when I got home and figured out the tip; we were charged almost 24% for mediocre service.  That is just plain greedy.  Had it just been the food; I may have tried this place again but given that a 24% tip was included in with our bill; I will pass on this place in the future.</t>
  </si>
  <si>
    <t>KshISRDAHJyswbFx5UAbaw</t>
  </si>
  <si>
    <t>M3QywhqvPy5eLe9P32uNDA</t>
  </si>
  <si>
    <t>The staff ruined a good dining experience for me here.  I'd been here at night for drinks and because they were good, I didn't complain about the price.  I received some gift certificates for this place and decided to bring my girlfriend here for dinner.  I'd never eaten here before, and to my surprise the food was very good.  We had the spring roll appetizer, the crab cakes and the salmon.  It all tasted very fresh and both my girlfriend and I remarked that we'd have to keep this place in mind the next time we wanted to take some friends to dinner.  Then it came time to pay the bill.;;We were apparently there during happy hour, so the food was at a discounted price.  Awesome, I thought!  So I presented the waitress with my gift certificate and said after she deducted that, here was cash for the remainder of the bill.  She returned and told me she couldn't use the gift certificate because the food was already discounted.  I explained that this was a gift certificate - it's to be used toward the final bill.  She kept telling me she couldn't do it, so I asked to speak to the manager.  The manager comes over and matter-of-factly tells me that they don't combined discounts, so if I wanted to use the gift certificate I could use it on a full priced bill because if she took gift certificates on discounted food she would lose money.  I tried to explain to her that if someone pays for a gift certificate, you already have the money - the certificate purchase ensures that I have to come here to eat, so there's no money that's being lost, you have it already.;;She said she wasn't going to be able to do anything for me, so I told her to go ahead and charge me a full price, which I put on my credit card, disputed with the credit card company and ended up not paying for.  I'd noticed from 2009 through 2011 each interaction with the staff got worse and worse, but I figured when you're dealing with drunk people on Friday and Saturday nights it's a tough crowd.  At 5:30PM on a Tuesday, I expected a little more considerate treatment for a customer who was just raving to the servers about what an unexpected treat the food was.;;Needless to say I threw out the remaining gift certificate I had for the place and will not be returning on my own or with anyone else.  Giving it two stars because the food was good and I hope the chef(s) depart and find work elsewhere.</t>
  </si>
  <si>
    <t>LmcWfHllykXfST_Fq2rdKQ</t>
  </si>
  <si>
    <t>JjcAgz49bEtfCisdKHLF3A</t>
  </si>
  <si>
    <t>My boyfriend and I went there last week for his birthday weekend. They had good Hip Hop/R&amp;B/Reggae music and a lively ambience on a Saturday night! We danced a lot. However; this place is PRICEY. Just to get in the door it's $20 for guys; $10 for females. Two shots plus a beer cost like $40. We stuck to our tall long islands the entire night; they make good ones there. Also; there's not a lot of place to walk; let alone dance; you have to stay in one place the entire time; because it gets so crowded! I loved my experience but they definitely need a bigger spot.</t>
  </si>
  <si>
    <t>S6eQVCxaLKRUlDNhA99UHw</t>
  </si>
  <si>
    <t>1_XDvGHBz3KeO4WEPAliyA</t>
  </si>
  <si>
    <t>While taking a little bar hopping tour before the Sixers game last night we decided to stop in to The Bleu Martini. Having fond memories of previous late night visit; where we indulged in an array of martini tasting. Was fun; nice decor and martini list of around 100. Lat night was a joke; to say the least. We entered with no one at the bar; 2 couples at table and 3 employees in the back. We were immediately greated by the bartender; we ordered our drink; which was acceptable. He then mentioned to another server; after he gave us our drink and menu; that he had to go somewhere and would be back. We never saw him again; The other 2 employess; sitting in the dining area away from the bar. One was putting makeup on; the other on her laptop. We drank our drink and waited; no additional patrons came in; never asked if we wanted another drink or anything to eat. Never even received a check. We left money; estimating what our check would be. Pretty bad considering all the competition. Wouldn't recommend this place at all.</t>
  </si>
  <si>
    <t>jIHj17nVqonx8SrgoT3D3A</t>
  </si>
  <si>
    <t>hydYDPptvUKToXIT9F1rrg</t>
  </si>
  <si>
    <t>Update: there was a shooting outside of Bleu Martini early 2011.;;I'm just sayin'</t>
  </si>
  <si>
    <t>RAyFjWpjK8kL_DSq-2pACw</t>
  </si>
  <si>
    <t>I've been here twice and in my opinion; the food is extremely overpriced and not quality. Flavors were mediocre at best; not much seasoning. I got cheesecake for dessert before and the middle was still frozen. The lounge itself is beautiful and i really like the decor/setup. But both times i went the food did not meet the expectations i had walking into the place. And the wait staff is an even bigger issue. They are rude and unreliable; there were multiple times when my waitress disappeared and i couldn't find her. Then i realized why they acted like that; their gratuity was automatically included in the check. Only got 1 star for the decor. I will NEVER come back.</t>
  </si>
  <si>
    <t>U-JLgDWMekLMyBPWNIuqPQ</t>
  </si>
  <si>
    <t>YIpg04eCeo3Z4Euiri_XjA</t>
  </si>
  <si>
    <t>If you're one to strap on a pair of sexy heels and flit your way down to Old City every weekend like all the other hopefuls shivering in their mini dresses, then Bleu Martini is the place for you. For me, not so much.;;The setup of the place was weird, like it was divided into thirds.  The left seemed to be the main bar, but the area was super small. The middle part was where you entered and checked your coats, which then led to the main \dance floor\" if you could call it that.  And the right side appeared to be another bar but I didn't go over there much. ;;I went here for a birthday party and we started out the night on the left side. It was fun at first because it felt like our own private room but then the usual 11:30 yuppie rush came in and ruined our swag</t>
  </si>
  <si>
    <t xml:space="preserve"> so we ended up moving to the wannabe dance floor in the middle.  This is where it got hectic.  If I wasn't already wasted</t>
  </si>
  <si>
    <t xml:space="preserve"> this would have been even more unpleasant.  Not only was there a circle of sleazy men scoping out potential dance partners around the perimeter of the whole room</t>
  </si>
  <si>
    <t xml:space="preserve"> but I found myself clinging to the edges of other parties' dinner tables to avoid getting sloshed around from the sea of clubbers and poor waitresses balancing trays of drinks.;;On the plus side</t>
  </si>
  <si>
    <t xml:space="preserve"> the decor is beautiful</t>
  </si>
  <si>
    <t xml:space="preserve"> the music was good</t>
  </si>
  <si>
    <t xml:space="preserve"> and the sex on the beach I ordered from the bar was super strong</t>
  </si>
  <si>
    <t xml:space="preserve"> super tall</t>
  </si>
  <si>
    <t xml:space="preserve"> and had a pineapple wedge in it.  And for $12</t>
  </si>
  <si>
    <t xml:space="preserve"> I expected nothing less.;;If they knocked down the dividing walls</t>
  </si>
  <si>
    <t xml:space="preserve"> this place would be a great</t>
  </si>
  <si>
    <t xml:space="preserve"> roomy nightclub. But for now</t>
  </si>
  <si>
    <t xml:space="preserve"> I'd say it's nothing more than an overpriced lounge that boasts superb bottle service and low lighting."</t>
  </si>
  <si>
    <t>DQGM8wsCGUqbkEbVidHwcw</t>
  </si>
  <si>
    <t>I am glad that I did not have to pay a cover charge. Bleu Martini is  too small; not enough seating. Bartenders are rude.  The DJ was horrible- only playing one genre. Also, the bouncer staff was too aggressive.;We went to the club across the street,  Plough, it was far better with atmosphere and music. If you're from out of town do not waste your time at Bleu Martini.</t>
  </si>
  <si>
    <t>pv6YWtZvUOK36BkOFaCceA</t>
  </si>
  <si>
    <t>N_6lpdW1jhAx1EVcHJPK5g</t>
  </si>
  <si>
    <t>Music Venues, American (Traditional), Bars, Arts &amp; Entertainment, Restaurants, Nightlife</t>
  </si>
  <si>
    <t>Franky Bradley's</t>
  </si>
  <si>
    <t>IXxF8jB7nrp8iurC_geWIQ</t>
  </si>
  <si>
    <t>Came here with a large group last night (a Friday) on short notice. Called ahead for a table of 8 and showed up with 11 and they helped rearrange things to make sure we could fit. They were packed and the service was still excellent. All night it was a consistent wave of drinks and food and our server checked in on things with just the right frequency.;;Felt like we had a little bit of everything.;;Mussels were probably my favorite. Great garlic sauce for soaking into the lightly toasted bread.;;Crispy Potato Skins were also a hit.;;Don't skip dessert. We shared three and they were all top notch. Homemade vanilla ice cream.</t>
  </si>
  <si>
    <t>4XBqEzipaTQgdZzf9itYWg</t>
  </si>
  <si>
    <t>_1VFh1sYeTsXrVkBzjaWqA</t>
  </si>
  <si>
    <t>They don't advertise (yet), but they don't need to. ;;A skinnier version of Hagrid asked how we heard about the place before he let us in and cracking a few jokes with us. Entering, the whole place was immediately different than anything I've seen in Philly (that's very hard).;;This place looks like the bar from From Dusk To Dawn, red lights, oil rain lamps, oil paintings of retro nudes and I'm sure some vampires hiding in the corners. This is the place Antonio Banderas would drink if he was in Philly in character (as himself). ;;5 bartenders behind the bar were perfect (one we recognized from Barcade) and attentive and fun. The crowd was a mix of wool-hatted High Life drinking hipsters, couples, groups of friends, and gorgeous LGBT groups. People were drinking Cabernets, cheap beer and martini's -- anything goes right now.;;The music was untouchably perfect and the perfect volume. I'm pretty sure I heard Hall and Oates, old school Whitney and The Cars.;;They are working on the upstairs, which will have 2 L bars and a big dance floor.;;I will 100% be coming back to this place and try to coin it \my spot\" because I'm pretty sure I'll see Catherine Zeta Jones or Selma Hayek here."</t>
  </si>
  <si>
    <t>0yYCMhDWCEIVUyZLzDWwqQ</t>
  </si>
  <si>
    <t>9J8S4VtI9CEoywGczmNaXQ</t>
  </si>
  <si>
    <t>I went to Franky Bradley's last night, as my friends went twice and told me I have to come! Newley opened maybe a week ago, this place is totally awesome.  The greeter at the door welcomed us and asked how we heard of the place.  I guess they're surveying the guests for now to see how word of mouth travels. Inside decor is amazing. So many cool unique items to look at hanging on the walls.  The music was perfect. So many good classic songs, not a bunch of radio hits.  The bar is huge. A massive U shaped bar, with high top tables surrounding.  Good choices of anything to drink, decent beer list, good cocktail list, wine, basically anything you could want.  The food menu looks great, I'll have to come back and eat here soon. ;;4.5 stars because of location, size, variety, atmosphere, and service.  Once I try the food, this place could be a 5 star venue!!  I will update this review once I eat next time. ;;Lastly, the upstairs is still under construction, but looks like another huge room with a large bar, looks like it will eventually be a dance club room, or music venue room. Can't wait til it opens!  What a cool addition to the neighborhood!!</t>
  </si>
  <si>
    <t>CQwcFXzX1bHm2N5LJQL-VA</t>
  </si>
  <si>
    <t>v3AS5LGeV2Si4nOHZ7lgxQ</t>
  </si>
  <si>
    <t>aFsfsA2Th7Lq7p0zxI1L5Q</t>
  </si>
  <si>
    <t>This trip to Philly started amazingly. It was super late and I was starving and ta ta... Here was Frank Bradley's finest- such a warm, cozy, welcoming, friendly place. And the food... God that burger was  one of the best burger I ever had. Perfect ratio of bread and meat - ingredients hugging each other in a succulent embrace. Charming, sweet, helpful staff and a nice, genuine northeast pub decor and atmosphere.  What else can you ask? A++ keep up the great work. ;Huge fan</t>
  </si>
  <si>
    <t>UJgOUs2ZZsfGtjVrXWQqgw</t>
  </si>
  <si>
    <t>AZYbt7fA6JVt04ilMlfyVA</t>
  </si>
  <si>
    <t>Came here on a late Saturday night due to the urging of my friends, plus my cousin and her boyfriend were in town. The restaurant is downstairs and the dance floor is upstairs. I really enjoyed the decor. I did not have any of the food but this is on my list for brunches. ;;The dance area plays too 40 music but also throws in some current songs. The crowd is older (mid 20s-30s). I would defiantly come again.</t>
  </si>
  <si>
    <t>y1rDf4fbpgJpA6NUpTNJgA</t>
  </si>
  <si>
    <t>h5T7QjYSLM0IDY8yySCcyg</t>
  </si>
  <si>
    <t>6_duNEL4_1Ck-L0vlBuefg</t>
  </si>
  <si>
    <t>Just spent a very pleasant evening here with a group of friends. We had walked through a bit of snow to get here, but it was completely worth it. It was not too crowded when we arrived, so we had our pick of seats at the bar. The ambiance is distinctive - a touch of classy accented by dark wood, upholstery, and statues, but also a bit of quaint and ironic, with its almost random collection of kitschy wall decorations, not limited to coats of arms, deer antlers, and paintings of scantily clad women. ;;The \Happiest of Hours\" deals included $3 drafts</t>
  </si>
  <si>
    <t xml:space="preserve"> $6 wine glasses</t>
  </si>
  <si>
    <t xml:space="preserve"> $6 select drinks</t>
  </si>
  <si>
    <t xml:space="preserve"> and $7 appetizers. We tried the pan-seared chicken livers</t>
  </si>
  <si>
    <t xml:space="preserve"> which were nicely paired with seared grits and a sweet pepper jelly sauce. We also stayed for dinner. My party ended up having the burger</t>
  </si>
  <si>
    <t xml:space="preserve"> the chicken parm sandwich</t>
  </si>
  <si>
    <t xml:space="preserve"> the steamed middle neck clams</t>
  </si>
  <si>
    <t xml:space="preserve"> along with a couple more rounds of beer and cocktails. Everyone seemed to enjoy their selections</t>
  </si>
  <si>
    <t xml:space="preserve"> though I was a bit disappointed to find that the fries were not crispy.;;However</t>
  </si>
  <si>
    <t xml:space="preserve"> overall</t>
  </si>
  <si>
    <t xml:space="preserve"> it was a great experience. The seats were comfortable. It wasn't too crowded or noisy. The service was quick</t>
  </si>
  <si>
    <t xml:space="preserve"> and professional throughout. Our water glasses were always filled and servers often checked in on us to make sure everything was great. I am not at all surprised to see only 4- and 5-star reviews so far. There is a dance floor and performance space upstairs that wasn't open today</t>
  </si>
  <si>
    <t xml:space="preserve"> but I can't wait to come back to see what that side of this establishment is like! (Upcoming events are posted on their website and facebook page.)"</t>
  </si>
  <si>
    <t>dx04HyfyKK6Crt69Hwlz3g</t>
  </si>
  <si>
    <t>Despite the sensory overload of chotchki and lighting that makes you feel like your wearing infered goggles,no need to worry about being stalked by an alien Predator, Franky Bradley is a chill spot.;The service is friendly, and attentive. They have a nice happy hour which features a few classic coctails at a fair price. The bar is large and there is plenty of seating to service a large friday night crowd.;The appetizers were wonderful. The mac and cheese might be the new best in the city. The lobster pierogies are out of sight.  My entree was good but not as good as the apps.;I will definitely be back soon and often, I think next time i will just hang at the bar and eat appetizers to my hearts content.</t>
  </si>
  <si>
    <t>Kls3w40KRlBGnR6MmNO8zg</t>
  </si>
  <si>
    <t>This is a cool bar. Bartenders are experienced and professional. Wait staff and bouncers are friendly. The only nitpick I have is that it seems to draw the too cool for school crowd; for whatever reason</t>
  </si>
  <si>
    <t>HcIPl8amjPPn8uVIsSlYtg</t>
  </si>
  <si>
    <t>DRMEopD9Td8OoDk-JWm1Rw</t>
  </si>
  <si>
    <t>Noodles, Diners, Restaurants, Chinese, Seafood, Soup</t>
  </si>
  <si>
    <t>Xi'an Sizzling Woks</t>
  </si>
  <si>
    <t>iKRziiyMIemORIzS2ViURQ</t>
  </si>
  <si>
    <t>The biang biang noodles with chicken and potatoes is in my top 10 list of things I've ever eaten. The chicken is so tender it falls off the bone. The sauce is spicy and super flavorful. The noodles are AMAZING, and the potatoes kick it all over the top. ;It's an interesting combination of Chinese and middle eastern flavors.;;We also got the duck which I found to be a little dry.  The wonton soup lacked flavor in the broth. The wontons are ok, but the selling point for me is the biang biang! If you like spicy and carbs, just get it.</t>
  </si>
  <si>
    <t>i2ajlwUVjGAMcfO3ozzA2A</t>
  </si>
  <si>
    <t>As you can see from my previous reviews I'm a big fan of the Biang Biang noodles. And all things said, everything I've ever gotten from the place is good.;;Today I ordered the Biang Biang for delivery. I put in an order in advance as I am working in an office , and put a time of \ 4:15pm\" and ordered it at 2:00pm. I got a call around 3:00pm asking if we wanted the delivery at 4:15pm or now. I told the lady we needed it at 4:15pm because we do not have an allotted lunch break until then. ;;The delivery arrived promptly at 4:15pm which was much appreciated -- however</t>
  </si>
  <si>
    <t xml:space="preserve"> take a look at my newly uploaded biang biang noodles pictures. Every noodle is stuck together. I can pick up the whole bowl with one swoop of chopsticking. Either the noodles were not made fresh to delivery at 4:15pm and that's why they are stuck together ( which is what I suspect) or.. don't order this for delivery."</t>
  </si>
  <si>
    <t>f_07rpG-eVqmZOpQctE9zg</t>
  </si>
  <si>
    <t>Came here for the lamb skewer, it was not the best one I've had before. We ordered a cold rice noodle and an order of lamb skewer, it was not lunch time so our stuff came out fairly quick. ;The cold noodle, the noodle was too soft but the sour spicy seasoning tasted very good. I would give it 3.5 star.;The lamb skewer, it didn't have a charcoal taste, more of oven baked. The secrets of a good lamb skewer is having some fat part in between, it kind works like ribeye, the fat part adds on flavors. I would give the skewers 3 out of 5. ;The service was good to add a star for the overall experience. I was expected this experience to be more authentic. I've went to this restaurant in nyc and I liked that one much better.</t>
  </si>
  <si>
    <t>pW_XkS9BfbnAQ_JMxNA-8w</t>
  </si>
  <si>
    <t>VsNSBSEQvhPfEicKY0pUhQ</t>
  </si>
  <si>
    <t>Real Chinese food! So delicious and make me feel in homecountry! Especially the \liangpi\" and \"dapanji\"; and the circumstance is comfortable; too. It's really a nice experience of food!"</t>
  </si>
  <si>
    <t>TK-iykD5ijq5L7knJXKbBQ</t>
  </si>
  <si>
    <t>Rc4yr_BaTt_B85-RRFDCEg</t>
  </si>
  <si>
    <t>Besides the fact that it seemed slightly awkward while I waited and the waitresses talked amongst theirselves; I ordered the Spicy Sour Minced Pork Noodles (soup). They pack it to go for me; and it was done very; very well. I went back to my apartment which took 45 minute due to the snow today and by the time I got back; my soup was still pretty warm! Perfect for warming up after being very cold outside. The pack the noodles separate from the soup; very neat; and the soup didn't even spill out or anything. I was impressed how delicious the soup was! Noodles went well with it too. It's more on the oily side; probably from chilly oil and maybe the pork fat (though I found the minced pork to not be very fat); so maybe that's why it seems so comforting and wonderful lol. It is definitely a great warm comfort meal. I would love to try their Chinese hamburger next time; which I hear is very popular.</t>
  </si>
  <si>
    <t>gCbi6on90VjA0HsTG_9IoQ</t>
  </si>
  <si>
    <t>We got the cumin beef hamburger and spicy pork; both were bland. I remember one being better than the other but for the life of me I can't pin point which one. The bread was dry and hard and didn't taste like much. I think we needed up with the house special noodles as well and it was nothing special; also bland. I'm not from the area so I don't know what kind of taste they have but I've had better in LA. Considering I'm from the west coast it's safe to say I won't be back. I really wanted to like this place but it just didn't do it for me. There were a lot of people coming and going so I would try it and see what the fuss is if I was local and haven't been here.</t>
  </si>
  <si>
    <t>Uebx-MWzkYm8xpmNs-Y-8A</t>
  </si>
  <si>
    <t>Being from Xi'an, my expectations for Xi'an food are understandably elevated. Xi'an Sizzling Woks comes close to meeting them.;;What's good:;*The biang biang noodles are legit. Like super legit.;*The liang pi is pretty good. I've never been a huge liang pi fan, but this is pretty authentic.;*The service is friendlier/better than most places in Chinatown;;What keeps it from getting 5 stars is the flavor. It's just a bit weak on some of the dishes (such as the chicken spicy pot flavor). The cumin lamb was decent, but lacked the punch that I've come to expect, from comparable spots.;;This place is worth going to for the biang biang noodles alone. They need to spice it up a notch on the other stuff. If you're looking for authentic Xi'an food, this is as good as it gets in Philly.</t>
  </si>
  <si>
    <t>Mq8HeCZHfu8E5dJfF2s2qA</t>
  </si>
  <si>
    <t>ACKtsonDssrfW_nJqdKXdw</t>
  </si>
  <si>
    <t>I love all the dishes I ordered. Very authentic Xi' an style restaurant. I missed this taste very much since I left China years ago. I would like to visit this place for brunch; lunch and dinner and I highly recommend this place to all my friends.</t>
  </si>
  <si>
    <t>qYCSEPzIxVWN0t7wY6HCgQ</t>
  </si>
  <si>
    <t>XiQfIXG1uM3m5LmoaXlraQ</t>
  </si>
  <si>
    <t>Like everyone, after reading all of the reviews, I was pretty excited to try out the place. I walked into the place, and the service was just terrible. There were 3 waitresses around the small place. We were literally the only one there. I sat down at a table for about 15 mins. The waitresses were standing around by the cashier. After finally getting the waitresses' attention, I stood up to give my order. ;;They forgotten the water and did not bother with asking whether or not we needed anything. I  ordered the biang biang noodles that was SO hyped up based on yelp reviews and the chicken with garlic sauce. ;;The food arrived. No water. Did not even bother to ask if we needed anything. ;;The noodles were tasteless and the chicken with garlic sauce was edible, but very salty. ;;I would not recommend anyone to go here, especially when there are so many other restaurants in Chinatown with more options for Xian style cuisine. ;;Disappointed.</t>
  </si>
  <si>
    <t>imbB7zckSL__useRGrik4Q</t>
  </si>
  <si>
    <t>fT6JJOk5OXKw3-E73pHElQ</t>
  </si>
  <si>
    <t>Somewhere between a 3 and 4 stars. I wasn't very impressed with the food. I ordered the cumin beef burger, biang biang noodles, hot and sour soup, and the spicy sour minced pork noodles for delivery. Everything was pretty bland and oily.;However, the delivery was very quick and neatly packed.</t>
  </si>
  <si>
    <t>edglJsudUEULkxm-rLtQbg</t>
  </si>
  <si>
    <t>Italian, Bars, Nightlife, Restaurants, Pizza</t>
  </si>
  <si>
    <t>Brigantessa</t>
  </si>
  <si>
    <t>icBY5F5_16ItjGu6CjSpVQ</t>
  </si>
  <si>
    <t>E26XaBLOvek1fv7N7-Edkg</t>
  </si>
  <si>
    <t>RiV6qO9CI2L6_8yp5TFHvg</t>
  </si>
  <si>
    <t>Went here on a rainy Tuesday evening. Comfortable sized crowd; excellent wait staff. Food was unique and wonderful. Pizza is marvelous and small plates very creative and tasty. Especially like the octopus and the beet salad. Nice wine list; but it needs a bit of translation.</t>
  </si>
  <si>
    <t>nQYnsGP42DtweOa7Q7PLcQ</t>
  </si>
  <si>
    <t>6N0r5uVsf0Yr3-j3HlHk0w</t>
  </si>
  <si>
    <t>The food was delicious, but the experince was lacking in a few areas. The menue is extensive, and could benefit from being smaller (It's much longer than online). Each item has a mile long ingredient list, so it takes a long time to figure out what you want. It is very interesting and full of unusual combinations and ingredients that are otherwise hard to find such as sea urchin, and pollen.;;The pizza was good, on par with Nomad, but with more unusual ingredients. The service was spot on. They were very fast, made great suggestions, and were experts at filling water glasses in the tight space. I loved my beer, and there was a long list of others that I would like to try.;;There are a few things to be warned about. The first is that the seating was very tight. The upstairs looks spacious at first, but then my party of two was seated next to another party of two who's table was under 6 inches away. If you have 4 people this place will probably work out fine, but in my case we felt awkward, especially when we found out that we had become part of their birthday dinner. It also become's very loud upstairs, so if your dinidn companion is hard of hearing this isn't the place for you. I like smaller portions, but when we ordered a half order of one of the pasta dishes it came out laughable size on a bread plate.</t>
  </si>
  <si>
    <t>CZmwm1Qd3Ftr5TfAlnmWOA</t>
  </si>
  <si>
    <t>VQVGBYQBDGIZ5FBTXLsI8A</t>
  </si>
  <si>
    <t>I had a reservation for 7 and arrived about 10 mins early. The table wasn't ready yet so the hostess politely asked if we'd want to sit at the bar for a few minutes. The bar was full so our small group was seated at the chef's counter in the rear of the restaurant, in front of full place settings, with our backs to the bar and all facing in one direction. It was a little odd and kind of uncomfortably awkward. I would have preferred to have just stood near the bar to be honest.;;After being served our cocktails we were escorted to the 2nd floor dining room. Brigantessa is small--as are most offerings in the East Passyunk area--so this was expected but the very plain and uninspired 2nd floor setting leaves a lot to be desired in terms of atmosphere.;;The specials all sounded thoughtfully conceived and they inspired me to go for the two small plates route instead of one entree. The special small plate was a wood-grilled quail and it was small but excellent. In addition, I also ordered the wood-grilled prawns, chickpea mash with olio verde. This was sub-par. The prawns were pretty small, somewhat dry and very basic.;In lieu of dessert we went with another round of drinks and I enjoyed a decent port.;;Our service was excellent and the final bill ended up being a smidgen over $50pp which felt to be a fair price.</t>
  </si>
  <si>
    <t>AEijotPmJL2jYDK0gh_3UA</t>
  </si>
  <si>
    <t>PabDvRbVH-D2GdhO7D_p4Q</t>
  </si>
  <si>
    <t>I had read great reviews of this place and wanted to try it out. The place is has an upstairs and downstairs. The downstairs is the bar area and of course the upstairs is the main dining room. We were seated and right behind us was a room length counter top /buffet top piled with bread baskets; dishes; glasses and bread that was served to you at the table. The servers would go behind us and fill out the bread baskets; olive oil dishes to bring to the table which seemed out of place; just not right for the type of place. The table received a bread basket and 1 olive oil dish that I must say was not enough to feed all people. We were waiting on some friends to arrive so we decided to try some appetizers or as they called it Spuntini. These are very small dishes in case you are wondering; they are NOT considered appetizers. Oven roasted olives; fagioli al forno ; wood -grilled octopus and percorino del parco were ordered and shared; I can tell you please do not order these small plates if you want more than one bite. There is not more than one bite per persons of 4. Of course we had wine the choice of beverage; we decided on the house Sangiovese house carafe. The carafe was not filled rather is was half full. The pours of wine are extremely small. The carafe only provided 4 short pours which total 2 good pours of wine. As for dinner; I chose the wood fire pizza; I was carving this since I had not had a wood fire pizza since Italy 2008. What a disappointment. The pizza was a good size just like Napoli; but the dough was not cooked long enough. The center was like soft bread instead of the beautiful black charred spotted crust you should get. The flavor of the sauce was nothing to shout about; it was bland. Other in our group order a 2 pasta dishes and lamb dish. The pasta dish again; was on the extreme small portion side; like an appetizer plate. They actually asked for more bread because they were still hungry. And the Lamb don't even get me started; it was 5 thin slices of meat in a little sliver metal dish. My opinion; and I know this is what it is; don't even think about it...............run; run far away and choose another Italian restaurant in the area. Whoever wrote the glorious review must have mistaken this one for another or needs to retire from writing restaurant reviews. I will not be returning.</t>
  </si>
  <si>
    <t>eVjQ9VV4Np7Z_sfQ3yC3PQ</t>
  </si>
  <si>
    <t>3ynvtnr_lm32xo9-itftoA</t>
  </si>
  <si>
    <t>I had a really great time, and I'm glad to see this place in the Passyunk Square neighborhood.  It's a huge step up from its predecessor, Karina's, which wasn't good and a huge eyesore. We made reservations and said we were celebrating a special occasion, and upon finishing our meal our server comped us some excellent cannoli. This fare is VERY traditional Southern Italian. No fusion cuisine here, and thank god.;;The Good: The food is delicious and authentic, the ambiance and decor are updated but still have an \old country\" vibe</t>
  </si>
  <si>
    <t xml:space="preserve"> the staff is super friendly and accommodating</t>
  </si>
  <si>
    <t xml:space="preserve"> and the food (yes</t>
  </si>
  <si>
    <t xml:space="preserve"> twice) is that good. ;;The Bad: Pretty minimal</t>
  </si>
  <si>
    <t xml:space="preserve"> you may get a bit of sticker shock at first</t>
  </si>
  <si>
    <t xml:space="preserve"> but it's worth it. The place can be a bit cramped downstairs and upstairs</t>
  </si>
  <si>
    <t xml:space="preserve"> and a bit noisy upstairs. They don't serve beers in pint glasses</t>
  </si>
  <si>
    <t xml:space="preserve"> which weirds me out</t>
  </si>
  <si>
    <t xml:space="preserve"> but whatever. Also</t>
  </si>
  <si>
    <t xml:space="preserve"> this place is newish</t>
  </si>
  <si>
    <t xml:space="preserve"> and it seems like they're still working out some staff kinks. I'm sure they'll get there. ;;The Ugly: None. There's nothing about Brigantessa that screams stay away. This may be a great spot for a date</t>
  </si>
  <si>
    <t xml:space="preserve"> for a few drinks</t>
  </si>
  <si>
    <t xml:space="preserve"> for a pizza</t>
  </si>
  <si>
    <t xml:space="preserve"> or to hang out with friends. It's probably not the kind of place to have a quiet</t>
  </si>
  <si>
    <t xml:space="preserve"> intimate dinner with a few family members.;;The Babby: if you have a kid</t>
  </si>
  <si>
    <t xml:space="preserve"> that's cool. this is one of those places where the atmosphere changes with the time/day. if you're going with a kid i would recommend the upstairs dining room at the start of dinner service. if you're upstairs between 5:00-7:00 you'll be mostly alone</t>
  </si>
  <si>
    <t xml:space="preserve"> or dining with other folks in the same family dining situation."</t>
  </si>
  <si>
    <t>wV6vWQu6nGXGvtetIlGyEQ</t>
  </si>
  <si>
    <t>While I love everything about and on Passyunk, this place stands out! The reason it didn't get 4 stars is bc the staff wasn't as knowledgeable as they should be. We went early on a Wednesday on a cold, windy day so we were one of the few folkx there--I would have expected the servers to at least pretend to have some suggestions or give a #%^*. ;The pizza was the obvious star. I wasn't as impressed wth other items. If you want pasta, consider a Philly pasta mainstay. But if you want pizza with gooey cheese, sauce perfection, and crust that's good all by it's self. Do this! ;I like pizza that has a crunchy crust, that thin water line at the center (from all the tomato juice), and big bursts of basil. This pizza fit all my favorite things about pizza.</t>
  </si>
  <si>
    <t>FbNXujzkyC97Zp2vouY5Cw</t>
  </si>
  <si>
    <t>raOqrxkDG_Gqa55Nh5XvAA</t>
  </si>
  <si>
    <t>Brigtessa has a lot to offer. I recently went here for the first time with a large group to celebrate a friend's birthday and they could not have been more accommodating. I had to change the reservation a couple of times, I always feel bad doing this but they made it seem as if it wasn't a big deal. So before I even had a meal here I had a good taste in my mouth! ;The food was traditional Italian, I just got back from Italy earlier this month and Brigtessa brought me back as soon as I was handed the menu. I ordered the longhots and grilled calamari and a  pre.  They were delicious, the longhots very hot but that is how I like em. Calamari came on a dark hummus with plenty of dough for dipping. I saved a longhot for when my Pizza came to add on top . For the main I ordered the Stella with the stuffed crust, BOOM! Great experience Ill be coming back later this month!</t>
  </si>
  <si>
    <t>b28NdulNRDYdtXWFl5_VCA</t>
  </si>
  <si>
    <t>IDAM6LcT3BSK6R-gA7m1GA</t>
  </si>
  <si>
    <t>I am a little late providing this review in light of the holiday season but I really wanted to provide some information on this little gem from E Passyunk.;;Brigantessa continues to provide beautifully prepared, creative dishes based on solid old-world recipes.  The pizzas here are some of the best, tastiest pies I've had and I would rank them as one of the best in Philadelphia.  The wild boar tagliatelle on the list of specials was excellent and the pasta was perfectly al dente.  The service is gracious and attentive.;;The wines are all reasonably priced, which we appreciate.  The bartender was excellent and very knowledgable.  The list of after-dinner drinks was extensive and we got to try different amari on our visit.;;I recommend sitting at the bar and dining.  It makes for a fantastic date night and for great people-watching!</t>
  </si>
  <si>
    <t>IlEbCwKyTwS4MIvWRVgVSg</t>
  </si>
  <si>
    <t>Brigantessa is my favorite place to eat fancy pizza. I think about their pizza all the time. I love the bell prosciutto pizza. It is so delicious. It is beautiful inside and the wait staff are so nice. I can't remember the one guy's name; but he has a beard and blondish short hair and a happy face and he is very nice. I do think the pizzas have been getting smaller; which makes me sad. But it is still the best pizza I've ever had.</t>
  </si>
  <si>
    <t>SuRPPK0VLJP06BorsfF0nw</t>
  </si>
  <si>
    <t>JwKs0t30KXFg1B-Pnm5FKA</t>
  </si>
  <si>
    <t>Food, Diners, Coffee &amp; Tea, Restaurants, Breakfast &amp; Brunch, Burgers</t>
  </si>
  <si>
    <t>Mrs. K's Koffee Shop</t>
  </si>
  <si>
    <t>RD4KA4VydypUrs44vYgaLg</t>
  </si>
  <si>
    <t>Had the cheese hamburger and two orders of bacon. It was fabulous; the bread was freshly brought in that morning and the tomatoes were fresh and ripe. They didn't make their own ketup but the flavors from everything else was good. I also had the rye toast with the eggs was soooo good after finishing the eggs and home fries. The number three was worth my money. I can't wait to go back again and get more crispy bacon.</t>
  </si>
  <si>
    <t>pibeVJql3Ja77TsAH8UfWQ</t>
  </si>
  <si>
    <t>Cool diner; old school stools. But a waitress who is a borderline moron. Out of: bacon. Wheat toast. And let's wait until we are serving you the meal to let you know. Foods really not bad. But annoying wait and too many mistakes.</t>
  </si>
  <si>
    <t>0Dr7WsXVrtDd831KgOZNKA</t>
  </si>
  <si>
    <t>0ZTNscD_0sSeXFhwI0x1WA</t>
  </si>
  <si>
    <t>vxuQ3i-L6di9b6LpgwuUzw</t>
  </si>
  <si>
    <t>9epK7N8pPZFi4JETUzwCtw</t>
  </si>
  <si>
    <t>Took a seat at the counter at 0700 for breakfast. Took over 5 minutes for waitress to tear herself away from her chat with the cook to take my order. She then returned to her chat; with her back to the  counter. Where she stayed while four businessmen came in; got tired of waiting for service; and left. After ten minutes she came back to ask what I had ordered. Over 25 minutes after my order I received eggs Benedict with an overwhelming lemony hollandaise and hash browns that clearly had been cooked some time previously. The gentleman next to me sat waiting with cash and check in hand while waitress stood with her back to the counter again chatting with cook; he finally got up and went to her to pay. Service 1 star. Food 2 stars. Coffee was ok.</t>
  </si>
  <si>
    <t>xcO4-vgdg9AN-qvXMsUBgA</t>
  </si>
  <si>
    <t>RaxeRhUqH1-Li8gson3vkQ</t>
  </si>
  <si>
    <t>Based on the looks of this place alone it gets 5 stars.  The decor hasn't changed from the 1960's as they tell you on the menu. I've only been once while visiting Philadelphia; but I had a great experience. I thought the food was really good. The breakfast potatoes were delicious as was the bacon.</t>
  </si>
  <si>
    <t>B8qR-uxmh74RPje4d2lOhQ</t>
  </si>
  <si>
    <t>2S8nhpECTZ_-F3OnDWLdWg</t>
  </si>
  <si>
    <t>xFoPxqI4NF97WooYSRMzjw</t>
  </si>
  <si>
    <t>I found out about Mrs. K's after looking for a good breakfast place on yelp while I was in the Philly area for the weekend.  Yelp you didn't steer me wrong.  When I checked in using the yelp app, it gave me a discount on our meal!  Score!  Granted the total bill only came to $18 for two(and we had ordered quite a bit of food) but still.  ;;I had the Mediterranean omelet and the boyfriend was excited to see that they had Scrapple on the menu.  I have never had Scrapple before and it was really good, almost addicting!  It is located on a quiet street and the huge doors face out onto the street so you can people watch as you eat.  The decor is definitely vintage but that only adds to the charm.</t>
  </si>
  <si>
    <t>MZuBuV1SMopnYDsA4UhPFA</t>
  </si>
  <si>
    <t>n9fJ6wkiH4A1dWanqR8jvw</t>
  </si>
  <si>
    <t>Food was OK; service was SLOW. Took an hour to get two breakfast orders.</t>
  </si>
  <si>
    <t>7h_B4Ia5Xn33GTEhDB15iw</t>
  </si>
  <si>
    <t>GF4CzF6clJ24EQiuK_72vA</t>
  </si>
  <si>
    <t>Charged my card the wrong amount. Food was not good. Dry dry dry french toast; not even sent with syrup.</t>
  </si>
  <si>
    <t>VHcTmwEz8WEb-AHhY9WwLQ</t>
  </si>
  <si>
    <t>eWNI0zsx3CFvFqIK5RgeZw</t>
  </si>
  <si>
    <t>Nice; homey diner. No tables; only counter seating. Local place. Food ok; lots of veggies in my egg white omlet only they didn't follow the special request to skip the tomatoes and had put a ton in so I had to pick them out. Service could have been a little faster; as it isn't that big a place. Not touristy; so good if you want a quick meal.</t>
  </si>
  <si>
    <t>wsyVH0sf0ttt6G7JqmP9vg</t>
  </si>
  <si>
    <t>Pho 20</t>
  </si>
  <si>
    <t>CremZ1gu5hL8IegT3G9xtw</t>
  </si>
  <si>
    <t>At the top of Chinatown; Pho 20 was not so busy; but it should be.  Pho was excellent and under $8.  Summer roll was generous and tasty with peanut sauce on the side.  The Banh Mi was toasted and freshly made.  Also delicous.  Service was prompt and attentive.  We would recommend this place.</t>
  </si>
  <si>
    <t>0IuFeiWUKs6y1ZdcVJDWPA</t>
  </si>
  <si>
    <t>In town overnight and wanted something quick and easy to eat in my room while I worked. I looked on Yelp and found some pho restaurants. Ordering was easy; the delivery was faster than expected; the food was hot and delicious. The pho broth was fantastic! Lots of flavor; super hot; with very fresh basil; bean sprouts and jalapenos. I was somewhat concerned about pho to go but the packaging was great.</t>
  </si>
  <si>
    <t>IuE5by2A_LgA6AfTeYB6Yw</t>
  </si>
  <si>
    <t>PLVOeWQl02jBGFc0hPVuhA</t>
  </si>
  <si>
    <t>Colleagues and I decided to try this new place; It was a great size pho place in chinatown. Service was inconsistent... 4 bowls of same order 3 came in and the other 1 came after 15 minutes ? What ? That's crazy. Maybe we'll try again to see if that was just a first time experience</t>
  </si>
  <si>
    <t>BvHI6GOqWPUgX10DsZ1nrA</t>
  </si>
  <si>
    <t>Best pho in Philly!  The vegetarian pho has the crispiest most flavorful tofu I have ever tasted; the vegetables are fresh and the wait staff was fun.  They give huge portions.  Great for lunch; dinner or a super late night meal; I have to admit that it is best when it's cold outside but I could eat pho anythime.  If you are in Chinatown; stop at Pho 20.</t>
  </si>
  <si>
    <t>lsx8qNhCWkSN9V_gKl7dag</t>
  </si>
  <si>
    <t>SRtpVO7tEQxW8uAI9dnx3Q</t>
  </si>
  <si>
    <t>I absolutely recommend coming here! This is the only best pho spot in chinatown. I love the flavorful broth; it just reminds me of the pho places in Vietnam I've been to. If you're like me I'm super picky about how my pho is made and this pho place hits the spot. Pho cali and choo choo are just not up to beat with Pho 20 considering its been in chinatown before Pho 20. Its worth every penny and it's inexpensive!</t>
  </si>
  <si>
    <t>nQy937062APkcp6QfaLi0A</t>
  </si>
  <si>
    <t>mGTk_yB7-pVxvFcEYMc1GA</t>
  </si>
  <si>
    <t>zIW1jqt-RVhamtxNA_k-BQ</t>
  </si>
  <si>
    <t>Came here on a blistering cold night recently and was really in the mood for pho. Heard good reviews about this place and thought about giving it a try for awhile. Immediately when we came in the server sat us down and gave us hot tea which was really appreciated. He took our order right away with the food coming out in less than 10 minutes. We ended up ordering pho ga which was really good. Broth was tasty and the veggies were fresh. Chicken was bland; but that's forgivable. I also decided to order their fresh orange juice which was amazing. Im not a fan of orange juice; but theirs tasted freshly squeezed and less acidic than store bought orange juice. I will definitely be back again.</t>
  </si>
  <si>
    <t>I18H4DlyT7Rfri2P-L9B4Q</t>
  </si>
  <si>
    <t>2KQnpSDkuykao7_ykz4nYg</t>
  </si>
  <si>
    <t>Great food! Wonder why the ratings are so low. I guess they are slightly more pricey than other Viet places (but still really cheap) but the place is clean; the food good; and they take credit cards and stay open late!!</t>
  </si>
  <si>
    <t>8Owyj7GC8XKa-l7BwL5h3g</t>
  </si>
  <si>
    <t>1HZDHrOIwfJQ4kGcjB0vlg</t>
  </si>
  <si>
    <t>A friend of mine from Vietnam came to visit for a few days and asked if i knew any good traditional Vietnamese restaurant. Took him here and he loved it! We ordered a banh mi (thank goodness we did because they were selling out due to high demand) and a pho special. Food came out hot and fast.;;Staff was great and the place was clean. Would highly recommend!</t>
  </si>
  <si>
    <t>Y9vUqMkXkYQLzKX-ASwI7w</t>
  </si>
  <si>
    <t>QOO1_erEPUHbqjNiLfnN_w</t>
  </si>
  <si>
    <t>Don't sleep on this place. I love pho. I was raised with pho and I've tried other pho establishments. Pho20 broth is delicious! And the best thing; it's probably the only pho spot that stays open LATE! So if you're out partying and you need to sober up; Pho is the way to go. Or if you're hungry and it's late with nowhere to go; add this place to your options. You won't regret it. Service is awesome and the piping hot pho comes out quick. You'll thank me later.</t>
  </si>
  <si>
    <t>QSmiJnTqcW8vHgUSTdqvuQ</t>
  </si>
  <si>
    <t>AFe9CAVwXMQe1LssZ-jJmQ</t>
  </si>
  <si>
    <t>Italian, Mediterranean, Nightlife, Pizza, Restaurants, Sports Bars, Bars</t>
  </si>
  <si>
    <t>Giovani's Bar &amp; Grill</t>
  </si>
  <si>
    <t>T9R3yZIF7YRz7hYMFWAmUg</t>
  </si>
  <si>
    <t>nKHFBDPwpOsJ9jdqCuRaLA</t>
  </si>
  <si>
    <t>1YnEc1zLXf5BQ8Lj_nVn1w</t>
  </si>
  <si>
    <t>I came in this past Sunday to watch the NBA Finals. This spot is great for watching games. It's very small, but if you can get a seat, you'll get a good view of a tv. ;;The pizza was good. I tried a slice of the buffalo chicken pizza and the spinach pizza. My boyfriend got the cheesesteak calzone and garlic knots. Everything was tasty and affordable at a price of about $14. They also had drink specials.;;However, the bartender was very rude. She made my boyfriend a very weak drink. When he asked her to add more liquor, she charged for a double. Additionally, I saw a fruit fly in my wine. When I confronted her about it, she said she would give me a little bit, but not a whole glass to replace it since I had already drank some.;;Of course, that rude customer service resulted in her tip being zeroed out. Therefore, I'm docking this review two stars and hope that the restaurant will provide better customer service training to their employees in the future.</t>
  </si>
  <si>
    <t>rR1vTL6ScwZb_70tyDlzCw</t>
  </si>
  <si>
    <t>C1DMyMS2_GPHk3Qk0stejw</t>
  </si>
  <si>
    <t>GOieLTUsDoSEP9d79v5Bbw</t>
  </si>
  <si>
    <t>9AlE0XJn0OcG7JlGA2xagQ</t>
  </si>
  <si>
    <t>Just visited the new location today and was pleasantly surprised! I had been missing my favorite falafel place all winter and was happy to see it opened and joined with a great pizza place! ;;Today we ordered falafel pita sandwiches and a falafel salad! The falafel was great and the the pita sandwich was overflowing :) Both were made to order and the freshness was much appreciated! The salad was gorgeous and tasty! ;;We did not have room for pizza but will be back for sure as the pizzas looked great - lots of variety in pie toppings and all were artfully crafted. ;;The new location has potential with a modern layout, great food and drinks. We will definitely be back for some more!</t>
  </si>
  <si>
    <t>a0RJXCuppK9oCKFJx1SHzQ</t>
  </si>
  <si>
    <t>_eeENVcmRsSzcmPIddvGeg</t>
  </si>
  <si>
    <t>Very good; as advertised; quick delivery would have been 5 but they forgot one of the drinks.</t>
  </si>
  <si>
    <t>FSdz9EDgipwacP-JiFDYKQ</t>
  </si>
  <si>
    <t>KUhUiVUUQowbmhb1pMtmQA</t>
  </si>
  <si>
    <t>This review is solely for ordering slices and eating them there on a Saturday afternoon during lunch.;;We got a full pie for four people and two large drinks and it came to $20.;;Pizza was cooked just right, with a great crispy crust, tasty sauce and the right amount of cheese, served piping hot which the kind gentleman was nice enough to bring to a table we sat at in back.;;Interesting that there's a full bar in the back- I can't imagine this place would get a hoppin' drinking crowd on weekend nights, but who knows.  There's also a random sign saying they have hookah for $20, which is strange.  ;;Decor is exposed brick and trendy low lighting, which is a unique choice for a pizza joint.;;Would definitely be back if I was in the area and needed a quick bite, but no different than any other pizzeria in the city, really.</t>
  </si>
  <si>
    <t>UCXq9P0-px6EAmjn8bP1HA</t>
  </si>
  <si>
    <t>9bARQObAeRmOnbtB95leGA</t>
  </si>
  <si>
    <t>bkMvLw-NTBlaW9dBB787uQ</t>
  </si>
  <si>
    <t>For takeout pizza; couldn't be beat. Fast and delish; plenty of mozzerella; sauce and toppings and a slightly chewy crust. These are big pies with a specialty pizza flair. Fast delivery and made it right to my front door; which isn't easy because there's a security system.</t>
  </si>
  <si>
    <t>SUXoRmOD_wNK5nnsqBRhmw</t>
  </si>
  <si>
    <t>v96Bcjd0IijUgp9XqYWahw</t>
  </si>
  <si>
    <t>Not your average pizzeria; Giovanni's a rare gem hidden in plain sight located in heart of the city. Family friendly sports bar environment. Food is alway amazing and the atmosphere is even better. They take pizza; wings and eggplant park to a whole new level. And if you are a vegetarian; try the hummus; spicy fries and authentic falafel. You will not be disappointed. Great option for good food on a budget. Renee is always attentive and assures that I am satisfied.</t>
  </si>
  <si>
    <t>cuFo8IKX4zc6vF7UCxbr2g</t>
  </si>
  <si>
    <t>ng6aVSdLKVyQ6N5cyHkGNQ</t>
  </si>
  <si>
    <t>I was there on a Wednesday night. The bar was not really crowded. Even if table service was offered, we were waiting 10 minutes without getting a menu. After 10 minutes we ordered the beer at the bar.;Bartender was not really friendly and looked bored. Finally the pizza was good but I am not sure if I need it again.</t>
  </si>
  <si>
    <t>_hlhhNACb1VylCPDsWuVmg</t>
  </si>
  <si>
    <t>yG5tkMER9Ftkv4RDwMaQuA</t>
  </si>
  <si>
    <t>Noodles, Chinese, Restaurants, Szechuan, Seafood</t>
  </si>
  <si>
    <t>Chengdu Famous Food</t>
  </si>
  <si>
    <t>gX3t0NqbzARyqryzNE4E-Q</t>
  </si>
  <si>
    <t>My experience at Chengdu was filled with warm welcomes, great customer service, hot delicious noodles, adorable panda art, and  good vibes.;;Definitely a great addition to the neighborhood and will be back again.</t>
  </si>
  <si>
    <t>qZrRunsqqPaf36x8EsrJJw</t>
  </si>
  <si>
    <t>LXrNyYeQ68GzZ5LL8WjQ8w</t>
  </si>
  <si>
    <t>X6SdxawwKjx_jpAChnRQKg</t>
  </si>
  <si>
    <t>xFNamL78Rijo4r_WNcXANg</t>
  </si>
  <si>
    <t>Stopped by to try this attractive new place in my neighborhood. Ordered steamed chicken dumplings. They were not available; so I agreed to pork. They were the worst excuse for Chinese dumplings I have ever seen: Thick; doughy wrappers with little filling. Found gristle in one. Left half meal behind. Very disappointed as we need alternatives to pizza in the area.</t>
  </si>
  <si>
    <t>PE4ltxDMRUI4OHKz6Wceeg</t>
  </si>
  <si>
    <t>KDbMYsFiSfLmSatdIogAIQ</t>
  </si>
  <si>
    <t>t3hhgozo2AxycJ-WPCCedg</t>
  </si>
  <si>
    <t>RJ4boNQtn8xB3KZXcYom6w</t>
  </si>
  <si>
    <t>This place is the real deal.;I'm Chinese (not from ChengDu or SiChuan but I lived in ChengDu for half a year), and I guarantee this place is authentic. ;I was visiting Philly for Lana Del Rey's concert, googled Chinese food and this place popped up. I expected this place to be another typical Chinatown type of Chinese restaurant--I was wrong and this statement is a total insult to this place. I was totally blown away by the food. Ordered TianShui noodle and the Ice Jelly--tastes exactly like what I have had in ChengDu. Wow, simply wow. This is one hidden gem of Chinese restaurant in Philly.;;é£Ÿç‰©éžå¸¸æ­£å®—ï¼Œçº¢æ²¹ã€éº»é…±å’Œçº¢ç³–ç”¨å¾—éƒ½å¾ˆæ­£ã€‚å”¯ä¸€çš„ç¼ºæ†¾æ˜¯å†°ç²‰ä¸Šé¢ä¼šåŠ æ©™çš®ä»¥åŠå…¶ä»–ä¸€äº›ç±»ä¼¼äº”ä»çš„ææ–™ï¼Œä¸å–œæ¬¢çš„äººä¼šå¾ˆä¸å–œæ¬¢ï¼Œå¯ä»¥æå‰è·Ÿåº—å®¶è¯´ä¸€ä¸‹ä¸è¦åŠ ã€‚</t>
  </si>
  <si>
    <t>kGu1urSwIsZpOfRjn18xlA</t>
  </si>
  <si>
    <t>rWzpwQliuYaL3of_tz8suA</t>
  </si>
  <si>
    <t>Bottom line; this place is disappointing. I expected great food from here; but they just did not deliver. The shrimp fried rice was simple white rice with scrambled eggs; green onion and shrimp mixed in. It had absolutely no flavor! The rice probably hadn't even been sautÃ©ed. Wontons in chicken broth were tasty and well made. General Tso Chicken was eh okay. Chicken was not fresh. The best thing about this order was that delivery was on time.</t>
  </si>
  <si>
    <t>BxZJDJiDCIoVC0gvj9ApaQ</t>
  </si>
  <si>
    <t>lrvrgrS5xg8iAaex70vbtA</t>
  </si>
  <si>
    <t>Fish filet was the order of the day, as I got both the 1. filet with noodles &amp; pickled veggies and the 2.  filet in hot sauce 'stew'....if you love spicy-hot as I do, both will satisfy.;1.  A Cambodian rift on classic 'chicken noodle soup' - substituting chunked fish filet - in a clear broth with fresh crisp veggies and flavor with staying power; ;2.  A heavier tomato based fish stew again with crisp veggies that was a 3-alarmer ...a crusty loaf of bread to sop the sauce will put you in nirvana.</t>
  </si>
  <si>
    <t>yHC1u3PKsoS7LBimCux99Q</t>
  </si>
  <si>
    <t>9sHX3GGvifygRY5S86wGSw</t>
  </si>
  <si>
    <t>The sizes of the dishes are too small. Can't feed an adult. One star for Chinese; no star for food. None of my friends feel hapoy.</t>
  </si>
  <si>
    <t>QYRVfA4xpU7a-FkbFajwFQ</t>
  </si>
  <si>
    <t>Tt4hfm3huzql298SfrNqSA</t>
  </si>
  <si>
    <t>The 'chicken' used in their dishes contains no meat but is instead chopped chicken necks/backs; etc...not a single piece of it could I eat.  Too bad because I was really excited for the chicken dry pot style.  I will not be charged for nor will i try to eat chicken bones.  Maybe in China; bones are considered food to eat for dinner; but in University City we call it garbage.</t>
  </si>
  <si>
    <t>dSuiB0NXm8g2zs7fQVaP4w</t>
  </si>
  <si>
    <t>v5MVDIFDjhVR3xWmRLnNHw</t>
  </si>
  <si>
    <t>Food is good! You get a lot for a good price. Fair warning the foods are mouth numbing and if you can't handle the heat; this isn't the place for you. I had the beef and fried fish dry mouths; which left my mouth really numb. My favorite was the fish dry pot! Would definitely recommend.</t>
  </si>
  <si>
    <t>WswfkoglhYzNgWk3z6kCjQ</t>
  </si>
  <si>
    <t>XFfuR-F1_wDbcf8xo2DVPw</t>
  </si>
  <si>
    <t>Restaurants, Korean</t>
  </si>
  <si>
    <t>Dae Bak</t>
  </si>
  <si>
    <t>cYr6ufAvtbqRQb_5dt4rOg</t>
  </si>
  <si>
    <t>Four of us went here and tried a number of dishes, and the grapefruit soju of course.;;To start, the grapefruit soju is DANGEROUS. It doesn't taste like there is any alcohol in there, but after a few drinks its creeps on. ;;The food is really good. We had the La Galbi, the Jeyuk, Dolsot Bibim Bap, the sides, etc. The spice levels were nice where spicy, and the flavors were great. The atmosphere is really quite nice, and while we were there around 3pm, we suspect it gets pretty loud and crowded later on. The service is pretty good, and again, at 3pm it is probably different than 8pm... but we will get back and experience it soon.;;A great spot to check out, and then when done go downstairs and enjoy some drinks or ice cream...</t>
  </si>
  <si>
    <t>6NtkXmyHsTOtakH6fUNxaw</t>
  </si>
  <si>
    <t>bdiN1BpsulcbSmIzo0UxFA</t>
  </si>
  <si>
    <t>OLUwesqH1sLXbHMRuig39w</t>
  </si>
  <si>
    <t>So glad a good Korean place finally opened up!! Visited there with a friend and we both got the soondubu and shared a duk bokki appetizer. It was way too much food..I think I took an entire meal home! The duk bokki was so spicy; but soooo delicious that I couldn't stop myself! It was a huge portion considering it's an \appetizer\" and was only $9.99. Definitely recommend getting this!! Soondubu was good comfort food on a rainy; cold day as well. Will definitely be coming back!"</t>
  </si>
  <si>
    <t>n8TgUTVW8J6oZNYEKar0fA</t>
  </si>
  <si>
    <t>v9CBtHAXoJhG-LK22tU5Og</t>
  </si>
  <si>
    <t>a61TiSrHHz189FYM9RNLJQ</t>
  </si>
  <si>
    <t>fBjMlrBoiuCHtbZKo1JJfg</t>
  </si>
  <si>
    <t>Dae Bak means something awesome, and the restaurant lives up to its name! Here are 6 reasons I'll be Bak:;;1. Banchan-good variety of korean side dishes that come with everything, and free refills!;2. Big portions- my friends kimchi fried rice was giant, and the seafood pancake was a great app between 4 people.;3. Flavored soju- they did not have this when I lived in Korea and it is dangerously delicious. We really liked grapefruit.;4. One of my favorite soups- kalbitang! Big chunks of tender meat and flavorful broth.;5. Sharing portions of some of my favorite stews-kamjatang, budaejiggae. I cannot wait to come back here in the winter.;6. No wait, good and quick service, and reasonable prices!;;They have a lot of Korean classics that you dont usually see at Korean BBQ joints, the only other thing I wish they had was japchae!</t>
  </si>
  <si>
    <t>pm6YTMOv6n9TPCNe2_Ucpw</t>
  </si>
  <si>
    <t>Very clean restaurant. Everything from the water jug to the metal utensils reminds me of restaurants in Korea. Service was really spot on, all the servers have ridiculous hustle. The food however is a little left field. ;;Lots of banchan, like 8 dishes. Kimchi is solid. ;;Tteok-bokki: weird insertion of red bell peppers and wood ear mushroom. Awesome that that included egg and fish cake. Sauce was really on-point and had a good spice to it.  ;;Galbi tang: really get the sense the broth included MSG. Skimpy on glass noodles and additional garnish. Broth was really tasty, but again I think because of the MSG.;;Haemool tang: again, pretty sure heavy in MSG. A lot of vegetables: enoki mushrooms, green onions, radish, etc. A lot of seafood: shrimp, crab, and clams.;;I only gave 4 stars because I can't think of any alternatives, service was awesome, and 8 banchan is dope. Giwa in Center City is the only other sit-down Korean place I can think of, and even they aren't full on just Korean food (they do Korean and Korean-Mexican fusion) like this place. ;;Also... why $15 for a bottle of soju? LOL. I get this stuff is imported, but in Korea I was paying the equivalent of $1.50. ;;This place accepts credit card.</t>
  </si>
  <si>
    <t>_8Hu-xRCsqOwWiAw495SZA</t>
  </si>
  <si>
    <t>X8MHqOuKJtFvO0mlCz_ZDQ</t>
  </si>
  <si>
    <t>4BfRM0KbChhSbEpVuwdMQQ</t>
  </si>
  <si>
    <t>aFyEZ0Iv8ZaNHNULMPgOsw</t>
  </si>
  <si>
    <t>hKnc6hSqgbDLjEbkKHCP9g</t>
  </si>
  <si>
    <t>VmIv7A57RapJpiMaJRNkUg</t>
  </si>
  <si>
    <t>4xCRYBJtfxTSN69s7vJGkQ</t>
  </si>
  <si>
    <t>Was initially excited about this place since philly overall lacks good Korean restaurants and there were so many good reviews for this place but was very disappointed by the end of the meal. Staff was great and friendly but the food :( maybe I had too high expectations for it to be on par with Korean restaurants north of philly but overall everything we got was lacking. We didn't order the bibimbap which I heard is good but their seollangtang soup was very bland and watery; essentially tasteless even when I put more salt in; and the naengmyeon was just ok. The only dish that was slightly good and had good flavor was the spicy noodles with squid that we got (pictured). I'm sad I couldn't like this place more :c</t>
  </si>
  <si>
    <t>UrQcudvqxfozaFCwiCE-JQ</t>
  </si>
  <si>
    <t>Food, Restaurants, American (New)</t>
  </si>
  <si>
    <t>Brick American Eatery</t>
  </si>
  <si>
    <t>RBANyih3SNTJp_ibf1eRww</t>
  </si>
  <si>
    <t>I went to Brick for brunch during a recent trip to Philly.  It was horrible.  There was one table of about 12 people that were so loud; the entire restaurant was staring at them.  Ok...that's not the restaurant's fault.  BUT- the food was laughable.  I ordered the granola with yogurt- I mean; how do you mess THAT up?  It doesn't even involve COOKING anything!  It came layered in a wine glass; with fruit.  By the time I got through the first layers of fruit; granola and yogurt- all the juices from the fruit made the granola on the bottom soggy and gross.  If they had just served it in a bowl; with the granola on top; it would have been delicious.  The bagel was nasty and the service wasn't great either.  They seemed to be out of a lot of items on the menu- and we witnessed them serving food without telling the customers that they were out of some of the main ingredients of the dish.  Brick needs to know that their customers aren't stupid- make a menu that you can keep in stock; and learn how to prepare it.</t>
  </si>
  <si>
    <t>aasVU2fB2XVD0On2eNXxrA</t>
  </si>
  <si>
    <t>wGKzQZd-KGEIALW1X0n3jQ</t>
  </si>
  <si>
    <t>SIMPLE &amp; DELICIOUS!!;My boyfriend and I bought a Groupon at Brick for dinner and had a surprisingly simple yet very well created meal.; We both got a drink - him The Manhattan cocktail and I the Cranberry Champagne cocktail from their menu, and both were simple (my buzzword for this place - but it's a GOOD thing amongst all the oversized, overly intricate meals you find at some restaurants) yet very well crafted.;Our App was the Short Rib Mac and Cheese  and DAMN was that tasty. Us both being Gluten Free, we diet-splurged on this item and it was totally worth it.; For dinner He enjoyed the Pan Seared Salmon and I had the Lamb Burger, which they happily put on a bed of lettuce, sans bread. Both of us cleaned our plates and agreed to get dessert as well.;Much to our surprise (even with our amazing experience thus far) we ordered the Tiramisu for dessert and it was so classic and simply delish.;; I'd recommend Brick to all, for their simply, classic, seriously great food that they clearly spend their time on to make sure it's delicious and all flavors able to be tasted, leaving us completely stuffed and ready to visit for their Brunch!</t>
  </si>
  <si>
    <t>pNL09IlWb1qrfgNwn0IJYA</t>
  </si>
  <si>
    <t>We went with a Groupon on a Sunday night Memorial Day weekend. It was 90 degrees and super humid outside and unfortunately about the same temperature in the restaurant; but stuffier. There were AC units in the room we were seated in but they were just not getting it done. I felt like maybe since the restaurant wasn't full; they didn't want to spend the money to cool the place. The management really needs to work on this issue because the meal was otherwise good; but I wouldn't want to pay full price to eat in a sauna. We shared the duck nachos small plate which was very flavorful (but just 4 individual nachos; so not something you could eat instead of an entree).  I ordered the flat iron steak medium well. It arrived well done; which I was okay with (but I know other people might not be). It was quite tasty with a great crust on it and yummy truffle butter sauce. My husband got a Manhattan (very good; very strong) and the lamb burger. The burger had some sort of Moroccan/Middle Eastern spices flavoring it which he did not care for (I liked it). I think if the menu had indicated that it was a spiced lamb burger he would have chosen to order something else that he might have enjoyed more. We tried to order the chocolate chip ice cream sandwich for dessert but then the server came back and told us they were out of chocolate chip cookies. It was 6 pm; so I don't think they were really out of cookies; it's just that no one had baked them that day (probably because it was too hot!); so apparently based on other reviews; there needs to be better communication between the kitchen and staff about dessert availability each day. Otherwise the service was excellent; and they were cool about the Groupon; which I appreciate. We'll probably go back; but wait for a cooler day.</t>
  </si>
  <si>
    <t>i7sSK8wlyGkqG2UjHSyoGg</t>
  </si>
  <si>
    <t>6SJ0VaF7ksQo3sbqZi4Ftw</t>
  </si>
  <si>
    <t>Friends of mine raved about Brick before my first visit and I'm happy to say that their reviews were correct!;;I went to Brick for Sunday brunch with friends and I was surprised to see that they offered a bottomless brunch option. Unlike some other restaurants in the area, the bottomless brunch only included drink compared to a $5 option for single bloody mary's or mimosas. I chose to get the apple mimosa compared to the original version and it was delicious! Apple juice and champagne makes a wonderful combo.;;I ordered the breakfast skillet and it was pretty good. I love anything that's prepared in a cast iron skillet, especially when it has sausage and potatoes inside. It was a bit greasy, but that didn't take away from the full flavor of the meal. ;;The prices were overall pretty low and the food was your standard, hearty traditional American fare. I'd love to go back for dinner and see what dishes they have to offer and how the food compares to brunch. They currently have a Groupon for two entrees so it looks like I'll be back sooner than later!</t>
  </si>
  <si>
    <t>5UwbwnK5Leick_B7qp7t0Q</t>
  </si>
  <si>
    <t>Yuck. Horrible brunch experience.  Even if you can overlook the obnoxious crowd and loud noise, the food leaves little to be desired.  The corn muffins that started the meal were delicious, so I had high hopes. It was all downhill from there.;;My eggs benedict was mediocre, with the english muffin over-toasted. The home fries tasted kinda like hotel room service - where you know they were cooked hours earlier and just warmed up for you (a little - they were still barely above room temperature).  The half and half for the coffee was sour - and when we asked for milk instead, we were told they don't have milk.  What restaurant doesn't have milk!? Weird. The bagel looked and tasted like a Lender's. ;;The woman sitting next to us ordered the huevos rancheros. It was basically two crispy corn tortillas with absolutely nothing on it but cold eggs. A tiny tiny sprinkle of beans and a couple tomatoes and that was about it.  No avocado, as advertised.  Yuck - I was so happy I didn't order that!</t>
  </si>
  <si>
    <t>Mhy9i1ktnj9OSYFg9aBW4w</t>
  </si>
  <si>
    <t>Bought a Travelzoo voucher for here that included 2 appetizers, 2 dinner entrees, and a bottle of wine or two drinks per person. I did not look at the Yelp reviews before I bought this -as I normally would - and I'm glad I didn't. ;;My friend and I ordered the brisket mac &amp; cheese, and the fish &amp; chips for our appetizers. WIth some salt, the brisket mac &amp; cheese was good, and the fish and chips was excellent. There was good breading on the fish that was crispy. ;;For dinner I had the crab cakes. They were good without too much filling. My friend had the salmon which he said was excellent. ;;Our drinks were the only so-so part and this was what disappointed me. I tried two different drinks - martini and cranberry champagne - and both were just eh.;;Would I go here again? If I bought the same voucher I would!! Without it - probably not as it was a little pricey.</t>
  </si>
  <si>
    <t>v2Q7tJZfW_tSDomt9_zt4g</t>
  </si>
  <si>
    <t>SnST4PDSXeZbiNVBUbvLog</t>
  </si>
  <si>
    <t>9qMHsoxrTWvhZnozN5D6gg</t>
  </si>
  <si>
    <t>enatFgnC74rfG9ZprxNZxg</t>
  </si>
  <si>
    <t>Update to my prior review from 2012.  Still 4 stars both times!   Everything about my prior review still holds true. . but wanted to give an update from more food I've had.;The ravioli was really delicious.  The mac n cheese was the bomb!  There was alot of juicy pulled pork all in the mac n cheese which melts in your mouth.  I was very impressed!  The lamb burger, also amazing.  Every time I come here I am happy.  Sorry to everyone else who seems to not like it, I've been here at least 6 times and am never dissappointed!   However, I like to sit at the bar now, or upstairs piano bar.  I've lost interest in the main dining area, its small and can get loud, and has a cramped layout.  Will be back, again, and again!</t>
  </si>
  <si>
    <t>g2VrdMvIArqSwLi5sO3YgA</t>
  </si>
  <si>
    <t>$16 buttered noodles.;;I bought a Groupon for a meal deal, 1 shared app, and 2 entrees for $20. Thank goodness for the deal.;I'm a vegetarian and before I bought this deal I made sure to check the restaurant's website for a menu.  Although they do not have any regular items without meat, they state on their site that they have daily vegetarian specials.  However, when we arrived our server informed us that there are no veg specials. Awesome. For my entree I asked if I could get the pasta dish without the pancetta.  The dish was described as \penne</t>
  </si>
  <si>
    <t xml:space="preserve"> parmesan</t>
  </si>
  <si>
    <t xml:space="preserve"> pancetta</t>
  </si>
  <si>
    <t xml:space="preserve"> creame\".  What I got was garlic buttered noodles. I kid you not.  There was not any cream involved in this dish</t>
  </si>
  <si>
    <t xml:space="preserve"> and what small amount of cheese that was sprinkled on it</t>
  </si>
  <si>
    <t xml:space="preserve"> looked like it came from a can.  I ate 5 bites</t>
  </si>
  <si>
    <t xml:space="preserve"> the massive amount of butter my noodles were swimming in</t>
  </si>
  <si>
    <t xml:space="preserve"> and it's lack of flavor were a major turn off. ;The other thing about the food was that it was all cold . Our mac and cheese?  Cold. My noodles?  Cold.  The boy's steak?  Cold.;I'm glad that when we tried this place it was with a Groupon.  I would have been really angry if I had to pay $16 for buttered noodles</t>
  </si>
  <si>
    <t xml:space="preserve"> as stated on our check.;;We won't be returning."</t>
  </si>
  <si>
    <t>kXgrCaLxRIqzSJMYYM3NTg</t>
  </si>
  <si>
    <t>m8PvINFU3IQCEVJ9ZTOtVA</t>
  </si>
  <si>
    <t>fcGexL5VH5G2Xw0tRj9uOQ</t>
  </si>
  <si>
    <t>xRE6OUZzpVHny_IXVmFb1w</t>
  </si>
  <si>
    <t>hR5MCAbVFBu1U17DkWB5xQ</t>
  </si>
  <si>
    <t>Z3DqTVoRbNHhpI8SV8zihQ</t>
  </si>
  <si>
    <t>I may have been rated a bit higher; but I was frustrated with the online ordering and had to call the restaurant. Delivery was very FAST; however and despite my frustration having to go to the lobby to pick it up (Hotel thing; not delivery issue) I was pleased. IT was warm; properly cooked and tasted very good. The crust is thin; not overloaded with toppings; very flavorful.</t>
  </si>
  <si>
    <t>3mwDKPB6gTe_a3V0SDzc9Q</t>
  </si>
  <si>
    <t>XCtUNLrCdG2JzWJyyFz_-Q</t>
  </si>
  <si>
    <t>Slice has awesome pizza! If you like thin crust...this the place for you! I have yet to try their salads and I've only been here during lunch; but the service is great and fast! I'm a huge fan of the margherita pizza!</t>
  </si>
  <si>
    <t>X0QtY4v85ufeZ3oaz4HE-w</t>
  </si>
  <si>
    <t>Gluten free pizza available for any of their pizzas! awesome! no extra charge and delicious. The crust was a-ok (a little thin and tortilla-esque); but certainly not bad and I will be back again. They've got traditional and funky flavors available; for instance I got the caramelized onion and goat cheese and but my roommate got the mushroom both were very well prepared and flavorful. Good spot to know about!</t>
  </si>
  <si>
    <t>eP6QGFZUjjCo7jN2y4lQKg</t>
  </si>
  <si>
    <t>After hearing about Slice we decided to try it out and have a couple pies delivered. Well that was a total bust. We literally waited an hour and a half for delivery. When it finally got here it was cold; burnt; no cheese and just horrible! We also ordered the Tiramisu and that had a nerve to be frozen! We could see the ice on it as we cut into it. I will NOT be ordering another thing from this place. They are misleading and have very slow service.</t>
  </si>
  <si>
    <t>cklQ1sT52p1IZKA28m14xw</t>
  </si>
  <si>
    <t>vFeqe5edZYazWJAf7Ku7iw</t>
  </si>
  <si>
    <t>I might be a bit of a pizza elitist but I was not extremely impressed with my meal here.;;I stopped in yesterday and ordered the mandarin orange salad, the spinach/tomato/ricotta pizza and a slice of the caramelized onion/bacon pizza. The salad was tasty and fresh but for $9+ I expected a little more pizzaz or cheese but overall it was good. The veggie pizza was simply okay, the ingredients seemed fresh but they were flavorless and I couldn't taste even a hint of garlic on it which was disappointing - I wondered if it had been frozen or refrigerated most of the day.;;For me good crust and sauce are everything and the crust was nice and thin but was overcooked and lacked flavor. We did order red sauce on the side which was tasty but the pizza itself should have more flavor. ;;The last item - the bacon &amp; onion pizza - was by far the best with tons flavor and less burned crust so I would recommend that highly....my only hesitation with being a repeat customer is the price as I believe the slice was over $4! ;;Overall I'd say it's worth a visit to see if it's your style an worth the price, but for me I'm not sure if it is.</t>
  </si>
  <si>
    <t>ufzLnhLoM389xdnWUTQZwg</t>
  </si>
  <si>
    <t>Slice has one of the best Caesar salads I've ever had. Top 5; at least. My friend and I ordered delivery and got the Caesar salad and the Americano pizza. Both were delicious and delivery was fast; even for it being a Friday night.</t>
  </si>
  <si>
    <t>_thy30NL2O9KkySpV-Gwmg</t>
  </si>
  <si>
    <t>Had my first Slice experience on the way home from the Roxy movie theater. I haven't had too many late night pizza run since moving to Philadelphia; so I was excited to see Slice was open as I walked home at around 11 PM. There was a nice variety of slices available at the late hour and establishment looked pretty clean. The guy behind the pizzas was overwhelmed by takeout orders and I had to use hand signals to request that he put a slice in the oven for me. I went with a pepperoni and mushroom slice; but didn't get to choose the one I wanted. I like that it had a thin crust and a thicker pepperoni; but overall it was a very generic and subpar slice of pizza. When I got a total of about $4.50 for the slice I was absolutely shocked. There was nothing about the slice of pizza that deserved that type of price point. I will try to keep an open mind and give this place another chance because when it comes to pizza; I'm not a quitter.</t>
  </si>
  <si>
    <t>ckAqkP1HGRVjFZs5NURQwQ</t>
  </si>
  <si>
    <t>AZeTkw2QM7fEsviiluAqrw</t>
  </si>
  <si>
    <t>26xBgJZdonEeWATSPf9plw</t>
  </si>
  <si>
    <t>RxYngBW8cKxa-yMRS1VXlg</t>
  </si>
  <si>
    <t>ewYt7cUANQIIuX7Ur1l2dg</t>
  </si>
  <si>
    <t>Restaurants, Seafood</t>
  </si>
  <si>
    <t>Route 6</t>
  </si>
  <si>
    <t>Gdhjql3tce4QDKR7WTY7vA</t>
  </si>
  <si>
    <t>I went here on a Friday night with a group of 6. The valet was great, my father elected to pay an xtra $20 to keep the car parked out front. The server was great. It seems there were 5 or 6 people bringing us drinks or food... one downside was that the guy bringing the food out didn't know who ordered what. The shrimp were very tasty. One person had the lobster roll, which from across the table looked small-ish, but I'm comparing it to one I ate at Red's Eats in Maine recently, so maybe I should cut some slack. ;;This may be listed as good for groups but with so much activity it is very noisy. Yes, we were there on a Friday night, during restaurant week, maybe I chose poorly. But our out-of-town guests were happy, what else could you want?</t>
  </si>
  <si>
    <t>6LekZPUDSvRFMUVtX5LNFw</t>
  </si>
  <si>
    <t>I have to start this review with two caveats:;;First, I'm from New England, so I'm picky about these sorts of things and second, I had already eaten at two Starr restaurants that weekend, and this was the \worst\" of the three.  Still four stars</t>
  </si>
  <si>
    <t xml:space="preserve"> though.;;The New England clambake was marked down to an inexplicable $35</t>
  </si>
  <si>
    <t xml:space="preserve"> so we had to try it.  The food itself was pretty good (though some of the clams were a bit funky</t>
  </si>
  <si>
    <t xml:space="preserve"> sadly)</t>
  </si>
  <si>
    <t xml:space="preserve"> as were the oysters I ordered beforehand.  The cocktails left a little something to be desired (especially compared to Continental's)</t>
  </si>
  <si>
    <t xml:space="preserve"> but most of all</t>
  </si>
  <si>
    <t xml:space="preserve"> my complaints are thus:;;You do not serve a \"New England clambake\" then not provide any sort of hand-wiping materials.  You also do not serve lobster and fail to provide any sort of lobster cracking tools.  What is this</t>
  </si>
  <si>
    <t xml:space="preserve"> the wilderness?;;Also</t>
  </si>
  <si>
    <t xml:space="preserve"> our server was rude."</t>
  </si>
  <si>
    <t>nVXG2-U3JzA78PGdcU2QbA</t>
  </si>
  <si>
    <t>I only dined at Route 6 b/c it was half off lobster dishes for the month of October. Otherwise the high menu prices do not reflect the quality of the food and the lack of flavors.  This place needs seafood that's not filled with sand and a New England clam bake that's not cold ! Who serves a cold clam bake?!?  The food was mehhhhh and I could do w/o it. I've been to Route 6 b4 multiple times and it use too be good, not sure what happened.;;On the other hand, Jessica our waitress was hands down the best and her busboy was rocking too! They were both sweet and very nice.  We sat outside on the picnic tables and the attentiveness of the staff was awesome!!!;;All in all, I give this 3 stars which is an average of the bad sandy food and the stellar service.</t>
  </si>
  <si>
    <t>RkOdQL51_KAkxlGbIUIXIA</t>
  </si>
  <si>
    <t>EpdKLARqvK7xGs8CmPYwxg</t>
  </si>
  <si>
    <t>Once again, I love the scene set by Stephen Start and his team. The lighting and cabinets, the whitewash and airy beachside feel paint the picture for the menu before you even sit down to read it. ;;I love me a specialty cocktail and Route 6 has them. The Nor'easter knocked me on my rear--laced with ginger beer, Makers Mark and lime. Amazing and fresh. I also like the Black Eyed Susan. ;;The food was top notch. We shared the fried oysters (agree with other posters that there weren't enough for the price) but every bite was delish. A nice light fry. ;;The smoked blue fish starter was also very good, as was the Caesar salad. ;;I had the fried shrimp for dinner. It was good. Exactly what I would expect, except it sat under the warmer a bit too long. ;;The dessert menu was great. We had trouble making a decision, but settled on sharing the peach and blueberry crumble with buttermilk ice cream. Highly recommended!</t>
  </si>
  <si>
    <t>zQyZyXEc48aX-pNecqN4_A</t>
  </si>
  <si>
    <t>QfrPDmnVgGA8uBd6nCa8DA</t>
  </si>
  <si>
    <t>Came here during their December Lobster Fest. During this time; Most of the lobster dishes on the menu are almost 50% off the original price. I came here with two other people and the three of us had very good experience here. I tried raw oysters for the first time here so I can't really say much about their raw bar oyster selections (though I usually go for Virginia origin oysters because they tend to be smaller than oysters from other regions). Overall; I would come here again for their lobster fest! I don't know if I will come here during their regular priced season though...</t>
  </si>
  <si>
    <t>ok_FOBpKJ3HjBO_dXKJLPA</t>
  </si>
  <si>
    <t>g2J6yRASH4clg9kiaFBV7w</t>
  </si>
  <si>
    <t>Went here for half priced lobster, which curiously wasn't exactly half priced (half of 46 is 23, not 25) but close enough. Two of us split a 3 pounder lobster, lobster roll, and calamari. ;;The lobster was good as expected. The lobster roll and fries were good, but frankly I preferred the one I had at Pennsylvania6 over this place. The calamari was really good. Our server was polite and the place had an interesting layout.</t>
  </si>
  <si>
    <t>dq8X0XQ-N8my2rSjWQOPdw</t>
  </si>
  <si>
    <t>K2NkjxcFBSNExgWhEvYYBQ</t>
  </si>
  <si>
    <t>Visited Route 6 because it is new and I love trying new restaurants. O, and to celebrate my anniversary. Originally only planned on ordering wellfleet oysters (cheaper at Route 6 than at Oyster house), but tried the restaurant week menu instead and was pleasantly surprised by the shrimp cocktail (appetizer) 1/1/4 lb lobser (entree) cream corn, twice baked potato (sides) and apple pie (dessert)...;;EVERYTHING- WAS-SO-DELICIOUS!!!! ;;My husband is usually not hyped up about eating out but he thought the food was wonderful!;;Additionally, the service was excellent, the ambiance was romantic and the decor was beautiful. Mr. Starr was also on route and kindly offered us drinks.;I am a regular at oyster house but Route 6 definitely has the upper hand and is now my new favorite restaurant in Philly!</t>
  </si>
  <si>
    <t>bCsS9EJOBTIxRGiqixB5rw</t>
  </si>
  <si>
    <t>qGKpQhrNrsi2Hj1hz_yUyw</t>
  </si>
  <si>
    <t>Adorable venue; food was okay. Service was awesome.</t>
  </si>
  <si>
    <t>FS2yGHCgLo4mFRevs8E5hA</t>
  </si>
  <si>
    <t>X0WtJOdFrB3WyZTCWlR9fA</t>
  </si>
  <si>
    <t>Traveled north to Route 6 for half priced lobster.  The place was packed on a Thursday night.  Luckily, one member of our group grabbed a small table by the bar, thanks Aaliyah P., and by the time everyone got there, other tables had left so everyone ended up with a seat.  Started the night during happy hour and tried a few of the cocktails.  They were all tasty.  ;;I had to order the lobster, but as far as bang for your buck, might be better off with the lobster roll.  It's not as pure as Luke's lobster, but it was really good and not overly dressed.  My grilled 1.5 pound lobster was delicious, but served on a huge, unnecessary plate.  The tail and claws were pretty much ready for me to eat.  There are a lot of specials during happy hour so I would probably go back for that otherwise this is a fancy occasion type dinner.  I am tempted to go back before the end of the month though for the lobster roll.</t>
  </si>
  <si>
    <t>DKS3E1OWUlqQjvj65f3eTQ</t>
  </si>
  <si>
    <t>I don't know why this place does not have at least 4.5 stars. ;;The service here is great - they don't bother you but are very, very attentive and everyone is extremely friendly and nice. ;;I ordered the mussels, a shrimp cocktail, and the coconut cake. Mussels were great, fresh and presented well. Shrimp cocktail was just OK - oysters probably would have been a better choice but I don't like oysters much. This place is really trying to be a New England seafood place (I lived in Boston for 2 years and it replicates a lot of the restaurants there) which is isn't, but it still is really, really good. ;;Overall it is a little pricey, but you have to understand that any fresh seafood is going to be expensive. I would definitely come back here, it's like eating in Boston in Philadelphia. Except the service is superb compared to Boston.</t>
  </si>
  <si>
    <t>2qVZiMB22YPC2HCM62Gnbw</t>
  </si>
  <si>
    <t>American (Traditional), Italian, Nightlife, Bars, Restaurants</t>
  </si>
  <si>
    <t>Scarpetta</t>
  </si>
  <si>
    <t>y1ISuRqy-y-RZcaT6StDcQ</t>
  </si>
  <si>
    <t>So; the service was EXCELLENT! Our waiter was amazing. The staff was very knowledgeable on the food and the preparations.  The delivery on the descriptions from our server was equally as passionate. They were attentive and defiantly worked in simpatico. Hats off to the wait staff you were amazing!  Now; lets get down to the food.  As most people think they are foodies; we are defiantly the foodies type cause we are cooks ourselves.  Our food experience was good; not bad; nor mediocre. Not fantastic; not exceptional; but good.  This was our second time back and experience was pretty much the same as our first.While we would come back with friends who wanted to try this venue; there are other places that we find more traditional \Italian philly\".  Again; with two visits the food was consistently good; But us Philadelphians are tough on our Italian food.Thank you to everyone involved for a memorable evening."</t>
  </si>
  <si>
    <t>lu1GHhhuaigzDp7PWXsnJw</t>
  </si>
  <si>
    <t>O84ixQZUd7Q11JHv1lTbxQ</t>
  </si>
  <si>
    <t>gdmO9gQ1q60nsb7YAlCkqg</t>
  </si>
  <si>
    <t>aW0nZUvN2sAAox0bdl_YBA</t>
  </si>
  <si>
    <t>My first time to Philadelphia and the dining scene is amazing! Scarpetta was the most incredible experience of them all. The wine selections were superb and the menu was  really fun to read. It was hard to choose without over ordering. My favorite appetizer was the carrots -it sounds not too exciting; but it is mouthwatering good. I also had the Malfadine with morels and Gnocci with crab as stand outs also the dessert selected was sublime. The service was also top notch; Fred was so natural and fun. I wanted him to join us. So all in all an amazing first timer experience. I can't wait to go back.</t>
  </si>
  <si>
    <t>mNCDE2UII9tVMeoUTgHWQQ</t>
  </si>
  <si>
    <t>P96J-QMsGFFzmi_DkDuskQ</t>
  </si>
  <si>
    <t>This place is awesome! I had a work function there and I couldn't have asked for a better environment. The service was fantastic; the appetizers that we picked out from their menu items were delicious! All of my guest that I hosted couldn't stop raving about the environment; the service; and how great all the food and drinks were. I highly recommend this for your holiday parties!</t>
  </si>
  <si>
    <t>KkeJUf08vtoH2YBrlmzg4w</t>
  </si>
  <si>
    <t>Es0_8TvBfVs7ro3gkwnl_Q</t>
  </si>
  <si>
    <t>oZDhIVY18Xpoai5E4ITx2A</t>
  </si>
  <si>
    <t>58q0BbMPKtCtCnmcYV-XLw</t>
  </si>
  <si>
    <t>Among the worst dining experiences I have ever had at a Philadelphia restaurant. We were seated 45 minutes past our reservation time; only to then be served an awful bread basket that I imagine would be indistinguishable from the bread basket served at Olive Garden. The fried calamari appetizer was all fried; with oil noticeably staining the paper napkin over which it was served. This pathetic first dish was followed by two pasta appetizers: one was fair; the other - a basic spaghetti in red sauce for $22 - was tiny and tasteless. The sauce was so thin; light and weak that it was barely noticeable in sight or in taste. We next waited for what felt like an eternity for our main dish. Of a mere four meat options to choose from; the restaurant was out of the veal tenderloin; which was of course the one that my guests and I wanted. This left us with few other choices at this allegedly \Italian\" restaurant; a classification very much up for debate. I had the branzino; which was in all fairness; fair (maybe a 7/10). It was definitely the best thing I ate; which doesn't say much. When we received the check; we politely informed our waiter that the manager had offered to comp our drinks because we had to wait so long for our table. The waiter had the nerve to tell us that the second round of drinks wasn't supposed to be comped but that the restaurant would still take them off the bill. Here's the clincher: this exchange occurred after the waiter offered a dessert on the house that we declined! The least they could have done was comp the drinks; as we were noticeably unhappy with our experience. Thus; the service lacks in professionalism to the same extent that the food lacks in taste. Strongly suggest avoiding this place."</t>
  </si>
  <si>
    <t>IKCGJ3d_c5UNN9eL7YKKCQ</t>
  </si>
  <si>
    <t>Great experience; good service; beautiful ambience and consistently good food! The food is simple; but prepared right. The only reason I took a star off is because the menu is a tad boring...I hate seeing any variation of fried calamari on a menu at any fine restaurant.</t>
  </si>
  <si>
    <t>DMykhB-sUeUrcmQbp6zFCA</t>
  </si>
  <si>
    <t>ZvfO9lC6LnwvcPrpIaHGWQ</t>
  </si>
  <si>
    <t>Amazing food. Wonderful service . Exceptional! The server was friendly, full of knowledge with the menu, and very patient.;Great gave suggestions on the menu and the food was delicious .;Recommend scarpetta! Loved it! Get the squid ink pasta!!!</t>
  </si>
  <si>
    <t>QrYGkX482DlekXlG-DKWpg</t>
  </si>
  <si>
    <t>E3Mltt1k5L0qQ7GsPChEbg</t>
  </si>
  <si>
    <t>Scarpetta will be excellent... in a few months. Unfortunately; what could have been an amazing experience was ruined by cold food and arrogant service. The entire meal was rushed - 5 pasta dishes and 2 entrees within 35 minutes.  In terms of service; not once were we asked how our meal was; not once did we feel as though we were taken care of.  First course arrived before cocktails. The food was great; albeit all was cold/room temperature.  Due to a new restaurant; it felt as though dishes were pre-prepared and placed under a heat lamp to pump out of the kitchen.  Multiple times with food on the plate; we were asked if they could take the dish away.  While the servers may have been trying to tend to the table; it was entirely too rushed and we felt as though they were trying to turn the table over quickly.  3 stars is because the flavors were definitely on point.  However; when you spend higher end prices ($100/person); you should at least expect people to be NICE (you opened five days ago; why so jaded?) and food to be served hot.</t>
  </si>
  <si>
    <t>s5--xNwsk_6SbZhiuvNutw</t>
  </si>
  <si>
    <t>Small portions but the food was really good. Our table sampled a few of the desserts and all were outstanding- guava; chocolate cake; cheesecake. The staff was also amazing!</t>
  </si>
  <si>
    <t>i7xcGfmpr_e3O2MOwcn80g</t>
  </si>
  <si>
    <t>lQTdARrqdKMAcDp1PWpQ9A</t>
  </si>
  <si>
    <t>Sandwiches, Restaurants, Specialty Food, Food, American (Traditional), Comfort Food</t>
  </si>
  <si>
    <t>The Original Turkey</t>
  </si>
  <si>
    <t>eFbgwupdlzRVQAatdKtgkQ</t>
  </si>
  <si>
    <t>9/24/18 at 11:30 a.m.; my friend and I went on a lunch run.  We were excited to get sandwiches and we were extremely hype when there was a very short line.  We ordered 4 sandwiches; 2 specials; one club and one turkey cranberry.  Once back at work we excitedly opened our sandwiches and to our disgust; the turkey had an unusual texture as well as a slime to it.  I truly want to give them another change; but no time soon.  HORRIBLE!!!!</t>
  </si>
  <si>
    <t>07y73oFORA1A5HULNNYMiQ</t>
  </si>
  <si>
    <t>hvRWmLX_qO5aGkXlBvpqbg</t>
  </si>
  <si>
    <t>This is strictly a turkey shop; but wow does it do turkey well. Of all the homemade Thanksgiving and Christmas dinners; along with the many other places I've eaten turkey; I don't think I've ever had anything quite like what they do here. It's the most succulent and juicy slices of turkey (and possibly of any kind of meat) that I've ever tasted. It just falls apart in your mouth; literally. The sides are fantastic as well - the mac and cheese is the real thing; the corn tastes like it is fresh of the cob and is a tinge sweet; and the mashed potatoes...well; they're mashed potatoes slathered with a whole lotta gravy on them. How can you go wrong? Even though I've been to Reading Terminal many times now; I've only been here once. I'll definitely be coming back whenever I'm back in Philly next.</t>
  </si>
  <si>
    <t>Kt-EXKjMGWgyeVqh9nuPoA</t>
  </si>
  <si>
    <t>Went here on our yearly Philidelphia trip; and it was great as always. Fresh juicy turkey on a fresh bun just as ordered.</t>
  </si>
  <si>
    <t>tVzO2EpNLhKJ5OvM4BEkkg</t>
  </si>
  <si>
    <t>DbRSP1JVkErVUT6ZaOGCTg</t>
  </si>
  <si>
    <t>ajrhxHjhwUIJoQxeQLHVsA</t>
  </si>
  <si>
    <t>xs0n41NF_rwFqrwqUDJfrw</t>
  </si>
  <si>
    <t>5s6plRH1JL10n5ZfwQa9Jw</t>
  </si>
  <si>
    <t>PDBSx9X_Tl6HxqeMMtC6Kw</t>
  </si>
  <si>
    <t>LgPf6ec2b5ev2iVZs6jR3Q</t>
  </si>
  <si>
    <t>I absolutely love this place! The portions are huge I rarely get to finish a whole sandwich in one seating. The turkey is juicy and fresh my favorite is the Turkey Salad Sandwich. Every bite is just fulfilling...definitely try this place when your in the city!!! Also; the staff is very nice and the line moves pretty fast so don't let the long lines intimidate you ;)</t>
  </si>
  <si>
    <t>H2DPSOTVKcMZJubqqx51TQ</t>
  </si>
  <si>
    <t>ItXf-IkW79pCK7MyesaqnQ</t>
  </si>
  <si>
    <t>711gsmiQOjOAHZP_0uJabw</t>
  </si>
  <si>
    <t>Bp80hScUUG8JgjgY8vSi8A</t>
  </si>
  <si>
    <t>Da Bomb!  My spouse has sampled turkey in its various rendition all over. The plain simple turkey here was said to be moist; tender; mildly flavorful and plentiful.</t>
  </si>
  <si>
    <t>kJdf_FTr69qBeJtfPiQoCQ</t>
  </si>
  <si>
    <t>mFpTfL-WmOcJT_pkbSmfYQ</t>
  </si>
  <si>
    <t>JUQ2HFSLltpwSI4CPNNcRg</t>
  </si>
  <si>
    <t>ex8RrhAhVVexndFhmNfG1Q</t>
  </si>
  <si>
    <t>Restaurants, Food, Specialty Food, Fast Food, Asian Fusion, Chinese</t>
  </si>
  <si>
    <t>Wokworks</t>
  </si>
  <si>
    <t>Mysk1toyaQ0JYzesqT-Q4Q</t>
  </si>
  <si>
    <t>I haven't event gotten my food yet but standing here waiting for my fresh noodles already has me in a great mood. What a refreshingly positive bunch of employees!  It's my first time here and they've been so helpful and patient.  Every person in the place has a smile on their face and seem to genuinely enjoy the job they're doing. ;Ok, just took my first bite and this place is also taste-test approved! Delicious and overall wonderful experience... What more can anyone ask for?</t>
  </si>
  <si>
    <t>W6VNw5SJpmgnP4_tW3hfiA</t>
  </si>
  <si>
    <t>8vxh1vzy_ahiuYYdpcLrUw</t>
  </si>
  <si>
    <t>Another random gem we found in philly! We were going shopping one afternoon and got hungry around 2pm so stopped in since it was on our way and because we're both big fans of noodles. We saw average reviews so were skeptical until we saw the 30% off if you check in on yelp coupon! (Tip: check in) ;;Food: We ordered a large make your own wok order - lo mein noodles with the tropicali sauce (spicy, beware - the bf and I had gone through 4 glasses of water each by the end of this meal) with mushrooms, onions, and peppers. This dish was so delicious - each bite had life and flavor to it and we were so sad to see it finish (definitely NOT sharing next time). The dish is about $10 without the coupon and only $7 when you check in - what a steal. The large is pretty big in size and can be saved for a second meal / snack for later. ;;This place was infinitely better than HoneyGrow which is another noodle bar that I went to but was not impressed with at all. Wokworks is definitely worth checking out! Can't wait to try their other dishes.</t>
  </si>
  <si>
    <t>Huqj3VNRlSnkGIZp1utFCw</t>
  </si>
  <si>
    <t>GKH49m6n08x2q0IX_IkhEw</t>
  </si>
  <si>
    <t>AjMVnahUEKjeyMWO1nNSgw</t>
  </si>
  <si>
    <t>I would actually give this about 3.5 stars. It is okay, but nothing memorable.;;One pro that you get a good amount of food for the price (I live in Rittenhouse and local Thai/Chinese places can be somewhat expensive). I got the soba noodles with chicken (they were out of brocolli) and the green curry sauce. The chicken was chewy and overcooked and the sauce lacked the nice flavor of Thai green curries. However for a quick takeout place it is good in a pinch.;;I'm willing to go there and try something else because their menu is varied and I really like the idea of being able to choose what I put on there. Maybe I went on an off night.</t>
  </si>
  <si>
    <t>IwY-ZeBjO9-DPr1P_ySj0w</t>
  </si>
  <si>
    <t>7AKPClEfwwgowwFqzixxpA</t>
  </si>
  <si>
    <t>I was really disappointed by this. Looks and smells great from outside; but not only was my dish one-note and forgettable in flavor; there was sand or grit in every bite!!! Not sure which ingredient it came from (maybe the cilantro); but it made my whole order inedible. Definitely give this a miss and go for Honeygrow.</t>
  </si>
  <si>
    <t>W-9Q2rKX9q66uAofgYO6Dg</t>
  </si>
  <si>
    <t>K7cD41iWmCzIYYh4VG29vQ</t>
  </si>
  <si>
    <t>I've been a regular customer at Wok Works for a few months now. What I enjoy the most about my experience here is being able to custom make my dishes; they even cook it in water rather than oil per my request. What makes the experience even more enjoyable is Stacey's amazing customer service; she never seizes to greet with a huge smile on her face! I highly recommend this restaurant for a sit down or carry out lunch or dinner. Try sitting outside; it's very nice!</t>
  </si>
  <si>
    <t>WjZhkGIIlZwf96PW8NAt0g</t>
  </si>
  <si>
    <t>eri1YtXZlnhYKuXjpruYwQ</t>
  </si>
  <si>
    <t>I don't often write reviews.  I actually just finished my dinner from Wokworks and realized it's becoming a \go to\" place for me.  I'm pretty boring; I order from my eat24 app and generally just keep reordering the same thing.  I change up every now and then.  I got the short wok with Wok noodles and the pepper sauce and it was just right.  I just noticed that I always take a side of siracha and a side of soy sauce home just incase.....but I almost never need it.  It's just spicy enough and the sweetness is just right.  They are always friendly and my order is always ready for me.  I've never eaten in; but the interior is nice and airy.  Overall...really good food; the price is very fair and the service is fast and friendly.  Can't ask for much more than that."</t>
  </si>
  <si>
    <t>MSO4fcuLfb5ZMN0IvNe-vQ</t>
  </si>
  <si>
    <t>QCW3laZqQsYCC7rxr1dkEg</t>
  </si>
  <si>
    <t>I was craving pad thai and my favorite place was closed; so I figured this would be the next best thing. I had the chow fun noodles with chicken; broccoli; peanut sauce and crispy noodles as the topping. I like the concept of building your own dish. It was a bit spicier than I expected (I'm a spice wimp); but good none the less. The small portion was big enough to feed me for two meals.</t>
  </si>
  <si>
    <t>DKV2L232J13Zg3so5rTqDg</t>
  </si>
  <si>
    <t>We had ordered two different vegetarian woks and had mentioned we don't do eggs. Upon opening the boxes at home we saw a huge egg sitting on both our noodles. So we called them and ordered again. They apologized and didn't agree to accept payment for the replacement order. We were impressed and went back home to enjoy the new meal; only to find bits and pieces of fried egg scattered all over the noodles which were not very conspicuous. We were so disappointed with the negligence shown by these people after we asked them a million times if they had made sure there was no egg in the new order.</t>
  </si>
  <si>
    <t>PY2XWrzu8cODe0MTnebbEw</t>
  </si>
  <si>
    <t>2a0Os4y8c65g4WjJuHRIHg</t>
  </si>
  <si>
    <t>WokWorks worked for me! The big idea: food made fast that's not fast food. In other words: In the time it takes to get a BigMac, instead you can have a nice of bowl of freshly stir-fried chaofen (chow fun) noodles with chicken, fresh bean sprouts and plenty of spicy sauce. That was my favorite combo. But your order is highly customizable: you choose the noodle, the protein, the sauce, etc. ;;The cuisine style is Asian fusion -- mostly Japanese &amp; Chinese elements. I'm generally not a fan of this approach for practical reasons (it's hard enough to do one regional cuisine style right let alone a whole bunch of them) &amp; ideological/political (does Asian fusion promote the tendency to treat Asian cultures as interchangeable?). I'm willing to give WokWorks some leeway here: the point isn't to make authentic Asian food in any particular style, but rather to use a great cooking technique (flash wok frying) and good ingredients (whatever the cultural background). It's not a deep cultural experience, but it's pretty tasty.;;While the focus is on stir-frying, you should also check out the pork belly sandwiches served inside a slightly sweet steamed bun. Yum.</t>
  </si>
  <si>
    <t>Dj_wNfYCbYg0L_NRLfqO1g</t>
  </si>
  <si>
    <t>rOh8NovXVn48p8I-ZYEpQA</t>
  </si>
  <si>
    <t>Vegan, Soup, Vegetarian, Salad, Restaurants</t>
  </si>
  <si>
    <t>sweetgreen</t>
  </si>
  <si>
    <t>o_626bkvQybPlLLbUNtqQQ</t>
  </si>
  <si>
    <t>I am PICKY with my salads! They need to be chock full of nutrients, tasty, and filling enough that I'm not hungry in an hour. This place satisfies all of that! My favorite is spicy sabzi with miso ginger dressing.;I order online and skip the usual long line which makes the whole experience a lot more pleasant!</t>
  </si>
  <si>
    <t>yltzDwa9K2ef-vJzTMQPcw</t>
  </si>
  <si>
    <t>You know I used to love coming to sweet green. The salad tasted fresh the portions were generous and the bread, while never great, was free and pretty good! In the last year or so they seem to have really taken a dive in quality. Maybe they expanded too fast. Maybe online ordering and custom salad orders have pushed their capacity to the breaking point. Regardless the salads just aren't the same. What we ate tonight was fine (a guacamole greens and kale Cesar). My guacamole green was missing chips and the onions were cut into chunks rather than diced. But it tasted fine. The bread was atrocious (over baked, dry, and flavorless) but it was free. ;;There's nothing wrong with the food here; it's just missing that extra dash of something that made dropping $10 on a salad feel virtuous.</t>
  </si>
  <si>
    <t>ikzRVLQMIkGEDUpxZiAR5A</t>
  </si>
  <si>
    <t>gnlTTCPQdWbclnzBAytBLQ</t>
  </si>
  <si>
    <t>Delicious; fresh; quick; and good value. Some interesting salad add-in options (sweet potato; fried mushrooms; nuts; seeds) and they don't skimp on the portions. Would come back in an instant.</t>
  </si>
  <si>
    <t>ztgMjISr7AwX1-jvXL05_Q</t>
  </si>
  <si>
    <t>6sVlcsi9PJ-dnwVzPQTETw</t>
  </si>
  <si>
    <t>Great food but lines are very long and service is slow.  At non-peak hours; there is usually still a long line but there are only 2-3 servers available; way too few to keep up without making customers wait unreasonably long. I frequently leave before being served because I am out of time and the line is moving too slowly. The few servers on duty are often filling online or phone orders so people languish in line while the servers fill orders for \invisible\" customers...very frustrating for those of us hoping to have a server give us the nod."</t>
  </si>
  <si>
    <t>sYPpEj7X6cA6ovYvCU1TOw</t>
  </si>
  <si>
    <t>GtjYk5B-TT51oIarrbIFsg</t>
  </si>
  <si>
    <t>Oh how I wish I could eat sweetgreen for every meal.. Always so fresh and tasty- you forget you're eating a salad! The restaurant is casual with seating in the back and chipotle style ordering. There are awesome menu options and you can also create your own using plenty of unique seasonal ingredients. Their pesto dressing is my favorite. Their salads with a protein are around $10 so this isn't necessarily a cheap lunch option but the portions are generous and the food is as fresh as you can get. ;;Pro tip: Download the app and order in advance. The line at lunch time, especially on week days, gets crazy. It usually moves pretty quickly (10-20 minutes), but worth ordering in advance is possible.</t>
  </si>
  <si>
    <t>PZLgQS3YLEszkNtF1olW5w</t>
  </si>
  <si>
    <t>oX0yC9JQiG3v6oCqxT9zSQ</t>
  </si>
  <si>
    <t>One of the best salads in Philly! I had the Hummus Tahina. Can't wait to go back and try more. Staff was super friendly. I had to wait a few extra minutes as there was no falafel ready so they were kind enough to give me a complimentary beverage. I would advise ordering online for pickup because the lines can get crazy. They do move fast however. Only thing I would suggest is making the ordering process easier. I would have loved to create my own; but being my first time there; I was confused as to how many ingredients were included and what the options even were. So I just ended up ordering a signature one because I didn't want to hold up the line behind me. It would be nice if they had a card you could fill out or something to check off what you want.</t>
  </si>
  <si>
    <t>YOpTs5kYEXqraXcTI4c7cg</t>
  </si>
  <si>
    <t>9829X55hle57MgEEZeG0Cw</t>
  </si>
  <si>
    <t>yNCMW7NP6X9BqlVaeY9j7Q</t>
  </si>
  <si>
    <t>wwLeV4iMq2BwDSByB7FqbQ</t>
  </si>
  <si>
    <t>Dissapointed. Came here tonight to buy two salads. Expensive but I knew that going in. What annoyed me was at the end of the transaction; the cashier asked if I would like bread. I said yes and she replied that she was sorry; they were out of bread. I asked if she could take something off the price and she advised that she couldn't because the bread is \complementary.\" No; the bread isn't complementary. When you are paying 11 or 12 bucks for a salad; there isn't an excuse to be out of bread. I know it doesn't seem like a big deal but for these prices; it's not right. And this isn't the first time. I guess I'll go to Just Salad down the street next time."</t>
  </si>
  <si>
    <t>PjEzG8BWE2uj5m77kEH3jg</t>
  </si>
  <si>
    <t>mAbHT_PvCkzs0yIPyaan8Q</t>
  </si>
  <si>
    <t>This sweetgreen location has customer service, cleanliness, and logistical issues.  I love me a sweetgreen salad, but my experience here was subpar.  We came in around 8PM at night and ordered the standard chicken caesar salad and a thai chicken salad.  ;;There were 5 workers and 4 customers, but somehow it ended up taking 5min before we even got an order in.  The workers would talk to each other and then one of them left even though there were people waiting in line.  They were out of chicken and didn't tell us until the end of the salad line even though we ordered the chicken upfront.  When my husband said he didn't want his salad anymore because they didn't have chicken, the lady behind the counter put a salad in a bowl, starting eating it, and went into the back to finish the salad - I kid you not this actually happened.  ;;Since he rejected his salad, they gave me the option of shrimp at no additional charge, which was fine, but didn't make up for the terrible service we'd received up until now.  And how do you run out of chicken at a salad place?!  Most of the bins were low on ingredients and the salad work area was messy - tomatoes mixed with cucumbers, cheese and dressing were everywhere, flies hanging out.  Disaster area and ultimately made the food very unappetizing.</t>
  </si>
  <si>
    <t>5hn4BFBJnrqaBiTXC0lWLA</t>
  </si>
  <si>
    <t>hc_j7pfK91cj87IUOspSTw</t>
  </si>
  <si>
    <t>0H6t-lnnEd7Ott6CbKnMpg</t>
  </si>
  <si>
    <t>HtHIZmIOEaEIKaCROPtnsA</t>
  </si>
  <si>
    <t>Vegan, Restaurants, Vegetarian</t>
  </si>
  <si>
    <t>Mi Lah Vegetarian</t>
  </si>
  <si>
    <t>ZGkVIFmT7Yy8AKQMvfAPBw</t>
  </si>
  <si>
    <t>cLQGEypwPzkUIJJR2EZLWQ</t>
  </si>
  <si>
    <t>3cv1UPzgaclq4PnPmCvfcA</t>
  </si>
  <si>
    <t>I had Sunday brunch here today, and the food was delicious.  If you go, do try the beer-battered seitan.  I cannot give the restaurant more than three stars, however, because the upstairs seemed to be unheated - in Philadelphia, in January - and the service was rather poor.  The problem with service amounted to little more than an inability to bring (soy) cream to the table with the coffee;  we had to ask several times, as our coffee cooled by the minute.  I would have upgraded the place to four stars had it not been for the heating issue.;;Again, we were all happy with our food.  The kale and the biscuits topped with faux sausage and avocado were other favorites of the table.</t>
  </si>
  <si>
    <t>i-kIVsjq9xyyzFcb_wcQzA</t>
  </si>
  <si>
    <t>skU4shL4BOt-Ap9cHI3oQQ</t>
  </si>
  <si>
    <t>I went here for lunch with some co-workers and ordered the special: Black Bean Burger with avocado and mango. A co-worker ordered the portabello sandwich and we split our sandwiches. Normally; I'm not a huge fan of mushrooms; but that sandwich was pretty darn good; especially with all the caramelized onions. The black bean burger came out cold and mushy; but apparently; this is how it's intended; and also quite tasty. It had a bit of a kick with the veganaise; which I enjoyed. The ciabbatta bread was a wonderful addition! I also thoroughly enjoyed the acorn squash soup. The decor is simple (set up from previous Pita Pocket owners) and comfortable. The service was great; very timely; even with a crowd.</t>
  </si>
  <si>
    <t>bd7GhnvPGLjYNozW2EuLhA</t>
  </si>
  <si>
    <t>OgjhXCuRPt1lIivfOuMQgw</t>
  </si>
  <si>
    <t>Went in early on a Friday evening, and soon the tiny downstairs of this place was packed.  Enjoyed reviewing the menu, and wanted to try everything.  We had a corn fritter-type appetizer, which was a bit greasy for my taste, but delicious.  The Japanese hot pot was simple and understated - very very light and delicious - I had to ask for an extra bowl of brown rice as I was very hungry.  However, the other entrees on the list were more substantial.  My friend ordered the special of the evening, which was butternut squash moussaka - truly, truly amazing.  The most incredible thing about this food is that often you feel like you're eating dessert - it's just so tasty - and they do it well here, cooking up vegan stuff.;;We ended with a chocolate lava cake (a bit overcooked), but the vegan ice cream was so amazing.;;Another time I came in for lunch and ordered both soups  - they were amazing.  Can't wait to go back.;;My advice if you are hungry or not so hungry is to ask the server what type of portion the meals are and to choose wisely.  Everything is great.  Including our service.</t>
  </si>
  <si>
    <t>IsneNOXx33LOp1CCyK2U1w</t>
  </si>
  <si>
    <t>After dining at Mi Lah for two consecutive meals during a second visit to Philly, I must give it all 5 stars.;  All the food my wife and I ate was amazing.;Dinner: yellow curry (with seitan, pineapple, potatoes, and green beans) but without rice, which didn't matter because of the delicious bread that was included, plus cake made in-house by a vegan pastry chef. The curry was as good as any Thai place I've been, and had a nice combo of ingredients you don't always see.;;Lunch: sweet potato fries and the Vietnamese hoagie (again), plus simple but great vegetable soup.;;My wife had the lentil/couscous dish with portobellos on the side for dinner and it was really amazing. Simple with \normal\" ingredients and veggies</t>
  </si>
  <si>
    <t xml:space="preserve"> but extremely tasty. She also had the beer battered seitan for lunch which was covered in tabasco sauce. She liked it</t>
  </si>
  <si>
    <t xml:space="preserve"> and people who like hotter food would love it. I'm craving it now...;;All in all</t>
  </si>
  <si>
    <t xml:space="preserve"> the people who run the place are friendly and attentive (the chef came out to ask if everything was okay)</t>
  </si>
  <si>
    <t xml:space="preserve"> and the food is great. They don't have a huge selection</t>
  </si>
  <si>
    <t xml:space="preserve"> but they have variety which I think will please most people. It also doesn't have too many fried dishes or oily dishes that make me sick of other vegan places. All in all</t>
  </si>
  <si>
    <t xml:space="preserve"> it ranks on my list as one of the best vegan/veggie places I've ever been."</t>
  </si>
  <si>
    <t>0Kbnp4GzpGW2rLmfWk_N_A</t>
  </si>
  <si>
    <t>ZZIofakI0vl8A7oudYxblw</t>
  </si>
  <si>
    <t>Oh Mi Lah, I tried so hard to like you. After three unimpressive and overpriced dinners, I vowed never to go back. ;;I heard such great things about their brunch, so I decided to give them one last try. I ordered the Tofu Benedict. It consisted of several very large cubes of tofu atop a dry wheat english muffin, covered in an unpleasantly cold hollandaise. It was strange and I could not finish it. The kale and roasted tomato it came with were great, though. My friends had better luck. The pumpkin pancakes were a generous serving of three fluffy cakes. I'd go back just to share those with someone. The tofu omelet stuffed with sausage and cheese was great as well.;;If you want a nice dinner, I'd just to go Horizons. It is only a couple dollars more, and always good. I would recommend Mi Lah for brunch..until something better comes along.</t>
  </si>
  <si>
    <t>oEVej1UnYnacPiE62KXDuA</t>
  </si>
  <si>
    <t>ss9AGjQZc1a0lkmn8POJ_w</t>
  </si>
  <si>
    <t>Two words -- vegan brunch! Their vegan brunch is phenomenal. Don't miss the breakfast quesadilla and the french toast. What stops me from giving five stars is the terrible service. No matter how busy it is; they only ever have one or two servers who are always completely weeded. You routinely have to ask for things like soy milk and syrup. Also; it's always freezing. I don't know if they're trying to save on heat or what; but the space heaters they have don't cut it. Anyway; go for the brunch; but don't expect stellar service.</t>
  </si>
  <si>
    <t>18hk7xxAPqihV8nYDscFjg</t>
  </si>
  <si>
    <t>I have eaten at a handful of vegan restaurants since my conversion more than half a year ago and I have to say that Mi Lah is one of my favorite places when my fiance and I go out to eat. I've had about half of the items on the menu since it has opened and everyone was better than the last. I recommend their carrot coconut soup; Jerk Seitan and their fingerling potatoes dish. For  desert their cupcake dish and CHOCOLATE cake are amazing! All in all; a great vegan restaurant that I would recommend anyone who's vegan or just adventurous with food to try!</t>
  </si>
  <si>
    <t>5yc_m07P3eJmN65IoR9mrQ</t>
  </si>
  <si>
    <t>eLbKuFpCtHEjCkoWkDDk7g</t>
  </si>
  <si>
    <t>Restaurants, American (Traditional), Italian</t>
  </si>
  <si>
    <t>Trattoria Carina</t>
  </si>
  <si>
    <t>ib7Vr5TGSXT3uZdLDQvFvA</t>
  </si>
  <si>
    <t>ZbDwpLS5Uwt1CuG0pdNENw</t>
  </si>
  <si>
    <t>ukVDMVH5oHIOl_cgNDETMA</t>
  </si>
  <si>
    <t>What an experience! ;;My wife and I went on a busy Friday night and staff was overwhelming helpful in both getting us seated and guiding us through a perfect meal. ;;I have celiac and the kitchen was amazingly accommodating. ;;We had a great time, and even more, a great meal. We will absolutely be going back many times.</t>
  </si>
  <si>
    <t>4nCbihW3B8Yru68EBBJppg</t>
  </si>
  <si>
    <t>LZRQmFWZxaZzaOgJDeJfhg</t>
  </si>
  <si>
    <t>I've been to Trattoria Carina twice now; once when it was first trying out a small menu; and again now that it uses its full menu. Both times the food was excellent. The first time I was there; I sat outside and enjoyed a nice evening and long conversation with a friend. Tonight; however; I sat inside with a friend and after having been there for 1 hour and 15 minutes and ordering two appetizers and two entrees we were promptly asked by our server to leave to free up the table. I thought this was quite rude. The restaurant does not take reservations because it wants to have a relaxed neighborhood feel; but it does not feel very neighborly or relaxed to kick your customer out after an hour and fifteen minutes. Perhaps it would be better to take reservations and not rush their guests.</t>
  </si>
  <si>
    <t>VQCsDi7WZyomsaTsSKFTOQ</t>
  </si>
  <si>
    <t>ivppiNpfXfIQ-GEARFGCow</t>
  </si>
  <si>
    <t>I was sorry to see that Fitler had closed since it was one of my go to places to take out of town guests. When I tried the new restaurant; however; I was delighted. The interior has been redone and is warm and cheerful. The staff are attentive and knowledgeable and the same talented young chef that ran the kitchen at Fitler is turning his attention to the new menu of Italian food; including an array of really interesting pastas; all of which are house made. We started the meal with the grilled chicken wings with agrodolce sauce and I could have made a meal out of just those! The night we were there the special was a vegetarian lasagna; which was loaded with mushrooms; and had bechamel and red sauce; noodles; (house made!); and taleggio cheese. It was a lovely change from the usual vegetarian lasagna with spinach and ricotta and was absolutely delicious. The shells with crab and an arrabbiata sauce were spectacular- delicate and crabby and not overpoweringly spicy; but with a nice kick. The chef makes the best bolognese sauce I have ever had. I am so glad the place has reopened and it is back to being my favorite place to tke out of town guests; and; come to think of it; in town guests as well.</t>
  </si>
  <si>
    <t>iyhvS8NxhtaGSzbAOl733w</t>
  </si>
  <si>
    <t>mp65rttp8zHRxtJo8IS9aw</t>
  </si>
  <si>
    <t>When I saw that Fitler Dining Room had closed, I was quite upset - it had become one of my go to place to show people what new American cuisine in Philly was like, to go on a date night, or just to enjoy a night sitting at the counter and watch the expert staff assemble delicious food and enjoy my own. Trattoria Carina is the next evolution in this spot. The location and staff are the same for the most part, but they blew up the menu and started from scratch and totally redecorated the interior. ;;Carina seems to be trying to fly under the radar while they discover their new identity, they have no online presence, and seem to be operating as a walk-in discovery to whomever decides to venture in, and I am so glad I did. My partner and I sat outside, and pondered the menu for a while before deciding on ordering the some wine and grilled broccoli (normally a side for an entree) to start. The broccoli was perfectly grilled and had delicious cheese and breadcrumbs sprinkled throughout, and was a perfect start to the meal. Carina doesn't yet have a wine list, and they have a simple listing of white, rose, and red wines available. We tried the red and rose, and were very happy with what they provided.;;For entrees we ordered two pasta dishes. The Shells Granchio Arrabbiato (or spicy crab) was delicious, the sauce had just a little punch to it, and there was not much in the way of crab (it was mostly small pieces sprinkled throughout). What we discovered then is that Carina is looking to really drill down and emphasize their speciality - home made pasta. The sauce and other ingredients are there to lift up and emphasize the pasta. While amazing, I normally would look for a little more when ordering a $20+ plate of food than just pasta, sauce, and a little protein, but whoa was it delicious. ;;The Gemelli Genovese was likewise very tasty. Whoever makes Carina's pesto sauce should be kissed. This dish likewise was light on other ingredients, with very thinly shaved pieces of cauliflower layered throughout. Again, I would normally look for more to a dish like this, but what they brought was a treat for the mouth. ;;For dessert we got hazelnut gelato, which was also very delicious - though it was served with a somewhat strange pretzel cookie, which seemed to serve as a palette cleanser, but didn't really seem to go with the gelato. I ordered a flourless chocolate cake which was sprinkled with confectionery sugar and which was perfectly moist throughout and had an explosion of pure chocolate flavor. My partner thought it could use some fruit to go with it (raspberry maybe) but I was fine with it just the way it was. ;;Service was also fantastic - Bruce was constantly buzzing by our table, answering questions and giving us tips. If you go make sure to give your feedback to the staff, as they are definitely looking to refine, revise, and evolve this place into a neighborhood spot that will last, and I hope it does. ;;We'll be back. Soon.</t>
  </si>
  <si>
    <t>m_KN4kPw_6E34pxSTTDKDw</t>
  </si>
  <si>
    <t>EgAy3DMzr9Mrv9tToTuAvg</t>
  </si>
  <si>
    <t>What a wonderful little place.  I was visiting relatives and we were all in the mood for Italian food.  We came upon Trattoria Carina quite by accident and decided to give it a try.  The staff is really terrific - friendly and genuinely happy to see you.  The Chef came out to discuss some of his creations.  The place is buzzing and charming to look at.  And the food is really; really good.  I would recommend this restaurant to anyone who wants a very nice dining experience.</t>
  </si>
  <si>
    <t>Or0S-KF8TIKIELnj4BrJlw</t>
  </si>
  <si>
    <t>tluIfzK8ZT1Z97ee4OvAug</t>
  </si>
  <si>
    <t>Fantastic restaurant; had the truffle and foie gras pasta special and it was worth every penny.  The spicy crab was just as good; as was the grilled octopus.  The service; including the host and just about everyone we passed on the way in and out of the restaurant; is genuinely friendly and attentive.  I honestly couldn't have asked for a better dining experience.  Having just moved to the neighborhood I look forward to making this a regular spot.</t>
  </si>
  <si>
    <t>TIWucP8WJpv2jAt3NcIc3g</t>
  </si>
  <si>
    <t>ot0DxUcIz48lOOuFSwzcTg</t>
  </si>
  <si>
    <t>Thank you to the management for reinventing as such a great; neighborhood appropriate restaurant. Family friendly while maintaining excellent quality and flavors. Nice selection of wine; but allows BYOB. Staff are super; and the space is beautiful. Value for the reasonable price. I almost want to keep you my little secret; but know it won't be long before word gets out. Looking forward to many delicious meals with you.</t>
  </si>
  <si>
    <t>HC5iN1oBCSeGsZpMrbV6pg</t>
  </si>
  <si>
    <t>LFF7ePTFMp5CQwxVJB6LKQ</t>
  </si>
  <si>
    <t>Yummy food overall good intimate and classy restaurant. very nice aesthetic, a lot of light. Food was delicious. I had the tagliatelle it was delicious but a relatively smaller portion for the price I paid. The meat sauce was also very good, I was very satisfied with the flavor. The other dish I posted is the first menu item (can't remember the name). had some anchovy flavor in it? very good squid ink pasta. I also had a caesar salad that was average and pricy for the size! ;highlight- Great service. The waiter was very knowledgeable and explained the menu to us thoroughly ( we had a lot of questions).</t>
  </si>
  <si>
    <t>UN2Nn9kk_lC4UKlNJgDMgw</t>
  </si>
  <si>
    <t>4WiWclrqidMi8B6JIW6UnA</t>
  </si>
  <si>
    <t>The food is 5 star. The arugula salad was made from fresh light fluffy green not stemmy arugula with a light and tasty dressing. The pasta shells with crab were heavenly. The pasta shells were small, light, and cute, with small but tasty amounts of spicy crab mixed in, and a light almost invisible sauce, making each bite taste sensational. The apple tart was disappointing with a hard crust on the bottom and sliced apples on top. ;They do not take reservations. The room was almost filled at 5:30 on a Saturday night so we sat at the window counter which had a nice view of a snowy evening and was actually quieter than the tables which are so close together creating 2 community tables. But the stools have no backs, there are no coat hooks, so it's a compromise. The servers were prompt and attentive. We brought our own wine. Overall, excellent meal and I recommend it if you are not looking for space and comfort.</t>
  </si>
  <si>
    <t>SYb7oCytGSV6a3RnSFnE1g</t>
  </si>
  <si>
    <t>Chocolatiers &amp; Shops, Coffee &amp; Tea, Specialty Food, Candy Stores, Restaurants, Desserts, Bakeries, Food</t>
  </si>
  <si>
    <t>Naked Chocolate Cafe</t>
  </si>
  <si>
    <t>7lkphNRyPu-O2yYrZ0FIxQ</t>
  </si>
  <si>
    <t>I do not like Chocolate, but I was in the mood for something sweet so my sweets companion and I decided to go to Naked Chocolate anyway.  I figured I'd have to suck it up on some sort of not too Chocolatey Milk Chocolate thing.  I instead got a Key Lime Cupcake, which was a bit expensive but yummy.  I also got a ginger lemonade to drink.  That was really good but it was hard to finish it all.  ;;Overall--I am probably not enough of a yuppie to spend all that money on deserts and I would get annoyed with all the jerks drooling stereotypically over chocolate all day long.  Still the other choices are yummy and I'd go back again once in a while.</t>
  </si>
  <si>
    <t>25N0pF8ndhe8jaGE08pW5w</t>
  </si>
  <si>
    <t>I don't care what anyone else has said. This place opened my eyes to Aztec hot choc Euro steelo. ;;Yes I needed to spoon it up and maybe I did need to drink a glass of water after. But the moment right after the chocolate slipped off the spoon and entered my mouth and the moment right before I had to reach out for some water - that moment right there... was heaven.</t>
  </si>
  <si>
    <t>Tmz8v7ZF4wwhVa2i00_47Q</t>
  </si>
  <si>
    <t>wxiQ_gk8BrEwrfx-wOcWHg</t>
  </si>
  <si>
    <t>I just had a little baby shower get-together here for my best friend with 9 other friends meeting us there for a surprise.  It was so perfect for something like that--$20 a person for a big dessert; a specialty drink and a chocolate tasting.  They also made chocolate cigars sprayed in blue sparkly chocolate paint that said \Its a boy\" to make it extra special.  I would recommend this place to anyone wanting to do a little celebration or just want to overindulge in dessert!!"</t>
  </si>
  <si>
    <t>PDH4glArxdzBERqV9gMr0Q</t>
  </si>
  <si>
    <t>MdwEG9gYxWPGNGuILFn0Kw</t>
  </si>
  <si>
    <t>Cute little place with chocolates, cookies, choco drinks and baked goods.;;Had a frozen chocolate drink...it was wayy too sweet and didnt really compare to Serendipity 3's FHC.;;Bit pricey.</t>
  </si>
  <si>
    <t>ugAceYrHXe0vzxlgHfBCpw</t>
  </si>
  <si>
    <t>Everything is yummy, I also love the drinks, but it did take me a while to get used to the very awkward layout. I wish it was different, I would love to go there and just doodle. ;;The lighting feels very stark</t>
  </si>
  <si>
    <t>IGmwo_IZy5VhUww5U32_oQ</t>
  </si>
  <si>
    <t>NMdZHeGFn3GrPo8Qb6D9zA</t>
  </si>
  <si>
    <t>Positive: Delicious European chocolate drinks open later than other similar cafes.;;Negative: Somewhat pricey for the sizes of the drinks.;;Overall: Great place to try if you love chocolate, and if you especially like hot chocolate drinks.</t>
  </si>
  <si>
    <t>cjyBQECPVstvMikLngrPQg</t>
  </si>
  <si>
    <t>JGyeUuY9CtTz-qGueBmpNA</t>
  </si>
  <si>
    <t>Located on the corner of that sketchy side street known as Juniper; Naked is a bit more hidden than Philadelphia's other (disappointing) chocolatier.  For Naked's hype; I admit I was expecting something...more.  Their chocolates are rather good; mind you.  But not exceptional.  Pastries looked equally appetizing but lacked the originality.  Oh well. Three stars for their comfy chairs; edible treats; and sipping chocolate (melted chocolate so thick that I was advised to bring it out into the February weather).  However; I'm still a bit put off that this seems to be the best the culinarily-inclined city of Philadelphia has to offer.</t>
  </si>
  <si>
    <t>j5j3wFeWVnF-2xqSnqoKpQ</t>
  </si>
  <si>
    <t>YPCtnbytWIPDAjs2j70KMg</t>
  </si>
  <si>
    <t>For what it sells; it is pricey. However; with that being said- it is worth it. The peanut butter mousse is waaay too peanut buttery. The chocolate tart/cake is not for the faint of heart &amp; the Oreo mousse was not as heavy as I was expecting. The special hot chocolates are a treat; however; the \spicy\" wasn't spicy at all- but the Hawaiian had a great salt/sweet mixture to it &amp; the Aztec was hands-down the best one on the menu. Great place to go to keep date night going :)"</t>
  </si>
  <si>
    <t>sfusF8I8A_DJh0mQLY7Zmg</t>
  </si>
  <si>
    <t>ZCJ3Hk1tGRUrf4Z1fo9cFg</t>
  </si>
  <si>
    <t>Scx2EzVoTMeENHq4xufqvA</t>
  </si>
  <si>
    <t>I really enjoy this place. It's a nice cafe with plenty of chocolates and desserts, frozen drinks and hot chocolate shots. Pretty amazing all year round. The desserts change from time to time (maybe they sell out, I don't know) I've been a couple of times, I've tried the mocha fudge cake, I believe. The cake was ridiculously chocolately and the middle felt like it was filled with a chocolate bean paste (hard to finish between 2 people). white/milk chocolate mousse cake which is always easy to devour along with the various cheesecakes they have there. I really enjoy their fruit tarts too and their gigantic frozen drinks. Their drinking hot chocolates taste like drinking melted chocolate haha. Its very rich. The cashiers can be a bit impatient so that's annoying.;;Anyway, I like it here and I'll be back from time to time, especially since i have a $20 groupon to use lol.</t>
  </si>
  <si>
    <t>dPBup9f9QMW-L9d7IQme0Q</t>
  </si>
  <si>
    <t>Prime Stache</t>
  </si>
  <si>
    <t>k96-RYo052skfKXYOEGDZQ</t>
  </si>
  <si>
    <t>The first time we went it was very good. Trip two not so much. They were out of what we wanted; what we got was not so awesome; and the drink selection is limited (according to the waiter; purposely). We asked for it to go and have not gone back.</t>
  </si>
  <si>
    <t>tAptzgkKX9tWAdN07a3QiA</t>
  </si>
  <si>
    <t>I got a to-go order here while staying at a nearby hotel with my husband and toddler (hence why we did to-go). My daughter ate most of her pork belly mac and cheese; which is quite a compliment from her! My butternut squash cavatelli was really good; and the sage broccoli was freakin awesome. My husband had the Ron Burgundy; which tasted really good but was very messy and hard to eat. The celery root mash just tasted like fantastically done mashed potatoes; I'm not sure what I expected in terms of flavor; but in case you're curious. All in all a really good meal. Although we didn't eat in; I did go in to pick up the food and the atmosphere was very cool.</t>
  </si>
  <si>
    <t>cxJNgpOU3WFdY3X6HfCTXw</t>
  </si>
  <si>
    <t>6k5AicpDUUL1rKIfhixzpw</t>
  </si>
  <si>
    <t>After coming here once before and having a pretty good experience, I returned again on Sunday evening with my boyfriend.  Thank goodness we had a Groupon deal because our meal would have been way too overpriced for what it was.  ;;Drinks:  This is where I knocked off a star.  I ordered the Stache Infusion, which sounded delicious, and this may have been a one-off experience, but my drink tasted like diluted frozen strawberry juice with maybe a hint of vanilla.  I could not taste any alcohol in it, or balsamic, or pineapple.  Definitely not worth $11.  My bf got a hot pepper margarita concoction of some kind, which had a much better flavor, but was still below average.  ;;Food: It was decent, but I expected better.  I got the grilled ham apple cheese sandwich.  It was on the small side and the ham was basic lunchmeat-style, which was kind of disappointing, but tasted ok with the cheese and cinnamon apples.  It came served with tomato sauce for dipping; while this would have been a great choice for a standard grilled cheese, I found it an odd accompaniment for one with ham and cinnamon apples...it just didn't pair well.  ;My bf ordered the sriracha shrimp tacos, which came with 3 and he said they were pretty good.  They looked and tasted like standard non-authentic shrimp tacos to me, but I was happy that you could taste the sriracha pretty well.  My only other negative was that they were served with lemon wedges, when limes would have been a much better addition.  Again, the food was not worth the prices in my opinion.;;Service:  Very good and attentive.  Nothing negative there.;;Ambiance:  Someone below said it reminded them of a viking's house, and I would kind of agree haha.  Lots of wood, masculine appearance, nice hanging vintage teardrop light bulbs.  ;;I'm sorry to say that my overall experience was mediocre, and I don't think we'll back again.</t>
  </si>
  <si>
    <t>ukr0KrdZmHKzUmNzJTjjXA</t>
  </si>
  <si>
    <t>RynHESK-mnW3WSgcq0LWhg</t>
  </si>
  <si>
    <t>9q2WOugxsEtl-l3gKxVI4g</t>
  </si>
  <si>
    <t>great service; cool atmosphere; great location; excellent drink options; excellent food. Must order bread pudding!</t>
  </si>
  <si>
    <t>By8r0PN0VNTNnZAJfnT5dw</t>
  </si>
  <si>
    <t>wiLodTwff3ss9Iah0ECu9A</t>
  </si>
  <si>
    <t>6In1umilRYgpPHiD8vCgdQ</t>
  </si>
  <si>
    <t>qv7UV5OyPZDGnvrBMInPog</t>
  </si>
  <si>
    <t>Such a cozy little spot with yummy dishes and if you're lucky enough to get Alex has a server ; that will make your experience even better!</t>
  </si>
  <si>
    <t>fVVulN2llZZZRUnRqrhDmQ</t>
  </si>
  <si>
    <t>6Gm3oeGvnr0B5Tbor_3UzQ</t>
  </si>
  <si>
    <t>I love; love; love their interior design. Plus; their logo is a mustache; how can you NOT love this place! Anyways; I had vegetarian lasagna and my two friends each had BLT+E and Ron Burgundy. I didn't try theirs so I can't say much about them but they seemed pleased with their selections. I chose my dish after reading many many yelp reviews but for a non-vegetarian; like me; I would not recommend this. I would definitely go back though! Next time I will try their meatloaf.</t>
  </si>
  <si>
    <t>BVuF1Z72KfAVKaRaUh8i6A</t>
  </si>
  <si>
    <t>Great food! The Ron Burgundy can feed 2 people. Good atmosphere; service was great and will be going back.</t>
  </si>
  <si>
    <t>YaiKuMh0ydK4iyZBP0ANEQ</t>
  </si>
  <si>
    <t>iCxZlh54z1Xu3PyxyVDpIA</t>
  </si>
  <si>
    <t>Prime Stache Score: 14;;Burger Quality: 3;Bun: 3;Fries: 1;Extras:  4;Value: 3;;2 Sentence Review: Decent burger but served with chips - looks very lonely on the plate.  Like the atmosphere - great spot in Old City; ;------------------------------------------- ;How does Burger Einstein's rating system work? ;- Burgers are rated across 5 categories (see below) ;- Category scores can range from 0 to 5, with 5 being \Outstanding\".   ;- Total score (out of 25) is determined.  Scores above 20 earn 5 Stars (rare)</t>
  </si>
  <si>
    <t>U3Bqo_gZ0sIHMqil2fUlUw</t>
  </si>
  <si>
    <t>Thai Singha House Express</t>
  </si>
  <si>
    <t>W1MrXL-x1ff63sCw4vm6-Q</t>
  </si>
  <si>
    <t>Excellent food. Friendly service and kind owners. Must visit.  The brother/sister owner were kind in making suggestions; serving with a smile. They offered us a hot sauce that indeed was home made and hot! A delightful evening of good food and friendship.</t>
  </si>
  <si>
    <t>LMDjVM-mZePmgbfrBB7JnQ</t>
  </si>
  <si>
    <t>ztlA_aNHhUy4X3QDTNqaug</t>
  </si>
  <si>
    <t>this is my new go-to thai place. closer to my place than erawan; and waaaay cheaper. everything was delicious; but the drunken noodles and red curry were especially good. my only word of advice is to pay attention when you're rung up. something got lost in translation when the woman behind the counter was tallying the bill; and she tacked on about ten bucks. still; easily fixed with a bit of patience.</t>
  </si>
  <si>
    <t>IK-mP9YO9WFwMyuOdXPVdg</t>
  </si>
  <si>
    <t>Quick, delicious, affordable thai food!;;lunch - get the steam table, you can get a mix of a lot of stuff like pad thai, fried rice, chicken curry, tofu, shrimp, etc. for $6 or $7. great deal. ;;The pad thai was a bit average i thought.. not amazing but the rest was good. ;;next time i really wanna try the drunken noodles (which is how i usually judge a thai spot)</t>
  </si>
  <si>
    <t>OaCYI9jXPJJFOHqPmsjaWA</t>
  </si>
  <si>
    <t>8eJvS8UoNSyDDbUQDnj00Q</t>
  </si>
  <si>
    <t>Ordered Thai basil rice with chicken to go. What I received was a container of white rice with the chicken in a separate container. It was more like curry chicken. Very disappointing. ;;The old lady who took my order was very pleasant and she told me that they had given me extra chicken. A kind gesture, but not worth much given how dry the meat was. ;;Won't return. 2 stars mainly for the price and the friendly lady.</t>
  </si>
  <si>
    <t>3-6c3wCRXUcs3qfJwxG2Eg</t>
  </si>
  <si>
    <t>Flo73SvcvrVkn6Gl0_kjoA</t>
  </si>
  <si>
    <t>Not bad for the price; though can be a hit or miss depending on the day. I've tried their Pad Thai; and found it a bit sweet; but their Tom Yum was good. The basil chicken has differed in taste and consistency depending on the day.</t>
  </si>
  <si>
    <t>BJh_ay7SBkh-mHhQ9oaApQ</t>
  </si>
  <si>
    <t>xacP9ciIifSyGgF_HMBzBg</t>
  </si>
  <si>
    <t>GREAT take out Thai joint! ;;It is not the best Thai food that I've ever had, but for the price and convenience, it can't be beat. ;;I usually order in advance and pick up my order in 15 to 20 minutes. My go-to dishes are the red curry with chicken and pork pad Thai. Generous lunch portions for 7.50!</t>
  </si>
  <si>
    <t>RtxCA96nV_36XmFWLgTxBg</t>
  </si>
  <si>
    <t>vu14GAPXtdnPCkZHpWdSsw</t>
  </si>
  <si>
    <t>AIqTTgXgfi_FMCdb7G3Y5w</t>
  </si>
  <si>
    <t>1nqP0nygoiqqgaeIuZWPIg</t>
  </si>
  <si>
    <t>mnrfIKvAUNsjg8CW7FaxsA</t>
  </si>
  <si>
    <t>WgIynxmXaVrVLOhHTe4XVA</t>
  </si>
  <si>
    <t>Good Thai place- I tried tofu drunken noodles and got a solid meal for 7 bucks; however; nothing out of the ordinary from what you'd expect at a decent Thai restaurant. You can't go wrong with this place for lunch; but I would say more like 3.5 stars; at least until I come back and try something else to see what all the rave reviews are about.</t>
  </si>
  <si>
    <t>RZciG-ZsEyD6GjEP_huEHQ</t>
  </si>
  <si>
    <t>x8H-yQUbbeaC28Sj4cqy4w</t>
  </si>
  <si>
    <t>Asian Fusion, Restaurants, Sushi Bars</t>
  </si>
  <si>
    <t>Sky Asian Bistro</t>
  </si>
  <si>
    <t>F0LAd7_JWHdCaazd1j2CVA</t>
  </si>
  <si>
    <t>Not sure why this place is poorly rated. Some of the best airport food I've had. And the service was excellent - fast, attentive, and with a smile.  This might be the only good thing that I've found about PHL Airport.;;I had a salad with sashimi on it at the recommendation of the server.  I was very pleased.  Decent beer selection as well.;;There are nice USB power hubs right at the bar, a thing seriously lacking in most airports.  So belly up!</t>
  </si>
  <si>
    <t>VEBbEios0TfDxGqSMmnxyw</t>
  </si>
  <si>
    <t>92IKs4OdKKg4lMhk--xWCQ</t>
  </si>
  <si>
    <t>I was on my way from a work trip to spend Saturday with the fam when I heard my least favorite words \flight cancelled.\"  I immediately dialed my friends at United (sadly I know the # by heart) and begged to be put on a new flight. Unfortunately</t>
  </si>
  <si>
    <t xml:space="preserve"> I was out of luck on United for that day</t>
  </si>
  <si>
    <t xml:space="preserve"> but they hooked me up on a US Air flight later that day.;;I had a few hours to spare and made my way to the US Air terminal</t>
  </si>
  <si>
    <t xml:space="preserve"> which is ten times better than the United terminal. At this point I realized it was 4pm and all I had eaten all day was an unappetizing Auntie Anne's pretzel (pretty much the only option in the United Terminal).;;And that's when I saw Sky Asian Bistro. The sushi was saying \"eat me. eat me</t>
  </si>
  <si>
    <t>\" but I'm skeptical of sushi made in an airport. I played in safe and went with veggie dumplings and fried rice instead. It totally hit the spot and for about three minutes all my anger towards United was forgotten.;;I scarfed down my food</t>
  </si>
  <si>
    <t xml:space="preserve"> but then spent another hour or so catching up on work at their bar. The waitresses were super friendly and didn't rush me at all.;;Hopefully your experiences at the Philly airport turn out better than mine</t>
  </si>
  <si>
    <t xml:space="preserve"> but if you find yourself with some spare time Sky Asian Bistro is one of the better airport restaurants I've discovered."</t>
  </si>
  <si>
    <t>om5ZiponkpRqUNa3pVPiRg</t>
  </si>
  <si>
    <t>m-hBSQG7gKnqKR_ADfOHlA</t>
  </si>
  <si>
    <t>Worst Service Ever!!;;I have been here several times, and it was slow each time, which is not a great when you are trying to get something quick.  However, my last trip here will be my last.  At the quick serve counter no one would come over to take my order, so I went to the bar.  After waiting for 5 minutes just for a menu, the bartender told me that I had to go to the quick serve counter AFTER she had already told me that I could gate take out from her.  ;;She also didn't apologize for the lack of service and was very argumentative for no reason.  ;;I refused to give her the satisfaction of honoring such poor customer service with my patronage.</t>
  </si>
  <si>
    <t>Q7_gAZfsEHRh4ODW3Ql-_g</t>
  </si>
  <si>
    <t>CA7cm1rMt4cj7RPjOG4cmw</t>
  </si>
  <si>
    <t>Where I sat: The bar. There's an outlet at each bar seat, which is great for a quick power charge.;;Service: Quick, but a little rough around the edges. Everyone was nice enough, though I did feel neglected at times.;;Food: Miso soup was to die for. So yummy. The Philadelphia roll and Spicy tuna roll were lacking. The salmon sashimi was suprisingly really good.;;Ambience: hip and very pretty.</t>
  </si>
  <si>
    <t>n6Ra2B-7IF8ksugTwtiWpA</t>
  </si>
  <si>
    <t>puzmQvIVVI8PlSWxPkKCKw</t>
  </si>
  <si>
    <t>Yellowtail; salmon; and spider roll all outstanding tonight. Great find in Philadelphia airport.</t>
  </si>
  <si>
    <t>F0N_aBPTVC1T--O_8VTBtw</t>
  </si>
  <si>
    <t>WES4X9FebOAinogwfSKJHg</t>
  </si>
  <si>
    <t>Wow, this place was unbelievably good. Who would've thought you could find such a good sushi place in an airport. ;;4 stars for food, a star docked for portion size and pricing. But hey, it's the airport, everything's a rip off.;;I ordered a spicy tuna crunch roll (they have crunch rolls for 50 cents more, ask!), two tamago roll (went back to order another one it was so good and sweet), and two pieces of salmon sushi. The salmon sushi was super fresh, some of the best I've had anywhere, and big pieces. The spicy tuna roll was solid, spicy and filled with tuna. The tamago was very sweet and not too spongy like most places. ;;What really stuck out was the quality of the sushi roll itself. The rice and consistency was perfection - no falling apart, no lack of fish, everything just right. The rolls are 6 piece rolls, so you definitely need to order two or more. Really good stuff here!;;*just got my second order of tamago sushi, and they warmed it up and added a little crisp, mmmmm so good!*</t>
  </si>
  <si>
    <t>CkrwgoY_Cdbj60IQXH-AQw</t>
  </si>
  <si>
    <t>twWPuLqMRplAPQ-xVp9o2w</t>
  </si>
  <si>
    <t>A nice alternative to airport food. A bit confusing as you seat yourself. The service is adequate at best. I ordered the shrimp stirfry at $20.00. A tad on the salty side and honestly not worth it. The ramen noodle bowl was wierd as they forgot the ramen. The waitress fixed the order. It was also salty. The pad thai was fair.;We opted out on the sushi just to play it safe. Airport sushi?..... not so much;All in all, it got us through before we had to board our next plane. The wait staff was in no hurray so keep an eye on them.</t>
  </si>
  <si>
    <t>cAjSt9U7ijXeFwm5S3824Q</t>
  </si>
  <si>
    <t>cUYKZPcvg13rtxe1d9HQnw</t>
  </si>
  <si>
    <t>it sucks.  They are very expensive but you don't see it coming.  Also I remember anoter customer had to chase down the waitress to get her drink, and then the next waitress took her drink with some booze still in it.  Great customer service.  That lady was happy... NOT!;;Also it seems crowded and feels dirty.  I just felt gross sitting there.</t>
  </si>
  <si>
    <t>ofm63sMtWHyA6DQIMqR8Kw</t>
  </si>
  <si>
    <t>Y3LeSLoZ_HxFLYKkVtoJvA</t>
  </si>
  <si>
    <t>SsJWF2sydv8WI0zHy8IgJw</t>
  </si>
  <si>
    <t>2TosFPdAwhGoxIFxMBrQjw</t>
  </si>
  <si>
    <t>A really solid place located in The C Terminal at The Philly Airport. A bit pricey, but what do you expect from a restaurant located at the airport...add to it Sushi and voila.;;I sat at the bar with power sources all around.  Huge bonus with delayed flights that seem to be the norm in Philly.  The sushi looked great, but I passed this time in favor of the Seafood Raman Soup.  Not bad, but I wish it had a little more kick.  I didn't see any Rooster Sauce floating around, but my fault that I didn't ask.  ;;Great, quick service with a real nice selection of beers.  I will definitely return.</t>
  </si>
  <si>
    <t>dvLSJwmlPAZioS3R5B3Wtw</t>
  </si>
  <si>
    <t>Burgers, Mexican, Restaurants, Pizza</t>
  </si>
  <si>
    <t>Rosarios Pizzeria</t>
  </si>
  <si>
    <t>qjQQ-aJQt1szeMRmDHM5Zg</t>
  </si>
  <si>
    <t>We ordered pizza from here and they said the wait was going to be about 30-40 minutes.  I arrived to pick up my order around 35-40 minutes and it wasn't ready. Their kitchen was backed up and wasn't available until another 15-20 minutes. ;;We got their two Mexican pizza deal.  The Rosario special which is basically the equivalent of a supreme pizza and the la Mexicana.  The Mexicana was our favorite amongst the two, if we had to choose.;;The crust is so thin that it can support the weight of  the toppings. It just falls off and you have to eat your pizza in pieces.  There isn't enough sauce on either of these pizzas.;;To make matters worse, both my wife and I got a stomach virus after eating these days later.  Avoid.</t>
  </si>
  <si>
    <t>ix6VMEl1p8YigB-dHW83Fw</t>
  </si>
  <si>
    <t>Although I've had plenty of reasons to write reviews in the past, both good and bad. This is my first review ever.;;I was sooo satisfied with Roario's service that I feel I owe it to them to spread the word. They have the best fried oysters in Philly. I absolutely love fried oysters and have tried several places and Rosario's is the best hands down. Fresh and delicious! 5 Star cuisine meets take out.;;Rosario's authentic Mexican food is delicious but don't sleep on their seafood. The calamari is prepared in a special way and I'm pretty sure I know their secret. I ordered from this restaurant via GrubHub and I am unable to give a review via the GrubHub app...A shame because everyone should know that this place has the best fried oysters in Philly! I feel like I found a hidden gem and my nachos were good as well.</t>
  </si>
  <si>
    <t>cQ2fN2WsrmO32-wL0jnQcQ</t>
  </si>
  <si>
    <t>oE5eF1xRcXo2NzpdEJ4AKA</t>
  </si>
  <si>
    <t>Delivery came pretty fast; under an hour. The portions were large- orders the chicken nachos and three tacos. Very flavorful and had a home feel to the portions - whole jalapeÃ±os; half an onion and decent size tomato pieces. Would definitely order from them again!</t>
  </si>
  <si>
    <t>QG3BBxTiG_U_GGGobI1W1A</t>
  </si>
  <si>
    <t>kCp9-lQkXk2yv5_GlEwdfQ</t>
  </si>
  <si>
    <t>9SlDkSM5djibebgQwx0p1w</t>
  </si>
  <si>
    <t>S94KaDLUSDZrhNks3rwQnQ</t>
  </si>
  <si>
    <t>Listen; the food is great! the place is clean. The pizza crust is not too heavy; and not too thin. I will order from here forever.</t>
  </si>
  <si>
    <t>oN_3pMGXz9xprDgFyghsrQ</t>
  </si>
  <si>
    <t>SzNR2KSGXX1DLKcGnzaSWQ</t>
  </si>
  <si>
    <t>I've actually only ever had the cheese pizza from here, which is almost embarrassing given how many tasty looking things there are on the menu! That being said, this is my go to cheese pizza in Philly. Nothing fancy but delicious!;;Churros are really good too! Crispy outside and creamy inside with nice amount of cinnamon sugar. Even held up well during the 20 min ish take out trek. ;;Bit hard to predict how long it'll take for the order to be ready but they'll give you a call which is great!</t>
  </si>
  <si>
    <t>AIThV7psRb6R8WD4LiYPdA</t>
  </si>
  <si>
    <t>46hOnnJAYoXJnu9unP5Auw</t>
  </si>
  <si>
    <t>Most likely if you are reading this, Rosario's is down the street from you.  Go get food from here.  They are a real life \pizza hut/taco bell\" with significantly better food.  ;;We ordered a small cheese pizza</t>
  </si>
  <si>
    <t xml:space="preserve"> some french fries</t>
  </si>
  <si>
    <t xml:space="preserve"> and chicken tacos.  Simple stuff the first time around</t>
  </si>
  <si>
    <t xml:space="preserve"> and everything was better than other places within six blocks from us.  They're open until midnight on weekdays and past on weekends.;;Added kudos on the free salsa and chips when you dine-in. Now second only to Circle's cheese steak spring rolls</t>
  </si>
  <si>
    <t xml:space="preserve"> Rosario's is what I want to munch on in our neighborhood."</t>
  </si>
  <si>
    <t>tGuJRI9GLnVy8QWHnkCRIg</t>
  </si>
  <si>
    <t>uD4UeWilhvx8EMZUG0zflw</t>
  </si>
  <si>
    <t>The La Mexicana Pizza was very good ! The shrimp quesadilla was just OK to me . ;;The front counter girl was kinda rude and annoyed but I blame the Covid . This thing got everyone stressed out . Will be back.</t>
  </si>
  <si>
    <t>9HDBlHEuKhP0y26X2SZrIQ</t>
  </si>
  <si>
    <t>pYOneJ4vpQzzfavCIVIsWg</t>
  </si>
  <si>
    <t>My girlfriend and I ordered from here last night and were blown away. We got a chicken bacon ranch pizza and a margarita pizza. Both pizzas were amazing and the delivery came with an extra bag with a note on it. The note read: \Thanks for ordering online! Here's free guac and chips!\";;We will definitely be ordering from Rosario's again. The food was amazing and the free extras were just icing on the cake."</t>
  </si>
  <si>
    <t>HmigD4y2b2d2IRxuBC77gA</t>
  </si>
  <si>
    <t>j1ptiG6u4Pg5-iBOZw3UNQ</t>
  </si>
  <si>
    <t>Got take out here last Friday. I called ahead and my order took about 30 minutes. I am giving a 4 starts for the al pastor pizza. Never thought al pastor and pineapple would taste good on pizza; but it was delicious. I do not like pineapple on my pizzas ever; but it was good on this Mexican pizza.  I did not like the chicken mole pizza; the chicken was extremely dry and mole sauce was not my favorite.  Next time I think I want to try their cheesesteak with guac.</t>
  </si>
  <si>
    <t>O823FiPDepbCKYo7w2uGAg</t>
  </si>
  <si>
    <t>Restaurants, Nightlife, Beer Gardens, Italian, Pizza</t>
  </si>
  <si>
    <t>Macaroni's Restaurant</t>
  </si>
  <si>
    <t>aAjIDRiB2LT4QwNonGVH2g</t>
  </si>
  <si>
    <t>Cons: Went Saturday night for my mom's birthday. Made reservations, still had to wait half an hour before being seated. Seems like a lot of people were waiting to be seated when we got there, it was a busy Saturday night, but we should have been warned about the wait when making the reservations. Once seating, we had to wait another half an hour for out food order to be taken. ;;Pros: Friendly staff.The food was pretty good. I had the chicken parm with paste. Huge servings! The ambiance was great. Had a nice and relaxed dinner with the family. ;;Aside from the wait, we had a good time. I would in the future.</t>
  </si>
  <si>
    <t>eEL_zF-djo-HoUkg7KNk6w</t>
  </si>
  <si>
    <t>rawt0Mtt468qV4oXesINBg</t>
  </si>
  <si>
    <t>Loving the calamari and some lobster ravioli. What would I do without Macaroni 's in my neighborhood?!  Great spot; albeit overpriced.</t>
  </si>
  <si>
    <t>vb4vJ1AfSca0qpY9ybzvUw</t>
  </si>
  <si>
    <t>P6Lp78RZu6nJZ6g2_Ah-tA</t>
  </si>
  <si>
    <t>rFdHAJ58DbiX_LRMCpxKQw</t>
  </si>
  <si>
    <t>EMB9DJH2FQiD5BdWcQFLYA</t>
  </si>
  <si>
    <t>rfTJxi4YzFWRPEQ2iwbTzQ</t>
  </si>
  <si>
    <t>QbZTK6lWQPUZk3ibUjRMLQ</t>
  </si>
  <si>
    <t>I have yet to be disappointed. This spot is a hidden gem. It's like going in town without the drive and terrible parking. ;;For a special occasion or meeting this is the spot.</t>
  </si>
  <si>
    <t>8-A-Rz2TTdYRZsEboSnMdA</t>
  </si>
  <si>
    <t>TyiP4_Xgsyl8ShZuw5Cr1A</t>
  </si>
  <si>
    <t>I recently ate at Macaroni's with my husband to celebrate our anniversary. We absolutely loved our dining experience. It had a great atmosphere; excellent service and delicious food. Portion sizes were perfect. Highly recommended!</t>
  </si>
  <si>
    <t>xpIZcIT9d-_E1-_8sZojTg</t>
  </si>
  <si>
    <t>5_5UpCPt07F5d4O75F8pUQ</t>
  </si>
  <si>
    <t>Great place. Love the food; the bartenders and the servers. The have a nice spot for date night and the P2 bar in the back is perfect for winter and summer . Deff a great addition to the restaurant.</t>
  </si>
  <si>
    <t>ISIZ0CWoimbvv8onFVIuCA</t>
  </si>
  <si>
    <t>VEU-P16p9qPRjAl2D9x7Iw</t>
  </si>
  <si>
    <t>Attended a baby shower here. A fun, open, bright space. It was a square high top bar. Unfortunately, some of the older guests weren't able to sit with the rest of us but they had some shorter tables set up for those guests that were not able to sit up at the bar. ;;It was open bar for the party guests. The drinks were good and nicely garnished. The appetizer, which was a cheese, meat, and olive plate was good but there was not enough for everyone at the bar. They only had about 5 plates out. The food itself was okay. The best thing was the penne vodka. That was very flavorful and not dry.;;Definitely a fun space to throw a party!</t>
  </si>
  <si>
    <t>W1tLvceQ3fy7ckQyjliLbQ</t>
  </si>
  <si>
    <t>ZVSsTnknzVvuMH1bkE-raQ</t>
  </si>
  <si>
    <t>Prior to heading to dinner, I read the reviews for Macaroni and noted the mixed results.  I was considering taking a pass, but a coworker from another office wanted to try somewhere new, so I rolled the dice.  I am glad I did.;;I look at the negative reviews and can't seem to agree with anything that was said:;* Center City prices? I wouldn't say Macaroni was cheap, but prices were in line with the quality and service provided.  We spent about $100 (before tip) on 2 apps, 2 entrees (including the daily special), and 2 desserts.;* Small portions? People know I can eat and I still had to have part of my entree boxed up so I'd have room for dessert.;* It's small inside? So what?  It's not like the tables are small and tight, its just that they don't have that many tables.  I guess that means there might be a wait.  Trust me, its worth it!;;Actually, the only con is the lack of a parking.  It is street parking unless you want to park in the shopping center behind it. Not sure if that is technically allowed but I did it and didn't have a problem.</t>
  </si>
  <si>
    <t>4J9DXI-QhnGdM05sI-RFrw</t>
  </si>
  <si>
    <t>mTApBY15odMndquOieb42Q</t>
  </si>
  <si>
    <t>DytKODMqcvQ7MWA0NN2uNw</t>
  </si>
  <si>
    <t>Nightlife, Restaurants, Wine Bars, Cocktail Bars, Gastropubs, Bars, American (New), Lounges</t>
  </si>
  <si>
    <t>Lloyd Whiskey Bar</t>
  </si>
  <si>
    <t>NhIsDlFQTpFwp2bG57r4ag</t>
  </si>
  <si>
    <t>Since moving to Fishtown this summer, my other half and I have had a few meals at Lloyd, and we consider it to be one of our favorite spots in the neighborhood.;;Meal favorites: For Sunday brunch, I loved the McLloyd - pancakes smothered in maple syrup with eggs, cheese, and sausage - perfect if you like sweet and savory together for breakfast. He had the Cuban Benedict special, which had an excellent flavor. They have great food specials for dinner and brunch, but some of our dinner favorites include the savory chicken waffle small plate (shareable) and the Lloyd Burger.  ;;You can't go wrong with drinks. The bourbon sweet tea is amazing, and the Manhattan was one of the best I've ever had. We have also tried some of their whiskey flights, which are reasonably priced and great whiskeys that we might not have otherwise stumbled upon. Last but not least, they have great happy hour specials, and the classic Citywide shot and beer combo. ;;This is a great spot any day of the week. We enjoy the low key atmosphere and friendliness of the waitstaff and bartenders.</t>
  </si>
  <si>
    <t>Lm-e4tWMZxK1a6I2dL7yTw</t>
  </si>
  <si>
    <t>jZiJgbe90BDf1ZCu4WG_3w</t>
  </si>
  <si>
    <t>I stopped in the evening of St. Patty's just to check this place out &amp; see what they have to offer.  A \Whiskey Bar\" it is!  A nice wooden bar to your left upon walking in</t>
  </si>
  <si>
    <t xml:space="preserve"> with small tables dispersed around the perimeter of the restaurant.   They offer a solid selection of whiskey &amp; bourbon at reasonable prices.  The bar staff was very knowledgeable and will help you make a decision if your not a connoisseur. ;  I toyed with the idea of going with a whiskey flight but I was tight on time.  My experience was great</t>
  </si>
  <si>
    <t xml:space="preserve"> and I look forward to going back here to explore their food options."</t>
  </si>
  <si>
    <t>hNJXUxz2ETAKLSBrA6_3JQ</t>
  </si>
  <si>
    <t>The reviews seemed promising, maybe they had an off night, but the food here was not good. We were a small group of 3 and tried a handful of dishes: pulled pork sliders, mac and cheese, cheddar and chorizo fries, BBQ duck wings, aside from the BBQ duck wings everything was just not god, mac and cheese was watery and lacked flavor, fries were boring, sliders were just ok. With so many other restaurants popping up in this area I doubt I\ll go back and give it a second chance. ;;I can't say much about the drinks</t>
  </si>
  <si>
    <t xml:space="preserve"> I think my sister was happy with the manhattan she ordered. I got a whiskey sour</t>
  </si>
  <si>
    <t xml:space="preserve"> I know not very adventurous</t>
  </si>
  <si>
    <t xml:space="preserve"> but didn't finish it</t>
  </si>
  <si>
    <t xml:space="preserve"> after you've tasted a well made whiskey sour</t>
  </si>
  <si>
    <t xml:space="preserve"> its hard to drink any others."</t>
  </si>
  <si>
    <t>r-IwgjtjPr7xrlx8aJm7ig</t>
  </si>
  <si>
    <t>Last weekend my girlfriend and I , both half insane with cabin fever, decided to walk up to Girard Ave and grab a bite to eat and a couple drinks. As we strolled we listed off our choices trying to make the decision as we walked...East Girard Gastropub, Kraftwork, Frankford Hall, Interstate 295...all good places to which we have already been. But as we passed each one they all looked like sardine cans. Instead of sardines they were packed with humans. Humans that smelled worse than fish in a can. So, we kept on. ;;Then we passed Lloyd and decided to give it a try. My girlfriend loves whiskey,  the menu looked interesting, and it was busy, but not filled to the gills. So, in we went. ;My immediate reaction to the decor/ambiance was that it felt like an upscale VFW. The bar is adorned with mismatched stuffed armchairs (cozy!) and fun vintage wall art that has a cabin in the woods and/or dark pool hall feel. There was something just a little off on the overall vibe. I got the sense that the owners had a limited budget to dedicate towards the design and decor. Maybe it was the startlingly white acoustical grid ceiling, or the Pergo floors that make that dreadful hollow knocking sounds when you walk across them, or maybe it was the off-the-shelf white folding residential closet door covering what I assume was a storage closet. This sounds overly nit-picky, but when I think \whiskey bar\" I imagine a dark</t>
  </si>
  <si>
    <t xml:space="preserve"> dimly lit</t>
  </si>
  <si>
    <t xml:space="preserve"> cozy space with dark (real) wood accents and leather. Also</t>
  </si>
  <si>
    <t xml:space="preserve"> it lacked a good seating area adjacent to the bar. A overly wide space between the tables and bar felt like an unused dance floor. ;;But enough about the design of the space. Now to the important part. The food.;;I got suckered into some special cocktail that was made with a whiskey that aged for 6 months in some special aged oak barrel. It was yummy</t>
  </si>
  <si>
    <t xml:space="preserve"> but at $13 a pop - I didn't go for another round. For food bits we got roasted beets in a siracha honey glaze</t>
  </si>
  <si>
    <t xml:space="preserve"> chicken liver mousse pate with bread</t>
  </si>
  <si>
    <t xml:space="preserve"> and a mozzarella &amp; prosciutto with broccoli rabe sandwich. I loved the beets and the chicken liver. The sandwich was  good</t>
  </si>
  <si>
    <t xml:space="preserve"> but basic. There wasn't a crumb left on any of the plates and the servings were pretty generous.  The two cocktails my ladyfriend had were also super yummy</t>
  </si>
  <si>
    <t xml:space="preserve"> and a much more reasonable $9 a piece.;;Overall I enjoyed my experience. The service was very good</t>
  </si>
  <si>
    <t xml:space="preserve"> the food hit the spot. I would go back again to try their other offerings. I only dwell so long on the ambiance of the place because I think they have a good thing going</t>
  </si>
  <si>
    <t xml:space="preserve"> but in a town like Philly where there are so many good restaurants with great atmosphere and design</t>
  </si>
  <si>
    <t xml:space="preserve"> a restaurant has to do more than make good food to survive long term. I hope this place continues to do well. It's great having another quality place to go to in Fishtown."</t>
  </si>
  <si>
    <t>zexRdACYzhpyu_byMWFzHQ</t>
  </si>
  <si>
    <t>ldnl83XDaw5cGWCFDrKOiA</t>
  </si>
  <si>
    <t>The service here is just incredible. I was always a little shy asking what whiskies to try.....its a whiskey bar filled with whiskey fans. I didnt be made fun of!;;But nope. The bartender, Scott I believe his name was, told me about the flights. He said if I was a newbie, the flights wouldnt be that great for me and made me a custom flight. And it was perfect. I now know exactly what to get and what style I like. Scott was also there any time my glass was empty....even when the bar got packed, he was on top of ever drink order with the quickness. ;;Oh, and get food. Anything you get here is awesome.</t>
  </si>
  <si>
    <t>dSvE9e0bvOIVbJx7so4udQ</t>
  </si>
  <si>
    <t>Yes, this is a Whiskey Bar, but if you go in and just order booze you're making a terrible mistake. ;I took my boyfriend a few months ago and when we went, the crowd was generally in their late 20's - late 30's with a Hipsterish vibe. We were seated in front of the door at a small table which... admittedly did pose a few minor inconveniences. My boyfriend ordered a Whiskey Sampler, we split an appetizer, and we each got a sandwich... and we tried to play tetris to make it all fit and ended up using the table next to us until we were done out appetizer. As it was winter, every time the door opened we got extremely cold, and since we had winter coats that we kept on the bench behind me, when the next couple was seated at the table next to us we were so close that I had to scramble to try and compact our coats as much as possible and sit on them just so other people could sit. (Not to sound like a slob or someone that needs so much space, its just a super small area that would better suit one person rather than two and might use one less table to create just a little more breathing room);But the food was incredible. We got the cheese fries with oxtail to split, and I got the fried chicken sandwich. Mouth-watering good. We also got the Salted Caramel Bacon Cream Puffs for dessert and they were so good! It's a bit more expensive than what we usually opt for, but for a once in a while treat, it's definitely a place we'll go back to. Highly recommended!!</t>
  </si>
  <si>
    <t>eeUXJilyclQzBa5JlXUWTQ</t>
  </si>
  <si>
    <t>cwxFpzgw9xtAifaWIk3UwA</t>
  </si>
  <si>
    <t>Although I love pretty much anything that has to do with whiskey; I'm giving this place a thumbs down. Overpriced and underwhelming. The ambiance is super contrived (I typed that even at the risk of sounding like a huge douch-nozzle) and the wait staff are useless.</t>
  </si>
  <si>
    <t>H7Ej09s9vrmgLDh9CrruYQ</t>
  </si>
  <si>
    <t>9SzzAzoaRfz3whP0RRO3rg</t>
  </si>
  <si>
    <t>CApmzzR3_Eb9E6kLbG4W9g</t>
  </si>
  <si>
    <t>MZVIFO-pE2dYe7zIduVJsw</t>
  </si>
  <si>
    <t>I went here with my wife; our toddler son; and a friend for dinner on a Monday.  The food was good and arrived fast.  The servers (Andrea and Tom) were friendly; professional; and 100% on top of everything.  Everyone was kind to our son and understood the quirks of a kid his age.  We were all made to feel very comfortable from start to finish.  We had brussels sprouts; fries; a burger with pork belly; some craft beers (good selection); and sandwiches.    I would absolutely go here again.</t>
  </si>
  <si>
    <t>6YAFeSx9F9PhLOQ97A2Jcg</t>
  </si>
  <si>
    <t>BeumvOB8eC3fopENg0lONg</t>
  </si>
  <si>
    <t>These guys get hospitality! I had a chance to chat with the owners while I was there and Scott and Taylor really get it! Great food; great service; great people; all at a great price! I will be back!</t>
  </si>
  <si>
    <t>tm-MW5-pJholTZZtImkLMw</t>
  </si>
  <si>
    <t>45N54l3hjvR8IhSrPNVcPQ</t>
  </si>
  <si>
    <t>Chicken Wings, Sandwiches, Italian, Restaurants, Pizza</t>
  </si>
  <si>
    <t>Basilico Wood Fired Pizza</t>
  </si>
  <si>
    <t>IufbSNlg1em6ibrcdRne2w</t>
  </si>
  <si>
    <t>UkaukCXDErxzoeHrUlQvWQ</t>
  </si>
  <si>
    <t>wcafnArZFGavKLzudxqSfg</t>
  </si>
  <si>
    <t>Great little Italian place that could easily make its home in the more trendy parts of Philly, but instead is a almost hidden away in a strip mall right here in Roxborough.;;We have had pizza, meatballs, and the Nutella &amp; Banana desert pizza, all of which were awesome. Frankly the only complaint is that they need a bigger place! ;;You may have to wait if you go during the typical meal times, but its worth a little wait, or they do takeout. Now that we know its there, I suspect we may stop in often. If your in the area, and looking for a great place to eat, skip the parking hassle down on Main Street, come up to Roxborough and check out DiMeo's</t>
  </si>
  <si>
    <t>YfvN_LuHLbmP3fXOjrbdDQ</t>
  </si>
  <si>
    <t>2o9edM-xbx4uo3HaD2TDBQ</t>
  </si>
  <si>
    <t>Pizza is great; fresh and tasty. Service is fine. BUT; buffalo wings and salmon salad is terrible. Worst ever. My salmon is burnt; BURNT!! Actually the whole surface is charcoaled. Why would they bring something like this out?! I have no idea. The lettuce; it feels like they are dragged thru car wash. The whole place smells weird. Order pizza to go instead of sitting down.</t>
  </si>
  <si>
    <t>Rsy9qVpdnnS-k9pPMRV2mg</t>
  </si>
  <si>
    <t>w_dUiE2B42OQj-i1xdZqSA</t>
  </si>
  <si>
    <t>Best pizza outside of Italy! Great service. We love the Burrata salad and you cannot miss with a Margherita pizza. Wood fired; authentic buffalo mozzarella; fresh tomatoes.</t>
  </si>
  <si>
    <t>sPLAcY45b39g9enmcFoZOw</t>
  </si>
  <si>
    <t>t5II5OIRXgSbRZ82DZYmMQ</t>
  </si>
  <si>
    <t>Is this place fabulous; or what? Just went and had two gorgeous coal-oven pizzas (these are 12\; really good value) and a few apps with my husband. Everything was fresh; not even remotely greasy and very good value -- you get a lot of great food for a reasonable price. You can order take-out but the restuarant is cozy and attractive-- we enjoyed eating in. Let's put it this way -- it was jam packed BEFORE 6 pm Sat night and it seemed like half the patrons knew the other half -- a nice; friendly vibe and popular for a good reason. Excellent service; the waitresses know their stuff. It's well-run and excellent. BYO. I am Sicilian and know a good pizza. Go and enjoy!!!"</t>
  </si>
  <si>
    <t>9XuTqmDZcuWmHFpdSHI5Dg</t>
  </si>
  <si>
    <t>0pgQJ0Z7gUNPrdD5Nl5ySQ</t>
  </si>
  <si>
    <t>Very pleasantly surprised. I didn't have high hopes that the reopen of DiMeo's restaurant was going to improve their fare but my friend and I tried PD last night and the food was delicious. The menu is similar but not as high-end as the first iteration of DiMeo's. The food is more neighborhood but with a flare for authentic Italian. My partner had baked ziti served with a lovely sauce.  The pasta itself had a nice chew;  neither mushy nor too al dente. The bread was terrific as always; served with a roasted pepper (I think) sauce. I had pasta and bean soup (can't spell the Italian  name) and chicken parmesan with penne. The soup recipe was different but just as good as before. The chicken was not dry; a past problem; although the breading neither detracted nor added to the dish. The sauce on both the chicken and pasta was tasty. The only complaint I had was aesthetics. The cheese topping was just a commercial looking slice.  Grated or smaller pieces would have improved the appearance. Tiramisu just had to be ordered for dessert. Made in house; the cake was large; creamy; and delicious. Maybe I have to go back; oh; eight or nine more times before I can be sure this restaurant is on the rise again.  ;-)</t>
  </si>
  <si>
    <t>hdD8MhayOELnjhoMn7NvJg</t>
  </si>
  <si>
    <t>yRYNyWwlZyBNR5b0EkHRog</t>
  </si>
  <si>
    <t>I had a birthday dinner with my wife and another couple. This my goto restuarant for great food and entertaining friends. The staff is always wonderful.  Kelsey is an amazing waitress!  I visited Naples for 2 weeks and had the hardest time finding food from there until I was recommended to goto Demeo's. ;I did a video of the restaurant and my dishes. Check it out:;http://youtu.be/wtnQQ_Tp628</t>
  </si>
  <si>
    <t>lrYovmNMjSGj_bY-AUQjAA</t>
  </si>
  <si>
    <t>o_Vy09TKO2mBfDqh8mCnPQ</t>
  </si>
  <si>
    <t>I am writing this review on January 27, 2017. PD Pizza has just reopened as PD 2.0 \Bringing Pizza to the Next Level\". I have been a customer of DiMeo's since they opened several years ago. I am giving the recently reopened PD 5 solid stars. I have done take out twice in the past week. ;There is something new about how they make and or bake their pizza. I ordered a Mozza pizza</t>
  </si>
  <si>
    <t xml:space="preserve"> and it was terrific. I also ordered a BBQ chicken Calzone. It was excellent. Not \"heavy\"</t>
  </si>
  <si>
    <t xml:space="preserve"> cooked to perfection. They now serve \"slices\"</t>
  </si>
  <si>
    <t xml:space="preserve"> which were displayed behind a glass counter.;Something has changed for the (much) better with the new reincarnated PD. It is only a matter of time before the lines to pick up orders will be spilling out the door again."</t>
  </si>
  <si>
    <t>QHzRXSx_yGyQaWthdCMP6Q</t>
  </si>
  <si>
    <t>QMS7GOzn0eONrst9BIRccQ</t>
  </si>
  <si>
    <t>First time and last time. ;;Ordered the four cheese pizza after going in on a whim. What I got was a soggy uninspired mess. First impressions are big for me and this was a misstep. ;;The man preparing my pizza went seamlessly from using his smartphone to touching my pizza, while the host too buried her face in her phone.;;Maybe dinner would be a more fruitful experience. But I do not think I will be back.</t>
  </si>
  <si>
    <t>3f62v2Wgxs7dGH_dC9mgHw</t>
  </si>
  <si>
    <t>HfXsRcSYP0ijxpaCUm59Wg</t>
  </si>
  <si>
    <t>PsIk8kOHiCbtk_wwoA1EBg</t>
  </si>
  <si>
    <t>bZUmx_CkQkAtFwAVqVhFrA</t>
  </si>
  <si>
    <t>Ramen, Sushi Bars, Restaurants, Japanese, Noodles</t>
  </si>
  <si>
    <t>Megumi Japanese Ramen &amp; Sushi Bar</t>
  </si>
  <si>
    <t>F6kfKX2qBniCcYWqDhcWwg</t>
  </si>
  <si>
    <t>After seeing the many glowing reviews this place has received I decided to give them a chance. Megumi has exceeded every expectation I've had. I've been to Ramen shops in Japan and all over Chinatown Philly and lemme tell you that this place is legit. Megumi really brings their A game with big bold flavors; high quality Ramen and impressive broths that you can tell were made with much love and care. I had a miso Ramen with no meat (ugh lent) and my gf had the Jigoku with no meat as well. The miso had an amazing flavor and the pork aspect of the broth didn't overpower it. The Jigoku was wonderfully porky and just the right of spice to make you sweat but want more. We had a few other samplings such as the shrimp buns; corn croquettes and eel roll and they all knocked it out of the park! I shall return because this place was too good to only come once!</t>
  </si>
  <si>
    <t>rYnVJvMUhCtEK-JNTG7mfA</t>
  </si>
  <si>
    <t>_ILpbBkZO_1XGcZhwmHelQ</t>
  </si>
  <si>
    <t>SjfOWLpIR9RkL9stwddyCQ</t>
  </si>
  <si>
    <t>8RslR7QJ7nZma6dAmf4ikw</t>
  </si>
  <si>
    <t>Walked in at 8:30 on a Saturday night, and we were immediately seated!;;We both ordered jigoku ramen considering we like spice and were so pleased with it. The broth was flavorful and salty. The noodles and the egg were prepared well. Also, the spice level was spot on - potent but not overwhelming. I personally thought the portion was huge, and it's the best value ramen I've had in the city for $11.;;Only negative for me is I felt the ramen selection was a tad limited. The sushi menu is huge though. My boyfriend had an eel hand roll and enjoyed it, so maybe we'd try more of the sushi next time!</t>
  </si>
  <si>
    <t>KTxe33TKY86VJRm41iBm1A</t>
  </si>
  <si>
    <t>0NzTmsr9WhBOkE4mqJ7vFQ</t>
  </si>
  <si>
    <t>Great job! Authentic Japanese Ramen. Service was good too.;I didn't like the sushi so much. But I mostly came for the Ramen and it was satisfying.</t>
  </si>
  <si>
    <t>WbaFEAopUphx7EqyHLIAtQ</t>
  </si>
  <si>
    <t>Great service; outstanding sushi.  Highly recommend if your in the area.  Apecial sushi rolls are on point.  Bubbke tea is delicious.  Check it out ppl</t>
  </si>
  <si>
    <t>SBlfFZzzuvgwwSOP9PSuLg</t>
  </si>
  <si>
    <t>bTKsJK4nXX2DyIVWuFoCfg</t>
  </si>
  <si>
    <t>FcsvEaWp06yQeyeS17trhQ</t>
  </si>
  <si>
    <t>qbh8znVdO5VPPUApvs1euA</t>
  </si>
  <si>
    <t>Nataly N and I checked out Megumi this past weekend.  I hadn't heard much about it and know of a certain other ramen place around the corner that is tops in Chinatown (and maybe the city).  Having to bring their 'A' game, Megumi delivered.;;Besides offering 4 types of ramen, Megumi has a full sushi line.  We figured ordering a standard roll on top of our ramen would probably leave us in a good spot (foodwise).  The tuna &amp; avocado roll was basic but impressive.  They did not cheap out on the fresh tuna!;;For ramen, I went with the Shio while Nataly N ordered the Miso.  The ramen was loaded with pork, mushrooms, sprouts, scallions, nori, and half a marinated egg.  Typically I've seen items like the egg come at additional charge, but not at Megumi.  You also have your choice of how you'd like the noodles cook (hard, middle, soft), which I don't typically see at ramen places.;;The favor profile of the Shio was solid.  Together with how loaded it was, I left feeling that other ramen place around the corner has some competition.  While I'm not ready to crown a new ramen king, Megumi should make things interesting as they come along!</t>
  </si>
  <si>
    <t>v9H3KcvcPbQnUFcGjF-jDQ</t>
  </si>
  <si>
    <t>Craving some hot ramen on an unseasonably cold spring day, Megumi (which I had bookmarked for awhile now) absolutely hit the spot...especially after frolicking outside at Franklin Sqaure Park down the road. Which by the way mamas, Chinatown &amp; FSP always go hand in hand so well. Park once and walk to both! Best way to do it! ;;Five types of ramen to choose from including a vegetarian option, which without the egg is indeed vegan. I was so happy to see this! I opted for the non-spicy broth because I was sharing with the kiddos. It was very flavorful and absolutely packed with fresh veggies, meaty mushrooms, scallions, perfectly soft and generous amounts of noodles and bean sprouts, I personally would've ordered mine with a bit more kick. A little chili oil and it was just perfect! A huge, filling bowl! Big enough for me and my two little to split although next time I may just get my own, have leftovers and go for spicy! Yum! ;;Hubs went with the jigoku ramen with homemade ,spicy sauce with chicken broth,spinach,menma,black mushroom,nori and egg and beef. Said it was a solid 4.5/5. ;;We also split the avocado salad with a nice portion of fresh, perfectly sliced avocado on-top of greens with a delicious chunky ginger dressing which tasted like it had a bit of citrus. Crisp and light! ;;Excited to come back when the fam can't agree on ramen or sushi! Love having both options! There were also a few apps that sounded temping such as the corn curry croquets and the tofu. ;;They offer lunch specials: 2 rolls for $7.95 abs 3 for $11.95. Served with soup or salad. M-F till 3:30. ;;We were served by Michelle, the owner herself. She was very kind and our plates came out remarkably quickly. Great service!</t>
  </si>
  <si>
    <t>3QnoTcrxuafMCoTzW_AH7A</t>
  </si>
  <si>
    <t>OgT9F9FsKFAwGmrm24EUDw</t>
  </si>
  <si>
    <t>The portions are just right, miso broth with udon noodles (I requested udon instead of ramen) was absolutely flavorful, though a bit too salty which is not surprising as it is miso. The egg is only half an egg (always wish they'd just give the entire egg) but it was cooked well, the yoke was soft, and there was a good amount of vegetables which always makes the dishes feel healthier.;;I ordered the chasu pork and this was done right in flavor and texture.  It was not dry, it pulled apart nicely and the fat interspersed between fibers of muscle gave it a nice spring to each bite.  ;;I would come here again, but might ask them to dilute the miso broth just a bit more.</t>
  </si>
  <si>
    <t>_Qf8W22QaKE5JzLCgAvftA</t>
  </si>
  <si>
    <t>38wT9y8wW5HGepzIrm_52A</t>
  </si>
  <si>
    <t>XHmLFHPRRJ_PIxFz4NB6ww</t>
  </si>
  <si>
    <t>jHk1OJi16n3BlO3LxkH8cw</t>
  </si>
  <si>
    <t>Restaurants, Beer, Wine &amp; Spirits, Salad, Sandwiches, Food, American (New)</t>
  </si>
  <si>
    <t>Rybrew</t>
  </si>
  <si>
    <t>w696dHZEzZ-fv0x5SF9r-A</t>
  </si>
  <si>
    <t>The Rybread menu + beer = Rybrew. ;;I'm a huge fan of Rybread's sandwiches so adding beer to the mix made it even better. I've tried a few of their sandwiches, but my favorite lately has been the San Diego panini. It's filling and I love the combo of chicken, pesto, provolone, and red pepper.</t>
  </si>
  <si>
    <t>zXXzJoCykWF-6buSgiJQ7A</t>
  </si>
  <si>
    <t>The best sandwiches and staff are stunning! They have a huge list of beer. I went to the weekend and it's amazing; everything was fast and high quality. In general; good vibrations and excellent space.</t>
  </si>
  <si>
    <t>hlb5VM-yabo6BwKtPJsA_A</t>
  </si>
  <si>
    <t>osHRN2SqgcRxIluLGbGdrg</t>
  </si>
  <si>
    <t>cool interior; great beer selection; friendly staff and good sandwiches. soup geniuses.</t>
  </si>
  <si>
    <t>xBeK4mmnfMV2vvEvheFN7A</t>
  </si>
  <si>
    <t>4jMlqQdiObbykKLo6pieBg</t>
  </si>
  <si>
    <t>I don't know how; but Rybrew takes a simple BLT and turns it into the best BLT I've ever had. Awesome beer selection and cool atmosphere.</t>
  </si>
  <si>
    <t>YWN78IOruZW-2p8ch31_CQ</t>
  </si>
  <si>
    <t>HmzKAqHHrzbriFjFJzF8TA</t>
  </si>
  <si>
    <t>UlV1TuoaseE8-3jhqvAeMw</t>
  </si>
  <si>
    <t>rSTq7a7FDQefwjTwr7AUAA</t>
  </si>
  <si>
    <t>Amazing sandwiches and salads, cool well-appointed and creatively-used space, dependably great and diverse beer selection, friendly service, and TERRIBLE live music.  Seriously, I don't want to be cruel since this is my favorite spot in the area, but I have straight up turned around and left because of the band playing.  Four times now I've either left or ordered to go because it was so intolerably bad.;;You're doing everything else right, though!</t>
  </si>
  <si>
    <t>sSINEZB0repg8Q30gFYdaA</t>
  </si>
  <si>
    <t>3Tb9t2uFNTBQsPbk_99vOQ</t>
  </si>
  <si>
    <t>Love; love; love. Everything I've tried has been seriously delicious! Highly recommend the napa (grilled w/ prosciutto yum!); the buffalo; and the Hampton salad. Everybody that works there and at Rybread are very friendly which is a huge plus. Definitely give this places try!</t>
  </si>
  <si>
    <t>UQHpxdGfrH-uP7LlCfHT6g</t>
  </si>
  <si>
    <t>J46O7Hqqpk20UzaBcWR_Qg</t>
  </si>
  <si>
    <t>On a cold day like today; I called to see what the soup of the day was and it was Turkey Gumbo and Turkey meatloaf sandwich.  So I placed my order and boy it was good. I totally massacred the soup and sandwich. Lol. So good. Would highly recommend this combo.</t>
  </si>
  <si>
    <t>ZTvil7E2JbtORKm0bu6MKQ</t>
  </si>
  <si>
    <t>SOtsammEaVfU0TqQv6PiUQ</t>
  </si>
  <si>
    <t>This business is awesome. The food is good and the coffee is amazing. They have an original location on Fairmount that does really well. I have been to this location 3 times already. Coffee and peanut butter sandwich; coffee and the rybread sandwich... All very good. Its just a walk for me and I am loving Rybrew on Girard Ave. Good coffee and sandwiches are rare in this area. So happy they opened-up.</t>
  </si>
  <si>
    <t>1AO5V5Qi3lDjIzzru6D2kw</t>
  </si>
  <si>
    <t>This is one of our must-stops when we find ourselves on the Brewerytown side of Girard.;;This stretch of Girard reminds us of up and coming Fishtown some 10+ years ago- and therefore, we enthusiastically show the restaurants here a little love whenever we're nearby (Art Museum, Whole Foods trip) etc.;;Kudos on the fairly priced and quite tasty veg sandwich options (there were a few).;;Double Kudos (is that a thing... double kudos? ... It is now). Anyhow we loved the incredible selection of bottled/canned beer. (Eat in or to go I'd imagine) ;;When going, take the extra minute to go upstairs, and play a game of mini-shuffle board. You'll need a little exercise to make up for the yummy/ unique bag o'chips you just had to have.</t>
  </si>
  <si>
    <t>rvbf15JuvNJyhO2Q5zIapQ</t>
  </si>
  <si>
    <t>Latin American, American (New), Restaurants, Sandwiches</t>
  </si>
  <si>
    <t>Blue Cat Restaurant</t>
  </si>
  <si>
    <t>o7DWclsXzgmfNUZdtwjEvQ</t>
  </si>
  <si>
    <t>This place is just what the neighborhood needed: perfect price range; perfect type of cuisine. I've eaten there many times already and love the Oxtail Stew; Arroz con Pollo; and Cubano (both the sandwich and salad versions). I haven't tried the fish tacos yet; but my boyfriend always gets them and supposedly they are very good. What I look forward to most: the desserts. All of their regular menu desserts are amazing; but we had a key lime tart recently that was to die for. I think it might have been some kind of special; but I really; REALLY hope there's enough demand to add it to the regular menu. Anyway; love Blue Cat and can definitely see becoming a regular!</t>
  </si>
  <si>
    <t>Kn7AkFVTh9Fde8J7auDQvw</t>
  </si>
  <si>
    <t>V4i2vB6vqOnliHSQWFfOBg</t>
  </si>
  <si>
    <t>qF6cu12XnaDY-H786iIGRQ</t>
  </si>
  <si>
    <t>Delicious fish tacos and guac! Great service; well def be back!</t>
  </si>
  <si>
    <t>cr0dYCcKZwPrf53Yunc9Cg</t>
  </si>
  <si>
    <t>M8iqsot4Ho4dUkNQRfqCvw</t>
  </si>
  <si>
    <t>cHj6hMiIWv6VRblJ4FMGdQ</t>
  </si>
  <si>
    <t>rnmQxIfQOW7NoEiztQPu1Q</t>
  </si>
  <si>
    <t>Great place in Fairmont. Very close to the penitentiary and all other amenities. The owners are extremely friendly and accommodating. The food is delicious; and vegetarian &amp; vegan friendly. Meat eaters will be happy; too.</t>
  </si>
  <si>
    <t>BXg2zphVZkH0gaGuhtiYPw</t>
  </si>
  <si>
    <t>gX_I6R4Pu8irryBjxz-c7Q</t>
  </si>
  <si>
    <t>Excited to know that a new BYOB restaurant is opening up in our neighborhood (I first thought it was a pet store from its name), I've been waiting to try it. ;;One friday night after work and not feeling up to cooking, my boyfriend and I decided to give the new place a try. I walked in without a reservation to see if the wait would be long. The hostess was very accommodating in seating me right away even though they have a large party coming in soon and my bf wasn't there yet (none of this 'we won't seat you until your full party arrives' nonsense). I was already happy with the service.;;Onto the food--we had the Papas Rellenas,  potato croquettes filled with braised chicken and peas, as appetizer. It was delicious and flavorful, accompanied by a refreshing watermelon salad.;;For the main course, I had the Oxtail Stew, and my bf had the Arroz Con Pollo &amp; Chorizo, both were well-portioned (actually, generous for the price) and YUMMY. I could not even finish my entree though I had room for dessert.;;I read somewhere that the pastry chef used to work at Le Bec Fin, so it was a must for me to try their sweets. We had the bread pudding, which was moist, decadent, but not overly sweet. Though now that I've read other reviews, I've got to go back to try the banana cake.;;The atmosphere is friendly, casual, and modern. Friendly staff, friendly pricing, and very good food! A must try!</t>
  </si>
  <si>
    <t>CGRXBlnJUKnp-Nzcn3SFWg</t>
  </si>
  <si>
    <t>z-rD-VRbzUoUHu4TmD0jqw</t>
  </si>
  <si>
    <t>As a neighborhood person, I wanted to like this place, but my wife and I found it pretty lacking. The food was o.k., and the service wasn't terrible, but the overall experience left us not in a hurry to come back - especially with two other excellent Latin restaurants in the neighborhood. My wife had the guacamole appetizer that was fine except for the occasional really hot mouthful of spice that was otherwise unnoticeable in the dish. She had the Cubano salad as her main dish and that was tasty. ;;I had the shimp and chorizo appetizer which was really forgettable and the turkey with meatballs and rice soup which was pretty bland. Neither of us felt compelled to stay for dessert. ;;The \Cat\" theme is overdone</t>
  </si>
  <si>
    <t xml:space="preserve"> and the waitress didn't seem to know much about the dishes</t>
  </si>
  <si>
    <t xml:space="preserve"> and even for a BYOB place</t>
  </si>
  <si>
    <t xml:space="preserve"> I was a little disappointed when service meant handing us a corkscrew so we could serve ourselves. ;;All in all</t>
  </si>
  <si>
    <t xml:space="preserve"> given the many options in Fairmount</t>
  </si>
  <si>
    <t xml:space="preserve"> I don't feel compelled to try again any time soon."</t>
  </si>
  <si>
    <t>bPF4vWORS9iHISZMUdrgjA</t>
  </si>
  <si>
    <t>TR9sztxblOH4ErSSPNw72Q</t>
  </si>
  <si>
    <t>I just love this place; unpretentious; nice sense of humor; run by lovely people who take good care of you. Just a great place to sit out on the ave and drink your beer (BYO) and enjoy the street life of fairmount. Kind of eclectic latin fusion type food; a lot of twists on familiar dishes; you'll taste new flavors and combinations (and maybe that's what bothers people?). I don't understand some of these reviews -- people just need to loosen up and try stuff -- there are a lot of great flavors out there in the world but you'll never know if you keep living on burgers and fries.</t>
  </si>
  <si>
    <t>fq282Eb2w36ZPw2l6oyj9Q</t>
  </si>
  <si>
    <t>IBs8h47rpDzP6M_hiVPnVg</t>
  </si>
  <si>
    <t>VBuMPk0LmoxOpkqUZgv5pA</t>
  </si>
  <si>
    <t>BWdDR_4lWAE6uloubO0oZw</t>
  </si>
  <si>
    <t>Chinese, Restaurants, Food, Sushi Bars, Buffets</t>
  </si>
  <si>
    <t>Ruby Buffet</t>
  </si>
  <si>
    <t>oiN9NNkAKWHK5uvuvblOCg</t>
  </si>
  <si>
    <t>Fair prices! Good selection! Good food; especially for a buffet! The Chinese donuts are AMAZING! Going on a Friday night can be crazy! And people aren't the most polite about lines or sharing the limited supply of crab legs! Otherwise great!</t>
  </si>
  <si>
    <t>Tw8gA4PTXw2ZF03wfdgYEQ</t>
  </si>
  <si>
    <t>EjxYZV4DJhFwCETEMrxiyw</t>
  </si>
  <si>
    <t>The quality of food and employee has really gone down here.  The serving staff is still great but the woman who runs the desk really is completely miserable.  She really should find a new job; she's just awful.  It's sad to see this place in the state it's at now.  It used to be the kind of place you'd send people to.</t>
  </si>
  <si>
    <t>yT_yy03kzw4TYHb9kTQN6g</t>
  </si>
  <si>
    <t>Lj_fDQd49dBb5pc3settaA</t>
  </si>
  <si>
    <t>My boyfriend and I stopped here our first night in Philadelphia since it was near our hotel. It was actually pretty good. It was very busy yet the staff was very attentive and we were never lacking for a soda refill or our plates to be cleared. The food was very good; however I was not really impressed by the sushi which is to be expected from a buffet I'm sure. My favorite? The crab rangoon; it was better than some I have had at the usual places I go at home. For a chinese buffet; this place surpassed my expectations.</t>
  </si>
  <si>
    <t>PKDpboyMZTVz4Rmdpt0j6g</t>
  </si>
  <si>
    <t>I will admit I was a little skeptical of Ruby's. But at $12.99 for a seafood buffet, I think that's understandable. Needless to say, I was pleasantly surprised. I went with a large party on a Saturday night and we were seated right away. They had a nice variety to choose from- your standard chinese dishes, salads, sushi, mussels/clams/shrimp/fish, pizza(?), and even a carving station. There was also a little silver tin designated for snow crabs, but apparently I was not fast enough to snag any. I probably would have given an additional star if they had refilled this more often. For dessert you could choose from fresh fruit, cookies, cakes, and soft-serve. ;;Ruby's is defiantly more about quantity than quality, but I did leave satisfied. And they were able to give us separate checks  i.e swipe 10 different credit cards (I know, very annoying on our part, but they were nice about it). The next time I want to spend a night gorging my face with food, I know I'll be able to count on Ruby's.</t>
  </si>
  <si>
    <t>xTeSVg_OCfi2ep2YC_Geyg</t>
  </si>
  <si>
    <t>My friends and I were going here to have dinner . First time experience for me ; I have to say I would never go back here again due to seeing a worm in my friend's plate while my friends was eating oysters . God knows where it came from ! My friend called the manager and asked for a refund ; she said we can't give back a refund but what I can do is give you a 10$ gift certificate . with that being said the bill should have been on the house .</t>
  </si>
  <si>
    <t>Nh4GK-AwUd5jWdo9PJgJbQ</t>
  </si>
  <si>
    <t>1oZXY_ykjc6cBY7urpPyNg</t>
  </si>
  <si>
    <t>It was a good experience; friendly service but not as many options as there could be. There's a good number of basics that are all typical of a Chinese buffet. The Chinese donuts were really good with ice cream. Other than that it was nothing spectacular but it definitely got the job done.</t>
  </si>
  <si>
    <t>cVgu01TyVP4LER7cC07tsA</t>
  </si>
  <si>
    <t>ZuUI37xzyt_4t7BCGjyMBw</t>
  </si>
  <si>
    <t>As someone who hate Chinese buffets alot; this place was better compared to other ones I've been too. I still hated it but it was slightly better. I feel like Chinese from a takeout place is leaps and bounds better than any buffet. This place kept the food more well stocked than other buffets I've seen. They also had alot of seafood and sushi options. I don't know how either of those were because I hate seafood but I can say that the raw clams looked absolutely miserable. The food here still tasted bad but it wasn't old and dry like most buffets. It was also very crowded on a Sunday night. It was also a little more expensive than other buffets I've been to. A buffet and soda was about 16 with tax. I probably won't be coming back here but I could see why people like going here I guess I dunno</t>
  </si>
  <si>
    <t>TaKmub4XrOoo_LzeYY26wg</t>
  </si>
  <si>
    <t>nWD7t9ixLIleGRTag3ZR5g</t>
  </si>
  <si>
    <t>Its a buffet. Quick in and out. Plenty of food. ;Service is good. Items refilled quickly except  Crab items. They take their time refilling them.;But if you are in the city and hungry this is a good place to stop.</t>
  </si>
  <si>
    <t>dqucQwA-CHWhUczwqIxKKg</t>
  </si>
  <si>
    <t>AFRWPzywoku_WOe6C2apPw</t>
  </si>
  <si>
    <t>I have been here at Least ten times in the last couple of years ; everything is always fresh and abundant ! I am not a buffet person ; but I find this to be an excellent value and quite delicious ; you can have all kinda of seafood ; raw or cooked ; sushi ; duck and so many other dishes ; pastries and desserts !      I love the opportunity to try so many different dishes for such a great price !   You really can't go wrong with the ruby buffet !</t>
  </si>
  <si>
    <t>CXu8sqB1-QIkycu7YZL3gw</t>
  </si>
  <si>
    <t>This buffet deserves zero stars from me. I booked a party room for 20. It's policy here that you have to put a deposit in order to book a party. Which is fine. After the party my husband went to pay. He forgot to mention about the deposit so they charged him the total without deducting the deposit. The next day I came back with my deposit receipt as well as the total receipt. They refused to refund me the deposit because they already \settled the batch\". On top of that I noticed that they even over charged me 3 extra people. Finally they offered to give store credit. I refused because I am never coming back here. After attempting to call the cops</t>
  </si>
  <si>
    <t xml:space="preserve"> they finally decided to refund me in cash. ;;Aside from the horrible customer service</t>
  </si>
  <si>
    <t xml:space="preserve"> the food was also bad. My husband had crab legs which apparently had no crab meat but was rather stuffed with white rice. Everything was also cold. The waiters kept coming around my tables just staring and not asking if we needed anything. Toward the end it seemed like he wanted us out ASAP. Another thing is they obviously talk about people in their own language. It is so obvious because as they speak</t>
  </si>
  <si>
    <t xml:space="preserve"> they look at the person they are talking about and giggle. ;;Over all</t>
  </si>
  <si>
    <t xml:space="preserve"> I was very upset about the whole deposit scam </t>
  </si>
  <si>
    <t xml:space="preserve"> the over charge and the fact that they refused to refund me. The staff and waiters are not honest people. They are also very rude</t>
  </si>
  <si>
    <t xml:space="preserve"> but they want good tip."</t>
  </si>
  <si>
    <t>36uWQO1LB7cTsSzSiJM22w</t>
  </si>
  <si>
    <t>lh3ApskP-4XVdsQ-82792g</t>
  </si>
  <si>
    <t>Breakfast &amp; Brunch, Bagels, American (Traditional), Cafes, Coffee &amp; Tea, Sandwiches, Restaurants, Food</t>
  </si>
  <si>
    <t>Last Drop</t>
  </si>
  <si>
    <t>tL-rcbaN2xdnXnIyMRDtqg</t>
  </si>
  <si>
    <t>0MFyg4QIUCZ03YZ0A2lyAA</t>
  </si>
  <si>
    <t>zSRsgfXUX_PiVs61ntdZHQ</t>
  </si>
  <si>
    <t>I don't know why everyone is so down on the customer service here. My boyfriend and I went last Saturday; and the barista was totally hilarious and friendly. We were laughing so hard we didn't even taste our coffee drinks until we were out the door; and they were delicious. And for the guy who said he acts super; super nice to them to deflect their negativity? Bad move. No one responds well to that kind of  fakie behavior; and if you thought they were snotty before? Phew. Good luck to ya; and enjoy your loogie latte.</t>
  </si>
  <si>
    <t>sXtNvp1Q5AIawlXY2wfM4A</t>
  </si>
  <si>
    <t>My favorite coffee shop in the entirety of philadelphia.  The indie atmosphere just adds to the fabulousness of their drinks.  It always seems to have a few people inside; and it seems like a small place; but there is a lower level lounge area with couches and red walls and nice lighting for hanging out or reading.  I have to admit i'm not a huge fan of coffee; in general; so for me to enjoy a coffee house is a big deal.  Their chai tea is AMAZING... foamy and warm and mildly spiced and served in a giant cup.</t>
  </si>
  <si>
    <t>rDAJOCg5lB6c7-elhts0pg</t>
  </si>
  <si>
    <t>This was my favorite coffee spot in Philly for a long time; but just recently the lack of working internet (almost a week) and the employees lack of interest in fixing it has forced me to move up the street to (ugh) Starbucks. Too bad.</t>
  </si>
  <si>
    <t>lV_TQMjHeIT_B709OceNtg</t>
  </si>
  <si>
    <t>7vmFHn5zRea-CzS1KMfN6Q</t>
  </si>
  <si>
    <t>This is my favorite coffee shop in Philadelphia. If you need to re-charge; try hanging out in the lower level</t>
  </si>
  <si>
    <t>az1hCJrvgPgv_jcJ0vMmag</t>
  </si>
  <si>
    <t>Zucchini bread, peoples, zucchini bread.  ;;I've never been ill-treated at Last Drop, nor have I ever been given much of a smile, but I still come in, ever faithful to the caffeine.;;It has a layer of indescribable grime that I accept, based on it's quality of coffee and confection.  Also, proximity to my house is a factor.  And being open late.  And, the mother of all reasons to stop in - it's not another motherfucking Starbucks.</t>
  </si>
  <si>
    <t>KQmJgmBxsrhPAU3ujexSig</t>
  </si>
  <si>
    <t>We came here to get a snack and some coffee and were initially not thrilled by the lack of friendliness, but the coffee tasted good (even though it was boiling hot) and the sandwiches seemed fine. ;It all started after that, when my wife tried to order a hot chocolate a few minutes later. The cashier started throwing F-Bombs around instead of politely telling my wife that the coffee shop will close in a few minutes. We were kinda kicked out and let me tell you, for the rest of the day we were both nauseous, after having eaten those (probably spoilt) sandwiches.;Granted, it was new years', so it has probably been a crazy day for everyone, but I would still expect some common decency and not telling my wife to get the F* out when she was very politely trying to place an order. Not to mention the rotten food we got.;;I always bikes past this shop and for more than a year wanted to give it a try sometimes, now I can say it clearly wasn't worth it. I will not come back, sorry.</t>
  </si>
  <si>
    <t>lxkfonZr_y4yeNXKrKIf9w</t>
  </si>
  <si>
    <t>_tu5BH35GrYvX1Y98SjKpw</t>
  </si>
  <si>
    <t>Good atmosphere, but not really my kind of cafe.  Maybe I need to give it a second chance, but the music was pretty annoying and loud.  The coffee didn't strike me as anything special, and the place seemed kind of crowded, with tables right up against each other, creating a kind of cramped feel.  _x000D_;_x000D_;3 stars, because it was a while ago and I really should give it another try._x000D_;_x000D_;[update 7-31-06]_x000D_;I just moved downtown and found out that \the last drop\" is one of the only cafes open till 12 at night.  The coffee still sucks</t>
  </si>
  <si>
    <t xml:space="preserve"> and sometimes the music is pretty crazy</t>
  </si>
  <si>
    <t xml:space="preserve"> (Death metal at a cafe?  I'm um</t>
  </si>
  <si>
    <t xml:space="preserve"> trying to write here?) but it's a good environment</t>
  </si>
  <si>
    <t xml:space="preserve"> with outdoor seating</t>
  </si>
  <si>
    <t xml:space="preserve"> and don't forget to visit the downstairs area</t>
  </si>
  <si>
    <t xml:space="preserve"> it is set up real nice.\"  </t>
  </si>
  <si>
    <t>;4 stars!"</t>
  </si>
  <si>
    <t>ASa4iugcVdW1ynQptIDsAQ</t>
  </si>
  <si>
    <t>Definitely like the laid back indie feel; but it can get a little cramped sometimes.  Only two bench couches if you're lookin for that sort of thing.  The coffee's decent (I'm no connoisseur).  Don't come in the summer if you can't take the heat (open windows); but there's free wireless; and you can smoke on the benches outside.</t>
  </si>
  <si>
    <t>HjthA8aKbrfSvlToSm8hAA</t>
  </si>
  <si>
    <t>eFvk3Hg3MGbFdI-EjVbWzg</t>
  </si>
  <si>
    <t>I've been this place before and I liked it enough to suggest it as a place to meet coworkers/have a conversation. However; I did not expect to have such an amazing cup of iced chai. I will shamefully admit that I have only liked Starbucks chai because they are the only ones who make it strong enough for me. However; Last Drop has this new chai syrup and with soy milk it is to die for. I am going to go back here whenever I'm in the city; just for that chai. Goodbye Starbucks; and thank you Last Drop; for taking away my shame.</t>
  </si>
  <si>
    <t>7QfRLE_ti1yA0NqTWKLjdw</t>
  </si>
  <si>
    <t>La Viola Ovest</t>
  </si>
  <si>
    <t>ZFmZoOdzNKPcdR3pLMmb7g</t>
  </si>
  <si>
    <t>Came here to eat, not realizing it was restaurant week, which may have explained the noise, rudeness, and not so up to par quality of the food and staff.  Making a reservation didn't mean much as we still waited almost an hour to be seated, I felt like we were just being herded in because the more people = more money.  Didn't matter if they were full they probably would have said yes to any reservation.;;Two things stood out for me:;;1.  Being that we came here for a normal dinner not knowing it was restaurant week, we weren't told until after we started ordering that oh no, why didn't we specify which menu we were ordering from, now he has to go rewrite the check, such a hassle!  Yes there was an extra sheet inserted in the menu, apparently for restaurant week, but NO, no one mentioned that it was restaurant week or that it was a prix fixe menu.  Even the prix fixe menu itself had no indication on it as to what it was or what the set price was.  But they expected us to know, and for that we got a rude look and upset waiter who went running around looking for a new check to write on.  Such a big deal right?  Is it that hard to put a la carte orders and prix fixe orders on the same check?;;2.  After having to yell at each other to be heard over the noise around us during dinner (It's an italian restaurant, the noise level shouldn't sound like a dive bar), I had ordered an espresso.  Something this hot is normally carefully put down in front of you, wait i mean that's normally done with anything placed in front of a paying guest, right?  I'm not sure if he was just having a bad day or what, but a different gentleman dropped off my espresso, literally dropped it on the table in front of me and turned away, before anyone could get a word in.;;Almost forgot about the food, it was ok, a lot of what we ordered was a little too salty.  They need to ease it up on that, shouldn't need so much salt to bring out flavors.;;I thought the idea of restaurant week was to attract new patrons to come back, I think I will be avoiding this place, especially during restaurant week.</t>
  </si>
  <si>
    <t>WLFYN_TOT-WYIFO-GWe4eA</t>
  </si>
  <si>
    <t>I made reservations for 8:00 PM on a Saturday and was promptly seated \across the street\" at La Viola Ovest. This worried me when the hostess said it was \"exactly the same restaurant\" and I figured we were being duped. But</t>
  </si>
  <si>
    <t xml:space="preserve"> when we walked in</t>
  </si>
  <si>
    <t xml:space="preserve"> it was indeed the exact same restaurant. We quickly sat down in between a nice older couple and a party of 4. Not my style of dining</t>
  </si>
  <si>
    <t xml:space="preserve"> but it worked.;;As most people have said - bread</t>
  </si>
  <si>
    <t xml:space="preserve"> wine</t>
  </si>
  <si>
    <t xml:space="preserve"> and water were ready within 2 minutes. We had two servers who completed this and it seems like a team took care of us. I didn't catch our actual servers name</t>
  </si>
  <si>
    <t xml:space="preserve"> but he was an older gentleman that reminded me of my grandfather</t>
  </si>
  <si>
    <t xml:space="preserve"> but was very nice and fast. Definitely a compliment to him and he complimented my selection.;;Speaking of the food</t>
  </si>
  <si>
    <t xml:space="preserve"> my date had the black linguine with lobster tail and shrimp</t>
  </si>
  <si>
    <t xml:space="preserve"> and I opted for the Pork chop stuffed with mozzarella and spinach in some sort of gravy. I thought my pork chop was a little tough and overdone</t>
  </si>
  <si>
    <t xml:space="preserve"> but pork is usually tough wherever you go. The sauce it was in was delicious and the stuffing was excellent. I did not try to black linguine but it was the first time I've ever actually seen black linguine. My date seemed to enjoy it.;;For dessert</t>
  </si>
  <si>
    <t xml:space="preserve"> we got the \"Dark Side of the Moon\"</t>
  </si>
  <si>
    <t xml:space="preserve"> which is actually a very common name for most chocolate desserts. This one was a slice of chocolate cake with mousse filling and a little half moon on top. It was delicious and my date (who said she only wanted a bite) ended up enjoying it more than me.;;My biggest qualms with the place are its just too crowded and loud. The couple sitting next to us was very friendly and we conversed at appropriate times</t>
  </si>
  <si>
    <t xml:space="preserve"> but what if they weren't? I'd really hate to be seated next to someone that was talking about something I just don't really care to hear. Its also tough to hear the person across the table from you at times.;;All in all</t>
  </si>
  <si>
    <t xml:space="preserve"> a good dining experience. The common seating is not really my cup of tea but it was definitely a good place and will keep it on my roster. Good value for good food."</t>
  </si>
  <si>
    <t>vho3rur8sdVMJwpWpKFakg</t>
  </si>
  <si>
    <t>vPZMdi6n9j26MLsaUpBfDw</t>
  </si>
  <si>
    <t>Best BYOB in Center City.  Great food, great prices, and best of all...great service!  Dominic is a sweetheart and makes every one of our experiences here memorable.  ;We have made countless reservations here (for both big &amp; small parties) and have never experienced a wait like some others Reviewers have mentioned.  Definitely a vibrant scene and tends to be loud, but what else do you expect from a center city restaurant?</t>
  </si>
  <si>
    <t>FpHXTTTbcGxX4MTmIcWvsg</t>
  </si>
  <si>
    <t>EjDDcn9OGcOZbCdHKbonqA</t>
  </si>
  <si>
    <t>I just ate here with a bunch of my girlfriends. We had a great time. It was crowded and loud but the food and service was amazing and made the atmosphere enjoyable too!! As long as you are not trying to have a quiet romantic dinner; this is the place to go and we had a blast. Most things on the menu were $12-$18. I had the salmon and pasta in a pink cognac sauce. It was amazing. The four of us had dinner and apps and the bill was $92. Not to mention it was BYOB so it was even better. I will definitely go back again. Note that there are two locations of this restaurant; but they are right across the street and the scene is the same at both spots. I would definitely call for reservations too as this place is always crowded.</t>
  </si>
  <si>
    <t>2FThXfpGF9WFvxlgLNILmQ</t>
  </si>
  <si>
    <t>Wow, what a mixed bag! My review can essentially be separated into two parts: one part horribly frustrating experience, one part awesome experience. ;;The biggest draw to this place is that it's BYOB. We brought a bottle of wine so I guess it's also BYOW :) ;;Horribly frustrating experience:;;Reservations here mean nothing. I made a reservation for 9:30 and we probably weren't seated until 10:15. The wait wouldn't be a big deal if there was some sort of waiting area or bar, but nope. This place is TINY and very popular which makes it extremely crowded on the weekend. So our 45+ minute wait occurred in a tiny room where we were nudging up against other parties who were waiting. It was either that or stand outside in the 30 degree weather. ;;They don't take credit cards, only cash. This can be a big issue if everyone in your party doesn't know this upfront.;;We had to sit at the same table as other people. Not a huge deal, but still a little uncomfortable. ;;Awesome experience: ;;Once we finally got seated, things started looking up. The service was surprisingly great, given the amount of people and noise level. There's not one server per table, instead the entire staff helps out. ;;The food was simply delicious. We got the lobster ravioli (tasty) and the gnocchi (orgasmic). Best Italian food I've had in a long time.;;Soon after we sat down, the place started clearing out and it was much more relaxing. My final word on La Viola Ovest - great food and service, but do yourself a favor and eat there during the week.</t>
  </si>
  <si>
    <t>ZsfPGYL2eteUn8MvwL9bZg</t>
  </si>
  <si>
    <t>WfIlRneg8t3I_6nXvefwRA</t>
  </si>
  <si>
    <t>I'm torn between two and three stars here. It fit the bill for what I was looking for, but I wouldn't send anyone here. ;;The back room is all groups, we were a group of 10 so it was great. The portions are not huge, but either are the prices so that's OK too. We knew it was cash only ahead of time so I won't hold that against them either. ;;The food was OK. The Caesar was a bit too garlicky for my taste. The gnocchi desperately needed more sauce and they weren't anything I'd write home to my Italian grandmother about. Lastly, the strawberry shortcake looked and tasted very grocery store bakery. ;;The service left more to be desired. It was as if they were looking at the ceiling on purpose to not see that you needed their attention. I also felt like part of  a factory assembly line the was I was brought in, food delivered quick and back out the door. ;;I feel like this could be the snobbiest review I've written but I'm having a hard time re-phrasing. I've settled on two stars because honestly if you asked me about this place, I really would say \Meh. I've experienced better Italian in Philly.\""</t>
  </si>
  <si>
    <t>Q2T0hWllpq0PJ6vB4wxALg</t>
  </si>
  <si>
    <t>gN7mH2yplEF1Qv9YCizLlg</t>
  </si>
  <si>
    <t>Tonight we attempted to have dinner here and it was one of the worst meals I have had In Philadelphia. We were a party of six and when we arrived the hostess simply pointed her thumb to the back of the restaurant where our 4 other friends had been seated. The salad speciial was prosciutto wrapped around string beans with Gorgonzola cheese. Sounds good; taste was ok; but the prosciutto was gray. It was downhill from there. I ordered the fish of the day; cod; could not eat it. It had the texture of grits without any flavor. They took it back and I ordered the pasta special shell fish over pasta. They forgot to cook the pasta; it had no flavor and I picked at the seafood and left the pasta. It gets worse. As a party of 6 they added a gratuity; 20%; ok a little higher than the 18% that is the normal tip for larger parties;however; the 20% was applied to dinner and the tax total; OUTRAGEOUS. Three couples and each used a credit card to pay the bill; I was informed they could only accept 2 cards; with a little persuasion on my part they took all three. Never; ever have a meal at this place.</t>
  </si>
  <si>
    <t>FdsY8uU5cFgvpj6YWmzimA</t>
  </si>
  <si>
    <t>LbOXq-kUdvXsoERsljshyQ</t>
  </si>
  <si>
    <t>I have been to La Viola a handful of times.  I think it's a Center City go-to for Italian BYOB's, but you should know what to expect ahead of time.;;I came here for restaurant week. It was one of the more affordable places on the list, seeing alcohol wouldn't be pumping up our bill, but I ended up feeling like I spent more for restaurant week than I would have if I went and had a normal meal here. Granted, it was a four course meal, but even if I'd have ordered an appetizer and an entree, it still would have been less.;;I felt like the presentation was a little sloppy. The arugula salad with tomato and feta looked like something I'd throw together at home. I ordered the grilled calamari as my appetizer, which tasted like rubber. I've had it here before and enjoyed it, but on a crowded Friday night during restaurant week, it felt rushed. The Lobster Ravioli was delicious, as we're the mussels that my dining partner ordered. ;;The tiramisu dessert can only be described as fabulous.  La Viola is always a safe bet for dinner; I wouldn't come back here for restaurant week, but I'll certainly be back on a normal night.</t>
  </si>
  <si>
    <t>7O7C68FouGaYxSNRolozRA</t>
  </si>
  <si>
    <t>Great fancy BYOB place for a date. I ordered the Veal Marsala and was pleased with it. Restaurant can accommodate larger parties with a reservation. Only 3 stars because I think it's a little pricy for the quality; and it feels over crowded.</t>
  </si>
  <si>
    <t>FLIBb1aknOo6YoneepiNmA</t>
  </si>
  <si>
    <t>8tnUnN9c1cx0u__k6rsfTA</t>
  </si>
  <si>
    <t>Lobster Raviolis are Awesome; this restaurant is super small it is hard to move around; but it is kinda cool you can make a new friend at the next table.  We had a group of 5 people and it was fine;  all left FULL  and BUZZED (BYOB)  Id say it was a good experience.</t>
  </si>
  <si>
    <t>wHXg3H8sZzRoN95pDA_Dxw</t>
  </si>
  <si>
    <t>TKPAyOWcexkpVHPCdYTNmQ</t>
  </si>
  <si>
    <t>Spuntino Wood Fired Pizza</t>
  </si>
  <si>
    <t>KMjZCdPbL95gOWCkvkGdOA</t>
  </si>
  <si>
    <t>Finally a decent challenger to Nomad with respect to Naples-style pizza; meaning thin crust; fresh ingredients; San Marzano tomatoes; and wood fired oven. We had the buffalo mozzarella and the cauliflower pizzas. Both were terrific. The interior is very welcoming as well.</t>
  </si>
  <si>
    <t>y8e7UIRw-4CoMmLdj4A12w</t>
  </si>
  <si>
    <t>I hate to throw this place under the bus because it's in my hood and a very nice space.  Really the reviews a 2 plus or 3 minus.  It's on a busy corner and centrally located but sadly it's pulling up a bit short where it counts: The Pizza!  I gave it a second go several months after a lackluster first attempt but unfortunately nothing changed.  The devil is in the dough details; it's 'doughy'; soupy in the middle and lacking that delicious flavor of a great recipe perfected over the heat of a great oven like they have right there in the kitchen.  I'll check back periodically for changes in the feedback but for now; if I need a pizza fix a slice down the street (if you get it before it sits all day) will fill the void or just Caviar -it from Bufado.  Please fix the recipe; you have so much potential and we (the neighborhood) would gladly support you!</t>
  </si>
  <si>
    <t>iIxH7QyLxkykchbPQ-893A</t>
  </si>
  <si>
    <t>Quick Review- The tastiest! Warm, quiet, home feel. A wonderful atmosphere with even better food. Limited seating but never had to wait regardless of the day. Addicted to the pizza with so many options! Perfect date spot. ;;In Depth Review;;OVERALL- Spuntino located in Northern Liberties is a great brick oven pizzeria. BYO. Take out possible. There are so many pizza options (at least 20) at such a great price. Have never been disappointed. Great atmosphere. Most recently, went here with my girlfriend on a Friday night @8pm.;;ATMOSPHERE- The main area is somewhat small but they make the most of the space. In the summer there is outdoor seating. Dim lighting with quiet music. Not loud even though the tables are close together. Tables are placed right beside the front entrance so there is a bit of a draft. Restrooms are well kept. Because of the brick oven the pizza takes longer than one would want to prepare but it is worth it. Perfect for a first date. Also perfect for date number 5, 75 and 495. ;;PRICE- Can't beat it! Each pizza is anywhere from $11-15. The appetizers are a little less than $10 but I recommend sticking to the pizza. Special pizza is offered everyday but it is not cheaper than the other pizzas. So overall no actual specials like a happy hour or anything. Check was $27 for two oversized individual pizzas before tip.;;DRINKS- Alcoholic drinks, non-alcoholic drinks, water, juices, soda, milk, smoothies, tea, coffee, eggnog, slushies, pumpkin spice lattes and Gatorade. They have it all! Of course it's a BYO restaurant so I should say \they allow it all\" and not \"they have it all.\" ;;FOOD- This is the best brick oven pizza I have ever had. Each of the 20ish pizzas have their own appeal. The portion sizes are great. One pizza is not enough for two people but two pizzas may be too much (which is never a problem with pizza). I recommend the classics</t>
  </si>
  <si>
    <t xml:space="preserve"> margarita and pepperoni but my favorite of the lot is the carbonara. Definitely ask about the special. It's always a pizza that isn't on the menu but has always been impressive. I love this place so much I am determined to try them all. ;;;Spuntino</t>
  </si>
  <si>
    <t xml:space="preserve"> you've stolen a pizza my heart!"</t>
  </si>
  <si>
    <t>e2LdhvdMaNTwFhkUCG9eYA</t>
  </si>
  <si>
    <t>YXNZ16FX1Ajyv507WTyCtA</t>
  </si>
  <si>
    <t>I'm a lover of almost any sort of pizza. Bougie, delivery, frozen, or homemade, I love it all. However, the magic that happens when you throw a wood fire oven in the mix is nigh unintimable. A slightly charred crust that deftly walks that elusive line between crispy and chewy is high on my list of favorite things to eat. As such, I came into Spuntino with high expectations.;;The interior of the restaraunt is modern and clean, all sharp lines and hard surfaces. It feels nice, but still casual and very approachable. The kind of place where customers can be comfortable in everything from suits to yoga outfits. There is a variety of seating, including a bar that looks into the kitchen, large tables that are used for groups or communal dining, and a few smaller tables. Also, it's a BYOB, so plan accordingly.;;We were kindly greeted and seated upon entering. Our server gave us menus and poured water (he also left a full water bottle on our table for refills. Huge plus, IMO).;;We kicked off our meal by splitting a finocchio (fennel) salad, which was super fresh, tasty and just the right size for the two of us. We then pulled the trigger on a pair of pizzas, one from the sauced side of the menu, the capriccisoa (ham and veggies), as well as one from the \bianco\" side</t>
  </si>
  <si>
    <t xml:space="preserve"> the carbonara (pancetta and a sunny egg). ;;When the pizzas hit the table</t>
  </si>
  <si>
    <t xml:space="preserve"> we immediately knew that Spuntino was a winner. Not only were they gorgeous</t>
  </si>
  <si>
    <t xml:space="preserve"> they smelled fan-freakin-tastic. Our server dropped off some grated parmesan</t>
  </si>
  <si>
    <t xml:space="preserve"> roasted garlic powder</t>
  </si>
  <si>
    <t xml:space="preserve"> and crushed red pepper flakes. We dug in with a vigor.;;The pizza was everything I had hoped for. The crust is perfect</t>
  </si>
  <si>
    <t xml:space="preserve"> the toppings are fresh and high quality</t>
  </si>
  <si>
    <t xml:space="preserve"> the meats are flavorful and not greasy at all (which is always a fear of mine when it comes to pizza toppings). ;;Both our selections were delicious</t>
  </si>
  <si>
    <t xml:space="preserve"> but the the carbonara was on a whole 'nother level. The egg really makes it. Highly recommend!;;The prices are reasonable for what you get</t>
  </si>
  <si>
    <t xml:space="preserve"> and our order was just right for two people. We left feeling good</t>
  </si>
  <si>
    <t xml:space="preserve"> with happy bellies and happy hearts.;;tldr: Spuntino rocks</t>
  </si>
  <si>
    <t xml:space="preserve"> can't wait to go back! Get the carbonara."</t>
  </si>
  <si>
    <t>zIaSw9laTHVMKCuOmXrWdA</t>
  </si>
  <si>
    <t>7yL-xNp8f5x9kWIGJe-u0g</t>
  </si>
  <si>
    <t>OnMbTq4O4RqHUdfGEanmew</t>
  </si>
  <si>
    <t>Spuntino is AMAZING! I love the pizza so much, and how can you say no to BYOB? This is seriously the best Neapolitan style pizza I have had in Philly so far (and I studied abroad in Italy!). Last time I was in, there was an Italian family eating, so that has to tell you something! Plus, as a vegetarian, they are willing to customize the menu any way necessary. You have to try it, and the prices are reasonable as well. I highly recommend the Regina pizza, but you can't go wrong with any of them. Love, love, love, I will definitely be a regular :);;I see some people are complaining about it being \burnt\" or not \"chewy\" enough... ew</t>
  </si>
  <si>
    <t xml:space="preserve"> you clearly don't know good pizza...."</t>
  </si>
  <si>
    <t>9dhgy7SfGIFqfgkitsGtmg</t>
  </si>
  <si>
    <t>I LOVE this place with every fiber of my being. My family and frequent Italy, and last June we went to Sicily where I took a cooking class. We make the traditional Sicilian caponata and, upon tasting the final product, my husband said, \Not as good as Spuntino's\" He was right! And the pizza at Spuntino is right there as well. ;;My four year old is a pizza snob and he loves their pizza so much that we had his fourth birthday gathering there. We THOUGHT that would be a good idea -- coming from the museum we thought the kids would be tired and hungry.I didn't consider that a gaggle of four year olds would still tear through the space at full lung capacity (I somehow imagined them all sitting quietly</t>
  </si>
  <si>
    <t xml:space="preserve"> eating pizza and discussing politics). The owner and his mother were SO kind</t>
  </si>
  <si>
    <t xml:space="preserve"> they never said a word</t>
  </si>
  <si>
    <t xml:space="preserve"> and just made sure that we were all taken care of. I can't tell you how much I appreciated it. So</t>
  </si>
  <si>
    <t xml:space="preserve"> the best pizza and sides (and caponata)</t>
  </si>
  <si>
    <t xml:space="preserve"> and excellent service. Can't beat it."</t>
  </si>
  <si>
    <t>2NyB0IY6mHzFidFcfsGccg</t>
  </si>
  <si>
    <t>W8WK7zrloMFHeSdCp-_ysQ</t>
  </si>
  <si>
    <t>I love brick oven pizza so I had to try Spuntino's. I got the arugula salad and the fradiavolo pizza. The salad was so fresh and light; thankfully not drenched in dressing. The pizza was so flavorful I ate it all in about 5 minutes. I've been to plenty brick oven pizza places in the city but this place is by far the best. Even better than Vetri. If you are looking for amazing food and great service you need to go to Spuntino's!</t>
  </si>
  <si>
    <t>md8wkI4O4IYoUEaiO9_hNA</t>
  </si>
  <si>
    <t>This is the Best pizza I ever had.My husband and I are italian, we moved in Philly few years ago and this is the best Pizza by far.;It's like a real italian pizzeria. ;We tried the special with stracciatella cheese and it was amazing.;Super recommended!!!!!!;Keep going guys!</t>
  </si>
  <si>
    <t>oUYyWknfATYr3XRhpjj3pw</t>
  </si>
  <si>
    <t>GsG7CjZQTG6RKlvEuoY7UA</t>
  </si>
  <si>
    <t>VG-LvZEUdoknVyXE-oRC_Q</t>
  </si>
  <si>
    <t>ZVu9TDpTvIgCN8x6IY-KmA</t>
  </si>
  <si>
    <t>Oregon Diner</t>
  </si>
  <si>
    <t>ze8996HyC9yKhyyGA4y_mw</t>
  </si>
  <si>
    <t>Visited for the first time yesterday; and enjoyed every bite! Had the Asian chicken salad; adding a salmon filet...delicious! My daughter had a pizza burger which she commented on how good it was throughout the meal (and she's picky!)..son had childrens spag/meatballs which were huge...we didn't need the extra which I was told by friendly server Diane; and my sons friend had the childrens grill cheese...I kept wanting to take a bite of it..it looked so good! Fries were the lumpy crispy kind and perfect! I was too full for dessert; which was disappointing because there were so many displayed up front....we decided to take 2 apple turnovers home; with cookies the boys ate up on the way. Overall delicious; prices affordable ....we will definitly be back!</t>
  </si>
  <si>
    <t>S-GV2zpzw4l7_inVfeRWlA</t>
  </si>
  <si>
    <t>GHd9XtEdNL2OtVUHnFRxaA</t>
  </si>
  <si>
    <t>\Standard\"</t>
  </si>
  <si>
    <t xml:space="preserve"> \"adequate\" and \"typical\" are all appropriate descriptors for the Oregon Diner. ;;It is indeed South Philly. The waitress will call you \"hon\". ;;- If this is your first foray into the city or S. Philly</t>
  </si>
  <si>
    <t xml:space="preserve"> you may not like the Oregon Diner.;;- If you like diners and satisfying inexpensive meals</t>
  </si>
  <si>
    <t xml:space="preserve"> you may like the Oregon Diner. ;;Seriously</t>
  </si>
  <si>
    <t xml:space="preserve"> not to dress up a chimp but it's a diner</t>
  </si>
  <si>
    <t xml:space="preserve"> nothing more - nothing less. I can't over emphasize that. Is it going to have a greasy</t>
  </si>
  <si>
    <t xml:space="preserve"> no-frills quality to it? Probably. It's good for what diners are good for - breakfast. It's cheap and fast. It's not the kind of a place you would</t>
  </si>
  <si>
    <t xml:space="preserve"> oh I don't know....split hairs over a french fry charge.;;For me</t>
  </si>
  <si>
    <t xml:space="preserve"> I wouldn't go to any other diner in S. Philly."</t>
  </si>
  <si>
    <t>ZtdddE_ndZTnBGnMyYCBJA</t>
  </si>
  <si>
    <t>Had not been here in years; was looking forward to taking my family here.  What a disappointment.  Nice sized portions; but my hot sandwhich was lukewarm; server was never around; we had to ask for water each and every time any of us wanted refills.  I would not go back.</t>
  </si>
  <si>
    <t>8wccltzp5qDDlRba9FkhxQ</t>
  </si>
  <si>
    <t>_L_063S7annMaK3IvzZSjw</t>
  </si>
  <si>
    <t>I've eaten here a few different times over the past few months and it hit me last night how great this place really is.  The food is well portioned and priced very very well for a 24 hour diner.  The diner is clean and the staff is very nice.  Obviously; they are an interesting group in the middle of the night; but very nice.  You also definitely know you're in South Philly here.  It does kill me that they don't make eggs benedict; but no diners in Philly seem to.  Another positive is the Oregon Diner sits on 2 24 hours SEPTA routes; the 47 &amp; the G.  It's worth it.</t>
  </si>
  <si>
    <t>o9PbqlMh-7u5Mw-Ue7qUZA</t>
  </si>
  <si>
    <t>I had the turkey; roasted red pepper and cheddar wrap.  It was excellent.  There was a ton of tirkey.  The only bad thing I can say is that I would have preferred more peppers in it.  Hubby had the French toast.  He said it was very good.  MAK had the bison burger was very juicy and cooked perfectly.  The staff was very friendly and it is very clean.  We will be back.</t>
  </si>
  <si>
    <t>uIfDV6HbROS_36hGKx6m-w</t>
  </si>
  <si>
    <t>wVfmY7rRzRjW_yVM8gCWSw</t>
  </si>
  <si>
    <t>Hey, 3 Stars still isn't bad.;;This place is huge, so there is plenty of seating.  We were seated instantly, and they accommodated us in wanting to sit near a window so we can keep an eye on the car.;;The menu is huge and the prices are cheap.;;I went with a tuna melt and my mom the scrambled egg with scrapple.  Both were delicious, and the portions were large.  I took my other half to go.  The clam chowder was questionable, (not sure if they were REAL clams) and the chocolate milk had way too much chocolate syrup, but the tuna melt was out of this world.;;I can tell its one of those places where you have to remember what is good and what isn't, so you can warn your friends later.  :);;The service was great though.  I'd DEFINITELY come back here.  ;;PS:  Their pastry/cookie section by the register looks out of this world.  I'm a sucker for good Italian cookies.</t>
  </si>
  <si>
    <t>QKbq76KuUHLRZjWXDtbwWQ</t>
  </si>
  <si>
    <t>W26ESMtCmT_g2a0vNdHUYg</t>
  </si>
  <si>
    <t>its a south philly diner - you can imagine what to expect; and i like it here. i just like diners. i love the huge menus; friendly service; and low prices!</t>
  </si>
  <si>
    <t>o4VOsHs_FtewtHTHEIO36g</t>
  </si>
  <si>
    <t>Given that I don't own a car, I can't indulge my snobbery and cross the bridge whenever I feel the urge for cheap diner food.  I have finally steeled my resolve and tried the trifecta of South Philly diners.  First up, Oregon Diner.;;Now, when you go to a diner you have to expect certain things.  One, this is not gourmet food or a fancy establishment.  Two, it will be greasy.  Three, there will be some really interesting people both serving you and eating in the diner.;;File the two homeless folks (one in the parking lot and one sitting in the vestibule of the diner) under \interesting people\".  You could also include my waitress</t>
  </si>
  <si>
    <t xml:space="preserve"> who interrogated me about my choice of condiments (gruffly but without any ill will).  That said</t>
  </si>
  <si>
    <t xml:space="preserve"> she did keep my water full and deliver exactly what I ordered.;;The food was as expected - a big portion of greasy breakfast goodness than only set me back $4.75.  Not going to win any awards but it easily erased the last vestiges of a night of excess.  I bought some of the Easter bread</t>
  </si>
  <si>
    <t xml:space="preserve"> which was pretty good.;;Overall</t>
  </si>
  <si>
    <t xml:space="preserve"> Oregon Diner will get the job done when you want diner food.  However</t>
  </si>
  <si>
    <t xml:space="preserve"> dodging homeless people to get in is not my cup of tea</t>
  </si>
  <si>
    <t xml:space="preserve"> so on to the next competitor."</t>
  </si>
  <si>
    <t>dLDrk53s4xpZZSMT-VBEpQ</t>
  </si>
  <si>
    <t>I had high hopes for the Oregon Diner.  A classic South Philly institution.  The place where former mob boss, Nicky Scarfo, actually killed a man.  ;;I was disappointed by the establishment.  Nearly everything inside and out is cookie cutter.  The only thing that looks authentic is the iconic sign outside.  ;;I ordered the bacon cheeseburger deluxe.  This is the litmus test of any diner.  Every diner should be able to do this one dish well.  The beef patty was totally bland.  No seasoning whatsoever.  The bun was totally stale and unloved.  There were two very thin measly pieces of bacon and cheese that was barely melted.  I took about two precarious bites before it totally fell apart.  There was no way I could possibly eat this without looking like an animal.  My hands were totally sticky and greasy from the food - no amount of napkins could correct this.  ;;Thankfully, the industrial strength fries were nearly edible.  ;;Also, I sat at the counter and it was totally sticky and gummy.  I found this out the hard way when my elbow was nearly covered with grease after touching the counter.</t>
  </si>
  <si>
    <t>C20k3sgrKht5E_BCFdnF0Q</t>
  </si>
  <si>
    <t>yBBOrdY4gkP-8UhnhvgzJw</t>
  </si>
  <si>
    <t>Felt like having a lot of food on the cheap so decided to go to Oregon Diner.  Haven't been to this place in over three years when I had a later work schedule and would come for the mega breakfast (that did double duty for leftover lunch).  Not much has changed; however; it did appear to be much brighter and cleaner than I last remembered.  I bought my sister as my dining companion.  Got the munchie plate as an appetizer; this is really an entrÃ©e with all the heaping food; chicken fingers; wing dings; etc.  I only ordered this because it was to be my lunch for the next day.  Everything on this plate was pretty good; however; I thought it used to be fried clams on it too.  Oh well!!  Anyway; they have a rotating selections of daily specials but you can always order off the menu.  I got the broiled seafood stuffed combo and sis got the fried flounder.  I must say; everything tasted fresh and broiled just perfectly.  I even had leftovers.  Sis was full after eating her salad and stocked up on the cornbread so she took her fish home so I cant give her opinion on her food.  I upped my dinner meal to a combo and got a dessert too (to go).    Two meals; two unlimited sodas; one appetizer and dessert----less than $50 bucks!!  Way to go!!  Now I have to treat my other sis too; so I will be coming back!!</t>
  </si>
  <si>
    <t>2-eoODWXqLdQEpdO7NzAWQ</t>
  </si>
  <si>
    <t>YAUUdbESr8BYQ_TFgDjT5Q</t>
  </si>
  <si>
    <t>Asian Fusion, Sushi Bars, Japanese, Steakhouses, Restaurants</t>
  </si>
  <si>
    <t>Tokai Sushi Hibachi Steakhouses</t>
  </si>
  <si>
    <t>LAJsxN2q_C6GUJ5hE-y_yw</t>
  </si>
  <si>
    <t>I ordered delivery from here 3 times when I wanted sushi; all 3 times the delivery guy instead of knocking or ringing the doorbell just...opened my front door; which scared me to death; another time I waited over 2 hours for my food...and old sushi is not good sushi. Maybe its better to sit and eat at; I only used their delivery service and likely won't be doing so again. But generally speaking they are fine.</t>
  </si>
  <si>
    <t>CMxIVAZ36RFIbve5rtXLGA</t>
  </si>
  <si>
    <t>Update after initial review:  ordered again last night using the yelp eat24 app. Food was ready within 10 minutes of placing the order. I opted for pickup since I was on my way home. The app did not give them my correct phone # and speaking to the great staff at the reception desk they told me sometimes yelp gets the addresses wrong for delivery so my advice is to type your phone # and address (if using delivery) into the comments box just so you get your food as fast as they intend to get it to you. ;;This is the best place for sushi in the area. We have frequented other sushi places and this one by far stands above the rest. Was happy to see Saturday night was very busy for them, and my takeout was still ready in under 10 minutes!!</t>
  </si>
  <si>
    <t>ynO2E2xuey8iT_q8y-Dy8Q</t>
  </si>
  <si>
    <t>oY_n_i569edxrOmuCTgAsw</t>
  </si>
  <si>
    <t>By far the best place in the northeast and not over price; great show; best hibachi I've even been to. The atmosphere is amazing and everyone is so welcoming. I alway try to go here any chance I get.</t>
  </si>
  <si>
    <t>cd8sq2YUTEwToMFV2BntHw</t>
  </si>
  <si>
    <t>aGSwjA8JfAJmnxV3yjN0XA</t>
  </si>
  <si>
    <t>ikp2ry_Ov3PRk6kI_6c3SA</t>
  </si>
  <si>
    <t>tZM3ZsCvz4aaAIcEGV71TQ</t>
  </si>
  <si>
    <t>The setting is great; has a modern feel to it. The food is pretty good some of it is a bit spicy. The reason I'm giving it such a low rating is because the waiters there are extremely rude; don't clean; and demand you tip them more after already leaving a 20% tip.</t>
  </si>
  <si>
    <t>Y3vY3BK8K6cXWm0EeuEM9g</t>
  </si>
  <si>
    <t>bp-cmZDB64BGIE0wNTcYiw</t>
  </si>
  <si>
    <t>had a nice time there, the sashimi plate is nicely decorated, it's ART!;the price is not bad for the food.;Look at its artistic interior design, it's amazing in this area, ;could definitely beat other places even located in Center city.</t>
  </si>
  <si>
    <t>9EgPmYn67NOKm1fr7-4Hyg</t>
  </si>
  <si>
    <t>JGnCGq6pZLgtDFSYzC4WjA</t>
  </si>
  <si>
    <t>RRvGKxJg2d2aGiSiaQSR1g</t>
  </si>
  <si>
    <t>TN0UyxhwEHANY3HSRZq7Kg</t>
  </si>
  <si>
    <t>I love this place; friendly staff; the food is good; service was quick whenever I was here and the cooks are pretty funny....can be a bit pricy though.</t>
  </si>
  <si>
    <t>rbnucfhSfJLD_-gDuXjrDg</t>
  </si>
  <si>
    <t>uRPYEE6U589ZW50SX6Nxzg</t>
  </si>
  <si>
    <t>Went last night with a group of 10. Service was excellent; food was great; and the hibachi chef was great! Highly recommend this place to everyone!</t>
  </si>
  <si>
    <t>2VFMvYOQ6m5M_atE5bzX5A</t>
  </si>
  <si>
    <t>8f1PlW8YoCzQErda4cAUxQ</t>
  </si>
  <si>
    <t>Another great meal at Tokai.  Chef David made some amazing creations. ;Loved everything.</t>
  </si>
  <si>
    <t>lRznUOtLYY2GP_dvc7kmYQ</t>
  </si>
  <si>
    <t>Bakeries, Vegan, Restaurants, Vegetarian, Breakfast &amp; Brunch, Diners, Coffee &amp; Tea, Food</t>
  </si>
  <si>
    <t>The Tasty</t>
  </si>
  <si>
    <t>nMrlkhu0LyFuggAjQzO1Ww</t>
  </si>
  <si>
    <t>Come here every Sunday; its affordable unique and delicious. Great brunch spot for me (the vegan) and my boyfriend (the none vegan). Will always bring out of town guest here plus its very friendly on the budget.I recommend getting the chocolate cake doughnut; bottomless coffee and the rice crispy treats!</t>
  </si>
  <si>
    <t>5YYNEjE3tMP_26MdwGv62A</t>
  </si>
  <si>
    <t>W64fMDvSabEy3eN3ZD_Qcg</t>
  </si>
  <si>
    <t>one of my favorite vegan spots in the city. the staff is super friendly; they are always attentive to guests even when they have a packed house. the food is always great; they always have different specials going on. the loaded tots are amazing- the sandwiches are also phenomenal. the coffee is perfect; they also have bottle coke which is great. the TREATS! forget about it; this place is wonderful with a great staff and great for any member of the family.</t>
  </si>
  <si>
    <t>ant59d11IsDaepaxZL1O4A</t>
  </si>
  <si>
    <t>Qwqv9wrD65fvry-FcPcN6Q</t>
  </si>
  <si>
    <t>Our first visit today from nj was fantastic.  When we walked in;  the guy(don't know; but he seemed to be the manager) greeted us; explained how to order; and pointed out an empty spot to sit.  I don't think we were even seated 3minutes when our food came.  It was piping hot and fresh. It was sooo good.  We both got the dirty Jersey (tofu egg;  vegan cheese and vegan pork roll; what!!) DELICIOUS. the side of tots I got were huge! And tasted much better than tots I've gotten at other restaurants. They weren't full of oil. My husband also got a tot special.  It was huge.. seriously. And freaking awesome. The only bummer was that they only had vegan rice krispie treats; they didn't have any other dessert selections that I saw.  But we did get there at 2:15pm; and they close at 3. i do wish they would stay open a little later on the weekends. It's a small place;  but it was packed! Maybe one day they'll expand! We can't wait to come back to try other things.  We absolutely loved the fact that the employees there had metal t shirts on and there was metal music playing.  And all vegan food!? We were in heaven!! Thanks tasty;  see you soon!</t>
  </si>
  <si>
    <t>sBpfhbdycWly1i5B4XBBsg</t>
  </si>
  <si>
    <t>P5Xe2bmgiFYh7KGeU8OZ_Q</t>
  </si>
  <si>
    <t>This is one of my favorite vegan restaurants! The place is small, but at 8:30am on a Sunday, it was empty so we had no problem getting seats. However, we noticed a lot of people come in right after we got our food. I was pleasantly surprised that the food wasn't expensive. ;The food was fantastic! If no one told you the food was vegan, you probably couldn't tell. We ordered the Dirty Jersey, Breakfast Boost Toast, and deluxe breakfast burrito. My favorite was the burrito. It was so flavorful and filling! I wish I substituted my home fries with tater tots though; they were on the drier side and not that crispy. ;The breakfast sandwich and toast were also very good! If you're looking for a lighter meal, the toast is a good option. ;I'm not from Philly, but if I ever come back, I'm stopping by The Tasty again for sure!</t>
  </si>
  <si>
    <t>cTlWv0pJU7nqImFr-RrQaQ</t>
  </si>
  <si>
    <t>XMPnVUYYntr0mhbuM8EHIQ</t>
  </si>
  <si>
    <t>I really cannot think of anything I do not like about the Tasty.;I like talking to the people that work there.;I like how you order at the register and sit where you want then clear your own plates.  It's like I can have everything done at my own speed without an out of breath server rushing me along or not paying attention to me at all.;I like how the place looks, the colors and decor and arrangement are great and it feels so open despite the small space.;I like how all the condiments are sitting in bottles by the grill.;I like the location.;I like the regular toast, french toast, monte cristo french toast, home fries, tator tots, chkn and waffles,;Oh wait, I didn't like the sausage patties.  But I am still giving 5 stars.  And I can't wait to try everything else.;New Sunday spot.  This no-eating-during-the-day-person here may become one of them weirdo yuppie brunchers after-all.  The Tasty makes me feel okay about this.</t>
  </si>
  <si>
    <t>No96XjSac4MY64zWOs7lwQ</t>
  </si>
  <si>
    <t>rGIvMk7DZsUfAOuiRsJkmQ</t>
  </si>
  <si>
    <t>F_VFJvMHitqHPF4Yu2KItg</t>
  </si>
  <si>
    <t>egclVq2ZNax74iEiNuEyiw</t>
  </si>
  <si>
    <t>Can't do better for vegan diner food. Everything ordered was delicious. Pancakes looked like whole grain; but were light and fluffy. Chix on chix and waffles was extraordinarily. Waffle fries that came with Philly cheesesteak was the same. Looking forward to going back. Customer Service which I noticed got panned in a previous post was very good. Ordered food at front counter and food was called up quickly considering the quantity of food we ordered and how busy the restaurant was.</t>
  </si>
  <si>
    <t>GrhBEVL_z8dXHR1AidbHbQ</t>
  </si>
  <si>
    <t>Z1mdEMojraNlJb--ify_Vg</t>
  </si>
  <si>
    <t>The Tasty is a fun, retro themed, sort of fast casual vegan diner that serves huge portions. You won't leave hungry. It's a small but welcoming place with funky decor and a friendly feel. A word of warning (or recommendation) - the coffee is STRONG. I kept putting milk in it and it wasn't changing color. ;;I got a Tofu Egg &amp; Cheez sandwich with tempeh bacon and home fries. Absolutely amazing, and I'm not vegan. Our food came out surprisingly quickly for such a busy place. I sampled my friend's breakfast too, and there were dowels in the \chicken\" of the chicken &amp; waffles</t>
  </si>
  <si>
    <t xml:space="preserve"> so you get that real chicken-y experience. This was a great place to have a hearty breakfast before walking around Philly all day. Definitely TASTY!"</t>
  </si>
  <si>
    <t>wnFT19UHrlwTqx4U0WJyCg</t>
  </si>
  <si>
    <t>6lrRDtmRYCcL_cgkSCAGPQ</t>
  </si>
  <si>
    <t>A fun little diner! Cute interior, no frills service, with a menu catered to vegetarians &amp; vegans. I am inclined to give it a better rating than normal because I do want this diner to succeed...;I'm a happy meat eating omnivore that is open and loving to all foods: if you familiar with vegan food, you will be disappointed. If you are vegan and are looking for a place to eat, you will be pleased! ;Food and service is solid, but not outstanding. I'm well versed in vegan food / cooking and overall, would say the food was 3 out of 5 - tasty donuts, yummy very crispy home fries and  tangy \sausage\" gravy. ;Yes they offer cow's milk</t>
  </si>
  <si>
    <t xml:space="preserve"> i appreciate that they offer non vegan milk</t>
  </si>
  <si>
    <t xml:space="preserve"> as it may help encourage a newcomer to try something they wouldn't have before. I brought my non vegan friend and she enjoyed everything and didn't even realize she was eating vegan cheese and vegan eggs."</t>
  </si>
  <si>
    <t>vo2GzuR6kOFL8wGEpJYS3g</t>
  </si>
  <si>
    <t>sVwnLRydeZiFlWlVL-OUig</t>
  </si>
  <si>
    <t>jHeT7dodT4fN1SD3QEFoAA</t>
  </si>
  <si>
    <t>Restaurants, Food, French</t>
  </si>
  <si>
    <t>Cochon</t>
  </si>
  <si>
    <t>_uNZjjG5JUkRKlCX-6zp4w</t>
  </si>
  <si>
    <t>Cochon is an interesting match to Bibou; another bistro in South Philadelphia. I think they are both outstanding; Bibou for its subtle yet exotic flavors; Cochon for its more rustic yet undenyable attraction of earthier flavors. Both excel in that difficult-to-define balance of flavors; where you revel in the fresh and unique flavor nuances that make these places special. The personality of the restaurant is soft and cozy; and clearly most of the clients are true foodies. Staff is comfortable; maybe not as solid as Bibou; but suitable for what Cochon is aiming to be. It's all about how you define yourself. A gem.</t>
  </si>
  <si>
    <t>ToF1FkCN5kFo4nS4XT6TLg</t>
  </si>
  <si>
    <t>If I never went to a restaurant on a busy Saturday night again it would be too soon.  Went to this cozy french byo on a Wednesday night this spring.  Delightfully quiet.  Our party of two requested a four top and got it; rather than behind a party of six leaving no breathing room at the suggested two top.  Anyway; on to the good stuff.  Of course; we brought a bottle of wine and once seated it was quickly opened.  Our waiter was gracious.  I was a little put off that he had to read the specials off his pad.  Having been trained in fine dining myself; this is a no no.  But no matter because he was knowledgeable and helpful the whole way through.  We started off with escargot and the fried oysters.  I had never tried escargot before and was super excited.  And rightfully so because they were awesome.  The fried oysters-perfection.  Just outstanding!!!  Entrees: the pork trio and the duck breast.  I; too; believe in playing to a restaurants strength so I went with the pork.  Generally good with meat falling off the bone tenderness; I was a little disappointed the meat was so fatty.   I have a thing with fat that I can see so clearly.  That thing is not eating it. :)  But overall the dish was good.  The duck breast was cooked to perfection and delicious. For dessert:  strawberry rhubarb served with buttermilk ice cream.  To. Die. For.   I would absolutely recommend Conchon to friends and family.</t>
  </si>
  <si>
    <t>8gDNGPVLrgV-ycN9ENVw4A</t>
  </si>
  <si>
    <t>Came here last Tuesday night just out of the blue. Its a nice; intimate scene. It was quite empty; even for a tuesday night. The 3of us ordered the escargot; frog legs for apps. The escargot was classic french style and we enjoyed them very much. Frogs legs were crispy and moist and i would recommend them as well. FOr entrees we had the short rib; pork trio; and pork chop all were very good. Pork chop was my favorite. Portions are large and thte pricea are not outrageous. Definitely coming back.</t>
  </si>
  <si>
    <t>ZTAGOSshWmefSPWz3RY1qA</t>
  </si>
  <si>
    <t>Love this place! I don't need to say much except that the chef really put his heart and soul into each of his dishes. My personal favorite is the duck breast specialty dish. I am still craving it even after just having it! I've gotten my sister to fall in love with this place so; yes we will definitely become regulars here.</t>
  </si>
  <si>
    <t>ZtQr5DOhdD0yCJxal6oqlQ</t>
  </si>
  <si>
    <t>qDt0IS4gvCtxZZwqR2wIXg</t>
  </si>
  <si>
    <t>Recently went for a Bday celebration... certainly the pork is the house specialty but I really enjoyed the scargots for appetizer... was not impressed by the pork in entree.;Will come back for sunday brunch and update... BYOB is certainly a plus and the place is very cozy as well</t>
  </si>
  <si>
    <t>7-fSs7RaOD-EEIflooWRsg</t>
  </si>
  <si>
    <t>WPMHDXzKtB9lgOzLNiboRA</t>
  </si>
  <si>
    <t>cJBa8WzrzX6LgOCjris4Dg</t>
  </si>
  <si>
    <t>I love this place! As pig is my favorite food group (yes; I said food group); this place is like a little gift from the gods. Where else can you get pig in your app; pig in your entree; and pig in your dessert? If you know somewhere else; tell me please! In the mean time; this is pig heaven. I almost drove 45 minutes to go there just for dessert last week. See you soon!!!!</t>
  </si>
  <si>
    <t>IyTBI7li0LpqEqyWbrqhqw</t>
  </si>
  <si>
    <t>NOLn681zKygJH1jh4tiIoQ</t>
  </si>
  <si>
    <t>BYOB. Cash only.;;Opentable will not let you make large reservations for this place because the restaurant is so small that they'd have to move tables around to accommodate parties of 4 or more.;;It's a few blocks away from South Street, but the food is fantastic. Not a lot of vegetarian options, but you'll love this place if you love pork. I was disappointed in my scallops only because I didn't get full off such a small portion (5 scallops and some rice, really? What did I just pay for?)</t>
  </si>
  <si>
    <t>b9RNr8tzhL_O2t54c7bh8w</t>
  </si>
  <si>
    <t>rcGq-mv_TKP3ksTeR2yU5A</t>
  </si>
  <si>
    <t>Holy Pig. I mean this place really knows how to get down with the swine. First off the outside of the restaurant has a very bistro and welcoming feel, the inside is cozy and dim with lots of small tables all close to one another. ;;I started off with the scallops, they were perfectly seared and really melted in my mouth. They came with a nice lightly dressed salad that went perfectly. My companion started off with the boudin blanc which was basically a pork sausage in a lentil and mustard seed puree. ;;For dinner I went with the slow roasted pork belly, and Companion went with one of the specials for the evening, the bone-in pork shoulder. Both of us couldn't get enough of our meals. ;;The pork belly was so incredibly tender that you could slice through it with your fork. Even though it appeared a little fatty, once it was in your mouth it didnt even matter. The skin was crisp and the meat was soft and tender. The pork belly came with a side dish of beans that didn't even compare to the wonderful flavor of the pork. I could've done without it, but I understand that they wanted a little more on the plate. ;;The pork shoulder  was perfectly browned and crispy and the meat was tender. My only complaint would be that there wasn't a ton of flavor to the meat. The shoulder came with roasted root vegetables which were cooked perfectly. ;;For dessert we split the short-bread pudding with pecan ice cream. It was tasty and the perfect portion for each of us to get a taste without feeling stuffed after. ;;The waitstaff was nice and helpful. I've said it before in reviews, but I love when they aren't afraid to make a real recommendation. My companion was first going to try the rabbit dish, but the waitress instead recommended the special which she said was a real crowd favorite.</t>
  </si>
  <si>
    <t>xEnWR_wQ_1pZF-CmgKJiEA</t>
  </si>
  <si>
    <t>Went to this place with a big group of friends which can always be a challenge. But, it turned out great! It's a cute little place, with really nice servers and fast service. We first split a bunch of apps and the escargot was delicious! All my friends who had the lamb (the special of the night) said it was amazing. I got the rainbow trout which was average, however the mashed potatoes and asparagus were cooked and seasoned perfectly. ;;Then dessert! I had the poor mans cake (I think that was the name) and it was amazing. I would go back just for that. My friends just had to try the trio of ice-cream- because it included bacon ice cream! Everyone took a tiny taste and it actually tasted like bacon. Crazy! ;;Overall: expensive but not as much as you'd think. Expected the decor to be a little more fancy.</t>
  </si>
  <si>
    <t>_HlPEm9jWaRNdSmJDf7G8A</t>
  </si>
  <si>
    <t>dSPA4yql9vUwnYRxHiVtHA</t>
  </si>
  <si>
    <t>Makiman Sushi</t>
  </si>
  <si>
    <t>dk4wmHP-oih3UGg40kLWMw</t>
  </si>
  <si>
    <t>My husband and I went here on a Friday evening. A woman cut right in front of us as we walked up to the hostess stand and got her party of four promptly seated. We then walked up to the hostess. They had six tables open as well as people finishing their meals at several other tables. Yet they insisted they could only seat us outside (it was a torrential downpour with thunder and lightning) or at the sushi bar. When we asked about how long it would be to wait for a table they first said about 30 minutes which we agreed to (despite there being 6 open tables) yet then a moment later the manager came over and said it was not possible to wait for a table.;;While I can not comment on the quality of food I can say their service is absolutely horrendous. I can not fathom why it was impossible to seat us at a table despite the 6 open tables or allow us to wait for one yet we could sit out in the storm or at the bar. I will not be returning here.</t>
  </si>
  <si>
    <t>s5QTRacIfsNKn7kWeA8smQ</t>
  </si>
  <si>
    <t>_rZYnBTTfslamusQu_dm0w</t>
  </si>
  <si>
    <t>Armed with a LivingSocial deal, we came by for dinner before heading to the Avenue of the Arts just 1 block away.  Don't judge the quality of the sushi by it's slightly sketchy looking website or less-than-sleek store sign - the sushi is great.;;We got a variety of standard rolls, which had generous portions of fresh fish.  The Reverse Maki (rice on the outside) tend to have more fish than the Hoso Maki (seaweed on the outside), so opt for the former. The Salmon/Avocado was particularly good, although the Yellowtail/Avocado and the Spicy Tuna were also solid choices.  ;;I'll be back to try one of the sushi entrees!</t>
  </si>
  <si>
    <t>djOcYGsy_-f2nPnHPabxTw</t>
  </si>
  <si>
    <t>I live downtown but have been making the trip to Makiman in the Northeast because the sushi is fresh and delicious and reasonably priced compared to every other place downtown, so you can imagine my excitement when I heard they were opening a spot in the city.  ;;I love going here on Mondays for the all you can eat sushi.  It's a great deal and you definitely leave feeling like you got your money's worth.  Their rolls are also to die for.  The yellow stallion and ne viking are two of my favorites.  ;;If you're looking for great sushi at a reasonable price with great service I would definitely stop in here!</t>
  </si>
  <si>
    <t>DFNRD5WiPI4YzzPYouoGqQ</t>
  </si>
  <si>
    <t>z2tE5wRExViDWwA7c44OKw</t>
  </si>
  <si>
    <t>Tried this place for the first time on a Saturday for a late lunch/early dinner. ;;LOVE LOVE LOVE the low carb Naruto Roll, but it only comes with 5 pieces :( .... I would adding more healthy rolls wrapped in cucumber and soy paper like this to the menu. The Sashimi prices are a little high...;;All in all we loved the mix of Japanese/ Korean food and the service, although the choice in music wasn't up to par.</t>
  </si>
  <si>
    <t>sushi was great; service was great and best of all it is BYOB.  They have a lot of specialty rolls including the regular rolls.</t>
  </si>
  <si>
    <t>bNiAUc6SxeDNw0D_HSr8IQ</t>
  </si>
  <si>
    <t>This is possibly my favorite sushi place in Philly. The ambiance isn't awesome; but the service is attentive; and the food is great. They have a bunch of interesting/creative rolls; and the fish is fresh and tasty. Plus the rolls are pretty large.</t>
  </si>
  <si>
    <t>TlFCJxRPwbQZ4c49QTrxdw</t>
  </si>
  <si>
    <t>7eh1o3LYzLPgS9fTQTzhig</t>
  </si>
  <si>
    <t>I dig totally dig this place!  This place has TONS of custom hand rolls and everyone I've tried was delicious! ;;If you like it raw is their motto, and yes I do like it raw!  Their fresh fish (sashimi) is delicious!  They have great cuts of fish, they have additional items on their menu if you're willing to try something different.  This place is a combo of Japanese and Korean dishes so they provide great options.;;I normally get take-out here which is always ready when they promise.  My casual go to sushi place.</t>
  </si>
  <si>
    <t>RhCKcbVvtP6YUNr3zF3EwA</t>
  </si>
  <si>
    <t>One of my go-to places for fresh sashimi. I have had quite a few things here and they have consistently been good. I usually get a sashimi deluxe but have tried their fusion rolls (the naruto; spider; caterpillar and rainbow rolls) and shared a 66piece sushi boat with 5 other people; which was enough for everyone.</t>
  </si>
  <si>
    <t>OPQ2383OOE9CsMlD8YtGeQ</t>
  </si>
  <si>
    <t>I tried Makiman for lunch and with a living social deal. We had the hirame carpaccio for appetizer (I think) and it was amazing. We had a few rolls for our entree and they were all very good. They are all of high quality; fresh; tasty AND huge. It was not the best I've had but I would definitely come back again. However; without the deal; it can be quite pricey.</t>
  </si>
  <si>
    <t>M6FVrWKLCoE2VaJD5E0gJg</t>
  </si>
  <si>
    <t>tPSMoKjHH2jRtwz6Xy4pqQ</t>
  </si>
  <si>
    <t>this is my go-to place for sushi since i'm not in one of those sugar baby/sugar daddy relationships that all the rage right now per the news stations. $$ sushi is alright by me since $$$$ sushi is a pipe dream. ;;i LOVE the mm naruto roll and the 911 roll. #1 because both are really delicious but #2 because they are absolutely gluten-free.  how do i know this? because the waitress i had the very first night i came here made sure to point out all the gluten free rolls after she spoke to the chef. ;;the mm naruto roll is the perfect roll for summer. it's a bunch of raw fish wrapped in cucumber. (if you're trying to remain gluten-free, ask them to hold the crabstick.) the 911 roll is baked salmon and cucumber with some sort of peppery kick. i'm salivating a la pavlov's dog just thinking about these rolls.;;one star off for lack of consistency in roll size.  at dine-in one night, my mm naruto and 911 rolls were really tiny, but on one of my take-out orders, the same rolls were enormous. ;;bonus: outdoor seating for when the weather is nice.</t>
  </si>
  <si>
    <t>yB2OawAQ_U8qwv7gu1huMg</t>
  </si>
  <si>
    <t>Restaurants, Sandwiches, Fast Food, American (New), Burgers</t>
  </si>
  <si>
    <t>Five Guys</t>
  </si>
  <si>
    <t>46nk6s1kRckMN9NY21YWMA</t>
  </si>
  <si>
    <t>I like them better than In N Out burgers.  It's cheap, and you get a TON of options for toppings for your burger.  The junior burger is plenty for me, but the regular burger is a deal if you want a lot of burger for your buck.  ;;Their fries are fresh, handcut, and delicious.  So much better than In N Out.  If you want a good burger and want it cheap and fast, try Five Guys.  It's not as fast as McDonald's, since it is not frozen and is cooked to order.;;You watch your food being cooked, and the place always seems pretty clean.;;So yummy.</t>
  </si>
  <si>
    <t>_3nYSa0Vbg-7dqAopOp6vA</t>
  </si>
  <si>
    <t>i heard the hype about 5 guys,  and i first tried them in Baltimore.  they were ok there  when got to Philly they were worse.. overcooked tasteless burger;actually burger king is better;they do have more toppings &amp; the peanuts. the fries weren't that great;my 10yo daughter and i decided....not again</t>
  </si>
  <si>
    <t>IDaJ7VFLTK0Gv-zxSJNfKg</t>
  </si>
  <si>
    <t>I originally liked this spot.  Thought it had a good fast food burger, but I've had some bad experiences with this place recently where I give it 2 stars now.;;Burger is okay - a little on the greasy side.  I used to like the fries and the fact that you get an extra scoop, but they were too soggy.  ;;The peanuts are a nice touch as you wait for your burger and the fountain soda allows you to have tons of options.;;Best options in the city for a burger</t>
  </si>
  <si>
    <t>dyFxpUQuXB9vnb34KHbV0w</t>
  </si>
  <si>
    <t>Sometimes - check that, ALL the time - I wonder how on earth my bf stays so slim. Especially when I'll drag him out for an evening stroll and suddenly we end up picking up food for him. The boys metabolism is ridiculous. Like most men, he loves a good burger and yet had never been to Five Guys before. Some of our friends love the place and say it's the best of the fast food varieties out there. So while on a walk and heading back to our place his stomach starts making noise and he asks me if there's a Five Guys nearby. ;;As he ordered a cheeseburger with regular fries (that I requested because YOU HAVE TO TRY EVERYTHING and one of my friends is obsessed with them), I observed the bare, cafeteria-like dÃ©cor. I found the bowl of free peanuts and bags upon bags of potatoes an amusing component of the place; at first I thought the potatoes were charcoal since the bags are so similar, but 1) they use a griddle for the burgers and 2) those fries are clearly a mad popular menu item so they need those tons of Idahos. ;;Let me tell you, he dug into that burger like it was a mini - I had barely sampled a few fries before I looked over and saw over half of it gone, and a content look on his face. He had to agree that it was a fine burger for a fast food place, but he wouldn't go out of his way for it (then again, he's quite the hoagie fan). The fries were tasty - that's what peanut oil is for - although you definitely need to eat them fresh because once they were room temperature they lost the crispiness. Glad we finally tried Five Guys out!</t>
  </si>
  <si>
    <t>Mn7AzOfnq5ax9Q0AEmh6Kg</t>
  </si>
  <si>
    <t>jPRDnnoCvJi2plYWWAoOcw</t>
  </si>
  <si>
    <t>9I1c2c0fyVg6-hsBAkXuYg</t>
  </si>
  <si>
    <t>My son and I dined at 5 guys last night and it was awesome!!!! My son never been to 5 guys; but I was turned on to them when I was in Maryland for a Mother's Day getaway! The BEST bacon cheeseburger I've ever had! The fries were so good! I will be back!!!</t>
  </si>
  <si>
    <t>9Ce1qy6G3d-eVaTwq_HBsQ</t>
  </si>
  <si>
    <t>5hN4LYOmVn6W323-JAKHCQ</t>
  </si>
  <si>
    <t>I do not eat beef. Therefore, five guys made me sad :(;;not many options unless you get grilled cheese AND get lots of toppings AND put fries in your sandwich.  THEN maybe you got something substantial there.  I like their fries.  But otherwise, I get sad seeing no other options besides so much cow :(;;They do have a mean kosher..hot dog?  hamburger?  i forgot what my kosher friend got?</t>
  </si>
  <si>
    <t>cY3mI8HDiHMSyzAJSUeTgg</t>
  </si>
  <si>
    <t>I think my opinion of Five Guys may be a bit distorted as I double parked on Chestnut Street to run in and pick up my pre order  and came away with a hefty ticket plus wound up on a segment of \Parking Wars\". Thought I was OK by parking behind a UPS truck so it wouldn't be me blocking traffic; not in my wildest dreams did I consider that she was giving him a ticket as well. But on the phone I just ordered 10 burgers.  Cost me a lot more than I expected trying to be nice and treat the office till I realized that their regular is a double.. Kind of like at Starbucks where our Small is their Tall.  Marketing really is about convincing the masses that black is white.   Little shady there i think.  But you can't gauge a burger by a double; it s just a wrong sandwich.  So I took one patty out and it was OK and the fries were great; but I wouldn't drive out of the way for a Five Guys.  Nice try; but the sacks of potaoes in the window don't quite make it as marketing shtick"</t>
  </si>
  <si>
    <t>BmCI9_Oxg7018TOxvnUPEg</t>
  </si>
  <si>
    <t>GzadPsNCqKvknzr91wgN0w</t>
  </si>
  <si>
    <t>I love Five Guys Burgers and Fries. Little hamburger is just the right portion, and the fries are always hot and overflowing. ;;Can't beat a burger cooked to order. Messy, but not too messy. Always delicious. ;;Sometimes the service is mediocre, and sometimes it's a little friendlier - I think it all depends on the time of day... Beware if you come too close to closing time - it starts to feel a little sketchy later at night.</t>
  </si>
  <si>
    <t>mIP1UXrGF7E23ipxV56OSg</t>
  </si>
  <si>
    <t>I like 5 guys; but they do vary. This one tends to be just okay. Pretty consistent burger and fries. The prices are a bit outrageous; but not in comparison to many of the other places of their sort.</t>
  </si>
  <si>
    <t>hhgyq_Kd8gvfeutaqYEkNQ</t>
  </si>
  <si>
    <t>IzyQVIJG8JAnOiRQPb0-wg</t>
  </si>
  <si>
    <t>Food, Coffee &amp; Tea, Pizza, Restaurants, Italian</t>
  </si>
  <si>
    <t>Rione</t>
  </si>
  <si>
    <t>z8oVcloAdEjzirPa9Nj0IA</t>
  </si>
  <si>
    <t>KY56OGPphczf47v7Fe4Pig</t>
  </si>
  <si>
    <t>3yPIY9fnbwYtd1nFUCXNCw</t>
  </si>
  <si>
    <t>Yum! Friends just ate here and liked it so much they delivered me four slices-- and they were delicious! I am vegetarian so didn't try the meat but the veggie slices were great. The eggplant one was ridiculously good; my fave I think; though I quite liked the white one too. Looking forward to dining in sometime.</t>
  </si>
  <si>
    <t>MAa_d95_a5nRKmKtIUbdOQ</t>
  </si>
  <si>
    <t>AsNd3wns2t4_QuJ-eO0YTQ</t>
  </si>
  <si>
    <t>Rione is my new favorite pizza by the slice spot! Everything is fresh and delicious, and they have so many different types of pizza that I'm pretty sure I could eat here every day without getting tired of it. At $3-4 per slice, it's also not going to break the bank. ;;When you walk in, you'll see all the different types of pizza laid out in front of you, and want them all. The meat and veggie options are separated, and every time I've gone, they've had just as many veggie options as meat, so this place is great for vegetarians! So far, I've tried the eggplant, zucchini and ricotta, prosciutto, sausage, and marinara slices. All of them have been on fresh baked, chewy crust, with a good cheese to sauce ratio. ;;The staff also heat up any slices you order in a toaster oven, so everything is warm and melty without getting soggy. My favorite is probably the zucchini, which has a delicious ricotta drizzle on top. Don't be afraid to be shameless and request the slice with maximum ricotta. ;;I've also gotten the arugula salad, which was big and very fresh. No soggy arugula leaves!! They also have dessert here (tiramisu I believe), although I've always stuffed myself with too much pizza to be hungry for dessert. ;;My one complaint would be that I actually really enjoy pizza crust, and because the slices are rectangular, most have little or even no crust. Those corner pieces though....</t>
  </si>
  <si>
    <t>gYVuKOTPEIYpfyiGcMWKJw</t>
  </si>
  <si>
    <t>I really like this style of pizza. Very tasty; and the crust is perfect.  Reminded me of this little place in Rome; Pinsere.</t>
  </si>
  <si>
    <t>iEA7L1rrS0fTdBLHjEu9lg</t>
  </si>
  <si>
    <t>tH3Nb24XsDMYss5_fLqYxQ</t>
  </si>
  <si>
    <t>Excellent; authentic; Italian pizza. Make sure to try patate e salsiccia; my favorite!</t>
  </si>
  <si>
    <t>ydI83b0WFf9Wkj2DhEMKXw</t>
  </si>
  <si>
    <t>UBkqsJOHg4j7mUK6CjAsGA</t>
  </si>
  <si>
    <t>I had never heard of Roman style pizza before but I'm so happy I gave this place a try. My understanding of it from the explanation one of the guys who work there gave me is that they let the dough sit for 72 hours which I think is what makes it more airy? My interpretation of it is that Roman style pizza is like topings on a flatter, slightly denser, and less greasier foccacia bread. I loved it. I also love that half their selection consists of meatless options that are actually different from one another.;;I got a slice of Parmigiana (tomato sauce, mozzarella, eggplant, evoo). It was a little over three bucks and the size of my very regular-sized hand. I had gone at an off time just to check this place out but if I had gone for a meal, I probably would have gotten another slice with no regret.</t>
  </si>
  <si>
    <t>56VbVCK0ZGL8NV-pWTbSKA</t>
  </si>
  <si>
    <t>ewxEca91PXuaCL19uLWPFg</t>
  </si>
  <si>
    <t>Excited to see Roman style pizza! Having been to Rome and indulged with multiple Roman offerings including Bonci's pizzarium; Rione brings innovation to the area. Forget pineapple; get into the flavor combinations they offer and enjoy it!!</t>
  </si>
  <si>
    <t>e6o_1Zzm50aX3dZXClIC2Q</t>
  </si>
  <si>
    <t>CBd1LRqcYrZK6Mym9ZnSpQ</t>
  </si>
  <si>
    <t>5tORFfvtx_MBqPhhaOWHGA</t>
  </si>
  <si>
    <t>UUUu_Ecctuxhn1cnubSbVQ</t>
  </si>
  <si>
    <t>BEST. PIZZA. I. HAVE. EVER. TRIED.;;Came to visit Philly for the weekend and was researching places to drop by before heading home and came across Rione on a 'Must try in Philly' article on Google. SO glad we did because it was so tasty! ;;The pizza is sold by the slice and it can be quite pricey compared to your traditional pizza BUT it is so worth it because it is different from what you're used to trying. It is Roman style pizza and it was so chewy and flavorful. We were the second customer in that morning and reading the other reviews, glad that we made it early as it seems there is usually a wait. ;;The store is relatively big. A lot of seats with two T.V.'s. The bathrooms were very tiny, FYI. ;;Hope they branch out and move one down to the Washington D.C. area, but for now, will have to make the trip up there to eat this scrumptious piece of dough!</t>
  </si>
  <si>
    <t>vIcF8UvVb6wYmlP-tlOczA</t>
  </si>
  <si>
    <t>UNckAvNI6KQ9EFp5fuxBcA</t>
  </si>
  <si>
    <t>Honestly; this could be the best crust in town. The crust is on the thicker side but the air bubbles make for a lighter texture. The ingredients are always fresh and tasty with enough variety to please every palette. The toppings tend to be more traditional Italian so don't expect pepperoni or buffalo chicken slices. With that said; who needs those toppings when you have spicy soppressata and prosciutto cotto?!</t>
  </si>
  <si>
    <t>BTQ7D6tDOp3Q4TSI8n2FJA</t>
  </si>
  <si>
    <t>5ICrDkwtX4ykKOLVJ1tFJA</t>
  </si>
  <si>
    <t>Restaurants, Coffee &amp; Tea, Ethiopian, Food, Breakfast &amp; Brunch, Juice Bars &amp; Smoothies</t>
  </si>
  <si>
    <t>Kaffa Crossing</t>
  </si>
  <si>
    <t>ur_e02bj6pjqmWODfvC4TQ</t>
  </si>
  <si>
    <t>Ih3i_Xzl2P2wCi8P5P1J0w</t>
  </si>
  <si>
    <t>6TRobY2vEM21njRu3bwcXw</t>
  </si>
  <si>
    <t>This review is strictly for the coffee, as I have not tried the food yet.;;Dear fellow yelpers, ;;It is such a joyous occasion for me to write to you today. After months of searching and searching, I have finally found the best coffee in the University city, Rittenhouse, Penn Center area. Kaffa coffee is one of those rare things in life where mere words can not articulate the experience. If you want the perfect blend of smooth delicate notes, with the perfect nutty accent, this is your cup of coffee. At under $2 for a \bucket\"of coffee this is my new go to spot. The owner is super chill</t>
  </si>
  <si>
    <t xml:space="preserve"> but loves to talk about coffee. After a long day</t>
  </si>
  <si>
    <t xml:space="preserve"> or before; you owe it to yourself to try this coffee."</t>
  </si>
  <si>
    <t>NyF7XnMtdCzUjxPdf5h9qw</t>
  </si>
  <si>
    <t>A5uESp7q_0PN12BSJZ5FRQ</t>
  </si>
  <si>
    <t>I would like to give this place more stars, because the food I was finally able to order was delicious, but when I went the last time, I tried ordering four different things before they finally had something available! This was a little frustrating because I was really looking forward to trying the doro tibs, but they were out. Then I tried to order the shiro wat, and they were out. Then I tried to order the tofu wat, but... you get the idea.;;The misir wat that I actually did end up trying was perfectly spiced and very filling, the injera light and spongy and delicious, but it's still not really what I had wanted to get. The service was also VERY slow, although the cafe itself is pretty cute and they had some delicious looking pastries in the case.</t>
  </si>
  <si>
    <t>N5FOeo4MHLLQq_2RKKaDGg</t>
  </si>
  <si>
    <t>I was in school in Washington; DC when I developed my taste for Ethiopian cuisine. I had not been impressed with the offerings that were available in Philadelphia's restaurants. In fact; when I needed to satisfy a craving for injira and doro wat; I would actually travel to DC or NY . I am finally happy to say that I only have to travel thru West Philly to get my grub on. The injira was warm; fresh and perfectly done and the entrees were excellent. We had Doro tibs  and the vegetarian combo. The meat was at delicious and cooked to a perfect tenderness. The veggies were seasoned just right. We did not order \ spicy\" and it had just enough kick. So glad we found this place!"</t>
  </si>
  <si>
    <t>IrD6hj_GdjWLt46aZiO2yw</t>
  </si>
  <si>
    <t>2dOF5iHam3ZDdQSCxJz-pw</t>
  </si>
  <si>
    <t>The quality of the food is very obviously high. This is the cleanest ethiopian joint in the area for sure, and they even have smoothies, lattes and teas, and even a full bar and beers. I've finally made it to Kaffa, and I'm glad to have been able to try a few of my favorites in a new spot. ;;The kitfo rare came out in a very finely ground texture, with a spice that rises on your tongue and goes really well with the lentils and injera. The injera here is less fluffy and more hearty than other places, but the sourness is something that I love about this type. The shared platter of kitfo, yebeg (lamb) tibs and sides was an excess amount of food for two people. The sambusa at the beginning was hot and much more flavorful than I've had in the past. ;;Everything here had a healthier, lighter feel to it. I can tell that the ingredients they use are better for me than some butter-heavy dishes in other places nearby, but still it has the same hearty spicy flavor for the lamb, same mitmita of the kitfo, and same awesome gomen and mesir wot. I'll be back soon for the lamb, sambusa, and to try their doro wot and smoothies!</t>
  </si>
  <si>
    <t>fhVeIPh9EUzGup1sCMqoHQ</t>
  </si>
  <si>
    <t>N and I made an unplanned visit to Kaffa Crossing as we were planning to go to Marrakesh Express which was closed. We ordered Pita plate and lamb tibs with rice. The place was pretty clean except that the white tablecloth had a big yellow stain that grossed us a little bit.;;They brought pita plate in a good time but they took a loooong time to bring lamb. N went to answer a phone call while I entertained myself with a man sitting next to me who was quizzing kids on all kinds of trivia facts. finally our meal arrived which was worth the wait as they food tasted very fresh was pretty flavorful. N thought it was a little bland but I enjoyed it a lot.</t>
  </si>
  <si>
    <t>wcxQRKsSuVmU9hcJvH94hA</t>
  </si>
  <si>
    <t>v9JGY0aMr26GbGJm_bIQ-g</t>
  </si>
  <si>
    <t>Delicious. We moved to west Philly a couple of weeks ago; and have been binging on all of the delicious Ethiopian fare. This is far and away the best we've encountered so far. Yum.</t>
  </si>
  <si>
    <t>acOV9P9kapYIACyEjNPQUw</t>
  </si>
  <si>
    <t>5q0YXS96N-JHwvsqUCqI5w</t>
  </si>
  <si>
    <t>ybH7jp15Ft47aKOGZFfcxw</t>
  </si>
  <si>
    <t>What a sweet little place. I haven't even tried the food yet but my roommates have said great things.. This is just a few blocks from our place so its conveniently located and a good place to do work or study. Its also much less crowded than the other cafes in the area so you can actually get a seat and an outlet.  =);; I'm not sure if they usually play music but I came early on a weekend so it was pretty quiet. Only a few other tables were occupied with lap tops and coffee mugs. The interior is warmly decorated with Ethiopian art, dark wood with cherry red and light yellow paint schemes. (and I love a place with details like art glass transoms and tin coffered ceilings!) ;;The best part of my experience was the woman behind the counter. I was short a dollar in paying for my coffee and ginger cherry biscotti but when I told her just to take the biscotti off, she insisted I take it. \I buy\" she said. I wanted to hug her. What a wonderful gesture on a rainy Sunday morning!;;I'll definitely be back soon."</t>
  </si>
  <si>
    <t>qGKXDS9bBWRCIE0tibYoOA</t>
  </si>
  <si>
    <t>KdIRKCJv2R2XQHpw-0Asyw</t>
  </si>
  <si>
    <t>The food and environment are great. This is my favorite place to study. But their coffee leaves a lot to be desired. Come here to eat or study; not to caffeinate.</t>
  </si>
  <si>
    <t>rvOryc5Z6uapaZkWdZzEtQ</t>
  </si>
  <si>
    <t>55D--p5wnvr0gYyRI_y_mw</t>
  </si>
  <si>
    <t>American (Traditional), Food, Bakeries, Delis, Sandwiches, Restaurants</t>
  </si>
  <si>
    <t>Sarcone's Deli</t>
  </si>
  <si>
    <t>A really great joint. I'm going 4 instead of 5 stars cause ordering and waiting can be a pain, especially on nice days, but I don't blame them for that. Just a warning. Great crusty bread and attention to detail. Watch the line (no cutting!) and listen for your name, cause if you miss out, your sandwich could sit there a while.;Oh, and \outdoor seating\" constitutes two small tables</t>
  </si>
  <si>
    <t xml:space="preserve"> FYI."</t>
  </si>
  <si>
    <t>c_-XgrRKIfFaTjxm25XCUA</t>
  </si>
  <si>
    <t>F4L0nMZRGRO7TuEO-DvAvg</t>
  </si>
  <si>
    <t>As you walk into Sarconne's deli there is a sign that reads, \its all about the bread\"!  Yes</t>
  </si>
  <si>
    <t xml:space="preserve"> and I would agree 110%.  And the bread used in our hoagies was stale</t>
  </si>
  <si>
    <t xml:space="preserve"> hard and dry.  So</t>
  </si>
  <si>
    <t xml:space="preserve"> as it all about the bread</t>
  </si>
  <si>
    <t xml:space="preserve"> the hoagie was all about 'not good'.  I would say the meats and cheese used were tasty and of good quality</t>
  </si>
  <si>
    <t xml:space="preserve">  but if you almost break a tooth biting into the roll</t>
  </si>
  <si>
    <t xml:space="preserve"> it kind of diminishes the overall experience.;;Add to that they are not overly friendly</t>
  </si>
  <si>
    <t xml:space="preserve"> and I will say</t>
  </si>
  <si>
    <t xml:space="preserve"> there are plenty of other</t>
  </si>
  <si>
    <t xml:space="preserve"> better</t>
  </si>
  <si>
    <t xml:space="preserve"> nicer places in which to partake this Philly tradition.  Press on....."</t>
  </si>
  <si>
    <t>Rz_SWuLI3iYHTIfJ4zz-5g</t>
  </si>
  <si>
    <t>bDTlLDqv5jErhuHUZedhTw</t>
  </si>
  <si>
    <t>I haven't been here in a while; and we stopped in yesterday and shared a Sonny's Jr hoagie. The hoagie wasn't as good as I remember. It came with balsamic vinegar; and it was overloaded with it. It soaked the whole way through the roll in fact. The roll was as good as I remembered though. I would stop back again if I were in the area; and try a different hoagie.</t>
  </si>
  <si>
    <t>uH2eSDGM4pguHTRTYlKohA</t>
  </si>
  <si>
    <t>I'm not a meat eater; but when my out-of-town from Indiana family requested a tour of the Italian side of Philadelphia; and a \real\" cheesesteak or hoagie; I didn't take them to the overblown Pat's or Geno's. I took them to this classic hole-in-the-wall with the real Sarcone's bread; which everyone knows is what makes a Philly sandwich a Philly sandwich. It's tiny; ordering can be hectic; and you might end up eating on the neighbor's stoop like we did; but it will authentic."</t>
  </si>
  <si>
    <t>92JnSYzshWmzg4F3UiF08Q</t>
  </si>
  <si>
    <t>it's a hole in a wall but sarcone deli has the best sub i have had in philadelphia by far. im a roastbeef man so i prefer the sonny's and the c.c  but the sinatra and sarcone are also favorite's.  good size; decent amount of meat and good quality ingredients make it tops in my book. one complaint- im not a fan of sesame seeds which all sarcone bread come w/ and for some reason the bread at sarcone's deli never tastes as good as sarcone's bakery bread or Sabrina's- which also uses sarcone bread. Unfortunately; there hot sandwiches r weaker compare to their deli meat brothers ie the  italian pork (paesanos; tommy dinics; john roast pork better) and the cheesesteaks.</t>
  </si>
  <si>
    <t>I0xfuxqNP99uzj-h13Crcg</t>
  </si>
  <si>
    <t>Tried this place for the first time while visiting friends in Philly. We ordered 3 sandwiches for pick up (roast beef; Italian; and Lincoln - all delicious!) and the cherry pepper poppers - fantastic.  1 point off for calling in our order and still having to wait 20 minutes for our food when we got there.</t>
  </si>
  <si>
    <t>DBEHxHnswkdGUmHRPqSTAQ</t>
  </si>
  <si>
    <t>I had high hopes for this deli since it has the famed 'Sarcone's' name and I love the bread from Sarcone's Bakery which is just down the street from the deli.  Arriving on Saturday at lunch time, I walked in to the deli and found about 12 other customers jammed into the small space in no discernible order.  Confusion reigned when the cashier asked \Next?\" and we all began pointing to each other with raised eyebrows.  But despite the lack of organization the Original Italian hoagie that I ordered found it's way to me and I squeezed out the door.  ;;Excited like a kid with an x-mas present</t>
  </si>
  <si>
    <t xml:space="preserve"> I unwrapped my hoagie but what I found turned my smile upside down.  There was a big rip in the bread across the top of my hoagie.  Now I had to use my fingers like they were hoagie sutures trying to keep the sandwich from becoming completely disemboweled.  The disappointments continued as I bit into the hoagie and found that I did not seem to poses the strength of mouth required to cut the bread with my teeth.  Realizing that this was not a job for mere incisors I moved the hoagie into molar territory.  I'm sure that I must have looked like a dog with a chew toy</t>
  </si>
  <si>
    <t xml:space="preserve"> but I did manage to get pieces of the hoagie separated and into my mouth.  ;;IMO</t>
  </si>
  <si>
    <t xml:space="preserve"> the bread is the most important part of a good hoagie and I would expect that the bread at Sarcone's Deli would be top-notch since Sarcone's Bakery is the best.  Apparently</t>
  </si>
  <si>
    <t xml:space="preserve"> they are using a vulcanization process on the hoagie bread for the deli.  Too bad</t>
  </si>
  <si>
    <t xml:space="preserve"> I really wanted to like this place."</t>
  </si>
  <si>
    <t>kEm5ebogSbjF31MOqpxlUw</t>
  </si>
  <si>
    <t>I've been waiting for this deli to open all my life! My mom has been buying bread from here since before I was born. Historically; there were places that served their sandwiches on Sarcones bread throughout the city. And these places always had the top rated hoagies and cheesesteaks. Finally; they opened up their own deli to serve hoagies and sandwiches on their own bread. My gosh are they good. The deli is not far from Gino's and Pat's steaks. So if you find yourself in Philly doing the tourist sandwich rounds then be sure to head on up to Sarcone's deli and grab yourself an Italian hoagie (or rendition thereof). You will not regret it.</t>
  </si>
  <si>
    <t>SFz75lWEDtdOdRY_nTVrBg</t>
  </si>
  <si>
    <t>u6hmyjFzgxHNE1uv7VVb8w</t>
  </si>
  <si>
    <t>ufVIe059pgmwzH4DLgoqvg</t>
  </si>
  <si>
    <t>Love love love. I have never had a bad sandwich from here; and they'll treat you like a regular on your second visit. Beware the sizing--small is a good sized portion for one; and a medium is easily split-able. And I can eat a lot of sandwich!</t>
  </si>
  <si>
    <t>MGqyAM9H0VzCWsKbNOF88w</t>
  </si>
  <si>
    <t>LdK6Tqr9-QK8eNezCUes9A</t>
  </si>
  <si>
    <t>Sandwiches, Soup, Cheesesteaks, Event Planning &amp; Services, Breakfast &amp; Brunch, Restaurants, Caterers</t>
  </si>
  <si>
    <t>Mel's Kitchen</t>
  </si>
  <si>
    <t>3dZfpswZ8019EkzUKW_yGA</t>
  </si>
  <si>
    <t>I stopped by Mel's for a late lunch and got the turkey club.  The cook/waiter greeted me with a big smile and served me one of the best turkey club sandwiches I've ever had.  It was chuck full of fresh turkey on delicious multi-grain toast. While I was there; the cook took a pork roast out of the oven for the next day's sandwiches and it looked and smelled like heaven. I can't wait to go back to try a pork sandwich and to go for breakfast as well.</t>
  </si>
  <si>
    <t>73H-j9D6hk8R5XZXAmaLNQ</t>
  </si>
  <si>
    <t>Q1vMdnkay53NYmgyiJ1BrA</t>
  </si>
  <si>
    <t>Favorite thing about Mel's: nobody outside of Manayunk or Roxy knows about Mels.;This is a TINY shack of a place that can hold maybe 15 people at a time on Umbria, which is a street with lots of older rowhomes and industrial/warehouse type buildings. Don't let the appearance put you off. It's divey, but good diners often are.;It's cheap, and the food is fantastic. I get the veggie omelette (no cheese, and they have no problem accommodating requests for what goes in stuff... the cook is 5 feet from you and talks to you herself!), because the mushrooms and spinach are AMAZINGLY TASTY. I think they simmer them in wine or something. ;The wait staff is super attentive and friendly, even for the neighborhood. Love, love Mel's.;;There's a parking lot outside for free, and tons of street parking if that fills up.</t>
  </si>
  <si>
    <t>BcMSCBN7-PPWS_Dz1NbP3g</t>
  </si>
  <si>
    <t>HRKgNU6W9uw5fy6SjRLoOg</t>
  </si>
  <si>
    <t>S164FLk9cLwBgcjvQXfyMA</t>
  </si>
  <si>
    <t>g1wa0PMGUyzmUH9OUcFoWA</t>
  </si>
  <si>
    <t>JMip0rGiwrdrtPkJ9XuB6w</t>
  </si>
  <si>
    <t>Breakfast sandwich morning at work...it only happens once in a while but it is eagerly anticipated!  Mel's Kitchen sets the gold standard for breakfast sandwiches.  Soft fresh roll; 2 eggs and gooey cheese; crispy bacon; saltpepperketchup.  I keep on trying to find reasons to return for more!  My opinionated co-workers were also very pleased with their sandwiches; and especially liked the option of turkey sausage.  The breakfast menu goes beyond the sandwiches; and the lunch menu looks good too.</t>
  </si>
  <si>
    <t>62zgueoJm3JARclC7zHGAg</t>
  </si>
  <si>
    <t>ZLmwb8lcy-Mg-Xr7gHv0fQ</t>
  </si>
  <si>
    <t>UMiN0x4DWG1UeLCb9MQbNw</t>
  </si>
  <si>
    <t>SvAT8zvAWask_vWGj8qrwg</t>
  </si>
  <si>
    <t>-0ouXH70JU4xkVw-A4Gs8w</t>
  </si>
  <si>
    <t>aI6oOYb2hDJJAgth1Ta2MQ</t>
  </si>
  <si>
    <t>Great place if you want to know what it's like eating in a cave.;;Food was good though.</t>
  </si>
  <si>
    <t>bQbTlM4TRjodo_59GPp3Eg</t>
  </si>
  <si>
    <t>uF1oahuE1akc478wxnacHA</t>
  </si>
  <si>
    <t>Mel's is a staple for me and the man since moving to Manayunk. Breakfast especially. The people are friendly and the food is on point. I've had most things on the menu and can vouch for them all. It can get crowded since it's  small but there's some outdoor seating if it's warm enough. ;;My favorites are the omelettes and breakfast hoagies. Great way to set your day right!</t>
  </si>
  <si>
    <t>Cj1YnO5NK-KdY2PFpwyH9g</t>
  </si>
  <si>
    <t>Never had a bad meal; staff is so friendly &amp; attentive. Great local place for delicious food!!</t>
  </si>
  <si>
    <t>uOfBV90s0HWleCkdmHlyPQ</t>
  </si>
  <si>
    <t>NXbsRaSCuPKbcCuTVHA57g</t>
  </si>
  <si>
    <t>Sawatdee Thai Restaurant</t>
  </si>
  <si>
    <t>D_j1cMRZcx7d_awDdK9Xqg</t>
  </si>
  <si>
    <t>Had the complete joy of tasting a sample of their food during Bloktoberfest! I adore Thai food, and was so excited to keep coming back for more. The chicken pad thai and spring rolls were delicious!!! Will have to check out their full menu.;;I'm huge fan, and you'll see me coming back!</t>
  </si>
  <si>
    <t>tJOy7s9qHlXD9lJGcNZvSQ</t>
  </si>
  <si>
    <t>Definitely more authentic flavors I've had since arriving in Philly. Moderately priced; portions are generous and on a summer night; a very cool BYOB perch to people watch from.</t>
  </si>
  <si>
    <t>kj0sJV_NLwSFFEJVPyrmxg</t>
  </si>
  <si>
    <t>I went here for dinner with my girlfriend and we shared the pad see ew with duck, which was special on the menu that night. I'm used to duck that is fatty, excessively chewy and dry, while this was tender and perfectly cooked.  The service was friendly and the waitress playfully egged us on to finish our double bottle of wine, topping our glasses off as she did so.  Mind you,  we were the last people in the restaurant and ;any waitress that can fake being funny and excited at the end of their shift isn't really faking it- they just are! The dining space was small but cozy, with tasteful culturally expressive contemporary decor.  ;;P.S. Just went to My Thai before posting this and Sawatdee is definitely better.</t>
  </si>
  <si>
    <t>X8Ox_2f8IyfgjeF47SnEeQ</t>
  </si>
  <si>
    <t>o6dN-kXNISo4Aq9NzkD9zg</t>
  </si>
  <si>
    <t>At night, the lit pea green painted dining room illuminates. From outside, it looks like a green lantern signal. I think it's fun. ;;The food was fresh and flavorful. My curry had great heat, but it was less coconut-y than other Thai restaurants, but to each his own. ;;Our waiter, Harry, was as sweet and friendly as they get. Excellent host. ;;Also, the place is byob, so don't neglect yourself.</t>
  </si>
  <si>
    <t>N5Qi_AUkBVZ3zaqLqSwSqw</t>
  </si>
  <si>
    <t>iypzJi8kJ5OBEqo6DPQ9IA</t>
  </si>
  <si>
    <t>We all enjoyed Sawadtee and their brightly colored green walls very much. One of our 4 dining experiences here was for a party of 8, including our foodie cousins (and fellow Yelpers) form California and my brother who lived in Thailand for years. We all gave it a huge thumbs up. I would say their opinion certainly carries some weight. ;;Perfect texture tofu peanut satay, curries of all kinds, my mom's go-to massaman and panag for me. Tom Yum and Tom Kah soups. A few different varieties of Pad Thai. Pad See Ew. All were very satisfying. My mom is a shrimp counter and said they were generous here. ;;Desserts we have indulged in have been classic sticky rice in a mango variety and the coconut custard in a kombocha squash which is definitely a stand out and one you must try! ;;The service was great and they were very accommodating as I basically create dishes for the littles.   ;;Even though this corner spot is on the smaller side, we had no problem fitting our larger (and loud) party. ;;There are a few tables outside for al fresco dining in warmer weather. The people watching on South is of course fantastic. It's now conveniently located diagonal from PHS pop-up making it a great post drinks or happy hour spot. ;;It's BYO so bring 'em!</t>
  </si>
  <si>
    <t>A9hd9De6RY2HXpfiZb08ZQ</t>
  </si>
  <si>
    <t>xL71twc_FHHGfa4TsGoq8Q</t>
  </si>
  <si>
    <t>Ea_mSB_h7dQ5M0_eD7d9Vw</t>
  </si>
  <si>
    <t>After years of trolling yelp to steal advice from other people, I finally signed up for an account, just to say how disappointed I am with this place. The lack of good Thai restaurants in Philadelphia is no secret, so when I heard this place was opening 1.5 blocks from my house, I was excited.;;Lets just say this: even if you're a fan of bland, Americanized Thai food, you'll probably think this place is bland. Even if you explicitly tell them to amp up the spice, it's still bland.;;I've eaten my fair share of sub-par meals, but this is one of those places that makes you feel like you've been robbed by having to pay for their food.</t>
  </si>
  <si>
    <t>E_jKO_2ndwy5sFKYssUdXw</t>
  </si>
  <si>
    <t>Sawatdee is a classic Philly BYOB. It's a small place; but we made reservations for a Saturday night at 7:30 for 4 people and it wasn't crowded at all. The dishes are of good size - I shared the spring rolls appetizer and pad see ew moo entree with my sister and it was enough for the both of us. Both dishes were delicious. If you want a cute spot to go with friends or on a date; this place is perfect. They didn't even charge us a corking fee for two bottles of wine! The servers could have been a bit more attentive; but I think they were understaffed and it didn't put a damper on the experience for us. I would definitely come back here!</t>
  </si>
  <si>
    <t>RalYUWuca_kc6BrEQLwDtQ</t>
  </si>
  <si>
    <t>Probably one of the best Thai spots in the city. Not greasy at all; you can tell the ingredients are extremely fresh and lovely flavor. The service and staff have always been great! I've been coming here for 2 years and haven't found anything better. Highly recommended byob</t>
  </si>
  <si>
    <t>a09EQYlOq1a916e1SEBP9g</t>
  </si>
  <si>
    <t>_LQAZwp1EQJzPDX8NAH25g</t>
  </si>
  <si>
    <t>The good news is that even mediocre Thai food makes a great take-out meal and its made even better by pleasant speedy delivery service on bicycles at 9:30pm. ;;I'm curious where all these great reviews came from and Im wondering if maybe we just had a bland experience because its late on a Monday night. Maybe they ran out of the fragrant Thai basil, lemon grass, kefir lime leaves and galangal that make me love Thai.  Or Perhaps the people writing these reviews haven't experienced thai food on the streets of Thailand.  Anyhow... The service is excellent and remarkably pleasant so we will return. ;;This restaurant is adorable. Every time I walk by I make a mental note to give it a try - We finally got around to it this evening. ;;Authentic Thai? No...not so much. The green curry and panang definitely don't have the flavor punch I'm used to in Thailand, they both lack a spicy kick and sadly the sauce is so so thin.  Both the green and panang have the same exact veggies (carrots, green beans and green bell peppers) and i may have come across 1-2 basil leaves.  Spring rolls were good. Tom yum didnt have any galangal or kefir lime leaves and had more fish sauce than any spice.  The mushrooms they chose were great in there though.  ;;We were looking for another Thai option besides Circles and our favorite Cafe de Laos but this didn't cut it. We will give it another try before giving up.  Perhaps they're better for an eat-in afternoon lunch at their adorable green and blue restaurant.;;Update: **Ya know... I should know better. Of course we can't find an \authentic\" tasting Thai place that tastes quite the same as the food on the streets of Thailand.   Its like trying to eat American or Italian in Asia. The basic ingredients are difficult to find and when you do find them</t>
  </si>
  <si>
    <t xml:space="preserve"> the spices aren't quite as pungent so nothing ever tastes quite right. We lived in Asia awhile and even cooking our exact same US recipes in our Asia kitchen never gave satisfying results."</t>
  </si>
  <si>
    <t>jSF18kjBjNm2JoWC_AjLvQ</t>
  </si>
  <si>
    <t>A3Qt87F7ZaAwCW4CyyB1Fw</t>
  </si>
  <si>
    <t>Restaurants, Food, Vegan, Cafes, Donuts</t>
  </si>
  <si>
    <t>Dottie's Donuts</t>
  </si>
  <si>
    <t>f8vkODgFSZBuq6417-1lQw</t>
  </si>
  <si>
    <t>uvhX0X2AuztkiUOlFDaUzw</t>
  </si>
  <si>
    <t>their doughuts are decent, not great.  the apple fritter is the best thing they sell. the doughnuts are just too chewy,  almost somewhere between a bagel and a doughnut. the canoli dougnut tasted like it was filled with food processed tofu, gritty,  not sweet or creamy.  ;;the doughnuts are also extremely expensive. about 3 bucks a piece or more. you get a discount if you buy a dozen but even then it is about 33 bucks for 12 doughnuts. considering i have seen the owners buying ingredients at Aldi, they should not be this expensive. just because something is vegan does not mean it should be grossely overpriced for that reason alone.  ;;all this being said, it is nice to have a vegan doughnut shop, i jusy think the doughnuts need some texture work and the Aldi ingredients should pull the prices down a bit.</t>
  </si>
  <si>
    <t>bvedO57TOa4Q8EQ5j2GmBg</t>
  </si>
  <si>
    <t>fWvItgnvzZuJqlBqeWrKMw</t>
  </si>
  <si>
    <t>Was excited to hear they opened just prior to my trip to Philly. Got a mixed 1/2 dozen and they did not disappoint. Boston Cream was my favorite!;;Support Vegan Businesses!</t>
  </si>
  <si>
    <t>7JzjO3R5oLwiffFj009Aog</t>
  </si>
  <si>
    <t>4A64Gxm5oPsrbzVm_6xf7g</t>
  </si>
  <si>
    <t>These are some of the most legit donuts ever. I had no clue they were vegan until I began writing this review. The texture is soft, chewy, doughy, light and perfect. Complementary to the filling. We had the Boston cream and peanut butter stuffed Donuts. ;;First bite -we thought the texture and dough of the doughnut was amazing- but then we had the creamy delectable filling. Oh my damn. I had hearts in my eyes- the sheer perfection of that one bite. ;;Til today- thought doughnut plant was legit, Dottie's is  better. ;;Til we meet again Dottie, til we meet again.</t>
  </si>
  <si>
    <t>84lcVCz48xx5Jpfi4rB2Zg</t>
  </si>
  <si>
    <t>-3DdIIvz4sJdBsRjQ_xWrA</t>
  </si>
  <si>
    <t>Dottie's Donuts is a really cute; really pink space near University City. I would definitely say that this donut shop is worth the hype and deserves the numerous accolades they've received. Vegan pastries are no easy feat; especially donuts; and Dottie's seems to have perfected their recipe. Their vegan donuts are comparable to some of the better non-vegan donuts I've tried. I'd definitely follow suit on another reviewers recommendation to get the donuts fresh out of the fryer-it makes a huge difference in the taste and texture of the donut. I decided to be a donut purist at Dottie's and tried the classic vanilla glaze- still warm and perfectly fluffy on the inside and a nice light crisp on the outside. Next time I go; I'm eager to try some of the more adventurous donut flavors and their coffee!</t>
  </si>
  <si>
    <t>E8oQvwTBrWSi3QYirIvf_g</t>
  </si>
  <si>
    <t>V5IBCJctw8hDSYj2ico12Q</t>
  </si>
  <si>
    <t>Before I start this review I just want the reader to know that this coming from a true donuts lover. I've had a bout a million up to this point of every bake and glaze, and my tastebuds are less than forgiving.;;The Dottie's vegan donut is huge and delicious but unfortunately a little too soft for me. I found it difficult to handle and just wasn't blown by the famous vegan donut. That said Dottie's is a great place to hang around if your okay with supplying your own source of WiFi. They have Elixr coffee which has an option of endless refills if you drink in house.</t>
  </si>
  <si>
    <t>IBO22g3UAEAOZm-10KZDtg</t>
  </si>
  <si>
    <t>1gsYtOpZP58OUcHT4sc7yQ</t>
  </si>
  <si>
    <t>Donuts are just ok. The flavor was pretty good but the texture was tough and chewy. Maybe it was because I went there in the afternoon and they weren't that fresh; but in that case; why sell semi-stale donuts? Really wanted to love this spot; maybe I'll try it again sometime but my first visit was definitely a let down.</t>
  </si>
  <si>
    <t>5Jb3fPiUm8ttsvrVlpeSfw</t>
  </si>
  <si>
    <t>QBKFEHfzU3LbSSPbLN9fDg</t>
  </si>
  <si>
    <t>A neighborhood shop that specializes in 100% VEGAN donuts? It's about TIME! I stopped in one day while running some errands in my (relatively) new neighborhood and while I don't remember which kind of donut I had; I DO remember it being quite delicious; as was the iced coffee I got to accompany it.  As my best friend has been a vegan since birth; I am ALWAYS in search of new and exciting places to go for food if she ever comes to visit; on that note; I will DEFINITELY take her to Dottie's!</t>
  </si>
  <si>
    <t>f-HfymKwg3yQdFW2QEJvUg</t>
  </si>
  <si>
    <t>PMaNwd4l8xzW3_1B-Ns0_Q</t>
  </si>
  <si>
    <t>Ui-D1HQzpnX371FD53MWQg</t>
  </si>
  <si>
    <t>Yes. Just yes. The donuts are light and fluffy and dangerously yummy. They have so many great flavor combinations; I wish I could enjoy them more often. I also live that they sell their baked goodies at other coffee shops in West Philly. Definitely worth a visit!</t>
  </si>
  <si>
    <t>VF0EFi-eV1t1uYcK0wH9DA</t>
  </si>
  <si>
    <t>6c8eIawbCBu3FLp2kDraBA</t>
  </si>
  <si>
    <t>Tapas/Small Plates, American (Traditional), Beer, Wine &amp; Spirits, Mediterranean, Restaurants, Food, Bars, Cocktail Bars, Nightlife</t>
  </si>
  <si>
    <t>Attico Rooftop Lounge</t>
  </si>
  <si>
    <t>d3sgifyfvAzLl2FbulGBlg</t>
  </si>
  <si>
    <t>Y8840tDmt0Hzd8GFymUcJA</t>
  </si>
  <si>
    <t>Hz04FGMm-hNAQNiPl4pEnw</t>
  </si>
  <si>
    <t>0DQDw_6tbD9OhXpjuc7CzQ</t>
  </si>
  <si>
    <t>dMASkjKZJVDHXGFGBBOaUw</t>
  </si>
  <si>
    <t>Smaller than I thought but great view. Cozy vibes and awesome happy hour menu. The bartender was great and knew the menu; wine and suggestions. Might be a new spot!</t>
  </si>
  <si>
    <t>JXXM-_MGE2lSfIl7dWfd2w</t>
  </si>
  <si>
    <t>Such a great vibe; BEAUTIFUL roof top patio with large heaters to enjoy the unique view of center city .</t>
  </si>
  <si>
    <t>1AFW7zSj8FiGGP9AcF9oTQ</t>
  </si>
  <si>
    <t>Yd5LjOBh9ZWMeBUnlgvM1A</t>
  </si>
  <si>
    <t>Q5Kf1cDsP60Q2eD2s-rYhQ</t>
  </si>
  <si>
    <t>YZhtO9kvhYQLMKbxvkCR4w</t>
  </si>
  <si>
    <t>This review is just for drinks and overall ambiance. Cool place on rooftop of Cambria hotel. Music after 11 pm is not my kind of vibe; plus plastic glasses for a $11 drink doesn't sound very appealing to me. The views however are great.</t>
  </si>
  <si>
    <t>_V4g0SAkIcfC5vL-rrlx7g</t>
  </si>
  <si>
    <t>iclI8GvoFNoOYLTfLdEUCw</t>
  </si>
  <si>
    <t>SUz9Ah77xf48UHwPG5jQqQ</t>
  </si>
  <si>
    <t>A4cIVBit0ZdhWnlohct19Q</t>
  </si>
  <si>
    <t>Attico is an awesome addition to Philly's meager selection of rooftop bars. I almost did not want to write this review, because I'm selfish and I want Attico to remain unknown hahaha ;;Entrance -The bar is on the rooftop of the Cambria Hotel. Show you ID at the front desk of the hotel by the entrance and security will direct you to an elevator to the rooftop. ;;Seating - I have been here twice in the past 1 month, both times it was a late weekend night in groups of 5+, and I did not have any trouble finding seating. Likely because not many people know about this place yet, and most of the customer were hotel guests. There is a bar with indoor seating, which opens up directly to the outside seating area. Lot more seating outside than inside. ;;Drinks - Range from $6 to $20, small plates of food available for purchase, but I would not come here for dinner, its more of a happy hours, late night drinks type of place. ;;Atmosphere - Decor is super cute, hip, romantic, and of course instagramable! Bring a jacket if you're coming here in the colder month! ;;View - Cool view of the city hall. If you want a bird's eye view, this is not your place. Personally I think the the chill vibe and decor of the place compensates for the view.</t>
  </si>
  <si>
    <t>iKOMD573kiMJ1UzC0fzZTA</t>
  </si>
  <si>
    <t>h7e79I508k1bjLoKQRe24Q</t>
  </si>
  <si>
    <t>Very cool atmosphere. Nice enough views. Relaxing space. Cocktail was pretty good. This is now a must see place to visit in Philadelphia; and it's not even had its grand opening yet. Didn't even realize it was open to be honest. This will be a happening spot with the theaters and restaurants all around. It still has that \just opened\" feeling about it and the staff is a little rough; but 5 Stars!"</t>
  </si>
  <si>
    <t>dRECT5sdIUArw4RbUlA9tA</t>
  </si>
  <si>
    <t>Heard the buzz about this place and figured I'd give it a go. So far, have been here twice.;;Service consistent both times at the bar. Raul is an awesome bartender and his drinks were excellent. Only had food once - the Tuna Tartare - which was also pretty decent. ;;Views are good and the combination of the indoor/outdoor \rooftop\" space makes it versatile. ;;It's a bit on the pricey side for what you get</t>
  </si>
  <si>
    <t xml:space="preserve"> but also a good time. I'll be back and recommend you try it out."</t>
  </si>
  <si>
    <t>JofztY500JID_vLJxtyVBw</t>
  </si>
  <si>
    <t>Food, Kosher, Restaurants, American (Traditional), Food Delivery Services, American (New), Halal, Middle Eastern</t>
  </si>
  <si>
    <t>Al-Sham Restaurant</t>
  </si>
  <si>
    <t>a8pQxiigpaxUhlzATnnFlg</t>
  </si>
  <si>
    <t>3SiDy82GyoDEKIOLfysyyw</t>
  </si>
  <si>
    <t>NtxkervPH8ddVH2deEoCow</t>
  </si>
  <si>
    <t>Total rip off. Please do not go here. Was at a \buffet\"</t>
  </si>
  <si>
    <t xml:space="preserve"> ended up paying by weight for a dine in \"buffet\". ;You would think for Ramadan</t>
  </si>
  <si>
    <t xml:space="preserve"> they would go easy on the profits for the iftar dinner.  ;Food was nothing to write home about..;Table service..lousy !"</t>
  </si>
  <si>
    <t>zb723R2g4erHBoPh8t5I-w</t>
  </si>
  <si>
    <t>9fwKP6RxkAWdSruQI9QTfA</t>
  </si>
  <si>
    <t>Came here recently with a bunch of friends and had a very enjoyable experience.;;The restaurant is located in a not-so-bad but not-so-nice part of town. So if you're one to be concerned about your safety, here is your warning. The only parking available is street parking. Parking can be difficult depending on when you come. ;;The restaurant is split into two sections, one for waiter service and one without. They are exactly the same and completely different all at the same time. The waiter service area is a nice restaurant. Nice decor, linen tablecloths and napkins. Giant flat screen tuned to an Arabic language channel. The price of the food is the same if you want to be waited on or not. And the prices are very reasonable.;;The food is pretty good, some items are better than others. The wife and I shared the mixed shawarma and the mixed grill plates. The chicken shawarma and the chicken kabobs were excellent.  Super tender and flavorful. The lamb/beef shawarma was OK- a bit gristly. The ground beef kabob (kofta) was good. Good meat quality and flavor was alright. Next time going for the chicken only.;;Had a strawberry and mango lassi. The mango is delicious, the strawberry is not sweet enough for my palate.;;Also had their appetizer sampler which included pita, hummus, babganoush, falafel and dolma. The dolma were served hot which I liked and is unusual. The rest were just OK. The falafel were good - Green on the inside as they ought to be. Also ordered kibbe - which if you have never had - you must try. While they're not the best I've ever had, they were good. Just a different flavor profile than I'm used to. They were served with lemon which I appreciated as that's how I like them.;;They don't serve alcohol or let you bring it in, so be mindful of that.;;The service was very good. Our waitress was super on the ball, attentive and friendly. I would have given three stars but the service really took the whole experience to a new level. So I would advise against take-out.</t>
  </si>
  <si>
    <t>q8JY8adQnReJfIoAh5W63Q</t>
  </si>
  <si>
    <t>I've ordered from Al-Sham at least two dozen times. I've enjoyed everything I've ordered. The standouts are the burgers, made with homemade kefta meat and homemade pickles, and the salads, both the lettuce and tomato kind (get the house dressing), and the hummus and baba ganoush (also homemade). The chicken schwarma and falafel are tasty, not the best ive had but definitely better than I expected from a place like this and the best you'll get delivered in NE philly. The pizzas are good, none of the premade frozen dough that's invaded a lot pizza places lately, but pizza clearly isnt their specialty. The toppings are good, if a bit pricey. I also highly recommend the milkshakes. ;;I order online so I can't speak to their phone manner, but the delivery people have always been great. Beware that the delivery lady is afraid of dogs -- I feel bad about my little yappy lapdog.</t>
  </si>
  <si>
    <t>Jun4-2eVpnXRmlNd5Rrg8w</t>
  </si>
  <si>
    <t>r00b1Vn-ntJ3ct62-qM_Kg</t>
  </si>
  <si>
    <t>I give this restaurant five stars from service, atmosphere,and most definitely the food! I highly recommend the kebabs, al-sham sampler and the chicken tikka masala. I usually call my lunch order in, drive over and see my food waiting for me, always on time. ;;The desserts are about as good as my grandmother and mom would make in their own kitchens. Don't just buy one piece of baklava. You must try the many different kinds they have.;;Sahtein!</t>
  </si>
  <si>
    <t>IHPnQwkOHFbPUWO_3SfYeg</t>
  </si>
  <si>
    <t>PvbYJ9VX6GgEksp9tUMQkg</t>
  </si>
  <si>
    <t>UC235k19dd4WJiacmOm1kw</t>
  </si>
  <si>
    <t>1Dnq37o3MsGoR3nbvciTxQ</t>
  </si>
  <si>
    <t>Always delicious; always great portion size. They never disappoint. Delivery is always on time if not early and I have to say the NY combo is better than I have had from most trucks in New York!! Also their samosas and spinach pies are very tasty and fresh.</t>
  </si>
  <si>
    <t>HtsDJlGBe5LH7zlDEIqE8w</t>
  </si>
  <si>
    <t>CojV8hPAU8Sbh4w_aowogg</t>
  </si>
  <si>
    <t>Ok; so this was our 2nd time eating from here. The 1st time we did take out ordering the nyc combo. This time we did delivery ordering the nyc combo &amp; lamb cheese steak. Both times the combo was good; not great or the best; the steak was also good not great. But the delivery was horrible. If or when we decide to order again it will definitely be take out. When I call the store to speak about the delivery driver; the staff apologized &amp; offered to contact the driver. He showed up while I was on the phone with the restaurant.</t>
  </si>
  <si>
    <t>d7Mc11oeZ7csVyw3nu2baw</t>
  </si>
  <si>
    <t>n5AGyWIv2w7nVbayt6UbTA</t>
  </si>
  <si>
    <t>TLSc743JK29YSGXy3-n_hA</t>
  </si>
  <si>
    <t>kFwsW0rBXco2-rdQ4DPSnQ</t>
  </si>
  <si>
    <t>OMG! I'm in Love with this place! So fresh; and HUGE portions! Staff is really nice. The fast-food side is where you enter; but for dining in; you can scoot to the dining side. There's a large TV; and beautiful long fabrics hanging from the ceiling.</t>
  </si>
  <si>
    <t>aL53puqxtcR1KZrrj4U7Jw</t>
  </si>
  <si>
    <t>Gluten-Free, American (New), Salad, Restaurants</t>
  </si>
  <si>
    <t>Farmer's Keep</t>
  </si>
  <si>
    <t>key0nGOn8U_2fO513XWazw</t>
  </si>
  <si>
    <t>I just had dinner here with a friend.  I am giving this rating based on the quality of the food and the value for the money and the ambience of the restaurant.  Clean; well prepared; simple; healthy food.  This is also a good restaurant if you have people with different dietary requirements such as veg; vegan dining with carnivores :).</t>
  </si>
  <si>
    <t>a3p6ODkJbNzK3W-6UGinFA</t>
  </si>
  <si>
    <t>R4IwM3RoIP4IwGEp0SsWXA</t>
  </si>
  <si>
    <t>Really tasty; super fresh; great selection. I love that they have the originating farms on the board. The staff is lovely as well.</t>
  </si>
  <si>
    <t>do0gBVZ7gnOFOe9MsyvMGA</t>
  </si>
  <si>
    <t>VddYEWdygrOYKmPDiYcVWw</t>
  </si>
  <si>
    <t>I got the salad (romaine; tomato; carrot; and red onion with a honey lemon dressing); sweet potatoes and kale; broccoli; and the tomato citrus brisket. The brisket is ridiculously tender and good. Cost is a little high: the above mentioned items and a Honest iced tea ran $14.50.I do wish they had mac n' cheese but other than that gripe; the food was excellent.</t>
  </si>
  <si>
    <t>YMHej3mW4eGcqMhcEJKQlw</t>
  </si>
  <si>
    <t>tXB6MtVhdLLnZhIr9cP0MQ</t>
  </si>
  <si>
    <t>My new favorite lunch spot! Healthy; quick; delicious; affordable. Pay by the pound with friendly service. Will definitely be back and tell everyone to do the same!</t>
  </si>
  <si>
    <t>dtTZEyMc3k-zOJr5I6HgaA</t>
  </si>
  <si>
    <t>_3pX5Fqh-AO-EDLk0f8_ig</t>
  </si>
  <si>
    <t>This is a outstanding addition to the neighborhood. Fresh; delicious food at a great price.  I had a fantastic dinner for 10 dollars - quinoa salad; pulled pork. Mixed veggies. Wow! I will be back for sure.  I wish this place great success!</t>
  </si>
  <si>
    <t>MQjOxKxKqLZOSjstlnpBJg</t>
  </si>
  <si>
    <t>CBxApokVEthQxQeE89H4Zg</t>
  </si>
  <si>
    <t>Fast; fresh; affordable. This is my new go to lunch spot down town. I hope this place stays around for a long time; and I'm looking forward to try new menu items as the seasons change.</t>
  </si>
  <si>
    <t>LBIlw0quHo2SUTMn28i5ow</t>
  </si>
  <si>
    <t>Great healthy; allergen-free place! (Vegetarian; GF; some Vegan; and meat on the menu). The food is from local farms which is awesome; and it is always fresh. Quick place for lunch especially. Take out options; fun music; nice staff; and GF beer and cider too (new).</t>
  </si>
  <si>
    <t>KKN-RnpNLR3wg0NY4fJq4Q</t>
  </si>
  <si>
    <t>QOcb5Tzh50KkYoMffOFGwA</t>
  </si>
  <si>
    <t>I got delivery from Grubhub. Meat tasted dry and overcooked, beans were tasteless as if they were just scooped out of a can, the uniformly cubed ham and sweet potato was unappetizing, and the eggplant in the eggplant carbonata tasted raw. ;;Next.</t>
  </si>
  <si>
    <t>WDrVbBxsNZt-0ytEyUAaBg</t>
  </si>
  <si>
    <t>L8vL5WN6TI0sObKbOV7_rg</t>
  </si>
  <si>
    <t>A friend of mine said it best when she said \I don't trust a restaurant that has the word Farmer in it\".;;Tried this place out for lunch recently and was really excited because it's so close to my office</t>
  </si>
  <si>
    <t xml:space="preserve"> and looked so promising! I thought</t>
  </si>
  <si>
    <t xml:space="preserve"> it's like AGNO</t>
  </si>
  <si>
    <t xml:space="preserve"> but closer</t>
  </si>
  <si>
    <t xml:space="preserve"> and better? Unfortunately</t>
  </si>
  <si>
    <t xml:space="preserve"> but worse</t>
  </si>
  <si>
    <t xml:space="preserve"> and more expensive.;;The salads are all prepared and it can be a bit overwhelming. There are 3 main base salads- spinach</t>
  </si>
  <si>
    <t xml:space="preserve"> romaine</t>
  </si>
  <si>
    <t xml:space="preserve"> and spring mix blend</t>
  </si>
  <si>
    <t xml:space="preserve"> with dressing and a few things already on them. The there are a bunch of \"fancy\" prepared salads (quinoa tabouli</t>
  </si>
  <si>
    <t xml:space="preserve"> carrot salad</t>
  </si>
  <si>
    <t xml:space="preserve"> hummus and veggies</t>
  </si>
  <si>
    <t xml:space="preserve"> beet salad</t>
  </si>
  <si>
    <t xml:space="preserve"> eggplant</t>
  </si>
  <si>
    <t xml:space="preserve"> greek salad</t>
  </si>
  <si>
    <t xml:space="preserve"> corn salsa</t>
  </si>
  <si>
    <t xml:space="preserve"> kale kimchi</t>
  </si>
  <si>
    <t xml:space="preserve"> etc.). Then there is a proteins section (chicken</t>
  </si>
  <si>
    <t xml:space="preserve"> etc).  ;;If you're like me you're end up with a random mish mash of spinach salad (their version of Green goddess</t>
  </si>
  <si>
    <t xml:space="preserve"> didn't feel very heavenly to me) salad</t>
  </si>
  <si>
    <t xml:space="preserve"> eggplant caponata jawn</t>
  </si>
  <si>
    <t xml:space="preserve"> quinoa tabouli</t>
  </si>
  <si>
    <t xml:space="preserve"> sausage and peppers</t>
  </si>
  <si>
    <t xml:space="preserve"> and beets. A few things to consider: None of these things fit together (Ok</t>
  </si>
  <si>
    <t xml:space="preserve"> this is my fault</t>
  </si>
  <si>
    <t xml:space="preserve"> but really</t>
  </si>
  <si>
    <t xml:space="preserve"> it doesn't seem like many of these would taste good together). They're all cold. (This is intentional on their part</t>
  </si>
  <si>
    <t xml:space="preserve"> but I could have used some warmth). None were super flavorful. (This is their fault</t>
  </si>
  <si>
    <t xml:space="preserve"> I guess this is what happens when you take out all the gluten</t>
  </si>
  <si>
    <t xml:space="preserve"> allergens</t>
  </si>
  <si>
    <t xml:space="preserve"> dairy</t>
  </si>
  <si>
    <t xml:space="preserve"> eggs</t>
  </si>
  <si>
    <t xml:space="preserve"> nuts</t>
  </si>
  <si>
    <t xml:space="preserve"> and shellfish... those things must be where the taste comes from?). I (cough</t>
  </si>
  <si>
    <t xml:space="preserve"> work</t>
  </si>
  <si>
    <t xml:space="preserve"> cough) was treating a coworker to lunch</t>
  </si>
  <si>
    <t xml:space="preserve"> but without drinks</t>
  </si>
  <si>
    <t xml:space="preserve"> the total came to $25 for two pretty unimpressive salads. (It's by weight</t>
  </si>
  <si>
    <t xml:space="preserve"> but we each had very reasonable sized salads</t>
  </si>
  <si>
    <t xml:space="preserve"> I thought). ;;Overall</t>
  </si>
  <si>
    <t xml:space="preserve"> the entire experience was pretty mediocre.  Sorry Farmer</t>
  </si>
  <si>
    <t xml:space="preserve"> don't think this one's a keeper for me."</t>
  </si>
  <si>
    <t>Italian, Restaurants, American (New), Steakhouses, Seafood</t>
  </si>
  <si>
    <t>The Palm Philadelphia</t>
  </si>
  <si>
    <t>LYyuyX4MVjh247q-IJZE7A</t>
  </si>
  <si>
    <t>I ate at The Palm with my wife during restaurant week. We had high expectations and it didn't really meet any of them. I had the lobster bisque for my appetizer; which was the best item of the evening - it was tasty; but nothing special. We both had the filet; which was ok but not worth the $ if we were paying full price. The \signature half and half\" (half homemade potato chips; half stringy fried onion things) that came with our steaks was tasteless and unsatisfying. I had the key lime pie for dessert - which was good; but seemed like it had been taken out of a box. Overall I'd say this place isn't living up to its reputation - I guess its popular among the \"power lunch\" crowd - but we went there for the food; not the image; and on that front it's severely lacking."</t>
  </si>
  <si>
    <t>8tPjrhUdQx1bno2BGEpUEw</t>
  </si>
  <si>
    <t>HeXNqpDpfe2N6h66Lhh9bA</t>
  </si>
  <si>
    <t>Had New Year's Eve dinner here with the wife. I'm not gonna focus on the service so much because it was obviously crowded and I allotted for that . I wanted to really like this place going in. Just didn't happen . If this place was at a different price point maybe my review would be a little different; but it's not . They wanna be a top tier steakhouse in Philly and they just fall short. Ordered the NY strip for two medium rare; comes out a little over medium . We didn't wanna wait to send it back so we ate it . It was beyond tough and really lacking any flavor at all. For such a pricey steak I was really disappointed. The sides were ok; spinach and potatoes . Nothing was past average .. Just ok overall. If this were a road house or outback type place I wouldn't complain but for what they charge u expect better.. This is truly the opposite of the saying u get what u pay for cause here u clearly don't .. Too many better options to return here</t>
  </si>
  <si>
    <t>kmmqamXMEB0qLIorrS46pQ</t>
  </si>
  <si>
    <t>WXz395LAjhEzX6reVg-uRQ</t>
  </si>
  <si>
    <t>There are SO many things wrong with this place I don't even know where to start.;;1) Complimentary bread: hard as ROCK.;2) By the time the server came to take our order, we had already eaten all our rock bread, which took a REALLY long time considering those things were breaking our teeth.;3) Appetizers: The soup tastes SLIGHTLY better than Campbells chicken noodle soup... but for 7x the price. ;4) Our drinks come out AFTER our appetizers come out. Makes sense...? ;5) Main course takes literally 30 minutes to come out AFTER we finished our appetizer. And what do you know? Our steaks come out COLD. Who wants to pay $43 for cold steak?;6) Steak tastes better at Denny's. No joke. and costs about $30 less. Salad also uses soggy iceberg lettuce. What, couldn't afford the extra 50 cents for better lettuce?;7) Served our side dishes on the same plate. Wait, what? Too lazy to wash dishes as well, I see.;8) Got flourless cake - the ONLY highlight of our meal, and the only reason why this place isn't getting one star. But why am I eating my cake while my main AND appetizer plates are chillin empty right next to me? Pretty sure even Denny's clears your appetizer plates before your steak comes out...;9) THE ONE AND ONLY time our server comes to us in the 2 hours we are annoyingly and reluctantly waiting there is to give us our check. ;and the final 10) WTF is going on with your decorations?! If you're going to charge ~50 for a steak, might wanna remodel your interior. ;;To sum it up: HORRIBLE service, soggy/rock solid/cold/dry (all at the same time) food, and UGLY ambiance. DON'T WASTE YOUR TIME HERE! I really don't understand how this place has high ratings.. this place should be SHUT DOWN.</t>
  </si>
  <si>
    <t>IFV91qGOOdEuu2k7nu4Ggg</t>
  </si>
  <si>
    <t>we think this is the best restaurant to eat in Philadelphia.  The service is great.  The portions are generous.  The steaks are fantastic.  The seafood is excellent.  if you drink the cocktails are wonderful.  ;;anybody who's anybody eats here all the local TV people and politicians all eat here.;;it's simply the best place in Philadelphia.</t>
  </si>
  <si>
    <t>BB0rPiN761dfQB5Y3w8CFg</t>
  </si>
  <si>
    <t>iKIS3he6r5Xro-nFWVomWQ</t>
  </si>
  <si>
    <t>Service was really good, however, the food was just ok. I dunno if my co workers hyped up the place a lil too much, but I thought the items I had were on the bland side.;;Lobster Bisque Soup- This was probably the best thing I ate here. Most places tend to over salt their bisque soups, but this place was great! You also get real chunks of lobster too. But for the price, you would think they would give more pieces instead of a measy 3-4.;;Calamari appetizer - The breading was nice and crispy and they give a good amount, but it lacked serious flavor. It needed some seasonings on the thing. I just tasted flour! Even the marinara sauce that was provided was kind of bland.;;Lobster Salad - It was ok. They gave a good amount of Lobster and had tons of ingredients in it, but some of the ingredients seem like it didn't belong together. Some parts were good, but then I got to others and was like \did that belong in this salad?\""</t>
  </si>
  <si>
    <t>oPoJauFx8hQSdZhMFZGB6A</t>
  </si>
  <si>
    <t>Excellent meal. Our server wasn't very friendly; but the food was spot on. Definitely not the most affordable place but a deal during restaurant week. Worth a visit</t>
  </si>
  <si>
    <t>-R7ENh43ERiaEab-d_8_Aw</t>
  </si>
  <si>
    <t>Well; the classic New York steakhouse has reopened in the Bellevue - sadly it is absolutely awful. A steakhouse has to know how to cook a steak - simply disgusting - burnt and overcooked -- as we're the shrimp cocktail; half &amp; half; chopped salad and service! Don't go! Do waste your money! And it wasn't cheap.</t>
  </si>
  <si>
    <t>La7OxBlmGrFohrcF48BnjQ</t>
  </si>
  <si>
    <t>zP672QXP6WvaPgI4BnFKWQ</t>
  </si>
  <si>
    <t>Delicious. Everything from the salads to the entrees; sides even the expresso was fabulous.  The customer service was awesome. I would definitely recommend.</t>
  </si>
  <si>
    <t>XvT6bFYjhimNRk0WDj0MJA</t>
  </si>
  <si>
    <t>J4n4qHm8HflMBbeS9ElFbg</t>
  </si>
  <si>
    <t>Like the atmosphere; very old school. Had the ahi salad which was terrible. Old lettuce and fishy tuna; not a good combo. My husband had the hamburger and fries which was wonderful.</t>
  </si>
  <si>
    <t>XKjyudXKOUSoXLD-bL64BQ</t>
  </si>
  <si>
    <t>TveANet8e8-s4PyUN1qYdw</t>
  </si>
  <si>
    <t>Terrible service from the hostess; Julie; both over the phone and when we arrived. Her attitude was curt and discourteous. Our server; Karen; was polite and friendly; unfortunately; the initial interaction with the hostess truly spoiled the evening. I cannot offer any positive recommendation and will not be returning.</t>
  </si>
  <si>
    <t>ROeacJQwBeh05Rqg7F6TCg</t>
  </si>
  <si>
    <t>BAP</t>
  </si>
  <si>
    <t>kVm9hQ3JjNWHTXBTLxdT-w</t>
  </si>
  <si>
    <t>This place is fantastic!  Delicious; simple; healthy. Literally could not ask for anything more; especially at under $10! Beef is my favorite but I could also go for the chicken. If you haven't been here and you are still reading this review; stop what you are doing and go right now.</t>
  </si>
  <si>
    <t>E5bAc2-w34OC5xDfjoGEeg</t>
  </si>
  <si>
    <t>Q1ByxGw8z9ZMReiyeoPoVQ</t>
  </si>
  <si>
    <t>I called in an order for a chicken dish; and it was hot and ready 10 minutes later when I arrived.  The owner was very friendly and made some conversation.  The food was hot and tasty.  The ingredients were made well; with good flavor and texture.  I got chicken and a coke and the total was roughly $10; and I was stuffed.  I would definitely go back there again.</t>
  </si>
  <si>
    <t>O9PKyhye1p8hhTReXTot-A</t>
  </si>
  <si>
    <t>CLWWoalC6c0iN2-CJPvVgg</t>
  </si>
  <si>
    <t>The menu isn't extensive but great to go to if you're craving a classic bibimbap.  I would recommend the extra dollar for the stone bowl.  The man who runs the shop is sweet and makes sure you have a good dine in experience.   Also; the location is close to the Magic Gardens.</t>
  </si>
  <si>
    <t>XxFI5sK79imV13odauVw5A</t>
  </si>
  <si>
    <t>yygV2ktXH-FgTgwe6-vvCw</t>
  </si>
  <si>
    <t>Solid rice and fresh vegetables. Pricey for what you get; although understandable given that the location is on South St. Also try the panjeon (Korean pancake) and yukgaejang (beef stew) on a cold winter day. Small restaurant; seems like most people take their food to go. Very friendly staff.</t>
  </si>
  <si>
    <t>TF3OkvErudMPlaYg1vXZCQ</t>
  </si>
  <si>
    <t>I ordered from BAP using UberEats; and enjoyed it. The food was warm and delicious; and there was a nice ratio of meat and vegetables to rice. I liked their kimchi as well; which they did manage to keep at a cooler temperature than the bibimbap.</t>
  </si>
  <si>
    <t>HmfwGkaFRQqIP9BuSH2ARg</t>
  </si>
  <si>
    <t>Little disappointed considering all the stellar reviews.;;The veggie bibimbap was delicious but the yukgaejang was just ok, and a tiny portion despite being labeled as 16 oz. Also, it didn't come with rice which I thought was weird, and they charged me $2 for a small bowl of white rice, so the $4.95 yukgaejang became a $6.95 yukjgaejang. The pa-jeon was just ok too. ;;I guess Philly has a pretty weak Korean food scene in general, but I wanted this place to be a little better. If it was next door I'd probably hit it up every now and then, but the problem is that we're not that close to here, and its just not good enough to warrant going very far for it. ;;Inside only seats six.</t>
  </si>
  <si>
    <t>BvBVrfjEChZp-idelYr-ng</t>
  </si>
  <si>
    <t>JsmrHABiS72S3jL0MMEyzw</t>
  </si>
  <si>
    <t>Fresh, delicious, and satisfying. Perfect dinner to pick up on the way home from work.;;Don't tell my mom, but it's better than the bibimbap I grew up eating :O</t>
  </si>
  <si>
    <t>CtbRpz9vX0Ufkp-K8aYP0w</t>
  </si>
  <si>
    <t>I will be eating here every time I go to Philly in the future.;It's a little place - primarily take out, i think.  just two people in the kitchen prepping and cooking and waiting tables / tending register.;the bibimbap is great - super fresh, flavorful, spicy (if you like it spicy- or not if you tell them not to make it spicy), filling without being a gut buster.;if only every meal could be this satisfying and wholesome....</t>
  </si>
  <si>
    <t>T6s3tZIJfbmFRHAaYMGYjw</t>
  </si>
  <si>
    <t>sV6Xm5QiNviUR6Gt0Z8RxA</t>
  </si>
  <si>
    <t>Great bibimbap! Fresh veggies; great flavor and very reasonable. The owners are very nice as well. This is our favorite bibimbap in the city!</t>
  </si>
  <si>
    <t>LTP8oNymHwcZt877xkqaJg</t>
  </si>
  <si>
    <t>g9dS-te7hZMHSerGtuvZGA</t>
  </si>
  <si>
    <t>BAP is a quaint hole-in-the-wall thats great to pop in for bibimbap or to grab take out. The menu is short and sweet (no frills), but the food hits the spot!;;You walk up to the front and order; there's no true waitstaff. It seemed like only one man was running the place when we came in, but considering that, we didn't wait very long at all for our food. ;;My dolsot bibimbap came out delightfully sizzling. I thought the flavor was excellent, and the egg was the perfect amount of gooey. I finished the entire bowl (something I've never managed before) and was just the right amount of full.;For $11, I'll definitely be going back!</t>
  </si>
  <si>
    <t>sEf8VsIbhGwSnKte1IBm-Q</t>
  </si>
  <si>
    <t>American (New), Breakfast &amp; Brunch, Sandwiches, Restaurants</t>
  </si>
  <si>
    <t>CafÃ© Estelle</t>
  </si>
  <si>
    <t>YCHjptksRbRLbldCK1UzxA</t>
  </si>
  <si>
    <t>After reading about the phenomenal review on yelp, I decided I must try it. I went this morning around 10am, no wait, which was great. It is tucked away in the first floor of an apartment/loft complex. Parking for Estelle is minimal, they have about 5 spots total for customers. So, we parked on street (note: must pay meter via coins, no kiosk booth to pay via card. Yes, you must pay even on a Sunday).;;The food was simply bland, dry, and a tad unedible. And I am not saying this because I already have a breakfast place I am loyal to. I had a bacon/egg/cheese sandwich. You can get it on their own roll (aka dry thick sour dough like bread) or bagel. I could only eat half of it. I was amazed -how can you mess up a breakfast sandwich? The eggs were not fluffy, and they added some weird herb to it to give it an \off\" taste. There were two small pieces of bacon</t>
  </si>
  <si>
    <t xml:space="preserve"> and barely any cheese on it. All together</t>
  </si>
  <si>
    <t xml:space="preserve"> I'd rate a 1.;;My date got the beet</t>
  </si>
  <si>
    <t xml:space="preserve"> onion omelet. It came with homefries</t>
  </si>
  <si>
    <t xml:space="preserve"> with his were in need of some serious seasoning</t>
  </si>
  <si>
    <t xml:space="preserve"> and wheat toast</t>
  </si>
  <si>
    <t xml:space="preserve"> which was literally was like eating grains. He did enjoy his coffee though. Coffee situation was odd though. Although we had a server</t>
  </si>
  <si>
    <t xml:space="preserve"> you had to go up to the counter to pour your own. Not necessarily a negative</t>
  </si>
  <si>
    <t xml:space="preserve"> just different. Have to give props for having unique omelet options</t>
  </si>
  <si>
    <t xml:space="preserve"> such as trying to use beets. But the eclectic ingredients in the end do not make a good end product. I will not be returning here."</t>
  </si>
  <si>
    <t>1CmhdHhJHokf2mkemRiY3g</t>
  </si>
  <si>
    <t>y0c3ZSEKOK5bnANS3ppYrA</t>
  </si>
  <si>
    <t>Wonderful brunch spot that gets overlooked because of its location.;;Great food, reasonable prices, and usually no wait for a table.</t>
  </si>
  <si>
    <t>BYSZliGPk0X5ngWxNy7a8A</t>
  </si>
  <si>
    <t>There are certain things I love in life.  Dogs, running, the possibility of happiness, a damn good cup of coffee and Cafe Estelle.  I really love this place- It is one of my favorite brunch places in the entire city-  Friendly staff, endless coffee from the coffee bar- fresh squeezed OJ *I've actually seen it in action*, yummy food, good music- and just an overall happy feeling when I go there.  My favorite thing on the menu is the breakfast salad- I'd eat that everyday if I could-  (and almost do- I'm there a lot!)  The food is consistently good, and they have specials on their menu that are always amazing-  Their attitude there is amazing too- if something isn't just right with your food- speak up!- let them know and the correct it immediately without fuss-  ;;Things I recommend-;;Breakfast salad;French Toast ;Croque Madame;Yogurt with granola and fruit;;Tip:! Get there earlyish on the weekends (10 am or wait till 1:30-2) otherwise you are in for a wait!  This place gets hoppin'! It's all good though, even if you have to wait, there a bunch of chairs in the lobby of the building that you can chill in , and (this is great if you're a dog lover) you also get to watch the building's residents go in and out with their dogs! (Bulldogs, sheep dogs, shar pei, whippets- every dog!);;love it, live it, eat it- xxCafeEstellexx 4 Life</t>
  </si>
  <si>
    <t>UkmvRxPajr4AaAh-ypY-Pw</t>
  </si>
  <si>
    <t>tPDCWU0oZ5KgUicnr-_HYg</t>
  </si>
  <si>
    <t>I just tried Cafe Estelle for the first time last weekend and loved it!  Our waiter was full of energy and just super pleasant and knowledgeable.  I definitely plan to go back.;;Some things I loved:;1. Coffee bar -- They have a do-it-yourself coffee bar with four kinds of coffee (including one decaf).  Plus, if you want, you can take a cup to go when you leave.;2. Great food -- I got the Eggs Benny which was topped with some of the best Hollandaise I've ever had.  Among the other diners, one got the breakfast pizza, another got the stuffed french toast, and another got the sticky bun.  They were all really pleased.;3. Hot sauce choices (including Sriracha and Tabasco);4. Yummy, moist carrot cake;5. Pay at the counter -- I actually LOVE pay-at-the-counter for two major reasons: they are willing to split the check; it's fast.  However, when my friends and I went to pay at the counter, it was a slightly different story.  Read more about that below.;;Some things I didn't like:;1. Not good for groups -- We were a party of 6 and they sat us at what had been a table for 4.  While I didn't mind being squeezed in with people, I know some of the bigger people at our table did.  Plus, the tables were uneven, i.e. one table was a couple of inches higher than the other, and I was sitting in the crack of the two tables.  My Eggs Benny, though delicious, were served on a rectangular plate, so I had a really hard time eating b/c of the hugely uneven tables.;2. Customer favoritism -- As I say above, I love pay-at-the-counter, but even though my friends and I were waiting in line to pay, some guy who had ordered take-out came in and was allowed to butt in front of us, seemingly because he was friends with the cashier.  This seems like a small thing, but after waiting in a long line to pay, it was majorly insulting to be shown that if you know the cashier, you don't have to wait in line AND you can get in front of other customers.;;Overall, I definitely recommend trying this place, but beware of certain non-food-related things that come off as customer-unfriendly.</t>
  </si>
  <si>
    <t>FkaBNfCc2dRyQ2qXhsXXtg</t>
  </si>
  <si>
    <t>bLYSbSgN78pFMjlkjnR1Pw</t>
  </si>
  <si>
    <t>In search of a brunch place we haven't been to yet, I checked out Yelp this morning and decided to try Estelle. You'd never really think to go there passing by since it's on the ground floor of the 444 Lofts on 4th Street, but I'm glad we did.;;Since we got there on the earlier side for Sunday brunch (10:30am), we were seated right away with no wait. It was great - fresh, homemade, and one-of-a-kind brunch options in a laid back, cafÃ©-like atmosphere.;;The breakfast pizza was amazing, the shirred eggs were good (but definitely on the smaller side), and the sticky buns..yum! Estelle uses all organic &amp; locally grown ingredients, too..if you're into that. The staff is super friendly, too.;;Final thoughts...;Good, quality brunch in a laid-back location where you can easily find parking. Would definitely come back!</t>
  </si>
  <si>
    <t>Rue_P9WPdNx6pzczsHyTjQ</t>
  </si>
  <si>
    <t>I can't honestly write a full review; because I have never dined here; however I am upset about the little experience we did have. My sister and I tried to go here for brunch a few weekends ago. I called in the morning to find out when they were open until and they said until 4. We spent the morning running errands and headed over late; but around 3. We even called twice on the way there for directions. When we got there we were told we couldn't be seated because the kitchen had closed. I was quite upset; because we took a cab here and it is definitely off the beaten path. I also couldn't figure out why if they were closing they wouldn't tell me over the phone when I called asking for directions. The menu looks great; but I am a bit disgruntled so I don't know I will ever get to find out.</t>
  </si>
  <si>
    <t>wdSQKJphWm4PhlIbt7VbLg</t>
  </si>
  <si>
    <t>OKAY.;;This place, makes me want to change ALLLL my other 5 star ratings to 3's. Bar, you have been raised.;;I cannot begin to explain how fantastic EVERYTHING is. And let me tell you, I've tried damn near half their menu.;;If it is available when you go, get the apple-cinnamon cream cheese stuffed french toast. I promise you won't need a drop of syrup (even though they give you thee best syrup on the planet) or anything else to eat. ;;Unless of course you are possessed (that's stronger than obsessed, right?) with bacon. In which case you HAVE to eat(not try, eat) the house-cured and smoked bacon. I had two orders of it.</t>
  </si>
  <si>
    <t>FS9EWeUw1mWdw5cYF2Xykg</t>
  </si>
  <si>
    <t>7Z6Ykwn8I-bURnbx1dVjCw</t>
  </si>
  <si>
    <t>I've been meaning to review Cafe Estelle for awhile, but I have not been here in a while.;;Cafe Estelle is wonderful.  It is a decent size cafe on the first floor of a loft building that has way too many dogs.  They offer fresh and local fare where everyone can find something they like on the menu .;;I'm writing this review because they have some of the BEST SCRAMBLED EGGS I've ever had (besides my own ;-) ).  They put some type of herbs and spices in them that give them a nice flavor, but not too overpowering.  These eggs are also great on their breakfast sandwiches.  In fact, if you're hungry and in a rush they also offer take-out and these breakfast sandwiches make the perfect morning take-out meal.  ;;There is also a wide selection of delicious coffees and teas.  The owner is super sweet and will refill your tea to-go cup on the house :-). ;;Tip:  Also a BYOB (so bring your champagne for Mimosas and vodka for Bloddy Marys)</t>
  </si>
  <si>
    <t>YAJswo-twIgeKX0mdW2r3A</t>
  </si>
  <si>
    <t>w0Cr7AGpG99TqJvEBwVnkA</t>
  </si>
  <si>
    <t>Went back last Sunday for brunch, decided to try something eggy. To compliment the Eggs Jessica Tandy from our last visit, I had the Eggs Hume Cronyn. My plate was practically cleared the second they laid the plate down. The poached eggs were delicious, the tomato hollandaise was an excellent touch, and the potatoes played their part with great zest. The coffee selection was solid, and I'm still impressed by by the options for milk and sweeteners.;;My gf got a stuffed french toast with sausage and cheese, something I originally thought was against nature. One bite proved me otherwise. I may get it myself next time.;;Official 5 star upgrade. Can't wait to go back.</t>
  </si>
  <si>
    <t>be4amlMobB5AADH6ZKK2jQ</t>
  </si>
  <si>
    <t>After hearing so many good things and having a friend who works here; I finally got in for brunch; and it was good. I had the Breakfast Pizza and loved every bite. It was covered in hash browns; bacon; and an over easy egg. My girlfriend got the french toast stuffed with bacon cream cheese. Now that was an interesting dish! I liked it a lot; it was just a tad heavy on the bacon (that is something I never thought I'd say). I also give them props for serving \real\" stuffed french toast. They didn't just put toppings on a single piece of french toast and stick another piece on top of that; they actually stuffed the pieces of french toast. This is something most places don't take the time to do. We also got their house made scrapple; which was the best I've had. My mom got eggs with sausage (how boring); but it did give me a chance to try the hash browns; pretty good; and the house made sausage which was also great. I also loved the size of the coffee cups they give you; but they make you get your own. Another bonus is that they give you a to go cup when you pay. I assume as a mild suggestion not to hog up the tables for other people waiting; which is a great idea. I wish someone would have suggested it; cause I did sit there finishing my coffee; hogging up a table. The place is pretty small and you will definitely have a little bit of a wait on weekends (we waited 15 mins when they told us 30). It was great solid brunch spot that I will surely be visiting again."</t>
  </si>
  <si>
    <t>lG21SAS-LsA0hlBZI8nCCg</t>
  </si>
  <si>
    <t>_qgqa4X1OiMLqub1hHaMjg</t>
  </si>
  <si>
    <t>Restaurants, Coffee &amp; Tea, Cafes, Food, Breakfast &amp; Brunch, Italian</t>
  </si>
  <si>
    <t>Res Ipsa Cafe</t>
  </si>
  <si>
    <t>Z7z1fdx9i23OwCvGHo8C1Q</t>
  </si>
  <si>
    <t>Great place for a breakfast. The 2 of us (together forever) always are searching for a new place to grab a breakfast and wandered into Res Ipsa for the Frattatta breakfast sandwich which was spicy, hot and well prepared on their own English Muffin - and the service was excellent including Helene (my partner) striking up a conversation on knitting with one of the servers.;;Highly recommend and will go back (sooner than later) for a lunch and maybe even a dinner!</t>
  </si>
  <si>
    <t>n3U7fV0TohWMywEqkgXUHw</t>
  </si>
  <si>
    <t>YX0rdpJbK0AIGesXPzvT3Q</t>
  </si>
  <si>
    <t>Excellent; homey cafe in center city.  Small and precise selection; the breakfast I get there is freshly made and really flavorful.  Reanimator coffee reflects the same product from fishtown locations.  Simple atmosphere and great service.</t>
  </si>
  <si>
    <t>DsAPXnV_IlD53F2so5afeg</t>
  </si>
  <si>
    <t>Dinner on 1/20/18. Very quaint. BYOB with no corkage, which was both surprising and appreciated. Shared the cauliflower to start, which was interesting but not outstanding. I had the Strascinatti which was well-portioned and a tad on the salty side, and my date had the Roasted Chicken which was delicious and happily shared.;;Overall, a nice fare in a tight and a bit purposefully austere setting that was in the end still delicious and warm. Service was excellent. And overall it was an enjoyable experience.</t>
  </si>
  <si>
    <t>mZabBL-aTnCFrd-c2YYZ5Q</t>
  </si>
  <si>
    <t>vJPQg6ZtE74_N6XMRSYczw</t>
  </si>
  <si>
    <t>goC__JQ37_B8BZYOxZBWQA</t>
  </si>
  <si>
    <t>hyaALmfE72rrGPXRY-N8jA</t>
  </si>
  <si>
    <t>QIMPlQNb52DsyLWp-5cSSg</t>
  </si>
  <si>
    <t>Everything here is excellent. From the service to the food and reasonable.  Grilled cheese sandwich was well paired with a light mild tomato soup. Tip: Don't be shy to dip the brioche in there or else you're missing out.  I had a breakfast muffin; latte; and an iced matcha too.  But the star in my opinion is the fennel sausage. Could it eat for dayzzz. Chef Michael F. is nice too and bc of his team I'll def be back for dinner.</t>
  </si>
  <si>
    <t>KyjGiDiXPizjePw8mr8dZA</t>
  </si>
  <si>
    <t>cCwVZzOZpEN89w92SNXwKA</t>
  </si>
  <si>
    <t>L6aZTFzCCwMPMS1R-n5YnQ</t>
  </si>
  <si>
    <t>Really good pasta; chicken dish and salad. Haven't had a bad dish. Favorite is the pesto salad. Definitely great for sharing but also so good that you won't want to.</t>
  </si>
  <si>
    <t>soI99N6K6YGDj575yXdopQ</t>
  </si>
  <si>
    <t>nVnZJa1Qq-bjEgIBzuJ8Cg</t>
  </si>
  <si>
    <t>I went in for the famous breakfast sandwich; but ended up getting the Italian Breakfast. The meal was generous and obviously thoughtfully prepared; but I found it a little overpriced and quite salty. I think I was thrown off because it looks like a cafe; it's priced lie brunch; and the food falls somewhere in the middle. I wouldn't not go there; but I wouldn't head across town for it either.</t>
  </si>
  <si>
    <t>Io3IpnLC3dTnfxPrCzdGvw</t>
  </si>
  <si>
    <t>r3N_kyNdwKSX43bPQVrdXg</t>
  </si>
  <si>
    <t>Visited Philadelphia last week from Rochester; NY and stopped in to Res Ipsa for dinner based on a recommendation. From the moment we walked in; our experience was incredible. Service was fast and we loved the BYO option; as well as the intimate setting. But; the real highlight was the food! We had the Chef's tasting menu and were blown away by the quality of the food and the portions given. Loved the gnocchi and octopus dishes in particular. Thanks to the Chef and staff for a great dining experience. We will definitely stop here again next time we are in Philadelphia.</t>
  </si>
  <si>
    <t>iMra11DSaxxuo44Aoz0z0w</t>
  </si>
  <si>
    <t>jt1TfLJQN20aoVskD_8DuQ</t>
  </si>
  <si>
    <t>Italian, Pizza, Restaurants, Nightlife, Beer Bar, American (Traditional), Bars</t>
  </si>
  <si>
    <t>Angelino's Restaurant, Fairmount- Philadelphia</t>
  </si>
  <si>
    <t>62fZwsyS3jAp73kmHTzxXQ</t>
  </si>
  <si>
    <t>The staff were nice and the restaurant is spacious; good for families. The pizza wasn't very good; though; and neither was the dessert.  If you are in the area; I'd recommend Lazo's instead but Angelino's may be better if you want to eat in.</t>
  </si>
  <si>
    <t>i8JCgDWDbs9NcdB9lIPG9w</t>
  </si>
  <si>
    <t>eJYgHcuRmulG9wGhJ2pyfA</t>
  </si>
  <si>
    <t>I ordered here for takeout. I couldn't decide what I wanted so I ordered 2 different personal pies.;;Personal margherita (good, not the best I've ever had);Personal white pizza (delicious) ;-the personal pizzas are very large and lasted me quite a few meals ;- I'm actually fairly impressed with this pizza and will definitely order from here again. ;- reasonable prices!!!</t>
  </si>
  <si>
    <t>78qBxJE_9MlkyzgWQo_C9A</t>
  </si>
  <si>
    <t>The quality of the food here is great. Sometimes the wait for your meal is long. I thinks it's due to the restaurant being short staffed. Otherwise; I love this place. Great ambiance/music and service.</t>
  </si>
  <si>
    <t>bK7Dh73vRLcqXjtCIocDUw</t>
  </si>
  <si>
    <t>I have lived in the area for five years and this is only the second time I have ordered from here...Dont ask why,lol......today I spent hours painting my bathroom (which now looks amazing) and after I was too lazy to cook. I decided to walk to Angelinos to order takeout. I went with the special,:  Smoked Mozzarella &amp; Shrimp Ravioli;blended with Hardwood Smoked Mozzarella, Pancetta and Roasted Garlic tossed in a Vodka Sauce.....OMG OMG.....It was soooo good, I had to force myself to stop eating it . It came with a side salad, which was a good potion. I only wish they would have asked if I wanted all the toppings on it, because I am allergic to the peppers that were on it and couldnt eat it :(. The \garlic bread\" were stale wheat rolls dusted with cheese and green flakes...no bueno.....Im only giving it 4 stars because the ravioli was the best I have had in a long time.....YUM!"</t>
  </si>
  <si>
    <t>fNpYit0BdaLXy_woHwForQ</t>
  </si>
  <si>
    <t>1KyINJEj973V46eTVvE3Xg</t>
  </si>
  <si>
    <t>Bought the Margarita pizza and it was delicious! I like that at Angelinos you can order small; medium; or large pizza.  This place has quality ingredients; reasonable prices; and quick delivery. I will definitely be ordering from here again.</t>
  </si>
  <si>
    <t>cJTv4ciJVfH_7VO82tpAcQ</t>
  </si>
  <si>
    <t>hfBTc0meaZU9isr7E-ym_w</t>
  </si>
  <si>
    <t>Mediocrity is the name of the game at this art museum Italian restaurant.  I can't speak for the entire menu, but the fried raviolis and vodka pizza just barely satisfied my craving for Italian.  ;;Bottom line - I'd eat there again but would try something other than the pizza and raviolis.  They have a nice small neighborhood atmosphere and occasionally bring in a live jazz band.</t>
  </si>
  <si>
    <t>FhaAb6c-jRSeUCQ894qfDw</t>
  </si>
  <si>
    <t>8tTkyIgWfzYqKMesiLLyLQ</t>
  </si>
  <si>
    <t>Best pizza place in Fairmount area.;;Best pizza/wings/strombolis around.  Also, their homemade meatballs is pretty damn delicious.;;Anyone who thinks this pizza sucks should probably go back to ordering from pizza hut....;;Food - 4.5;Service - 4.0;Decor - 3.0</t>
  </si>
  <si>
    <t>3DlZu7o2oh-55P2eti1pdw</t>
  </si>
  <si>
    <t>bTj1073YFvBghCRgxs80xA</t>
  </si>
  <si>
    <t>9G6hBwQZNAq9qZpJVhf0aA</t>
  </si>
  <si>
    <t>Consistently one of the best; smaller and family owned Italian restaurants that I've visited. Definitely a much higher caliber establishment than your average pizza place. I've been to Angelino's around 10-15 times over the past two years and the service and food have been consistent with every visit. The atmosphere is relaxed and the servers are never in a rush to get you out the door. Certain dishes are definitely better than others; but my favorite is definitely their chicken with pesto sauce. On a recent visit; Angelino's even had a live band.</t>
  </si>
  <si>
    <t>0GPM8WXgZcUDV9Ynyvw9Lg</t>
  </si>
  <si>
    <t>rVfe1LHo55A2fworkm_jVw</t>
  </si>
  <si>
    <t>Bars, Gelato, Breakfast &amp; Brunch, Italian, Food, Nightlife, Restaurants, Pizza</t>
  </si>
  <si>
    <t>Capofitto</t>
  </si>
  <si>
    <t>QsD2ddaJ1c7JPcMPI0QTpA</t>
  </si>
  <si>
    <t>Originally; our little group headed to Franklin Fountain and the line was around the block-- Capofitto was only a few steps away with no line (and bonus--cheaper/better dessert treat!). We only popped in for gelato; but I would love to come back for the pizza! It looked and smelled really good. Gelato was amazing; as capogiro gelato always is. Highly recommend chocolat scurio and pera as a combo--it was perfect!</t>
  </si>
  <si>
    <t>vqaJs9VyVLkbixSetsVKyQ</t>
  </si>
  <si>
    <t>hIfcdDHSmVhypozBz0rWqQ</t>
  </si>
  <si>
    <t>The best gelato and very good pizza.;We came between brunch and dinner, so ate at bar. Had a bottle of the \best pizza wine\"'and liked</t>
  </si>
  <si>
    <t>it. Ordered two pizzas for the three of us. Plenty. And I eat a lot of pizza.;;Pizza reminds me very much of Vetri</t>
  </si>
  <si>
    <t xml:space="preserve"> and similarly priced (expensive). Excellent ingredients. The style has a soft middle crust</t>
  </si>
  <si>
    <t xml:space="preserve"> almost white and underdone (to me) which apparently is authentic. Otherwise I would ask for a little more well done</t>
  </si>
  <si>
    <t xml:space="preserve"> but that might be an insult. You tuck and fold the middle to eat.  I mean</t>
  </si>
  <si>
    <t xml:space="preserve"> it's delicious</t>
  </si>
  <si>
    <t xml:space="preserve"> but I feel I shovel too much in that way and lose the individual taste of the fabulous toppings. The outside crust was  puffy and tender.;;Nice bartender service and he was really runnng around. I think it was a surprisingly busy day downtown. The gelato is always amazing. I'm in a rut. I always get the Thai coconut and something chocolate or coffee. Some day I will have had my fill of coconut and try other flavors. No I won't!"</t>
  </si>
  <si>
    <t>CYdQgNgg-KBJyRdvUpc_Vg</t>
  </si>
  <si>
    <t>_v39oxq-dn68uWOIkzo8Sw</t>
  </si>
  <si>
    <t>XCTrS-oaCUBldnqpoJ3ivw</t>
  </si>
  <si>
    <t>f0YxrTYh3avfoB4tw5Ji0w</t>
  </si>
  <si>
    <t>Best Italian restaurant I've been to outside of Italy. Service was impeccable. Charcuterie board perfection. Meatballs to die for. Everything about this place is amazing; down to the music selection. GO HERE.</t>
  </si>
  <si>
    <t>TTk6vqeSR9HspnVlk2ed7Q</t>
  </si>
  <si>
    <t>QytXp2bpWm5oINAEF4-_fQ</t>
  </si>
  <si>
    <t>i enjoyed the pizza and apps; but just thought the service was way too slow.  i felt like i was sitting around waiting for something the whole time i was there.  for a pizza that's supposed to be cooked in around 3 minutes; why the long wait times?  that being said; when the pizza finally did come out; it was pretty tasty; albeit very greasy.  i'm chalking the grease up to the type of pizza i ordered; as the other pizza at the table was delicious.</t>
  </si>
  <si>
    <t>qVFHWJO2GsP_qPHIigbHEA</t>
  </si>
  <si>
    <t>lWpXLL-HBGYTW9-RRWto8g</t>
  </si>
  <si>
    <t>Great atmosphere and great service for an early dinner with friends. ;Tried the arancini and three different pizzas which were all amazing. The pizza crust is the real star if you like it thin but not too crispy. ;And most importantly of all, great GELATO!</t>
  </si>
  <si>
    <t>X0DlQ7q9K6VQnLgwpmfe4A</t>
  </si>
  <si>
    <t>7iQ5nrHV0L6dbQpzAh93dQ</t>
  </si>
  <si>
    <t>Just average.  Pizza crust; while giving all the appearance of a true VPN; was tough and chewy.  Disappointing.</t>
  </si>
  <si>
    <t>9VmRAGrRt_y-5XstJVJO7g</t>
  </si>
  <si>
    <t>1qTJRzYj1o8bzOZYkd_ajg</t>
  </si>
  <si>
    <t>This place is a gem!! Almost a hidden one; as I walked past many times since I moved to the area couple of months ago bbt never noticed it. Through yelp; I saw it; and when I saw the pictures of the gelato; I jumped out of bed and went there as fast as possible. Capofitto did not disappoint. The gelato (I had pistachio and bacci chocolate) and the espresso were to die for!! I spent a summer in Italy where I ate gelato everyday; and ever since I came back to the US; I was not able to find a place that satisfied my tastes and love for gelato--except for the Italian chain Grom in NYC. I'm so happy and the same time sad that it took me two months to find this place in Philly. On top of that; the guy that served me; Craig; was super friendly and nice. Would definitely be returning there many times; and only if the prices were lower; I'd probably go there many times a day! Can't wait to also try their pizza; as I'm sure as everything I tried so far; it will be amazing.</t>
  </si>
  <si>
    <t>M4CLW-y6Ad2X461beynTcQ</t>
  </si>
  <si>
    <t>3MtwC4TxE8qNdFLFe7oFGw</t>
  </si>
  <si>
    <t>Great for thin crust lovers! We showed up around 12:30 and it was empty; but quickly filled up. Ask for the Saint Lucifer's spice mix to top your pizza; it's amazing. In addition we tried the meatballs; panzanella; and argula salads; of which I would highly recommend the panzanella and go elsewhere for the meatballs. The guy at the gelato counter was very accommodating with letting us sample flavors and let us split a 2-scoop order into two separate cups for sharing. Thanks gelato guy; you are awesome!</t>
  </si>
  <si>
    <t>evW3ZYiuWlPOK07F-D8h5g</t>
  </si>
  <si>
    <t>kquxYoGJ5VMhIxpNbV9HDQ</t>
  </si>
  <si>
    <t>Finally found a good source for authentic Neapolitan pizza. Way better than the one I had at Brigantessa. The center was soft not soggy from the watery tomatoes like the one at Brigantessa. The small plates were small not tiny. The salad was very good and the size was perfect. Espresso was excellent. My only negative was price. $84  including tip without alcohol is a lot for 2 at a pizza place . Brigantessa's prices were about the same. I would come back here; but not Brigantessa.</t>
  </si>
  <si>
    <t>drAVmqHdWgubjiCAeTfisw</t>
  </si>
  <si>
    <t>5FuQbcHTF_I7PWJzhCMObw</t>
  </si>
  <si>
    <t>Cheesesteaks, Sandwiches, Pizza, Restaurants, Delis</t>
  </si>
  <si>
    <t>Larry's Steaks</t>
  </si>
  <si>
    <t>7PEzYFIS4SzLHGZhxh-9ng</t>
  </si>
  <si>
    <t>For a long, long time, Dallesandro's was my philly cheesesteak haven.  However, since their change in ownership, they've gone steadily downhill.  Chubby's and Mama's tided me over until I could find suitable replacement.  Thanks to Larry's Steaks, I've rekindled my passion for cheesesteaks.;;Larry's Steaks, situated by St. Joe's University, offers the closest thing to the original Dallesandro's cheesesteak I've found.  The meat is sliced and minced into tiny little pieces, maximizing surface area.  Then the cheese is melted throughout so it covers most of the steak and ensures a heavenly consistency and flavor.  The onions and mushrooms are up to snuff as well.  It's greasy enough to slide down your throat but not so much that it's a mess to eat.  I can't attest to the other menu items, but that hardly matters.  If you are up for a real philly cheesesteak, skip pat's and geno's (and the whiz, i can't believe people actually eat that stuff) and pick up a Larry's steak.</t>
  </si>
  <si>
    <t>T5q18GoRYU7_vt-ArvWR-Q</t>
  </si>
  <si>
    <t>Solid cheesesteaks.  Cheese fries are also good.  Not worth venturing far for; I'd say you can get similar in most of Philly.</t>
  </si>
  <si>
    <t>cayLCqS-D6wN5U-VOLi0Vg</t>
  </si>
  <si>
    <t>We were here drunk as all heck. after closing time. our guys at larry's hooked us up with leftover cheesesteaks and a meatball. not only was this the best drunk experience of our young lives; but we owe our lives to the workers at larry's. god bless; you have our business for life. thank you and god bless.</t>
  </si>
  <si>
    <t>S_8AOZwyNhbDIFergEp-AA</t>
  </si>
  <si>
    <t>CcfW04N7Lx5MFq_YGmQL7Q</t>
  </si>
  <si>
    <t>When I decided that St. Joseph's wasn't the university for me and I was going to leave the area, I knew really the only thing I would miss were the friends that I made (obviously) and cheesesteaks from Larry's.  Being that it was just across the street from campus, it was the easiest dinner one could find if they missed dinner in the dining hall.;;I think I gained much of the beginning of my \freshman 15\" because of Larry's!  Popular among many SJU students</t>
  </si>
  <si>
    <t xml:space="preserve"> you will find a younger crowd usually occupying the tables chowing down or waiting for their order to be done.  The cheesesteaks are big for the price that they charge and they are always stuffed!;;You can't find cheesesteaks like that anywhere but Philly!"</t>
  </si>
  <si>
    <t>fH9x1Krn_4TMftt6tXZNwA</t>
  </si>
  <si>
    <t>31c79xNget5Lrfu6JwHqfQ</t>
  </si>
  <si>
    <t>Ln3Un3bRt36JJczUAto5EQ</t>
  </si>
  <si>
    <t>First - Dear YELP admins, how could the word \hoagie\" fail your spell checker? C'Mon already!;;Everyone has a favorite steak shop or two and they can be as different as night and day. White House</t>
  </si>
  <si>
    <t xml:space="preserve"> Tony Luke's</t>
  </si>
  <si>
    <t xml:space="preserve"> Geno's</t>
  </si>
  <si>
    <t xml:space="preserve"> Pudge's - like comparing apples and pigs</t>
  </si>
  <si>
    <t xml:space="preserve"> or Wilt to Magic</t>
  </si>
  <si>
    <t xml:space="preserve"> or Kung Fu to Karate</t>
  </si>
  <si>
    <t xml:space="preserve"> you just can't compare iconic examples different styles.;;Larry's is like that. I've been coming for 30 years. Once or twice</t>
  </si>
  <si>
    <t xml:space="preserve"> I even stepped up to the Houseway Belly Filler. I think this was the first place I ever had a meat topping on a steak sandwich (pepperoni)</t>
  </si>
  <si>
    <t xml:space="preserve"> but it wasn't the last. ;;What makes Larry's Larry's? First</t>
  </si>
  <si>
    <t xml:space="preserve"> the guy is cooking in the window. Next</t>
  </si>
  <si>
    <t xml:space="preserve"> the steaks are chopped. Not shredded</t>
  </si>
  <si>
    <t xml:space="preserve"> fluffed</t>
  </si>
  <si>
    <t xml:space="preserve"> laid out or shingled. Even the toppings on our chicken cheese steak hoagie were chopped - a devout nod to every-bite-the-same sandwich science. A lot of work goes into every steak. Finally</t>
  </si>
  <si>
    <t xml:space="preserve"> the fresh Amoroso-style roll is just a little toasted</t>
  </si>
  <si>
    <t xml:space="preserve"> not enough to be a grinder</t>
  </si>
  <si>
    <t xml:space="preserve"> but certainly not steamed on the grill like an AC sub. ;;When on Hawk Hill and hungry go to Larry's. Is it the best steak ever? Nah</t>
  </si>
  <si>
    <t xml:space="preserve"> but it is an institution and true to itself. As you take your first bite</t>
  </si>
  <si>
    <t xml:space="preserve"> envision yourself bustin curfew on the way home from seeing Neil Young at the Spectrum</t>
  </si>
  <si>
    <t xml:space="preserve"> or watching the Sixers take the NBA crown</t>
  </si>
  <si>
    <t xml:space="preserve"> or sweating whether Y2k will crash your Palm II. If you twist my arm</t>
  </si>
  <si>
    <t xml:space="preserve"> Larry's doesn't crack my top 5</t>
  </si>
  <si>
    <t xml:space="preserve"> but tradition is tradition</t>
  </si>
  <si>
    <t xml:space="preserve"> and Larry's has stood the test of time for good reason."</t>
  </si>
  <si>
    <t>duKhEm4zoR5G2nllvoxqgQ</t>
  </si>
  <si>
    <t>zSiyDplxtexkMeKaK-1DhA</t>
  </si>
  <si>
    <t>Larry's is overall pretty good. Enjoyed their pepperoni cheesesteak and Italian hoagies when I used to live nearby. Big hoagies. Mostly this is a hangout for St. Joe's students - it has a large flat screen on the wall of the dining room. Cosi now gives them competition down the street (and offers a sane place to relax with wifi).;;Final note - milkshakes!</t>
  </si>
  <si>
    <t>zGmWj81B1slfWrd-CAYYhg</t>
  </si>
  <si>
    <t>SDrr4oJKnOGd12T1TX7haA</t>
  </si>
  <si>
    <t>6Ewmf3PJ9ZkFIMX17c3zpA</t>
  </si>
  <si>
    <t>(Location) wise perfect for saint Joe's students or anyone traveling to west Philly.  ;(Food quality)  def don't do it order a cheesesteak  but tasted like  a sandwich from subway.  If that's ur twist than more power 2 you but def not mines. ;Overall not worth the time and money rather spend my 9 dollars on a cheese steak from Jim's  or Max's</t>
  </si>
  <si>
    <t>epQ-vTwyy7sLjWrHAXFTgw</t>
  </si>
  <si>
    <t>FVgdprIC4oehcooyBwFEWQ</t>
  </si>
  <si>
    <t>I was let down by the pizza I had delivered to my residence.;;I ordered a plain cheese pizza with broccoli on half of the pizza.  The broccoli was a collection of HUGE chucks of broccoli stem.  I like broccoli stems, but not massive chunks all over.  Maybe 3 or 4 actual florets (soggy and not appetizing).  ;;Topped with way too much cheese, which was almost fully congealed by the time it came to my door.  Dough was just barely cooked.</t>
  </si>
  <si>
    <t>q6xmmfmt8DzOhbIC0WVbvQ</t>
  </si>
  <si>
    <t>Halal, Restaurants, Food, Food Delivery Services, Indian</t>
  </si>
  <si>
    <t>Laxmi Indian Grille - Manayunk</t>
  </si>
  <si>
    <t>hH35qH7dZSnMA-Vata7E0g</t>
  </si>
  <si>
    <t>It's hard to find good Indian cuisine; but this place is excellent! I'll be going back.</t>
  </si>
  <si>
    <t>Kwx2BB-Qil4FxiwjcaLkjQ</t>
  </si>
  <si>
    <t>sHmZPNlRB02bx0UppaDulw</t>
  </si>
  <si>
    <t>9zPDCOpt9e5fZ-4A0qN_Ag</t>
  </si>
  <si>
    <t>AMAZING FOOD!!!!  Try channa bhatura ( chick pea curry with puffed bread) very good. Also; try kheer (rice pudding) finger licking good. They also have other Indian delicacies which are as good as it can get.</t>
  </si>
  <si>
    <t>c9mM_kBmg-t2RfhCok1DCg</t>
  </si>
  <si>
    <t>oBUdI27KhvvYqOoprAa1wg</t>
  </si>
  <si>
    <t>Overpriced considering the amount and quality of food you get for that price.  Portrays itself a 'high-end' authentic Indian restaurant, which i don't feel it is, being a foodie and an Indian myself.  Lacks flavor in most items served.  Not thrilled with Laxmi's.;;We ordered a vegetarian platter as one of the starters, among others, because there were six of us there, so we figured we'd be able to try the different items on the plate.  The plate arrived with one samosa cut into two, one aloo tikki cut into two and two pakoras, for $9, totally not worth it!  We ordered chicken malabar ($8), a tiny breast of flattened chicken, battered with coconut and deep fried, enough for one person.;;For main course: mixed non-veg tandoori grille ($23), which looked and sizzled like it would be the best tasting dish on earth, but after tasting it, it was quite bland, enough to the point that my husband had to send it back to have some moreflavor added.  They brought it back with some tikka masala sauce thrown over it, which now made it a curry instead of the tandoori grilled dish!  I ordered Chicken Tikka Masala, which i must say was tasty, but, in the entire karai (serving bowl), there were barely 5-6 tiny little pieces of chicken and the rest of it was the curry which was gravy.  At $14, again this item is not worth it.  We also ordered Lamb Rogan Josh ($17) which was ok, Daal Makhani and Mutter Paneer ($12 which is high for small portions of veg dishes) tasted good.  We also ordered a side of Raita.  It came in a little saucer like container, which again was only enough for one person ($3).;;Since this place is BYO, we brought our own wine, which they did not help serve.  But they charged a $5 corkage fee for opening and pouring it ourselves!;;Although the servers are polite, service is ok. They constantly forget to bring things and mistakes. Complimentary chutney &amp; papadam these days is not a big deal.  Most indian restaurants do that obligingly.  We got one plate of a couple pieces of papadum, but since there were six of us, it was not enough for all of us, so we asked for more. We never got it.;;We used our Restaurant.com $25 voucher, but I think i would rather take me and my foodie guests somewhere else worth our while, our dollars and our palates.</t>
  </si>
  <si>
    <t>_AIlDxZmjofML9-LZdcDJQ</t>
  </si>
  <si>
    <t>1ppTlCTyCTJk7NjvcU_siQ</t>
  </si>
  <si>
    <t>mUJSzmDkUbYCfA1Z5nWTag</t>
  </si>
  <si>
    <t>BQSmEgI0xMIJjFl0FwL8wA</t>
  </si>
  <si>
    <t>Laxmi's has very good food most of the time. It is occasionally inconsistent; but still not bad. Where they are really hurting though is customer service. When you call and get put on hold for well over five minutes; it is a problem. Particularly; when the person who put you on hold is so dumb that you can hear him chatting away with his coworkers the entire time and it is clear that he has forgotten you were even on the phone. When it happens regularly; it's a bigger problem. Heads up Laxmi's; it happens regularly. Tonight was the worst. We were on hold for so long; we had to hang up. When we called back; it kept rolling to voicemail. Then even though the restaurant was empty when we arrived and our food was ready; the same guy made us and another couple wait 10 minutes while he finished whatever paperwork he was doing rather than just give us the food and let us pay. And when we got home; no sauces in the bag.  Because he couldn't be bothered.  There is no excuse for that type of rudeness and laziness.  Get it together Laxmi's.</t>
  </si>
  <si>
    <t>ayllA4coa0WjkPPeRxDArA</t>
  </si>
  <si>
    <t>nxVagasa_L07ox9ntPJpxw</t>
  </si>
  <si>
    <t>First off I would like to say the food here is delicious. I had the vegetarian samosas; seafood tandoori; and garlic naan. We went on a Friday night around 7pm. Service was a tad bit slow because apparently there were only 2 servers. That's the only reason why I took away a star. The food itself is 5 stars. Will definitely come again.</t>
  </si>
  <si>
    <t>2onScbifl3OVnepJ_vkFpA</t>
  </si>
  <si>
    <t>-tKp_4tAvU_C9_A0-c3NsA</t>
  </si>
  <si>
    <t>This is the best Indian food I have ever had! My boyfriend and I went for dinner and loved it! The staff was incredibly friendly and the food was; like I said; incredible. They oven-bake their tandoori paneer and I am ruined for life... It's so flavorful I won't ever get paneer anywhere else. Plus; the chef will make the dishes to your level of spiciness; so everyone's palate is pleased!</t>
  </si>
  <si>
    <t>IqDQBmCOBWUd5G6l7GaKag</t>
  </si>
  <si>
    <t>The brother duo who own this place are so nice and helpful, they even let me try a few things I was uncertain about, like sauces. I just recently started eating Indian food. Everything was delicious and fresh! Thanks for opening in manayunk....;PS its Byob.</t>
  </si>
  <si>
    <t>FhydOYT0JYsk0iTcwzggpw</t>
  </si>
  <si>
    <t>kd8QZuO2m23iI_hS223_DA</t>
  </si>
  <si>
    <t>I love Indian food; all of it; and this was a fine specimen. I ordered for pickup and it was waiting for me when I arrive and was hot when I got home. Perfect spice level on the chicken korma with tender thigh meat  and the garlic naan was delicious (not burned like some places)! Definitely will be returning to dine in soon!</t>
  </si>
  <si>
    <t>Hr0V7tgq18ur6JmfE1raQQ</t>
  </si>
  <si>
    <t>8yGZhBwFFLtOVLY9Do8ohQ</t>
  </si>
  <si>
    <t>Breakfast &amp; Brunch, Caterers, Tapas/Small Plates, Event Planning &amp; Services, Middle Eastern, Mediterranean, Restaurants, Greek</t>
  </si>
  <si>
    <t>Renata's Kitchen</t>
  </si>
  <si>
    <t>ebvSQKIY6isJmaa9ZaFjOg</t>
  </si>
  <si>
    <t>Excellent fare in a relaxed bistro on Baltimore Ave. A new favorite in our neighborhood. Our go-to dishes include the mussels; rissoto; steak frites; sashuka eggs. Outside patio seating adds to the charm.</t>
  </si>
  <si>
    <t>Zwco3vEZqiWSepNz4eBPEg</t>
  </si>
  <si>
    <t>hBBl7i3T9UvSOJ6dT2LpPA</t>
  </si>
  <si>
    <t>Nice place; pleasant service (although there was only one server and a full restaurant so she was pretty overwhelmed); but unacceptable food. Lamb kebabs were more like small hockey pucks; tough and almost unchewable and stuck on the skewer. Served on thin potato fries. Fried snapper came out with an undefinable sauce that tasted like mayonnaise; and included; oddly enough; peas. All plopped on top of fries; making them damp and inedible. I actually felt sick after eating most of this unappetizing dish.  Baklava excellent.</t>
  </si>
  <si>
    <t>nAe5USXtIe-o7Y-7J0tHlQ</t>
  </si>
  <si>
    <t>yOAs0lw6WaO2yQTo6KwdbA</t>
  </si>
  <si>
    <t>Came here for a late weekday lunch; and it totally hit the spot. I was looking for something refreshing and was recommended an iced green tea and a salad (forgot what it was called; but it had a lemon dressing and crushed pita chips on top-insanely good). Delicious; I finished every last bite and cannot say enough good things about the service. Definitely worth a try!</t>
  </si>
  <si>
    <t>zG3ZZLWUZXeETC3SAXnWUg</t>
  </si>
  <si>
    <t>8qjM2JEebT_XDh-X3AvEyw</t>
  </si>
  <si>
    <t>c55z6tyw0frOyixeymNsOQ</t>
  </si>
  <si>
    <t>3mRgwg9KGMpSRcr6anwhPw</t>
  </si>
  <si>
    <t>Good breakfast; sometimes a little crowded; not all waitstaff seems to be trained with same standards.</t>
  </si>
  <si>
    <t>nQKNisVX-EjdV48qPdjSog</t>
  </si>
  <si>
    <t>QSTj2lrW-_jgrSn6ALXmsQ</t>
  </si>
  <si>
    <t>Amazing quality at a great price! Good portions; good decor; great service; great food! A must visit brunch place in Philly - I will happily be back!</t>
  </si>
  <si>
    <t>ssbF7sthCZ_SJEDH49cUNA</t>
  </si>
  <si>
    <t>bnWY8QMda1iVm-1R4tcfcg</t>
  </si>
  <si>
    <t>I've been here several times after church in the area and it's never disappointed me. It's a small place so I wouldn't bring a group of more than 4 if you don't want to wait long. I like the Shakshuka here but I'm writing this review because most recently I went and got a breakfast burrito...SO GOOD! Don't overlook this on the menu. Generous portions and loved the chorizo and biting into big chunks of potato...really filling! It comes with pico on the side; which I didn't think it needed because it was so flavorful on its own.</t>
  </si>
  <si>
    <t>tpeSrIFB-Ce0CjtTsRE0OA</t>
  </si>
  <si>
    <t>4mTA0liUiTgWQ7EsFNF1bg</t>
  </si>
  <si>
    <t>Went for dinner on a Saturday night. The fried cauliflower, falafel, and mussels were all delicious! The falafel was particularly impressive. The seafood special (fried squid) was just okay.;;Service was quick and friendly, and it's byo! Will definitely be back again. Can't wait to try the brunch!</t>
  </si>
  <si>
    <t>7DLlvKvC6xFNE9LSz82YNQ</t>
  </si>
  <si>
    <t>hQcx4OTzSzI-p-5HnllIjA</t>
  </si>
  <si>
    <t>Had Eggs Benedict for the first time; and was delighted. I got the kind with salmon; and they were delicious. The potatoes were good too. Service is what makes this four stars. A bit inattentive; but they also seemed pretty busy. Would return.</t>
  </si>
  <si>
    <t>7NaDOfmYKL5MxDUJ77d0Iw</t>
  </si>
  <si>
    <t>I am a regular at Renata's. My dish of choice is the tale of 2 eggs. The potatoes are always cooked so well! Eggs are hit or miss; but when they are a hit they are hands down the best eggs at a brunch spot. The reason why this review is so low is due to service; especially from this blonde woman who  takes orders. She gets stressed too easily and is truly rude and snappy. She is a reason why I don't come here more frequently because I don't feel like dealing with her attitude when I order. I know she works weekends and I avoid going there because she truly is a nightmare to interact with. I'm not sure her relationship to the restaurant; but she needs additional training or to be let go as I've noticed other reviewers commenting about this as well.</t>
  </si>
  <si>
    <t>qqYejtNeRAkpiFhXJ5IROA</t>
  </si>
  <si>
    <t>fFbRLJVbT8DnEbm9sjDuCQ</t>
  </si>
  <si>
    <t>Barbeque, Nightlife, Beer Bar, Bars, Restaurants, Whiskey Bars</t>
  </si>
  <si>
    <t>Tradesman's</t>
  </si>
  <si>
    <t>jPytunRrZea9Qq4FFSFZGA</t>
  </si>
  <si>
    <t>Awesome place. Zach is a charming; sexy bartender eho knows how to make you laugh. Someone named dan made my food; amazing. Going back.</t>
  </si>
  <si>
    <t>wfWW-Ne2sg511f0kJ_cmCA</t>
  </si>
  <si>
    <t>K3nVfSY6DAbPKrN4ODHnWg</t>
  </si>
  <si>
    <t>Nice spot on a summer day. Outdoor seating; open windows; plenty of seating. Food was good; decent selection of drinks. No happy hour specials or game day specials yet unfortunately.</t>
  </si>
  <si>
    <t>CbUyeC-cZeVNfdfOn-W61g</t>
  </si>
  <si>
    <t>U4wxBk3C-Qp2wBFMJQYjrw</t>
  </si>
  <si>
    <t>Place is brand new so I won't dock them on the service; but they definitely need to work out the kinks.  The staff was friendly and apologetic for our wait and order errors.  The main issue i have is the food itself.   Zero flavor.  The coleslaw was flavorless; the corn bread wasn't good.  My friend had ribs and they were dry and I had brisket that was cooked fine but no smoke flavor at all.  I expect more from a barbecue restaurant.  Any flavor you get will be if you drown the food in BBQ sauce.</t>
  </si>
  <si>
    <t>zvEuo7jmDI68zwotFN9hPQ</t>
  </si>
  <si>
    <t>HpDAgX2zp3Hekktn5Y3m1g</t>
  </si>
  <si>
    <t>Ideally would like to give Tradesman's 3.5 stars (c'mon yelp I seriously can't give half stars?) this is still a new spot and they're learning what works and what doesn't. There was a power outage in the middle of dinner hah. The waitstaff is extremely friendly so points there. The appetizers aren't worth the price - I got potato skins for $10 and only got 3 small spuds; but the BBQ was pretty good. The brisket was my favorite and the ribs were falling off the bone. The pulled pork was nothing to write home about. I've had better sauces also - their \Carolina gold\" sauce was basically mustard. The spicy sauce was my fav - as it wasn't too spicy which I can honestly appreciate (does anybody actually enjoy that over the top amd oh so cleverly named \"Satan's inferno-esque\" spicy sauce some restaurants serve?) I'd go back probs in a few months and it definitely seems like Tradesman's has potential for an evening bar crowd too!"</t>
  </si>
  <si>
    <t>MhOw1Rfcf_xlH6CxzA-X-w</t>
  </si>
  <si>
    <t>Went to Tradesman's after a long work week with another couple. Happily, we were all in the mood to splurge so we were able to try most of the meat/side offerings. Wound up doing two \Pick Three\"s (1/2 order of any three meats &amp; three sides).;;The meats: Baby Back Ribs</t>
  </si>
  <si>
    <t xml:space="preserve"> Pork Belly</t>
  </si>
  <si>
    <t xml:space="preserve"> Beef Brisket</t>
  </si>
  <si>
    <t xml:space="preserve"> Pulled Pork</t>
  </si>
  <si>
    <t xml:space="preserve"> Housemade Sausage</t>
  </si>
  <si>
    <t xml:space="preserve"> and Lamb Shoulder</t>
  </si>
  <si>
    <t xml:space="preserve"> of which the lamb was the most favored and flavorful and the housemade sausage the least.;;The sides: Cornbread (not too sweet)</t>
  </si>
  <si>
    <t xml:space="preserve"> Mac n Cheese (very creamy)</t>
  </si>
  <si>
    <t xml:space="preserve"> Onion Rings (smooth batter finish)</t>
  </si>
  <si>
    <t xml:space="preserve"> Brisket Beans</t>
  </si>
  <si>
    <t xml:space="preserve"> and Cole Slaw</t>
  </si>
  <si>
    <t xml:space="preserve"> of which the cornbread was the most favored and the onion rings the least.;;Beer was approved by those drinking. Service was great</t>
  </si>
  <si>
    <t xml:space="preserve"> though the waitress advised us that sides are portioned for 1 and upon their arrival</t>
  </si>
  <si>
    <t xml:space="preserve"> we determined that if you're sharing sides and numerous meats</t>
  </si>
  <si>
    <t xml:space="preserve"> sides are really portioned for 2.;;Note: It's loud</t>
  </si>
  <si>
    <t xml:space="preserve"> likely because of the wood finishes</t>
  </si>
  <si>
    <t xml:space="preserve"> which look great</t>
  </si>
  <si>
    <t xml:space="preserve"> but echo. We were seated toward the back of the first floor</t>
  </si>
  <si>
    <t xml:space="preserve"> and glad to be</t>
  </si>
  <si>
    <t xml:space="preserve"> as it was slightly quieter there. Expect to repeat portions of your conversation for audibility."</t>
  </si>
  <si>
    <t>rwuv4ay1qSFpvpVMbl7GKw</t>
  </si>
  <si>
    <t>Excellent wings! I'm gluten free so this was one of the choices and I loved every bite! Crispy and perfect finished wings with blue cheese sauce. ;;Also had the Pennsylvanian flight of four ciders!! The one that's only made for them, Java's bourbon peach is amazing. ;;The vibe was cool with country music and very rustic bar and really helpful barman!;;Would definitely recommend this place!</t>
  </si>
  <si>
    <t>6dzzAKFtuweo-uc7FLLI2A</t>
  </si>
  <si>
    <t>geDJCQRS4ZKtI4WrsqKhAw</t>
  </si>
  <si>
    <t>First day on the job for our waitress, she had no clue what she was doing, no one was overseeing what she was doing. We were a party of 6 and she gave us 3 sets of utensils and 3 glasses of water. She stated she had to go hunt down more forks and knives because they were out.  The chicken and ribs were burnt. I would recommend the restaurant to fully train their staff before letting them out waiting on customers on their own. Management/owner really needs to get on top of it, how do you run out of utensils? ;I would def not recommend this place if ur planning to have an enjoyable dinner.</t>
  </si>
  <si>
    <t>F8UrQ_XGamGzOGSQALtxhw</t>
  </si>
  <si>
    <t>jx1V_VkJXYakqqI84KyBiw</t>
  </si>
  <si>
    <t>The food here is fantastic. We got pulled pork, brisket, sausage and lamb and every bite was amazing. They offer some sauces but the food was so good it does not need a drop of it. The spicy pickles were a real nice touch. The mac and cheese was really good as well. The corn bread was like corn bread pound cake - in a good way.;;They were out of chicken so I will have to go back to get some of that. ;;My only complaint is that the menu uses red ink and the restaurant is set to mood lighting so its not the best option for reading the items on the right with smaller text. And the beet carpaccio salad was good because the greens were so well dressed. The beets themselves seemed a little bland.;;This is a really great place - perfect for larger groups. I would give them five stars but I want to go back and make sure it wasn't a fluke and they can keep it up.</t>
  </si>
  <si>
    <t>LmJsYp27X6bCaq5rO5Xa1A</t>
  </si>
  <si>
    <t>DFMy5TgIjddUJcnqHjGYEw</t>
  </si>
  <si>
    <t>I see some of the negative reviews and I hope that doesn't deter you from trying a really awesome place. I have been here a few times; once when it first opened and shortly after. I didn't have the experience others are mentioning. The service was great; food came out hot and pricing is awesome for center city. I had the brisket and pork belly; both were delicious. The decor is fantastic and the bar is a great place to catch a game on the huge wall of tv's. I definitely would recommend this place.</t>
  </si>
  <si>
    <t>3iUTSveaCz1bppHFfVH6pQ</t>
  </si>
  <si>
    <t>F0W9EYumUgUj23_x50MpBA</t>
  </si>
  <si>
    <t>The bar area is great; whiskey and beer selection is awesome. The food is good for a bbq spot. We got pulled pork; Mac and cheese; steak; fries and cornbread. The bbq sauces it comes with were very good to pair with. I wasn't a fan of the steak but everything else was solid. Not as good as Fette Sau but if you don't want to go all the way to Fishtown this is a great option.</t>
  </si>
  <si>
    <t>Qm8pSLYuVS7eIyOx5YsWBw</t>
  </si>
  <si>
    <t>American (New), Local Flavor, Bars, Restaurants, Gastropubs, Nightlife, Beer Bar, Sandwiches</t>
  </si>
  <si>
    <t>Glory Beer Bar &amp; Kitchen</t>
  </si>
  <si>
    <t>ABTR48MnvqXROmL5NgDOYg</t>
  </si>
  <si>
    <t>My new favorite bar in Old City! Super friendly staff and the food is really good too. As for the beers; they have a bunch of good stuff on draft. I'm on a sour beer kick and this is my go-to spot for guaranteeed sour beers in Old City!</t>
  </si>
  <si>
    <t>GD-x3wDxxuAFpMnHfoYeGQ</t>
  </si>
  <si>
    <t>After walking aimlessly around Old City with my picky father turning down restaurant after restaurant; we came across Glory. The impressive beer list; the allure of a porchetta sandwich; and a greeting from the friendly bartender drew him in...and they did not disappoint. Every beer we had was excellent. Food was tasteful and filling. But most memorably; the atmosphere was incredibly welcoming. We stuck around for quite some time chatting with the staff and fellow patrons. I'll be back!</t>
  </si>
  <si>
    <t>C3g1o4wXjXnIZigxBjKJzQ</t>
  </si>
  <si>
    <t>M9g_VGRFgFEXrACKVVYX1Q</t>
  </si>
  <si>
    <t>w1cRDpYMLsmKLbJAFLwioA</t>
  </si>
  <si>
    <t>65YSWg5jExGtwT_L9REH1A</t>
  </si>
  <si>
    <t>Have been waiting for this place to open since a write up in philly.com back in Nov/Dec.  We come to Philly about 4-5 times a year during the NFL season so with our first trip this year- I had booked marked Glory. ;;First about the space it is really inviting - it has a really cool and clean feel but also a nice warmth to it with the beautiful wood work and exposed brick throughout. The long bar and floating bar (I think thats what it's called) are just incredible. There are some high tops, tables and banquet tables for large parties. The open concept works nicely- there was a party of 30 when we were there- they stood and had their tables but the space is large enough that we didn't feel crowded and that says a lot. The artist photography (that is available for purchase) is a nice nod to the local vibe. ;;The beer selection is OUTSTANDING- it has some lovely pours and the staff is knowledgeable (and this is key!).  They help you navigate available options (w/36 drafts + bottled beer to boot) you can rely on them to point you in the right direction. I tried a couple of them (sips from hubby's)- all very good recommendations. I had a nice cab (or maybe 2). ;;We tried the wings - and they were perfectly seasoned with the right amount of heat (chipotle if I am correct). They serve it with a house made blue cheese sauce that is well balanced- the sharp blue and just a hint of sweetness- damn that was good. I like their menu options and the fact that they have a high scale food menu that is nice to see, and I can't to come back and try some of their food. ;;They will be showing Eagles game so this would be a cool place to catch it. So make your way out to old city- stop by and have a drink for me or maybe I'll see you there when we are in town.</t>
  </si>
  <si>
    <t>x8gC4oO9x5iYxJUPgHDTkA</t>
  </si>
  <si>
    <t>tE0cR54UIGek3j5iCaH1Hg</t>
  </si>
  <si>
    <t>Two of us dropped in last night and had a great meal! The pork pot pie was fantastic; the perfect size and great flavor. I also enjoyed the side salad of arugula and pickled red onion that came with it. My dining partner had the short rib dinner with mashed potatoes and carrots. He couldn't stop eating it. All in all; everything has great flavor and portion sizes are good (not too big or too small). Great beer selection and friendly service. It was a bit cold and rainy and so there weren't too many people there on a Sunday early evening; but I can picture this place getting pretty crowded. The 3-4 communal long tables in the back would be really good for a group.  I live in the neighborhood and am happy to see this place here! I will return and suggest you check it out as well.</t>
  </si>
  <si>
    <t>VhV1pQ3PJZrV48akRHMSuQ</t>
  </si>
  <si>
    <t>JAQq97B8jYM-sh2chU66Ww</t>
  </si>
  <si>
    <t>S1djhI5RybxQ9wCl695w9A</t>
  </si>
  <si>
    <t>seaslMVY6ohlrhGyGX2x_g</t>
  </si>
  <si>
    <t>Stumbled upon this gem yesterday; and am back today.  Awesome (unique) beer selection with a cravable food menu to match.</t>
  </si>
  <si>
    <t>tlsAAnwfNtnJO8x4XYlN4w</t>
  </si>
  <si>
    <t>Izh7CtKpc_oEKAlewMfBaA</t>
  </si>
  <si>
    <t>a_Cvf-Z80kstEElyhrJaAg</t>
  </si>
  <si>
    <t>mtXOyzx3EluhivN5Cg608A</t>
  </si>
  <si>
    <t>Walked in 5pm Saturday seats available. Bar seating to the front restaurant seating to the back. Not much of a character regarding furnishings but certainly not dive bar. ;Truly plenty of beer choices. As I do not like American obsession with hopes/IPA or coffee beans pineapple added flavor shit. Check Pils fine by me. Prosecco grapefruit cocktail just fine. Then Strong Porter just fine as well. ;Staff helpful. ;Got talking to someone who lives across the road who was looking for a team to follow from Premier League. Easy Wolverhampton Wanderers who beat Cardiff that day. ;;Who would have thought simple pub meeting could extend the knowledge of the most promising team in the EPL. That's what pubs are for. ;;Public houses ;Strongly recommend to go in for quick drink wish you could stay longer but must fly</t>
  </si>
  <si>
    <t>ph-F9RlnjyRySZEpU0iALw</t>
  </si>
  <si>
    <t>f0MkBIM0iYVxwb2r3SIToA</t>
  </si>
  <si>
    <t>Was looking for a place to grab a good beer or two; some food and football. Saw this was near the hotel I was staying at and decided to give it a try. Great beer selection from all over the world with some good ones on tap. Alex behind the bar was very knowledgeable and helped me choose and sample a few new beers. The food was also excellent. Ordered the veggie &amp; hummus platter and was pleasantly surprised with the size and options that it came with. Overall great experience and recommend this one.</t>
  </si>
  <si>
    <t>aje8nr5wDrRTU4I5OARupQ</t>
  </si>
  <si>
    <t>7n0qmplNMqPLkcRfI2_ieA</t>
  </si>
  <si>
    <t>Buffets, Pakistani, Restaurants, Indian</t>
  </si>
  <si>
    <t>Minar Palace</t>
  </si>
  <si>
    <t>IP9gaOh0npWP64lvltkdhw</t>
  </si>
  <si>
    <t>I've never even been to Minar Palace, but their delivery has been amazing every time I've had it, so for sure, 5 stars.;;Here's the thing. When I'm with my family (my brother &amp; SIL live around the corner, my parents come in from Harrisburg often to see us), Indian food is something we ALL like. It's a cuisine friendly to both omnivores &amp; vegans, so that's what we get, and Minar Palace hasn't let us down once.;;Their samosas are awesome. Their rice is fantastic. And their channa masala rocks my world. ;;Highly recommend. Just writing this review makes me hungry...I think I might order delivery tonight!;;Update 5/8/13:;I actually ate AT Minar last night for the first time. The service was excellent, the atmosphere was nice, and the presentation of the food was phenomenal. Also, I was in really great company.</t>
  </si>
  <si>
    <t>Pk-dihlvXRaVfE65ghVOLA</t>
  </si>
  <si>
    <t>ZymESEbWI6jDPDTQttUPrw</t>
  </si>
  <si>
    <t>If I need to satisfy a craving and can't trek to W. Philly, I come here for proximity's sake. I would definitely recommend ordering a la carte if you're with someone. All the goat and lamb dishes are good. The saag dishes definitely taste like they use frozen spinach- although they aren't necessarily bad. I would just skip it. ;;It's a totally decent BYO, don't come here expecting 5 star service.  They are not open late and will rush you out (this has happened to me multiple times). They're not particularly pleasant, either. So, when we eat here we just expect it and laugh when it inevitably happens.</t>
  </si>
  <si>
    <t>P0sKL6aBaDRU9veHwDbSeg</t>
  </si>
  <si>
    <t>My girlfriend and I went using a Groupon.  Service staff seated us immediately, brought water and gave us menus.  Then we waited for a bit.  Other customers waited for a bit.  One woman approached the server to let him know she was ready to order.  After that, we waited some more.  FINALLY, our server took our order.  We had the goat curry, vegetable curry, and two kinds of naan.  ;;The flavors missed the mark.  I couldn't taste much more than salt, pepper, and chili.  It felt like they used frozen veggies for the curry (string beans...really?).  The goat curry was fine. Service during the meal picked up-- we were asked about 4-5 times if we wanted anything else.  Then, we waited and waited for the check.  Finally, they brought the check with 18% gratuity already in place.  If you have gratuity built in for 2 people, then there is no incentive for a server to have a good attitude or perform well.  ;;I guess I'll have to go to West Philly or Tiffin for something more flavorful.</t>
  </si>
  <si>
    <t>Qr4RnZdwqjrY9_abNPZo9A</t>
  </si>
  <si>
    <t>BbMKzFGuj_YN26t6epJuAQ</t>
  </si>
  <si>
    <t>I went here for the lunch buffet which is priced at $10. Considering the area, that's really not a bad price. ;;The good is that they have the staples: naan, semosas, rice, salad, and the favorite dishes. It was empty-ish and the staff was friendly. ;;The food was a bit bland in my opinion. The chicken tikka misala was just okay. The naan was not quite fluffy or too flavorful. The semosa was the best thing I had. It was quite tasty. I think my tastes are just used to a bit more of a flavorful Indian experience.</t>
  </si>
  <si>
    <t>0xapSfoASxW3pozvAK_DIQ</t>
  </si>
  <si>
    <t>sS0TbPj6Wb5teoRRdGYZ3g</t>
  </si>
  <si>
    <t>Food is good quality; but only issue is the service is a bit strange with server I have.</t>
  </si>
  <si>
    <t>dVW2w368nauvhY-68vmwTA</t>
  </si>
  <si>
    <t>U5K3cE2ZJo0peLbmdw9jIg</t>
  </si>
  <si>
    <t>Our food (chicken makhana and chicken tikka masala) were pretty good. Just standard Indian food but still good and tasty; and the spices were good. Naan bread was amazing though -- VERY fresh. Interior was pretty small and dim. Fancy looking but not actually fancy; straightforward dishes and decent prices. Not many people here. It was the Friday of the Valentine's day weekend; and all the other places were packed and their waiting times were too long; but this place was pretty empty. Server seemed a bit impatient to get us to order something.</t>
  </si>
  <si>
    <t>0it9kPX7JHO7wtBktKDeDA</t>
  </si>
  <si>
    <t>I ate at the legendary old Minar Palace.  I thought it sucked.  The new Minar Palace; though much better decorated; also sucks.  I had hoped that the new Minar Palace would have fare that was not incredibly greasy; but was disappointed.  I had hoped that it would have decent naan bread; but; again; was disappointed.  The staff is friendly and nice; and I wish I could like their food more; but I don't.  If you want good Indian food; try Karma in Old City or New Delhi in University City.  Those places rock.</t>
  </si>
  <si>
    <t>b39y_inQloddW6I49gV5AA</t>
  </si>
  <si>
    <t>Ueup5-YrJT-x6WZ2tznqyQ</t>
  </si>
  <si>
    <t>Took some friends from work to this restaurant last weekend. At the time thought the food was a 3, atmosphere 1-2. Then the painful diarrhea happened and just wouldn't go away. And so stinky! Missed work for two days. Apparently some others missed work too. ;I'm a regular at many Indian restaurants throughout the world, esp. London (best one at 7 dials). Never had this problem. ;Place to avoid unless you have extremely tough guts.</t>
  </si>
  <si>
    <t>NBJHp6rZCiA2RBNSQqZmcg</t>
  </si>
  <si>
    <t>aQg5gHnba1ppRJmy9BwsHw</t>
  </si>
  <si>
    <t>Good prices, and huge portions!  We chose Minar Palace for the price and the fact that they deliver.  ;;We were happy with our lamb masala and a lentil dish, which were tasty and spicy.    Don't order extra rice since EACH entree comes with its own plate of rice.  The samosas were amazing, and very spicy in my opinion.I'm glad I got raita, but wish I had ordered a larger portion to temper the spiciness.  The mango lassi was also quite good. ;;Solid delivery place - cheap, good quality, wide variety and healthy portions!</t>
  </si>
  <si>
    <t>I've been looking for this place forever since they shut down on 18th Samson. Soooo good. Oh my god! I'm so glad I found this place. Great food and service. Gotta try their vindaloo; amazing</t>
  </si>
  <si>
    <t>w9_EQB0SuAFYxPMcfY_P_g</t>
  </si>
  <si>
    <t>Restaurants, Music Venues, Arts &amp; Entertainment, Breakfast &amp; Brunch, Nightlife, Food, Coffee &amp; Tea, Gluten-Free</t>
  </si>
  <si>
    <t>Mugshots Coffeehouse</t>
  </si>
  <si>
    <t>D950ARKynaENBL640vq5tQ</t>
  </si>
  <si>
    <t>This place is my desk away from home. ;;Coffee and food is great. Its also a great little date spot with all sorts of different places to sit and lounge.;;Alexandria is a great asset to Mugshots, she's always so happy no matter the time of day. I just tell her what Im in the mood for or what kind of \pick me up\" I need and she's always right on point with the suggestions.;;When in doubt the breakfast wrap with avocado is the perfect breakfast or lunch."</t>
  </si>
  <si>
    <t>gSl1k0WfAd6mwu5Ol2pcMw</t>
  </si>
  <si>
    <t>tojSu5NkPHR9rzOg0ThmBQ</t>
  </si>
  <si>
    <t>Coconut vanilla latte was amazing. It's so good; that is usually all I get. Pleasant service. Check in here for the first time and grab a red velvet mini cupcake. Definitely will go back.</t>
  </si>
  <si>
    <t>sWVZCCvWB_nQuY-FibUFdA</t>
  </si>
  <si>
    <t>3aTDv1nzbM_XR_YFQ0EtcQ</t>
  </si>
  <si>
    <t>\Sorry we are out of all coffee... Can you wait 5 min for some more to brew?\" ;No coffee available at a coffeehouse in the morning at 830am??? There are too many options</t>
  </si>
  <si>
    <t xml:space="preserve"> OCF</t>
  </si>
  <si>
    <t xml:space="preserve"> Rybread</t>
  </si>
  <si>
    <t xml:space="preserve"> Lucky Goat and Flying Saucer down the street for this to happen."</t>
  </si>
  <si>
    <t>HkUPmnIqk0zY12Hp3IWztQ</t>
  </si>
  <si>
    <t>Tn6LyjhxuctDsMmOOxoHeA</t>
  </si>
  <si>
    <t>I should leave a review already since I'm here almost every other day. ;;Everything is super fresh, never had a bad dish here. My favorite is the Italian Quinoa salad.. For someone who isn't big on salads I frequently come just for theirs. The breakfast sandwiches are always yummy and they're pretty good about being stocked up on popular bagels when I come strolling in during the weekend mid afternoon normally hungover. ;;Super friendly staff, never felt pressured or awkward ordering something new like I have at some other coffee shops. ;;Open late. Open mic on Tuesdays.. What is there not to like? Oh and good coffee. Yeah. It's my spot.</t>
  </si>
  <si>
    <t>V6oxffsX1-PVDHc7uw-PHA</t>
  </si>
  <si>
    <t>8HuJ-NdPrkSP1IiHesMsbA</t>
  </si>
  <si>
    <t>I just started going to Mugshots in June after having lived in Fairmount 6 months....needless to say, I wish I had started coming sooner! Great coffee, friendly staff, huge space, good sandwiches. I recommend a bacon egg and cheese on a jalapeÃ±o bagel. You can choose any kind of bagel, cheese, toppings etc you want.;;I noticed some people said service was slow in the morning; my advice to you is go to Starbucks where they'll throw you some second rate, burned-ass coffee in a paper cup. However, If you need a place to study, want a delicious sandwich, and a full-bodied cup of Joe Mugshots is your best bet. It's worth leaving your apartment 5 minutes earlier than usual.</t>
  </si>
  <si>
    <t>SZ9FN-aC6Fi-ySPIj_lISQ</t>
  </si>
  <si>
    <t>The coziest cafe in Philadelphia. This is a perfect place to be when i want to be in solitude. I come here often to read; sketch or daydream. In the summer time they have daily ice tea flavors; very refreshing. Also; the Banh Mi sandwich is very delicious.</t>
  </si>
  <si>
    <t>ntxDw5S1mP7d4xrL162YUA</t>
  </si>
  <si>
    <t>bqxTG-nj-258cIGi2NwLLg</t>
  </si>
  <si>
    <t>VmGPk_KI3KYFC8nReJ-4Cg</t>
  </si>
  <si>
    <t>So happy I discovered Mugshots!  A friend of mine invited me to see him perform since he was a guest musician for the Sun Flights' (a local acoustic duo) month-long residency; and I fell in love with the environment.  There was a bit of sticker shock when it came to the total of my bill (around $7.00 for a hot chocolate and a croissant??); but it was definitely worth it.  Honestly; I wish I could get around to acoustic performances more often; albeit with a great coffeehouse menu to accompany them; and Mugshots is the right kind of place!</t>
  </si>
  <si>
    <t>zq_XPheaKD_gObL_hG_JCw</t>
  </si>
  <si>
    <t>I will admit that they have good coffee- one of the better tasting; albeit pricy; coffee shops in the fairmount area- and that is what saved them on this review. I went there a few months ago and decided to buy one of their prepackaged pasta salads in the case. I know those are always a little risky anyway; but when I opened it; there was a pile of mold about 3 inches tall. It was disgusting. I said something to the barista; who was very apologetic and gave me my coffee for free; but it doesn't make me want to eat there again anytime soon. Or ever. That pile of mold had to have been there for multiple days; meaning that the pasta not only sat there for multiple days; but they didn't even bother to check on it once. All in all; not my favorite place; but the service and coffee is good; so I would still go if I needed a decent cup of joe and had some money to spare.</t>
  </si>
  <si>
    <t>FCPvxugRY8gYZ8IKaUkZAA</t>
  </si>
  <si>
    <t>Bg-n3SRA-MBEOn6_OAbvNQ</t>
  </si>
  <si>
    <t>I've been coming to Mugshots over the past couple of months, and it is a great atmosphere and the food is phenominal. ;;However, I have one huge and Glarring problem. The internet is HORRIBLE!!! Get a new router or switch providers but do something, something fast!</t>
  </si>
  <si>
    <t>NhYI7Q0WkDfQKWFfsByyfQ</t>
  </si>
  <si>
    <t>x5GkG0oI_S107wLlgdBxVA</t>
  </si>
  <si>
    <t>Nightlife, Beer Bar, Breakfast &amp; Brunch, Bagels, Restaurants, Bars, Coffee &amp; Tea, Food</t>
  </si>
  <si>
    <t>qgcYroB_gdBAxilPFeJMrA</t>
  </si>
  <si>
    <t>Jha0USGDMefGFRLik_xFQg</t>
  </si>
  <si>
    <t>OTLAt6uoHCBpBvFiDU0tnA</t>
  </si>
  <si>
    <t>When I heard about they have a \Montreal Bagels\" I had to check it out if it's legit!! First of all I gave one star because I ordered 1 plain bagel with cream cheese and ordered a Carnegie bagel sandwich. I waited 35 minutes to get that! How hard to make a sandwich ??? I know that they just opened but still. Staff should have a better way at to make it more efficient and make it faster. The prices are outrageously pricey.;;I have been to Montreal and tried Montreal style bagels. These bagels that they bake isn't even close enough to even call and say that it's Montreal Bagel. Montreal bagels suppose to Be chewy on the inside while there is crunch on the outside. I don't even taste the honey. I didn't even get a hot bagel smh. ;;They don't have to advertise that it's Montreal Bagel if it's not really an original one or even the taste come close to it. Not worth my time to go out of my way to University City. Next time I'll stick to my South street bagels:("</t>
  </si>
  <si>
    <t>1OEKlhGFYoud189DWR6QzA</t>
  </si>
  <si>
    <t>SLOWEST SERVICE EVER! The staff does not pay attention to its customers and are always having side conversations with each other and not waiting on their customers! Giving them 2 stars because their bagels and sandwiches are very good. So if you  are willing to wait a half an hour for a breakfast sandwich; go right ahead.</t>
  </si>
  <si>
    <t>Odxg7GSAkgFNwx2FMiyFFA</t>
  </si>
  <si>
    <t>aBILPEdDFEhR0Krbmy9AJg</t>
  </si>
  <si>
    <t>Never again! This place is disorganized; uncomfortable; overpriced and understaffed. It took me 10 minutes to get my order in; people behind the counter were ignoring customers; the table I'm sitting at now still has the crap left from the last diner.  I really miss the pizza place that used to be here-- it was everything this dump isn't.</t>
  </si>
  <si>
    <t>HFRulT6lAF-2V1CtmWAYMw</t>
  </si>
  <si>
    <t>RSFP3ADrGNc9McZRyQf5Bg</t>
  </si>
  <si>
    <t>5ZeWPZ_C-uzylaHwZ4W2vQ</t>
  </si>
  <si>
    <t>_npSxdFfDyax3NAQPeIO1Q</t>
  </si>
  <si>
    <t>Went here for a breakfast sandwich; and can't say I'll be going back anytime soon. Restaurant was pretty empty at the time of order but developed a line as I waited for my order. It was mid morning on a week day and they had already ran out of sausage when I ordered; had a limited bagel selection; and the order took forever to get. Seemed to be understaffed which affected service; but also the bagel sandwich was just meh. Definitely better options out there.</t>
  </si>
  <si>
    <t>ZvMb10A9p7egyBxY1Zhqfw</t>
  </si>
  <si>
    <t>d62-a-ZofKQcZFt7QzSwpw</t>
  </si>
  <si>
    <t>Went in a 7 am to pick up a bagel on the way to work and they said they weren't open.  They were still prepping.  If you say you open at 7; you should really be open by 7.  No time to sit around and wait...</t>
  </si>
  <si>
    <t>4cK2H7djfyN0R2hL1A4yuA</t>
  </si>
  <si>
    <t>ihFyAWiqaJOeaPgw75Mq6A</t>
  </si>
  <si>
    <t>wXyp8pB3Y2F4ExH_c4a09g</t>
  </si>
  <si>
    <t>Stopped in for a beverage and a quick bite to eat.  Service was great; staff was welcoming and extremely friendly.  My bagel and beverage really hit the spot after a crummy day at work.  How could you go wrong with bagels and booze??? Would highly recommend!!!  The manager discussed the different specials and their \recovery room\" happy hour (7am-10am) for the over night workers in the area who may need to unwind after their graveyard shifts!!!  What a great idea!!  Cannot wait to come back with friends."</t>
  </si>
  <si>
    <t>4pyCL1UwFm3MlP26aoSjlA</t>
  </si>
  <si>
    <t>1FjORpkGAyV_YwWrVS9BOw</t>
  </si>
  <si>
    <t>Best bagels in Phila. Definitely comparable to (if not better than) some of the better bagel shops in NYC. Most of the \complaints\" based on skimming through the Yelp comments seem related to bad delivery experiences; which is more of an issue with the third party delivery services than the actual restaurant. If you're looking for a good bagel place in the area; you won't find a better place than this (don't be intimidated by the perpetually long line; they get through it quick)."</t>
  </si>
  <si>
    <t>eNN96atyvtswR-AfaSPnZg</t>
  </si>
  <si>
    <t>1fGaY2WlGv2l4as6UkMFrg</t>
  </si>
  <si>
    <t>Lounges, Bars, Restaurants, Cocktail Bars, Whiskey Bars, Nightlife, Dance Clubs, American (Traditional)</t>
  </si>
  <si>
    <t>The Trestle Inn</t>
  </si>
  <si>
    <t>m0EUC_gPWdooQeva3E78jw</t>
  </si>
  <si>
    <t>Cool place to check out; it's sort of in a strange area; but well worth the visit</t>
  </si>
  <si>
    <t>rQoqy7yNSeLZqJp4opLhyw</t>
  </si>
  <si>
    <t>Drinks were fine but expensive and there was an issue with being charged for phantom beverages. When I approached the bartender he rolled his eyes; laughed in my face; and said he would get his manager. The manager apologized; claimed he would fix it; and after talking to a waitress who didn't take my order took it off the bill. Check my account the next day and the corrected amount is debited. So too were the other drinks in a separate transaction. I will never be seen there again.</t>
  </si>
  <si>
    <t>fyFYUk9Gsc5fVzUPJ5Ueww</t>
  </si>
  <si>
    <t>gVBiYluT4EMID3zpDPDtug</t>
  </si>
  <si>
    <t>A fun party and a chill vibe in the same bar. This place has a really interesting mingling of themes. There's disco; happy go go dancers; projections of 60's era performers; and restored ruin peeling paint &amp; Edison bulb styling.  For those that love to request their favorite pop songs; sorry not sorry. It's only disco and it's only records. I enjoyed a $3 Summer Love in a can on a Saturday night. It was full; but not overcrowded. There's two different sections. The bar area; and the dance area. So bring your dance loving; and dance hating friends. The go go dancers wore gold sequined bras; and long high waisted blue satin skirts. They were healthy and looked like they were having a good time. No over-gyrating or looking strung out.</t>
  </si>
  <si>
    <t>SE3vriThzu9o1sGAqDBmoA</t>
  </si>
  <si>
    <t>Laughable bar service. Aaron is so poor a service employee, even his mother can't be proud. ;;Update: I spoke with bar owners who couldn't have been more gracious or apologetic. There's a bad apple behind the bar, but this is otherwise a cool scene.</t>
  </si>
  <si>
    <t>TRtZNzRScJ4N3tZ0Zx4a7g</t>
  </si>
  <si>
    <t>p15PtE1E7zh8c_iC0u6Vwg</t>
  </si>
  <si>
    <t>This place is great.  I love the paired down walls and lo-fi vibe they've accomplished with the re-opening.  To re-model the whole place would have taken away the loft district charm.  The lamps on the walls have cages around them and they reminded me of the classic sparseness of Eastern State Penitentiary.  ;I went for the first time this past Wednesday night for Secret Cinema with a friend.  Well, I got there a little late and there wasn't anymore room in the movie.  I was soooo bummed and I dejectedly went to a table out side of the film area to drink my freshly poured beer that I had hoped to drink while watching the films.  I had already bought them and I only stayed to finish them, and I'm really glad I did because my mood quickly changed as I sat in that space.  About halfway into my Dogfish Aprihop, I was feeling better and hungry.  I could still see some of what was going on on the projection room, and we didn't pay the admission, so I was fine about it.  I had gotten there right at 8- when the show started, so it was really kinda my own fault.;;We ordered some food- a Spinach Salad and Mac n'Cheese.  While we were waiting, A guy named Ian introduced himself.  He told us he was sorry about us not getting in and that it was the first Secret Cinema they had done there.  We talked a bit and he was a really cool guy with a sweet british accent (which I am always smitten with, anyway).  By that time I was totally cool about all of it, and even a little embarrassed for reacting the way I did.  Then, Ian gave us a round of drinks. This sort of thing has never happened to me in a restaurant (except for ones that I worked at).  I didn't realize until then that he was the owner.  He was very humble and sweet and he understood what was going on- that I was unhappy and stayed anyway because that place is just a nice place to drink a beer.;;So I was already happy and happier and then the food came out.  It was just great.  The Mac and Cheese was really creamy- very classic 50's style- the pasta was shell pasta.  The best part-- it had crispy fatback on top.  Like bacon- or the korean samgyupsal -the top part of the bacon that is all fat and soooooo good.  It was very crispy and went really well with the Mac and cheese.  We also had a Spinach salad that was really good and fresh.  The dressing was slightly sweet and tangy and it was loaded with fruit and blue cheese.;;If you have seen any of my other reviews, I'm brutally honest.  There was nothing bad I can say about this place.  All the employees were great, the vibe was up and I was not able to be in any sort of bad mood while I sat there, because it was so comfortable.  These guys are paying attention, and it shows.  ;Thanks, Ian, and I'll definitely be back!</t>
  </si>
  <si>
    <t>VP0oebWjhOr6RcYaetpk-w</t>
  </si>
  <si>
    <t>wRa4EGxuqfZepMMdUeKh-Q</t>
  </si>
  <si>
    <t>This is one of my favorite bars in Philadelphia. The drinks are great but not over priced; the crowd is cool and the yuppies do not know about it. Not to mention they are usually have a dj playing great music on the weekends. All in all the Trestle is a great spot.</t>
  </si>
  <si>
    <t>x7OwBZBu9i-K0JlsuzTSzw</t>
  </si>
  <si>
    <t>The manager here was great. We were accidentally charged the wrong amount and the manager contacted us through Yelp and reimbursed us. The drinks here were great; well made and strong. We had a great time dancing. The place is very clean and well kept and the staff was friendly. Great time !</t>
  </si>
  <si>
    <t>N5kakHBWFn_aYYTVSIrUiQ</t>
  </si>
  <si>
    <t>WGUoFSINovCP8e0pHi3vOA</t>
  </si>
  <si>
    <t>Laughable bar service. Aaron is so poor a service employee; even his mother can't be proud.</t>
  </si>
  <si>
    <t>srgp8b4p631os7Un1uoLEw</t>
  </si>
  <si>
    <t>KLtCFsj0mDRU9003hbrteA</t>
  </si>
  <si>
    <t>Love this place; always have fun;great drinks and food;</t>
  </si>
  <si>
    <t>bpnMJ0TdaBItAeX_IggcJQ</t>
  </si>
  <si>
    <t>XVBhNSpKCMz1yJcFtgL2ng</t>
  </si>
  <si>
    <t>Food, Ice Cream &amp; Frozen Yogurt, Restaurants, Delis</t>
  </si>
  <si>
    <t>Phileo Yogurt</t>
  </si>
  <si>
    <t>D209lrJfHUGrvnwh2LQYwg</t>
  </si>
  <si>
    <t>Went there today; and it was fantastic! The best part about it is that you get to choose how much of what you want. Sure; it can get pricy if you pack on the toppings. But it's healthy and yummy!</t>
  </si>
  <si>
    <t>JFMb1fQHIycXcKr7n7PBgw</t>
  </si>
  <si>
    <t>The only reason this place got 2 stars is b/c the yogurt was good. I had the regular yogurt not the tart yogurt. It was tasty but expensive.I didn't even  fill the cup up halfway and it was $3.50. I also liked that they had a lot of different flavors. I got cake batter/cheesecake mix and cookies and cream/reeses peanut butter mix.  ;The thing I was absolutely turned off by here was that they only allow one sample per person but they offer around 15 different yogurt flavors. I was there with my sister and we each got a sample of a different flavor in the little paper holder they give you. I asked for a spoon so that I could taste her sample and she could taste my sample  The employee told me NO because there's only 1 sample per person. I pointed out that we followed the policy of 1 sample each, I just wanted to taste her sample and she wanted to taste mine but we didn't want to lick it off, we wanted to use a spoon to make it more sanitary. He really tried to convince me that 1 sample per customer ALSO prohibited customers from sharing their samples with each other. That's ridiculous. There were 2 ppl and 2 samples. If we wanted to share our samples why did he care? Finally after i insisted he give me a spoon he passed us one. We then both got yogurt, paid and left. I will not be returning to Phileo yogurt. There are too many other yogurt shops in Philly.</t>
  </si>
  <si>
    <t>1yS7VmbM71y5syYmKSInUw</t>
  </si>
  <si>
    <t>_NH5pwpKDlohqPhH625L8A</t>
  </si>
  <si>
    <t>Finally had a chance to try this place when I was visiting Philly last weekend. It did not let me down. I swirled two flavors of froyo into my cup: lychee and kiwi. They were fantastic. For topping I piled on blueberries; kiwi (real fruit pieces); and mochi. I was in heaven. I wish they would open a store in NYC. Yes; we have Pinkberry and Red Mango (plus bazillion other froyo joints) all over the city but one can never have enough great froyo places to choose from and Phileo is up there on my list. Definitely will be back next time I'm in town despite their slightly out of the way South Street location. They will get six stars if they opened another store in Center City and seven stars for coming to NY!</t>
  </si>
  <si>
    <t>izy63y8t_LG_2jQvQoCgIA</t>
  </si>
  <si>
    <t>dEb3sVlf46BPg3cpu7gFCQ</t>
  </si>
  <si>
    <t>Phileo was the first frozen yogurt outpost to cash in on the Pinkberry trend and it stands as the best. ;;It has the widest selection of flavors and self-serve toppings. The tart are the most satisfying, particularly in hot weather. Kids will like traditional flavors like chocolate. The brave have adventurous options, like Taro.;;Relative to the competition: I'll give a nod to Yogarino for better texture and a purer plain yogurt flavor (think soft serve Fage). Sweet Endings is not even worth the trip.;;The Double Big Gulp sized cups at Phileo are dangerously easy to overfill and, thus, overpay. Instead, make the most of their sample cups (ask if you don't see them) to find your favorite 3 or 4 flavors before you spend. ;;Phileo's obnoxious South Street location is worth the hassle.</t>
  </si>
  <si>
    <t>tKByG5qWozTNNR0ijbZuIw</t>
  </si>
  <si>
    <t>d1QORzkBpSYCwqGTFIvTOw</t>
  </si>
  <si>
    <t>Great flavors, and live cultures in the yogurt verify the high quality product. It also makes it an amazing lactose-free treat! ;;This is another pay by the ounce type of place, with a topping bar you can hit up to your heart's content. Amazing prices. I filled a large container all the way up to the brim, topped it with Cap'n Crunch, and barely crossed the $6 mark. ;;Very clean and well-kept. Credit cards accepted.</t>
  </si>
  <si>
    <t>M1wl9tWFaDbpfSxh5KmjaQ</t>
  </si>
  <si>
    <t>hVAAN8UAlQhQN2F612QKRA</t>
  </si>
  <si>
    <t>OMG!! Philadelphia finally has Pinkberry style frozen yogurt!! My roommate and I have never been happier walking the streets of Philly until this day. It's been a month without yogurt for me and it's been killer!!;;I will give a full review soon but this is just to inform you guys  that there is one out there!</t>
  </si>
  <si>
    <t>lPi2_4UgGrwm5qbva-q-JA</t>
  </si>
  <si>
    <t>There's not a lot i can say about this place other than; great yogurt. If you don't know how it works; you get a huge cup to put as much of whatever flavor you'd like. then you move on to add your toppings and syrups. At the end they weight it and you pay based on that. Dont walk by this place without having some; you'll regret it</t>
  </si>
  <si>
    <t>V29_x5grjwZNbXED9jWKWg</t>
  </si>
  <si>
    <t>D5P38Ffj3_AN-hc4e5w1bw</t>
  </si>
  <si>
    <t>EALlxgEoNryRq6oAKX462g</t>
  </si>
  <si>
    <t>cRGIagzKxTP8zaYSqlPE_w</t>
  </si>
  <si>
    <t>I mean, this ain't no Red Mango or Pinkberry. ;;But...with that in mind...the plethora of flavors is kind of fun, although be aware -- they only let you sample one flavor (kind of lame of them, huh).;;Anyways...sadly with the opening of the new yogurt place on 18th and chestnut, i'll have no more reason to come here!</t>
  </si>
  <si>
    <t>Hyh3rV8fv8A5iWOufk7igw</t>
  </si>
  <si>
    <t>BLiIk2QEeyup7YzcS9qc5w</t>
  </si>
  <si>
    <t>Standard self-serve fro-yo place. Yummy and refreshing and they had a Pumpkin flavor which was a nice touch for Autumn. However.. the neighborhood! A bit urban and rough. This place would do so much better and even seem better if it were in a fluffier neighborhood. Might be politically incorrect to say; but is business ever politically correct?</t>
  </si>
  <si>
    <t>9LsFZ0oZdE7jfLWhqPAYCw</t>
  </si>
  <si>
    <t>nzMsAREnsFlsCHsBUwL2SQ</t>
  </si>
  <si>
    <t>Ho Sai Gai Restaurant</t>
  </si>
  <si>
    <t>Tb1z4BRRkdmgVhJxPjIYBw</t>
  </si>
  <si>
    <t>40ecZ4PpmxtLc9dOdsYiPw</t>
  </si>
  <si>
    <t>nwBk6Ucg_uSVLY6JqJgGtg</t>
  </si>
  <si>
    <t>Ho sai gai was a great restaurant to go to if you need to get somewhere else fast.  I was in and out in about 40 minutes!;;The second we got there, the waitress sat us at a table immediately.  I decided what I wanted very early (the pepper steak obviously!).  The waitress came about 5 times to check on me-which is why I only rated 4 stars- but the food came quickly.;;Once I got the food,  I started to eat.  The peppers were good, but the steak had a strange chewy/rubbery consistency, but it tasted good!;;Afterwards, I payed the very reasonable bill and had a fortune cookie (my fortune was \the rubber bands are going in the right direction\") and went home.;;A great restaurant!"</t>
  </si>
  <si>
    <t>pXgq-Haw3CvScl5ZNvxwfw</t>
  </si>
  <si>
    <t>SXKAi6dEa1FkwnuhgxLOJw</t>
  </si>
  <si>
    <t>rc1PXwkjIEhr-h1Nem129Q</t>
  </si>
  <si>
    <t>wOF090l4RCoocU6edlKVzQ</t>
  </si>
  <si>
    <t>Excellent food and service. We went for a pre anniversary dinner and it was fabulous. They are very accommodating with spice and will happily answer any questions. We were out of towners; but saw regulars come in and out. Very good food.</t>
  </si>
  <si>
    <t>0r9PTILtugnlvTkUXNYoNw</t>
  </si>
  <si>
    <t>hk9t36ZQVKM6g-vAdHqNlw</t>
  </si>
  <si>
    <t>Classic Chinese food in the heart of Philly's Chinatown.  I love this style of Chinese food.  It's classic; \American\" Chinese food.  You can't go wrong with the martini glass of fried noodles!  Great classics like spare ribs; egg rolls; garlic chicken; General Tso's chicken; etc."</t>
  </si>
  <si>
    <t>1tGqS7fV9wUFLQGQYxeIlQ</t>
  </si>
  <si>
    <t>-95IzXWz0Zy1B3iutKrpPg</t>
  </si>
  <si>
    <t>One of a handful of places that stay open late at night. It was Chinese New Year's eve and the streets were packed with people watching the lions and the firecrackers. We were lucky to be seated immediately. Despite it being an extremely busy night, surprisingly the food came out reasonably quickly. Only one of our dishes came out very late. Since we eat family style, it didn't really matter, but we were full by the time the last dish came out. My two favorite dishes were the spicy beef noodle soup and the braised short ribs. All the other dishes were average at best. ;;Considering how busy it was, the waiter and waitress maintained a good attitude.</t>
  </si>
  <si>
    <t>KBh3N6Th5H9xPuOuHPru4w</t>
  </si>
  <si>
    <t>8Dzszd7Ro0orYCkR5eHePA</t>
  </si>
  <si>
    <t>My s/o and I always go to Chinatown and wanted to go somewhere different. We came in and there wasn't anyone at the front, had to wait a minute or two but a friendly older waiter came to greet us and show us to our seats. We realized he was the only server and person managing the floor. He was very humble and accommodating, a great example of someone who has plenty experience in serving. ;;We ordered the Crab Rangoons, Honey Walnut Shrimp, and Crispy Orange Chicken. This is definitely more catered to western tastes (as were our choices anyway), but this didn't deter from the quality. Crab Rangoons were crispy and didn't skimp out on filling, very delicious. Crispy Orange Chicken wasn't overpowering and definitely had a subtle citrus flavor. The Honey Walnut Shrimp was huge! It only came with five but they weren't lying when they said \Jumbo\" Shrimp. Definitely more than enough for one person</t>
  </si>
  <si>
    <t xml:space="preserve"> with the perfectly heavy sauce. The crunch--it made me pause for a second from how amazingly crisp it was. Even my s/o noticed just from hearing it and he did the same once I gave him a bite. Jesus these were good. ;;Overall</t>
  </si>
  <si>
    <t xml:space="preserve"> even though it was actually pretty pricier than expected seeing how it's Chinatown ($55+ for those two entrees and one appetizer</t>
  </si>
  <si>
    <t xml:space="preserve"> including tip) it's definitely very good quality in the food and the service! Would recommend."</t>
  </si>
  <si>
    <t>L1ofcCgkt1qc5MnaDTGL6w</t>
  </si>
  <si>
    <t>ETyAJb-CoAEbIQSMJV-MCA</t>
  </si>
  <si>
    <t>We had totally awesome mango beef here a while ago, but only just got around to dining in and trying a few other dishes. ;;Cathy was our best friend as soon as we sat down. She was convinced that she'd seen my boyfriend (not me) there before, which could have turned hairy, but I just assume that my domestic partner is smart enough to not take his girlfriend and his mistress to the same restaurant. Cathy asked him if we were married, which was also all kinds of priceless awkward. I don't know what she was saying while she adoringly pinched my boyfriend's goatee, but holy wow, she pinched my boyfriend's goatee! Even I don't get to do that.;;We weren't planning to drink, but the underpriced cocktails were only a dollar more than the overpriced sodas, which is as good a reason as any in my book. The boyfriend had a Manhattan and I had my first ever Pink Squirrel. They were both on the small side, but worth the money. The complimentary tea was too smoky for my liking.;;Somehow we managed to order most of what we wanted. We started with scallion pancakes, which were a bit tough but not too shabby. The mango chicken was delicious, although I remembered the mango beef more fondly. One item that was totally new to us was the strawberry chicken which, if you can believe it, smelled and tasted like a strawberry-flavored hookah. This proved to be too disconcerting for the boyfriend, and I'm not sure I'd order it again myself, but it was interesting to eat something I'd only ever inhaled. Cathy objected to our ordering mu shu pork on the grounds that it wouldn't go with the rest of our meal, so we went with her suggestion of pork and bok choy in garlic sauce and were duly impressed.;;I really look forward to coming here for a second sampling of mango beef, but I'll probably leave the rest of the planning up to Cathy.</t>
  </si>
  <si>
    <t>6woTWCjHDMEjQclniEei-A</t>
  </si>
  <si>
    <t>xzQGdEXchLMWEKrCjMp0yA</t>
  </si>
  <si>
    <t>Nice noodle, accept cards;The smell of food can get into your clothes, since they dun have really good ventilation for the kitchen I think</t>
  </si>
  <si>
    <t>DOgURxFJ4mMod6VgnkAYFA</t>
  </si>
  <si>
    <t>Y6-pc5WCUjkfVxQsDoN2Ug</t>
  </si>
  <si>
    <t>mbglgx3nbRRPKxh0SxDjNQ</t>
  </si>
  <si>
    <t>Latin American, Caribbean, Dominican, Mexican, Restaurants</t>
  </si>
  <si>
    <t>Parada Maimon</t>
  </si>
  <si>
    <t>7qmjJC3GZYFhobh1SPC13A</t>
  </si>
  <si>
    <t>We were in Philadelphia for one night and were really craving Spanish food!  We found this place and were immediately excited.  No one was in the restaurant which made us a bit skeptical at first, but later we realized it's because most people get takeout!  This place has so much variety and gives huge portions.  I got a skirt steak with yellow rice and it was fantastic.  My friend got Chicken and Shrimp in a garlic sauce.  We both enjoyed our food very much and it was very reasonably priced.  We ended the meal by sharing a piece of tres leches cake (which was fantastic) and coffee.  The coffee cups were  a little small but it did the trick.;;This is a great low key place with great food.;;I will definitely be back when in the area and I would highly recommend!</t>
  </si>
  <si>
    <t>AgU71lgnkoIIfK0KZ0C0lg</t>
  </si>
  <si>
    <t>ZKUSeuSYE1sbokeL8dDbrw</t>
  </si>
  <si>
    <t>Finally....a Dominican restaurant in Center City or at least close to Center City.  I had the opportunity to try this restaurant last Saturday with a group of friends (25) for a birthday celebration.  ;;The owner was more than helpful in accommodating such a large party.  I can't review   the service in general since this was a unique situation but everyone working there went above and beyond and the service for our party was exceptional.;;The atmosphere is bright, simple and pleasant.  ;;The stuffed plantain was amazing.  If you like plantains don't miss it.;;The steak was a bit tough but the chicken was moist and flavorful. ;;The prices are very reasonable.;;This place is new and still finding its stride, but the owners are very committed to their business and I have no doubt they will continue to refine the overall experience.</t>
  </si>
  <si>
    <t>U3qL3jiXfI5Ti27TXnqg9w</t>
  </si>
  <si>
    <t>2WMxFZ_ZksfONvlXXbDrSQ</t>
  </si>
  <si>
    <t>qJLE1AomI4Pv71Dv2gubbw</t>
  </si>
  <si>
    <t>3fuLg7Vf6vWDhCPErf_fgg</t>
  </si>
  <si>
    <t>I love Latin food, but I don't want to go to deep DEEP north Philly and I'm not always up to spending what they spend at the Center City spots. So Parada Maimon is a good compromise. Most of the times I've been here I've gotten the pernil with rice and black beans. I've tried the half chicken, the gizzards, and the mofongo. The chicken was good enough that I brought some home to my family. It was a hit. The price can't really be beaten. For those wondering, you can sub out rice and beans for some fries... or maybe some other side they're offering. ;;What issues did I have? You can either order at the counter or you can have a seat. The counter (cafeteria style) food is ready-made while most other things are made to order. My first impression was underwhelming... as the pernil I had was dry. I didn't know to ask for gravy since I ordered from the menu. That wasn't enough to keep me away because I came back and had the mofongo and I didn't like it much. I mentioned in a review for another place that I don't fault the establishment. I just didn't know what I was getting into because it more or less tastes the same everywhere I've tried it. There was a little confusion in the portions... they should just say large and small, but instead they say lunch and dinner if I remember correctly.;;So for the best dine-in experience... order at the counter, if you're not fluent in Spanish then English is fine...mostly (I got a verbal judo flip with my basic Spanish), state what sauces/gravy you want on your food and then have a seat. Also, get one of their fresh juices (Chinola for me). If you really want to EAT get the dinner (large) portion, but if you're there for the deal get the lunch (small). ;;So with a large plate of pernil with a good amount of gravy, some hot sauce and oil for the rice, and some thousand island or whatever for the little salad... I'm NICE! I think they have tres leches too, but I've been too full to try it.;;PRO-TIP: And ask for maduros... I don't think they're included, but I don't think they're extra. It's just like 3 or 4 and anyway.;;FUN FACT: The area is desolate so there's really no best way in or out on foot. You're catching alleys, bums, and long empty stretches on all sides. Seriously, don't let that stop you from checking this place out.</t>
  </si>
  <si>
    <t>v3oVa3SdhRIrvgCyO85Nsg</t>
  </si>
  <si>
    <t>Wonderful owner, wonderful server, great environment---(imagine florida, cuba, or even the DR)---that's the feeling the surrounding incites. Families, groups of friends, couples all enjoy yummy food here. Food is not spicy or too strong; mild and excellent. Plantains are a must---absolutely delicious and chicken stew is highly recommended. Chicken stew is tomato-based, not spicy and enormous side portions, yellow rice, and beans are available red and black. A fellow diner who ordered Mofongo claimed she wanted to sleep in it and eat as needed. So Mofongo is a must, it seems. ;Free parking is a plus and the restaurant has a nice little outdoor patio. ;;You'll leave with a full tummy and a smile on your face.</t>
  </si>
  <si>
    <t>5vQ6JC8ytvurd4f3yhqdyw</t>
  </si>
  <si>
    <t>RYgaVNhrAjZ1MvgKuLRJuA</t>
  </si>
  <si>
    <t>True family style Dominican cooking. Perfectly cooked beans; rice; and chicharron! Also; there is free parking in a lot right behind the building. Adorable outdoor seating... The owner was very involved and came over to ask how everything was. I would definitely come again. You should go; too!</t>
  </si>
  <si>
    <t>E1jkvoD7UTovSIp-dSecGw</t>
  </si>
  <si>
    <t>2cItBz4inEwXEi4QYXrKjA</t>
  </si>
  <si>
    <t>Really terrific; low-key; friendly place; with the best mofongo I've had since Puerto Rico (but note; this place is Dominican!)- also highly recommend the whole red snapper and the Tres Leches!! Jose and his staff have created a very welcoming atmosphere</t>
  </si>
  <si>
    <t>mpiGnSs3PLCVMg4kpQCX8A</t>
  </si>
  <si>
    <t>bzySIqRhUP8BzRjhue_-jw</t>
  </si>
  <si>
    <t>VCFaGY3NuecKPSgQQObw_g</t>
  </si>
  <si>
    <t>How to even begin to describe the let total let down that was lunch today.  First, had to call back 3 times before we could place order, they just didn't seem to have any of the favorites.  Fine, so finally it became a conversation about \well</t>
  </si>
  <si>
    <t xml:space="preserve"> what do you have?\" Please note</t>
  </si>
  <si>
    <t xml:space="preserve"> it's not like we called at 2:28 for lunch</t>
  </si>
  <si>
    <t xml:space="preserve"> it was a reasonable 11:45 or so.  Second</t>
  </si>
  <si>
    <t xml:space="preserve"> delivery was ridiculously late</t>
  </si>
  <si>
    <t xml:space="preserve"> maybe being from NYC I have higher expectations so I'll give them a pass on that...maybe.  Third and the final straw</t>
  </si>
  <si>
    <t xml:space="preserve"> the food was HORRIBLE!!!!! I don't even understand how they felt that what they sent out was acceptable.  How does a Dominican restaurant screw the most basic thing-Rice.  It was stale and crunchy...and not in a bibimbap way....which I love but not with my chicken stew that was void of everything but chicken.  The only redeeming item were the sweet plantains and I assume that was because it didn't require much intervention from the chef.  ;Was this just an unusually bad day for a restaurant that thus far has been pretty good? I don't know but it will be quite a while before I return to find out."</t>
  </si>
  <si>
    <t>zYdvAhhATvE1Zndagd9e5w</t>
  </si>
  <si>
    <t>c8J2Qsi_WJ79rxfMlKlNNw</t>
  </si>
  <si>
    <t>Great patties... they're on the small side, but cheap. I could probably eat 6-7 for a meal. Goes great with a side of beans.;;The sweet plantains were decent, but nothing special.</t>
  </si>
  <si>
    <t>HuvJyylBZhBxRRe079xLRA</t>
  </si>
  <si>
    <t>K0lttiVfWWP1u5JmsVp4cA</t>
  </si>
  <si>
    <t>Hot Dogs, Restaurants, Gluten-Free, Comfort Food, Poutineries</t>
  </si>
  <si>
    <t>Fox &amp; Son Fair Foods</t>
  </si>
  <si>
    <t>R4ADsIZCxbcPoi0cnNuSSw</t>
  </si>
  <si>
    <t>Wow, I ate a year's worth of unhealthy food in one fell swoop :) Just because I'm a vegan DOES NOT mean it's all tofu &amp; sprouts.;;Had a corn dog &amp; poutine. Both were salty &amp; fatty &amp; DELICIOUS;;Fast &amp; attentive service. They make sure to ask whether you are vegan or vegetarian or omni when you order the veg options to make sure they prep it accordingly!</t>
  </si>
  <si>
    <t>RDs1ARxfHVG1dvJg4b0qFg</t>
  </si>
  <si>
    <t>Oh; my; cheese curds! The fried cheese curds were incredible. My honey is from Minnesota and loves his cheese curds. He was shocked and saddened to find that cheese curds are pretty scarce around our parts. More and more places are starting to serve them though; and we've tried every plate we've come across. When we sat down to share the cheese curds from Fox &amp; Son he just nodded and pointed at them. These were the cheese curds he's been searching for on the East Coast. They were amazing. The batter was very thin and very crispy and the cheese curds were top quality. Usually when we share food; we're polite...you take one; I take one; no you have the bigger one...etc. Not this time. It was every man for himself as we devoured the plate. The corn dogs looked very good; but I'll probably never try one because I'll just be stuffing myself with cheese curds any time we visit.</t>
  </si>
  <si>
    <t>22Zd2AYOwVhMIWvS-jwebA</t>
  </si>
  <si>
    <t>tuRlbTNOeLnqz1bgsXOIMg</t>
  </si>
  <si>
    <t>The staff and service here is A+ but I am disappointed by their name sake product. I don't know what kind of dogs they use but I personally prefer an all beef Hebrew National; Nathan's; Sabrett's type of hot dog. Their dog tasted like it was maybe beef and pork or similar to a Deitz and Watson frank. No snap to the dog. The corn breaking I found a little to grainy sandy; the ratio of corn meal to corn flour is off and then breading is lacking the fluffiness and hint of sweetness I have come to expect from Jersey shore and Coney Island spots; where the dogs are always pure nostalgic; dependable perfection.</t>
  </si>
  <si>
    <t>ovS01jAmR82MZsFnQWGAgA</t>
  </si>
  <si>
    <t>ISqVBde81zjkFsaUc5gwFg</t>
  </si>
  <si>
    <t>Had the sweet potato corn dog and poutine. Pretty pricey for a corn dog. I guess maybe my expectations were high because of the high rating on Yelp. Fries were overcooked and on the salty side. As the saying goes; it is what it is. Probably as amazing as a corn dog can be. The fries could be much better though.</t>
  </si>
  <si>
    <t>e78EmIRWMTmG7bK9SC59mw</t>
  </si>
  <si>
    <t>56n1hOY8ydsrY_E5Qenldg</t>
  </si>
  <si>
    <t>EEbOF9YpcczJLu0MgGvpZw</t>
  </si>
  <si>
    <t>i1yfpWxqrtL2UfrETnvZQA</t>
  </si>
  <si>
    <t>A Cheese lovers dream...Poutine and fried cheese curds in one spot, easily Some of the best I've ever had! ;And speaking as someone who doesn't normally like Corndogs.. You've got to try these things</t>
  </si>
  <si>
    <t>LEIFG3aqL8GLLD0BoFzMpQ</t>
  </si>
  <si>
    <t>X8glK2jNM6qPly5SpiqHdQ</t>
  </si>
  <si>
    <t>9a_cpyGTBgqw4RGfAsojMg</t>
  </si>
  <si>
    <t>So many great options to choose from; all handcrafted right in front of you.  Pricing was spot on for the quality of all the dishes.  I had the cheddar jalapeÃ±o corn dog and it was amazing!  Don't miss out on the poutine and cheese curds also!</t>
  </si>
  <si>
    <t>DfFzAzs6oLXIGlXzzv535Q</t>
  </si>
  <si>
    <t>wiKicTD0t4wo_VJDt6BXQQ</t>
  </si>
  <si>
    <t>Skip the corn dog and go straight to the funnel cake! It was to die for! The first gluten free funnel cake I have ever had. The corn dog was a little doughy in the middle but who cares; it just left more room for the funnel cake!!</t>
  </si>
  <si>
    <t>KtPMv0qO2xUCTKWUzNwxtQ</t>
  </si>
  <si>
    <t>_1BmAUaTInIBgLRLm8Ycyw</t>
  </si>
  <si>
    <t>Omg. The corn dogs and the cheese curds. Corndog- batter was thin and crispy and the dog had a nice snap. Cheese curds- cramps; crispy; delicious. Also the homemade cherry vanilla soda was fabulous</t>
  </si>
  <si>
    <t>RA6AcAEQc9albBNY5ey8EA</t>
  </si>
  <si>
    <t>xCXGV3wEvYd4xBGx8ZRFQA</t>
  </si>
  <si>
    <t>Restaurants, Breakfast &amp; Brunch, Coffee &amp; Tea, Salad, Food, Mediterranean</t>
  </si>
  <si>
    <t>La Va Cafe</t>
  </si>
  <si>
    <t>uH2nfyVmTNPMac4oAvrRsA</t>
  </si>
  <si>
    <t>Loved the comfy couches. Coffee and chai were good. Out of the 3 baristas working here, two were really friendly, and one seemed a bit pissed to be here, not sure why.;Anyhow. I waited here a few hours until my car was being worked on.;The atmosphere was great.;Getting 4 instead of 5 stars bc it wasn't spotless, and the coffee / tea wasn't mind blowingly amazing but I would recommend bc of the comfy couches, free wifi and atmosphere!</t>
  </si>
  <si>
    <t>vYhw0c8mVyPuMy21OKS6Sg</t>
  </si>
  <si>
    <t>kN1kmy3AATmxcXVstbfeqg</t>
  </si>
  <si>
    <t>I really enjoyed the feeling while having my coffee at La Va Cafe with my boyfriend. It was really peaceful. I liked the decoration too. ;The macchiato and Danish that I had were good but not incredible.</t>
  </si>
  <si>
    <t>Cw81OA6TkHYWX23TJD-1uA</t>
  </si>
  <si>
    <t>ZDsJpagIMHi4eLFvwndxiw</t>
  </si>
  <si>
    <t>I just moved in nearby so my friends and I stopped in La Va for a mid-moving rest/lunch,  We were a little disappointed but not entirely let down.  The place itself has a good vibe so I'd consider going back to hang out with a coffee.  ;;We ordered sandwiches because we were starving after moving all morning.  The menu looked great but unfortunately everything I tried to order they \didn't have on sundays\".  The staff wasn't very helpful in explaining what they were serving and couldn't suggest suitable alternatives.  Both my friend and I got the mozzarella panini.  It wasn't made the way it was described on the menu and neither of them were hot (or even warm).  ;;I can't speak to how the drinks were but my friends seemed to enjoy their coffee drinks.  I'd be willing to give this place another try</t>
  </si>
  <si>
    <t xml:space="preserve"> probably not on a Sunday though."</t>
  </si>
  <si>
    <t>keKX13kle4btgYT7jvNHqA</t>
  </si>
  <si>
    <t>Ok; so they have good food and some really great coffee. And sometimes you get to sit on the sofa and it makes you feel like you're at Central Perk. But the place is filthy. Everywhere. I don't think they have ever swept the floors. Ever. Makes you wonder how clean the coffee making machines and utensils are too. Just saying.</t>
  </si>
  <si>
    <t>LoCW3gE4w5WH39UtHtdGbw</t>
  </si>
  <si>
    <t>3c3pndgURaHNtoJDH4Wt6Q</t>
  </si>
  <si>
    <t>This is my first review so bear with me please.;I am writing this review as i sit at La Va and generally speaking I am enjoying my time here. I am currently a resident of Chicago but am out in Philadelphia visiting some friends and La Va is probably cooler than any cafe I have been to thus far in Chicago, but mind you I have not been to many. The coffee is delicious and my friend informs me that the hot chocolate is just as good. I have also been told that the bagel and hummus, and croissant's are delicious. ;But as far as the quality of the coffee goes, I would give it two thumbs up. ;The ambiance is nice, there is plenty of seating and it seems that I have yet to walk into La Va without it being packed with people, which is a good and bad thing. Besides plenty of tables to sit at there are also comfy antique couches which add to the ambiance. ;The reason I have given La Va a four of of five is because that even though everything is delicious and the ambiance is great, it is really nothing new. It is what is to be expected from a \coffee shop\" in a big city. Everything is in it's place; apple laptops</t>
  </si>
  <si>
    <t xml:space="preserve"> trendy baristas</t>
  </si>
  <si>
    <t xml:space="preserve"> indie rock in the background</t>
  </si>
  <si>
    <t xml:space="preserve"> comfy chairs and attractive pastries</t>
  </si>
  <si>
    <t xml:space="preserve"> but there is nothing to write home about besides it's ability to fulfill and potentially exceed one's expectations for a coffee shop."</t>
  </si>
  <si>
    <t>4YU9KG8vLr2At6wLF1Fm8Q</t>
  </si>
  <si>
    <t>8gSgX4DwEnxQqLrqbic_uQ</t>
  </si>
  <si>
    <t>U3-sD0yHc494O5chwE0fvQ</t>
  </si>
  <si>
    <t>OHf6gbYaaf1OwE1X5torWw</t>
  </si>
  <si>
    <t>La Vi Vi is a good go to spot for the coffee; but the food is overpriced and i can make a better breakfast for sure.  i go here to get my coffee and it is quaint that you can sit outside with the niece if necessary.</t>
  </si>
  <si>
    <t>RSnevtiu9a5C5odCuodhhw</t>
  </si>
  <si>
    <t>qF-BrmtoN1mN9utKkWWlNA</t>
  </si>
  <si>
    <t>Love this place for either a quick cuppa on the go; or to sit and spend time hanging with friends over extended conversation. It's a cozy atmosphere with a very welcoming staff!</t>
  </si>
  <si>
    <t>RXyJpHB5Hf9MbO6DJuc2Vw</t>
  </si>
  <si>
    <t>Molten hot coffee;Surfing a sea of laptops;Dogs, dads and strollers;;La.Va is one of those places I love and loathe at the same time. More on that momentarily.;;Generally I'm a huge fan of La.Va. It's close to my apartment (two blocks), and a large coffee comes in at an even $2. I buy coffee often, and I cringe every time something is run up at $1.97 or something ridiculous. It's nice knowing that I'm not going to be walking around with a pocket full of change. The opening staff is super friendly most of the time, and if you're looking for a peaceful early morning haunt to read the paper before work, this is it. There's a $10 minimum on credit cards; I just get a gift card with a couple weeks worth of funds on it and call it a day.;;The food is decent, with a few selections of sandwiches and heavier dinner items. It's a strange menu for a coffee shop, but there's definitely something to eat if you're hungry, and if you eat in you'll get a salad and some pickles on the side for naught but a smile.;;It would be great if they had a larger selection of baked goods, perhaps a danish other than apple, but the I suspect I would always go back to the chocolate croissant anyway. Their bagels are great, and the bacon egg and cheese is kind of the best thing on the menu. Huge slab of ham, lots of egg with the cheese stuffed inside. I don't get it often enough and am hungry thinking about it.;;The loathing aspect? There are approximately  20 tables in the whole place, covered by a grand total of two outlets, and no power strips or other accommodations. Maybe it's smart business (when the laptop juice runs out, you should probably leave anyway,) but it's annoying if you want to get on the comp and can't grab a plug. Accompanied with this is the almost non-existence of available seating anytime from 2 pm to close  (at 9.) The laptop surfers descend in droves and are relentless in their occupation of every habitable surface.;;This is such a nitpicky complaint but such a regular occurrence that it's annoying: their to-go cups leak. Not from the bottom, but the lid and top have some sort of mis-connect and the lid leaks by the seam every single time. To be quite honest it's the chief annoyance of my morning.</t>
  </si>
  <si>
    <t>k3XIOfQbFeqhmacVfC51HQ</t>
  </si>
  <si>
    <t>Decent coffee shop in Graduate Hospital area; which has a dearth of coffee places. Decent cup of iced coffee; although a little pricey at $2.50 for a quite small glass. Weekday morning saw lots of people working on notebooks since they do offer free wi-fi during the week (turned off sat and sun during the day to prevent people from lounging all day on their computers). Friendly staff. Iced coffee was sufficiently strong; although not a fantastic brew -- much improved with milk however. La Va also has a nice selection of sandwiches - made to order and a small selection of breakfast pastries. Seating both inside and along the sidewalk. Worth a stop if you're in the neighborhood; but not necessary to go out of your way to get here.</t>
  </si>
  <si>
    <t>HDiU7ZlOUaNOoflQb1sEtA</t>
  </si>
  <si>
    <t>yeLtEpR34PtBeUFrDVbWFQ</t>
  </si>
  <si>
    <t>Mexican, Beer, Wine &amp; Spirits, Food, Nightlife, Restaurants, Soup, Salad, Vegetarian, Sports Bars, Tex-Mex, Bars</t>
  </si>
  <si>
    <t>dl8HvVlVpxtz-e_-7StczA</t>
  </si>
  <si>
    <t>Went for dinner on a Tuesday and the food took over an hour; not to mention we were the only table in the place.  The ambiance was terrible.  Considering how much competition is in that area of South Philly; don't bother.</t>
  </si>
  <si>
    <t>nW5NEfaNwcw1vGnCRfvYXA</t>
  </si>
  <si>
    <t>M68QutXL_rGWkIdSFFhL2w</t>
  </si>
  <si>
    <t>Like the wings and service..;;But that karaoke DJ is terrible. You really have to see it for yourself. What kind of DJ accepts bribes? If you don't bribe him, you'll wait all night to sing one song. MAYBE. He literally has the easiest job there, and he can't even do that right!!;; I won't go back until he's gone. It's a shame.</t>
  </si>
  <si>
    <t>HJKGyBWpjCcdwJrvWIHFfQ</t>
  </si>
  <si>
    <t>z9GgeZO1V2vY-Wj5igM3oA</t>
  </si>
  <si>
    <t>Let me start off by saying I loooovvvvee the Adobe cafe... In Manayunk. I'm sitting here now in the south philly one.... The only people in the dining area and getting no service from the wait staff who are watching the game. The endless nachos that are normally amazing are again horrible. Stale and nasty.... Asked for fresh was told no. Messed up.the drinks. Waiter placed the wrong appetizers in... Yep; still here Hungry. What a bust! I'm so sad I didn't go to Manayunk and get my adobe fix.</t>
  </si>
  <si>
    <t>mg3gG8vZXcpXXgAnE1YNww</t>
  </si>
  <si>
    <t>3jRKhgxDesqIK8oT2jQfcQ</t>
  </si>
  <si>
    <t>This place is a true hidden gem. While the atmosphere is a little tacky and divey; the food is great and the service is awesome. What I love most about this place is that they have more vegan options than an place else in the city. Pretty much everything on the menu can me made vegan. The tofu tacos are delicious and the seitan wings are incredible!! I also like that this place is very low-key and quiet. You never have to wait for a table. I come here often and plan to continue to!</t>
  </si>
  <si>
    <t>8L3e6d3AX9KcGnz--uyCpg</t>
  </si>
  <si>
    <t>This review is strictly for my experience at the bar and Friday night karaoke. The Adobe Cafe seriously has so much potential for a great karaoke spot but unfortunately this was my second and probably last visit. ;;So the bar service was fine. It was crowded but I didn't have to wait an unreasonably long time for a drink. The house margarita on the rocks with no salt was my beverage of the night. It was $6 for a reasonably sized, decent strength margarita. It might have been overly citrus flavored for a house margarita but it was decent overall. ;;Friday night karaoke takes place in the back room on a little mini stage at the far end of the room. The set up of the room was a little tight. There were two long tables stretched out in the middle of the room set pretty close to the side tables. As a result of the spacing, I kept getting knocked in the head by a guy at a side table the entire evening. Fun. ;;My main issue was with the karaoke DJ. I get that it's a Friday night at a popular bar in a hopping part of town, but I wasn't expecting to walk in and get on stage. I was just hoping to get a chance to sing a song within a few hours of my arrival. The DJ's unwritten rules, or lack of regard to her own rules, just weren't cool. If someone in your group gets called up and they have also signed up for a group song, the group song goes to the back of the line or tossed completely. Clearly it wouldn't be fair if the same people are constantly on stage and I get the purpose of moving people back in the line. However, a group song shouldn't get chucked and a group of regulars shouldn't get to by pass the rule all night long. ;;Unless you are in the DJ's inner circle, there are other spots in town for a good night of karaoke.</t>
  </si>
  <si>
    <t>X6aJloVO29Z_wVVRJFtIDg</t>
  </si>
  <si>
    <t>As far as drinks and karaoke go, this place is tops! This is one of the first bars I was every whisked away to when I first move to Philly. After hiding in my apartment for weeks, not knowing a soul, my roommate and a few friends brought me here and it felt like the most surreal experiences ever. The drinks were decent, the decor made me feel like I was in Mexico and the patrons were friendly. It kind of took forever to get a drink, but whatever. Overall, I had a great time. ;;The funniest part of that night was watching people mysteriously disappear into a back room all night, finding out much later that there was a  karaoke night taking place, and walking into a huge room full of very drunk, insanely happy singers. Everyone was into it and I seriously enjoyed the vibe. I would love to come back here any day!</t>
  </si>
  <si>
    <t>9S82QvgW0A3xoAnSQm_NLQ</t>
  </si>
  <si>
    <t>DsjDg8brU1zpN3U4PszJFg</t>
  </si>
  <si>
    <t>I5TKQR2QJBuBrbwULi4WfQ</t>
  </si>
  <si>
    <t>I like the flavor of Mexican food but worry that it is too heavy and fattening to enjoy often. We are very happy then that Adobe Cafe makes so many vegan options for traditional Mexican meals.  Last night we had the tacos, which were spectacular, along with the vegetarian combo meal.  Most items on the platter were flavorful, although the beans, rice and one of the entrees could have been a little more lively. I guess that is why we were given a fabulous little basket of hot sauces: each one of us livened up our meal as we pleased. And that made us all happy.;;My daughter's adult beverage was sub-par unfortunately.  We went to Adobe rather than some of our other choices just because it does have alcoholic beverages on the menu.  Next time, we won't order a mixed drink though.</t>
  </si>
  <si>
    <t>oFoElRrJUeEh_5_cVJ-XyA</t>
  </si>
  <si>
    <t>Has Adobe jumped the shark?;;Adobe became one of my regular haunts in South Philly over the past 7 years. Mostly because I love that they have karaoke on both Friday and Saturday. It's entertaining and good, social fun.  However this past Saturday the experience was a complete bust.;;We came around 10ish and immediately put in some songs to sing. We waited hours and in the meantime some people sang two or three times, and some that had put in songs after us were going first.  We were informed by a nearby patron, \You have to go complain to the guy</t>
  </si>
  <si>
    <t xml:space="preserve"> then he'll play your song.\"  I glance up to see a line 7 or 8 people deep at the DJ area. People had actually queued up to complain so that they could go up and sing. The DJ had a mess of papers everywhere</t>
  </si>
  <si>
    <t xml:space="preserve"> and others were also complaining because there is no more paper to write songs on.  I simply have never seen this level of disorganization for a karaoke DJ.  It's a shame that the previous DJ Amanda left.  She was amazing at organizing the song flow</t>
  </si>
  <si>
    <t xml:space="preserve"> being fair and pleasing everyone</t>
  </si>
  <si>
    <t xml:space="preserve"> letting people know when there were too many songs in and what the wait would be.;;Since I'm not getting my karaoke on</t>
  </si>
  <si>
    <t xml:space="preserve"> I decide to do some more drinking and go to the bar.  But each time we try to get drinks we are usually vaguely ignored for about 20 minutes.  There are piles of credit card receipts and dirty glasses everywhere on the bar.  The bartenders were working</t>
  </si>
  <si>
    <t xml:space="preserve"> but were totally in the weeds and unable to keep up.;;So</t>
  </si>
  <si>
    <t xml:space="preserve"> I decide to play some foosball. The other main reason I love Adobe is their free foosball table in the back dining room. I'm watching four people play</t>
  </si>
  <si>
    <t xml:space="preserve"> considering asking to jump in on the next game.  Then I realize they have yet to replace the two missing men from the table.  Not only that</t>
  </si>
  <si>
    <t xml:space="preserve"> now one of the rods is missing a screw and completely pulling out of the table.  These issues would only take a few little screws or replacements parts.;;I return to my group of friends in the karaoke room where it's about 90 uncomfortable degrees.  No songs to be sung. No drinks to be had. No foosball to be played. And I realize the horrifying truth that</t>
  </si>
  <si>
    <t xml:space="preserve"> although Adobe was always a dive where the food was horribly overpriced</t>
  </si>
  <si>
    <t xml:space="preserve"> it was usually a dive where I could get at least get karaoke</t>
  </si>
  <si>
    <t xml:space="preserve"> beer</t>
  </si>
  <si>
    <t xml:space="preserve"> and foosball.  Adobe had moved beyond a fun dive to a dump</t>
  </si>
  <si>
    <t xml:space="preserve"> where they don't care to hire a competent karaoke DJ (their bread and butter)</t>
  </si>
  <si>
    <t xml:space="preserve"> they don't care to hire another bartender for extremely busy Fridays and Saturdays</t>
  </si>
  <si>
    <t xml:space="preserve"> and they don't care to buy a few screws to fix the foosball table. I hope the managers read this</t>
  </si>
  <si>
    <t xml:space="preserve"> because without a bit of extra effort you will start to loose the patrons that supported your business for so long."</t>
  </si>
  <si>
    <t>81F6vmBfDtMshN4iYWMY0g</t>
  </si>
  <si>
    <t>This place is rock steady for me. Not amazing; not terrible-- so it's not my first choice for Mexican because the prices are a little higher than it should be for a place that's mostly mediocre (entrees in the $14 range). I've never been here when it's totally packed; so kinda surprised this place is still staying afloat. I think it has something to do with having a bar with lots of flat screen TVs. They do have decent happy hour specials if you're in the area and you're looking for something low-key. Servers are always nice even if they're short-staffed</t>
  </si>
  <si>
    <t>vwAhm3pRjCEz_jNXr9vMaA</t>
  </si>
  <si>
    <t>Delis, Italian, Sandwiches, Restaurants</t>
  </si>
  <si>
    <t>Matt &amp; Marie's</t>
  </si>
  <si>
    <t>fC2ox8PEQCAfqkDWuBGyjA</t>
  </si>
  <si>
    <t>Just went there for a lunch date with my boyfriend and we both left very satisfied.  I got the falafel italiano and he got the italian stallion and the chicken noodle soup.  They offered sharp provolone in the soup, which was genius and delicious!  The owner was very friendly when she rang us up and she even took the time to walk around the eating area to see if everyone was enjoying their food.  ;;I would definitely recommend and I will be going back!</t>
  </si>
  <si>
    <t>oOOdW7wx7FIoEZffZIkbfw</t>
  </si>
  <si>
    <t>-9hpd-WUw2TadgvYIFUI_A</t>
  </si>
  <si>
    <t>W0T0bn9mnX_6M4nJFJyaRg</t>
  </si>
  <si>
    <t>s_gp2oE8ruxQ-GXmTZr1sQ</t>
  </si>
  <si>
    <t>The sammies are Ok. There are only 7 so there is a limited variety.;;The service feels very forced. The try to over explain each sandwich while they make it. They act like their lunch meat is worthy of a story..darn annoying is what it is. ;;Forget breakfast. They have some muffen with eggs in them. I got one with sausage..it was also a show, with the little muffin thing brought out from the back like it was the star of its own little show..and it did not taste good. ;;So here is some free advice for the U of Penn owners. Focus on making good sandwiches, add a few special ones to add variety. And for petes sake, stop the song and dance around every order.;;Update...they have made some positive changes and even added some salads. I find myself going there more often.</t>
  </si>
  <si>
    <t>oX5lBPXCrHlTo4ZUN1gxgQ</t>
  </si>
  <si>
    <t>H09Bli-M-veGP9p3b_rBow</t>
  </si>
  <si>
    <t>PprZVoRHafOo2ab-UCFiSA</t>
  </si>
  <si>
    <t>iJC40Mc7Wx9NQfKFUkAFFA</t>
  </si>
  <si>
    <t>I had Matt &amp; Marie's for the first time today during my lunch hour. I ordered a Roman Calvary and my co-worker had the Italian Stallion. We both agreed that the bread was good - chewy, moist, and just the perfect amount of exterior crunch. Though the meat was thinly sliced, each bite of the sandwich packed a bunch of flavor from the meet. The only downside to the Roman Calvary was that they had applied too much of the balsamic vinegarette - so the bread become a bit too soggy and tart in certain bites. For the Italian Stallion, the provolone cheese was too sharp and the pickled vegetables could have been pickled longer.;;Overall, I would definitely visit Matt &amp; Marie's again for another one of their sandwiches and/or breakfast item.</t>
  </si>
  <si>
    <t>iZ_jqgxe0O3wCaFZoebE5w</t>
  </si>
  <si>
    <t>BEST meatball sub in Philly. This place doesn't feel like fast food like many of the Rittenhouse lunch spots due. Their old Rittenhouse location was a little bit quieter; but still a nice spot that's not too packed. Best sandwich bread in the city and high quality Italian ingredients in everything they make. Fast service too; and they serve breakfast and have veggie options. Put a smile on my face today!</t>
  </si>
  <si>
    <t>UK_XhfW-7jUN6_LYSZHHmA</t>
  </si>
  <si>
    <t>Super tasty sandwiches; creative and surprising specials; in my office building. The trifecta.</t>
  </si>
  <si>
    <t>XtNEtfx-f9pCCLQ-tYIw7w</t>
  </si>
  <si>
    <t>wCkMaNlNYCu6EqznIUGAyg</t>
  </si>
  <si>
    <t>I had the pleasure of eating at Matt &amp; Marie's last Wednesday while visiting Philly.  I go to Philly a good amount from NYC and always looking for a good lunch spot.  The place right away gives you an upscale sandwich shop feel. Super clean and crisp looking.  The staff was super friendly and inviting as you walk through the door.  They walked me through the options and I decided to go with the Uncle Guys' Turkey sandwich.  I love the personal touch they give you as they make your sandwich to tell you about the ingredients in the sandwich.  The price seems perfectly reasonable for such a high quality sandwich.;I sat down at the communal table and inhaled my lunch.  I couldn't eat it fast enough, it was one of the best sandwiches I've ever had, I also bought some dark chocolate milano's that they sell at the cashier counter! A nice touch if you ask me!;If I worked in the area I would see myself having lunch there most days.  Such a nice change from the usual sandwich shops.  The high quality of ingredients really makes a huge difference.;I highly recommend everyone in the area to stop by and order up some deliciousness!</t>
  </si>
  <si>
    <t>xIFGEDiQCMmEMIgHhTpkvA</t>
  </si>
  <si>
    <t>hW2JavrXQO4Q04b-6I773Q</t>
  </si>
  <si>
    <t>xp65gG8CYh8wqu-9em2m0g</t>
  </si>
  <si>
    <t>4SQ5uczVt66-GGGeNQRfEA</t>
  </si>
  <si>
    <t>Nightlife, Restaurants, American (Traditional), Pubs, Bars</t>
  </si>
  <si>
    <t>Rotten Ralph's</t>
  </si>
  <si>
    <t>ZnPXbguFwXIapnpOsggFzQ</t>
  </si>
  <si>
    <t>Just in Philadelphia for a couple of hours on a Saturday afternoon -- our first visit.  Wanted outdoor seating and chose RR because the tables seated 3.  Big mistake.  We were seated at about 1pm.  Drinks came pretty quickly and the server was very nice.  We ordered a Cheese Steak, Hot Roast Pork and a Rueben all with fries.  After an hour we started asking about our lunches; at one point the servers said that our order was about 1/2 prepared.  Wait. What?  An hour+ for three sandwiches?  They said they were slammed.  We could see three open tables outside and two other tables seated after us had already received food.  Lots of \I'm sorries\" from the wait staff.  We insisted on a complimentary round of drinks (which they did agree to).;;When the food finally came</t>
  </si>
  <si>
    <t xml:space="preserve"> the Roast Pork sandwich and fries were completely cold (guess that was the half that was done on time).  The pork was fine</t>
  </si>
  <si>
    <t xml:space="preserve"> but the roll just average and the gravy was awful.  Fries</t>
  </si>
  <si>
    <t xml:space="preserve"> meh.  Cheese Steak filling looked like ground beef and was a miniscule portion in a large grinder roll.  The Rueben looked OK.;;We should have checked reviews before sitting down</t>
  </si>
  <si>
    <t xml:space="preserve"> but it was getting late and we just wanted to catch a beer and a sandwich."</t>
  </si>
  <si>
    <t>PGoR29MCe3chANls8sTfhg</t>
  </si>
  <si>
    <t>RJZ3m2p0QhmbvhR1TbFGnw</t>
  </si>
  <si>
    <t>We've eaten here twice; both times during off-hours. Food was fine; service friendly and attentive. We'd go back.</t>
  </si>
  <si>
    <t>5U0pIaRSYNbVU_LzCV0UgA</t>
  </si>
  <si>
    <t>DCZsoul44-34aw88OG8pKA</t>
  </si>
  <si>
    <t>T98rPmlr7l_XETX3xy-1IA</t>
  </si>
  <si>
    <t>Went here after being told by the owner that they had a taco sale. We were seconds from going I the restaurant next door because of their taco sale, but this guy was rather convincing that his place \Rotten Ralph's\" had great tacos for sale. ;Soon we realized that it was his sad attempt at getting someone to come and eat in his horrible eatery. ;The staff were borderline brain dead and had no knowledge of their drinks. One of us ordered a blue moon and it seemed to taste like a colt 45. ;I could tell you how horrible the food was and how old the salad must have been. I could tell you how the burger must have been a previously microwaved patty. Or I could tell you about the guacamole that came with the salad. The white guacamole. But I dot think I need to talk about how horrible the food was because it's called Rotten Ralph's.... ;We should have seen that coming. ;I think this place could be good because of the location. It's near a lot of great places.It would make a great toilet. ;Oh! And they didn't even have tacos on the menu! ;Burn it"</t>
  </si>
  <si>
    <t>FWJgR4-Ze4HGyTWJMsvQwQ</t>
  </si>
  <si>
    <t>XsQBHy222Id1jodSdiz76Q</t>
  </si>
  <si>
    <t>sYr3td2TL98RMpvLE4Zf6A</t>
  </si>
  <si>
    <t>D9GXTmy-Tbq4PUBqZ3wODg</t>
  </si>
  <si>
    <t>Rotten Ralph's is a perfectly fine establishment...decent beer selection; decent food; and decent prices. Not remarkable in any way; but not bad. I suppose if the Khyber is really crowded this makes a decent #2; but the Mexican Post has a better happy hour; so I guess this comes in at #3 in the neighborhood. Worth stopping by for a few drinks but I wouldn't make it a point to come here specifically.</t>
  </si>
  <si>
    <t>6L_tJ4XL1yv6_YY8horvXA</t>
  </si>
  <si>
    <t>n_yW_0TKWtV1NIPZYvMNjQ</t>
  </si>
  <si>
    <t>The worst meal I ever had. Server was rude; took 25 minutes to receive our meals; order was wrong; food wad cold; hardly any food on the plate. Like the name ROTTEN food.  Less than 1 star.</t>
  </si>
  <si>
    <t>686vAWVuROCoBhH1T28hkg</t>
  </si>
  <si>
    <t>8AQZNz0eZurkTBsk1ylexA</t>
  </si>
  <si>
    <t>Easily the worst meal I had in five days of eating out 2x a day in Philly.  Server recommended the pork sandwich over their cheesesteak - I thought, this is Philly, how could I go wrong with pork?  Wrong - pork was nice, roll was great, and they ruined it with canned gravy.;;Drinks were nothing to write home about, and the place is basically a dive bar.  You could do so much better.  Everything here seems to be right out of the freezer or can.</t>
  </si>
  <si>
    <t>JZjKguUq6juKGHZNBsBBqg</t>
  </si>
  <si>
    <t>g9eQki9MzrH4VUsE7JjjpA</t>
  </si>
  <si>
    <t>Old City, Philly PA;Came here once, it was a Monday night spot for karaoke! Wasn't too crowded, not too many singers initially. Yayyyyyy no lines. Appetizers ok. Im a non alcoholic so I have my usual: sprite with cherries, ( I need to think up a new non-alcoholic drink this summer when I go karaoke hopping more  because it is getting boring.) I have to admit I liked it here than some places Ive been for karaoke, for no reason at all. ;-) Slowly, one at a time, I remember all the places I've been as they show up while Im yelp-surfing. I don't remember bar names too well, if you ask me if Ive been to Rotten Ralph's, I'd tell you: never heard of it! Haha.</t>
  </si>
  <si>
    <t>VZYsIE0rCWbsGcmz_4hgJw</t>
  </si>
  <si>
    <t>Late night bar in old city is a must for house tequila shots and karaoke.  Great for large groups to pound light beers to last call.  You be hard to find a sober person pass midnight which means this bar is a must to stop by before you hit the bed.  Made even find someone to join you for the night.  ;;No short request for Garth Brooks or 80's song during karaoke.  You don't have to participate to the wonderful sounds of Philly.</t>
  </si>
  <si>
    <t>Z53JUYK9d0yb0GH-G_9fQw</t>
  </si>
  <si>
    <t>eXKblEHP3YJYU1Awz08hVw</t>
  </si>
  <si>
    <t>Food Trucks, Specialty Food, Food, Restaurants, Ethnic Food, Mexican</t>
  </si>
  <si>
    <t>Tacos Don Memo</t>
  </si>
  <si>
    <t>3zP-Ordx5PYQMNF37uyfZA</t>
  </si>
  <si>
    <t>So we got to Philly and were STARVING so I Yelp a place to eat.  Tacos Don Memo has great reviews and sounds tasty so we head there.  It's a FOOD TRUCK!? Who knew... ;;Nevertheless, we were starving, it smelled great and we were already there.   They were already out of al pastor at 1230- so sad!! So instead I got a Torta with Carnitas!  Delicious and juicy meat. Unfortunately, the food inspector came JUST as he was about to make my sandwich and he forgot to make it spicy. Boo.  ;;Great food but takes so darn long to get your order!  It's a tiny little cart with only 2 people.  We must have waited at least 30 minutes!!</t>
  </si>
  <si>
    <t>0YmEeQEzqwMwuWKvf3PTNA</t>
  </si>
  <si>
    <t>Ms62-WssOyQmMxcCKehYyA</t>
  </si>
  <si>
    <t>The best Mexican food truck in University city! The food here is a bit more pricey relative to other Mexican food trucks in the area but I can see a very clear difference in taste and quality with Don Memo being far far better. ;As a vegetarian, my favorite is their veggie torta. The bread is well-toasted and sandwich has perfect blend+amount of veggies, avocado and CHEESE! So scrumptious!! :)</t>
  </si>
  <si>
    <t>QBdFThrTTjcUhPCyKzZk7g</t>
  </si>
  <si>
    <t>Favorite truck on campus by far! Authentic tacos! Super friendly service!;;I have started a bit of a rivalry with my friends over which taco truck is best.. once they had this one, almost all of them agreed with me. They also don't charge extra for avocado or cheese like some other trucks might. Extremely nice guys. They also have good burritos but I usually go for the tacos.;;This truck made my Penn experience so much better just cuz I could come by to stress eat on the days I needed them most.</t>
  </si>
  <si>
    <t>Pkjo28Xc0_mo2hM9MMS_pg</t>
  </si>
  <si>
    <t>L7NVsacZrRpA88HBBlka6w</t>
  </si>
  <si>
    <t>This place has the best tacos and burritos I've tasted on the east coast. I'm originally from Cali and tacos don memo take me back home.  They have 4 items there (see the post  below) but I've also been able to get super nachos there. Everything there is pretty good; but my favorites are the carne asada tacos and the chicken burrito. I get both with the spicy hot sauce. The use fresh ingredients and everything is made to order. I'd avoid going around lunch time since the line can be terrible. You're usually pretty safe after 2pm.</t>
  </si>
  <si>
    <t>scTfA9pi2t2xVtQzSeJsCg</t>
  </si>
  <si>
    <t>best food truck in all the city...;;these guys rule;;call ahead of time and you can just roll up to the truck and get your food no need to wait! ;;great pork burritos!</t>
  </si>
  <si>
    <t>yKeqhAfd63pNVnqNdlwI2g</t>
  </si>
  <si>
    <t>eqDjCIamV30dr3E9cVhLtg</t>
  </si>
  <si>
    <t>tfFBi12JKJHdYc8jbHMO1A</t>
  </si>
  <si>
    <t>qghAeAC2wd6JhmJrN28-0g</t>
  </si>
  <si>
    <t>Great tacos and well-cooked meats &amp; toppings; but a bit pricey for around $2.50 per small taco.</t>
  </si>
  <si>
    <t>BMIr-4r0itKEkf-SCAO53w</t>
  </si>
  <si>
    <t>First some advice; if you want options other than chicken get their before say 1230 or 1 o clock; otherwise no guarantees. This is one of the best food trucks Ive been to. Ive tried all the meats and id have to say my favorite is carnitas. I love that if you want it spicy it really is spicy in a very flavorful way. Iva had the torta which is very good; but the burrito is where the magic happens. The man and woman who run it are polite and provide excellent service.</t>
  </si>
  <si>
    <t>quDM_aCW3KxjzOY1_VQsiw</t>
  </si>
  <si>
    <t>31Cztl9ehmqoLFuGw6vk9g</t>
  </si>
  <si>
    <t>Burritos had been ruined for me traveling to California for the first time several years before moving to Philly. Don Memo's burritos are as good as any I've had out there if not better than most.  There's always a line; and there's a reason for that.  Worth the wait though.</t>
  </si>
  <si>
    <t>IlGyepNP82Srv_OKn9bxDQ</t>
  </si>
  <si>
    <t>U9p9dKgByJLXiRXZAKEsvg</t>
  </si>
  <si>
    <t>The guys that work the cart are so friendly! They obviously take pride in the food they serve. Everything is so yummy that you can't go wrong!;;The wait can be long if you go during a popular time.... because a lot of people love them!! I've had early lunches at 11:40 when few people want lunch and they are so fast!</t>
  </si>
  <si>
    <t>jyiCIbGkuhxawoEBvZxUfA</t>
  </si>
  <si>
    <t>Bars, Restaurants, Pubs, Nightlife, Sandwiches, Irish</t>
  </si>
  <si>
    <t>Jack Duggan's Pub</t>
  </si>
  <si>
    <t>brf94GPDqSnjUyqqJlw9Mw</t>
  </si>
  <si>
    <t>wI9LViJPDQrzjh6E0s10Rw</t>
  </si>
  <si>
    <t>alI34Gl4q9PYp5bd7iK5Pw</t>
  </si>
  <si>
    <t>EnOSQ0mzqlTrhcRrT6TSow</t>
  </si>
  <si>
    <t>NUyJNDpumWhpLNOaK6b8-A</t>
  </si>
  <si>
    <t>I know it's in the airport but it was my only chance to try a Philly cheese-steak. It was actually pretty good. The french fries were not so good; coated but at least they were hot. I ate at the bar and the bartender was pleasant and efficient.</t>
  </si>
  <si>
    <t>gk07qFIFYyM7xZmAE-XFLA</t>
  </si>
  <si>
    <t>_L_rceGMJu4DpQhAkZ3Rjg</t>
  </si>
  <si>
    <t>b9mENMm0VGsuhPgyiFMasA</t>
  </si>
  <si>
    <t>gX3auCCoBnt1BvuD3VObDg</t>
  </si>
  <si>
    <t>Most disappointing meal at an airport in years. I travel weekly and don't have high expectations.  The $17 chicken Marsala took about 30min after I ordered; was bland and had obviously been over microwaved since the chicken and broccoli were both extremely hot and overcooked.  Wish I had gone to the burrito place next door.</t>
  </si>
  <si>
    <t>y6lrUa_wiT1bhLFnExT5Iw</t>
  </si>
  <si>
    <t>hz5VN0ZgE289cQD2sNNDdg</t>
  </si>
  <si>
    <t>My last stop before boarding at gate A3...George the bartender is a class act and the fact he recognizes people's faces all the time is impressive. For an airport bar it has plenty of options to drink and the cheesesteaks are awesome. If ever in terminal A; this place is a must do.</t>
  </si>
  <si>
    <t>a8JHxpYUPzJ4kyzk5yRqVg</t>
  </si>
  <si>
    <t>ehRD-ak2W97Q4-6NEsuW6w</t>
  </si>
  <si>
    <t>I really want to give this place the benefit of the doubt, but they did me dirty when all I wanted was a burger and a beer. ;;I had about 2 hours to kill before my flight, so I hopped in the only bar I saw in terminal A. It was pretty packed which gave me some pretty high hopes. Trusting the ease of a burger and a beer, I ordered their standard burger (medium rare) and swapped out the fries with a salad. The meal came out on a plastic plate with some plastic cutlery to match, which I found kind of surprising. I guess it saves time with a high rotations of patrons. I took a bite of the burger and it wasn't very hot and rather undercooked. I continued on thinking it was just rare, which was the worst mistake I could have made. Before finishing the burger, I had a wicked knot in my stomach and made nervous about my age and inevitable inheritance of my fathers heartburn. I realized the pain went from my chest down to my stomach, and knew it had to be the burger. I'll leave out the details, but facilities were used before the issue was corrected.;;Good service and a large glass of beer will not redeem this spot for me, but it's the only reason I didn't go with a one star. Tread with caution.</t>
  </si>
  <si>
    <t>tQqaCLh4t_zZ4gS0Phi-Jw</t>
  </si>
  <si>
    <t>BOIUhXirrGPY1XpVtnbljQ</t>
  </si>
  <si>
    <t>Terminal A doesn't have many options. If you want a bar, you go to Jack Duggan's. ;;My house merlot for about $7-$8 in a decent size glass did the trick. I didn't feel like pub food so didn't eat, but it did smell good. It did look pretty greasy though. ;;The service was quick and the servers knew you didn't have a lot of time. ;;I wasn't a fan of the fruit flies I had to keep swatting away. ;;Better than nothing, but nothing good.  If you aren't going to eat, I'd recommend sitting in the bar-only area versus the restaurant.</t>
  </si>
  <si>
    <t>gKgX7ijmHBgqRgccAdeSkw</t>
  </si>
  <si>
    <t>Typical over-priced, so-so airport food.  Nothing was horrible, but nothing was very good either.  I had a chicken quesadilla, and the person I was with had a Philadelphia cheesesteak.  Throw in a couple of drinks and you are looking at a fairly sizeable tab.  The worst part about the experience here was how slow the service was.  We had a fairly long layover and it's a good thing because this place only knows two speeds:  slow and slower.  ;;Sadly, I skipped over the food options in Terminal F (which had a Chipotle, a Smashburger and other decent choices).  The next time I fly through PHL, I will know that Terminal F has the better options.</t>
  </si>
  <si>
    <t>7whlx1rHw_emVB5j0Tw36Q</t>
  </si>
  <si>
    <t>aTZxaZARMTcX_SHF3xtwVA</t>
  </si>
  <si>
    <t>This place while has decent food while the place is a total rip off. My wife had a beer; I had two plastic cups of 4 oz poor of wine; a small cup of soup in a plastic cup; and a salad.  Bill $52.00.  Avoid at all costs.</t>
  </si>
  <si>
    <t>T_GeXNYY_zO0WpJzBxQj4w</t>
  </si>
  <si>
    <t>Nightlife, Beer Bar, Burgers, Breakfast &amp; Brunch, American (Traditional), Restaurants, Bars, Seafood</t>
  </si>
  <si>
    <t>LeBus East Falls</t>
  </si>
  <si>
    <t>tjJCIS-CL1yJQNHFfSmb4w</t>
  </si>
  <si>
    <t>If smoke inhalation is one of your favorite hobbies; then definitely go to Le Bus. The food was decent but my eyes are still burning from the wall of smoke that surrounded us the entire time we were eating dinner. No one that worked there cared! Clearly they think it's normal to deal with a room filled with smoke or it's normal to ignore customer requests to open a window or a door. If youre in the ventilation industry; pay this joint a visit.</t>
  </si>
  <si>
    <t>pBYueb-VdzkIKi2T587fQg</t>
  </si>
  <si>
    <t>T3jv2v4rdZTdX5ghcq-wUQ</t>
  </si>
  <si>
    <t>I am not one for long negative reviews but I have not been this disappointed by a meal in a very long time. Came here for an anniversary dinner and both me and my fiancÃ© could not wait to leave. Minutes or less after sitting down the waiter asked for our full order which I understand if the place is busy and for time purposes but it was not busy and it was to the point of feeling very rushed. Never introduced himself , barely greeted and just kind of made things feel pressured right after we sat down.;;We ordered the crispy wings which no lie tasted like they were rolled in garlic with no other flavor. Consistency was great but we could not finish them because of how much garlic was used. I ordered a drink that was terrible to the point that I just didn't drink it.;;Our entrees were not bad but the \brioche\" bun for my burger came out as a flattened soft bun and not what a typical brioche bun would be. The slaw that came with the burger was again overpowered with garlic and to top everything off we really didn't see our waiter after placing our order. Had to ask him to take our appetizer plates away. Was really looking forward to a nice anniversary dinner but we will not be returning."</t>
  </si>
  <si>
    <t>fzVnZ4f-a1Ov8TpEdm0Ltw</t>
  </si>
  <si>
    <t>MgOnh3mr0SVGVPYt7fNvLA</t>
  </si>
  <si>
    <t>zvxAXaJK6o6wz2AP7LdyyQ</t>
  </si>
  <si>
    <t>r_cPhBYqEB2Uxjxf2Kqpzw</t>
  </si>
  <si>
    <t>We have been regulars at Le Bus for years, and couldn't wait to try this location.   We were among the first customers to arrive for brunch today at 9:15.  When we walked in, the hostess asked us if we had reservations. RESERVATIONS???  I didn't think ANY brunch spots took reservations.  We were accustomed to really long waits at the popular hipster spots, which is why we arrived so early this morning. Anyway.... this was good to know.;;I ordered the stuffed french toast rolls and my fiance' ordered the vegan pancakes.  He loved his pancakes, and I thought my french toast rolls were ok.  I think I would prefer regular french toast to the \rolls\"</t>
  </si>
  <si>
    <t xml:space="preserve"> but they weren't bad.   ;;Anyway... I love the decor at this Le Bus. It was pretty cozy. Loved the ambience</t>
  </si>
  <si>
    <t xml:space="preserve"> as well. I hate a noisy restaurant first thing in the morning</t>
  </si>
  <si>
    <t xml:space="preserve"> and none of the patrons were being overly loud</t>
  </si>
  <si>
    <t xml:space="preserve"> as the place filled up.;;Service was good</t>
  </si>
  <si>
    <t xml:space="preserve"> just like the other Le Bus location."</t>
  </si>
  <si>
    <t>PntOVEIk9bSDmgDCeTBckg</t>
  </si>
  <si>
    <t>This place seems to be popular and it was crowded the night we went there; so this review probably represents a minority viewpoint. Put it this way: The bread; butter and water were fine; the hummus was okay; and everything else was not good. From the tepid; yucky cocktail called \Reformation;\" to the Thai Turkey Salad that came absolutely drenched in bad dressing and had nothing to do with Thailand; to the oddly tasteless Coconut Mussels; to the utterly boring Seared Salmon Nicoise with way-undercooked potatoes and thin; watery dressing; to the so-called Peach Cobbler that could have come out of the Tastykake industrial kitchens . . . to us; it was a failure on all fronts. Our advice would be: Stick with the concept but turn the execution upside-down until you're able to produce good; simple cooking (have a few meals at Marathon;19th and Spruce; to see how it should and could be done)."</t>
  </si>
  <si>
    <t>imEVYgNKmCYlhAHDahl0-Q</t>
  </si>
  <si>
    <t>Y0e7-jP7vByBn5XLpE0RAA</t>
  </si>
  <si>
    <t>Excited to add this spot to my list of frequent visits! Place looks great; service was friendly and we got our food quickly.  Everything was good; but looking forward to trying more options and picking out my favorites.</t>
  </si>
  <si>
    <t>6vVlyUznGmo-2BBG-1_zZQ</t>
  </si>
  <si>
    <t>YbbjZQsrcaKie708Wtry_Q</t>
  </si>
  <si>
    <t>I would give 3.5 stars if I could. I have visited Le Bus three times now; twice for brunch and once for dinner. The brunch food has been delicious and the burgers at dinner were pretty tasty. The atmosphere is lovely; but the service leaves a lot to be desired. We are always having to chase our waiter down for water; salt and pepper; or sides we ordered that never came out. I also feel like the staff are very unprofessional and have a bad attitude like they would rather be doing anything else but taking my order. We love the pancakes at brunch and the egg dishes have been tasty; but I think the staff need a strong manager who will run a tighter ship.</t>
  </si>
  <si>
    <t>zF_-VQB50xKUu8jMUdRnyg</t>
  </si>
  <si>
    <t>OF9s25N-otim-e2bjeByCw</t>
  </si>
  <si>
    <t>I called for an order to go; the woman who answered was very abrupt I wanted the PoBoy she said it was only on the lunch menu and that ends at 3:00 pm it was 3:12 pm. She said they were really busy. I ordered a burger when I got home with my order the fries were either soggy or burnt.  The order seemed like it was thrown together.   Perhaps they had been busy I will give them a 2nd chance; prices were reasonable. Decor was pleasant;</t>
  </si>
  <si>
    <t>Okn5dAqAIECWhvJEYL8BRw</t>
  </si>
  <si>
    <t>RulhcNfj6v6mxTUlY0NIpg</t>
  </si>
  <si>
    <t>Good food.  Great interior design. Welcoming and comfortable. Nice outdoor seating. A true European style morning. Delicious coffee with warm chocolate croissants  and blueberry muffins.  It took awhile to seat us at an empty outdoor section; but the pleasant waiter more then made up for the wait with his pleasant attitude.</t>
  </si>
  <si>
    <t>zDxfpc6Xgca95GAfYrWxoA</t>
  </si>
  <si>
    <t>v-eDp7C1Eluv1Wy5i-BRSw</t>
  </si>
  <si>
    <t>xAj0WA7PjHvrSLDdfJZu9g</t>
  </si>
  <si>
    <t>k6xc8FiZp2hppWcQJzNVpQ</t>
  </si>
  <si>
    <t>Restaurants, Event Planning &amp; Services, Pan Asian, Venues &amp; Event Spaces, Chinese, Caterers, Asian Fusion</t>
  </si>
  <si>
    <t>CinCin Restaurant</t>
  </si>
  <si>
    <t>cWOvL5A57MyADxrobigf2g</t>
  </si>
  <si>
    <t>Cin Cin is a solid dine-in Chinese-french restaurant.  Their food is great and reasonably priced; and the staff is nice. My wife and I has tried most of the items on their menu and liked them all.</t>
  </si>
  <si>
    <t>VKEQ73JKKJs3GbxjnVvnxQ</t>
  </si>
  <si>
    <t>I love cin cin I been wanting to try this restaurant for years . I had fast;friendly and upscale service . I ordered for lunch steam dumplings and chicken in wine sauce with mix veggies and brown rice. the atmosphere was beautiful it makes feel im in japan again .The food was delicious only complaint is the dumplings were small they give u six next time I will order wonton soup . at the end of meal they give  u a chocolate fortune cookie with your check NICE TOUCH</t>
  </si>
  <si>
    <t>DkBW-Wd_943olsFSFcg89g</t>
  </si>
  <si>
    <t>Cin Cin is a neighborhood chinese restaurant that I have frequented for years.  The prices are high, but the food tastes fresh is considered a little more upscale than your usual chinese restaurant.;;They have a large dining room, but I usually just do takeout.  The reason for the 2 stars is the poor or lack of customer service.  Now when I enter I always say Hello (as any normal human should) and I am NEVER greeted back.  They usually say what did you order.  When I am purchasing (1) order of sesame chicken, fried rice and salad for $30+...........I expect a greeting.;;A few weeks ago I had enough and decided not to return.  I'd rather spend my $ at the Yu Hsiang garden down the street.</t>
  </si>
  <si>
    <t>trNv4TzUfsl0QXOgPh5ilw</t>
  </si>
  <si>
    <t>I rely on the opinions of my fellow Yelpers whenever I am traveling and looking for a great place to grab a meal.  I'm usually not steered wrong.  It is for that reason and that reason alone that I didn't walk out before I finished placing my order.  But I wish I did.  Here's what happened.  I parked around the corner from the restaurant as there was no parking available in their lot.  That was no problem, it's actually a really cute neighborhood and I didn't mind the summer breeze.  I walked into the restaurant around 4:00pm on a Sunday and asked to see a menu for a take out order.  I ordered the sesame chicken and asked for a side order of plain fried rice.  That's when things went wrong.  The woman taking my order snaps back - NO!  You can't have a side order - you have to order it separate and pay full price.  That's when my eyebrow raised....and not the double eyebrow that says I'm shocked and surprised.  I'm talking the single eyebrow with the nose flare that says \I know she did not just snap at me like that\".  But I took a deep breath and said \"no problem</t>
  </si>
  <si>
    <t xml:space="preserve"> how much is it\". In total I paid 16 dollars for Sesame Chicken and a pint of plain fried rice.  ;;I reminded myself that the food is going to be good because it got great reviews on Yelp and google - I paid and waited patiently for my order.  When it comes out</t>
  </si>
  <si>
    <t xml:space="preserve"> the woman points to the bag recently placed on the bar and says - that's your order.  I stood there (single eyebrow once again raised) and waited for her to hand it to me.  I didn't think it was too much for me to ask for a little customer service and I knew she knew how to do it because I had watched her hand other patrons their order and walk them through what they ordered moments before.  ;;Never the less</t>
  </si>
  <si>
    <t xml:space="preserve"> I exited the restaurant and left to go to my destination to eat and once again I was let down.  The food was not good at all and it had nothing to do with the sour taste the earlier experience left in my mouth.  The rice was hard</t>
  </si>
  <si>
    <t xml:space="preserve"> the chicken was fatty</t>
  </si>
  <si>
    <t xml:space="preserve"> and the sauce was greasy.  I tried my best to eat it but my appetite was ruined.  ;;I gave this place one star because Yelp requires you put something but if I could give it an emoticon with a raised eyebrow</t>
  </si>
  <si>
    <t xml:space="preserve"> flared nostril and an upset stomach face I would."</t>
  </si>
  <si>
    <t>kMGK4tsCGDlpwdizveBzog</t>
  </si>
  <si>
    <t>m4jr1EYZnqQ2tRl6QpNMjA</t>
  </si>
  <si>
    <t>brdwyJur_aiKNrs-XIckcQ</t>
  </si>
  <si>
    <t>bwrGpJOX73qGCtmTlNh5Xw</t>
  </si>
  <si>
    <t>1-s0us9zgI1sc4MdWVxqgQ</t>
  </si>
  <si>
    <t>Got take out from here; couldn't have been happier. Great cuts of meat; great quality; delicious and HUGE quantities. Would definitely come back.</t>
  </si>
  <si>
    <t>rS5Sjwel5iHp58cuXufdcQ</t>
  </si>
  <si>
    <t>sHrNs42zn6Jj4ajpZ2yWCA</t>
  </si>
  <si>
    <t>XVCK9X8Rib3zGa76BgMsxA</t>
  </si>
  <si>
    <t>1whteP6IBnzOOGkwO0mPtw</t>
  </si>
  <si>
    <t>Take out never came and they were extremely rude about it.  We have been eating at Cin Cin for about 4 years.  We live in the area and are committed to supporting local business. Unfortunately; the quality of the food has gone from delicious to average. Nonetheless; we ordered take out and were told it would be 50 minutes.  Four phone calls later; I was still told it was on the way by a very rude women.  It never came and we will not be returning to CinCin.</t>
  </si>
  <si>
    <t>euX_YdB1PDPMk5-PniFfcw</t>
  </si>
  <si>
    <t>15QW9kKiHUFBlN2DouVo9A</t>
  </si>
  <si>
    <t>I like whole steamed fish and grilled fish here!  And the desserts are fine!  I eat at Cin Cin several times but excepting when I got udon and scallops; I eat  whole steamed fish or grilled fish every time!</t>
  </si>
  <si>
    <t>mfof-5YXtW2L6sOHE3eCTg</t>
  </si>
  <si>
    <t>45ClmqPAagmNvdUojFULZA</t>
  </si>
  <si>
    <t>Diners, Vegetarian, American (Traditional), Soup, Restaurants, Vegan, Salad</t>
  </si>
  <si>
    <t>P-KTlVeOPIwQ71b2jmFgIQ</t>
  </si>
  <si>
    <t>Sweetgreen salads are the best. They use fresh; local ingredients and are very speedy. The staff is very friendly and you get a free slice of bread with your salad. I usually just make my own where you can pick four vegetables or \crunches\" and then add extra veggies; cheese or meat. The seasonal salads are nice too because they use ingredients that are in season during that month. The only problem I have with Sweetgreen is the price. I typically end up spending about $10 on a salad which doesn't always fill me up unless I chip in the extra money for meat."</t>
  </si>
  <si>
    <t>fvq56hMZvcePjf23LGdMMQ</t>
  </si>
  <si>
    <t>oK8uesYP5o8xa_5dprxb5Q</t>
  </si>
  <si>
    <t>Horrible customer service!  My daughter purchased a gift card and later found out it could not be added to the app so we went back and worked with the manager who assured us he would take care of the matter and respond back....no action and no response!  And the only way to contact customer service online is to send an email and wait days to weeks for a response.  With a matter that should have been taken care of within a day or so not weeks and I continue to wait for this matter to be handled.  ;;Food is fine, however customer relations is a big deal and they should do as they say and not forget about a customer's concern!</t>
  </si>
  <si>
    <t>K5g2LVMnvVmT1asoCgEGLA</t>
  </si>
  <si>
    <t>POBgvY7ucjfemI3BTzcl6A</t>
  </si>
  <si>
    <t>Although the signature salads are interesting; I prefer the build your own because there's always one thing you may not like in the pre-created ones. The dressings here are super tasty. Lime cilantro jalapeÃ±o vinaigrette and spicy cashew are where its at. The bread served on the side is spot on.  Aside from the dressings; these salads are something you can make at home. Even then; you can make these dressings at home too if you wanted.</t>
  </si>
  <si>
    <t>OzZp-22qd2qnsM7HN6MPbw</t>
  </si>
  <si>
    <t>If Yelp allowed users to take their favorite restaurant; University City Sweet Green is mine! I went here for years when I was working near by and had the absolute best experience every time. The salads were always perfectly made and mixed; they were never out of ingredients; and they turned people through even during the busiest UPenn rush. Second; the service was always awesome. There was this girl; I think the manager; with a bird tattoo on her arm and she rocked. So friendly; welcoming; and clearly passionate about the Sweet Green mission. So; while I don't live in Philly anymore; I felt compelled to share my love for the UC SG!  As I said... Best ever!</t>
  </si>
  <si>
    <t>SZO4eXTql4d3sBpblDCPhQ</t>
  </si>
  <si>
    <t>RuvLiRHsdp-tHJFObsFTjg</t>
  </si>
  <si>
    <t>I haven't seen an $11 salad on their menu, both times I've gone I've gotten the seasonal which is a little less than $8.  Compared to Gia Pronto and Cosi salads, that's super cheap.  Keep in mind, unless you're going to McDo, a good sized quality salad is not going to be as cheap as something from a food cart.;;Their service, however, is slow as molasses.  I realize that cutting fresh basil takes time, but it's really way slower than it should. They need a better system.  I'm sure with time they'll work out the kinks. ;;Their spicy quinoa is really good!</t>
  </si>
  <si>
    <t>OPyem1unqqtM8snKniLwRg</t>
  </si>
  <si>
    <t>IIMdAYp4MfHbXsRY97bFVg</t>
  </si>
  <si>
    <t>Exorbitant prices. The salads are good, there is no question about it, but they are all priced very very high. I will not go there a second time. ;;If your rich parents are in town (and for some bizarre reason, craving only salad when there is plenty of awesome other food around), then get them to take you here.</t>
  </si>
  <si>
    <t>5vk55I-RdK_g_DK4-zYAog</t>
  </si>
  <si>
    <t>Wgo5vtanlOzz5VNMOJO6hw</t>
  </si>
  <si>
    <t>Horrible for my bank account, wonderful for everything else! I have so many things that I love about Sweet Green:;1. All the food is local.;2. Everything (bowls, plates, plasticware, napkins) is biodegradable!;3. YOU get to create your salad or pick one of their chosen ones.;4. Friendly staff;5. It's frozen yogurt is Stoneyfield;6. It's incredibly healthy;7. All the ingredients are natural;;Yes, it is expensive, but that is because these ingredients are all healthy, and I would guess the markup is much, much smaller as any other restaurant on Walnut. I.e: spinach and almonds are more expensive than pizza.</t>
  </si>
  <si>
    <t>sskEzHaYFENQh6F0hoQvsQ</t>
  </si>
  <si>
    <t>I stopped in today for an early lunch, hoping for something refreshing and somewhat healthy.;;I had never been here before, and was thinking of getting one of their regular menu items, but the seasonal peach and goat cheese salad really sparked my interest.;;Fresh peaches, mesclun, baby spinach, toasted almonds, and goat cheese tossed in a balsamic vinaigrette. Absolutely delicious.;;This salad was perfect for a day like today.  Super refreshing and bursting with summer flavor.  ;The balsamic on the salad really compliments the peaches and goat cheese.;;I like how they ask if you want light, medium or heavy amounts of dressing on your salad when they dress it, and the bread that comes with it is a great compliment to the meal.;;I will say, even though I asked for an in between of light to medium dressing, it was still a little too much, so I will remember to only say light from now on.;;Staff was friendly and helpful. ;;A little pricey for what you get, but portions are a decent size.  I will definitely come back here in the future!</t>
  </si>
  <si>
    <t>AbnZgdMWb9YxyYiUG3OSfw</t>
  </si>
  <si>
    <t>Get it \for here\" and you get a little more food!  I swear they put more in the bowl versus the plastic.;;$10 salads can be hard to justify</t>
  </si>
  <si>
    <t xml:space="preserve"> but in celebration of Spring I made the exception for this bright-interiored Walnut St. staple. Great ingredients and awesome options.  I always add sprouts</t>
  </si>
  <si>
    <t xml:space="preserve"> spicy broccoli</t>
  </si>
  <si>
    <t xml:space="preserve"> marinated mushrooms</t>
  </si>
  <si>
    <t xml:space="preserve"> and chicken.  ;;Quality meat</t>
  </si>
  <si>
    <t xml:space="preserve"> but they reeeeeeally skimp on portion size.  It's a serious bummer when you pay $2.25 extra for 1/4 breast's worth of chicken.  Thank goodness none of it is gristle</t>
  </si>
  <si>
    <t xml:space="preserve"> otherwise I'd knock those 4 stars right down to 2."</t>
  </si>
  <si>
    <t>UYUNFUUQ_-6h3iBtlHm1jA</t>
  </si>
  <si>
    <t>Contrary to the backlash against \skinny gym-going girls who don't eat anything\" (I am none of those things) vibe</t>
  </si>
  <si>
    <t xml:space="preserve"> Sweetgreen is actually a perfect place to get a packed</t>
  </si>
  <si>
    <t xml:space="preserve"> hearty</t>
  </si>
  <si>
    <t xml:space="preserve"> yet light salad. I usually create a custom bowl with half warm grains (quinoa) and spinach or kale</t>
  </si>
  <si>
    <t xml:space="preserve"> so the base is already pretty filling. I then pick 4 ingredients</t>
  </si>
  <si>
    <t xml:space="preserve"> sometimes add in the extra avocado  for $1.25</t>
  </si>
  <si>
    <t xml:space="preserve"> top with a piece of bread and light dressing</t>
  </si>
  <si>
    <t xml:space="preserve"> and I'm good to go for a refreshing meal. My order is under $8 in this way</t>
  </si>
  <si>
    <t xml:space="preserve"> but if you require meat or cheese in your salads</t>
  </si>
  <si>
    <t xml:space="preserve"> I understand why they would be way overpriced. Yes</t>
  </si>
  <si>
    <t xml:space="preserve"> I can make the salad at home for much cheaper</t>
  </si>
  <si>
    <t xml:space="preserve"> but when am I going to use all those ingredients? Sweetgreen is perfect to stop by when you don't have much time</t>
  </si>
  <si>
    <t xml:space="preserve"> but still need to feel like you have your life together.;;Don't get caesar dressing though; last time I added light caesar because I thought I wanted something creamy. ...but it made my salad salty instead. No thanks!"</t>
  </si>
  <si>
    <t>or_WcjWELDsssk2JruvJcg</t>
  </si>
  <si>
    <t>Restaurants, Breakfast &amp; Brunch, French</t>
  </si>
  <si>
    <t>CafÃ© Lutecia</t>
  </si>
  <si>
    <t>x8qE6lsRFjV74En9GBVzsQ</t>
  </si>
  <si>
    <t>Tomato bisque on a snowy day? Yes; please! I love their soup because it strikes the right balance between tart and creamy; with a nice bite from little bits of onion and black pepper. The consistency is also great as it is not too watery. I've also had their daily quiches twice now. On my most recent visit; it was brie cheese with a red pepper relish. Though the quiches are tasty; I have to say they are just too oily for my liking. Regardless; I would stop by again to have some more tomato bisque!!</t>
  </si>
  <si>
    <t>6tDZ_ux8aiyt9F1VnBIDBw</t>
  </si>
  <si>
    <t>Pzl9SoW-B3W9X46Wpn_BzA</t>
  </si>
  <si>
    <t>X1ThfwpFxhuI644Va7_XUA</t>
  </si>
  <si>
    <t>One of my fav breakfast/lunch spots, especially during warm-weather days.  Perhaps the best chicken salad-salad around!  Iced coffee is a must as well.  ;;Snag a table outside if you can and be sure to bring cash (but you won't need too much of it - this place is super affordable!)</t>
  </si>
  <si>
    <t>pafKn_LEGCmFJ01ey-f3yw</t>
  </si>
  <si>
    <t>Went back to give this place another chance...and as a result; i think I can chalk up my previous experience to an off day at this place. This time I tried one of their sandwiches; and I must say; it was quite delicious. I just wish the ratio of salami to the cheese wold have been a bit more even; but it was a very decent sandwich nonetheless. Still a bit pricey; and I think the sandwiches at Bacchus market one block over is more bang for the buck; but this is a very cozy place to grab a bite with a friends. I did notice the owners paying a lot of attention to the kids that were in the cafe with their parents; and that was very nice.</t>
  </si>
  <si>
    <t>Y_PEkVJ4Rutlzr9-tBXqzQ</t>
  </si>
  <si>
    <t>rcXI1MpXuW1qAWwwH38tLA</t>
  </si>
  <si>
    <t>My boyfriend and I finally tried this place out a few weeks ago and have been back three times already! It's a quaint cafe that reminds me of a trip to France I took four years ago. It's a bit small inside; but the outdoor seating is great when the weather is nice. The servers are always friendly. The coffee is great and they make a cool design in the froth of their lattes. The food; which is mainly soups; sandwiches; quiche; and salads is homemade and very good.</t>
  </si>
  <si>
    <t>I7d4Q4QrJSg7se5LcDK3DQ</t>
  </si>
  <si>
    <t>K_0l_lX-SBUT43me7tWhnQ</t>
  </si>
  <si>
    <t>I love restaurants that are clearly the front of someone's house.  No pretention; no fuse; just love for serving.  Cafe Lutecia had some really charming features.  Small; tight tables make it feel intimate.  No pressure to order or pay.  And the abundance of French spoken all deliver character.  That said; I found the food a little lacking.  It just didn't have the rich; smooth flavors I expect from French cuisine.  Overall; nice place but I'm not sure it holds up against some other great breakfast spots in the area.</t>
  </si>
  <si>
    <t>m7rsbNvAG-Io7xzPadUnYw</t>
  </si>
  <si>
    <t>I LOVE their tomato bisque; Alecia sandwich and Tolosa sandwich! I've been coming here for more than 10 years and it is truly a Philly institution.</t>
  </si>
  <si>
    <t>rP4heXQJrOeTIW3_EWqokQ</t>
  </si>
  <si>
    <t>f-tTJZU1mfGW9zWaG0b0Jw</t>
  </si>
  <si>
    <t>Great combos for lunch! I tend to go soup and sandwich but the other options work as well. Reasonable pricing and food sizes for the area; however; the quality makes it all worth it.</t>
  </si>
  <si>
    <t>iFhS15esm1T13cpbsgEF4w</t>
  </si>
  <si>
    <t>jHlX0bN9o1ncwVRes9VfMw</t>
  </si>
  <si>
    <t>I have nothing but good things to say about this place.  Everything I've had here has been top-notch in quality.  The service is great, the atmosphere is cozy, and the ingredients are fresh.  ;;They offer both traditional French fare, with a healthy rotation of experimental soups and quiches.  Today I had the petit dejeuner francais, and it was excellent.  It came with a crispy baguette, a buttery croissant, fresh-squeezed orange juice, and an espresso topped with whipped cream.  ;;This is currently my favorite cafe in Philly.</t>
  </si>
  <si>
    <t>0O5tx2Ht6o1YaxEDZuYAjw</t>
  </si>
  <si>
    <t>jP_Dtw0y2Yp_5D62Qd195A</t>
  </si>
  <si>
    <t>Simply wonderful! Looking for some comfort goodness today and I knew exactly where to turn. I have been wanting to visit Cafe Lutecia ever since moving to the neighborhood and this was the perfect occasion. ;;The bf and I ordered two soups (tomato bisque and a red pepper and crab bisque) and two sandwiches (croque monsieur and brie w/basil and tomato). The soups were absolutely phenomenal - warm, thick and absolutely perfect. The sandwiches need separate mention. The croque monsieur was good albeit a bit heavy, though not surprising considering the ingredients. The brie with basil and tomato sandwich was full out awesome. It was super simple but the ingredients were extremely fresh and wonderful. The brie was so perfect and cut into the perfect thickness; not so thick it was all I could taste and not so thin I wondered why I paid the money to taste it. ;;The prices are a bit steep but the products are worth the extra cash. Two sandwiches and two soups came to $30 which is a little steep for a simple lunch but considering I needed the comfort and the pick-me-up, well that's a cheap fix!</t>
  </si>
  <si>
    <t>agQIzYCb8Qc5f8a1JEb5og</t>
  </si>
  <si>
    <t>5Fm6khB-De-OdqATep9J9Q</t>
  </si>
  <si>
    <t>NYPD Pizza</t>
  </si>
  <si>
    <t>d04VsKIhTCV3ceVTld7D8g</t>
  </si>
  <si>
    <t>Not a bad spot to stop in for a quick lunch.;;I came a little after the initial lunch rush and I think it limited my options. There wasn't much variety to the leftover pizza. I ended up getting a slice of the cheesesteak pizza and a slice of mushroom and cheese.;;The cheesesteak pizza was pretty good. White pizza with tons of american cheese and steak meat. There were also dollops of cheez whiz. I did wish it had red sauce but I asked the counter for a side which they were more than willing to provide!;;The mushroom pizza was super eh. I should have just gone with a slice of plain cheese that seemed to be the freshest. It was like heating up an old piece of pizza. I showered the entire thing with hot peppers which made it better.;;Good price &amp; quick service tho.</t>
  </si>
  <si>
    <t>SMTzicnTDV4aVkA-Uc1s7A</t>
  </si>
  <si>
    <t>As far as I'm concerned, this place is the bee's knees when it comes to pizza in Philadelphia.  Pizza preferences are so subjective, but I think NYPD would please anyone.;;Their crust is thin, but not too thin, and has a subtle snappy crunch when you bite into it.  Their mozzarella is glorious - never rubbery, and never too greasy.  It even holds up during delivery.;;I took a group of hungry folks here after bingo at Varga bar, and everyone ranted and raved.   It's the perfect slice.</t>
  </si>
  <si>
    <t>iQlKV9nfmzQvpDAThiiU3g</t>
  </si>
  <si>
    <t>vmTb9sjGPjfHSzBYH4ehQg</t>
  </si>
  <si>
    <t>9H3SHYetFqU6m1ngQdK2lg</t>
  </si>
  <si>
    <t>PSHAYWq2eWN-bVpQ55KEGA</t>
  </si>
  <si>
    <t>I thought it was okay. Nothing over the top; but I'd like to try ordering a pizza to see how it tastes fresh out of the oven.  I only had a plain slice; which wasn't heated that well and was probably sitting out for a while; so it didn't taste that good.</t>
  </si>
  <si>
    <t>CDxlgCoUoNRV3VMkYZrUuQ</t>
  </si>
  <si>
    <t>lwR8L6d7IRLtA5LaYDeNJg</t>
  </si>
  <si>
    <t>I'll preface my review by saying I'm hard to please when it comes to pizza by the slice (although this only applies during daylight hours; when I tend to be slightly more discerning about my pizza that's been sitting out uncovered on a counter for who-knows-how-long) but I just wasn't thrilled here. The slice was sort of just meh all around. The bf wasn't thrilled either (and he's much more enthusiastic in his slice affection) but he did seem to like his purchase a little more than I did. Pricing isn't terrible for what you're getting; but I don't think I'll be back.</t>
  </si>
  <si>
    <t>WN3kHhGnOZOvvKz1qwdPGg</t>
  </si>
  <si>
    <t>Z839olULqIYGAiD3h00kfA</t>
  </si>
  <si>
    <t>These guys are awesome!!!; one time they accidentally put garlic on out pizza(I can't eat garlic)  within 20 minutes we had a fresh pizza at our doorstep for free.</t>
  </si>
  <si>
    <t>ndK_bFMGAKjBr2GV7WSIQw</t>
  </si>
  <si>
    <t>PF4S3dvd4VbZk7t19tjUaA</t>
  </si>
  <si>
    <t>Best sicilian pizza I ever had.  If you haven't tried this place yet;  you need to remedy that asap.</t>
  </si>
  <si>
    <t>5W-PUMU7yY4r7ow_cMdoeA</t>
  </si>
  <si>
    <t>rsek5qeWTklue8VaQSy4lw</t>
  </si>
  <si>
    <t>5w4i82KOnbQFtCYOTt2s3Q</t>
  </si>
  <si>
    <t>5l1V_FFZbUo3nDjy-3gAaQ</t>
  </si>
  <si>
    <t>awpHlONUxtORzAEHZroVEg</t>
  </si>
  <si>
    <t>I believe this is the best pizza in Philadelphia. If you know New York at all (I grew up there) then you'll appreciate the food and the people who work there. They work hard. They make good food. And; they are usually busy; like most good eateries (especially around lunchtime). For those that are complaining about the people who work there; you don't get it. If you want to have a long conversation you'll be holding up the line. And that's rude of you! If want to share about your day; your kids; your life; bring a friend and do it over a slice. My advice is to exchange pleasantries (\Hey how's it going?\") order your food; pay; sit; and eat. Let them do their job and serve you a great slice. Also; if you holler \"Thanks\" or \"See you later\" on the way out; they'll tell you \"Have a good day.\" Keep up the great work NYPD!"</t>
  </si>
  <si>
    <t>d-PVB7w2vDLdIFT3-yxMkg</t>
  </si>
  <si>
    <t>TpaWkW4eazEBNZkDeIYLYg</t>
  </si>
  <si>
    <t>Mediterranean, Restaurants, Greek, Middle Eastern</t>
  </si>
  <si>
    <t>Aya's Cafe</t>
  </si>
  <si>
    <t>AJNMhl1NVuXm1HZkddbKDA</t>
  </si>
  <si>
    <t>Absolutely delicious! Our server was prompt and really nice and the food was incredible. Great experience. The Kofta is exactly how it should be.;;I can't eat sugars or carbs and they were very accommodating to me and gave me alternatives to the rice.</t>
  </si>
  <si>
    <t>UBLaSSnkK5xoOVsxLr7JZg</t>
  </si>
  <si>
    <t>yfkPJe3UftQJlEbinRwZaQ</t>
  </si>
  <si>
    <t>I've walked by this place several times, and I'm glad that I finally stopped in for dinner. I had the prix fixe dinner menu of lentil soup, Khudaar Mashwi, and the Egyptian Rice Pudding (there were a variety of other options in the 3 course menu though). All were very good and filling--I had enough leftover for lunch the next day!;;The server was attentive and very friendly. The environment is perfect for a date or a nice dinner out and the food was delicious with ample serving sizes. I would recommend this place.</t>
  </si>
  <si>
    <t>TAg7GFkrsegKfw0pGqa8Dw</t>
  </si>
  <si>
    <t>DfBrXymcCrkoG9oAbUtdHA</t>
  </si>
  <si>
    <t>Celebrated Valentine's Day here for dinner.  Nice quiet; dimly lit  atmosphere; perfect for a date.  We were handed the fixed Valentine's Day 4 course menu; and after looking over it; we decided to see what the regular menu had to offer.  Our server; (I'm hoping was new); seemed upset that we were not going with the set menu for the night and had to confirm with the manager to give us the regular menu.  We weren't turning that menu down; but just wanted to see what else they offered.  We did get a chance to look at the regular menu and in the end we ordered the Thulathiyyat Hummus; Grilled Salmon; and Parmesan-Crusted Chicken Breast.  First up was the trio of hummus' served with pita bread.  I loved the house hummus and the roasted pepper &amp; garlic hummus.  Both were very flavorful and yet not overpowering; but I wish that they provided more pita to go with it.  We only had 3 pieces each and the pita wasn't that big.  Did request some more pita; and later saw that we were charged for the extra.  Only $0.50; but oh well.  The main meals arrived shortly after and we dug in.  I did not get the chance to try any of the chicken; because I was really into my salmon dish.  I was told it was wonderful; and by the looks of an empty plate; I would say it was satisfying.  My dish had a very nice portion of salmon that wasn't dry or over grilled.  The sauce; vegetables and couscous were a nice mix of flavors and textures that accompanied the salmon quite nicely.  Heard rumors that this place had a spectacular burger.  Burgers at a mediterranean restaurant?  Will have to confirm this another time.</t>
  </si>
  <si>
    <t>PN781hOkHgdiFCaKQ_eDcA</t>
  </si>
  <si>
    <t>The service was incredible and the food was amazing. I had the 3 course dinner in which I  ordered the lentil spoil; khudaar mashwi; and baklava served with Egyptian mint tea.  The entire meal was only $25; what a deal! This restaurant is definitely worth a visit.</t>
  </si>
  <si>
    <t>zsZTJoNOuLxtdBExZMw9uA</t>
  </si>
  <si>
    <t>nTjrYPZqquc1Yfr6V4SYOQ</t>
  </si>
  <si>
    <t>Delicious food; excellent service; wonderful ambiance! Authentic mediterranean food from Egyptian tradition! we'll be back!</t>
  </si>
  <si>
    <t>GFJEBy4ZzfpPqT6WFWonGw</t>
  </si>
  <si>
    <t>XihMFJ0TrBSmDQsgBee9Qw</t>
  </si>
  <si>
    <t>We went to celebrate a friend's birthday at Aya's. The restaurant's ambiance is great, the lights are dimmed and perfect for a date or BYOB.;;I ordered mixed vegetables and grilled eggplant with Israeli couscous and tzatziki sauce. Everything was delicious! The dudes in the kitchen can forget about dishwashing, because I just about licked my plate clean. I also sampled my friends' salmon and grilled eggplant linguini. The pasta was perfectly tender and tomato sauce tasted flawless. The salmon was a tad dry but still flavorful. Next time, I'll try their appetizers and lunch specials.;;Service was excellent throughout the meal, our server was both accommodating and friendly from beginning to end. Aya's is definitely worth the trip. I can't wait to go back!</t>
  </si>
  <si>
    <t>KdluADRWi1pet7kJ2KV9-w</t>
  </si>
  <si>
    <t>8adzaPJaLVO8UNGpexN4Yw</t>
  </si>
  <si>
    <t>eY0_EFg2YepsJ2U9xmfHlg</t>
  </si>
  <si>
    <t>Aya's sits unassumingly in my neighborhood and I passed it 100 times before my boyfriend and I decided to go out for a decent meal and it was pretty cold out, I suggested we try it!  It was amazing.  I imagine it gets over looked because it's not mainstream ethnic food (Italian, Asian etc), but it is truly awesome, and BYO to boot!;;We thoroughly enjoyed Aya's taster and twice now I've ordered Shrimp &amp; Scallops (sauteed with tangy sun-dried tomatoes and mushrooms in a creamy sun-dried tomato pesto sauce. served over spinach) which is amazing b/c normally i would associate this dish over pasta, but it absolutely did not need it at all!;;Please go and try it, it's a great experience and for all the yelpers that complain of small cramped BYO's like you shouldn't expect it-- this place doesn't get the traffic that the other hyped BYO's get and it's just as good if not better. ;;Usually there's street parking but there are a few lots nearby to accommodate you!</t>
  </si>
  <si>
    <t>MyyC21tZMnPQeejsfwNjtg</t>
  </si>
  <si>
    <t>If a friend hadn't suggested it; I wouldn't never have found this little BYOB restaurant that sits on Arch. The food is average; but large portions and moderately priced. The interior feels dark and dated leaving a somber impression.</t>
  </si>
  <si>
    <t>vOzgxXc_M35-hSeSEyOcmA</t>
  </si>
  <si>
    <t>Disgrace.;;I have bought the living social 25 for 50, just a couple of hours before coming.;When I came to the restaurant, the owner refused to accept it. ;Not only that, but he was vulgar, and despite not cursing, he was very close to do so. He came up with this weird explanation of why he's not accepting it (My plan was that you pay $25, then get a gift card value of 50, but you can't use it unless paying more than $100). ;;Clearly- this is a scam, try to lure people to this god forsaken place. While people are there- they won't cause a scene so will already dine in. ;;He did not try to work with our party, offer alternative solutions, nothing.;;Rude, disgusting behavior and dishonest. ;;I didn't try the food, so I can not comment on it. ;;But even if it's the best place in Philly, I would not step in his place. A real scum bag of a person- that is my honest opinion after 5-10 minutes interaction with him.</t>
  </si>
  <si>
    <t>xPjUM83gUwSP7D8JKgBkvA</t>
  </si>
  <si>
    <t>4rG4tJF2EC2CfYvBu_uqpQ</t>
  </si>
  <si>
    <t>Wine Bars, Bars, Nightlife, Restaurants, Italian</t>
  </si>
  <si>
    <t>Cry Baby Pasta</t>
  </si>
  <si>
    <t>Kn8GO7YakVSjBWTbDZOdWg</t>
  </si>
  <si>
    <t>This place is a great addition to the neighborhood! My friends and I came here for a birthday. We each got a pasta and split 3 apps between 5 of us. I will say the small plates and shareables are pretty small portions; as are the deserts. The meatballs; for example; were bite size - but there were 6 of them. The tiramisu desert was about the size of a small fist. The pasta was good and made in house. The wine menu was extensive. And the pastas range from pretty standard to more creative. The space is intimate but cozy and welcoming. Overall would recommend and also go again.</t>
  </si>
  <si>
    <t>zNwGnhYuzji-SG9W915_hw</t>
  </si>
  <si>
    <t>bLF4JemCOLkcvb1HZFM9sQ</t>
  </si>
  <si>
    <t>Absolutely recommended. I've picked up a lot of Uber passengers from this place, and finally gave it a shot tonight with some family that was visiting. ;;I had ordered the spaghetti cacio e pepe, and the porchetta, and both were astounding. The pasta for the cacio e Pepe was fantastically al dente, and the mix of cheese and black pepper was balanced so that they complimented each other, instead of one overtaking the other. ;;The porchetta was served in two parts: a leaner cut, and a fattier cut. The fatty cut melted in the mouth, and the skin on the outside was crunchy like a cracker. The salad that was served with it was a beautiful, bright compliment to the savory meat. ;;A wide selection of amari/digestivi caps this hearty meal off very well.</t>
  </si>
  <si>
    <t>aWvvkaIfuqLzuDqnAwxnXg</t>
  </si>
  <si>
    <t>rMw255NCAupGYmu78pvLdg</t>
  </si>
  <si>
    <t>R_spOMgfFyENuyQ_SP-GMQ</t>
  </si>
  <si>
    <t>a-UFwyQI2nyRHTFTrbRnbw</t>
  </si>
  <si>
    <t>_YnSA87GlZPcaBdHAl7g7Q</t>
  </si>
  <si>
    <t>Just visiting Philly for the weekend and noticed a new spot just opened so stopped by right when they opened.;;It's a really fun, lively spot with great pastas and other Italian food. Get one of the bruschettas to start, probably the great Buffalo Mozzarella one ($8) and then get a bunch of pastas and you will leave happy.</t>
  </si>
  <si>
    <t>37cpUoM8hlkSQfReIEBd-Q</t>
  </si>
  <si>
    <t>PZ7ByEbiNBNVP1HzwKNsqA</t>
  </si>
  <si>
    <t>Go. Just go. We tried this place for our anniversary and were pleasantly surprised. They did a great job giving this spot a facelift post-Ela! The vibes are good; it's busy but you don't feel like you're waiting forever and service is on point. We over ordered but that's life. I suggest the tagliatelle and the Italian salad. Also; grab the mezcal cocktail (or 2). Fair portions and affordable. You'll be happy!</t>
  </si>
  <si>
    <t>oGIJHCmsYFGCTcY1MJ4Y1w</t>
  </si>
  <si>
    <t>Meh...overpriced; average food - really disappointing based on many  reviews about this place.  Visited during a recent stay in Philly. Space is nice; drinks were reasonably priced; but the food was not good AND pricey. Overcooked pasta; very small portions.  Bruschetta was burnt.</t>
  </si>
  <si>
    <t>WYweZyGuGA1yeo2fIABT5g</t>
  </si>
  <si>
    <t>KzwB2PLaeq1Ogy9sslglMQ</t>
  </si>
  <si>
    <t>Had dinner with hubby &amp; friends at Cry Baby, and we were all WOWED with every dish we ordered - from the meatballs with smoked cheese to the amazing artichokes, bruschetta with buffalo mozzarella, fresh rigatoni with chicken (with the perfect amount of a nice spicy kick) and the char grilled branzino, and some other dishes (we shared all of them).;;The food is mouth-watering &amp; delicious - so happy to have this new gem in the neighborhood!;;There's NO crying with pasta or CRY BABY -- it's 5 STARS all the way!</t>
  </si>
  <si>
    <t>z59_7R4jjJ_WRM-GEJicTg</t>
  </si>
  <si>
    <t>AS555AoLjVFwQnlRuw5eqg</t>
  </si>
  <si>
    <t>The pasta at Cry Baby is clearly homemade and cooked to a nice al dente. I also like the affordable neighborhood pasta joint concept. Other than that the rest of the experience leaves a lot to be desired.    The space itself is extremely loud with a crowded; bustling dining room accompanied by a very audible soundtrack of musical hodgepodge. The service is robotic and somewhat misinformed as it seemed as if the server had never heard of the wine that we ordered and couldn't pronounce the grape \Aglianico\". Not a big deal but at least pretend. The Caesar salad was average. The grilled artichokes came out of a can and weren't very good. The rigatoni with with smoked chicken and chili peppers tasted only of spice and smoke. The tagliatelle with meat sauce lacked the caramelized depth that a true bolongese should have. And then the meatballs. The size of a dime meatballs with smoked ricotta. Mealy. Smokey. Bland . The worst meatball I've eaten at a restaurant hands down. Such potential for this team and concept; however; the execution of everything just lacked heart and soul."</t>
  </si>
  <si>
    <t>UeX6YctGs8_jjAqW9rnCfw</t>
  </si>
  <si>
    <t>Delicious new addition to Queen Village. Unlike most great Italian spots; this place has spent a lot of time trying to create a modern aesthetic and it definitely makes the place. The ambiance is perfect for a date or girls night and the food will have you coming back. After dining here twice; by far the stand out dish is the rigatoni. Somehow they make the entire dish Smokey and spicy without being too overwhelming. Will definitely continue to go back.</t>
  </si>
  <si>
    <t>BgRhdl9PNVTkM7AKEgyv7w</t>
  </si>
  <si>
    <t>xhAzk9qYpHR-nu_0sZIcWg</t>
  </si>
  <si>
    <t>Restaurants, Halal, Middle Eastern</t>
  </si>
  <si>
    <t>The Halal Guys</t>
  </si>
  <si>
    <t>jmKh0HN4ZYtmzDmnz9v6Cg</t>
  </si>
  <si>
    <t>I've been to the stand in NYC; and this doesn't compare. The food is decent; however I don't feel like it was worth the hype. I was there a few weeks ago; and service was friendly; but upon taking my food home; realized they forgot to give me sauce on the side for one of the orders. Not a great 1st experience here.</t>
  </si>
  <si>
    <t>QaLyFYK3g-6xgxPC2M6pcg</t>
  </si>
  <si>
    <t>If you think all gyros are greasy and bland and you like that; this is the place for you. If you've had great gyros -- the combination of great bread; seasoning; careful slices of meat; fresh vegetables and well-prepared sauce -- this will leave you as disappointed and uncomfortable as I felt at The Halal Guys. Most delivery pizza places in Philly do a better job than this.</t>
  </si>
  <si>
    <t>AEkV_Q6nZVLssv6N3rcpmA</t>
  </si>
  <si>
    <t>wWUfPQkufFTfLpf7IW7lpQ</t>
  </si>
  <si>
    <t>As someone who would always be down to wait in the freezing NYC cold for some 53rd and 6th chicken and rice; the Philly brick and mortar was a pretty far departure from the quality expected at any hour in Midtown. Even compared to the brick and mortar stores in the Upper West and Union Sq; the meat was tougher; in larger chunks; and drier than expected. Sadly; the dedication to perfecting the chicken and the fervor in which the chicken is continuously chopped; was just not there. Also; not enough rice and too much lettuce (half of the bowl). Thankfully; the white sauce and red sauce have remained steady since the days of tiny plastic containers. Coming from a loyal fan: if this is a franchise; please please please improve quality control.</t>
  </si>
  <si>
    <t>yJaoLCgixhm7lQWhgH0dRg</t>
  </si>
  <si>
    <t>YyrY8o1Fbf9qgESjApJDtw</t>
  </si>
  <si>
    <t>i97wpmB8SEST7IXIMsnpkQ</t>
  </si>
  <si>
    <t>I am updating my review because of huge change in service and quality. They have better cook, Better quality of food, they change &amp; clean whole frying area every 3 hrs that people can get fresh food. They give sauce as much as you want, unless you are ordering take home. I would recommend this place, economical, cool people. ;;Only downside is seating, possibly due to its location and limited space they have.</t>
  </si>
  <si>
    <t>_wj1P9Im-LK7W7DNPqcj8A</t>
  </si>
  <si>
    <t>This is the same place as the NYC for trucks; however; there are some differences that takes it one notch below the NYC carts. The service is impeccable; we really appreciated it. One of the people from our group was a vegetarian; they specially warmed up pita separately for her and brought it out to the table. We went there late at night; so seating wasn't a problem but I can imagine that being an issue during busy times. Finally; the sauces; you can't put them on as you want. You have to tell the prep guy/girl how many lines you want. It doesn't work that way for me unfortunately. :(</t>
  </si>
  <si>
    <t>UgiaA3ngsm8OVSq2AWLnJg</t>
  </si>
  <si>
    <t>TXh3yTwHIPopas71K9VSkQ</t>
  </si>
  <si>
    <t>ZLBvVYbBPMY0ZW0aYNoNBg</t>
  </si>
  <si>
    <t>QV5tnxyBt7RCax3DLvElHw</t>
  </si>
  <si>
    <t>v21FsdvXTY_HOw91T6czyg</t>
  </si>
  <si>
    <t>a5zlsujGC-X4byKYUKowbg</t>
  </si>
  <si>
    <t>I've eaten here at least three times and they are consistent. The falafel isn't life changing and the pita is store bought but they get the job done. The staff is always friendly and they are open obscenely late. When I leave the gym after 1am and need calories fast; I can trust The Halal Guys to satisfy my late night hunger pains.</t>
  </si>
  <si>
    <t>XHNdl0kaMo20Y5dDY1Rvxw</t>
  </si>
  <si>
    <t>XtCqLBCI2wOL7xR69nQriQ</t>
  </si>
  <si>
    <t>You know the awesome Arab trucks on 33rd &amp; Market St ? The ones that sell the gyros and platters with the drinks for $5 per order? The ones that have the looooong line? So yes this fast food chain terribly failed at copying those trucks. In service; in food; in everything you would expect if you liked the truck food basically. I went there three days ago with my friend and we ordered two beef gyros; one drink and one fries. We paid around  $20 and we both didn't expect to be so disappointed but we were. The  meat was old and over cooked and crunchy and even the sauce couldn't make it feel better. Fries were just fries. And the drink was just a drink.  I can't complain about them anyways. However; basically eating there we'd basically be over paying for not even fresh and good cooked gyro that you'd get at the truck. For $5 bucks. Literally. Never going back again and I wouldn't advise anybody either.</t>
  </si>
  <si>
    <t>tnAwmUKgHuCjYX6RTZLviw</t>
  </si>
  <si>
    <t>35jNPbB_-8oh-LHb9GEIQg</t>
  </si>
  <si>
    <t>Restaurants, Nightlife, American (New), Breakfast &amp; Brunch, American (Traditional), Cocktail Bars, Bars</t>
  </si>
  <si>
    <t>James Restaurant &amp; Bar</t>
  </si>
  <si>
    <t>UWAVFA9Lx_XjlggSb91KYA</t>
  </si>
  <si>
    <t>Yes!    ;;...that is the answer to the following:;;-Did I try this place based solely on absolutely loving the name?;-Should you go?;-Do they have varying food offerings? (I went for lunch);-Have the owners done actual homework on ensuring that the menu is not pretentious?;-Is the food any good?;-Nice and relaxing interiors?;-What if you're by yourself and want to sit at the bar, will the bartender engage you in friendly conversation and share that he almost missed his moms birthday had you not inadvertently reminded him?;-Is it possible that one of the owners will be sitting next to you at said bar, and josh you about not knowing how to open the mini-sized personal ketchup bottle for your frites?;-Should you go back for happy hour and drinkssssss? (extra, on purpose)</t>
  </si>
  <si>
    <t>YT--E4aw7trQF7mvAs327w</t>
  </si>
  <si>
    <t>J2R1unHm4pWHR_tDr7tZ8A</t>
  </si>
  <si>
    <t>Ok... Had to work, so asked for takeouts.  Dining in is always better., but willing to risk eating from James menu in the hotel room. ;;Was expecting it to be mediocre... Was I ever wrong.  Food was awesome.  They went the extra mile preparing the food for travel... Not just putting in plastc bins but lining them with thin foil bowls! You can tell the staff was concerned with the quality of their food even if unable to enjoy the James's vibe inside. ;;I started with coconut curry  cauliflower.  Omg, to die for.  My only complaint of the meal... They should have included some tandoori bread to sop up the awesome sauce. ;;Then enjoyed the millionaire Mac and Cheese (loaded with lobster!)  I had to try but usually I find most restaurants add lobster but no taste... Not James.  Unbelievable!  This will become my go to food at James. ;;Finished off with their signature burger and sweet potato chips.   Definitely an unforgettable dinner!!!</t>
  </si>
  <si>
    <t>ajCQ33YwW0jvoDzH0d3TWA</t>
  </si>
  <si>
    <t>woTSZs6VsCwurIq51k2H7A</t>
  </si>
  <si>
    <t>Went here on NYE.  The place was not busy - AT ALL - yet it took more than 20 minutes for anyone to even acknowledge us.  Finally, after a half hearted apology, someone pours us some water.  Our waitress clearly did not want to be there as she had a bad attitude.  ;;Food:  Pre-fixe menu was an absolute scam at $65.  A salad, Filet Mignon, and a slice of cake.  The filet mignon came out mostly cold, with a warm spot here or there.  Lacked flavor and character.  Salad was decent.  I don't remember how the cake was because I was so hungry/angry that I basically inhaled it.  Drinks were decent.;;I was warned by a friend about this place and should have listened.  Complete and utter waste of money.  Avoid this place at all costs.</t>
  </si>
  <si>
    <t>ywarbz7vBuRnwMBEFeIvcg</t>
  </si>
  <si>
    <t>ttvjGp4chMSYmcP_HB_-NA</t>
  </si>
  <si>
    <t>OdxFYa7N8JTisPSUKevd3w</t>
  </si>
  <si>
    <t>ZjdunCh8UNKPHxndjpr43A</t>
  </si>
  <si>
    <t>The James salad looks a bit sketchy when they first bring it out but it's actually pretty damn good. The onions with the dressing, odd chunk of blue cheese and the balsamic go really well with the bib lettuce. I would definitely order it again. The fries were kinda like high end McDonald's fries so they were yummy. ;;The service (Julie was our server) was amazing just like their Bloody Mary's.. as of now I would say they make the best BM's in Philly. It used to be Standard Tap but James got it beat. ;;Another plus is that it's not too pricey. I went for brunch though so idk how their dinner menu is. ;;And I'll definitely try them again.</t>
  </si>
  <si>
    <t>btab31-ThzQ15PoaIfWkug</t>
  </si>
  <si>
    <t>uCj3Kw956H8WmzOvf2LbjA</t>
  </si>
  <si>
    <t>-7_OQiwD8HojEj2qeRSIWw</t>
  </si>
  <si>
    <t>O8R7c33t9DpWGAU5UQtbsg</t>
  </si>
  <si>
    <t>First of all: my husband and I didn't even eat here, so this isn't a review of the food. That's how bad of an impression they left just through us walking through the door. Member of staff (maybe a waiter, and not a host?) had a horrible attitude when we walked in. Didn't greet us when we walked in and then WE had to ask him to seat us. He then told us he was \busy\" (mind you</t>
  </si>
  <si>
    <t xml:space="preserve"> he wasn't on the phone or anything</t>
  </si>
  <si>
    <t xml:space="preserve"> and restaurant was nowhere near packed) and just walked away. ;;He could have just been an isolated jerk. Either way</t>
  </si>
  <si>
    <t xml:space="preserve"> I refuse to spend my money where I'm not welcome."</t>
  </si>
  <si>
    <t>zlbwD-lZzxHgH8aqqmUCkg</t>
  </si>
  <si>
    <t>im5ZCiaY1lM4G_x0txgLoQ</t>
  </si>
  <si>
    <t>5 Stars! Kienan our waiter handled our party of 11 flawlessly. He was professional; organized; friendly and went above and beyond to give each of us our own separate check at the end (he did it manually because he told me initally their system didn't automatically do that). The food was great; the atmosphere VERY comfortable we had a great time. Yup; I'm  definitely a fan!</t>
  </si>
  <si>
    <t>7NiiVDjv2H31cSMHHt_fLQ</t>
  </si>
  <si>
    <t>I figured since I am a \james\" then the James would hook me up with some free drinks.....ok just kidding that is not the way a business works.;Great atmosphere and exceptional staff here at the James;I had a couple of old fashions</t>
  </si>
  <si>
    <t xml:space="preserve"> makers mark bourbon of course.;I did not get to try any of the food</t>
  </si>
  <si>
    <t xml:space="preserve"> didn't want to disturb my alcohol.;I will for sure come back when visiting Philly."</t>
  </si>
  <si>
    <t>72YgFtgT5KOZ9QwOK8g2Tg</t>
  </si>
  <si>
    <t>1lVaz2CgdFLNHWhhR4mqZg</t>
  </si>
  <si>
    <t>We had a party of 10 at James today. All started fine; was excited but this review isn't about the food. Our waitress was unbelievably rude. 9 of us got our food...one didn't; who ordered an omelette. We told the waitress right away and she said sorry and will put the order in (she admitted she forgot). I had to leave early; so I left after I ate and my friend still didn't have her food! They were cracking jokes in the back later about the situation. Ended up taking about 30 mins after they finished eating for the order to come out. They said that they had other slips and it had to wait!! Hahaha!! Just avoid this place; looking at many other reviews that are similar and the owner doesn't respond. They don't care about their customers.</t>
  </si>
  <si>
    <t>BIGwAJH7CIvwHu-9Rog9cw</t>
  </si>
  <si>
    <t>Dive Bars, Nightlife, Restaurants, American (New), American (Traditional), Bars, Sports Bars, Vegan</t>
  </si>
  <si>
    <t>Gunners Run</t>
  </si>
  <si>
    <t>0gauVxEeFpgujAmyc8PTSg</t>
  </si>
  <si>
    <t>j1HgAoiTCiMlo1FqNhotrg</t>
  </si>
  <si>
    <t>My friends and I went to gunner's run because we had never been.  This was a random week night.  The bar had a few people there; and a few people were at tables.  Basically it was a pretty low key night.  The server was really nice and made some good beer suggestions.  Then as we were sitting at the bar chatting; all of the sudden this heavy metal terrible music came on so loud that we literally could not hold a conversation.  It didn't phase the staff at all which makes me think it's a regular thing.  I am not one to be like \oh its too loud in here\" but this was just insane.  Since we couldn't hold a conversation; we left right after we finished our round.  I do see people outside; and in the future I would sit there.  However; I'll never be inside again.  As a side note; they have excellent vegan selection."</t>
  </si>
  <si>
    <t>VjfJbHYb0S1-l2IscOlK4g</t>
  </si>
  <si>
    <t>Great drink selection; fair prices; cool outdoor seating area. I would definitely stop back. The decor and atmosphere are cozy and the staff are friendly.</t>
  </si>
  <si>
    <t>gs9i7Jgi8pSfSA2qH2PnrA</t>
  </si>
  <si>
    <t>Typical bar; but they do offer a free PBR for checking in along with the purchase of another drink. Free PBR is a plus in my book. Better in the warmer months when you can hit up their outdoor seating. Check out their quizzo night; can be a fun time.</t>
  </si>
  <si>
    <t>0qq28BOC3sTRYcc6J32oqw</t>
  </si>
  <si>
    <t>Draft list-;In order-;Lagunitas pils/Yards love stout/Victory dirt wolf/Stella Artois Cidre/Hell on High watermelon/Bud light/Allagash White/Yuengling lager/Troegs Cultivator/ KENZINGER;Beautiful blend of beers on draft plus my favorite burger in the neighborhood....THE BLACK &amp; BLU Burger!!</t>
  </si>
  <si>
    <t>uLAS-VedjlzFFOGhpxk5XA</t>
  </si>
  <si>
    <t>It's always great to get vegetarian bar food. Everything here is delicious. The staff is kind and attentive. The decor is a little all over the place in theme; but overall nice. Great selection of beers. They could use some more foot traffic but I don't mind eating in peace either. :)</t>
  </si>
  <si>
    <t>NhYUK0xXZCy9i7T82-iKZw</t>
  </si>
  <si>
    <t>OAJiyzEUWVNT0EtQ3jZcYQ</t>
  </si>
  <si>
    <t>Lots of veggie and vegan options we were happy to discover. The portions are pretty small; I wasn't totally full after sharing an app and a portobella sandwich with a side salad. The sandwich was very good; but small. The salad was nothing special. Unfortunetely we were the only people in this place on a Saturday night; so the atmosphere was pretty bland. The food took a really long time to come out - other than that the service was very friendly. They probably need to expand their menu if they are going to survive for much longer. They have a decent beer list at least.</t>
  </si>
  <si>
    <t>m_atE5-LI50Il2Gu9l1x2g</t>
  </si>
  <si>
    <t>92oErY0-inxHq-LB-eIsRQ</t>
  </si>
  <si>
    <t>This was one of the stops for the Zombie Bar Crawl, and it looked like the best place to get a drink and a meal.;;I got their incredibly weak rum and coke, served in a disposable plastic cup like in a nightclub or something, and I also got their nachos topped with the most incredible pulled pork I've tried to date.;;Service was a bit slow, but we were able to watch TV during the wait.</t>
  </si>
  <si>
    <t>6aSyDDt3RvBHms2YQOfhkQ</t>
  </si>
  <si>
    <t>Caveat - I did not eat here, but the menu was very limited and nothing was too exciting to me.  It also seemed way to pricey for standard bar fare (i.e., nachos, burgers). ;;I was a big fan of the Swift Half and was hoping this place would fill the void. It is so nice to sit outside in the piazza and enjoy a beverage and a snack and this location offers one of the best locales from which to do just that. I had heard that the Swift Half was forced out due to raised rent and perhaps that explains why the prices in Gunners are so high and why they have crammed more tables in there making the space really awkward. ;;It was Charlie Foxtrot from the get go as we entered off the Piazza on Sunday afternoon and the four of us were crammed against this incredibly awkward hostess station desk. It completely blocks the door and makes getting in the place a cluster. The place was pretty empty and four of us wanted to grab a high top to have some drinks. The hostess indicated that one of the tables was reserved, we should go to the bar. OK, one table out of 20 was reserved - could we sit at one of the other 19? Nope, please go to the bar. I don't think there was a rush or anything coming, so this was weird. ;;Bartender was inattentive and on the rude side. We asked for menus and it took 3 tries to get them. Drinks were overpriced and the beer list was limited. I hope they find their stride, but I am getting the feeling that this might be a cursed location.  ;;Like Daniel T said in his review - there seems to be a problem with price to quantity and maybe that is linked to exorbitant rent in this space.  Unfortunately, I agree with his use of the word bleak.</t>
  </si>
  <si>
    <t>RnAtx0rKaD0Eh3HjfGuaOg</t>
  </si>
  <si>
    <t>I wonder if the building itself has limitations.  Limits regarding food and drink priced accordingly to quality.  Like some sort of specter haunting the staff's ambition to run a proper pub.  I don't know how else to explain it, but it has happened to Swift Half and it is now happening to Gunners Run.  With the previous owners, they've somehow managed to create something so inferior to their own institution.  Out they went and in comes another attempt, only now it's even bleaker.;;The trouble with SW was that the finalized menu offered weak value for meals.  The beer list barely changed year round and that just won't do with competition right up the street.  With Gunners, I don't see any change and in fact it may have gotten worse.  The burger is in fact a fancified Big Mac.  This will upset those accustomed to typical gastro burgers.  Though, I do have an odd soft spot for actual Big Macs; my only gripe was its $9 cost, for which it does appear the patties were frozen before.  The fried calamari, although tender, had pockets of uncooked flour hidden in deep nooks.  Wings that clock in close to a Hamilton were tasty and plump but failed to provide anything unique or quantitative for the price.  The tap may have been the worst.  Again, with the Tap not too far away, there was nothing interesting on to sway a snob towards their favor.  Additionally, all drafts were one or two dollars more than what most would consider the norm.;;Perhaps the only saving grace was that our server was very attentive, and that Iron Maiden continually played on in the background (provided no one dial up something on that oversized iPhone jukebox thing).</t>
  </si>
  <si>
    <t>fhoqmnw5sXzj91-7yBW0Kw</t>
  </si>
  <si>
    <t>Vegetarian, Food, Coffee &amp; Tea, Vegan, Sandwiches, Restaurants</t>
  </si>
  <si>
    <t>Mugshots Coffeehouse &amp; Cafe</t>
  </si>
  <si>
    <t>H35uLf59jah-bsKjn8P3sQ</t>
  </si>
  <si>
    <t>I have tried to like Mugshots.  Mugshots has just kinda underwhelmed me for the last time.  Who the hell spends 10 dollars at a coffee shop?  You're about to; if you want to pay with a credit card; which is a totally normal person thing to do.  The coffee isn't very good; and the 1 hour internet rule is just the antithesis of hospitality.  Come on.  2 stars for the yummy breakfast burrito.</t>
  </si>
  <si>
    <t>MYvJaxix2vo80mpjTZp0ng</t>
  </si>
  <si>
    <t>So, I really love this little coffee shop.  I love the teas and the smoothies, and all of the snacks that I've tried have been absolutely yummy.  I'm not vegan, but I certainly appreciate the vegan options, and love that they use a lot of local ingredients in the food.  ;;My one pet peeve is that they have removed all the plugs from the wall, so plugging in your laptop is just not an option.  Ok, now I really get that they don't want someone sitting there all day taking up space, but how about a one hour or two hour policy?  For someone as hairbrained as I am, I regularly show up at coffeeshops to check my email with a dead battery.  I promise I won't stay for hours, but please can I have a little outlet love?</t>
  </si>
  <si>
    <t>S566aX7_ZJfcOoI7YAYJgQ</t>
  </si>
  <si>
    <t>wx-uoyMDCn_fXyoqD9OdpA</t>
  </si>
  <si>
    <t>z8N1dc2kEOkytHcXeWoUng</t>
  </si>
  <si>
    <t>EDlugw-RQWguX2JGlP_21g</t>
  </si>
  <si>
    <t>Yes, it's always crowded, yes, it's expensive, yes, sometimes they will forget that you ordered a coffee and you'll have to remind them, yes, you might get hit up to donate to various political organizations when entering. ;;The fact remains, though, that Mugshots has pretty damn tasty coffee and some delicious sandwiches. The Scapegoat is great: soft, cool goat cheese on a hot pressed ciabatta loaf, with pesto, the best red onions I've had in a while, spinach, and tomatoes. Simply, satisfying, and (I will kid myself probably) not too bad for you. Their bagels are also some of the better ones I have been able to find in the city, not too dense, toasted nicely, with flavorful toppings--and the veggie and chive cream cheese are standouts.;;As for their hot drinks, they're good, very good. During the winter months I can only come to Mugshots a few times every month because otherwise I would just be ordering the creme brulee latte all of the time, and neither my waistline nor my wallet would thank me. It's a sweet, guilty pleasure. The aztec hot chocolate is also great. ;;In addition, although I've never participated in the buying club, I like that Mugshots has the option to buy locally sourced ingredients, although it's probably just cheaper to go to a farmer's market. Still, the homemade red potato salad that they have using these ingredients was a standout that I am going to have to buy again: tangy (it tasted like it had some yogurt in addition to/instead of mayo), chilled, fresh, and bursting with dill and some garlic, it was the perfect accompaniment to our homemade Scapegoat knockoff.;;In short, it's pricey, but once in a while, it's nice to drop by, have a drink, and split a tasty, freshly prepared sandwich--just not if you're in a hurry.</t>
  </si>
  <si>
    <t>4jaR8wGhLLh4X-Iu4dTzPA</t>
  </si>
  <si>
    <t>Huge Fan. Go early because they do run out of bagels (its that good) . ;I personally recommend either  the Smoked Nova Lox, its always FRESH and cream cheese with tomato, red onion and cucumber on a bagel ;-OR-;Bagel (any kind they are all good) toasted with avocado and monetary jack cheese;both choices accompanied by a CrÃ¨me Brulee Latte;;Plenty of healthy options as well. I have never left Mugshots unsatisfied</t>
  </si>
  <si>
    <t>YDjpFw_K46BW9Wf9c8izzA</t>
  </si>
  <si>
    <t>eXzY_K4Fh8e5dUSlOXHDwA</t>
  </si>
  <si>
    <t>Meh. I've experienced better.  It's been busy whenever I've gone and the service has been kind of slow.  There's also a crap load of Fairmount yuppies and their pooches there which give the place a definite snobby coffee shop feel that is perhaps a bit unfair. ;;I'd like to go here when it's less busy to see what the service and atmosphere is like.</t>
  </si>
  <si>
    <t>35vJbMztCeLviR5XMebx4w</t>
  </si>
  <si>
    <t>Mugshots (a.k.a. Smugshots) is a good enough coffee bar, I suppose. It is overpriced and I have felt ill multiple times after consuming things here, but I guess you should appreciate what little you have in Fairmount. ;;Actually, nevermind. I will pay more for quality, but honestly nothing here is much better than what I can get at a chain. I can usually tell the difference between natural and standard eggs, but not when they're overcooked. ;;It is insanely crowded on the weekends and I have a low tolerance for double strollers in small spaces, so I don't even bother anymore. They also have credit card minimums, one of my biggest pet peeves . ;;I might grab a coffee here again, but that's about it.</t>
  </si>
  <si>
    <t>yKIobL5S4fafqDMshae0iw</t>
  </si>
  <si>
    <t>Cool coffee shop and eatery on Fairmount for the neighborhood peoples.  Highly recommend - Breakfast:  Egg sandwich with tomato; pepper jack cheese; and guacamole.  A spicy and delicious breakfast treat for someone not looking for pancakes; etc.  I will be ordering that many times over for sure.  Delicious organic and free trade coffee is a plus.  Breakfast only served until 11am.  WTF; really only 11 am?!</t>
  </si>
  <si>
    <t>-9NpvzyS2_AjsW5LWFvmew</t>
  </si>
  <si>
    <t>Good seating and environment.;Average food.;The coffee is fair trade (which is awesome) but I have found coffee ground in my drinks way too many times (drinking coffee ground acts as a strong diuretic). I have worked with and been around espresso enough to know what's a quality drink, and this ain't it. Either the machines aren't properly kept, the employees don't give a shit, or they're poorly trained.;;I posted a negative review about this place on Google and someone reported it and had it removed, hmm, I wonder who...</t>
  </si>
  <si>
    <t>KEnnpLn8UTdxByQy-pEVNw</t>
  </si>
  <si>
    <t>I like the atmosphere.  I like the coffee.  I like the idea that the food is fresh and local.  But the turkey sandwich (the capone) was not good.  It was something about the turkey; it seemed like it was not cooked; eating raw turkey made my stomach turn...it still hurts btw....maybe thats what free range smoked turkey is suppose to be like...I dont know all I know is I did not like it!  I wont let this one menu choice deter me from mugshots though; its a cute healthy spot; I will just choose my orders carefully or maybe just stick to coffee and a bagel there.</t>
  </si>
  <si>
    <t>dyD4VAkQmjylr6d84skz4w</t>
  </si>
  <si>
    <t>Ukkr1N8UApmJsOzbX4XnRA</t>
  </si>
  <si>
    <t>Restaurants, Sandwiches, Coffee &amp; Tea, Cafes, Food</t>
  </si>
  <si>
    <t>The Green Line Cafe</t>
  </si>
  <si>
    <t>NYgmbQUjakA5PpQyxJGX4Q</t>
  </si>
  <si>
    <t>YiFA9XlkDWALiiIGSTXZdQ</t>
  </si>
  <si>
    <t>The service; like the coffee drinks; can be hit or miss. The food; Weckerly's Ice Cream not withstanding; is always a miss.</t>
  </si>
  <si>
    <t>n2x2aE_pX74obHs8QpMVHg</t>
  </si>
  <si>
    <t>05cCAXQBtgUxHWOo0vSkMg</t>
  </si>
  <si>
    <t>Clean; bright cafe just across from Clark Park.  The staff is friendly.  The lemon ginger mint tea is excellent!</t>
  </si>
  <si>
    <t>6W47Dwjxpn7Fdr7APCR3rg</t>
  </si>
  <si>
    <t>I spent nearly the entire day at the Green Line Cafe the other day helping hang my wife's artwork and I fell in love with this place.;;  1. It has great artwork there (not just my wife's);  2. The coffee is great;  3. The food is great (Turkey cheddar on a croissant...mmmm);  4. The music choice is good;  5. The people there are simply good people;  6. Everyone that works there is EXTREMELY nice;  7. The owners are great people;;My wife and I will be going to The Green Line Cafe long after her work comes off the walls (can't wait to see who's art will go up next).  This is a great coffee shop and cafe and I recommend them highly.</t>
  </si>
  <si>
    <t>oOAepTFkiAuuPY3tkaDjwQ</t>
  </si>
  <si>
    <t>HQW4v1u0Ij7WRgLBLoOgzg</t>
  </si>
  <si>
    <t>Friendly atmosphere; although with free wireless on weekends watch out for all the people on notebook computers filling all of the seats. Importanltly - good cup of joe and decent selection of cookies. Friendly staff; reasonable prices.</t>
  </si>
  <si>
    <t>dGLf4QdSzArJU_3F7-JPTA</t>
  </si>
  <si>
    <t>i like this place a lot... it reminds me of my favorite west coast cafes; and it's right by clark park where you can bring your iced coffee; sit; read; and admire the array of people enjoying all the park has to offer. i'm really pleased with the location; atmosphere; and staff. love it.</t>
  </si>
  <si>
    <t>mcd0dpj7EzJfQWfeZSfyhg</t>
  </si>
  <si>
    <t>KucMhQfxXT-MYDI3BhTNUQ</t>
  </si>
  <si>
    <t>This is the original Green Line location; and it boasts good coffee and atmosphere right next to Clark Park. It's hard not to appreciate it's basic strengths; but it had equally notable drawbacks. It is usually crowded; fairly expensive (as are most cafes in Philly); and had no Wi-Fi service. That last point has it's upside - this cafe is already crowded enough; and the lack of Wi-Fi means that more people are sitting to have a cup and conversation than sitting to study or work. So it again; it maintains some charm; and if you're looking for a place to sit with a friend for a few minutes and enjoy a scone and espresso; this will fit the bill if you avoid peak hours.</t>
  </si>
  <si>
    <t>QfzMCTCOxWHzg96VOE487Q</t>
  </si>
  <si>
    <t>Stopped in for a quick lunch, ordered a bagel with cream cheese, but hey, they're out of cream cheese. Huh? Ok.......ummmmmmmm......this sandwich? Yeah. I grab way-too-expensive-stale bread sandwich. At least I got to eat it in Clark with a friend. I'm glad they're there but they could be doing the food so much better with just a little more effort. *sigh* ;;There's definitely potential though, and it seems a possible chill place to hang for some peeps, but not really my bag.</t>
  </si>
  <si>
    <t>ytIvCKe0uuqv2ofTqAdxOg</t>
  </si>
  <si>
    <t>a7eadTeIk5w8OyhJGluNiA</t>
  </si>
  <si>
    <t>I wonder if I've spent 100 hours here yet. It's a wonderful place to get work done; to meet friends; to sit and dog-watch. The sandwiches; especially the caprese and the steve; are delicious--especially when they're toasted. Their earl grey tea is delicious and they make a killer soy latte. I never even liked iced coffee until I tried it here. This place is infinitely better than any of the major coffeehouse chains in the city.</t>
  </si>
  <si>
    <t>BfZX2hzfKPwDVOaAGU1MpA</t>
  </si>
  <si>
    <t>2SFoIDDZ4X58fMapSNuLoQ</t>
  </si>
  <si>
    <t>I must be super cool because the service didn't seem pretentious or \too cool\" in anyway. Here's the deal they have what I want (coffee) I have what they want (cash) we met each others needs and proceeded with our lives... it was glorious! I don't need a warm a bubbly welcome from my Barista; just a solid cup of coffee; which they produced. I will certainly be back. Iced Red-Eye $4.15... that's the going price. If you are conscientious enough to patronize a indie coffee shop you know what you re getting (superior coffee/knowledgeable staff/etc.)."</t>
  </si>
  <si>
    <t>qZo-HjH0OC_x9ZG4Dbp3cg</t>
  </si>
  <si>
    <t>m_5jK3w7t4CS2ReIZI_grQ</t>
  </si>
  <si>
    <t>Ice Cream &amp; Frozen Yogurt, Restaurants, American (Traditional), Coffee &amp; Tea, Cocktail Bars, Bars, Nightlife, Food, Juice Bars &amp; Smoothies, American (New)</t>
  </si>
  <si>
    <t>Fat Tuesday</t>
  </si>
  <si>
    <t>-Ql3tu9nxpLgA4mBs-6CYg</t>
  </si>
  <si>
    <t>Worst bar I have been to in a very long time. The bathrooms were dirty; the floor looked like their slushy machine had broke all over it. It was black and watery. The bouncers were the biggest joke of them all. There was no reentry so if you needed to take a phone call you had to pay cover Again to get back in. My friends Id was expired. They told me if I gave them $20 each plus my cover; they would let him in. So $45 in total. I was enraged so they wouldn't even let me in to say goodbye to the rest of the crew. Very corrupt and very dirty as an establishment. I will not be going back.</t>
  </si>
  <si>
    <t>RFxvvWosTiwlzaWZ8QjTLw</t>
  </si>
  <si>
    <t>nnTZFWcawLlUYVR2UOc83A</t>
  </si>
  <si>
    <t>Sticky floors. Sticky menus. Sticky bartenders. People smoke on the front porch and it travels into the bar - caca. On Mardi Gras, though, the energy was good and many people came out to drink. ;;The beverages are what you'd expect - sugary slushies. Not great, but strong enough to do the job. The worst part about this place is that they don't have signature Fat Tuesday cups. They're served in gas station styrofoam coffee cups, which defeats the purpose of going to a place like this.</t>
  </si>
  <si>
    <t>l5XfpzxMWLW2PrbFWGR9Qw</t>
  </si>
  <si>
    <t>7WQ22fLTsfDrQDOEwfAhZQ</t>
  </si>
  <si>
    <t>pHUwVL2ZsQcrSPQSg4SPDA</t>
  </si>
  <si>
    <t>good god - this place is horrendous. ;;we were at a launch party at the Adidas store friday night and fat tuesdays was right across the street so we went in as a joke being that we were pretty buzzed from the 3 hour open bar in the adidas store. ;;Now I have not been here since I turned 21. I cant even begin to describe the people here. With in 5 mins of being here a fight broke out between a 200 lbs man and a 100lbs woman - a chair flew across the floor. 5 mins later when we were leaving that same girl was laying on the side walk out front with blood pouring from her head with police and ambulance there. ;;needless to say I will never be back here.</t>
  </si>
  <si>
    <t>UJRNBaLlGhvq6K2vNxp1Lg</t>
  </si>
  <si>
    <t>The Fat Tuesday on South Street is a DUMP! right from the minute you step up the stairs; you will find someones throw up; right along side of the stairway; guess the management and staff members are too busy being rude and treating the customers like criminals in a lineup to notice the mess and clean it up.  The fat angry slob that they have at the front of this dump will be reason enough not to spend your money there. I can't believe this place is still in business!!</t>
  </si>
  <si>
    <t>GwBNm2rjeCIPeQEQyRkn7Q</t>
  </si>
  <si>
    <t>vHRVR60BJj0hwDxHE5CKrw</t>
  </si>
  <si>
    <t>A hot mess.;;Would only come here and actually enjoy after having a few drinks elsewhere.;;$5 cover on the weekends...or at least it was the last time I went there. Blah.;;I actually prefer the ones in Vegas.</t>
  </si>
  <si>
    <t>vOCRkTZuYNnGqzoaPwQFGg</t>
  </si>
  <si>
    <t>FlgMXVxOPsS0dbozNFrcPQ</t>
  </si>
  <si>
    <t>SSll1218xj3IE8YlyX9evQ</t>
  </si>
  <si>
    <t>Xlf-PAmAGJGJRGpD51EzsA</t>
  </si>
  <si>
    <t>You know those movies where everyone is just standing around until great music comes on and everyone starts dancing and has a great time...well this place is not that. First off there is a cover charge; which I do not understand because it was a dead Friday night. Second off the music was mediocre. The only thing that was okay about this place were their famous octane drinks. The only GREAT thing about this place was the service was very fast and the servers were very friendly and helpful.</t>
  </si>
  <si>
    <t>rSZPiugrzSN26a_8DoW5aA</t>
  </si>
  <si>
    <t>BqIwfn6w_ZSHJuxnvqi2rA</t>
  </si>
  <si>
    <t>This place has good and very strong drinks (which I love).  I use my refillable cup as often as possible.   As for the clientele it varies.  We are never put off by any crowd.  ;;The floors and bathrooms are gross it's true but I'm not here for that.   My only suggestion would be the ladies room attendants should be more friendly. Remember your here to drink not anything else.  ;;Please mop the floors more often or better.</t>
  </si>
  <si>
    <t>rwzqcq7p4xx7bCX3qGHT8A</t>
  </si>
  <si>
    <t>IH5r8lfv_r4zWA4DdukMLg</t>
  </si>
  <si>
    <t>Quick service, usually a good time during the day.;Wouldn't recommend going at night. Octanes are cheap for how strong they are. Will give you a mean hangover though ! Bathrooms usually get pretty disgusting after awhile.</t>
  </si>
  <si>
    <t>wDsyh_29ycKVC3pefiqO6w</t>
  </si>
  <si>
    <t>Pizza, Italian, Breakfast &amp; Brunch, Restaurants</t>
  </si>
  <si>
    <t>Old City Pizza</t>
  </si>
  <si>
    <t>XosH2UIroypLaeSqd3FgTw</t>
  </si>
  <si>
    <t>I just had a slice here on a drunken Saturday night. My friends had some other stuff but the slice was huge and really good. Unfortunately after we finished our food and were watching the Kansas vs Oregon elite 8 game on the tv with 4 minutes left and it was 10:30 the lady kicked us out when the restaurant didn't close until 11. I feel it was completely unnecessary being that we paid good money and it's not like we were causing a problem or were lingering around for hours. Anyway; I have to admit the food was good. At least my slice.</t>
  </si>
  <si>
    <t>pGmbV55YLG54t8r1W4F3xg</t>
  </si>
  <si>
    <t>n8Tmyv_woj3PK-r5Ra_9YA</t>
  </si>
  <si>
    <t>YNH7G_sCPpRtAt-kIMZjiQ</t>
  </si>
  <si>
    <t>FsINzmuL-kGt-Aj0YULP5Q</t>
  </si>
  <si>
    <t>Decent pizza. I've gotten the meat lover a couple time and they were good. It's better to take out because the atmosphere isn't too friendly. The staffs weren't too super welcoming neither. Overall; it wouldn't be a bad place to grab a quick bite!</t>
  </si>
  <si>
    <t>1Rm8CcwDV4vev5-HRhN7ew</t>
  </si>
  <si>
    <t>nqm3B_y0iMbl6gpdKHqYHA</t>
  </si>
  <si>
    <t>kWpb2D4xz4mBVARNLADE6Q</t>
  </si>
  <si>
    <t>kuA-eqO4rq8VADGrr7iW0w</t>
  </si>
  <si>
    <t>The food was descent.  3 Stars because the lady behind the counter was extremely slow; and had a bad attitude.</t>
  </si>
  <si>
    <t>GTa0rrOmoZo_akHly_XtEw</t>
  </si>
  <si>
    <t>fsZqnGNvZDGHhxv_f4PO5g</t>
  </si>
  <si>
    <t>This is seriously one of the best dinner. Very affordable and the service is great. GO PAY A VISIT THERE NOW; they are running a moral business.</t>
  </si>
  <si>
    <t>A_8l-HlytQNfpa07EaINRA</t>
  </si>
  <si>
    <t>BHtjfTnMgn-x_64i0aJmfQ</t>
  </si>
  <si>
    <t>I had a chicken parmigiana sandwich. It was huge and tasted pretty good. Otherwise; the place was pretty confusing. The sign tells you to be seated for dining in. The server was very friendly but seemed shocked that I got everything else wrong: you're supposed to request and pay extra for soda refills. You're not supposed to pay at the table ( you are supposed to go to the takeout window and pay); no time to figure out a tip because she needs the check signed as soon as it's brought to you. You're supposed to go to the counter for your supplies to wrap up leftovers. I feel bad because the server seemed nice; but the service here is really weird.</t>
  </si>
  <si>
    <t>vCdknoWGHT3Fwc3NeGF1hA</t>
  </si>
  <si>
    <t>CTKqr6y656_jz6hUBFywew</t>
  </si>
  <si>
    <t>I guess maybe tourist like this place ? Was taking family from out of town for a historic philly walk and decided to try this place. Not enough wait staff. We should have got pizza. The steaks were below average ; hoagies and grinders were average. Fries were actually really good. My son liked his nuggets. We had 5 adults and a 5 year old and his nuggets came out 15 after all our food and he had to let it cool down which sucked since he's a kid and was starving and watched us eat and didn't want our food. Kids food should always come out first or same time.</t>
  </si>
  <si>
    <t>X9jjZ93FFoVEo6lqy6CAGw</t>
  </si>
  <si>
    <t>hFROwZOiLDbGDXmEnUVZbA</t>
  </si>
  <si>
    <t>I have collapsed upon Old City Pizza more than once, collapsed being the apposite term. OCP is never in the plan for a night out in Old City, and yet, I find myself sliding in to their booths with a concerning frequency. A night that ends at Old City, however, always begins the same way. Let me set the scene.;;My girlfriend and I are walking down Arch, her talking about work while I frantically search my Yelp app to see if there is some restaurant within walking distance where can get a reasonable, quick bite to eat. National Mechanics. No, their veggie burger is scary and unappetizing. Revolution House? No, the worst place in Philadelphia. Han Dynasty? No, we eat there too much already. Continental? No, too expensive. ;;Alright, fine, let's get a 14-inch pizza from Old City. It's nothing to write home about, but given some of the pizza I've had in Philly, even mediocre pizza is hard to come by. And so, we order a pizza, always light on the cheese, heavy on the dough, and decent with the toppings. It's a place to fill the tank and move on. $5 or $6 a person if you split a pizza, a price hard to beat in the area. ;;It's definitely a family place. When you enter, you'll be greeted by a sign saying \seat yourself</t>
  </si>
  <si>
    <t>\" and in all likelihood</t>
  </si>
  <si>
    <t xml:space="preserve"> you'll be waited on by an elderly</t>
  </si>
  <si>
    <t xml:space="preserve"> curt woman</t>
  </si>
  <si>
    <t xml:space="preserve"> who makes up for what she lacks in conversational banter with timely service. The guys behind the counter might crack a few jokes that you'll inevitably miss</t>
  </si>
  <si>
    <t xml:space="preserve"> and before too long</t>
  </si>
  <si>
    <t xml:space="preserve"> you'll be on your way stuffed with decent pizza."</t>
  </si>
  <si>
    <t>Dkqd8HPoiX3r1EcPhD-_cg</t>
  </si>
  <si>
    <t>ypGdui6GXuhIp5HtApiGGQ</t>
  </si>
  <si>
    <t>_vi0nhfx0jSlIOp8PzD8QQ</t>
  </si>
  <si>
    <t>Rosa's Fresh Pizza</t>
  </si>
  <si>
    <t>PwCy5OEDXK1CJHenK1WGpQ</t>
  </si>
  <si>
    <t>m0xVOMZZWWgc-E7iqq9a5A</t>
  </si>
  <si>
    <t>ShUVJYY7OAoDtiApyiwWrg</t>
  </si>
  <si>
    <t>Stumbled upon this little gem... the pizza may not be the best in the city (but not bad!) but the message is. Buy a slice and donate a slice. It's a simple concept with a deep meaning. Everyone has a story and more places should follow suit of paying it forward.;;Kudos to you, Rosas, for being good people and making good pizza.</t>
  </si>
  <si>
    <t>USpnejIFauPNz7FBV7IxWw</t>
  </si>
  <si>
    <t>Five stars for their generous cause! I saw a post about this place on fb when the owner was on The Ellen Show. After learning you could donate a slice to someone in need; I had to check it out. Turns out I walk by the place on my way to work. The slices aren't huge but they are only a dollar. It's fresh out the oven and the crust has a nice crisp to it. I like their sauce too with a hint of sweetness. The place is covered with post its; which is how you can donate a slice; and it's nice to see how giving others have been.</t>
  </si>
  <si>
    <t>Fwq8n-rN6veiE3emAMEdiw</t>
  </si>
  <si>
    <t>ehjPhXKLdfttF6G0MkehcQ</t>
  </si>
  <si>
    <t>NqVwviQZ24dXvvsP2WUXUA</t>
  </si>
  <si>
    <t>Thin crust. Not too much sauce. Delicious!! NY style. Simple, Not too many toppings no goat cheese, broccoli rabe etc. ;loved it!!</t>
  </si>
  <si>
    <t>1aephEeAlMVC3YP5tTL1Hw</t>
  </si>
  <si>
    <t>LFfV8fn9PBWPbTiTPX7vFg</t>
  </si>
  <si>
    <t>Wanted pizza to go but was in a rush to get back home. Called Rosa's, the owner took my order and it was ready in 15 minutes. Super nice guy and the pizza was very good for the price ($10?! Whaaaat?!);;I'm definitely coming back.</t>
  </si>
  <si>
    <t>CirwfB4sS5nffJjrzQbGzw</t>
  </si>
  <si>
    <t>sqss5Lioe0BrLQvrJjd_lw</t>
  </si>
  <si>
    <t>I ordered this pizza based on proximity to my hotel.. Then I read about their pay it forward program that gives free slices to the homeless!. I was thrilled that my order was coming from people who cared!!.. And then extra bonus; the pizza was awesome.. We were here to undergo serious medical treatment; and this was a bright spot to our week... I have never said this in a review before; but God bless Rosa's Fresh Pizza</t>
  </si>
  <si>
    <t>bYf5_n0HS5v6L3PSTfMMXQ</t>
  </si>
  <si>
    <t>rwM_3-SVt67SZjaJcLjqUw</t>
  </si>
  <si>
    <t>Stopped in for a few slices and so glad we did! The pizza was delicious; fresh; crunchy chewy crust. Really good! Keep in mind this is not a place with tables and chairs; there are bars with stools for seating.</t>
  </si>
  <si>
    <t>QY23MWeLPMk16cXeKBuFKw</t>
  </si>
  <si>
    <t>Always loved Rosa's ;Good pizza, good cause, good people.;This little shop is adorable with all the post it notes everywhere. Also have had some new ordering stations.</t>
  </si>
  <si>
    <t>cmSdRLpt-y91E4MgLIszSQ</t>
  </si>
  <si>
    <t>BjGaVbQx3caK4C-eYnMMWg</t>
  </si>
  <si>
    <t>pCqjDnrrOYWBzg0bD4mVlQ</t>
  </si>
  <si>
    <t>9rdEIoILba8wSZcrTLFzNA</t>
  </si>
  <si>
    <t>Bakeries, Bubble Tea, Food, Vegan, Restaurants</t>
  </si>
  <si>
    <t>Vegan Tree</t>
  </si>
  <si>
    <t>yFssaUdbQQcsZibQpNmZEw</t>
  </si>
  <si>
    <t>The food here is good, but the service is SO excruciatingly slow. At the end of the meal we asked for the check twice. Yikes. However, it's run by some kind people, so there's always that. Had the summer spring rolls. I'm not a huge fan of fake meat so I wasn't thrilled that vegan ham was in there, but whatever, they were good. Bf had the vegan cheesteak. He liked it, but I'm just sayin'..if you want a vegan cheesesteak it might be better to get it at Blackbird. That thing is HARD to beat.;;The vegan chow mein was nice and healthy with lots of vegetables. The music was a bit weird for the atmosphere - lots of R&amp;B. The decor was also weird but I think that's because this place used to be a Loving Hut, I believe? Loving Huts are known for looking odd. A LITTLE bit on the creepy side but if you're vegan and you're in the area I guess it's okay. I would just recommend Blackbird pizza over this joint if you're vegan and want some salads or sandwiches. Just my two cents!</t>
  </si>
  <si>
    <t>wv2_0Jbh5DDs3-dTRljLgg</t>
  </si>
  <si>
    <t>fYb_niwp7JzrhOgyHq80Hw</t>
  </si>
  <si>
    <t>0eNfK_qK4h7V7jHYG962xg</t>
  </si>
  <si>
    <t>eg5R7aEwltF0WIcXMmM68g</t>
  </si>
  <si>
    <t>The Healthy Rice platter is amazzzinngg. The Vegan cheesecake is amazing! The Sweet potato fries are awesome! The avocado sushi rolls... ARE MY FAVORITE! ;;Omg. Please just go here and experience it yourself! Love this place. Such a sweet little spot. Perfect for date night, with heart shaped bowls. ;)</t>
  </si>
  <si>
    <t>JUclPumfVkrwSfhFI91GIA</t>
  </si>
  <si>
    <t>Spending most my time with a Vegetarian, I love random discoveries of veggie friendly establishments.  Bonus : All Vegan!;;This place is adorable. We weren't too hungry and I was craving a bubble tea so we snagged a Taro tea in addition to a summer roll with tofu and avocado.  The staff, friendly and welcoming, created a very comfortable environment.;;The summer roll was great. light and fresh.  Accompanied by a peanut sauce I would gladly eat this roll daily and have no guilt in doing so!  My taro tea was refreshing and the tapioca was perfectly squishy!!  ;;Our visit was simple and quick and I plan on returning to explore more of the menu that so many of my fellow yelpers have raved about.</t>
  </si>
  <si>
    <t>DDBM1aIU5t9JfwjwQRk1Sg</t>
  </si>
  <si>
    <t>sfX_cn4SgrVUHUfOlTyklw</t>
  </si>
  <si>
    <t>This place has tasty vegan food at a good price. I would say it's more \home-style\" food with an Asian flare. It's yummy; but definitely not gourmet. I typically come here for lunch; because they don't serve alcohol; so it's not really a good dinner spot. Also; the atmosphere is pretty tacky; definitely not a place I'd go on a first date! Oh; they also have vegan bubble tea; which I HIGHLY recommend!"</t>
  </si>
  <si>
    <t>ryFvCC8QAhV_GM53uGyvEw</t>
  </si>
  <si>
    <t>S32T7ZP9mj1BBYQgkSgPzw</t>
  </si>
  <si>
    <t>fgDC6LxcNBhf7DeY6zFXgg</t>
  </si>
  <si>
    <t>My friend and I stopped by here because we were both craving smoothies. I ordered the Strawberry Banana smoothie, and she ordered the Mango Pineapple.;;Overall, I was not impressed. The smoothie was excessively sweet; I couldn't drink more than half of it because each sip tasted like shots of strawberry syrup. Also, the smoothies are not made with 100% fresh fruit. My friend's smoothie was made with mango syrup and pineapple syrup-- not even fruit juice. Mine had a banana blended in, but the added sugar completely overpowered the taste, so it didn't matter anyways.;;I don't see myself coming back to Vegan Tree. The price of the smoothies aren't bad ($4 each), but there is a $15 card minimum, so we had to pay a surcharge on the ATM. If you're going to visit this restaurant, bring cash and stick with non-smoothie items and you'll probably be fine.</t>
  </si>
  <si>
    <t>BJ7z8GaSdwOiXdAstLQwIQ</t>
  </si>
  <si>
    <t>VZMnoyhm6x_yxEkXxazVIw</t>
  </si>
  <si>
    <t>The food and service is great. Ordered the vegan Mac and cheese; chocolate milkshake; passion fruit bubble tea; and chocolate cake. Everything tasted awesome :)</t>
  </si>
  <si>
    <t>mEHuQ1bd7rTCYBgrxDpyjQ</t>
  </si>
  <si>
    <t>jNLxeH511ulkwrGyu1Eldw</t>
  </si>
  <si>
    <t>We enjoyed our meal from Vegan Tree the other night. We got take-out and ordered a large portion of the roasted vegetables and the eggplant sandwich. The roasted vegetables were very good - I enjoyed the unique selection of veggies and the fact that they were perfectly cooked without any unnecessary sauces. The eggplant sandwich was only okay. The tofu on the sandwich was INSANELY salty. I don't know what happened; but it was like licking a salt stick! EIther way; the food was fresh and the employees were extremely friendly. I will return to try some other options.</t>
  </si>
  <si>
    <t>2UnRHNIGeo-1-0UMFgQqKw</t>
  </si>
  <si>
    <t>Very sweet lady behind the counter was really patient with me as I tried to figure out what to order (b/c everything sounded so good). I loved the decor of the restaurant; it was earth-conscious; warm and inviting. It's also in a great neighborhood near lots of other trendy spots. I had the taro bubble tea and \cheese steak\" which were both incredibly delicious. Vegan Tree is definitely my new go-to eatery in Philly."</t>
  </si>
  <si>
    <t>vaH99e2ptvGN133B8dAVVA</t>
  </si>
  <si>
    <t>r9RdpSEb2-0SGD_UcvnDkA</t>
  </si>
  <si>
    <t>Four Seasons Diner</t>
  </si>
  <si>
    <t>J8sv9tac8a_fM1lIbm1pDg</t>
  </si>
  <si>
    <t>This is the real deal diner experience - silk flowers; aquariums; tropical photos; neon lights; and a packed house. It may sound a bit cheesy; but they do it so well; it's actually endearing. I should also mention I am not a diner person; as a matter of fact; I mostly hate all diners. but this one; this one I like. Huge portions; cheap prices; crazy decor; good food and pretty good service. If you're up for a diner I suggest checking out Four Seasons.</t>
  </si>
  <si>
    <t>OkSnuvRNabKI1VpsYJQxRQ</t>
  </si>
  <si>
    <t>I ordered today for the second time from work using grubhub; I am giving this a sub part review because it just isn't anything special. The omelette was over done and gummy; the sausage was quite overcooked; and the home fries that they charged me to add onions to; had about a teaspoon worth of sautÃ©ed onion CORE for .25 extra charge. It was dropped on top of the potatoes like an afterthought. I was loaded with jelly; and no ketchup at all for take out. It's not that anything was inedible; but for waiting about an hour (which was within the expected wait time; so not a bad thing) and paying as much as charged for breakfast food here; it should be better than \decent\". I won't order again because I feel it is money better spent somewhere else."</t>
  </si>
  <si>
    <t>HbUDu9jAurV3SCHpAyPuWQ</t>
  </si>
  <si>
    <t>TFre5acQMFsTrDHqBZ_AuQ</t>
  </si>
  <si>
    <t>pd6_5270tyi9zRvbJryaHw</t>
  </si>
  <si>
    <t>RrWjC3MKVb-0EMyDOt97NQ</t>
  </si>
  <si>
    <t>other than being on a busy corner and having a semi cramped parking lot; this place is awesome. I can't think of a time when I've come here; whether early in the morning or late at night and the service wasn't near perfect. The food is great and its moderately priced. The ambiance is relaxing and this is a great place for either date night or night out with the family</t>
  </si>
  <si>
    <t>OFKh72lDR-kXIfpVor7zUg</t>
  </si>
  <si>
    <t>gsC9u9mTPqK-PTzBSylM5w</t>
  </si>
  <si>
    <t>Let's start with  the positive. It's fairly clean inside; safe and vibrant location; as well as fast and friendly service. The waiter was polite and always promptly meeting our request. The menu definitely has a great selection of food and I love the fact they have a salad bar. It was a group of four and when he brang out our appetizer of chicken wings it was plentiful; hot and deliciously flavorful; nice and crispy. However I ordered a fried chicken sandwich; it was light and had no flavor I could have made it. The fries were great; steak cut but didn't give me enough. I would go here again but will never order that again. Overall a fair experience</t>
  </si>
  <si>
    <t>183g3nlK3aX8xrSQ24pAqg</t>
  </si>
  <si>
    <t>ovRVDZ0-cQ7cRtzTo30pVw</t>
  </si>
  <si>
    <t>The food here tasted pretty cheap I wasn't impressed with this place; I may try it again though soon and give it another chance....wait staff was pretty slow too.</t>
  </si>
  <si>
    <t>BXjPou3fBnCAFgYcTXjoQg</t>
  </si>
  <si>
    <t>A real class act. Ridiculously delicious battered French fries; super fresh salad bar; and a very friendly staff. The owners got it right! Come here to satisfy any craving you may be having.</t>
  </si>
  <si>
    <t>f1_VKSzat5fJH6PwTRuj9Q</t>
  </si>
  <si>
    <t>uhZaskNohIdgLcEf1tXCEw</t>
  </si>
  <si>
    <t>place is good; service is GREAT; and the prices are really good; salad bar is pretty good; food is way above average for a philly diner; try to ge there 2 times a month</t>
  </si>
  <si>
    <t>WvQrtWXGf4fx9eNLK5v_Sw</t>
  </si>
  <si>
    <t>Been on the search for a good diner for a while now, but because of imperfection or my taste.. I haven't found one yet. However, this place is definitely at the top of my list so far.  Just to give some background to those that don't know, this establishment used to be a Friendly's before it closed down.;;To sum it up before going into details for those who want the quick opinion.. food looked and tasted good, service was good at two in the morning, decor was nice, and the amount of food was worth the price. Definitely worth checking out if you're around the area.;;I don't remember the name of what I ordered (maybe the country omelette) but it was sausage, ham, peppers, and onions I think, served with home fries and toast. The omelette was well made and the home fries weren't burnt and soft, although I do prefer mine with a little crunch.;; I would prefer it if the food was warmer, but I think because we were in a big group the food must have sat there for a bit before it all came out. Most of us all got breakfast food, so I'm going to assume the quality was pretty much similar. Next time I visit, I'll have to order something else, but let's hope it's not two in the morning again because I'd be reluctant to eat a burger and fries at that hour! hope you enjoyed this review :)</t>
  </si>
  <si>
    <t>0VRIj6D9R_CYpPV26wyrBA</t>
  </si>
  <si>
    <t>I have eaten in here, and also gotten take out many a time. There are no other 24-hour diners near my house. However, the quality has gone downhill, very much, since they opened. Last time I got an omelette, it was very runny and gross, even though I asked over the phone for it to be well done. Their desserts all look delicious, right? So I was so excited to get a piece of chocolate cake. I got home and took a bite and it tasted like soil. I mean like dirt. It was clearly rotten. I was so, so disappointed. At this point, my boyfriend and I were both too tired to drive back to the restaurant, so we did call to complain, and they acted like they didn't believe us and said to bring the cake in. We were too lazy. But I'd had stale-ish cake before from there, and this was the last straw. I mean it tasted like THE GROUND.;;The burgers and sandwiches are just blah. Also, like almost every other diner in the world seems to have begun doing, they serve batter fries. They are so gross, and I don't know why all the diners have started this. It's really nasty. They do not taste good at all. I always would just throw out my fries or ask for onion rings or something, even though they aren't much better.;;If you need something desperately to eat at 4 am and nowhere else is open, then go here for a burger that won't kill you..but don't choose it if anything else at all is open.</t>
  </si>
  <si>
    <t>rownB0f6KQ6cG8N5Gx_ygg</t>
  </si>
  <si>
    <t>Fj1jToh-ChfAOSR8x4wEnw</t>
  </si>
  <si>
    <t>Nightlife, Mexican, Restaurants, Bars, Cocktail Bars</t>
  </si>
  <si>
    <t>La Roca</t>
  </si>
  <si>
    <t>buDBqDoIfVem3WlhxxxNyQ</t>
  </si>
  <si>
    <t>Cool decor and set up. Friendly service; but for Mexican street food; a bit steep in cost. 2 tacos for $11? Add shrimp on a salad for $7? Our burrito and tacos tasted good; the free salsa was a bit bland. I'll check out reviews first next time</t>
  </si>
  <si>
    <t>6sCdEaglLMgV-0q3zOk1ZQ</t>
  </si>
  <si>
    <t>ItvySsva3LEoYHmCYoq-lg</t>
  </si>
  <si>
    <t>Friday nights are awesome. I can't speak to food; but bar tending staff; live music; and sangria all scored 5 stars. White sangria was unreal- don't skip this. We left take out boxes from other restaurant and bar tender ran it across the street before we got in our Uber. Thanks again!!!</t>
  </si>
  <si>
    <t>After some furniture shopping on a rainy Saturday, we ducked into La Roca for some tacos around 3pm. The place was kinda dead save for 4 guys drinking at the bar, so it would've been nice if the bartender was a little more attentive but the food more than made up for it.;;Got some pico, wings, and tacos and everything was tasty. My personal favorite were the pork/pineapple tacos, but the steak/chimichurri were also tasty. Worth a visit!</t>
  </si>
  <si>
    <t>X9i6_fE2hM2A4Ys89ZlVNA</t>
  </si>
  <si>
    <t>Jif0bSZPbcQaBtL-dMZb_w</t>
  </si>
  <si>
    <t>This place is solid. .;;I like that it has more on it's menu then the traditional taco joint, including a Mexican hotdog (friend with bacon, poblanosand aoli... Delish!) And solid guac as well. ;;Service has been good the three times I came. And while my one complaint is that it's tacos are a pit pricy ($8-11 for two) there are solid specials most days of the week that help, and a happy hour that is pretty good!;;As for the building, it's surprisingly large with two bars (one upstairs, one downstairs) as well as plenty of dining options (street facing tables, downstairs high tops, and a large patio/deck on the upper level). ;;Overall a solid choice, if not a cheap one. Also the salsa and chips is great. That salsa...;;Margaritas are also on point!</t>
  </si>
  <si>
    <t>WFK_XSkUmLIGDej3IXy6Zw</t>
  </si>
  <si>
    <t>rSaNLynyHhJuB4QEImr_Xg</t>
  </si>
  <si>
    <t>zBJ767exTtlm5r8O5Bi_Tg</t>
  </si>
  <si>
    <t>ZEhARew-dQ9iKKBZvo-BGQ</t>
  </si>
  <si>
    <t>Had a great time here last night. ;;The house margarita is good, even better if you add guava. I THINK they have mojitos but they're not on the menu so that was confusing.;;Ordered the tostones to start and they were SO GOOD!! Great flavor and texture. I'd go back just for them. Super spicy if you leave the pepper on top-just a warning. ;;Chips and salsa were great- both salsas were delicious but I'm obsessed with the green one. ;;For our mains I got the squash tacos and the hubs got the fried hot dog small plate. Hubs said the hotdog was difficult to describe but he ate the whole thing.... so.... The squash tacos were great but the tacos are so small (especially for a place that advertises that they have larger tacos 'for real humans') and you only get 2!</t>
  </si>
  <si>
    <t>rhVSH-tQW7lo55CrLqwuMg</t>
  </si>
  <si>
    <t>hMyrP997qygea1cSOYU-dw</t>
  </si>
  <si>
    <t>MeZSy07dm1_8nCUMNunzkw</t>
  </si>
  <si>
    <t>nY9g4zr8vlqvAWumE3JGmw</t>
  </si>
  <si>
    <t>I finally decided to give la roca a try; I admit I'm a Mexican food junkie. I have to say I was a pretty disappointed. Our waitress wasn't tentative and then asked us to pay at the bar which I thought was odd. They have happy hour but don't advertise it. They really should have a written happy hour menu. My friend had been to La Roca before and said last time she ordered 2 tacos which were $2 each at happy hour. We were told this time it was a minimum of 4 tacos to get the happy hour price the chicken and carnitas were the only ones included in the happy hour deal. I do have to say the chicken tacos were really good but the carnitas could be more flavorful. The elotes were also good. I dont think I'll come back here though due to our service and experience. Our waitress didn't even seem knowledgeable about what was on the happy hour; I'm sure there was more food other than the $2 tacos for happy hour but that's what she told us. It's a shame because I really wanted to like this place because I live so close and love Mexican food.</t>
  </si>
  <si>
    <t>Xwn46TsxnY48gZI3_ELKoQ</t>
  </si>
  <si>
    <t>72ZgT8mWmgmKjUR0JqjzBQ</t>
  </si>
  <si>
    <t>We stopped in here on a beautiful Sunday afternoon and couldn't believe how dead it was. It was our first time trying this restaurant. Our waiter was very nice and attentive! We didn't order drinks because we just stopped in for a quick lunch. We decided on the $11 guacamole and the chicken tacos. We also each ordered a side; I got the Mexican Street Corn and my fiancÃ© ordered black beans. Guacamole came out first and I was really disappointed in the size for such a high price! It was such a small bowl and definitely not enough for 2 people and not worth $11. The chicken tacos were okay but the chicken was pretty dry and I was hoping for more toppings. Street corn was good but it came on the cob; just FYI (some places serve it in a cup so that's what I was expecting). The black beans came out and they looked like refried beans so we aren't sure what was going on there. Despite the good service; we just felt like this place was overpriced and the food wasn't very good. We won't be returning.</t>
  </si>
  <si>
    <t>JS4qug5IdgtqEB3xHzLKJQ</t>
  </si>
  <si>
    <t>hoYHhfn4w0mVjI60eHDHzA</t>
  </si>
  <si>
    <t>Seafood, Poke, Food, Restaurants, Hawaiian</t>
  </si>
  <si>
    <t>Poke Bowl</t>
  </si>
  <si>
    <t>MDd6ndWo-NKn4sMy6UvgnQ</t>
  </si>
  <si>
    <t>This is everything I want in take out food - fresh; yummy; and relatively healthy. I also love that there is a good to go place in Northern Liberties that is convenient - there is not enough of that!</t>
  </si>
  <si>
    <t>g2PdtlXNcAf6OFTp1rGLZQ</t>
  </si>
  <si>
    <t>fdjlK7LDZJAYyUu-dk5EkA</t>
  </si>
  <si>
    <t>Not bad. Prices are very reasonable; service is friendly. This place works like a subway: you go in; pick a size and start adding ingredients which you can see. Sizes are deceiving and pack more of a punch than you'd think; based on just looking at them. That being said; a large bowl may or may not be enough for a hungry person; and the lack of additional sides or other items to quench your appetite may leave you either ordering another bowl; or seeking munchies elsewhere.</t>
  </si>
  <si>
    <t>YRHFO2w3YHa7MqIzXr9O1g</t>
  </si>
  <si>
    <t>I went here on a VERY busy day and everything moved very quickly! The ingredients are fresh; delicious; and beautiful. You have your option to creat your own bowl (chipotle style) or order one of their suggested combinations. They top it off with a cute little flower at the end :) I loved this place and will definitely be coming back!</t>
  </si>
  <si>
    <t>XpBKMkF7Z4iYUlw7kSCGYQ</t>
  </si>
  <si>
    <t>3ncHPdm8HrdbR6xewnoM6Q</t>
  </si>
  <si>
    <t>I love poke bowls. I became obsessed in Cali. So much delicious fish at such good price. So much cheaper than sashimi. So when this place opened, I showed up on the first day. I couldn't wait but unfortunately I was let down. ;1. They were really friendly;2. I got the biggest bowl ($11.95) and I was highly disappointed at how small it was!! Also they gave me very little fish. ;3. When we got to the veggies, the owner told me I could pick whichever and how many I wanted. So obviously I picked one of each. ;4. When paying, somehow my order went from 11.95 to $19 something !!  They had charged me;For some of the extra veggies, but he never told me about that or else I wouldn't have picked one of each. ;Overall, I will give it a try in a few months once they are more established bc I want so bad to have a poke bowl place in the city. There will be another poke bowl restaurant opening soon in Chinatown, so hope that one is better than this one.</t>
  </si>
  <si>
    <t>m_VWlfc8_VL6VkS_L17wgg</t>
  </si>
  <si>
    <t>llZobxKXu9DzFRDL-B_fPA</t>
  </si>
  <si>
    <t>I loved the poke bowl! They allow for a lot of customization and you can get pretty much unlimited toppings; but the serving is smaaalll. I got the large and it definitely doesn't seem large; but that could be just my perspective from spending too much time eating at American restaurants.</t>
  </si>
  <si>
    <t>mMhoUIJ1yh-UwvBNpqWNPg</t>
  </si>
  <si>
    <t>tKEYvezN5JDX1YOQBKwp0A</t>
  </si>
  <si>
    <t>g65XNxVYD5fDD3UHoGcxwQ</t>
  </si>
  <si>
    <t>9iAnSx7DG_7ERGUuGDX3rw</t>
  </si>
  <si>
    <t>I was taking a stroll in No. Libs today; on a quest to find some Pokemon in the wild. When I found myself famished and in need of some healthy sustenance. I got on my trusty Yelp app and searched for local gems. I saw lots of great reviews for Poke Bowl and it was close by; so I made my way over. I had never had Poke before and was very excited to try this new trend. The selections for protein are mostly raw; so if you're not into that; there's not much here for you. You create your bowl by picking either greens or rice and adding protein (3 or 5 scoops); vegetables; toppings and sauce. They complete the bowl by adding a pretty; edible flower. This is such a nice touch! My bowl was excellent!!! I had rice with octopus; shrimp and salmon topped with mango; pineapple and a sweet sauce. The combination was a stellar one. So many great flavors came together for an awesome experience. The cost for my small Poke Bowl and a drink came to about $13. It was a little expensive for a casual lunch; but worth the experience. Delicious!!!!</t>
  </si>
  <si>
    <t>KDE9GwWZd-5ZEIA9A5E1LQ</t>
  </si>
  <si>
    <t>Ugh I am craving this so bad right now. I came here and got my very first poke bowl and it was delicious! I am not too adventurous with food and I am very nervous ordering things that I'm not familiar with but the workers gave me the best possible option because it turned out to be heavenly. Pricey but that is to be expected for food like this; and I think it is totally worth it.</t>
  </si>
  <si>
    <t>9sYenaaXCLHk8kqdQGXYGQ</t>
  </si>
  <si>
    <t>Hfvg4po2DKvoIvboWSAjvw</t>
  </si>
  <si>
    <t>There was no soy sauce in my order. Barely any ponzu sauce and the tuna and salmon were sliced in correctly. I'm VERY disappointed. How can you slice fish into LARGE cubes? Never ordering from here again. The tuna is brown; the jalapeÃ±os are not fresh. I would like a full on refund.</t>
  </si>
  <si>
    <t>U_HRuO9CN6Kab8KrudcNPg</t>
  </si>
  <si>
    <t>PBxl5DdZ3FxJirKRZk_xRg</t>
  </si>
  <si>
    <t>OhXgtLzpi2So2A0Zr1kb5w</t>
  </si>
  <si>
    <t>DhBe7gF3li2eCYRjwi2_Hw</t>
  </si>
  <si>
    <t>Kisso Sushi</t>
  </si>
  <si>
    <t>fOnIinmkMw3VymSiBEUwRg</t>
  </si>
  <si>
    <t>Awesome Authentic Sushi &amp; Coolest Owner: The menu does not reflect what they are capable of... So, tell Alex(owner) or Andy (Sushi Chef)what you like &amp; they'll make you love them! The best rolls I've had here are specials or NOT on the menu!?! Sushi is fresh, simple and delightful! ;Honorable Mention : Red Snapper Appetizer, Spicy Tuna Wrap, Punto Maki Special, Alex Maki, Kisso Maki, SST Maki, Mix &amp; Match, Love Maguro, Sushi Salads;I wish they weren't closed in the late afternoon and the decor could use some updating HOWEVER; the sushi, staff and prices are excellent! + they are BYOB!! IF you are into enormous rolls,  slathered in heavy sauces with pastes or slaws of fish you can't recognize this place ISN'T for you!</t>
  </si>
  <si>
    <t>_E-nUaPWi_D7O0tDXg7rOQ</t>
  </si>
  <si>
    <t>I am not even sure I can truly write a review on the food. We had a birthday party of 10 and let them make the dishes themselves; as in their choice.  We only received rolls; 6 platters of about 20 pieces; 2 bowels of edimame; one small side of baby octopus. It wasn't my party so I didn't question the check; but in looking at the menu and the most expensive I could come up with was 350 with tip.  This is a BYOB.  No drinks involved.  It was 520 DOLLARS including tip.  Are you kidding me.  We never even got sushi.  All specialty rolls.  That is a joke for anyone who knows sushi.  I personally think they took advantage of a group that was out celebrating.  That and it looks like they haven't cleaned or replaced the chairs in 10 years.  Would never ever go again!</t>
  </si>
  <si>
    <t>UUlsjgTZVzzTwBL0fqWK9Q</t>
  </si>
  <si>
    <t>2lONPQkpu0PQUs3oEvfUcA</t>
  </si>
  <si>
    <t>Had the Kisso Cocktail and Seaweed salad as appetizers; both were unbelievable. For the entrÃ©e; had the Kisso platter which was very generous; and the special roll of the day; which was a salmon roll and a monitor roll. The sushi here is insanely fresh and of the best quality. Loved that it was byob. Crushed a bottle of wine and saki on Valentine's Day. Best sushi in philly.</t>
  </si>
  <si>
    <t>tTvtybKhvG0Cvnh4bl2lKw</t>
  </si>
  <si>
    <t>Good sushi, fresh ingredients, but amazingly slow. Half empty restaurant, and we waited about 40 mins for our food. I got the chirashi, bf got the sushi platter, neither came with even miso soup, which is unusual for  over-$20 dishes. Neither of our dishes were large either, so it was a good thing we weren't hungry.;;Anyways, very pricey and crazy slow, but sushi tastes fresh at least, which is more than I can say for most sushi places.</t>
  </si>
  <si>
    <t>yE_1xqFxNkhQN8X-nL3cBA</t>
  </si>
  <si>
    <t>I4IbCmLaOHu-oxe8LtuiXA</t>
  </si>
  <si>
    <t>I wanted Kisso to be so much better mainly because they are 2 blocks from my house and also because I love sushi.;;Pros:;Friendly staff;Nice dÃ©cor;Great location;;Cons:;Overly salty miso;Dry rice;Very high price for what you get;BYOB. Normally that is a good thing. However, I love hot sake with my sushi.;;Although the portion size on the Hamachi and Maguro were decent. The \Dynamite Roll\" had only 5 pieces and cost as much as a most rolls having 8. Also the Unagi was grilled earlier in the day. And who puts iceberg lettuce in a roll...SERIOUSLY?!?"</t>
  </si>
  <si>
    <t>6bb3I0zzXFmoW0IBnkzpBA</t>
  </si>
  <si>
    <t>The sushi at kisso can't be beat!   I have been eating here since it opened and everything has always been delicious. ;My favorite things are the baby octopus, the striper app, and the mix + match. I can not live my life as happy person without mix + match.;I did an omakase last week and it was one of the best meals I've ever had!</t>
  </si>
  <si>
    <t>hC87Gp1fR_aWBVGoSCiuHA</t>
  </si>
  <si>
    <t>qWQ2F9MTmPRH02-o2jPnIQ</t>
  </si>
  <si>
    <t>Quiet; cute sushi spot with simple; delicious rolls. Priced well for great ingredients. Will definitely go back!</t>
  </si>
  <si>
    <t>piOCh1bxHwezT-cTnKuROQ</t>
  </si>
  <si>
    <t>9FsFiWWJZlKhklZ-masJIw</t>
  </si>
  <si>
    <t>lGgKNb15t89DnoEwNBOcug</t>
  </si>
  <si>
    <t>Great neighborhood sushi place - I always have fantastic food whenever I come . I was shocked to see some of the negative reviews on here. The sushi is excellent, and the place always has a nice low-key vibe to it. It's a bit pricier than your average sushi joint, but the food is MUCH better, and I'm not exactly a sushi snob. ;;They are also very classy. Despite being BYOB, they happily provide \service\" for your drinks. If you bring champagne</t>
  </si>
  <si>
    <t xml:space="preserve"> they'll bring over an ice bucket. If you bring a six-pack</t>
  </si>
  <si>
    <t xml:space="preserve"> they'll keep it in the fridge for you if you like</t>
  </si>
  <si>
    <t xml:space="preserve"> and bring over replacement bottles as needed.;;Try it if you get the chance!"</t>
  </si>
  <si>
    <t>zJXi21L6EtD59XFErRvE5Q</t>
  </si>
  <si>
    <t>_Q3XmBesceFqn9Dk-w6tlA</t>
  </si>
  <si>
    <t>Coffee &amp; Tea, Bakeries, Restaurants, Food, French</t>
  </si>
  <si>
    <t>Artisan Boulanger Patissier</t>
  </si>
  <si>
    <t>rB6NcXJl-s8Le3Ruu1bpDw</t>
  </si>
  <si>
    <t>I've only gotten things croissant related here and I have loved it every time.  The bacon egg and cheese on a croissant is my go to and a guilty pleasure because I'm sure it's as fatty as it is delicious.  The sausage egg and cheese is equally delicious since they make their sausage.  The variety of croissants can please any cravings you have.  I have gotten pistachio (a must); the almond; apple; cherry; chocolate; plain; .... you get the idea.  Depending on what you like super sweet stuff vs more savory; stick to that and you'll be super happy.  Even their plain ones are heavenly.  OH and the almond bar!! So good with tea!  I make excuses to make a stop here when I'm around south philly. There is very limited parking around this area so it's nice if you can walk to it or have someone else driving while you run in and grab as many croissants as you can!</t>
  </si>
  <si>
    <t>BIpJVcpcLXKW62Eyw_3QlA</t>
  </si>
  <si>
    <t>I have relatives who are from the French speaking areas of Belgium. I've also visited them regularly and have visited France a couple times. In fact; I'm salivating right now just thinking of all the great food that I've had over there! In short; I've been searching for a place in Philadelphia that can successfully remind me of a solid French patisserie. This place comes pretty close. I had their croissant and it tasted like how croissants are usually made in Europe.  Many American places have tasty croissants; but they don't remind me of Europe if this makes any sense. Anyway; this place definitely reminds me of Europe!  I will be back often I'm sure!! They also serve banh mi sandwiches. Let me tell you; the way they make this sandwich is pretty well done. I had their vegetarian banh mi. Whoa!!  Best vegetarian banh mi in town!!!!  The spices they use stays true to southeast Asian flavors.  As a Vietnamese American; I pay attention to these things. And having a traditional French baguette for the banh mi is an added bonus!  A typical banh mi shop usually cuts corners in making their baguettes. This place does not. With great flavors and a great superior baguette; you can't go wrong!!!!</t>
  </si>
  <si>
    <t>NNN_ciEvXXMq0cMS0DeD9w</t>
  </si>
  <si>
    <t>I'd give it 3  1/2 but it's not an option here. Everything is fine. Baked goods and coffee and baguette; all good; but certainly not outstanding. There's zero ambiance in the place: generic tile floor; marble tables with generic chairs; white (i.e. generic) painted walls and swap meet \art.\"  And to compare their baguettes with anything across the Atlantic is almost nutty. They're good; but more like Italian bread than anything Parisian or from France in general."</t>
  </si>
  <si>
    <t>vIBkuEfHxgKGpCQaUE0xIw</t>
  </si>
  <si>
    <t>Formidable! Absolument dÃ©licieux. Essayez  ces bannettes; ces croissants et son \almond stick\".  Mais toutes ces patisseries et ces pains son vraiment excellent et bon marchÃ©"</t>
  </si>
  <si>
    <t>RGHLkjO8YLeO3rcUJIiJmQ</t>
  </si>
  <si>
    <t>Pda17iXl3KWPmURDxNBULQ</t>
  </si>
  <si>
    <t>I love everything about this place. The bread; bahn mi and chocolate croissants are among my favorites but it's all delicious!</t>
  </si>
  <si>
    <t>qdZjFncnwu5Rz-JB_1sCNQ</t>
  </si>
  <si>
    <t>0FJoanPvXBTsh7wxPkU2mg</t>
  </si>
  <si>
    <t>fGSTxgfx1TOFywy34aDEQw</t>
  </si>
  <si>
    <t>DjqX4-xqqWF6HdVD5JM7RQ</t>
  </si>
  <si>
    <t>Almond croissant.  Banh mi.  Baguettes.  Iced Coffee.  Breakfast croissant sammiches.  ALL amazing, wonderfully priced, and did I mention amazing?  Cause they're amazing.  ;;Cash only, don't forget to tip these folks!</t>
  </si>
  <si>
    <t>Edl8CH1HduzkJwEV4rhOPA</t>
  </si>
  <si>
    <t>Jt1_dTsiZUPP6MKv7XWe1A</t>
  </si>
  <si>
    <t>I can see why this place was voted best in Philly. The outside may not be your typical bakery storefront, but the desserts inside are amazing! I was craving something sweet and stepped into this place in the late afternoon. Most of the desserts and breads were sold out, but I was lucky enough to pick up an almond croissant. The store is CASH ONLY so beware! Anyways, the almond croissant ($3.50) was so good! It was definitely worth the price considering how big it was. I was able to share it with my sister and the custard inside wasn't too sweet. It was so good I almost wanted to get another one. The dough was baked to perfection and I wish I could have dined here earlier in the day to grab more goodies.;;I'll definitely be back here if I am ever back in Philly. Only downside to this place is the cash only and the fact that parking can be a beez.</t>
  </si>
  <si>
    <t>WEXAkIF3Nfh8vLbp6r042g</t>
  </si>
  <si>
    <t>Yay!  Artisan Boulanger is back!  Although I'm a bit sad that their move has added a few extra blocks to my journey when I need a croissant fix, I'm very glad they have stayed in the East Passyunk area.  I like that the new spot has a lot more seating, including outdoor seating.  And I like the extra door in the back, which makes it easier for people to get in and out.;;For those of you who are not familar, Artisan Boulanger Patissier is a local French bakery that makes some of the most banging pastries.  In the words of my slightly hoity toity boss (when I brought croissants for the office one day), \wow</t>
  </si>
  <si>
    <t xml:space="preserve"> these are real croissants\".  Damn right they are.  Damn right."</t>
  </si>
  <si>
    <t>iy1ZD_f6vg0hKegngyGb6g</t>
  </si>
  <si>
    <t>Don't believe the 1 in 20 reviews that say these aren't the best croissants ever. About 1 in 20 people also love the Olive Garden. I lump the two groups of people together because the croissants are so good that I'm writing this \Yelp!\" Review at 7:08 am on a Sunday morning; impatiently waiting to go get some croissants when they open at 8. I've been thinking about these things since I got up this morning because it's quite possible I was dreaming about them last night."</t>
  </si>
  <si>
    <t>AjbYKgChRyEfArKbZ_8Obw</t>
  </si>
  <si>
    <t>wjGV_sRxlhLKgvOBA8PhYQ</t>
  </si>
  <si>
    <t>Restaurants, Beer, Wine &amp; Spirits, Arts &amp; Entertainment, Cocktail Bars, Argentine, Wineries, Food Delivery Services, Bars, Steakhouses, Wine Bars, Food, Nightlife</t>
  </si>
  <si>
    <t>Malbec Argentine Steakhouse</t>
  </si>
  <si>
    <t>aTBwIxiVgRNOEPWyN5caQA</t>
  </si>
  <si>
    <t>If you like flavor that isn't easily replicated then you will love Malbec. Wow. I was so impressed. We got empanadas and churrasco as appetizers and they came out quickly; were reasonably prices and delicious. I got the skirt steak and it was everything that I hoped it would be and more. Cooked to perfection and dipped in chimichurri sauce. Amazing. My wife loved the homemade white cream and strawberry for dessert. The waiter was friendly and informative and the food came out quickly. We live in New Jersey and are already planning out next visit. We were going to go to another popular steakhouse in Philly for my birthday in April but we will be coming to Malbec instead.</t>
  </si>
  <si>
    <t>vn1kZQaVl5aA7omJ3mli0g</t>
  </si>
  <si>
    <t>So, my Grandfather was a butcher. My Dad was a butcher. Both uncles on my father's side were butchers. I was a pastry chef, then a bartender, then a server...in my opinion, this steakhouse was so delicious and had a cute, funky fresh vibe (and great wine). Sean , our server was warm, accommodating, and admittedly, easy on the eyes! lol;We live in Queen Village and will definitely return! (Especially since Im on a no carb diet!)</t>
  </si>
  <si>
    <t>LEe9uN0C7AXg6B0zsw-9AQ</t>
  </si>
  <si>
    <t>O8mkKLrXuKSwuEIwVAhKmQ</t>
  </si>
  <si>
    <t>I stopped in late on a Tuesday night to grab dinner at the bar.  Was so thrilled to see Quilmes beer on the menu; a throwback to when I lived in Argentina over 20 years ago.  The restaurant is beautiful and inviting.  Bartender was very friendly and accommodating (though I was the only one at the bar); and my food was amazing.  As others have noted; Argentinean food can be a bit plain (sano - simple; down to earth; and healthy).  But my milanesa had some garlic kick to it; and it was just right.  I can't wait to go back with the family and try the parrillada.</t>
  </si>
  <si>
    <t>Z3BldeNs395Gc3ZAaIS1EQ</t>
  </si>
  <si>
    <t>dYLf0YKgprR6kvbbbEy49g</t>
  </si>
  <si>
    <t>Great happy hour.  Goes till 8 pm on weekdays.  Perfect!;;Awesome cocktails but limited happy hour selection</t>
  </si>
  <si>
    <t>3_V4v5gtjopdZPSscwLlRg</t>
  </si>
  <si>
    <t>f05peM7abmO-7jwduO6pJw</t>
  </si>
  <si>
    <t>Went to neighborhood new Argentinian steakhouse. Showed up without reservation but was seated promptly. First thing waiter did was to apologize for a potential long delay in food delivery as they were busy. It went all downhill from there.; Cocktails took forever to arrive but Mgmt did  comp them. People seated after us were served their main course and we still hadn't even gotten any bread which was fine as it was awful anyway. I think it was a Wawa shortie roll cut into pieces. ;Food was adequate but unmemorable. The best dish were the empanadas but could have used a bit more filling. Salad was plain and steaks were sized well but lacked any pizzazz. Passed on the overpriced desserts and decibel levels are extreme.;;Won't be returning anytime soon until they are more seasoned in their food and delivery.</t>
  </si>
  <si>
    <t>y7AGOXeSOTNVROisSMgHfA</t>
  </si>
  <si>
    <t>goIQvgN5GWNUJvUOsjNP9w</t>
  </si>
  <si>
    <t>bvEBng9tEt8vqDaIn77iog</t>
  </si>
  <si>
    <t>-qlsRnA1qlzuFPB4A-6dgA</t>
  </si>
  <si>
    <t>Definitely call days in advance for Friday or Saturday night reservations. Parking in this area is hit or miss with meters but if you do have to park in the garage on Lombard St go online and pay for parking for $15 bcuz they will charge to $25 cash only to park on a Friday or Saturday night. The is a sign as you go in that tells you this but some miss it. They only accept cash.;;The restaurant itself is small inside, the front room mostly taken up by the huge bar. Tables are very close to each other and the noise level is really high and excessive, we could not hear each other across a two person table due to other diners so close and loud, loud background music and not enough tapestry to absorb even a little bit of sound. It was like everyone was trying to talk over the music and each other. A quieter background music would really be great for such a small, brick walled space, or put sound dampening tiles on the ceiling. For this reason alone we will not return to this restaurant. When spending $150 on dinner I'd at least like to be able to talk to my date. ;;For appetizer we had Chorizo malbec - excellent sausage. Perfectly slightly spicy. Served in a red sauce with peppers and onions. This was a delicious starter. We also ordered an appetizer special called Tres Rabas, or calamari cooked 3 ways - grilled portion most charred, made it taste like burnt ashes, part that wasn't burnt was good in the house dressing (chimichuri sauce), sautÃ©ed portion in a pesto sauce, fried portion was ok but calamari were thinner. Served with 2 dips; a marinara and what tasted like a ketchup/tartar mixture. All 3 bowls had plenty of cooked peppers and jalapeÃ±o to help bulk it up and look like it's more calamari than it is. The calamari was fresh and cooked to the perfect tenderness except for the charred grilled one of the trio.;;For dinner we had the porterhouse and filet mignon, both with their delicious mashed potatoes. You can't go wrong with steak at an Argentinian steakhouse! The porterhouse  ($40) was about an inch thick and very fatty on the side opposite the filet. My filet mignon ($31) was as expected for an 8oz filet. Both were cooked to perfection, his medium and mine mid-rare. Filet just melted in our mouths. The cook on the steaks was definitely the 2nd greatest thing about this restaurant. ;;We also tried 2 different Malbec wines, his was red and mine was the slightly lighter blush malbec. I thought it was perfect, i typically don't like the 'bite' of a malbec but the blush was just light enough. ;;Maybe the 2nd best thing was the Flan dessert. Josh accommodated my request for writing on the plate. Cheesy? Absolutely, and that's just how we roll. ;;The reason I'm giving 4 stars instead of 3 is because our waiter Josh was an absolutely fantastic 5 star server. He was so attentive and friendly and even accommodated a special request for our dessert. He wiped clean the table after appetizers after taking away the plates, he offered us fresh silverware between our courses, and kept our glasses of water full. Josh really made the experience worth it.</t>
  </si>
  <si>
    <t>Fl41IklgjDWSiDG0YXFYVw</t>
  </si>
  <si>
    <t>I'm giving this place 3.5 stars, even though Yelp won't acknowledge that 1/2 stars are sometimes warranted in reviews. :);;Since I went to Argentina two years ago, I've been nostalgic for parrillada--that high-quality beef barbecue-crisped on the outside, juicy on the inside, enhanced by the crunch of sea salt. ;;Malbec didn't quite take me back to those weeks in South America, but it was a perfectly good restaurant. The highlights were the provoleta (gooey baked cheese to pile on baguette), the Milanesa, empanadas, and flan, though I may have been won over more by the side of dulce de leche than the custard itself. ;;The flank steak was cooked well, but not amazing, and I was missing the crunch of the sea salt that I liked so much in Argentina. I'd be curious to try the fattier, marbled ribs if I ever returned. And for a restaurant called Malbec, the wine list (especially reds by the glass) wasn't very impressive. ;;That said, the service was friendly and attentive, and the setting was warm and cozy. Overall, a perfectly good 3.5 star restaurant.</t>
  </si>
  <si>
    <t>UFlWa8XfqcCQF-QvKIFz2A</t>
  </si>
  <si>
    <t>EiyYRvHQw57BJYViXNOKlw</t>
  </si>
  <si>
    <t>My girlfriend and I never ever leave a place without taking any leftovers but at Malbec we ate everything and tried a couple plates... they were booked and had to sit at the bar but luckily we had a great bartender; josh; who prepared very tasty cocktails. We noticed that he was trying very hard to give exceptional customer services and the owner should take in consideration giving him help from barback because appear to be the only bartender. We are definitely coming back and seat at the bar with josh ...</t>
  </si>
  <si>
    <t>JeZIrKx98ZMaLIpVC4pQ_g</t>
  </si>
  <si>
    <t>i4S-9F17hZwx1kC35mR3wg</t>
  </si>
  <si>
    <t>went there for drinks with friends; happy hour is quite reasonable. stayed for dinner; meats are excellent and perfectly grilled. platters are large so you could share some of the larger dishes. noise level is high but supportable; service is very attentive. but a fun place on a cold night.</t>
  </si>
  <si>
    <t>FkAyGD3mbiY4RDwqStVldA</t>
  </si>
  <si>
    <t>8LonS_bxNmCDk3FWiG9lzA</t>
  </si>
  <si>
    <t>Japanese, Restaurants, Ramen, Sushi Bars</t>
  </si>
  <si>
    <t>Tomo Sushi &amp; Ramen</t>
  </si>
  <si>
    <t>jZ-VRHMJgWv6eNOdN-7Kzw</t>
  </si>
  <si>
    <t>i_J86e4f0BCRPFlWGdnl7w</t>
  </si>
  <si>
    <t>5Yy5ednS76755mL56QMbTg</t>
  </si>
  <si>
    <t>I was craving for Ramen when I found this gem; but it wasn't the Ramen that I'm rating here (it falls a bit short comparing to the Ramens I've had in NY). That Steven roll!!! That was one of the best rolls that I've had! Good thing I was pretty hungry and asked for roll recommendations. I was definitely not disappointed. I would love to come back once I visit Philly again.</t>
  </si>
  <si>
    <t>L-lg41MG7tyfdacFEn286w</t>
  </si>
  <si>
    <t>OpSR1vrH0fEBP2arMM_Azg</t>
  </si>
  <si>
    <t>uRe4dsV_h-ReeE7Ik9n_lg</t>
  </si>
  <si>
    <t>Delicious!!;Walked in late, on a Saturday night but we were welcomed with as nice smile.;The atmosphere is nice, a bright little restaurant that shows attention to the details. ;Now to the food....;The pork buns are amazing! Not fried, light and super tasty, a great starter! ;The unagi sushi was really really good, same for the Margherita roll.;The best for the end...the ramen is exquisite! Bold flavors but not greasy or heavy, the pork is super tender, the ramen at the perfect consistency and the broth....simply amazing! ;Great to have this little gem in Old City!;;PS. BYOB, so don't forget your beverages!</t>
  </si>
  <si>
    <t>paIcq1A0Uz98_-sDdd12gQ</t>
  </si>
  <si>
    <t>Overall a good experience! The interior and decorations are really nice and service was good.;;We had an early dinner around 5 and it was pretty empty but filled up as it got closer to 6.;;We ordered two ramen bowls, two sushi rolls, and a vegan poke bowl for four people and were satisfied. The ramen was a great price point ($11) and was pretty good. Thought the flavor of the broth could be richer, but can't beat that price in this area. The sushi rolls were good although I didn't try nigiri or sashimi so didn't get a good feel for the raw fish itself. The vegan poke bowl was unique, the vegan tuna in it could've tricked me if I hadn't known beforehand!;;Cute spot with good food at a good price!</t>
  </si>
  <si>
    <t>PDsv1jjpNUv8jFl0e_bCxg</t>
  </si>
  <si>
    <t>6jJmSXDMRFPwowUHsBc99Q</t>
  </si>
  <si>
    <t>Tomo is my favorite sushi place Old City! This place ticks all of my boxes: great food; great service; and great ambience. It is so rare that you find a place that does all three things so well. The food is top notch! The sushi is fresh with complex flavor: the Tomo and Margarita rolls are not to be missed. The wait staff is attentive and warm which makes Tomo a place you want to come back to time after time. The design of the space is clean; modern; and hip without being off putting and the aquatic life murals on the walls are gorgeous. Tomo is a neighborhood sushi place with prices and food that can't be beat!</t>
  </si>
  <si>
    <t>lpRbVFajTkwIweydH7OsWQ</t>
  </si>
  <si>
    <t>Q3lk_xxz6g-0TISM4fOCJg</t>
  </si>
  <si>
    <t>Went back after the first time, same great atmosphere and outstanding service.;This time we tried the Chirashi and the Hako Roll, both are outstanding.;The Chirashi (gigantic!) is very tasty, the great variety let you try different fish (all delicious) and for sure, you'll not walk out hungry!;The Hako Roll, a house specialty, is incredible.;I'm quite traditional regarding food (been half Japanese, and half Italian, I grew up with incredible flavours surrounding me and I love the clean, traditional flavors) but the pairing of strawberries, unagy, and other incredible fish is so well balance, fresh, sweet, tangy that will blow your mind!!! Kudos to Tomo's chef!!</t>
  </si>
  <si>
    <t>UD46g1KAOi3FxzlaSppDsQ</t>
  </si>
  <si>
    <t>We popped in Tomo tonight and we were so vert pleasantly surprised.  Decor spot on, service fantastic, sushi amazing!  ;BYOB is an extra bonus.   Sushi was very fresh, experience preparation and presentation. Rolls are inventive. Great addition to the neighborhood!!   We will be back!!!</t>
  </si>
  <si>
    <t>yRKKWplF6vjisPVxarM5iQ</t>
  </si>
  <si>
    <t>gp-RcexsK42sx8GzJ1ApGQ</t>
  </si>
  <si>
    <t>Simply put; the sushi is outstanding!! We're so happy to find a new old city mainstay. The restaurant is beautifully decorated; the staff are super friendly and accommodating; and the chef owner is an absolute artist. The plates come out looking beautiful and he's always trying new creative takes. Try the tuna guacamole - you won't be disappointed. The special rolls are great and the sashimi is even better. A friend also had the ramen and said it was next level.</t>
  </si>
  <si>
    <t>w320PsZqodHvu8eGIDEcBA</t>
  </si>
  <si>
    <t>eWQZkjJdqu0qcCB_QNEnLA</t>
  </si>
  <si>
    <t>Great spot! We had dinner on a Friday night; service was great and so was the food. I had the tonkatsu ramen and was pleasantly surprised; I'm a noodle snob. My friends all had sushi and said it was awesome as well.</t>
  </si>
  <si>
    <t>A6H7txSgLlEQ9PnLG1_jYw</t>
  </si>
  <si>
    <t>NbOWECn3ilz4gWL6dm5P6g</t>
  </si>
  <si>
    <t>Cafes, Restaurants, Breakfast &amp; Brunch, Coffee &amp; Tea, Food, Bakeries, Modern European</t>
  </si>
  <si>
    <t>Frieda</t>
  </si>
  <si>
    <t>Lk2Xl0EAxa1qJ0r__kSrNw</t>
  </si>
  <si>
    <t>The continental breakfast was great; with a combination of cured meats and cheeses; with some really stellar breads. My only quibble is that there wasn't enough bread for all of the great toppings. And; a little fresh fruit would go a long way here. Otherwise; all of the ingredients were fresh and tasted awesome. Coffee was hot and very well brewed; smooth. Service was solicitous and friendly. Will definitely come again.</t>
  </si>
  <si>
    <t>pQMz1ZDM3qJvvK_I72zYHg</t>
  </si>
  <si>
    <t>ss-_ZlYZNeCJXps3BOOkFg</t>
  </si>
  <si>
    <t>ryT_cLclebtsZE0_JYr6Vw</t>
  </si>
  <si>
    <t>1wSHI8aI52L6zBI09JBh2Q</t>
  </si>
  <si>
    <t>Beautiful plating and delicious food. It has a kind of Nordic-country feel with minimalist designs and healthy, protein rich/vegetable laden options.;;I got the continental breakfast which was about $15 and included a lovely spread of salmon, chÃ¨vre cheese, prosciutto, a hard cheese, and four pieces of brioche toast (warm and crispy) as well as a croissant. It was arranged in small and appealing portions and satisfied the part of me that likes to nibble on different things like a little forager.;;The environment is welcoming and beautiful and I was able to get some work done as well in the serene setting, complete with a flautist, (I know, what is this place?)!;;Highly recommend.</t>
  </si>
  <si>
    <t>w6sruON7SZhz7guiEijWnA</t>
  </si>
  <si>
    <t>JyRPfgcSbid_X3pD3c2VWg</t>
  </si>
  <si>
    <t>I'm a little torn...I really wanted to love this place. My review is only for Afternoon Tea. It was very underwhelming for $25 pp. Our waiter was very nice but; I don't know; I just felt taken advantage of based on the amount of food you get for $25. If I just want a cup of coffee and a pastry \maybe\" I'll go back..."</t>
  </si>
  <si>
    <t>r__6DI3gNUEsYab4OO4H9A</t>
  </si>
  <si>
    <t>CuXBqCWPDNLf_VpkAWinbA</t>
  </si>
  <si>
    <t>ByXmGlmFBd40uLkgvkr1sA</t>
  </si>
  <si>
    <t>d3hiRg5D_km1zEFHTO74Yg</t>
  </si>
  <si>
    <t>C-OufiWOOC9WKzJyrFgsvg</t>
  </si>
  <si>
    <t>It's a cute place with a good mission. The prices are surprisingly reasonable; maybe just in comparison to New York prices; but not inflated despite their practice of paying fair wages. It seemed pretty empty mid-morning on a weekday; although there was a steady stream of takeout customers. They're not super fast with coffees; and it's not a quick In-and-out place. The latte was very good; pretty strong; not overly milky like they often are. The pastries were pretty good. The carrot cake was delicious and fresh; the frosting was too bland for my taste; more plain vanilla than cream cheesy. I also tried a decent banana twist thing. They also do some prepared foods. It's in an unmarked building and is a nice; bright; simply decorated space. It's a nice area to walk around; with lots of gardens and public parks.</t>
  </si>
  <si>
    <t>5dGy_3zt1CAd6JoEO4sd9w</t>
  </si>
  <si>
    <t>55DLtn8f_o0F-U8RK-zv8g</t>
  </si>
  <si>
    <t>Came here for the weekend brunch, and I was so pleased with my choice. ;;First of all, I was attracted to the layout and decorations of this place. It has very simple and clean cut design, high callings with lots of natural lights. The main color is white and gray.;;We were seated immediately. Our server was very nice and friendly. I ordered the Frieda mushroom toast, it was delicious!!! My friend ordered continental breakfast (I think), it was also good, but we both agreed that the mushroom toast is better. ;;The price is average in the old city neighborhood, so it's pretty reasonable given the friendly service and deliciousness of the food. ;;I can't wait to go back soon!</t>
  </si>
  <si>
    <t>gmh07H8_CRHwgzBuyicQVA</t>
  </si>
  <si>
    <t>In town with my 11 year old &amp; we were looking for something close to the hotel (Hilton). Frieda had solid reviews so we walked over without really looking at the menu or photos of the plates. ;;We were in the mood for your standard pancakes, waffles, eggs benny, etc... and this place is definitely not that. However the food is excellent, well prepared and overall we left satisfied with our choice. ;;Advice: look at the menu prior to coming and you'll be happy you came.</t>
  </si>
  <si>
    <t>rFi6j1Hu4O1FLpjh9SBQug</t>
  </si>
  <si>
    <t>omiRBIVhdArXeG-YmYFH0Q</t>
  </si>
  <si>
    <t>pU3qcyyjzNL_iR3uM4_zWg</t>
  </si>
  <si>
    <t>9kFMEa74Y79PKFGVO7dIPQ</t>
  </si>
  <si>
    <t>Peruvian, Nightlife, Bars, Cocktail Bars, Wine Bars, Restaurants</t>
  </si>
  <si>
    <t>Vista Peru</t>
  </si>
  <si>
    <t>RG32O5Qz_-tve3SdPGaxQw</t>
  </si>
  <si>
    <t>UPrGxKdBkDGWwIDTOvbXRg</t>
  </si>
  <si>
    <t>G3bAZmJ5siUKxffa4R8RYQ</t>
  </si>
  <si>
    <t>This was the best \Arroz con Mariscos\" I've had. Service was outstanding</t>
  </si>
  <si>
    <t xml:space="preserve"> the waiter was super cool. Food came fast</t>
  </si>
  <si>
    <t xml:space="preserve"> authentic to Peruvian cuisine.;;The space and ambience will transport you to PerÃº</t>
  </si>
  <si>
    <t xml:space="preserve"> I felt I was there</t>
  </si>
  <si>
    <t xml:space="preserve"> believe me. Nazca lines and masks hanging from the wall. Good music.;;Would totally come back again."</t>
  </si>
  <si>
    <t>XMyNFd_VEOJF4V67xTlbkg</t>
  </si>
  <si>
    <t>ElUNzFmbEQLElzFI_1Ymtg</t>
  </si>
  <si>
    <t>I just had the most amazing dinner with my friends to celebrate my friend's moms birthday.;;Everything was great from the moment walked in. Our table was ready, the waitress (although I can't remember her name) was very friendly and knew the menu from top to bottom.;;From the cocktail menu, I ordered a Pisco Sour and a Chicha Sour. They were both delicious and left a great first impression by the bartender. ;;I only had the Lomo Salteado with the Risotto and I must say it's most likely the best thing I've had at a restaurant in a while! I dare anyone to go and try it and tell me otherwise. Let's not forget to mention that the portions are quite generous.;;At the end of the meal I had arroz con leche. It's a dessert made out of rice, condensed milk and some cinnamon powder. I recommend it if you're not into \too-sweet\" kind of stuff.;;I will definitely make it a regular spot to visit. So impressed with the service and the food!;;To Vista Peru and their staff : THANK YOU VERY MUCH! My friend's mom enjoyed her birthday dinner !"</t>
  </si>
  <si>
    <t>dlRiD9lucK8wmCBTygolfg</t>
  </si>
  <si>
    <t>9oRDgKqfctTq6dpEfgUzKA</t>
  </si>
  <si>
    <t>Wow. What a spot. Let's start with service; it's wonderful and personal.  Everyone is always buzzing around without being too intrusive and they are so passionate about the cuisine.  I believe interpersonal connection sets up a good meal as good as anything.  The drinks are so good and different from The normal bar in philly. The food is incredible; I'm biased because I have been addicted to ceviche ever since pio pio in NY.  This is better. Omg. The menu is full of food I've never tried and it all sounded delicious.  I appreciate a menu that isn't too big; this feels more like a meal with friends than anything else. The rest of the food was even better; but I don't want to drone on too long. Go here; take a date here; Do anything here. I will be in the corner; with the ceviche!</t>
  </si>
  <si>
    <t>hS0jkwukOLQTGiiosBmP-A</t>
  </si>
  <si>
    <t>First time trying Peruvian food and it lived up to the hype. We were greeted with fried corn which was light and a great snack. The CHICHA SOUR is a great drink, supposedly similar to a margarita but nothing like it. It reminds me of the Jamaican drink sorrel with a hint of cinnamon and tequila. ;;The ceviche (CEBICHES) is the best you will ever have. Peruvian CEBICHES comes with spice. I choose medium which was hot. ;;I ordered the Jaleas which was the fried white fish w/calamari, shrimp, mussels and octopus. Possibly the best fried fish I have had, it was so light and flaky. I will definitely be back to go through the menu. ;;Also loved the ambience. See ceiling...</t>
  </si>
  <si>
    <t>gGsWCuEneaHhbkEK2sF5Vg</t>
  </si>
  <si>
    <t>My boyfriend and I came here for a date night and we left so obsessed with this restaurant. Neither one of us has really ever had Peruvian cuisine and we were not disappointed. From the drinks; to the ceviche; to our main courses; all was consistently delicious. Our server; Blake; was super helpful; genuinely nice; and knowledgeable about the menu and all the food. We will definitely be back.</t>
  </si>
  <si>
    <t>iVlb7TBX38PCXp_yfSEcPg</t>
  </si>
  <si>
    <t>hzPYSI8wfxLU_-KxM05u-g</t>
  </si>
  <si>
    <t>Food was solid, but because it's a newer restaurant, I think they have still have a lot of service kinks to work out. Our server was really nice, but she was also the bartender, which means she had no time to wait tables. She took our order and never returned to our table to check in or ask if we wanted more drinks till our meal was done. We had to ask the busser (who was super on top of filling up water and clearing plates) to order drinks. Also, when we got the tab, there were three drinks on the bill that we hadn't ordered. They apologized and fixed the order. ;;That said, our two main dishes (the lomo salteado and seco norteÃ±o) were delicious and a great value at under $20 each. The flan was well done, and the pisco sour was perfectly made. The ceviche tradicional was fresh but had way too much lime. Overall, a hit-or-miss experience.</t>
  </si>
  <si>
    <t>kGt3Df_rI6oZ2SALoN_Qyw</t>
  </si>
  <si>
    <t>6h1PlcYZhsjlBOv39r43iA</t>
  </si>
  <si>
    <t>hjAFUpQc_qpvznapn-NNUA</t>
  </si>
  <si>
    <t>So disappointing.  I never write reviews even though I love eating/cooking/critiquing food, but this experience really got to me.  Having had amazing Peruvian food in New York and LA I've been hoping for a great Peruvian source in Philly (Peruvian ceviche is like no other!).  ;The restaurant is beautiful- they nailed the decor - a blend of traditional and modern aesthetics.  ;The complimentary roasted corn snack is standard yummy saltiness. We started with the ceviche Classico which was solid - good, not amazing. We tried the pulpo as well but it was chewy and less flavor even though the same sauce and accompaniments were used.  The Frito Yucca was crispy but dry and the  Huancaina sauce (a Peruvian standard) was subtle and the spice overwhelmed any flavor.  ;We tried the goat and grilled pulpo for entrees.  The goat was rich and tender as were the beans but the plate was mostly rice.  The grilled pulpo was tender as it should be but no char or smoke to indicate being grilled and the vegetables were blaa/dry.  I know boiled vegetables are part of the tradition... but for the price they better be the best damn boiled potatoes ever. ;Plating was clunky at best.  ;We tried the purple corn pudding for dessert which came as a gelatinous mass in a bowl with a sprinkle of cinnamon on top.  No texture element. I couldn't finish it and I come from a never waste food upbringing. ;The service was ok, waitress was awkward and unconvincing.  ;All this to say I can see my friend Ana (Peruvian who schooled me in this amazingly unique and complexly influenced cuisine) shaking her head saying, \no</t>
  </si>
  <si>
    <t xml:space="preserve"> no this is not right.\" I ;hope those who gave great reviews one day get to taste real Peruvian food!  The food could be ok for a hole in the wall comfort food place but at these prices (easily over $100 for two)</t>
  </si>
  <si>
    <t xml:space="preserve"> NO WAY!!! ... Philly... the search for amazing Peruvian food continues."</t>
  </si>
  <si>
    <t>tpYheb48jQL0VkbblCwvWw</t>
  </si>
  <si>
    <t>tUN22-jl6CZendKy0WzKYg</t>
  </si>
  <si>
    <t>Highly recommended!!! Everything was delicious; my highlights were the chicha sour cocktail and the ceviche mixto. Service was excellent end-to-end. Will definitely come back!</t>
  </si>
  <si>
    <t>Xn477M1_jiEs-8V5skvdfA</t>
  </si>
  <si>
    <t>zAxWNkDWBvgNfIwTAyCBMw</t>
  </si>
  <si>
    <t>Zio's Brick Oven Pizzeria</t>
  </si>
  <si>
    <t>TlSMy8fm5vSSy2thksiB3w</t>
  </si>
  <si>
    <t>I came into this establishment after coming from the Philadelphia convention center. I'd figure I can grab some Philly Cheese-steaks here while my sister can come to go grab some pizza. From reading the reviews they seemed to have a pretty decent food with decent price.;;However I wasn't really liking the attitude a couple of the employees were displaying. I do not know if they were having a bad day but I wish the staff was a tad nicer when I was ordering my food. What I really didn't like was the attitude I received when they handed me a pile of ketchup packets covered in sticky syrup. I asked politely for a clean packet and the girl rolled her eyes at me as if it was a big request to go get a new packet of ketchup packets. ;;The food was okay but not the best. The cheese-steaks were a little bit dry and the fries were a bit crunchy. So if I do come back here I'm hoping the customer service improves. Everyone keeps telling me the pizza is good here and I did like the fact it was very clean. That alone is what is making me come back here possibly in the future to give it a second chance.</t>
  </si>
  <si>
    <t>nyMMkqkVQ9hdIGFZzEcaBw</t>
  </si>
  <si>
    <t>pll7jte3_CQIciIagnWvEA</t>
  </si>
  <si>
    <t>We were in town for a conference and desperately needed late night sustenance after a lousy chicken dinner. I ordered through yelp and they were there in half the time it estimated. Delivery guy seemed nice; very polite. The pizza was fantastic. We were big fans of the crust! (There HAS to be something in east coast water!! I don't want to know what it is; but just know you all lead charmed pizza lives over here!!) I also ordered a vanilla shake. Here's where I would normally get picky. However; it was made with vanilla bean ice cream. Perfect. Nuff said. In short; they saved our poor grumbly bellies.</t>
  </si>
  <si>
    <t>0DxWC-d55U48LexzeEJJ4A</t>
  </si>
  <si>
    <t>KJ-h_f138wLzplj519ADOA</t>
  </si>
  <si>
    <t>After our horrible lunch at monkey bar we wanted some good food and we found it at Zio...the pizza was great and so was the cheese steak... the restaurant was warm and inviting with all the exposed brick. The service was great....;;I can't finish with saying the CANOLIS were amazing..thanks guys for a great meal.</t>
  </si>
  <si>
    <t>1_EBwAqMoR7Cb-HqHeiM2A</t>
  </si>
  <si>
    <t>lmDENqf2bLyLgaNI4VMUTQ</t>
  </si>
  <si>
    <t>Good pizza. $10.50 for three slices--ground beef; pepperoni; and buffalo. All acceptable. Heated upon order and not dry. I believe they were under heat lamps; which means this place moves pizza too.</t>
  </si>
  <si>
    <t>MfxAzA1Z2bkweUD04oOUVw</t>
  </si>
  <si>
    <t>Yummo!  I was starving; scouring the streets for food.  Bartender at \Bar\" told us to go get some pizza here.  Had a white and a cheese...  absolutely perfect for the night.  Definitely a good place to grab a slice...."</t>
  </si>
  <si>
    <t>UiLS2rvjNeoZE9TgT35UtQ</t>
  </si>
  <si>
    <t>PRMvWHbVLH_KBBjTFFD6rg</t>
  </si>
  <si>
    <t>Pretty basic made-to-order pizza. I wish the staff was a tad nicer and smiled at me when I was ordering. Unless they were tired or busy. But still. Customer service should make or break a customers loyalty. ;;Prices are decent though and there's a decent amount of seating if you are there on a non-peak hour.</t>
  </si>
  <si>
    <t>cDm5lJjmz7jW2-XEgMx6xw</t>
  </si>
  <si>
    <t>OBJlU2zasONt1OBOLonOcA</t>
  </si>
  <si>
    <t>The buffalo chicken stromboli wasn't anything special...I think some of the chicken wasn't entirely cooked. It was edible but the fries I got with it were not even done. Like soggy. Maybe because it was part of a big order but still; expected better.</t>
  </si>
  <si>
    <t>ky8kC4zB-XIsJqMhkXb_Uw</t>
  </si>
  <si>
    <t>kpNfEAN_Wm8q8wRCJrm_XA</t>
  </si>
  <si>
    <t>Great casual place near convention center.;We were recommended Zios by the Hampton Inn. Sicilian and white pizza with spinach slices were awesome, so was the chicken parm sandwhich--great bread, and not too heavy on the sauce. ;;The service was wonderful. We topped off a dinner that hit the spot with some great canolis.</t>
  </si>
  <si>
    <t>AFBnd-6BjRlPqHUO9hKsTw</t>
  </si>
  <si>
    <t>NmB5T01Dhh2BkNAX-jo_4A</t>
  </si>
  <si>
    <t>Not being from the area; it's been a challenge to find places we really like. After a long day at a conference; we were wanting delivery. The hotel receptionist gave us a Zio flyer. We called; but they were about to close in 5 minutes. The owner graciously offered to make and deliver us food; despite it being after hours. We ordered a sausage and pepperoni pizza and cheese sticks. The food was great and delivered very quickly. We would happily order again!</t>
  </si>
  <si>
    <t>akgWQJYw_tdff67eyLVyFQ</t>
  </si>
  <si>
    <t>28xGiuxIPMY4XXlzai43Iw</t>
  </si>
  <si>
    <t>1SWleF9HBQ3zcgHcTKbDLQ</t>
  </si>
  <si>
    <t>WGfnSTCWAzk1xqtkJVB7RA</t>
  </si>
  <si>
    <t>Sushi Planet</t>
  </si>
  <si>
    <t>hZjRS0jBE9YGTR3rMzSOew</t>
  </si>
  <si>
    <t>Groupon is a great way to try restaurants without (much) regret. I had a Groupon for Sushi Planet, and so we went on a saturday night. It's always a little worrisome when they tell you that you can only go before 6:30pm or after 9:30pm with a Groupon....does that mean they reserve the less-than fresh fish for us?;;I was pleasantly surprised by the quality of the food. We had the rock shrimp tempura dressed with a spicy aioli as appetizer. It's not tempura with the traditional batter, but it was still very good and crispy.;;We also had hand rolls which were decent. They were generously filled with fish (I had the salmon with avocado), but the nori (seaweed) was already damp and soggy by the time it got to our table, which means they've been sitting at the counter for a while. ;;A welcoming surprise was the pork ramen. The broth was rich and flavorful. But they could strain some of the fat/grease from the broth to make it more appetizing. ;;We also had 2 other specialty rolls (forgot what they are now), but both were good.;I would come back to this place without a Groupon type special.;;The service was okay--not particularly friendly, but not rude. I don't remember anyone smiling or greeting us..maybe that's the \Groupon service.\""</t>
  </si>
  <si>
    <t>YxJ-mLnjRKyOTa4uZnDbsw</t>
  </si>
  <si>
    <t>I went here with my girlfriend and another couple this past Saturday.  We had a great time the food great and relatively cheap I think for two couples - under $100.  The service was good.  I split a Globalization platter which is a Huge 12pcs assortment of sushi, spider roll, dancing eel, spicy salmon roll, tuna roll.  A couple other ones things we ordered that were good were the Love for Tuna  which is Tuna avocado topped with fresh tuna &amp; crispy shallots.  Also the Eggplant roll was really good, and the Tofu.  ;;     The service was good.  The setting was good.  It is BYOB, which I always feel is a plus.;;     Very nice dinner.</t>
  </si>
  <si>
    <t>JpOXw78yC8TnBlbPYJ-Jlw</t>
  </si>
  <si>
    <t>tjM7_dHEIvgbBivp2zOWVA</t>
  </si>
  <si>
    <t>I ate here with my girlfriends last week and it was really good. The seaweed salad was good and served in a martini glass and the edamame was good as well. We each had 8 regular rolls and 2 specialty rolls. All together are bill was $90. We had groupon for here so it was even cheaper. We will definitely go back. The atmosphere was warm. A great place to go with your friends; family or even a date. It is also a BYOB so your money can really go far here. It is also 1 block from south street so after dinner you can go to the bars on south street or any of the other bars around the queens village section.</t>
  </si>
  <si>
    <t>xXRcxvDFI9Ot6m5u-ukDQQ</t>
  </si>
  <si>
    <t>I ordered takeout from Sushi Planet a few nights ago. It was delicious.;;Despite being a couple hundred yards from my apartment, I had yet to set foot into SP until this weekend. I placed an order over the phone for a salmon/avocado roll and a spicy tuna roll. 30 minutes, they said.;;I was a little hungry and showed up early in hopes that they overestimated their prep time. Nah, but that's alright. I got to chat with the super-friendly sushi chefs at the bar and watch them roll my dinner. Avocado in a spicy tuna roll? Huge chunks of tuna in a spicy tuna roll? Genius.;;Prices were moderate- if only compared to my favorite place in my old neighborhood, Vic's. Look, I know Philly is probably the only place you can get three rolls for $10.95, but I was pretty spoiled when I lived west of Broad, ok??;;The total was $12.15 for the two medium-sized rolls.;;HOWEVER: There is a lunch special I have yet to try- two rolls and a soup or salad for $10. Nice.</t>
  </si>
  <si>
    <t>z9sL9d4kfAiQeGJ1dGmBng</t>
  </si>
  <si>
    <t>iNUwh3S7r5LYgzicLPoMeA</t>
  </si>
  <si>
    <t>This restaurant is the kind of operation that makes me continue to try new places, cause every once and a while you find a gem that nails service, ambiance, price and taste. The fact that its a sushi place that delivers just takes it over the top.;;The presentation of both the space - v. chic, clean, comfortable - and the plates - simple, appetizing not hokey, even (dare I say it) beautiful- are clearly the product of careful thought. The menu doesn't try to be everything to everyone but still keeps it interesting - try the bass carpaccio and the unagi kabayaki. And the quality of ingredients and over all flavor is on par with some of the much pricier places in the city. ;;I am totally gone for S-p'net (I'm tryin to work with the less than stellar name) and happy that everyone I have sent there has reported back that they too received the spectacular service and tastey eats. ;;Well done.</t>
  </si>
  <si>
    <t>858ufo-7JxTUVv5cyROlQQ</t>
  </si>
  <si>
    <t>gRMZlhc_zNhbNUKD4Zb4nQ</t>
  </si>
  <si>
    <t>The delivery  is so fast. And the sushi is also  delicious; we like sushi planet; i will order again  . I will recommend  this restaurant  to my friends ï¼</t>
  </si>
  <si>
    <t>wbztbMTam6qwcc2gL4OFHA</t>
  </si>
  <si>
    <t>EglqIvjQoUMaUzdHCAx8CQ</t>
  </si>
  <si>
    <t>I love Sushi Planet. When I lived in South Philly, I ordered delivery from this place all the time and it was nothing short of absolutely yummy. The service in the restaurant is great too. The dining room is small, so it's more intimate and that in itself ensures the wait staff is attentive. ;;We ate here for my birthday last week, and our whole party was satisfied. In fact, when one of my friends asked for an octopus roll (accidentally mistaking the nigiri section for the roll section on the menu), the chefs were completely accommodating and they made an octopus roll on the spot for us. It was delicious!</t>
  </si>
  <si>
    <t>4OO0MP9Y6ckoxlfmDA4zmw</t>
  </si>
  <si>
    <t>CHyCkhLolN72a2QGWS_gBg</t>
  </si>
  <si>
    <t>I LOVED the homemade pickles here; but the sushi wasn't my favorite. The roll cuts were smaller than a lot of places I've been; which I actually liked. They're easier to pick up and eat; but the taste was a little bland for me. We did get to sit outside which was a plus! They had a great menu selection; too; so I'd like to try some other things on their menu.</t>
  </si>
  <si>
    <t>oFP9OIPO-Dnn-G1wfDsWwg</t>
  </si>
  <si>
    <t>tWToyIUHhf5fO52re9Cwyg</t>
  </si>
  <si>
    <t>GRUB HUB specific experience:;;I ordered delivery from Grub Hub at 8:30pm last night and received the usual text message which states your food will be delivered btwn 9:30 - 9:40pm. Kinda late for me, but I was craving my fish and went ahead with the order. It was rainy, so I get there might be a delay, but 9:55pm rolls around and I'm falling asleep. 2 conversations with the business accomplished nothing but the food finally arrived at 10:05pm.;;It was ok, maybe because I was hangry, but you could tell the fish was previously frozen...a little extra water when you chew. I'm not dying to order from here again at all.</t>
  </si>
  <si>
    <t>YAIxImxlu3jlSdG91T2Pig</t>
  </si>
  <si>
    <t>JrCSPlIDEhb9fm98i26-hw</t>
  </si>
  <si>
    <t>I don't want to do this to you, Sushi Planet, but you've forced my hand and I feel obligated. As my previous reviews should have made rather obvious at this point, I love SP. I love the food, the waitresses, the space. Everything. I especially loved the price for the quality. ;;Last week my fiance got a new job! We hadn't been eating out very much in the recent past (tight budget) and decided to celebrate by going to our fav sushi place. Sadly, our meal was a bit disappointing:;;The marinated cucumbers were both dry and gummy almost as if they had been kept uncovered in the fridge for several hours. The flavor also tasted a bit off.;;My dumplings were good but barely warm.;;Spicy salmon which is, by far, my most favorite thing in this universe lacked spice. In fact, it lacked any real detectable flavor in general-- as did the spider roll. We never have left over sushi because even when we're beyond full we continue to stuff our guts because we love the stuff so much. Not this time. ;;The sushi wasn't \bad\" at all it just wasn't good. I guess fortunately AND unfortunately it wasn't expensive enough for me to trick myself into thinking I enjoyed my dinner.;;Either way</t>
  </si>
  <si>
    <t xml:space="preserve"> the reality is that I'll be back. For now SP is just A-OK."</t>
  </si>
  <si>
    <t>Ed0GuUa_1UjbSk8qaQsHlA</t>
  </si>
  <si>
    <t>GOSVLhjUT6TnrPhkkmDOpw</t>
  </si>
  <si>
    <t>Coffee &amp; Tea, Cafes, Food, Creperies, Internet Cafes, Restaurants, Breakfast &amp; Brunch</t>
  </si>
  <si>
    <t>Vineyards Cafe</t>
  </si>
  <si>
    <t>NYxYahcPBsyVSE88IHNivA</t>
  </si>
  <si>
    <t>JDBlafv8p0UBtVFZ4LnRhw</t>
  </si>
  <si>
    <t>PTPLXJENxDvv1iQYjQIF1w</t>
  </si>
  <si>
    <t>All the crepes I've tried are fantastic. The coffee is very good; though I wish they had larger sizes available. Looks tiny from the outside there is comfortable seating in the basement.</t>
  </si>
  <si>
    <t>Hq-QW7UideX-FGD0_ztLRA</t>
  </si>
  <si>
    <t>Ty0IRClKeadOQ-8Svo4QlA</t>
  </si>
  <si>
    <t>I never knew this place was here.  ;A comfortable, clean environment with seating downstairs.;I always prefer savory vs sweet so I ordered the Norwegian Crepe and it was so good and filling.  I would love to go back there and try all their other options... and maybe share a sweet one for dessert</t>
  </si>
  <si>
    <t>f4HYlW3lEoGCQ4fDiW51Zg</t>
  </si>
  <si>
    <t>9jpcSF9Hdx7Osb8u9CiM1A</t>
  </si>
  <si>
    <t>_kY1URwnNMEidIg_Rkr4hA</t>
  </si>
  <si>
    <t>DwjsG4rMBk9GVcV1UJi8vQ</t>
  </si>
  <si>
    <t>QDgJyvhsFv9LBXLnEJJ16A</t>
  </si>
  <si>
    <t>gXpVmuIiaVJrskxQ0eDj3Q</t>
  </si>
  <si>
    <t>fOd9RwfwkJMayVZvyUV27w</t>
  </si>
  <si>
    <t>Nice; small breakfast place run by a husband and wife who make tasty crepes for affordable prices. Pretty small menu but the crepes are worth a trip there.</t>
  </si>
  <si>
    <t>0oSGVsMIL3_-h1acre8a_g</t>
  </si>
  <si>
    <t>Again I can't say enough about this place. Just split the phili (salmon; cram cheese and spinich) and honeybee. And the mochacino. Food is so good here and staff are great as well. Can't wait to visit again.</t>
  </si>
  <si>
    <t>ujWYziUnw48qifTHQ0YxSg</t>
  </si>
  <si>
    <t>AjvpxMSsOwwb6VfjwK5ifA</t>
  </si>
  <si>
    <t>Crepes were fabulous! The location is slightly odd; but I guess that is the nature of Philly. Caramel Latte was delicious and a very good bang for your buck. They also serve juices from Rijuice which were very refreshing. I would recommend this to any Philly new comer.</t>
  </si>
  <si>
    <t>kTopVcaJWHyJRwQ8YBVwzg</t>
  </si>
  <si>
    <t>I love the atmosphere and set up; it is very modern and calming. I also thought the omelet was good value; large quantity and good quality.</t>
  </si>
  <si>
    <t>RxJfedol9yPODET1zy0Otw</t>
  </si>
  <si>
    <t>y04yvFFUW3KdwBOJTn6BGA</t>
  </si>
  <si>
    <t>Bars, Nightlife, Dive Bars, Restaurants</t>
  </si>
  <si>
    <t>McGlinchey's Bar &amp; Grill</t>
  </si>
  <si>
    <t>sV_Wnl9cHAXJGaiARslrXQ</t>
  </si>
  <si>
    <t>RPhfnr4qkAn1MM77jBi4Sw</t>
  </si>
  <si>
    <t>ykku0F0lD_XVTwuCmqHG9w</t>
  </si>
  <si>
    <t>AGOXJgZDmVPriefFHpO9jA</t>
  </si>
  <si>
    <t>When i was twenty one, I pretty much came to McGlinchey's once a week, to drink shots of Jamison and and cheep beer, smoke too much and listen to music and the conversations of those around me. people watch and plan to take over the world. ;McGlinchey's is the realization of every Bukowski novel Ive ever read. ;\the days go over the hills like wild horses\" and I can't take the smoke as well</t>
  </si>
  <si>
    <t xml:space="preserve"> and the bathroom skeeves me a little more than it used to</t>
  </si>
  <si>
    <t xml:space="preserve"> but i still return for all the reasons stated in other reviews</t>
  </si>
  <si>
    <t xml:space="preserve"> just maybe every 6 months now. ;Side note; i was excited to use the lots o songs for lots o money juke box. i went up with a five</t>
  </si>
  <si>
    <t xml:space="preserve"> some cute girl came up and said\" that's alot of tun edge Sir\" Wow i felt old</t>
  </si>
  <si>
    <t xml:space="preserve"> but she was right."</t>
  </si>
  <si>
    <t>v17uySk20oIJrRzMgud1lA</t>
  </si>
  <si>
    <t>Popped on over to this spot after our first choice's line was around the block at midnight. No thanks.;;I didn't realize you could still smoke in some establishments. Hmmph. My allergies didn't like that.;;I was already good and drunk and almost hungover by the time we got a seat, so I was kinda miserable. But I seemed to fit in well with the staff, which was also quite sad. ;;Wouldn't come back, probably ever. Just not my scene. Drinks were cheap, apparently, but I don't remember much :)</t>
  </si>
  <si>
    <t>B-V1eJcIwouZuUrMFQkmnA</t>
  </si>
  <si>
    <t>7P2GUWe3iMfd0gLEedEmPg</t>
  </si>
  <si>
    <t>If you don't like reeking of smoke and old man bartenders, then this isn't the place for you. To me, these are the things that make this place charming.;;$2.00 and some change for a Miller High Life? $4.00 for a shot of Jameson? You can't go wrong with these prices.;;It's small and smoky and people like to yell at one another, but it's refreshing to know McGlinchey's is one of the few bars in Philly that still allows smoking inside for its patrons and cheap ass drinks. Will definitely be back here.</t>
  </si>
  <si>
    <t>SwM04NSXkFdEIojDZnzDDA</t>
  </si>
  <si>
    <t>Here's one more place that could go either way. If you get a table you should be psyched and if your lucky enough to get the big corner table you should memorialize the occasion in some way. Needless to say it gets uber crowded. The drinks are cheep; but they used to be cheeper and for some reason the prices aren't even i.e. 2.10 for a lager so bring some change. Bar and \grill\" doesn't really cover it...they serve hotdogs; if your veggie you can get a bun with onions and condiments for a quater; not the best drunk food but if you need something to soak up the well whiskey it works.  Chances are your going to see someone you know and more then likely someone you don't want to see. They do have a table top Ms. Packman; but you have to go there knowing that the staff is probably going to be rude to you...except for bernadette."</t>
  </si>
  <si>
    <t>CbPBjuBwFceT4j8rweZVMw</t>
  </si>
  <si>
    <t>A really quaint and wunnerful dive; gritty and disgruntled rather than sticky; futile; or feeble. A dive which attracts today's young tattooed 'Dennis-the-Menace' type losers rather than crusty old goats who've been losers all their lives. Highly recommended place to come to to drink quietly; check out bouncy t&amp;a on the artsy/crafty type girls; and nurse a broken spirit.  Awesome pitcher specials: Yuengling Porter for $5. You can come in here to just drink and be left alone; without having to talk to anybody. Minimal conversation needed. When you're on a jagged edge..try this place. You don't want to make the fire department bring the airbag crew.</t>
  </si>
  <si>
    <t>iQItzYZvnHM2DTGkweLTow</t>
  </si>
  <si>
    <t>xtTReZA5yBF7VQ2d6haIBg</t>
  </si>
  <si>
    <t>Hot dogs for a buck;London Calling on the juke;Mug rings on the bar;;You never plan on McGlinchey's happening; that sort of thing just comes along all on its own. It's the kind of place you can chill on a few beers and get a little raucous with friends and you're out of pocket expense will be under $15, even with a few hot dogs. ;;You can still smoke inside, and it's a pretty safe bet that the rag they use to wipe down the tables are sitting in the same water as they were the last time you were there. The bathrooms; yeah they're gross, even for a dude's standards. Suffice it to say I wouldn't go in there in sandals. Or sober.;;Overall though I've never had a truly bad experience at McGlinchey's. The beer is always cheap, and the bartenders are friendly in general. The bar is a nice atmosphere to meet people, as it takes up the whole middle of the room and you're staring across at someone else most of the time. The jukebox is pretty eclectic, but the music is never obnoxiously loud.;;If it's a few days before payday and you're still on a night out with friends, don't plan on going to McGlinchey's. You'll end up there anyway when your cash is low and you don't want to head home.</t>
  </si>
  <si>
    <t>WatgH_jez-JYnezWDLZTRg</t>
  </si>
  <si>
    <t>Cheap Hotdogs; Cheap Beer; Downtown Philadelphia; Smokey; Atmosphere not for the high class people I hate dealing with. Bartenders are witty/dont put up with shit. Love this spot</t>
  </si>
  <si>
    <t>cUXJ-0NF-8EMKM9Bz9Bo7A</t>
  </si>
  <si>
    <t>DjFYfoQ0Hc_-4RLX84fDFQ</t>
  </si>
  <si>
    <t>ZAhzduMc6Z4laVisl_h6BQ</t>
  </si>
  <si>
    <t>NVN_23yYJDf_RAinqFICDA</t>
  </si>
  <si>
    <t>Hot Dogs, Restaurants, Vegetarian</t>
  </si>
  <si>
    <t>Hot Diggity!</t>
  </si>
  <si>
    <t>4NDQ8gMT4h7tVaromMiotg</t>
  </si>
  <si>
    <t>There's nothing better than fat Belgium cut fries that are slightly too greasy to compliment a very skinny hot dog laden with pickles and mustard. ;;As much as I'm woe to admit this, 15 years after indulging in my last hot dog, I was expecting something of bratwurst - or at least ball park - thickness. The dogs were good. The bacon wrapped dog made it better.;;The buns are okay.;;But Hot Diggity is made by its delicious fries - eat them with the vinegar sauce...and only the vinegar sauce. Everything else tastes like the same sour, sweet, or spicy variation of Kewpie. ;;The sodas are fun - the unfiltered Ginger ale with real chunks of ginger floating around is unique and tastes more healthy than harmful. (No, doctor, I swear, all I had to drink was heart healthy ginger....)</t>
  </si>
  <si>
    <t>h4mTCv4h49Jo7vLC7gAKCQ</t>
  </si>
  <si>
    <t>KbaXLKOfN9QluJyUGt9aQw</t>
  </si>
  <si>
    <t>I stopped in for an early lunch and was the first customer of the day. After ordering the Bahn Mi style hot dog I sat down and wondered why there were holes in all of the tables. While waiting for my order I was careful not to let my Jones Cream Soda wander to close to these bottle swallowing holes. Then my order arrived...D'oh...the holes were for the giant cone of fries that nestle perfectly in them. The fries were cooked perfectly and arrived with the Sriracha dipping sauce that came at an extra charge. I think that they gave me a different sauce because I didn't taste any of the Sriracha...I would have been happy for the squirt bottle instead. ;;Overall great food if you want a gourmet style dog. The prices are high but consider that the prices are on par with sporting venues that have plain ole dogs on stale buns.</t>
  </si>
  <si>
    <t>VulSrjXfQFaIhtNB9wT22g</t>
  </si>
  <si>
    <t>It was really dogging me that I hadn't yet had the chance to try Hot Diggity. (Thank you, I'll be here all week. #tryTheHotDog.) Now that we've dispensed with the obligatory hot dogging, let's get to the review, shall we? I don't want to end up in the dog house. ;;I had the chance to try a dog from the Hot Diggity cart at the South Street Night Market last night. (This review is of the cart, not the storefront.) It was a pretty fantastic hotdog, born of a stroke of genius. It was called the Mango Kimchi dog. The perfectly cooked dog, producing a Randy-Savage-snapping-into-a-Slim-Jim loud thunderclap with each bite, was topped with: spicy kimchi, mangos, sweet bean paste, and crispy rice noodles. HUH? Well, it worked, and it was awesome. And at only $5, I'm not sure how they even covered their R&amp;D costs (which must have been formidable).;;As the old saying goes, every day has its dog (or something).</t>
  </si>
  <si>
    <t>uCe5NBvNB9aX9RqR6l-BAA</t>
  </si>
  <si>
    <t>I've been to Hot Diggity twice: once the week it opened, and today, to bring my friends.  I like hot dogs, but I'm a vegetarian; which is why I'm a fan of this place - they have 2 dog options: meat and non-meat.  Then you get to choose from 10 different regional styles of condiment \packages\" to add to your dog.  The first time</t>
  </si>
  <si>
    <t xml:space="preserve"> I had the Fiesta (guacamole</t>
  </si>
  <si>
    <t xml:space="preserve"> topped with sour cream) - yummm.  Today</t>
  </si>
  <si>
    <t xml:space="preserve"> I had the Windy City (pickle</t>
  </si>
  <si>
    <t xml:space="preserve"> relish</t>
  </si>
  <si>
    <t xml:space="preserve"> onions</t>
  </si>
  <si>
    <t xml:space="preserve"> and mustard) - again yummm.  I've always been a fan of the Chicago-style dog</t>
  </si>
  <si>
    <t xml:space="preserve"> so this was no surprise.  ;They also sell hand-cut fries (which I find are a tad bit overly salted) that you can purchase additional dips for</t>
  </si>
  <si>
    <t xml:space="preserve"> like Peppercorn Ranch</t>
  </si>
  <si>
    <t xml:space="preserve"> Rosemary Aioli</t>
  </si>
  <si>
    <t xml:space="preserve"> or Chimichurri Sauce.  The ranch was decent</t>
  </si>
  <si>
    <t xml:space="preserve"> but the rosemary aioli was a bit bland</t>
  </si>
  <si>
    <t xml:space="preserve"> and the chimichurri sauce was not true chimichurri sauce</t>
  </si>
  <si>
    <t xml:space="preserve"> but more like a chimichurri sauce + salt and mayo - lime.  I am not mad about the dips</t>
  </si>
  <si>
    <t xml:space="preserve"> though - after all</t>
  </si>
  <si>
    <t xml:space="preserve"> they were only 25 cents each</t>
  </si>
  <si>
    <t xml:space="preserve"> and I like trying things.  I just won't buy the same ones anymore.;I like this place to come back again and again to keep trying all the different varieties.  Next on my list: the Bronx (with sauerkraut!!!) and the Saigon Fusion (with pickled carrots and cucs!!!).  ;If only I had a faster metabolism</t>
  </si>
  <si>
    <t xml:space="preserve"> I would've tried them all already."</t>
  </si>
  <si>
    <t>J8pcw1CP3QqCKBXSBeJAAA</t>
  </si>
  <si>
    <t>This place is awesome! The ambience of the place is hip and fun, and the staff are always friendly and super knowledgeable about whats in their food. I love that they can veganize a good majority of their menu options which means us vegans can actually eat here! ;;Any of the dipping sauces I've tried for their fries have been amazing and I love the cute touch with the holes in the tables to hold your fries for you. Plus the fact they serve more natural sodas is definitely to be commended.;;A spot definitely worth checking out on South Street, especially if you're looking for something that will cater to both the meat eater and the vegan.</t>
  </si>
  <si>
    <t>1HJQQNUWqOStCg8BaLFsDA</t>
  </si>
  <si>
    <t>EstpfmBSKgl7_lR3NpO-Kg</t>
  </si>
  <si>
    <t>I know this place is gimmicky, but I love gimmicky food! Their hotdogs are tasty, even when you order something with a bunch of different toppings, everything's spread out well and isn't overwhelming. ;;Their fries are great, though the dipping sauces definitely make them. ;;I had their poutine awhile ago, and while I can't compare it to the \authentic\" stuff</t>
  </si>
  <si>
    <t xml:space="preserve"> I thought it was fantastic. ;;Even when they're slammed with orders</t>
  </si>
  <si>
    <t xml:space="preserve"> I've never seen the staff be anything less than polite and efficient."</t>
  </si>
  <si>
    <t>bxF7zxNwxcTmi7Bm8fCUhQ</t>
  </si>
  <si>
    <t>Xs72dEsypfmB6jK8XUxIUQ</t>
  </si>
  <si>
    <t>Z0ADo4dZzrsAFNA-9d39vQ</t>
  </si>
  <si>
    <t>Hot Diggity serves up a tasty variety of hot dogs and super tasty Belgian fries with your choice of original dipping sauces.  My favorite hot dog is their good old fashioned chili cheese dog.  ;;They also serve up all kinds of interesting soda pops bottled and on tap.  The staff is friendly and what better ambience can you ask for watching the South St. crowd walk by as you chow down your tasty meal.</t>
  </si>
  <si>
    <t>f3U938agf5Z4p21itNG9pg</t>
  </si>
  <si>
    <t>Great food; great service; great price...  recommend the Buffalo dog; fries and maple soaked churros.. If you  like hot dogs ... This is dogs gone wild...  Good third date dinner... Stroll south street...  Grab a classy dog and right on to the next thing...  Just keeping real...  Lol</t>
  </si>
  <si>
    <t>W7CspOSBTIHvcJ2KY9hnrQ</t>
  </si>
  <si>
    <t>0pnIIgi4sm96CllW0DhXug</t>
  </si>
  <si>
    <t>Restaurants, American (New), Diners, Italian</t>
  </si>
  <si>
    <t>Il Pittore</t>
  </si>
  <si>
    <t>V8NF7aQeJwRtLFnzOfXlKQ</t>
  </si>
  <si>
    <t>Since I was 9-years-old, every time that I've been on Sansom Street, I have been there to dine at Porcini's, a place that had quickly become and is still a traditional favorite with my sister, my dad, and me. Last week, this changed for the first time when I dined at Il Pittore - and felt a smidgen of guilt for skipping out on my buddies Steven and David Sansone in favor of the Stephen Starr restaurant across the street. ;; However, it didn't take long for Il Pittore to win me over. The vibe is tasteful and rich due to the dark woods, white walls accented with black, and the art depicting Italian culture. The upstairs was a bit bright for my personal taste, but that's a minute detail. The service was great; the staff was friendly, knowledgeable, and conversational without being overbearing. They certainly went above and beyond. As for the dress code, it's business casual, but there were people dressed quite well and a couple people wearing t-shirts and shorts. Best to stay business casual.;;All of the selections on the menu are intriguing and I wanted to order over half of them, so it's definitely a spot to which I'll want to return. Hopefully soon. None of the portion sizes are overwhelming, allowing you to order an antipasti, primi, and secondi. I had the scampi, a white lasagna - which was a special that day, and the suckling pig. At the end, I was comfortably full. The scampi was very tasty, but simple - nothing to jump out of your socks for. It was pan-seared with olive oil and garlic with some pesto verde on the side. The shrimp were all sizable and they all had their heads on, so be prepared for that.;;The lasagna was fairly meaty and had a white cream sauce. The top later of cheese had been browned and was easily the most flavorful part. It was tasty, but I will always prefer lasagna with red sauce.;; Now for the sucking pig. Yes, it was delicious. It was rich, tender, and the top layer was both crispy and a bit salty. Despite the reasonable portion, there was something honestly hedonistic about this meal. The pig was sitting atop a bed of cavolo nero, which is black leaf kale - very tasty as well. I'm really looking forward to the next time when I can try the spiced lamb sausage, either the agnolotti or the ricotta gnocchi, and the baked halibut.;;My sister partook in the braised octopus. She said it was good. I took her word on it. She also had the corzetti. The goat, mint, and chili oil made for an interesting flavor combination and while it was good, I don't think it's something I would want a full plate of. For dessert we had a banana pastry dish which was amazing, although personally I don't think I've ever had a bad dessert that featured banana.;;I had high expectations for this restaurant, and they definitely delivered a great dining experience!</t>
  </si>
  <si>
    <t>QLF_3qUbkoMYDuHT2gxBAg</t>
  </si>
  <si>
    <t>_oUFKiaghXCjBKsno32Z7A</t>
  </si>
  <si>
    <t>The romantic ambiance and service are 5 stars (despite the fact that we had to wait for nearly 20 minutes for our table, despite making a reservation for a relatively late hour - the manager and waitress tried hard to make sure that we had an enjoyable anniversary dinner).;;However, the food and the value for money are 3 stars. The dishes we ordered were good but not mind blowing, and consisted of very small portions (we called it \gourmet style\" dishes)."</t>
  </si>
  <si>
    <t>RSg3Vqin84ASUeoznIGsfg</t>
  </si>
  <si>
    <t>nysEq6JCCqJ0YxFEvWMZQg</t>
  </si>
  <si>
    <t>Il Pittore, has a nice ambiance, beautiful table settings and is located in a quaint area near Rittenhouse. ;;The wine selection:;I saw as much as 600% mark up on certain wines. $65 - $85 dollars for $15.00 bottles of wine. I will expect to pay double at times, but not this kind of a mark up. The wine selection goes up into the $100.00s - $300.00..., but I stopped looking and comparing at \an Antinori Santa Cristina le Mestrelle 2012\" a $16.00 bottle there for for $65.00. Do they not think people have access to this information?!;The waiter was so so pushy</t>
  </si>
  <si>
    <t xml:space="preserve"> he actually started to tell me what I needed to order. \"you should order this and that\" \"you need to experience all courses..\". I left so nervous at how pushy he was. It was unbelievable</t>
  </si>
  <si>
    <t xml:space="preserve"> I almost had to say \"Leave us ALONE to Order what we want!\" And I consider myself to be one who would not allow anyone to treat me that way. So you are on guard and nervous</t>
  </si>
  <si>
    <t xml:space="preserve"> when you should be relaxed and enjoying the evening</t>
  </si>
  <si>
    <t xml:space="preserve"> especially at those prices.;The food was good</t>
  </si>
  <si>
    <t xml:space="preserve"> I felt it was a little overpriced. The dishes had a nice presentation and you can see the Chef took pride in the food</t>
  </si>
  <si>
    <t xml:space="preserve"> quality and presentation.;Would I return:;No</t>
  </si>
  <si>
    <t xml:space="preserve"> I would not. I find other restaurants to be priced more reasonably for what you get. The food is good</t>
  </si>
  <si>
    <t xml:space="preserve"> the presentation is good</t>
  </si>
  <si>
    <t xml:space="preserve"> the waiter pushy</t>
  </si>
  <si>
    <t xml:space="preserve"> the wines</t>
  </si>
  <si>
    <t xml:space="preserve"> good selection buy WAY overpriced.;If this were a B&amp;B I'd come back and be more forceful with the waiter telling him to back off.;The management staff were attentive and the head manager eager to please."</t>
  </si>
  <si>
    <t>z03AhIkYBFRDYryACm2cNw</t>
  </si>
  <si>
    <t>_010wTY79bocAfZPeNFKHg</t>
  </si>
  <si>
    <t>My partner and I have gone here twice, once sitting downstairs along the chef's counter and once upstairs with his parents. Both times the service was outstanding, our waitstaff was knowledgeable and had fantastic suggestions, without being too pushy. GM Michael was a stand-out, he spent SO much time coming over and talking us through the courses and matching wines- he went above and beyond, and was super friendly.;;Food-wise, we've tried a lot of things, and enjoyed them all. The one dish that I can't stop dreaming about is the kale/brussel sprout lollipops- the sweet red pepper and fennel sauce along with the perfectly poached egg make this one of my favorite dishes ever. This appetizer is a can't miss, get it if it's on the menu! I'm not a pork eater myself, but my partner got the suckling pig entree and loved it. He's still talking about it. The pasta dishes are small, but good. This is a nice place and a romantic atmosphere. You will feel taken care of.;;Alcohol is pretty pricey- I got a small glass of a wine I know to be much cheaper in the bottle. But if you go in knowing this, grab a cocktail instead- they're pretty market price, and artfully made. The bartender downstairs was friendly and chatty as well. ;;All in all, excellent experiences both times, and great food. If we could afford it more often, we'd be there! But for now, it's a great spot for a very special occasion.</t>
  </si>
  <si>
    <t>6CvDpUjLcTA2FX-rGVLNCA</t>
  </si>
  <si>
    <t>D69zf4vHvPzUMWQ6RpTHYg</t>
  </si>
  <si>
    <t>I was so overwhelmed and impressed with the service and the food here that I wrote them a letter to let them know. And it was a kick-ass letter, 2 full pages. I mailed it and saved a copy of it to post here....my PC eat the letter and will not spit it back out. And lucky for me it took with it my entire hard drive. yeah me. Did I mention what a great letter this was??;;Instead of joining my crazy (yet loving) Italian family for Christmas Eve dinner, we decided to seek out an Italian restaurant to dine out at. After calling FOUR restaurants that friends had suggested and getting FOUR answering machines with no one returning my calls, I searched here and found Il Pittore. Being that I grew up on Italian fare, I was hesitate yet excited to try something new.;;One must actual read their website and menu to understand that this place isn't your typical run of the mill, throw gravy on some homemade pasta then offer you a soggy tiramisu before rushing you out the door kinda place. This is Northern Italian Cuisine...think more butter sauces, pork, beef, seafood type place. Not a speck of red gravy in site.;;We opted for the 6 course tasting menu and were impressed. Very impressed.;;Highlights ~;;The soup was served HOT! Not luke-warm, not kinda warm but HOT!!;;Truffle-Butter over pasta - WOW - crazy insanely yummy.;;Marscarpone Gelato - Heavenly. Only to be topped by the Creme Fraiche Gelato that I ordered as my 2nd dessert.;;Yep, I ordered two desserts and my waiter was thrilled to heard me ask for such a thing. ;;Service was impeccable but approachable.;;Not an every weekend kinda place, we dropped $300 after tip (both had 2 drinks and of course my additional dessert ~ of course we were feeling more generous then usual since it was the holiday season as well!);;Very Happy in the end.</t>
  </si>
  <si>
    <t>XjLvFaNKzzprEDRR-3kxsQ</t>
  </si>
  <si>
    <t>bI7IsX1ddeJ9B5NrmsJ_oA</t>
  </si>
  <si>
    <t>Il Pittore has definitely earned its mark as one of the best restaurants in Philadelphia.  Everything about the dining experience there was PERFECT.  The servers, bartenders, hosts and other staff were extremely professional, polite, congenial and welcoming.  While we had reserved a table online, they did not rush us when the appointed hour came, but let us relax at the bar until we were ready to proceed to our table.  ;;The food was outstanding!  The potato crocchetta and polpo brasato were perfectly cooked and so flavorful!  The second courses, gramigna and lobster tortellini, were amazing.  The gramigna may have been the best pasta dish I've ever tasted.  For our last course we had the duo of rabbit and maialino a fuoco lento, which was ample food and succulent to the last bite.  We couldn't resist ordering a side of fennel with stracchino; I had never eaten fennel prepared in this manner before, and it was amazing.;;The prices are extremely high, and that will definitely have a chilling effect on return visits, but it's very nice to see Italian food done well, and the menu much broader than the typical fare.</t>
  </si>
  <si>
    <t>qi7WvsFhe3Bjw-uCJBUgLQ</t>
  </si>
  <si>
    <t>The BEST!!!  My fiancee and I went to il Pittore this past Valentine's Day, and I have to say that I have never had a better meal!  The waitstaff is incredibly knowledgeable, so ask what they recommend.  We did this, and we were blown away by each course.  It is important to know that this establishment serves their courses at a slower pace, so make sure that you have the time to enjoy everything!!;I can not say enough good things about this restaurant, but definitely give it a try, it will turn out to be one of your favorites too!!</t>
  </si>
  <si>
    <t>SHolxo7IGUp5Sff0jSY7JQ</t>
  </si>
  <si>
    <t>i3r3v_6kyHScwfJ-Yd9clg</t>
  </si>
  <si>
    <t>Il Pittore is great for a romantic dinner or special occasion! It has perfect intimate ambiance without being too dark, too crowded or too moody as many restaurants often are. ;;Oh, also - the food is divine. The pasta is perfectly cooked and prepared. Portions are great - not too generous, but if you're getting three courses than you will be sufficiently and contently full. I had the baked ricotta, pappardelle, and scallops. I have many food allergies and the Waiter was very accommodating and very subtle when speaking to me about my requests. Often times, waiters will shout across the table while I explain to everyone nearby what I can and cannot consumer and it can be very embarrassing. I was relieved to have the a sensitive waiter who came closer to me so I could speak to him one on one. He also went out of his way to switch part of my dish with a sauce I could consume to keep the dish refreshing. It was very thoughtful!;;Don't skip the nutella bombs (donuts with a creme sauce). YUM.;;Overall, excellent service from entry to exit, dream worthy food and beautiful decor.</t>
  </si>
  <si>
    <t>NcHlWue_7z5Z_9qUD56B9w</t>
  </si>
  <si>
    <t>JebF6CXANcAzYJRW7iTgVA</t>
  </si>
  <si>
    <t>My wife and I were quite disappointed with this restaurant. First; the service is quite poor. We waited quite awhile between courses; and the waitress rarely checked on us to see how we were doing with water and drinks. Next; we ordered a pasta dish as a second course. It came with five small pieces; which cost $18. After quite a long time; the waitress came over and commented on how we ate the dish super quickly; as if we were given an enormous dish. Next; we ordered the frites as a side to our meals. I am not sure why they call them frites as they are simply fried potatoes that you would get at a diner; nothing more. I ordered the slow-cooked pig as an entree; and received a strange meat lasagne looking entree. It was sub par at best and strange. My wife got the veal cheeks which tasted like pure pieces of fat. My wife and I go to many Steven Starr restaurants and love them; but this was not among our favorite meals. While there were many negatives; I would like to comment that the drink selection was quite good. Overall; we will not be returning. At the end of our meal; the waitress apologized for the wait between courses and gave us a piece of chocolate as an apology from the restaurant. The piece of chocolate was stale and old. Enough said!</t>
  </si>
  <si>
    <t>DkD4ocofLNVtSusCMY9UNA</t>
  </si>
  <si>
    <t>sDG_Epr7CY3DKJXglbPrZg</t>
  </si>
  <si>
    <t>Giving 4 stars because the prices were too high for portions you get. If price is no big deal to you; this place will be a favorite. Started with the baked ricotta which was spectacular. They were really accommodating when we asked for more focaccia bread. The server told us that the primo portions were small but we didn't think they would be THAT small. We all ordered a pasta ( loved the parpadelli with wild boar Ragu). The pasta was clearly homemade and fresh as can be. We also ordered their special which was duck. It was great but a little too salty. The brussel sprouts were divine! At the end of the meal; a server brought us a digestive drink. Very nice touch. Will probably return with the in laws.</t>
  </si>
  <si>
    <t>yYG2XDKCaf5yOLgJSKMw6g</t>
  </si>
  <si>
    <t>Italian, Ice Cream &amp; Frozen Yogurt, Specialty Food, Restaurants, Food, Coffee &amp; Tea, Tea Rooms, Chocolatiers &amp; Shops</t>
  </si>
  <si>
    <t>Anthony's Italian Coffee House and Chocolate House</t>
  </si>
  <si>
    <t>FV5UWDEuz3fruiKHu2ss7w</t>
  </si>
  <si>
    <t>Anthony's has great staff. Always nice and helpful!;Excellent coffee drinks and homemade treats.;An asset to the Italian Market!</t>
  </si>
  <si>
    <t>1mwlAJsbpb8lRRTCtBOKjw</t>
  </si>
  <si>
    <t>NbrSu2ac_kYP7-ReYLPV4Q</t>
  </si>
  <si>
    <t>As an Italian new to the Philly food scene, Anthony's is exactly what I need in my life! After having a sweet brunch at Sabrina's around the corner, I needed something salty with more substance to hold me over until dinner time. The original panini was EXACTLY the combination that I was planning on ordering, so I was psyched that it was readily available on the menu. I requested they add some balsamic vinegar, which made this perfect panini even better! My friend got a hot chocolate, which she said was awesome. They had a lot of different types to choose from. She also ordered a cannoli. She let me try a bite and I enjoyed it, though I found it to have a strong vanilla flavor. My favorite cannolis come from an Italian pastry shop in New Jersey, so it would've been hard to replace them in my heart, but this cannoli was fine. I prefer the filling to taste more like ricotta with only a hint of vanilla. I definitely want to go back to try Anthony's drinks and other menu options. I've been telling my family about this place all weekend since I visited. They live in New England, but I'll certainly be bringing them by when they're in town! ;;Anthony's is a very small spot that fills up quickly and has limited seating. A true cafe atmosphere. Warm lighting with lots of people coming and going. They had a line out the door when I entered the establishment, but they helped people quickly and efficiently PLUS they were nice about it. That's key, folks. You don't find that everywhere, especially in a city. I appreciated their kindness. ;;Overall, Anthony's is a quaint cafe that has delicious food, drinks and dessert and kind, appreciative staff. Can't wait to go back!</t>
  </si>
  <si>
    <t>lnyiQItX1UZuErsGmozTiA</t>
  </si>
  <si>
    <t>e6slL0xpoypvqMjZUHevHw</t>
  </si>
  <si>
    <t>I was unfortunately disappointed by Anthony's Italian Coffee House.  The service was not very enthusiastic or amiable; and the lattes I bought were watery.  While the ambiance was warm; I do not think I will be coming back to Anthony's.  I would rather spend over $9 for two lattes somewhere else.</t>
  </si>
  <si>
    <t>u1ALMk8ZSYNzUeqOKhxACA</t>
  </si>
  <si>
    <t>43JmvrzSvKa4r5cVZMhsAw</t>
  </si>
  <si>
    <t>Gelato; not so good.  Chocolate confections?  UHHHH HUHHH!  Try the peanut butter stuffed pretzel drenched in chocolate!  Or chocolate dipped biscotti!  Or chocolate covered caramels... or chocolate... CHOCOLATE ANYTHING!  They use good quality; not too sugary stuff.  They have the goods!!! The lady behind the counter was a precious DOLL who bashfully admitted to being a true philadelphian who has never been to the state house; Betsy Ross's house or Liberty Bell!  She promised she would; as she made us drool and spend and spend and spend on chocolate (Sarna con gusto no pica y si pica no mortifica - they would say back in PR!).  What a beautiful shop; nothing to envy any of the ones we visited in Venice or Tuscany!</t>
  </si>
  <si>
    <t>FEIAqg8ookowtlshfLUG8g</t>
  </si>
  <si>
    <t>yummy yummy chai lattes; and I hear the coffee is great too!</t>
  </si>
  <si>
    <t>5VCjf3uoz2Ja9_fZ0Oz-KQ</t>
  </si>
  <si>
    <t>I stop at Anthony's a few times a month when I go to the market. ;The coffee is very good - not as good as it can be but they can make a decent cappuccino - make sure you get it to stay - there is something in getting good coffee in a paper cup that takes from the experience. ;;My favorites there are actually the paninis - Italian cheese and cured meats pressed inside a good piece of bread with a small pasta salad on the side makes for a great lunch. ;My other favorite thing is the biscotti - there is a brand that they sell that I love - look for Gilda's Biscotti (Almond Anise is my favorite). And if they have them in the mixed packages take one home. ;;They also have Canolies that are pretty good and some other pastries. ;Service is good people are nice - I love the first whiff of Coffee smell as you walk in and I love going there in a midweek afternoon when it's nice and quiet.</t>
  </si>
  <si>
    <t>FyMwJiM5s-Jd2Qzaqrfgog</t>
  </si>
  <si>
    <t>rtPaM-htK0jfcczfWeEwgQ</t>
  </si>
  <si>
    <t>Really cozy; warm; good food and hot chocolate; and Wifi! I would come back!</t>
  </si>
  <si>
    <t>dp9DXeFzzD_u_8SA70Hr5A</t>
  </si>
  <si>
    <t>k-jgfbbYGFWiQE_qMAc3Fg</t>
  </si>
  <si>
    <t>I f*&amp;ing love this place.  I can't even describe why. Okay; maybe I can.  As my husband said to me \it feels like the real deal.  Like they could film a mob movie in there.\"  So maybe that's it. And the fact that I go in; get a real espresso (usually in latte form); sit at a small table; chat with the locals and bite into a real Italian biscotti (not a cute one with icing and colors... just a small crunchy bite with almonds and a touch of anise/licorice to it).  If you like Starbucks and hipsters; this ain't for you."</t>
  </si>
  <si>
    <t>HIMzRscLyAzmgedtOcSpmw</t>
  </si>
  <si>
    <t>The people working here were so sweet to us and our 1 year old daughter. On a very hot day; they were a bastion of AC and cool treats. We sampled gelatos; tasted treats; and chatted with the woman and little girl at the counter for quite a while. The gelato was delicious; btw! If we lived in Philly; we'd be back here often. Don't miss them during your stroll through the Italian Market/11</t>
  </si>
  <si>
    <t>vRFSloYOIFzvTbbcsah1dA</t>
  </si>
  <si>
    <t>LcZ04fqR81V9BIWqn4K8JA</t>
  </si>
  <si>
    <t>Ru0xPViaheyZi7LsEfK2AQ</t>
  </si>
  <si>
    <t>BOq6aYbFAyCYNv_7O2mIMg</t>
  </si>
  <si>
    <t>Restaurants, Burgers, Cheesesteaks, American (Traditional)</t>
  </si>
  <si>
    <t>tFRv9_HJa4TlB05d35ui-g</t>
  </si>
  <si>
    <t>hrYQKV1zni5LJvEkadXPxA</t>
  </si>
  <si>
    <t>4dsgdAAnsGUTb3qycc4dZg</t>
  </si>
  <si>
    <t>In my search for the best cheesesteaks in Philly during my trip there, I found Ishkabibble's. They had a great rating but for some reason, I didn't think it was within walking distance from my Airbnb, so I overlooked it. During a walk along South St, my boyfriend and I walked past and I realized it was closer than I thought. Unfortunately, we were hungry enough to get food. We kept walking. An hour later, we were walking in the other direction of South  St and saw Ishkabibble II. I took it as a sign that I just needed to get my cheesesteak. I still wasn't hungry but I knew I would need something on our stomachs for later on when we would start drinking.;;I was a skeptic. I had not seen reviews on the second location and usually the first location of chains always have better food than it's other locations. Then I thought, \well maybe the subs are so good and that's why they had to open a second location.\" I didn't feel like trying to walk back to the first location since South Street was getting even more crowded so I just settled on Ishkabibble II.;;The tables were full and the line was somewhat long. It was a good sign. Either the food was great or we were a bunch of naive tourist who thought this place could possibly have great cheesesteaks. I ordered the cheesesteak submarine with provolone</t>
  </si>
  <si>
    <t xml:space="preserve"> onions and mayo. The people behind the counter were very friendly and I didn't feel rushed or nervous to order like I did at Jim's. I liked that this place accepted cards for orders over $10 because I ran out of cash. I got a ticket with a number and I waited till it was called. Then</t>
  </si>
  <si>
    <t xml:space="preserve"> I grabbed my food and left.;;I finally made it to my Airbnb and I was hungry enough to dig in. Very good! Definitely better than Jim's. The meat was definitely better</t>
  </si>
  <si>
    <t xml:space="preserve"> although it could have used a tab bit more salt and pepper. The cheese was melted more but that also could have been because I didn't eat it right away and it had more time to sit in the wrapper with the hot steak. Everything about it made me happy. Even my boyfriend was upset for not getting one after he tried a bite. We asked me</t>
  </si>
  <si>
    <t xml:space="preserve"> \"why couldn't we have gone to this place first because that other place was trash.\" Was it the best? Not really</t>
  </si>
  <si>
    <t xml:space="preserve"> but many levels above Jim's. I will definitely come back here and even the first Ishkabibble my next trip to Philly."</t>
  </si>
  <si>
    <t>Zf3JtxPFxt0OyJ7TyEqPwA</t>
  </si>
  <si>
    <t>I7lJX1U2OAbbtRB0VU2q8w</t>
  </si>
  <si>
    <t>The service was pretty good; the woman that had taken my order was attentive and greeted me as soon as I entered. I ordered a burger with lettuce and tomato; but it wasn't amazing. The meat was a bit dry and didn't seem fresh at all. I also shared a strawberry milkshake; but we were debating whether to get it or not since its was $6! The seats at the booths had rips and dents; and could be replaced. But I'll probably come back if I was in the area and wanted something to eat.</t>
  </si>
  <si>
    <t>y3E-e-tZsqkgcuoCGMn4cw</t>
  </si>
  <si>
    <t>Scvl4Ur5vqSeSOLLfK1Tuw</t>
  </si>
  <si>
    <t>After trying Pat's and being disappointed; this place has great customer service. The Philly steaks were great and we had a fun experience.</t>
  </si>
  <si>
    <t>h__GErRWyzagaQ5Rj5maqg</t>
  </si>
  <si>
    <t>Xtsu_Vd91_H6FIxGQSu-ag</t>
  </si>
  <si>
    <t>So we we were traveling on South to get a slice of pizza at our favorite spot and we thought that it would be a good idea to grab some fries to complement the meal. So naturally;  I thought of this place. Normally; I would patron the other location down the street but it has been a while so I thought to give this place a chance. Just as I was about to order; I noticed the cooks pouring the fries into the fryer. Nothing wrong with that except that the place that brags to have the best fries uses the same frozen from a brown bag stuff delivered from your typical you name it big box major food distributor just as any other chain or \I just gotta have fries to sell\" shop would carry. What a disappointment. It tastes fine; but for $4; I think you can do better; find better fries; or get these fries elsewhere for $1.50. It's your choice."</t>
  </si>
  <si>
    <t>gPv6bJ7Ob0-07DRhSbV4XA</t>
  </si>
  <si>
    <t>dAQHqTGDTohUazoUAq0idw</t>
  </si>
  <si>
    <t>Both Ishkabibbles still hold the number one spot for cheese fries on my list. Their cheesesteaks on the other hand .. not for me.;;I don't like the bread that they use. I like harder bread. Maybe throw the bread on the oven and let it toast of a little bit.;;The steak on the cheesesteak we got was chewy.;The diced chicken on the chicken cheesesteak was also kind of chewy.;;I probably will not get their cheesesteaks again but I will be back for cheese fries. I also like that they are open late and has indoor seating. A nice place for random late night catch ups.</t>
  </si>
  <si>
    <t>HXwOLIASC2VYw7SnOqYKpQ</t>
  </si>
  <si>
    <t>4_vBDxNNV-giTxbodY2ahw</t>
  </si>
  <si>
    <t>O9yaTyVAJapefXMaQHo7ng</t>
  </si>
  <si>
    <t>I was afraid their cheese fries would be different but it looks like it was the same lady from the other store &amp; it was just as good!;;I like that there are so many seats here for if you want to dine in but I only ever go for their fries so I just grab and go. With that being said, the other place would be more to my liking since we can order outside.;;The 2 cashiers that were there when I stopped by gave off a I'm-so-cool attitude and was making fun of one of the customers that just left. Not cool.</t>
  </si>
  <si>
    <t>ViEDFh9kg0TAClZt37SNWg</t>
  </si>
  <si>
    <t>first star: location;;I really enjoyed the open window space so you could sit eat &amp; literally be in the midst of the crowd.. I walked past the original one &amp; noticed that it didnt look like it had any dining space;;second star: Chicken cheesesteak platter;;I ordered the chicken cheesesteak platter , my food was juicy and plentiful. They didnt skimp me on the meat or the fries which impressed me because I felt like i got my money worth;;third star: THE GREMLIN;;Lemonade &amp; Grape Juice ! It was the PERFECT combination ; sweet yet had a little zestiness to it ;;the last two stars are simply deducted because NEITHER one of my friends liked the cheesesteaks which is what we had come for !</t>
  </si>
  <si>
    <t>_8PZLyFFtnTQp1QO4GjhsA</t>
  </si>
  <si>
    <t>jkUjZI9RjmoIuMPpwpdSRw</t>
  </si>
  <si>
    <t>Comfort Food, Soul Food, Restaurants</t>
  </si>
  <si>
    <t>Victoria's Kitchen</t>
  </si>
  <si>
    <t>DowW9N5tYnjkyozysg4VzQ</t>
  </si>
  <si>
    <t>P_e2ZVKk3XRvffKHjITyMA</t>
  </si>
  <si>
    <t>I ordered the fried fish platter with broccoli and Mac nd cheese. I haven't had anything else from Victoria's kitchen because this one meal is so amazing that I know it will satisfy my cravings every time. I got my food delivered via uber eats; I find that to be the best delivery option because my food arrives nice and hot; just minutes after being cooked.</t>
  </si>
  <si>
    <t>Ja5MdrsolXrgZQcPRogdEw</t>
  </si>
  <si>
    <t>xM5_vnVcmwx7Akz3-Np4Bw</t>
  </si>
  <si>
    <t>I ordered through uber eats none the less Uber didn't prepare the food. I ordered a fried chicken family meal that was supposed to be enough to serve 4. What a joke. The four of us had a teaspoon serving of mac and and cheese; greens; and yams. The fried chicken was sub par and oh yea one piece of cornbread for 4 people. Total waste of money!!!! And if you are hungry go to KFC or Popeyes!!!</t>
  </si>
  <si>
    <t>pMRmhiJswyuNKtJN5MgWlg</t>
  </si>
  <si>
    <t>g7NrEAhP6pghgNGP5oWOrQ</t>
  </si>
  <si>
    <t>G1TaCfdpvKQ0Qo7fJ5yj_Q</t>
  </si>
  <si>
    <t>J5X-yDGIPylXoaiS3uxd3w</t>
  </si>
  <si>
    <t>4-dFU6CVIJOzF0IeyXbroQ</t>
  </si>
  <si>
    <t>h8ajRidwGORGuXPKH83dzg</t>
  </si>
  <si>
    <t>Ordered a few platters and everything was deelish!!! Fried Turkey chops; fried chicken; mash potatoes; sauteed string beans... really really good!! And I feel like the amount of food was worth the price!</t>
  </si>
  <si>
    <t>k_ISsC38btDVZoxvvh1P8g</t>
  </si>
  <si>
    <t>PkjIE-IDr0O0hS7kolLoJw</t>
  </si>
  <si>
    <t>It's been years since my boyfriend and I have ate from Victoria's due to the food going down hill; we took a chance last night and ordered  over the phone chicken wings/fried fish with sides and a piece of marble cake....Needless to say the food was really good; we where shocked.....I still have my doubts on other dishes but they get 5 stars for the food tasting like old school Victoria's kitchen</t>
  </si>
  <si>
    <t>ubSkNjocKX8ZgWgkgWOQHQ</t>
  </si>
  <si>
    <t>QNIX02OBq_WrxiiXniz3DA</t>
  </si>
  <si>
    <t>I found out about Victoria's Kitchen from a neighbor. Today, I ordered the Jumbo Lump Crab Cake Entree and the Shrimp Po'Boy. ;;First, I was surprised with how large the Po'Boy sandwich was. It was delicious with large shimps, and came with a yummy and slightly spicy house sauce. Only issue was I asked for no onions, but onions still came on the sandwich. ;The crab cake entree was superb. The crab cake was lump meat and tasted very fresh. The sides of mac and cheese, and potato salad was awesome. I only wish my potato salad had been cold instead of room temp. But this could have been due to the other hot foods in the food container. ;;Recently, I've been having trouble fining a soul food place that makes good seafood, as I am a Pescatarian (only eat fish/seafood). Will def be ordering here again.</t>
  </si>
  <si>
    <t>7mLxwE_qbCshNWNDbiRBXQ</t>
  </si>
  <si>
    <t>F9hxqT66ysbQt1CeCvRxlw</t>
  </si>
  <si>
    <t>sfGOWci8mid9d0ZGx1D1_g</t>
  </si>
  <si>
    <t>p5D2D4yv9VkLAuP4nelxjQ</t>
  </si>
  <si>
    <t>The first time I went to Victoria's was with my two daughters. They have a place you can dine in but they are not set that way. When the waitress brought me a cup of coffee in a styrofoam cup and not a cup a saucer, I was taken aback but let it go. Then when they brought our food (which we waited forever for) in to-go containers, I was like, what? The place isn't that big for dining so you would think they would at least have real dishes to serve customers. The food was \okay\" but they put way too much garlic on their food. Their cabbage has much to be desired. ;;Needing a taste of some soul food and not wanting to cook</t>
  </si>
  <si>
    <t xml:space="preserve"> my girlfriend</t>
  </si>
  <si>
    <t xml:space="preserve"> my daughter and I went yesterday (9/24) an ordered take out. It was a little chaotic to say the least. Nonetheless</t>
  </si>
  <si>
    <t xml:space="preserve"> my girlfriend wanted beef ribs which were advertised as $12. They said it was really $14; it was a typo and it was an old menu. Was that our fault? A true business would honor the price and eat the cost -- strike one. So we all ordered turkey wings</t>
  </si>
  <si>
    <t xml:space="preserve"> mac n cheese</t>
  </si>
  <si>
    <t xml:space="preserve"> cabbage</t>
  </si>
  <si>
    <t xml:space="preserve"> mixed veggies and yams. ;;I asked my girlfriend how was her first time eating the food. she was disappointed. We all thought the food was way to salty and not seasoned enough -- seasoned does not mean salt. Won't be going back. Will wait for Honey Blu's to open their restaurant."</t>
  </si>
  <si>
    <t>acGFc-KK0t2zonJ3m7w6GA</t>
  </si>
  <si>
    <t>eubQohkn22b4IytlVNz20g</t>
  </si>
  <si>
    <t>Restaurants, Nightlife, Bars, Chicken Shop, American (New), Fast Food, Cocktail Bars, Comfort Food, Chicken Wings, Sandwiches, Burgers</t>
  </si>
  <si>
    <t>Wishbone</t>
  </si>
  <si>
    <t>VMZRHrSKsq_VbIC7XMGavQ</t>
  </si>
  <si>
    <t>Wandered by and stuck my head in because it looked interesting. The young lady working there asked me if I wanted to come in and see what they had. I really loved their huge selection of craft beer. Had a stout from the cooler; a piece or chicken and a pot pie. All was really good. The staff is especially friendly and helpful.</t>
  </si>
  <si>
    <t>LwSw5FjfAZa0ITt7pBYM9w</t>
  </si>
  <si>
    <t>2uVGekcQl_vazaC7ev-jSA</t>
  </si>
  <si>
    <t>I visited Wishbone at 12:30 on a Monday and there were only two other customers; which is slow considering the location. I ordered a pound of wings ($8.95/LB) and a biscuit ($2.25). The wings are not seasoned well and not that tasty; therefore; I urge you to purchase one of the variety of dipping sauces they offer for an additional 50 cent. I was disappointed; at least one dipping sauce should have been included with my order. I hate when companies squeeze money out of customers by charging for condiments. I understand paying for additional condiments; but at least include some condiments with a customer's order. What's next; paying extra for napkins? But I digress. Butter is also not included with the biscuit. Specialty butter can be purchased for an additional cost. LOL. Again; what's next; charging for napkins? I ordered the Honey Butter which was pretty good considering that I had to pay for it! The biscuit is made from scratch and as for taste; it was 'ok.' It probably would have tasted better if it was served warm.  The menu is pretty diverse; they sell fried chicken (white; dark; and wings); sandwiches; salads; desert; and sides. They also have an impressive vintage soda collection. Now to the good part; they serve beer; prices range from $2.50 and up! They sell everything from Blue Moon to local craft beers! The atmosphere changes on Friday and Saturday nights from calm to wild! Thanks to party goers the line is usually long! Centered in the heart of Gayborhood; Wishbone is the perfect place to people watch on the weekend while sipping on a cheap cold beer! Wishbone's staff is friendly and the main reason why I am not giving it 4 stars is because I was not satisfied with the food and paying extra for condiments. If I could rate it based on the weekend vibe and beer alone I would give it 10 stars! By the way; they also deliver.</t>
  </si>
  <si>
    <t>YHQVsA58nH2CMVc9lngKiw</t>
  </si>
  <si>
    <t>eod1mk6q1p155DTZqLoRqg</t>
  </si>
  <si>
    <t>kY_NCE2-RsSQXfcgvynRhA</t>
  </si>
  <si>
    <t>Had a great drop in lunch here today.;Chicken tenders with two dipping sauces - a buffalo blue (which I normally don't like but was excellent here) and a very smokey chipotle.;Came with a very tasty mac and cheese. Full of veggies and other tasty morsels.;For a few extra bucks it came with a PBR which was a perfect easy drinking accompaniment.;Place is clean and stylish.;There's a big selection of other beer too which is nice.;Lots of baked treats that I didn't try.;Rice pudding too.</t>
  </si>
  <si>
    <t>R_ivn6E4vZIfnIfeaDdYdw</t>
  </si>
  <si>
    <t>WXSq3Pnc1XJIUFNW9aJ85w</t>
  </si>
  <si>
    <t>Wishbone is an excellent choice for any hunger need. Maddi is by far the best customer service associate on premises. Her personality and presence truly made my experience remarkable and I will most definitely be back again. Thanks; Maddi!</t>
  </si>
  <si>
    <t>lZvbmNAqOzyzMDlUJZh9oA</t>
  </si>
  <si>
    <t>a8AcIEESxV0q1lje6YoP5Q</t>
  </si>
  <si>
    <t>nNMvVxX-2NQWHGdIaUwRmA</t>
  </si>
  <si>
    <t>They left an item off my order, no biggie I'll just call and get it fixed. Well I call the number listed here, it's the other location. So when I find the correct number, I call and they have a voicemail system set up so you have to leave a message to speak with someone. This is insane for restaurant! What if I got the wrong order? I have to wait for a callback...? ;;Chicken was decent. Mac was not good.</t>
  </si>
  <si>
    <t>2OpjZPJo7K8AZJj5Rm7EZg</t>
  </si>
  <si>
    <t>Lured in here by helpings of Mac and cheese- it looks so good. However, prudence has always been a finer point of my personality, and when asked if the MAC was vegetarian and was deeply disappointed that it wasn't. ;;The cornbreads are vegetarian, but slightly too dry, i've gotten them twice- at least- because they look so damn cute and tasty. Brownies are such a hit or mess out of the four times I've gotten a brownie two of those times that brownie was spectacular, the other times it was stale. ;;The beer fridge is a nice touch and well priced too.</t>
  </si>
  <si>
    <t>HoN7S5MdPAvWH6Zi0CJW0Q</t>
  </si>
  <si>
    <t>I was so so so excited to come here and I was let down so so so hard. This place has such a great vibe with coolers lined up with craft beer along with original and modern decor. Unfortunately; none of that can help the fact that the chicken's flavor was god awful. They highly brag about their pretzel crusted chicken; but they forgot to leave out that doesn't compensate for the potent flavor that instantly hits you when you take a bite. Even the 75 cent honey mustard couldn't save it. I'll give it an extra star because the fries were somewhat decent. Such a shame for such a beautifully decorated place. Give it a try for yourself and let me know if you felt the same. See you all at Popeyes down the street.</t>
  </si>
  <si>
    <t>w5wYcUmFwSBvHfqXjVDR9g</t>
  </si>
  <si>
    <t>KV3gwOPH7rXGaz5ZMytdCw</t>
  </si>
  <si>
    <t>Place is great; there is a pizzeria right in front of the restaurant and I choose wishbone every time.  Only issue is there is a strange after taste with the fried chicken.  It could be MSG in the seasoning or a weird salt that I can t put my finger on; but I can t stand that after taste.  Other than that it is a great restaurant; and a decent value.  Chick-fil-la needs to take notes; from wishbone.</t>
  </si>
  <si>
    <t>ZuWTLCQy5q7fdAHcebtD3A</t>
  </si>
  <si>
    <t>a9tI3YQyIXHqt0c1AxaSbA</t>
  </si>
  <si>
    <t>Restaurants, American (Traditional), Event Planning &amp; Services, American (New), Seafood, Venues &amp; Event Spaces</t>
  </si>
  <si>
    <t>Valley Green Inn</t>
  </si>
  <si>
    <t>bGlm-iEnu32V9hYBEm28Xw</t>
  </si>
  <si>
    <t>Went here for lunch a few days ago. Memories of my grandmother taking me here as a youngin' to feed ducks came flooding back... and immediately halted as I was chased into the restaurant by an aggressive goose. D:;;Great setting and nice building tucked down next to the Wissahickon creek. For the historically inclined they've got an album with lots of information/pictures about the inn. ;;The food was pretty good, I had the meatloaf with mashed potatoes and green beans. Reasonable serving, not huge. Came with a little cup of fresh fruit! Also had a bite of the grilled cheese, made with brie, gruyere, bacon and tomato. Good as well, and probably made with at least one stick of butter. ;;Prices were reasonable with the most expensive entree being $12 or $13. You could easily pay twice as much to eat somewhere half as nice. ;;Definitely a place to take the parents, people visiting from out of town, etc.</t>
  </si>
  <si>
    <t>0_FWb5d-EkJVaP0GAr0gcQ</t>
  </si>
  <si>
    <t>QpdybwZNDeHTKG7BDkBtzg</t>
  </si>
  <si>
    <t>In early Oct. 2013 on a lovely fall night my husband and myself decided to try the;Inn for dinner.  Everyone agrees that it is a lovely place to dine.  The scenery and the;peacefulness is totally relaxing.  We have had lunch here many times and always;enjoyed it very much.  We did not enjoy dinner at all.  High priced, bad presentation;and the food was not very good.  We will never have dinner here again but as I said;IT IS A GREAT PLACE FOR LUNCH AND THE MENU IS MUCH BETTER AT LUNCH TIME.  Also, I want to mention that we only eat here in nice weather because we like to have lunch on the porch.</t>
  </si>
  <si>
    <t>evMfH7eMy8Gsgtbb9zKdXQ</t>
  </si>
  <si>
    <t>0Chsk9PbyEM0KWbN93uGHQ</t>
  </si>
  <si>
    <t>Reserved a table for 8 for my son's small wedding reception (the bride and groom exchanged vows outside the Inn which was fabulous). As others have said; food was terrific but servers were not at all friendly; seemed depressed! Nevertheless; we had a great time.</t>
  </si>
  <si>
    <t>3wlpQWDRZ9DzLPxq_r7mOw</t>
  </si>
  <si>
    <t>qResNBFci0w6hCeQR2hxNA</t>
  </si>
  <si>
    <t>Cute little spot right on Forbidden Drive; yummy food and great atmosphere.  Really feels like you've transported back in time.</t>
  </si>
  <si>
    <t>ZFiCP2iBozULUUaW2Fg9Ng</t>
  </si>
  <si>
    <t>OitSfdhVGzyMRD07Cas7gw</t>
  </si>
  <si>
    <t>13 years I have been going here for our wedding anniversary. !7 years we have been going as a couple. This year I walked away in tears in the parking lot. My Dinner; the pork chop dish was so over salted it was uneatable. It tasted like someone dumped a salt shaker; the cap fell off; and they brushed it off. We switched plates and he couldn't bear it either. We complained; and they brought back out the same dish. I think they rinsed it off with water and gave it back. Our meal was $73 for two. No drinks; no desert. Normally I wouldn't care because it was a special occasion; but when I walk out hungry; angry and in tears I can not forgive. We will NEVER be back!!!!</t>
  </si>
  <si>
    <t>IRC6mmXKEHNnLPI_FSffnw</t>
  </si>
  <si>
    <t>vsxXGYpPGr08qhEzxqjdCg</t>
  </si>
  <si>
    <t>Excellent time and meal. At outside on the porch with a great view of the creek. Had dinner this past Friday night.  We had the crab cake app; scallop entree; and Filet of Mig with a bottle of Malbec. I highly recommend this place. Great staff and awesome atmosphere.</t>
  </si>
  <si>
    <t>Felz_zEFFa3PgEfv2MyB7g</t>
  </si>
  <si>
    <t>ihY5TCzin-41l9DA5kkRkA</t>
  </si>
  <si>
    <t>Just got married at VG this past weekend; it was a amazing. The staff well exceeded our expectations; especially the wedding/events manager; Tegan. The surroundings are just perfect for any couple that enjoys the outdoors and an intimate setting in a fabulous historical landmark. The food was excellent and VG takes care of so much of the details -- getting all our decorations set-up; food; vendor suggestions. We are so pleased with how this special day turned out; thank you Tegan and the Valley Green staff!!</t>
  </si>
  <si>
    <t>eRcfe0keQVkkIipGa-yLgQ</t>
  </si>
  <si>
    <t>_0wDPhOvZEYAEeAabJ2v3w</t>
  </si>
  <si>
    <t>This park is like a mini get-away from city life. They have several options as far as trail systems for different activities. They have a long gravel road for easy bike riding/ running walking the dog and so on. They also have some pretty sick MTB trails that will test your skills and is a known hot spot for raiding in the city. You can get maps online for the MTB trail system. If you go to the opposite side of the creek there are really good hiking trails that are some what challenging at some points (rocky;steep). It's a really nice place just look out for no parking signs because PPA is always on the prowl on the weekends when it's hard to park.</t>
  </si>
  <si>
    <t>e-w8SpGlSBGvgX1Hy7i19w</t>
  </si>
  <si>
    <t>U-21SSmIpJ0or97-RzSW_w</t>
  </si>
  <si>
    <t>I went this past Sunday for Brunch. I had received a gift certificate for Christmas, and I have been anxiously waiting for the right time to use it. ;;The location is amazing, we sat outside on the porch it was nice and serene. ;;To start I got the soup of the day, scallop, fennel and potato. This was nothing more than a broth. No thickness from potato, No heartiness at all!  To the point my bf states maybe you misunderstood the waitress, and she said scallion instead of scallop. But after hearing 3 different waiters describe the same dish. I was in fact correct when I heard scallop, you just couldn't find or taste them in the soup. ;;Next up I ordered I got filet benedict- medium well. What I received was a bloody, filet on one croissant and a grey over cooked filet on the other croissant! Maybe if you put them together, it made it medium well? I understand how a chef's idea of temperature could be different than the patron but this was ridiculous. Each filet was cooked completely different!!!;;It was the worst food experience I have ever had!</t>
  </si>
  <si>
    <t>msX5Lr2YK0hUydbnBLRdHg</t>
  </si>
  <si>
    <t>g-oagd5wkUjGbTKuBx7lQQ</t>
  </si>
  <si>
    <t>I usually don't give out 5 stars but the setting of this restaurant in the middle of a state forest on the edge of Philadelphia is unbeatable.  I was looking for a cool date activity so ended up taking my BF on a hike and then to an early dinner here.  The park itself is beautiful.  I have been several times but never to this restaurant, usually just to swim and hike, but from now on I will skip bringing my lunch/dinner and hit up this place (when I can afford it as it isn't the cheapest place in the world!);;We had an excellent table near the fire place and enjoyed the crackle of the wood against the soft classical music playing.  The crab cake sliders and short rib Mac and Cheese were very  tasty.  We were satiated already BUT we each got a pan roasted chicken with sweet potato puree that was excellent and so worth the stuffed feeling afterwards.  Obviously to full for desert we had to leave but we enjoyed everything along with the fine service.  We will be back.</t>
  </si>
  <si>
    <t>YP5397G9XZSdap1xTI2pRw</t>
  </si>
  <si>
    <t>uVJkqQ1U9MH7hBorrwGhBg</t>
  </si>
  <si>
    <t>Thai, Restaurants, Coffee &amp; Tea, Chicken Wings, Comfort Food, Food, Specialty Food, American (New), Chicken Shop</t>
  </si>
  <si>
    <t>5QU0DFF-8YZuWv98EFqnQg</t>
  </si>
  <si>
    <t>I really wanted to like this place and heard about it during lent when I had given up meat. I found myself in the area again and decided to give it a try. I usually don't write reviews until I've been to a place a few times but I think my experience was a complete one. I ordered the special and sampled each type of chicken, the modern BBQ sauce, mac&amp;cheese (which the woman behind the counter was very proud of), ;a bananas foster pie, and the new hope birch beer. After finishing everything, I just wanted my $16.20 back. Individual reviews: ;;The chicken: It was very average and that is being generous. It wasn't incredibly flavorful but it wasn't dry so it could have been worse. ;;The sauce: It had the tang of a traditional North Carolina BBQ sauce, mustard and vinegar based. I can't eat mayo so I was limited with sauce choices but the mayo sauces were recommended. ;;The mac&amp;cheese: Salty and mediocre. It combines all of the things I like but makes a mess doing it. The pasta was well cooked but the cheese and bacon combo made it taste like I just licked salt off of my hand without the nice shot of tequila after. ;;The bananas foster pie: The crust of the pie needs no improvement but the filling could use an overhaul. I use the term filling loosely because after biting into the flakey crust, I struggled to find the bananas. There was a thin layer of smashed bananas and cinnamon sugar at the bottom and 75% of the interior was empty space. ;;The new hope soda: The birch beer (the actual name of the soda escapes me at the moment but it is birch beer) was the highlight of my meal. Everything you would expect from a Pennsylvania birch beer and very refreshing, which surprised me because I normally don't like fountain sodas and prefer root beer.;;I gave this place 2 stars instead of 1 because nothing was horrible.  I think the concept works, the decor is nice, and the menu is good but they need to work on the quality of their food because it currently doesn't match the cost.</t>
  </si>
  <si>
    <t>jYL0n90p-LoBnVAf_7Q0VQ</t>
  </si>
  <si>
    <t>3QFnjlMmHSb4uiPXQFUe1g</t>
  </si>
  <si>
    <t>The interior design is impeccable, the staff is friendly and the food is spot on. ;;If you want to try something special, more than just your average wings, try the sauce and toss special. You won't be disappointed. ;;I'll be living nearby and will probably come back to try the other areas of the menu. Well done!</t>
  </si>
  <si>
    <t>HaqXdpPeQrZ8l96HGv3jKw</t>
  </si>
  <si>
    <t>CHYoYtn0r4PuOrcnfbL1CQ</t>
  </si>
  <si>
    <t>Ordered the Veg sandwich from here and pasta salad; and they were decent.  The veg sandwich had a lot of good flavor; but after eating half of it it started to feel a little too vinegar-y.  It would've been better had there been more vegetables (it's just a thin layer of grilled zucchini) and if it were warm.  But they're very generous with the goat cheese! The pasta salad is decent; but not worth $2.75 for such a small portion.</t>
  </si>
  <si>
    <t>vUTnUSTCbFMfAb3v949fCw</t>
  </si>
  <si>
    <t>c6HOP-K50I4kflevcsmdnw</t>
  </si>
  <si>
    <t>1oPdaMEM-nwN4EWKVnz2cQ</t>
  </si>
  <si>
    <t>JTt8b3zxPdJ0JGbsQ3moxw</t>
  </si>
  <si>
    <t>33cdk_puzq-6sIX3d-4ibw</t>
  </si>
  <si>
    <t>vAjMo0_cCu8EHVTHBKUyow</t>
  </si>
  <si>
    <t>QJRxdKbLm3eJguT0BhjlSA</t>
  </si>
  <si>
    <t>VpgsJiM3zqrhrwJi8bkz2Q</t>
  </si>
  <si>
    <t>You get what you see--chicken fingers. They also serve wings and other overpriced items like mac and cheese (mediocre) and pastries (meh). ;;The sauces are unique and probably the best part about this place as you won't be able to find sauces like this elsewhere. Be watchful of how full the sauce is because some of the containers are not completely full and you get jipped. Sadly you can't sample the sauces without having to buy them. My favorite is bar b q sauce. It has a slight acidic vinegar kick, but isn't bittersweet. Maybe they cut back on the sugar? The chipotle lime mayo is great. It isn't too creamy and oily. The chipotle is subtle, almost dull and a little bit more would make it better and bold. I found myself having to double dunk the chicken in this sauce to really taste it. You always finish it wishing you had a little more. I've tried almost all of them and none of them are too memorable that I can recall anything great or bad about the rest of the sauces.;;The breading is thin and crisp, which I appreciate. With one bite you taste the breading and chicken, and not just breading on heavily breaded chicken that other places might serve. The breading can be over salty and seasoned too much. Don't mistake this for rich and intense. It is salty. I end up drinking a lot of water with this meal partially due to this. What makes the breading suck is that it is not always fresh. Who knows how long the chicken has been sitting out.;;The meat can be hit or miss; the chicken can be a little parched. This is disappointing when you have a whole pound of chicken to consume that will leave your mouth dry and leave you bloated after you drink a lot to quench your thirst and high sodium intake. More often then not, I always get the dried, salty chicken instead of the juicy, tender chicken that I once got at my very first visit. Perhaps I am unlucky and get the left over stale pieces that have been sitting out long. I can only recall once when my chicken was tender and juicy when they first opened.I try to avoid wasting money here because I have not had the same type of meal since my first. However, out of desperation to try something different than the usual univ city food, I have eaten here a few times to make this review justified.;;What my friends and I would like to do is split up and someone get french fries from Greek Lady and the others get chicken from Wishbone. We would satisfy our elementary palates by eating chicken fingers and french fries. If you are willing to walk a few more blocks, Allegros has really good curly fries but portions are a lot bigger when you eat at the place.;;I would have given this place 1.5 stars for the food, but they once cancelled a chicken wing eating contest on my friends and me just hours prior to the event with poor explanation so I knock it down to 0.5 stars, but yelp doesn't have 0.5 increments.</t>
  </si>
  <si>
    <t>FN7I6FXIzBvTRtl-TKrFtA</t>
  </si>
  <si>
    <t>w-RwaAmkCj5PEhx8qbX08Q</t>
  </si>
  <si>
    <t>Tried wishbone after a coworker mentioned they were at a networking event, I assume not catering as this food is underwhelming overcooked and too expensive.  The 1/2 lb chicken platter got me 1 chicken tender and two wings (drum).  The chicken wasn't seasoned, had entirely too much coating, was bland, overcooked, dry and cold so I guess on Saturday night they arent frying up fresh chicken.;;I purchased an extra sauce and got Mac and cheese as the side.  The honey mustard sauce was the best ever (the reason for the two stars) the sweet chili sauce wasn't sweet??? And the Mac and cheese is more of a lasagna coated version of Mac and cheese.;;Needless to say I'm disappointed for wasting $16.95 and never returning to this place.  I need my money back.</t>
  </si>
  <si>
    <t>rAHnQToOwqjMjASztvfrSA</t>
  </si>
  <si>
    <t>4sbuxNE57zFDH3zckl4zTA</t>
  </si>
  <si>
    <t>7SgM5DrVSfkaqCpyeKjT0g</t>
  </si>
  <si>
    <t>YfY4Wk7dG7jD4FYCzBJsfA</t>
  </si>
  <si>
    <t>I had a chance last evening to visit this place. I ordered a banana pie and a butter milk cheese biscuit with a lo colombe regular coffee. The food was ok , not very great, i found natural sweetnees or no sweetness in the bakery items i ordered which depends on a person's choice. The prices are high i supposed, the staff was very good. If you want to experience it for once or have enough money to spend, definitely go but it's not a place for daily evening visita especially when you are a student. Happy eating ....;;-diwa</t>
  </si>
  <si>
    <t>om0iV6K643KVGQYOXgUAyQ</t>
  </si>
  <si>
    <t>3NsTKp85H2FUjr1SURf0NQ</t>
  </si>
  <si>
    <t>Restaurants, Food, Cafes, Coffee &amp; Tea</t>
  </si>
  <si>
    <t>Greenstreet Coffee Co.</t>
  </si>
  <si>
    <t>2Ov0z0-yBe6OBImpgjOmEQ</t>
  </si>
  <si>
    <t>$2 cold brew.. So much better than most coffee places around. Comparable to the cold brew at Federal Donuts and Elixir. ;The location is small but there is ample seating inside and outside.  I will need to come back and visit to their espresso drinks.</t>
  </si>
  <si>
    <t>BALidQIfm4es2c6uZI0Uhw</t>
  </si>
  <si>
    <t>I really like their chai blend and the fact that they use Trickling Springs milk. Milk quality can really elevate a cafÃ©'s foamed milk drinks! I also like that they have comparatively later hours than other nearby cafÃ©s. When it comes to sidewalk seating; I don't think there's a coffeeshop in the city that has them beat! However; I'm an espresso lover and their varieties are not my personal favorites so I stick with the chai. I actually saw the owner and a barista walking into a new tea and spice shop in the neighborhood so it was good to see they're keeping it local!</t>
  </si>
  <si>
    <t>cQhxOvEEI-39Tpoq-L-LhA</t>
  </si>
  <si>
    <t>mi9jIRU-L4vrGvATMo9W6Q</t>
  </si>
  <si>
    <t>u5Oo-701k3c7wlwWhbvSlA</t>
  </si>
  <si>
    <t>Some of the best coffee; great atmosphere; locally roasted by the owners.</t>
  </si>
  <si>
    <t>l4LOCGuckB8ypPUrGnNbag</t>
  </si>
  <si>
    <t>_ts6eeLrIE70IrqubKkF6w</t>
  </si>
  <si>
    <t>Cute little place. We went here after having the coffee at Avenue Deli in Lansdowne and the coffee is fantastic. Chai latte is disappointing; not worth the $4. Still giving it 4 stars because the barista tried to fix it and their coffee is still worth it.</t>
  </si>
  <si>
    <t>5v3LmIocK5xVYStjg0ZfXw</t>
  </si>
  <si>
    <t>Had been riding my bike past this place daily and when I saw it was finally open, I had to stop in. ;;I'm glad I did, too.  The baristas were all friendly, and one in particular took his time explaining the various types of coffee, which I appreciated since all I know is that I like \good\" coffee.  He was knowledgeable of the flavors in each coffee and his explanation led me to choose a Guatemalan blend that had nutty undertones.  ;;Seriously</t>
  </si>
  <si>
    <t xml:space="preserve"> one of the BEST cups of coffee I've ever had.  I'm tempted to go back and purchase the whole beans...and another cup or two."</t>
  </si>
  <si>
    <t>yUh0Gm58lbNuVttMQvGbLQ</t>
  </si>
  <si>
    <t>6qwFmRF_31LlS8NAX56znQ</t>
  </si>
  <si>
    <t>KhmUenUxD8wAo2_-jSepwA</t>
  </si>
  <si>
    <t>I have had Greenstreet's roasted beans in the past and was excited to visit their coffee house.  I stayed true to myself and ordered their single origin coffee of the day.  The coffee I had was good, but I wish I would have paid attention when I was adding sugar.  I used Stevia instead of regular sugar by accident.  I'm not a Stevia fan at all. The sweetener gave my coffee a taste I don't like, but I could still tell that the coffee was good quality.  ;;Now the Chai Tea latte is a different story.  I was skeptical when the barista told us that the Chai was good, but I was sold when he told me it was homemade and was willing to tell me some of his Chai making secrets.  The Chai Tea is simply awesome!!  ;;I went here for the coffee and fell in love with their Chai Tea latte!;;My five star rating is based on the best homemade Chai Tea latte I've had to date!</t>
  </si>
  <si>
    <t>kaa6i7IHMyYIom7DIul9EQ</t>
  </si>
  <si>
    <t>FQ7I0cEAhs1izxlZzwbdGA</t>
  </si>
  <si>
    <t>1Z5m2PzwPWL0DaP5Ci5IGg</t>
  </si>
  <si>
    <t>5D8bXf4wKdNOrm4ds4eU4w</t>
  </si>
  <si>
    <t>Excellent staff and coffee. Was glad I stumbled across this on my walk exploring Philadelphia. I even bought a bag of beans to bring back to Chicago. I'd recommend the cold brew nitro; which is served in a belgian glass.. Pretty neat and tasty!</t>
  </si>
  <si>
    <t>7ns697i7CsC9vf5el1FyFw</t>
  </si>
  <si>
    <t>lXVJLzBNEd5qWuoX1d1okQ</t>
  </si>
  <si>
    <t>Event Planning &amp; Services, Restaurants, Sandwiches, Pizza, Middle Eastern, Caterers, Seafood, Vegetarian, Italian, Chicken Wings</t>
  </si>
  <si>
    <t>Ed's Buffalo Wings &amp; Pizza</t>
  </si>
  <si>
    <t>LSzNMQgWEJORM3c2dhPq_g</t>
  </si>
  <si>
    <t>I signed up on yelp just to write a review on Ed's.  I have ordered a few times from here for delivery.  The buffalo chicken pizza is good however I am leaving only 2 stars because the delivery service sucks.  ;;I live in an apt complex which is only 6 floors high.  The 3 occasions I had delivery, the delivery person REFUSED to deliver to my unit.  I had to come downstairs each time and for 2 deliveries, I had to actually walk outside my building because the delivery person was waiting in the car.  This is the only place that won't deliver to my unit.</t>
  </si>
  <si>
    <t>obQeFTW0af3hbcjcwCHxeg</t>
  </si>
  <si>
    <t>6yEQoQaafii0qUtFC7gCWQ</t>
  </si>
  <si>
    <t>Ed's is a good pizzeria.  The ed's sauce on their wings is sooo good. Their cheesesteak are alright. It's usually pretty busy; for me; it's not the most ideal place to meet up with someone and sit down and eat. Their pizza ia pretty good. I really enjoyed their white pizza.</t>
  </si>
  <si>
    <t>zfOzO2RY0nxsOEhk5MD3aw</t>
  </si>
  <si>
    <t>Ed's rules! It's the best vegan pizza option in west philly (daiya + awesome crust); and their non-vegan pizza is cheap and delicious too. Delivery can obviously be slow at peak times/if you don't live on Drexel's campus; so we always just pick it up and it's totally fine. The storefront is usually clogged with students but the ladies on the register are awesome and always give good service; especially if you tip (as you should) and aren't obnoxious.</t>
  </si>
  <si>
    <t>ed96C40GleELGD0aLpNwBw</t>
  </si>
  <si>
    <t>Positive: Clean location in University City with large screen TVs to watch sports.;;Negative: Below average quality and taste.;;Overall: Good place to visit for halal food if you are a college student in the area.  Otherwise look elsewhere. ;;Revisit:  Nope</t>
  </si>
  <si>
    <t>1_t6jqO5SgwtZxForRlZiw</t>
  </si>
  <si>
    <t>We placed an order for a group and everyone enjoyed it! They even had a vegan pizza which; for people like me who can't have dairy; is; in itself; a winner for even offering this! And I have to say; it was fantastic! I got it with all the veggies and they use real mushrooms! Another check in the win column! The service was wonderful. They called in the morning to confirm delivery time and were responsive because we happened to order during move out day which held up the driver a little. We will definitely order from here again!</t>
  </si>
  <si>
    <t>2ZJmthk9AcwZYz-4AZz5Gg</t>
  </si>
  <si>
    <t>Pretty average pizza place in most respects; but they make a really good vegan pizza! The wait is a little long but my guess is they never have vegan pies on hand and have to make them after we order. I prefer theirs to PWS; but I wish they had more vegan options (like the seitan wings at PWS). Overall my experiences here have been good!</t>
  </si>
  <si>
    <t>IOR8NaBfrefR4z2y55-YzA</t>
  </si>
  <si>
    <t>buKw_BKTKYKnb5PPa-S9kw</t>
  </si>
  <si>
    <t>The delivery company I ordered from (foodler - awesome!) received my complaint about this specific order and tried for several days to reach an owner or manager.  When they did; he completely denied that they were late at all and refused to provide any sort of compensation or \goodwill gesture\" to make up for the poor service....nevermind that fact that I still have the call records on my cell phone to them looking for my food and from them when it was finally delivered (2 hours after I ordered).  As much as I was done with them before; I am even more so now.  While I was not expecting anything; the fact that the owner would lie about their mistake and try to put it back on me speaks volumes about the business.  I'll take my business to establishments with more integrity; and I encourage you all to do the same."</t>
  </si>
  <si>
    <t>PpRKM2R73KAEAfjB6EX6YQ</t>
  </si>
  <si>
    <t>QqLPG-lIEytbx14vOHdXFA</t>
  </si>
  <si>
    <t>Food is ok; but service is horrendous. Don't order anything you need done for a certain time. They let me down on two huge lunch occasions. They used to be good; not sure what happened.</t>
  </si>
  <si>
    <t>dSyJdtZZOUpSu2Kut2N00A</t>
  </si>
  <si>
    <t>7kiTUXzNcwgY45cApwkw-Q</t>
  </si>
  <si>
    <t>Ok, so I just finished a review for Savas which is right next door. Let's take this place on.;;It was 9:30pm when my friend and I finally finished our work and we really wanted something close by to the dorm, good and inexpensive. So I took out my phone and I flipped through the businesses in the area. After deciding that the Indian restaurants in the area were either closed or not up to par, we settled on Ed's. Their name really misleads you to think that Wings and Pizza are all that they have. In fact, if you take a look at their extensive menu, you'll soon realize that they are a sandwich place, a wrap place, a salad place, a middle eastern place... pretty much everything you want when you get hungry in the middle of the night. I went with 20 wings with Ed's Icy Hot and a chicken shawarma wrap. Yes, I was hungry and I'm a fattie. Don't judge.;;The shawarma wrap was ok. Good but nothing to write home about. The wings though was delicious! Sometimes you get burnt wings that are chewy, but these are nicely coated and savory. I might go back to get an order of 300....;;Similarly to Savas, they have an extensive display of pizzas which I think would taste just as good as the other foods they have. I'll be back soon!</t>
  </si>
  <si>
    <t>X_DkwPTzdO_VWzUcbUXREg</t>
  </si>
  <si>
    <t>j6Jy3rNzTRj8Mb221UcELw</t>
  </si>
  <si>
    <t>Had a really great pizza and really mediocre pizza before receiving this bad one. Wings are solid but not quite worth it for me. Salad was ok. Decided to try them again and ordered a margherita pizza and salad. Was really bummed with the cold barren undercooked pizza that showed up. Might try Ed's again in the future; but will only be ordering the most basic items; seems like that's their strong suite.</t>
  </si>
  <si>
    <t>L5vrQnmQJxQiIAqa3x3dhw</t>
  </si>
  <si>
    <t>qjIN4UbE96Cq6JKwLIQ9VQ</t>
  </si>
  <si>
    <t>Restaurants, Chinese, Italian</t>
  </si>
  <si>
    <t>Saloon Restaurant</t>
  </si>
  <si>
    <t>_k1eRM7Ol8_xWfjYoYPanQ</t>
  </si>
  <si>
    <t>The Saloon quickly became one of my favorite restaurants during our visit. There are so many things the restaurant does right to take care of their customers.;;First, they have free valet parking (just make sure to tip the valet). In this area that's key and it shows the restaurant really thinks about their customers. Second, they have a coat check person who is readily available. She's not a host/hostess who can check your coat. It's a nice addition to have during the evening. Every person we ran into was kind and polite. Our server knew the menu inside/out and was patient when my father was 20 minutes late to dinner after being stuck in traffic. We ordered a bottle of wine and she kept it off the table. She poured it every time we were low. It was an impressive attention to detail. Lastly, our reservation for three got a large round table enough to fit 5 which was really nice. I'll always appreciate extra space and not have to keep finding places for our dishes on drinks on the table. When a restaurant can give a party an larger than normal table (without it being awkwardly big), I'll always appreciate it.;;The food itself is very good. We ordered the calamari and peas which was very good. The calamari isn't breaded and the sauce was so good that I ended up eating two more pieces of bread just to dip it into the sauce. ;;My father got the filet moda, which he enjoyed. I had a bite and it was very good. Cooked well but not the best either of us have had. ;;I got the braciole which was fantastic. It's basically a stuffed medallion with spinach, pancetta and parmesan cheese. ;;My fiancee got the linguine pescatore, which is a seafood pasta. This might have been my favorite thing out of the entrees. It was very good.;;The desserts were also out of this world. They're all made in house and both items we got might have actually been the best part of the meal.;;Overall, a very impressive night. It wasn't the best meal I've ever had but the food quality plus the service takes it over the top. With a bottle of wine, an appetizer, three entrees, two desserts and tips for coat check and valet, the total came out to be about $100 per person.. $300 total. It was worth every penny (as long as you walk in knowing what to expect and ready to splurge). This was part of my Christmas present to my dad so I was fully prepared to spend big.</t>
  </si>
  <si>
    <t>QFHMRhrfwPxzROM7Ni0ufg</t>
  </si>
  <si>
    <t>The layout of this place is really interesting. Lots of different spaces that create an intimate surrounding. My husband and I shared 2 different appetizer specials. We had a spinach salad rolled with Prosciutto that was very tasty. We also shared an appetizer platter with 2 different kinds of clams, grilled shrimp  and stuffed poblano peppers. I had the pepper and found the veal stuffing just as I would like. My husband enjoyed 2 different kinds of stuffed clams and we decided to bring the rest home to make sure we were hungry for our main course. I had Bronzino with crab meat topped with a light wine sauce. I must admit this was the best Bronzino I ever had. Very fresh and the delicate flavors of the fish came through. My husband had the lobster dish off the menu served similarly to my fish. He ate very bite, which for him is unusual. ;;Our wait staff was attentive and knowledgeable, especially our waitress Hannah. Do make sure you ask for the prices of the specials before you order so there are no surprises when the check comes. We thought our appetizer platter to be a bit over priced.   ;;We will definitely return as the food was great and the parking was free and convenient, a rarity in the city.</t>
  </si>
  <si>
    <t>lYi7enG8fQvxCOZNq1oDlQ</t>
  </si>
  <si>
    <t>k__Lyllp9m3IsDiPyYg6pA</t>
  </si>
  <si>
    <t>Went there for a group family dinner on Christmas Eve.  The food and service was excellent.  Food was yummy but a bit pricey.  The decor is like an old saloon from back in the day.  Classic and very clean!  Consistent good food...we had angel hair pasta with artichokes; garlic and crab meat....YUMMY!!!!!</t>
  </si>
  <si>
    <t>uB0Jfp8vqOKNbW14V3imrg</t>
  </si>
  <si>
    <t>Ill be honest... I wasnt expecting it to be more than a stuffy whatever spot and I rolled up to the bar upstairs last night to have a drink with a real estate client/friend... Patti the bar tender was very nice.  She has been there since 1992!  Slammin!  Many of the people who work there have been for a loooonng time. The bar was small but fun!  NIce people up there... we didnt eat; and I know the food is to die for; but we did enjoy some wine and cheese.  I spent about 20 minutes rubber necking the stuff on the wall and the exposed brick interior that isnt polished and cleaned up like one would normally encounter.  Very nice... good pregame spot or mingle with the patrons.  Good times.</t>
  </si>
  <si>
    <t>gYbdR30YHuyEB8relxujqQ</t>
  </si>
  <si>
    <t>M1qYN4sGZiUI-5qTCUJqmA</t>
  </si>
  <si>
    <t>On a recent trip to Philadelphia; we ate at an old established restaurant south of center city; The Saloon.  Never disappointed.  Great friendly bar; and excellent service and food.  The veal chop is a favorite.</t>
  </si>
  <si>
    <t>VjyqDosemceLedDQzrRgOw</t>
  </si>
  <si>
    <t>Ip_B6yryqWXLNoXXV-Ci2A</t>
  </si>
  <si>
    <t>We walked in and were made to feel welcome immediately as we sat at the bar. The owner gave us a complete history and let us your around. There's a bar upstairs and fireplace; everything was beautiful and a lot of super cool antiques; but done in a classic way. Our party had oysters and calamari and said I was amazing. The menu is pricey but I can't wait to go back next time I want fancy superior dining; this will be my choice. They also have free valet parking.</t>
  </si>
  <si>
    <t>Biebaq8lEVLLNw0vszDeFQ</t>
  </si>
  <si>
    <t>We live in the neighborhood, so we had to try this joint out.  I had read that it is a favorite of the Veep when he rolls into town to visit.;;The ambiance: it has an old-school charm that begins with the maitre' d.  He was a delight and got us settled into a nice table.  The interior design accents transport you to an old-school dining room at a members-only golf establishment.;;The drink: started with an Old-fashioned.  Solid.;;The apps: picked the Clams Casino and Fried Oysters.  Excellent.;;The main dish: did the dry-aged NY Strip with mushroom sauce and mashed potatoes, the wifey did the veal also with some sort of mushroom sauce.  Didn't blow us away.;;All in all, a great experience.  Certainly feels like a place the Mainline crowd dines when they are in Center City, but for the price, it was just ok for us.</t>
  </si>
  <si>
    <t>Fm_NrnHLk7_7OF3di_Xk8g</t>
  </si>
  <si>
    <t>This family-owned and operated South Philly favorite has been attracting wise guys and goodfellas; macho young men looking to impress an overly-coiffed date; business diners; and locals looking for a special night out for the past forty years. With its wood paneling; wall sconces; oil paintings; antiques; and Tiffany lamps; it probably looks much like it did when it opened four decades ago - and a couple of bartenders look like they're part of the original fixtures; too. You can peruse the long menu and list of daily specials while savoring the pesto tapenade; Parmesan; and olive oil delivered with the bread. While the kitchen favors the standard Italian classics and old standbys - such as lightly breaded veal slices with sweet and hot peppers; thick veal chops stuffed with spinach and cheese; and hearty bowls of homemade linguine with seafood - they also include some contemporary touches like sauteed radicchio with shiitake mushrooms on the side. They're known for their huge herbed and marinated steaks; so prime sirloin steak; filets mignon; and a 26-ounce porterhouse are popular choices. An individual pot of perfect tiramisu or a banana Napolean makes the perfect dessert. Even when the place is crowded; the servers make you feel like you can linger as long as you like. How good is this place? During one three-night stay; I ate here twice; and I've returned several times since.</t>
  </si>
  <si>
    <t>anwy0zYvhhFx3IpZLPz2zw</t>
  </si>
  <si>
    <t>Celebrating the wife's birthday, 4 of us made Saturday night reservations at the Saloon. ;This establishment is 50 some years going strong!  Tucked away in South Philly (my old stomping grounds) just looking at the decor of this place you know your in for a good meal. ;Jen, was our server. She was fantastic!  My inlaws personally requested her (she's a favorite) and really knows her stuff. Very attentive and rambled off the specials making them sound even more yummy. ;;Apps:  crabmeat/lobster/ricotta cheese filled pastry, pea and Italian wedding soup, crab and tomato salad. ;Entree:  I had the sea scallops and crabmeat, the wife had Filet Monde as well as my FIL. the MIL has a chicken dish. ;Perfect meal. Everything cooked just right and delish. ;;Yes it's pricey, but we'll prepared, good food is!!</t>
  </si>
  <si>
    <t>HTvYtV9fYYZSSLq7MpEAKA</t>
  </si>
  <si>
    <t>mURxy1FTMGS6veRMH_ZlSQ</t>
  </si>
  <si>
    <t>TA-Q6CjDsPOO9FsKAE0lzA</t>
  </si>
  <si>
    <t>NDIiNcJZpdoQpXGXl7IA2Q</t>
  </si>
  <si>
    <t>Los Camaradas</t>
  </si>
  <si>
    <t>fR6cGX7CefEaXWWbsJ4ZmQ</t>
  </si>
  <si>
    <t>ss3wIAFQA9Epj0OcLpvbbA</t>
  </si>
  <si>
    <t>go7osUFU3JLcYVdbIvBaLw</t>
  </si>
  <si>
    <t>Made the trip here with my roommates on a random night when one was witnessing a full-on taco craving, and I was desperate for a margarita with my recent entry into 21-dom. ;;We all got tacos - pork belly, chicken, and fish. I pretty much just stuck with mine, which was pretty eh. It's no SoCal taco, but what am I supposed to expect out of a Philly taco joint? I did like my little pickled carrot salad on top of the tacos, though. Maybe I'm just disappointed because the pork belly wasn't fatty enough. ;;We also split chips and guac, and I appreciated the variety they gave - I think there were plaintain chips, regular ...and then I forgot the third already. In any case, the guacamole tasted incredibly fresh, so that was a good start. All in all though, I felt that the quality was meh and the prices too high. I don't really think I'll be back with so many other new taco places in town.</t>
  </si>
  <si>
    <t>3B8hpDq9b9DVtR_U9ecVqA</t>
  </si>
  <si>
    <t>7vtxJRzFy9QpmsEbWVPXkg</t>
  </si>
  <si>
    <t>I went for brunch with two friends, I got the Pork Belly Avocado BLT, one friend got the Juevos Rancheros, and the other got the Carnitas Tacos. ;;The server who was charming and attentive, recommended the BLT and said that it was a huge sandwich. She did not lie the proportions were generous. The Sandwich was delicious for the most part, I do wish there was a touch less butter on the bread that they toasted before constructing the sandwich though. ;;I tasted the Juevos Rancheros and it's was overall an enjoyable bite, also very generous portions for what we were paying for. I was impressed with the quality of the tostada's crispy texture under all that chilly. The egg was a tad overcooked but nowhere near the point of taking away from the overall enjoyment of the dish. ;;I did not get a chance to try the Tacos, however I plan on coming back to try them another day. ;;I wish I could give 4.5 stars.</t>
  </si>
  <si>
    <t>wl1Yl-a0l66gIMFMrMsmxw</t>
  </si>
  <si>
    <t>J9KHE-t2C34B9NU9xZQDkg</t>
  </si>
  <si>
    <t>I love this place. I live a couple blocks away and I visit when I can. Get the nachos to share (no, seriously, they're a full meal for 2 people unless you have a black hole instead of a stomach) and a couple margaritas to unwind. They do not have a vegetarian meat option despite our constant pleas for soy chorizo, so we just have them plain. However, they do have some other veggie items on the menu that more than make up for this nacho oversight.;;We even came here for New Year's Eve since we didn't feel like doing the typical kind of party. The waiter put up with our silliness and everyone made sure we had a good time.</t>
  </si>
  <si>
    <t>C4fMP-NbvxKfcWrpcbJ2lQ</t>
  </si>
  <si>
    <t>We are partial; because we are excited to see this place doing well in our neighborhood. The food is good and the drinks are so so; but the price seems high; especially for well drinks. Descent beer selection and fresh and quality ingredients keep us coming back (and buying expensive margaritas...).</t>
  </si>
  <si>
    <t>HuJHZS8-2p2oj2GYStPwng</t>
  </si>
  <si>
    <t>I've been to Los Camaradas three times now. The chorizo nachos are honestly why I keep coming back. They are huge and the meat has really good flavor. I'm from the west coast and often find myself missing Mexican food from home, but the Chorizo here does the trick. I've had the tacos before and they are good but on the expensive/bougie side. Every time I've been to the restaurant, my servers have been great, however, the overall service is just slow. I waited 15 minutes after being seated to get water and place an order. And it was about 20 more minutes to get my food.;;But overall it's a great place to hang with friends and enjoy drinks and food.</t>
  </si>
  <si>
    <t>AfTltUfaCr3tIGW3yIzSrQ</t>
  </si>
  <si>
    <t>I tried this place with a friend and it was excellent. Everything was so flavorful and fresh. We had margaritas; which were very good; with the chips and salsa they brought out. I can say I don't think I have ever had better chips and salsa - it's such a simple dish but it was so good. The chips were warm and seem like they were made in house. Our appetizer of sopes and tacos were delicious. I had carne asada for dinner and it was cooked perfectly. The waiter was super nice too. I can't wait to go back!</t>
  </si>
  <si>
    <t>s3SuMFGf_e0fI8Y3AIe8lg</t>
  </si>
  <si>
    <t>cH0l9_khfpH8dbg6RbAqiQ</t>
  </si>
  <si>
    <t>I'm the least picky person when it comes to eating; which is why I gave this place 3 chances. It's a nice restaurant; and all the employees are really nice; but the food is just flat out bad; and overpriced. I order the short rib enchiladas the final time I was there. It was the worst food I've ever been served at a restaurant. The sauce looked like mud and tasted like bbq sauce that was microwaved too long. My friends all gave it a try and they were gagging because it was so bad. I still ate half of it because I was hungry and wasn't going to send it back. Out of the four meal we ordered the best review was the chicken tacos we \ok I guess\". I really wanted to like this place; but I won't be going back."</t>
  </si>
  <si>
    <t>1aiegap32Qb0OhaJurQf2A</t>
  </si>
  <si>
    <t>CH-3U1m_GkszHX5msRSvmA</t>
  </si>
  <si>
    <t>Los Camaradas has an awesome Happy Hour. My two friends and I accidentally picked this place for happy hour on a Tuesday not realizing it was in fact Tuesday at a Mexican place which equals; TACO TUESDAY! We arrived a little before 6pm and easily scored seats at the bar. I started with a $4 draft of the Fathead's bumble berry; which was a fresh blueberry ale. My friends and I split the happy hour nachos which were still a heaping helping. Then we all took advantage of the 2 for $6 Taco Tuesday special. I had the chef's special taco which was a fried chicken taco and a mahi mahi taco. I'm not a big fan of fish; but it rocked with the mango salsa goodness on top. The tacos were on the smaller side; like you can finish it in 4-5 bites; but they sure were tasty. All of the sides are half off too; so I had a nice dish of $2.50 plantains. The bartender was really nice and attentive. All around 5 star happy hour experience.</t>
  </si>
  <si>
    <t>Qi5sNlZfY5uf9w2Fv3mj5w</t>
  </si>
  <si>
    <t>PSCucjAccjhNrd5rvKl6jw</t>
  </si>
  <si>
    <t>Ix_88gFalSxSCsz5Fbnl7A</t>
  </si>
  <si>
    <t>Japanese, Restaurants, Ramen</t>
  </si>
  <si>
    <t>@Ramen</t>
  </si>
  <si>
    <t>cCjQtsp0M7FINEOw_XQbMw</t>
  </si>
  <si>
    <t>Great little ramen restaurant on main st in manayunk.  Staff was nice and noodles came out quick; nice and hot! I will definitely be back...sluuurrrp</t>
  </si>
  <si>
    <t>W1gsUewF0aKZNDQJBIekPA</t>
  </si>
  <si>
    <t>pK0nOrkRjzzxL6JiVCaNSQ</t>
  </si>
  <si>
    <t>So glad we got a new ramen place in the neighborhood. The atmosphere is cute with the wall covered by Japanese anime. I been here twice and both times, I got Tan Tan ramen and it was very good. Not tekarawa good but def comparable to other places in the city. Bf got Miso ramen once and the signature once, both was ok. He said he will try other next time and not order those again. ;Overall, it's a quick and decent spot for ramen when you live out here and dont want to drive into the city.</t>
  </si>
  <si>
    <t>QswhS9pRSMrByJEIAhxl_w</t>
  </si>
  <si>
    <t>dWHqU_WeZi8CbhU-9hzS5Q</t>
  </si>
  <si>
    <t>3KxLXORalJm4VYUbZrEF5w</t>
  </si>
  <si>
    <t>2wfPh2hf0_Hha4Zm-rL9Kg</t>
  </si>
  <si>
    <t>New ramen place in Manayunk! Been waiting for a legit ramen place since moving to the area and @Ramen just opened recently so we were really excited to try it out.;;I got the tonkatsu and my wife got the miso, they also gave us some complementary steamed dumplings as part of their grand opening.  The tonkatsu had the right taste but it was very light in taste and texture, not quite as thick of a broth as I'm accustomed to.  The miso just tasted like miso, not sure if it was mixed with any other broth but it was also 'light' on taste and texture.  The plus side is that it doesn't feel as oily or heavy once in your belly, the con is that the taste might not be enough for some.;;All in all I felt like the service was great but that maybe they needed the pork bone to cook for longer to get more flavor into the broth.  5 for service, 3 for food thus far but I would be interested in coming back to try their other broths.</t>
  </si>
  <si>
    <t>AfhQ2uxXn7K4QU88NZb06g</t>
  </si>
  <si>
    <t>I'm so glad this place opened in Manayunk! Not only it's the only ramen place but the BEST ramen I've had in Philadelphia. Their broth is so rich and noodles are perfectly cooked. On top of great food, the staff are always enthusiastic and overwhelmingly nice. I heard they are going to bring pork bun on the menu and i cannot wait!! ;Talk to Matthew for menu recommendations, he's the best!!</t>
  </si>
  <si>
    <t>POX3R_Gyd1b4k4YVlmmN2Q</t>
  </si>
  <si>
    <t>QejXcQPl4p-No5hB0tlB_Q</t>
  </si>
  <si>
    <t>decent place to eat ramen as there doesn't seem to be any other in the area. The owner(s) are Korean, as well as the waiter that served us. This place takes credit cards only - they use a payment system similar to foursquare.;;The first thing that unfortunately came to my mind was to compare this place to other ramen places in philly - Terakawa in Chinatown or Ramen Bar in west philly or ESPECIALLY Hiro Ramen in CC. All of which are great ramen shops that have set my standards for what ramen should taste like.;;So, when I ordered the tonkatsu ramen, I was pretty disappointed with the flavor. The broth was severely lacking even after some heavy-handed pouring of spices provided on the table. The pork was also kind of dry (not bone-dry, just kind of like overcooked chicken breast) somehow... and to top it off, the dish didn't come with an egg which is standard for other ramen shops, and the noodles were a bit overcooked/soggy. The veggies they used in it were also atypical. Like cabbage. Bean sprouts...and chinese broccoli. None of which go especially well with the dish. I'd much rather have shiitake mushrooms and bamboo shoots at the least.;;I know I'm being a bit unfair to compare it to other ramen restaurants (not every sushi joint can be morimoto). I get it. Maybe it's the palette of the chef and of the other reviewers... There's also no sign saying \Traditional Japanese Ramen\" anywhere.  ;;I think I'll come back again in a few months and see if my opinion changes.;;*A side note - if you do come here</t>
  </si>
  <si>
    <t xml:space="preserve"> get the Ramune drink. It's sweet and delicious</t>
  </si>
  <si>
    <t xml:space="preserve"> and the bottle is pretty interesting if you've never had it before"</t>
  </si>
  <si>
    <t>ft8uc3S1uKhjaS3YWvJZVw</t>
  </si>
  <si>
    <t>cnPdkiQIxWDY6Jqd8daeNw</t>
  </si>
  <si>
    <t>4ku-Tj7mhfxrLHaJWUv_iA</t>
  </si>
  <si>
    <t>oNQT2zkpUsPD_pS-wUExCw</t>
  </si>
  <si>
    <t>The tonkotsu broth is fantastic--highly recommended! Shoyu broth was also very nice. The roast pork on top was cooked perfectly. Definitely order the dumplings as an app--the dipping sauce is awesome. Bring your credit card; this place doesn't accept cash! Also; parking in Manayunk can be dicey so be warned.</t>
  </si>
  <si>
    <t>Mn95gMDNQHaPaWrIX22GTg</t>
  </si>
  <si>
    <t>CdIumlLJ2z1X-_fZP91C_A</t>
  </si>
  <si>
    <t>Absolutely terrible service! Asked for extra broth and they said no.  I even offered to pay for the extra broth and they said \ no; you should have asked for it before we made your order\"  the ramen itself was mediocre.  The noodles were not fresh.  Will never come back again."</t>
  </si>
  <si>
    <t>6DZZO3lH_u6riY9PxAmF7g</t>
  </si>
  <si>
    <t>2Vn05uqzmhXRzI-QFTWeOg</t>
  </si>
  <si>
    <t>So happy this place opened in Manayunk! As someone who loves ramen; I've been waiting for the day it would come to Main St for the past few years.  The ramen is delicious; staff is very friendly; and the overall atmosphere is nice and laidback. Good spot to go with a group of friends - for lunch or dinner!</t>
  </si>
  <si>
    <t>qczxuys7vGdXkSf_qi1wxA</t>
  </si>
  <si>
    <t>rJSLcfePsO1pdNMnauXg8A</t>
  </si>
  <si>
    <t>Japanese, Restaurants, Food</t>
  </si>
  <si>
    <t>Kansai Japanese Cuisine</t>
  </si>
  <si>
    <t>UsD_WN8-BB3-zf-1fkHSuQ</t>
  </si>
  <si>
    <t>ngEeNTD-503jEV-lNoy9oA</t>
  </si>
  <si>
    <t>Ordered takeout 4-5 times and it has been very good. The sushi has been good (but not great); and the dinner box was humongous. It's certainly a great value. Delivery was very fast as well; within 20 minutes each time.</t>
  </si>
  <si>
    <t>KI8eIMRk0BQsosdg2CIvUQ</t>
  </si>
  <si>
    <t>-60sUL9IJpaVILjaTmBsHw</t>
  </si>
  <si>
    <t>This sushi was 100% acceptable.;;I started with the Philly roll. They make theirs with cucumber instead of avocado, and even though I prefer the avocado, it was a good roll. I was a little sad that it only came with 6 pieces insted of 8 (which is what I'm used to getting), but for just under $5.00, you can't go wrong.;;I also got the Spicy Girl roll, which was basically spicy salmon and avocado tempura that came with spicy sauce, eel sauce &amp; chunks of peanut on top. The roll was definitely good, but it fell apart so, so, SO easily. I had to eat it with my hands and it was still making a mess.;;A friend of mine got the spicy tuna roll, and it was made just the way I like my spicy tuna. The fish was mashed up and mixed with the spicy sauce (versus it being sliced and the sauce put on top), and it also had what I believe were Japanese breadcrumbs in it. I really like when places stick the breadcrumbs in with the spicy tuna because it gives it a nice crunch.;;Anyway, when all was said and done, I wasn't disappointed. It took a while for our food to come out, which surprised me because there were only 2 other tables in the restaurant at the time, but I didn't mind that much. The overall look and feel of the place is really nice - it's clean and well-maintained.;;This is definitely an option when getting some quick sushi!</t>
  </si>
  <si>
    <t>AeYsCkPMaVx325cbKJ2Z_A</t>
  </si>
  <si>
    <t>This place is a cute little sushi joint that offers great dine in service as well as take out service. I have had the chicken teriyaki lunch box (great deal for the money), yaki udon, yaki soba, and the spicy girl roll. The spicy girl roll is seriously amazing -- just get it. The udon and soba are also delicious. Also, recommend the gyoza. Come to think of it, I've yet to have anything bad here. ;;The place is always very clean and the people always so nice!</t>
  </si>
  <si>
    <t>XiKqv5x4gUSE-1k0UIHYwQ</t>
  </si>
  <si>
    <t>9zdJ-zosuiypfYdKAgo89Q</t>
  </si>
  <si>
    <t>Ry3NXiIGdZ1hlhspL9rIDw</t>
  </si>
  <si>
    <t>2nPC2w9tI5fOhU2TGlXgTg</t>
  </si>
  <si>
    <t>jMEq9QqjFnYoj-iUhquhmA</t>
  </si>
  <si>
    <t>d8dFHhJ4ZFyf5qwj3pH4dQ</t>
  </si>
  <si>
    <t>CLZ4TbAobgUrdC0imatVOQ</t>
  </si>
  <si>
    <t>Super decent sushi; quick service. They're my go-to takeout spot for their quick delivery too. Lunch specials two or three rolls so cheap with miso soup or ginger salad. Check them out.</t>
  </si>
  <si>
    <t>kTPKwjJ0Dg-FhE41hmm6qQ</t>
  </si>
  <si>
    <t>Kansai is a hidden gem in Fairmount! Both dining in and take out are good. The restaurant is small; quiet and pleasant. I love their spicy tuna and spicy salmon tar tar....YUM! It is a nice place for a date and it is BYOB. You pay for the quality; which in my opinion is well worth it. Kansai will always be my go to as long as I'm in Fairmount.</t>
  </si>
  <si>
    <t>8UDeAjApK5ojyY_26YI8JA</t>
  </si>
  <si>
    <t>ESgGX4_yw6pnVVQA-oyHsg</t>
  </si>
  <si>
    <t>Little Thai Market</t>
  </si>
  <si>
    <t>hIkQt4heU6VDry5gMu4tfQ</t>
  </si>
  <si>
    <t>So everyone was getting the salmon; but I went with the pad thai because its a good barometer.  It was pretty delicious.  The chicken gets added in to the noodles; and then bean sprouts; peanuts; cilantro; and a lime wedge.  I could have used some more noodles and less bean sprouts; but the chicken was moist; and the noodles had a well developed flavor.  By the time I got back to the office it was on the cold side; but still tasty.  I'll definitely be back to try the salmon.</t>
  </si>
  <si>
    <t>26riMSk5MVgeDvKnKdpyTA</t>
  </si>
  <si>
    <t>This review is only for the salmon curry. We all know that's why people line up here. Rice; broccoli; huge piece of salmon; all covered in the curry sauce. Always get extra sauce.   Best bang for your buck at reading terminal market</t>
  </si>
  <si>
    <t>VdFtSiXGyDUQGoWnXYV12A</t>
  </si>
  <si>
    <t>am2F5HPCmlPHvfy4RIh_EA</t>
  </si>
  <si>
    <t>zPhnaw2OSMai6ckQ28c4AQ</t>
  </si>
  <si>
    <t>I've been frequenting this favorite stop on my lunch rotation for about 7 years now.;;Two words: Salmon Curry. I always ask for mine with extra broccoli, no rice. I've never been disappointed in that order. I always get an order of the Chicken Spring Rolls to go with it.;;The Pad Thai is just OK. The shrimp they use are of low quality...tail-on, pre-cooked, which have NOT been de-veined. A pet peave of mine. Usually they taste like iodine, so I steer clear. The chicken option is nothing special. I stay away. So i suggest the Vegetable Pad Thai as the best of the three options. The other dishes are not my thing. But I've tried them all. And I'm still a frequent customer.;;The owners are great people. Trust me on that. They know how to treat a repeat customer who is otherwise a complete stranger.</t>
  </si>
  <si>
    <t>fxaVj0N7KtIlTUJlZeT-ig</t>
  </si>
  <si>
    <t>The reviews are pretty spot on.;;Yes the lines are long.;Yes the guy may seem rude, but he was preparing like 20 dishes, probably doesn't know a lot of english.;;And yes, the red curry salmon was fucking delicious.  Worth the wait. and it was fairly cheap.  Good size portion for the price.  ;;I also had the thai chicken and coconut soup, it wasn't bad, and the chicken spring rolls, they were pretty big rolls and they were pretty good too.;;Pretty solid place for lunch.</t>
  </si>
  <si>
    <t>ZA0w2BaShcVIOFlhE8QlRQ</t>
  </si>
  <si>
    <t>CMEtP7-cLRkEMrniwfU7Vw</t>
  </si>
  <si>
    <t>ofPEQDnNES1HTwMjWxvBXA</t>
  </si>
  <si>
    <t>*******Please note that this review is based only on the Pad Thai*******;;So, I went to this place for lunch after reading the rave reviews on Yelp. When I got to the place, the long snaking line seemed to justify the reviews;I was really craving some Pad Thai and ordered the Vegetable Pad Thai (I'm not vegetarian but I didn't feel like eating meat on that day). First impression - the Pad Thai was red in color - unlike any Pad Thai that I've had before but well, it wouldn't matter as long as it tasted good. It was pretty cheap ($5+taxes) for Thai food;When I did start eating though, the Pad Thai had a strong sea food smell (fish/shrimp) smell on it although I ordered the vegetable Pad Thai. It didn't bother me, but for someone who is a staunch vegetarian, this could be a deal breaker. It tasted devoid of any thai flavor. The vegetable pieces were few and far in between, there was very little peanut and I could hardly taste the peanut sauce in it;Add to this, there were pieces of various meat - I found pieces of chicken, shrimp and pork. Again, I just threw them aside and continued eating, but for someone who is a strict vegetarian, this will definitely be a deal breaker;I could finish only about three quarters and threw the rest. I might go there again and order the Red Curry or the Salmon that people love so much, but I'm NEVER ordering the Pad Thai from here again</t>
  </si>
  <si>
    <t>9HZSt4TUWvvRiG-TVVFUCw</t>
  </si>
  <si>
    <t>sasEhLn1DleWw-N_ZbN6_g</t>
  </si>
  <si>
    <t>You will always find a long line at this place; and that is because it is probably the best and cheapest vendor in the whole Reading Terminal Market. Everyone I know loves this place; including me. The Chicken Red Curry is unbelievably good and only costs $6. The Salmon is fantastic. It's probably the most popular dish they serve. The chicken spring rolls are great and cheap. The coconut chicken (or shrimp) soup is so sweet and tasty. You can't go wrong at the Little Thai Market.</t>
  </si>
  <si>
    <t>aLjlV-RXDOwnt1TgA2937g</t>
  </si>
  <si>
    <t>I ordered the salmon curry; it wasn't anything special; just a big chunk of salmon over rice. The salmon tasted like it was microwaved before grilling it. This place had a long line so I thought it would be good but it was a serious disappointment. If you guys think this is good; then you haven't had any authentic thai food. Just saying...</t>
  </si>
  <si>
    <t>cWvP0mEmM5UC6OOUykdAUQ</t>
  </si>
  <si>
    <t>31HvGPkdUYhM8CsaCCSKFA</t>
  </si>
  <si>
    <t>Still the best bang for the buck THAI food in the entire city.;Salmon;Curry;Tom Kha that ROCKS.;;Love it!!!;And still lovin' it years later and after trying lots of Thai places in Philly. (And elsewhere)</t>
  </si>
  <si>
    <t>Vcn_cuQNKRF0eQ16TXVaXQ</t>
  </si>
  <si>
    <t>Shopping, Bakeries, Restaurants, Desserts, Breakfast &amp; Brunch, Home &amp; Garden, Food, Kitchen &amp; Bath, Specialty Food</t>
  </si>
  <si>
    <t>The Night Kitchen</t>
  </si>
  <si>
    <t>z5GuALJiuG01KjauGtNcSw</t>
  </si>
  <si>
    <t>nweFDrtT3bN0O1ftBvqKBA</t>
  </si>
  <si>
    <t>WMPx7s5tEWpgRcnWqROEvg</t>
  </si>
  <si>
    <t>Nice place, busy lunch crowd with a very pleasant wait staff. I came in for a pick me up on what started out to be a stressful day.  You know the kind of day I mean... Fight with the spouse, then work, dispute with vendor over return policy then overpaid for shipping at UPS!  Needless to say the trip to a bakery was well worth my piece of mind.;;The salted caramel was heaven &amp; immediately restored the balance to my life... Suddenly all was right with the world!  I also got a vanilla buttercream cupcake for later.  The cupcake was ok, not nearly as delightful as the caramel was.  But the entire package deserves a four star rating in my book.</t>
  </si>
  <si>
    <t>I-ZxF9BDSmFRXlV2lWD79Q</t>
  </si>
  <si>
    <t>bnvmr4TSpzVqHhHK-GAQZg</t>
  </si>
  <si>
    <t>TGmsj_H2gxamr6q4019Djg</t>
  </si>
  <si>
    <t>Amy; John and the staff at Night Kitchen are wonderful! They are talented; enthusiastic and really good at taking a clients vision and translating it into a delicious; creative and impactful cake.  As an event planner I am always looking for that wow factor and a cake from Night Kitchen always delivers - and better yet it doesn't just look amazing it also tastes equally amazing! They have a wonderful variety of cake and mousse flavors - enough to please even the most picky eaters!  The university I work just recently changed branding and the team at Night Kitchen Bakery seamlessly followed new brand guidelines and delivered a top notch 5 tier multi-flavored cake for our graduating class. It was a huge hit - the students and administrators loved it! Thanks; Night Kitchen! Looking forward to many more collaborations!</t>
  </si>
  <si>
    <t>oe2XiDFutfioeCPcZSmTWQ</t>
  </si>
  <si>
    <t>wbYjQT-utrqRQrEnfN5B7g</t>
  </si>
  <si>
    <t>the new cafe addition is lovely. the perfect spot to meet a friend for coffee and a snack...or they also have a small menu if you are in the mood for something other than cookies; brownies; or scones :-)</t>
  </si>
  <si>
    <t>dCtNQ-7YOzYf048EZCURHQ</t>
  </si>
  <si>
    <t>JPWhu3bnNMS6esj43UNXMg</t>
  </si>
  <si>
    <t>This is a small bakery specializing in pastries (no breads here). My favorite is the lemon curd cake, which is moist and full of lemony flavor. Their chocolate cake is rich; they have a variety of cupcakes--white with chocolate frosting, moist carrot, chocolate and lemon--in addition to a variety of cookies, tarts and sweet rolls. ;;The bakery is in a little shop with wood floors. There are one or two tables, so if you want to sit down and savor your cookies along with a cup of coffee, you can.</t>
  </si>
  <si>
    <t>-R6dgi_HAYvj9e4FH7NTlQ</t>
  </si>
  <si>
    <t>n-02kDTokDpRWa_H4LNhLA</t>
  </si>
  <si>
    <t>What a cozy; welcoming little spot! My first encounter with The Night Kitchen was early on a Saturday morning... Cars were parked along the sidewalk waiting for the doors to open at 8am. That spoke volumes to me and I wasn't disappointed! My muffins and pastries were warm; fresh out of the oven; and to-die-for delicious.</t>
  </si>
  <si>
    <t>XzzTtwqxnXUUTza-0MLwHg</t>
  </si>
  <si>
    <t>spU68UR2fjJNwmgyhEr6UA</t>
  </si>
  <si>
    <t>This is my favorite local bakery. Admittedly; I typically just buy my La Colombe coffee from there; but I splurge on their cakes; cookies &amp; cupcakes for special occasions. The staff is always friendly and they remember my name!</t>
  </si>
  <si>
    <t>RS2jaexiKYNpUzjpAwAJbA</t>
  </si>
  <si>
    <t>60h9kctY8gCsbqNmWZchyA</t>
  </si>
  <si>
    <t>AKxnWs11_2xRtINIB598wQ</t>
  </si>
  <si>
    <t>czzldN-6lzzNg7gqkV4Pkw</t>
  </si>
  <si>
    <t>I haven't actually been there in a couple years. If they still have those sticky buns, they alone would make it a 4 or 5 star place. Oh my God those buns - buttery evil buns. Sometimes my dad would wait a day, slather them with MORE butter and fry 'em in a pan. I think I just heard my arteries clogging...;Oh - everything else there I've ever tried was fantastic. The lemon curd cake is BAD-ASS.</t>
  </si>
  <si>
    <t>XM8F065D6wvnmcC66g1Oiw</t>
  </si>
  <si>
    <t>nWpIXaVS8VuAsHZYID4Lww</t>
  </si>
  <si>
    <t>The Corner</t>
  </si>
  <si>
    <t>Ft6kbaLrRy6ngARpQTwh9g</t>
  </si>
  <si>
    <t>Food and service are both great here - it's my new favorite restaurant in Philadelphia.  I would recommend the following:;;Seafood? - get the scallops or tuna;Meat? - fried chicken;Salad? - all of them are amazing;Appetizer/side? - BRUSSEL SPROUTS!;Dessert? - creme brulee - AMAZING</t>
  </si>
  <si>
    <t>vNnknFLFkevelKsPlIcZxg</t>
  </si>
  <si>
    <t>bA8glXKy9-AZOGKtclCXbQ</t>
  </si>
  <si>
    <t>Alex is the best bartender in the city; hands down! He has an encyclopedic knowledge of liquor and the cocktails are always deliciously dangerous. Side note: the chicken wings are officially ridiculous.</t>
  </si>
  <si>
    <t>m8y-4w0JpLe_NzkWRGEBpw</t>
  </si>
  <si>
    <t>L-QRo5nbXD2oTDALT-TcIg</t>
  </si>
  <si>
    <t>Upstairs bar is great, fairly priced drinks, food is good but small portions.;;Lots of fun to sit outside on the deck when the weather is nice.  Although they have crazy hostesses that grab you if you just try to walk out on the deck without a table first.</t>
  </si>
  <si>
    <t>1W0SaEbnn5yI9oB4Q2pDLQ</t>
  </si>
  <si>
    <t>My husband and I had a wonderful dinner and evening at Corner on New Years Eve.  We were looking for a place that was our style that was serving their normal menu, and not a ridiculous prixe fixe monstrosity for NYE.  I only recently discovered the Midtown Village and was quite pleased when this new-to-us restaurant showed up in our Open Table search only the day before with availability at 8pm on NYE.  The upstairs was closed for a private party, and one notable moment of the evening was when the upstairs group hijacked the sound system and the music went from Arcade Fire to Lil Wayne.. it was clearly not the Corner's usual playlist.  ;;The hostess was pleasant, and we loved our waiter.  He provided great recommendations and was quick bringing drink refills and our various courses, but was never overbearing.  The fried pickles were AWESOME, and a great deal for the price.  We each loved everything we ate, from the soup of the day (cauliflower &amp; pepper), to the mac &amp; cheese, to my sweet potato gratin (a very tasty and unique dish), to my husband's fried chicken.  And fyi: the fried chicken was a FRIED CHICKEN; it was essentially a crispy whole chicken on a plate.  ;;We really liked everything about this place and we look forward to going back soon to try out more of their menu!</t>
  </si>
  <si>
    <t>Qb8jVH3XCJtchJLxPsYFWQ</t>
  </si>
  <si>
    <t>I'm usually not a big fan of American brunch places; and this place was no exception. There wasn't a lot of choices on the menu. I ordered a stuffed french toast dish and didn't quite know what to expect. The friend I was dining with had said that she'd had stuffed french toasts elsewhere and they were usually quite phenominal. My dish came and I was not at all impressed. It was just 2 thick pieces of french toast with some jam / jelly sandwiched in between and some peanut butter (didn't seem like the advertised peanut \mousse\") slathered on top. My friend was underimpressed as well. The breakfast burrito was okay and my friend seemed to enjoy the dish she had gotten. For me; this was just another American place that serves okay brunch food."</t>
  </si>
  <si>
    <t>HuyEgXPq6vg604OE6tbzjw</t>
  </si>
  <si>
    <t>7LuoQvz_vLpzOO3eH1Uq7A</t>
  </si>
  <si>
    <t>This past weekend I went for brunch with some friends and had a very relaxing time. The interior design of this restaurant is what drew me in. The craftsman style architecture and outdoor patio area make the scene comfortable, modern, and homey.;;The service was great; food was simple but good. Two of my friends had omelets, one had poached eggs, and I had a bagel with lox and cream cheese. Nothing seemed too adventurous, and I'm not sure I'd go back for brunch. However this seems like the spot for happy hour or a night cap.</t>
  </si>
  <si>
    <t>IkGBOV2ScjexDcW78iRy4Q</t>
  </si>
  <si>
    <t>sO7WvOLowotTJ_iW99PAGQ</t>
  </si>
  <si>
    <t>I really like the Corner. There's a rooftop. There's happy hour. There's interesting drinks and solid; yummy bites. My servers have always been pleasant; and the other patrons don't annoy me. Yay! I'm a fan.</t>
  </si>
  <si>
    <t>pQlOc3Q1LuIllA869Su6-A</t>
  </si>
  <si>
    <t>L_3U_ogJ46AHSrFkKJ4i8A</t>
  </si>
  <si>
    <t>I've been to this place a couple of times now. The first time around, I went for the starters and the small bites. I definitely recommend the jalapeno bites, the tuna tartare and the popcorn shrimp. I would pass on the fried pickles as there was a lot of batter. Also, the pickles weren't that great. The second time around I went for the chicken wings and stuffed baby eggplants. The chicken wings were nicely fried and sauced. There is a nice heat in the sauce for the wings, and it slowly builds up. The stuffed eggplants were amazing. The eggplants were nicely cooked and the stuffing added the textures that were needed to make the eggplants not mushy. ;;While the food has been consistent, I can't say the same for service. The first time there I went without reservations. The hostess did her best to get me a table in time for the Happy Hour special. The waitress I had was also very attentive during Happy Hour. The second time, I had reservations. I had to wait around for 10-15 minutes. However, my waitress hardly stopped by my table. I had to ask what the weekly pasta special was. I had to request the hostess to get us more water as our waitress was nowhere to be found. ;;Overall, a nice, small happening place. A nice selection of beer and wine, but do not expect any recommendations from the waitstaff. Do not expect this place to be quiet, but you can still carry out a conversation with your friends at this place.</t>
  </si>
  <si>
    <t>FrzUULRy-Y6NoLkNQn6OrQ</t>
  </si>
  <si>
    <t>K2kXGQFRRzxJeh2IGlFl8g</t>
  </si>
  <si>
    <t>Surprisingly good! I bought a Living Social voucher for this spot on a whim, I had no expectations (hey, $20 for 40 bucks worth of food--why the heck not?). ;;I guess you could call it New American comfort food. I had the fried chicken with collard greens (hell yes). My boyfriend had the pork loin with fresh apple sauce, and we foolishly opted to split a basket of fries (tasty, but we were so stuffed that we could barely eat more than a few). ;;Decent beer and drink selection, good service and comfy atmosphere. In the summer, the rooftop bar is a nice escape. Definitely worth a try.</t>
  </si>
  <si>
    <t>jc6PRKXaOwQeKtQGXoG76Q</t>
  </si>
  <si>
    <t>The Shake Seafood</t>
  </si>
  <si>
    <t>0xnqGT38ZlQZCbK4heuMjg</t>
  </si>
  <si>
    <t>The prices are comparable to other seafood spots; no complaint there. The snow crabs we're very good. I like that you can pick between different seasonings. My only disappointment was with their side selection. Not many to choose from. I ordered the caujan fries &amp; they were under cooked &amp; under seasoned. But; the star of the show; the crabs we're delicious.</t>
  </si>
  <si>
    <t>LtwpAEdm6dWwOS9vPqAsww</t>
  </si>
  <si>
    <t>I really liked how big the crawfish were and it felt like some were fresh and some weren't. The only thing I didn't really like is the shake sauce. It was way too salty and I can eat salty so it means something if I said it was way too salty. Maybe if the sauce was decent I'd give it a higher rating but it wasn't. ;;The service was okay. The waitress made a few mistakes here and there, but it's fairly new so I didn't expect a lot.</t>
  </si>
  <si>
    <t>S-G51ZqwWWy1lLwJ8_wixg</t>
  </si>
  <si>
    <t>uXfkBtxzAQ7DokJsb-1YKw</t>
  </si>
  <si>
    <t>Omg this place is wonderful! Great location; close enough to my house and shopping center. The food... WHEW CHILEEEE THE FOOD!!!! The shrimp &amp; crab legs combo is to DIE FOR!!! Nice and tender; cooked to perfection! Plus they give you a generous amount of shrimp that is also a nice size. I couldn't finish it; i had to take it home (currently eating as I type ). And let me tell you about that SHAKE SAUCE! DEE-LICIOUS!!! The service is great. S/o to my server Colin please; if anyone gets the chance to experience The Shake; go for it! You will not be disappointed!!!</t>
  </si>
  <si>
    <t>LiZw9p0CRW60XVr9ZFNDFQ</t>
  </si>
  <si>
    <t>JNHrVjR7oO_f6DFfMwramQ</t>
  </si>
  <si>
    <t>Very good seafood by the pound restaurant here. The seafood is super fresh and the sauce is delicious. 10/10 would come here again. Or 5/5 as yelpers would put it. xD The price is also quite reasonable as well. It's actually much better than the crabby cafe that closed down in terms of the freshness and taste. I also really like the fact that they have a clams and mussels combo in which most places don't. The mussels were nice and meaty, not the tiny black ones. Clams were a good size too. The snow crab came with a lot of legs as well. Definitely getting your bang for your bucks.;;I was craving onion rings that day and even the onion rings were really good. It was super crunchy and thin just the way I like it. Give this place a try if you're looking for seafood. You won't regret it.;;They have a grand opening discount right now for 10% off. Gogogo~!</t>
  </si>
  <si>
    <t>kmV1IDxleUx0mD4gjXQBoQ</t>
  </si>
  <si>
    <t>Rm7gOtBigJMzANv-9V6UXA</t>
  </si>
  <si>
    <t>GSK9pTmRRLA7PRqOi3mcxQ</t>
  </si>
  <si>
    <t>rcbdt0DenxztXkPupUwjDQ</t>
  </si>
  <si>
    <t>I've been waiting for a seafood place like this to pop up in Northeast Philly. Seafood is good, service is great, prices are reasonable. I got Onion Rings &amp; Cajun fries as appetizers. Also got Shrimp with Heads on w/ their Shake Sauce (Cajun, Butter Garlic, &amp; lemon pepper) w/ medium spicy level. My boyfriend got the Mussels w/ Potato &amp; Shake Sauce w/mild spicy level. Seafood was delicious! ;;I'll definitely be returning. They also do take out! If you plan to dine in, ask to decorate their walls---they'll give you a marker too.</t>
  </si>
  <si>
    <t>F0L76L-kn3oHKxukT8ByIQ</t>
  </si>
  <si>
    <t>8_MwxLx6lVvS1wr6_ublGw</t>
  </si>
  <si>
    <t>3.5 stars;Pro:;There are lots of parking in the shopping plaza. The place is nice and spacious. Bathroom is clean and well maintained. The waitress were nice and friendly. They know the menu well and were informative. I have free popcorn while waiting for my food. My drink was put in a to go cup which i find it very convenient and clean rather than reusable plastic cup. I have the crawfish with the shake sauce and my spice level were hot. The price is reasonable for $11 per pound of fresh crawfish. The sauce is good. I get to write on the wall and I got a $10 off of $50 coupon on my next order. ;;Con: ;Women Bathroom: one of the bathroom stall, the door have to swing inward in order to open the door. The sink is poorly designed. The water pressure is too weak. the water coming out from the faucet is so close to the edge of the sink, giving less room to wash your hands. Now my hands are size small yet my fingers touches the edge of the sink which for me is uncomfortable. Another problem I found in the bathroom is the paper towel dispenser. I have to row the knob on the side, for the paper to come out. Which cause my fingers to be dirty again. ;Food: Most of the crawfish were fresh. Some where soft and have a funny taste. The sauce is good but it too salty and the spice level \hot\" with an images of 3 peppers to me it is mild comparing to other restaurants I ate. ;;Overall</t>
  </si>
  <si>
    <t xml:space="preserve"> this place is a nice place to hangout with friends and families. I would come back again sometime."</t>
  </si>
  <si>
    <t>n-Vv9WjMVTUjXactw1wt0w</t>
  </si>
  <si>
    <t>xQ06g3y6P0x4eLn24UVRaw</t>
  </si>
  <si>
    <t>Seafood was fresh (we order snow crab legs and crawfish); sauce was on the saltier side but pretty flavorful; open space with great ventilation; server was nice and attentive (a little too attentive) but overall pretty neat spot for the northeast to get seafood!</t>
  </si>
  <si>
    <t>UCJA2JscTxlWjiR8_oYKTg</t>
  </si>
  <si>
    <t>Anyone from the west coast knows what the Boiling Crab is. They have set the standard for this type of seafood-in-a-bag fare; and it is also the food that I miss the most from my time on the west coast.  I think the Shake is well aware of this; and is trying to aim for this standard. That being said; I have searched near and far for a suitable alternative in this area and I am happy to say that the Shake comes pretty close in flavor; which is highly impressive considering nothing in this area has even scraped the surface in terms of flavor for their sauce. I've been to Crabby Cafe; The Boil in NYC; and The Boiling House in Cherry Hill; and The Shake is still the closest to my beloved Boiling Crab. The garlicky; cajun; spicy; buttery \shake sauce\" is so delicious; and compliments seafood perfectly. Prepare to eat with your hands and get messy; but it's a great; flavorful ride once you dig in."</t>
  </si>
  <si>
    <t>eK-Yj09VmPP4E-AR_bPaBw</t>
  </si>
  <si>
    <t>HDKgRWPkr5G3C9Y7uyEzdA</t>
  </si>
  <si>
    <t>c9ZkkYwVdWs5EarrmViFOQ</t>
  </si>
  <si>
    <t>jZGqAdBlDnrP-J7--vdPxA</t>
  </si>
  <si>
    <t>Chinese, Restaurants, Bubble Tea, Noodles, Food, Coffee &amp; Tea</t>
  </si>
  <si>
    <t>Beijing Restaurant</t>
  </si>
  <si>
    <t>QYWlN37qJWq7mWsmVzdkhw</t>
  </si>
  <si>
    <t>If you work at HUP or UPenn; chances are you've visited Beijing. I don't understand the allure. I'd rather work a 12-hour shift on my busy oncology floor than eat here again. The food is greasy and has to be laced with a healthy dose of MSG. The flavors are mediocre and nothing on the menu stands out. The stale smell of cooking oil overwhelms the restaurant; making it hard for your taste buds to actually do their job. At least they allow you to substitute brown rice with no hefty charge. This is hardly the place to find \authentic chinese\" fare. If you're a poor college kid/med student/grad student I won't hold it against you. If you can afford it; treat yourself to something classier."</t>
  </si>
  <si>
    <t>0ukLHh92QGSB0AkwKmOJTw</t>
  </si>
  <si>
    <t>Four words: Best hot sauce ever! It's flavorful, not too spicy, and simply delicious. If I was on death row, my last meal would be rice and beijing hot sauce. What a way to go out.;;On to the details... Trust me, I'm ranked as one of the all time spenders at this jawn. Beijing has a huge menu but you gotta stick to the few dishes that they do well. And by do well, I mean do better than most of the restaurants even in Chinatown (and I live there). ;;1. Grandfather Chicken- Imagine your typical General Tso's but crunchier, tastier, and simply better.;2. Beef with black bean sauce over pan fried (or flat rice) noodles- their pan fried noodles are actually crunchy. add the black bean sauce and of course the beijing hot sauce ;3. Shrimp with walnut- not recommended as your sole dish but something to share along with your grandfather;4. Chicken with string beans- one of their more healthy options;5. Chicken with eggplant- def heavier than string beans but sometimes you're in the mood for some canned eggplant right?;;Rotate these four dishes and you'll quickly realize why Beijing is a 5-star restaurant.;;Also if you're a student with an exam and don't have time for food. Delivery is always really fast. Personally I'm a fan of the shrimp fried rice to go. They have small containers of the hot sauce for delivery too.</t>
  </si>
  <si>
    <t>h8hul8ItjXfZW_XCfNj8FA</t>
  </si>
  <si>
    <t>LxaAcPzmst4lNimjrw7xCA</t>
  </si>
  <si>
    <t>My BF is a UPENN alumni, and he said that Beijing Restaurant is filled with college memories. So, while in town, we had to stop for him to reminisce, and grab a bite to see if it's still as good as it used to be.;;The Grandfather Chicken was his all time favorite. It's a dish he would drool over back in his college days. It's actually a General Tso's Chicken with a fancier name.;;After a bite into it, he realized that it didn't taste as good as it used to be. It just has been way too many years, so he has a whole other level of taste for food now.;;I can honestly say that I've had better General tso's in Colorado! Perhaps, even better in my hometown, Elk Grove!</t>
  </si>
  <si>
    <t>S5e6VBXRHpShI8Tv9tc8-A</t>
  </si>
  <si>
    <t>UZz0s1WNcUZBJNfp7P4kZQ</t>
  </si>
  <si>
    <t>Recommend: ;-Szechuan Dry Pot Style (Chicken or Fish) -- delicious, but spicy, beware! ;-Chili Wontons--really, really good (not that spicy, a lot of flavor) ;-Mung-bean Noodles (thin chinese clear noodles);-Fried Shrimp w/ Spicy Salt--(not spicy basically salt and pepper shrimp, tasty!);-Sesame Chicken--take out style;-honey bbq ribs;-Chicken Satay skewer;-Pork Belly w/ Chengdu Chili Oil &amp; Garlic--(appetizer);-Eggplant in Black-bean sauce;-Braised beef brisket on rice;etc.;;;I find that their more traditional \Chinese Take-out\" foods don't taste as good as some of the other less mainstream options</t>
  </si>
  <si>
    <t xml:space="preserve"> as I have listed above. I've literally tried almost everything on their menu by now."</t>
  </si>
  <si>
    <t>48-icWcLSe6euHBG1N5plA</t>
  </si>
  <si>
    <t>Af_7OwG3n4U5C9VDB3IpXA</t>
  </si>
  <si>
    <t>I came here with some friends for Saturday lunch, and they gave us the lunch combination menu. The food's portions are really large, so if don't feel obliged to finish because you can always take leftovers home. The service was quick and attentive. We were there for probably 40 minutes and I'd say they filled our water glasses at least seven times.;;Tri-colored fortune cookies are super cool, haha. Food is pretty standard American-Chinese fare, although you can substitute for 'healthier' options like brown rice, which is a plus. I think this place is mostly here for convenience. If you're looking for more authentic Chinese food, I'd go to Sangkee or Han Dynasty.</t>
  </si>
  <si>
    <t>wLHssFGtj2rzwWns9ZfP4w</t>
  </si>
  <si>
    <t>v-e3htBzbdG7uNwnuBx6VA</t>
  </si>
  <si>
    <t>Eft16vE51r_fiXwoNNdFrQ</t>
  </si>
  <si>
    <t>The food is so mediocre but I can't give this place any less than 3 stars because the staff is always friendly and accommodating.;;I came here for an easy BYO with 30 other friends on a Friday night, and they accommodated  us easily, and we encountered no problems. They put us in the back room of the restaurant at a long table, so of course it was hard to talk to everyone, but that's to be expected. They also give you coupons if you pay in cash!;;The food is so terrible though :( At my BYO I ordered General Tsao's chicken, which I was expecting to be terrible American Chinese food anyway...but it was so much worse than the worst I was expecting. The week afterwards, I used the coupon they gave me for paying in cash to order take out, and ordered scallion pancakes and chicken rice noodles. Both were greasy, bland, and salty all at once. Terrible food experience, probably wouldn't come unless I were really desperate or needed a BYO place for a large group!;;They do give you a huge portion though, so you get a lot of bang for your buck, at least.</t>
  </si>
  <si>
    <t>nKMg700uz9lc0vBaUJ372A</t>
  </si>
  <si>
    <t>This place is a normal, low-quality Chinese place.  The spinach and tofu was OK, though a little salty.  ;;Don't get a salad.  The dressing is drenched in sugar.   I was a little irritated when the water asked me, after taking one bite of my salad and pushing it away, why I didn't like it.  He took it away but still charged me for it.  I didn't feel like arguing over $3, but it was still annoying.</t>
  </si>
  <si>
    <t>H_avO5foM95RuTG-BJ16OA</t>
  </si>
  <si>
    <t>sWpfFO8oX9PXRvqauqyn5w</t>
  </si>
  <si>
    <t>o35kWJcRb20SSAaFEdM81Q</t>
  </si>
  <si>
    <t>K4t7O7-WLzBwslhyb5fNsA</t>
  </si>
  <si>
    <t>HVYvJYXbDLlo-WhSdwAc4Q</t>
  </si>
  <si>
    <t>IsmxvaMe2i-eWnHDyC0WJQ</t>
  </si>
  <si>
    <t>Rice &amp; Mix</t>
  </si>
  <si>
    <t>9RSZQNuu6ZVJ1Wz0G8L1bw</t>
  </si>
  <si>
    <t>I really like Rice &amp; Mix.  The quality of the ingredients are excellent; the servers are nice; the place is welcoming and the food is great.  My only complaint is that its a bit too expensive for a quick serve rest.</t>
  </si>
  <si>
    <t>t38BOkeYatNiPhf31UssuQ</t>
  </si>
  <si>
    <t>Very nicely done interior for a fast food joint. But the food did not impress; at all. Flavors were dull; quality of ingredients was middling at best; and preparations were painfully Americanized. The \fried chicken\" was the biggest disappointment: really; seriously lame. Rice &amp; Mix would have to vastly improve their food to get my business again."</t>
  </si>
  <si>
    <t>oCnLbe9OGnpyQBY4E90bVQ</t>
  </si>
  <si>
    <t>hdPpUOc9C0xH1X_h4wEZ6A</t>
  </si>
  <si>
    <t>This is really terrific; authentic Korean food. The standard Korean meals - bibimbap; jap chae; and yakimandu; are exactly what you'd get in Seoul. But don't bother with these dishes! Instead try one of their fusion dishes - burrito bowl or the Korean wrap. I'd love to see the owners abandon the standard Korean fare and kick up the menu with more of these crossover dishes!</t>
  </si>
  <si>
    <t>epOjBZivur4x4sR94CVE9g</t>
  </si>
  <si>
    <t>nolRVK4kM69QX97IKacLvg</t>
  </si>
  <si>
    <t>HOT STONE BIBIMBAP is my new obsession. I dream of the crispy rice on the bottom of the bowl and the hot sauce that comes with this. ;;I'd stlil say Giwa is my preference, but Rice &amp; Mix is much roomier for eating in and much more convenient to my office. Clean, friendly, quick service. This place is a winner!</t>
  </si>
  <si>
    <t>0ffYpmUGVBcr4w7OLLE3kw</t>
  </si>
  <si>
    <t>Had a craving for some Korean food and luckily this place was close by.  One of their main attractions is their customizable Bimbimbap bowls.;;I opted to go with the \Koreana Bimbimbop\" ($9.95) Beef add on ($2) with Spicy and White Rice options in a hot Stone Pot.  They also have brown rice and mixed rice for those who want a bit healthier option.;;The bibimbap had a good portion size for the cost compared to other Korean places around the area.  The flavor itself fell pretty short for me.  While all the vegetables were pretty fresh</t>
  </si>
  <si>
    <t xml:space="preserve"> even with the gochu jang (red pepper paste) mixed in</t>
  </si>
  <si>
    <t xml:space="preserve"> it tasted pretty bland.  Maybe it's because this place is a bit more Americanized compared to more traditional Korean restaurants</t>
  </si>
  <si>
    <t xml:space="preserve"> not sure.;;For the service</t>
  </si>
  <si>
    <t xml:space="preserve"> they were pretty attentive and bring everything to your table."</t>
  </si>
  <si>
    <t>B6uyRwyG_ZgnK47wtU54mw</t>
  </si>
  <si>
    <t>RkdDWxf_hVcpk1inf9hn9A</t>
  </si>
  <si>
    <t>This is the new place from the people who own Giwa, which I had been interested in trying since seeing the sign at Giwa a couple of months ago. We were walking by yesterday, saw that they were having a soft opening, and decided to give it a go.;;I think the build your own bowl of bibimbap, which you can get both hot and cold, is an interesting concept (they also have preset options if you're indecisive or not feeling creative). It allows you to experiment with new flavor combinations. I also think that it's a good option for someone who has never tried Korean food, as it sort of demystifies the process. At the same time, I don't think someone who already loves Korean food would necessarily feel that this place is dumbed down or Americanized.;;We had a bowl of bibimbap (a build your own cold bowl) and soon du bu, both of which were good. If you like Giwa, you'll probably like this place. The menu is shorter, but the food is of the same quality, and the build your own option is an interesting touch. There is also more seating than Giwa, and the booths are really nice. I paid an extra $1.25 for the multigrain rice, and I thought the portion was a little small for the added price. You also don't get kimchee or other banchan with your meal, but everything on the menu is also around $1 less than Giwa, so you're probably getting what you pay for. Overall, I'm a fan, as it's a relatively inexpensive, hearty, healthy option for lunch, and it's only 2 blocks from my work. We talked to the owner, who recognized us from having eaten at Giwa many times, and he said that they hope to start serving Korean fried chicken sometime this summer. I'd definitely come back to try the chicken.</t>
  </si>
  <si>
    <t>bwBC_ARH9d0t48gksYVtsQ</t>
  </si>
  <si>
    <t>I love Korean food and this place doesn't disappoint. I usually go for bibimbap (one dish I seem to never get tired of); which is a solid option here. I tried their tomato chicken stew this time and was pleasantly surprised. The tomato was cooked down quite a bit and have a nice combination of sour and sweet taste- really reminded me of this tomato and egg noodle soup my mom used to make. A big thumbs up for that. The owner is always very pleasant too. I'm being a little stringent here with stars because the wings and kimchi pancakes we ordered were rather mediocre. But overall; I recommend this place! :)</t>
  </si>
  <si>
    <t>907FKOpL9HGj2YfcTGWyBw</t>
  </si>
  <si>
    <t>I loved the chicken bibimbap; Koreana chicken hot stone bowl and the spicy chicken stew. Very filling and delicious. We visit this place very frequently. Staff is friendly and courteous. They insist on mixing the contents of the hot stone bowl well with their hot sauce as it is a more authentic way of enjoying this dish. Definitely recommend this place.</t>
  </si>
  <si>
    <t>QF1qEbQeNY_qbdtFeQH3eQ</t>
  </si>
  <si>
    <t>kZjD4vTuvza4kasrX16YZw</t>
  </si>
  <si>
    <t>I love this place! ;;The food is light, fresh and filling. I'm always looking for healthy food that leaves me feeling full and nourished. The spicy chicken wings are amazing. ;;The ambiance is a little weird - I think they need to adjust the lighting and maybe change the music around a bit - but it's mostly good for takeout so it's not a deal-breaker. ;;I gave this place 5 starts because I really like it and would like to see a boost in their ratings.</t>
  </si>
  <si>
    <t>Q-BwKZssTqL4-PtpZJsu8A</t>
  </si>
  <si>
    <t>YcRHXV-8t7M3l7uqLKyV7w</t>
  </si>
  <si>
    <t>They are hardcore with their $10 minimum on paying with a card.    Even if you're just shy.    Who does this in 2016?    Refused to sell me a $9 lunch because if it.   Great service; guys.   Rude.</t>
  </si>
  <si>
    <t>fyxmwXdg9fJ13TpuF-KSbQ</t>
  </si>
  <si>
    <t>Bars, Lounges, Caribbean, Restaurants, American (Traditional), Nightlife</t>
  </si>
  <si>
    <t>Reef Restaurant &amp; Lounge</t>
  </si>
  <si>
    <t>TGM1Z17ayQCi8bXHrKanig</t>
  </si>
  <si>
    <t>4.5**** ;;Went here for my husband's birthday after he has been trying to get to go for years. I was pleasantly surprised. Awesome service and delicious food. Plantains were delicious and perfectly done- not too soggy not too crisp. Nachos were just ok but you don't go to Reef for the nachos. Calamari was crisp and real (says the hubs). For mains I had the potato crusted salmon. I wished for more potato crust but the scotch bonnet sauce had a good kick. Husband had a blast sucking the bones of the jerk chicken because he just couldn't get enough. Rice and peas were so so so good that they alone would have been worth it. Can't wait to go back!</t>
  </si>
  <si>
    <t>2wnVYJ0Yg-jKoYvskQ4Aig</t>
  </si>
  <si>
    <t>I haven't eaten here although the waitstaff will bring you food upstairs at the dance floor; this review is for the dancing upstairs. Interesting Tuesday night salsa/bachata lessons with Joe Figueroa at 8 &amp; 9pm. 75% salsa; with some bachata; merengue and cha  thrown in there. The dance floor is relatively small and gets crowded fast so girls; watch out for yourselves in case your partner isn't and for the love of god please don't wear stilettos. There's a large advanced salsa population which is fun and maybe a little intimidating for even intermediate dancers (not a great scene for beginners due to space limitations). Often a showcase/demo around 11ish.</t>
  </si>
  <si>
    <t>Q5I2xTcaQ22bmE_mp2q_Rw</t>
  </si>
  <si>
    <t>DGEu2YIT0-qKb9Lfc_qQeA</t>
  </si>
  <si>
    <t>Good Rasta Pasta (seasoned well) but there was not too much sauce on the food and they only gave me 4 shrimp to enjoy the pasta. When confronted and asked for more they refused. Asked for extra sauce; received some that was cold and tasted nothing like what was on the pasta .. total disappointment and I hyped my friends up to come here ... next time to will be going to Jordan Johnson's!</t>
  </si>
  <si>
    <t>cd4lkMyKTfBqA5f4oY16bA</t>
  </si>
  <si>
    <t>i_8NoRjF5HLyLBbXpE_JlA</t>
  </si>
  <si>
    <t>Came from NYC to check this restaurant with my ladies. The food was small portions for the amount that it cost. I had the Oxtails which were not really worth the amount they charge. The cabbage however was excellent great seasoning. Afterwards we went upstairs to dance and it was a bit small for what im use to but overall my ladies and i had a nice night. The wait staff was very friendly and the bartender was a bit much; loud singing started feeling like karaoke but it was in good spirits. overall i would come back maybe to try a different dish but my drink was amazing so i would visit again if i was in Philly.</t>
  </si>
  <si>
    <t>9JWaVUEXIMMRA2Bz3y6vbg</t>
  </si>
  <si>
    <t>CiJTHkOUZfj1HU55QWAECA</t>
  </si>
  <si>
    <t>This was my favorite place to eat and hang out last summer soooo good. The wings are the best; oxtail phenomenal and if you come to eat you can party upstairs for free. They just opened a deck in the back which is nice and the staff is friendly; not always attentive but friendly.</t>
  </si>
  <si>
    <t>zAtMHvB-cGkcZMRCHTmpOw</t>
  </si>
  <si>
    <t>tC2_C5B52P5UkNDKyT9qEw</t>
  </si>
  <si>
    <t>P-IJFGo7nJxUYfdkRsHyBg</t>
  </si>
  <si>
    <t>Reef was a nice restaurant. Good food and nice ambiance. Unfortunately; the service was very slow. We waited about 15 minutes to be greeted by our server and    the food a bit long. There was a larger Birthday party during our visit which could have attributed to the wait. Also; they are unable to split up the check. I suggest cash like other Philly establishments. Overall nice place would return if in the area again.</t>
  </si>
  <si>
    <t>xHTXmUJOGKn9Ewz8ZZB6nw</t>
  </si>
  <si>
    <t>RNCaL9NIG9NmFzY6Yl-45Q</t>
  </si>
  <si>
    <t>Just left; food was average. Use to be very good but the quality has gone down. Service was okay. Won't be back.</t>
  </si>
  <si>
    <t>KfPVXIzWw34sp9l5pfBE5Q</t>
  </si>
  <si>
    <t>2o6-AEl_88JVoyI2iLgQzA</t>
  </si>
  <si>
    <t>8Ktnp0D9x0VvW1hztdIAyg</t>
  </si>
  <si>
    <t>stC8tLbzetKgjCeyd0tmmA</t>
  </si>
  <si>
    <t>*I hated my experience soooo much that I downloaded the Yelp app just to forewarn people to stay away*;;I will never visit this establishment again and I didn't even taste the food!  Very briefly, a gentleman tried to share crabs that he over ordered with me and my friend (there is a no sharing policy that the man and we were unaware of being new customers) when the owner notices she approaches us after seeing it all happen and says that's not allowed and has the bartender throw them away in front of our faces (we weren't even there for crabs!)  I order my food under a section that offers a choice of vegetable with the meal but I am told my particular dish doesn't offer a vegetable.  I promptly cancelled the order after the owner tried twice to explain away the discrepancy and left.  This woman has lost all my business with her greed and poor customer service.  The fact that she has been in business for so long probably has more to do with her penny pinching and brow beating than the quality of her establishment.  As a woman with an accredited business degree I would never conduct business in this way and would never support an establishment with such a low regard for creating loyal customers.</t>
  </si>
  <si>
    <t>sIsrw8AAAO-CGYnpw9d-nw</t>
  </si>
  <si>
    <t>4D_GsaRoqk7P09VOcgezlQ</t>
  </si>
  <si>
    <t>Vegan, Restaurants, Food, Coffee &amp; Tea</t>
  </si>
  <si>
    <t>B2</t>
  </si>
  <si>
    <t>7-_j8qJA9IZbHxbswS4C6A</t>
  </si>
  <si>
    <t>Great cafe; nice staff.. but good luck getting a table; place is always very crowded with lying; miserable one-star yelpers.</t>
  </si>
  <si>
    <t>gMfiGKtpVIi99vDlqVgT-g</t>
  </si>
  <si>
    <t>DkhrFeuX6Xs2P55IIIrgpg</t>
  </si>
  <si>
    <t>This is truly the best cafe on the Avenue.  Delicious baked goods -- honestly the best cupcakes I have ever eaten!!  Perfectly brewed coffee.  Incredibly courteous and welcoming staff that actually shows gratitude upon receiving a tip; so be sure to be generous with these folks!  Not to mention the interior has amazing feng shui.  Large wooden tables; lovely window seats; huge cafe bar.  Plus; the staff has superb musical taste; and they play it at just the right volume.  I always leave B2 feeling relaxed and satisfied.  Can't wait to get a cup today!</t>
  </si>
  <si>
    <t>F4g1s-7t1tPEEmpwBqiUTQ</t>
  </si>
  <si>
    <t>This place has a great location and a cool atmosphere. I was excited that they had green juice options at a price that isn't over the top. The problem is that I feel like I am imposing when ordering juice and I also feel like I am not \in\" with the staff. It is ridiculous but this place evokes adolescent insecurities in me. Absurd as that may be</t>
  </si>
  <si>
    <t xml:space="preserve"> I don't want to give someone money for making me feel a little worse (I only like my S&amp;M with alcohol).;   I chose to live in this neighborhood because while there is a lot of growth and change happening</t>
  </si>
  <si>
    <t xml:space="preserve"> the people who lived here for generations patronize the new businesses. Having lived through some rocky gentrification periods in No Libs</t>
  </si>
  <si>
    <t xml:space="preserve"> Fishtown</t>
  </si>
  <si>
    <t xml:space="preserve"> West Philly and even Manayunk over the last 20-some years</t>
  </si>
  <si>
    <t xml:space="preserve"> I know that this is a wonderful anomaly where natives and transplants are building a mutually beneficial community. It kills me to read reviews stating that B2 staff treat South Philly locals like they are morons. I totally believe it though. I look real working class and incognito when I am on my way to my studio. Maybe if I write \"working artist\"on my hoodie I will get my coffee without the side of superficial disregard.;  If the staff were professional and kind this place could be so awesome."</t>
  </si>
  <si>
    <t>tMYbdPBNI4jagsCTL1ZiEQ</t>
  </si>
  <si>
    <t>YPlnXwjgV86A_blkayRNCA</t>
  </si>
  <si>
    <t>zO_gCvo2vpAof13qVubpJQ</t>
  </si>
  <si>
    <t>Non-dairy frozen yogurt and smoothies, fresh juice and Wi-Fi.  Need I say more? ;;The only downside is that I wish they had couches/more comfortable seating options.  The window seats they do have are lovely, though.</t>
  </si>
  <si>
    <t>r7hHTXW0iTWJyOs3aQrgPg</t>
  </si>
  <si>
    <t>Suw5jxQ9FS-l3ocD0OLZYg</t>
  </si>
  <si>
    <t>I've brought my tiny tot friend into B2 to eat many a messy peanut butter &amp; honey sandwich. No one has EVER given us any huff at all - and I'm straight up admitting to letting my friend go hard with the peanut butter and honey all over the cafe table because i didn't have to be the one to clean it up.;;The food is great, they've got vegan soft serve ( SERIOUSLY! ) and the prices are reasonable.;;Basically b2 is great, and all the BS you're reading is just that - BS.</t>
  </si>
  <si>
    <t>yEbbZvM9SqoKpcVLcRgLjg</t>
  </si>
  <si>
    <t>hqcY9U8KLL_--SidcKG4_w</t>
  </si>
  <si>
    <t>eBY2Ci_bQi95KQlMfD7TMQ</t>
  </si>
  <si>
    <t>P9_E6_CPdkAKJ1PexmZL0w</t>
  </si>
  <si>
    <t>I love the juices here... apple beet ginger ginger (yes; double ginger!!) or the banana peanut butter with vegan soft serve are my favs.  Great teas with great names - Tranquili-tea anyone?</t>
  </si>
  <si>
    <t>UK3hBi9XJas2yesjUAzW5w</t>
  </si>
  <si>
    <t>EI6mxoIxBDXVnsXwEqiKKw</t>
  </si>
  <si>
    <t>My wife and I stopped in to grab a cup of coffee and walk the neighborhood. The place was hopping! Even with the line of customers we were served quickly. What was most impressive to both us was the lady who served us kept an upbeat attitude, smiled and talked with us - she never seemed frazzled or frustrated. Such great service.;And the coffee... so good. I drink mine black and this was legit. Thanks B2 we will be back soon.</t>
  </si>
  <si>
    <t>l--EmXjMLHJcOvy_ht82Yw</t>
  </si>
  <si>
    <t>yeah this place has the worst service. went in a few times for a small coffee (super easy order) you would've thought i was asking them to pick the beans; roast them and make a fresh new pot along with clean my house. i won't go back here ever.</t>
  </si>
  <si>
    <t>2uBQPeAFsZ9LWIBZTADPRQ</t>
  </si>
  <si>
    <t>uKAbrDSJJzZliY1Yqu5KxQ</t>
  </si>
  <si>
    <t>Seafood, Italian, Restaurants, Mediterranean</t>
  </si>
  <si>
    <t>Scannicchio's</t>
  </si>
  <si>
    <t>qFu4D41XXPGgN_ITs75s5g</t>
  </si>
  <si>
    <t>Not mediocre at all IMHO.  Makes me wonder if Daniel O. went to the same place we did.;;This is a great neighborhood byob place that provides welcoming service and excellent food at a reasonable price.  We started going here because numerous South Philly friends recommended it.  This is not foo-foo Italian.  This is not pretentious Italian.  This is \let's go back and work our way through the menu\" Italian.  We found the specials to be good choices.  My husband's broccoli rabe and sausage was excellent</t>
  </si>
  <si>
    <t xml:space="preserve"> as was a grilled romaine salad with bleu cheese and pine nuts.  Both were generous enough to share.  Last time</t>
  </si>
  <si>
    <t xml:space="preserve"> sausage &amp; figs was a hit.  If you are in the mood for a basic plate of macaronis with red gravy</t>
  </si>
  <si>
    <t xml:space="preserve"> you won't be disappointed either.  We had a great time with the waitress because my BIL brought a bottle of Great Wall wine from China (that was the 2nd bottle we opened) and that started a whole crazy discussion.  She didn't know us from Adam</t>
  </si>
  <si>
    <t xml:space="preserve"> but we left there feeling like regulars.;;It's a very doable destination if you are on your way to a sporting event at the Linc or the Cit</t>
  </si>
  <si>
    <t xml:space="preserve"> or to the Spectrum or Wachovia Center.  For those who rely on public transportation</t>
  </si>
  <si>
    <t xml:space="preserve"> you can get off the subway at Broad &amp; Oregon</t>
  </si>
  <si>
    <t xml:space="preserve"> then walk back a block to Broad &amp; Porter.  Make a reservation</t>
  </si>
  <si>
    <t xml:space="preserve"> though because it can be a popular place.  You also want to make sure you have time to have a relaxing meal and make your event in time."</t>
  </si>
  <si>
    <t>yOHDkc4AQTa0DvuJy4viyA</t>
  </si>
  <si>
    <t>VairgP5nQwKofVCI2E7mAw</t>
  </si>
  <si>
    <t>Our Friday night party of eight could not have had a better time. Alexa our server was very attentive. The food was spectacular. Started with the sausage and figs appetizer as well as the fried meatballs both of which were perfectly prepared. Our entrees ranged from the special stuffed veal chop (that was excellent); the always good veal parmigiana; the filet with crab meat and a very well prepared gluten free halibut. Every one enjoyed the food and atmosphere. Topped off the evening with limoncello cake and sorbeto. I look forward to returning to this special treasure in South Philly.</t>
  </si>
  <si>
    <t>dCFdxDgzAByfSwFO1zSsbg</t>
  </si>
  <si>
    <t>wVcSUAQZjtEi76LdutPYRw</t>
  </si>
  <si>
    <t>This place was just OK.  My fiancÃ©e and I shared their warm salad with vinaigrette as an app.  It was very interesting and flavorful.  Oddly enough, it was literally a head of romaine on a plate with vinaigrette, strawberries, tomatoes and blue cheese on top.  We both really enjoyed it.    For entrees, I got veal medallions with mozzarella and prosciutto in a mushroom sauce and my fiancÃ©e got their stuffed calamari in linguine.  Mine wasn't too bad although I was expecting the veal to be more tender.  It was slightly tough and dry.  Her calamari was surprisingly tough and chewy which kinda ruined things.;;All in all, we had a good time.  It's a quaint place and the service was excellent.  The food just fell a bit short of our expectations.  It wasn't TOO expensive, but at this price point, the food should be better.  Unfortunately, I don't think we'll be back.</t>
  </si>
  <si>
    <t>nUBJwdp3rocgBGNSRFTJRg</t>
  </si>
  <si>
    <t>This place is amazing! The food  meets every expectation. The staff is very friendly.  Sandy ; our server ; treated us like family . This is our go to place !</t>
  </si>
  <si>
    <t>qXJDpEYj8ND6ehoCUNsE4Q</t>
  </si>
  <si>
    <t>Def,, not a place I;Got;For;Italian;Food ever again good place for Italian food spasso front and market and pesto Broad and passyunk !!!! Def not on my list</t>
  </si>
  <si>
    <t>EQCkBbvM8AmQV1LoIHy3QA</t>
  </si>
  <si>
    <t>TtxrRDEY6ZxBZgJfnpYHyA</t>
  </si>
  <si>
    <t>MA278TxWwEfgnQrj4j4sjQ</t>
  </si>
  <si>
    <t>We had a reservation for two and they seated us next to a large party - had to be 20+ people.  The party eventually turned into a big social event with gross drunken people leaning over our table while we ate our meal.  When we raised the issue with management; all they did was apologize and failed to comp the meal.  I would NEVER take that chance again.</t>
  </si>
  <si>
    <t>TepS9sSgcWj_8fJfA0XFxg</t>
  </si>
  <si>
    <t>ic7tQmpXCZqEZDUEbTeWgA</t>
  </si>
  <si>
    <t>Food is Overrated terribly. Service very poor by Matt. Soup $8 bowl... Nothing in it.;Bread from local bakeries was best part of meal. Matt made my fiancÃ© feel very uncomfortable by trying to rush our order.;We'll never return. Crabby female bartender also. No personality in the place at all!!</t>
  </si>
  <si>
    <t>VW1OCVR5X9NnLkvl5E6__g</t>
  </si>
  <si>
    <t>Km3GRIUnCuvTmW8L6Wx9pA</t>
  </si>
  <si>
    <t>So my wife and I have eaten here in the past and have enjoyed it. We were heading to the Flyers game and decided to stop back in. We arrived around 5:40 with no reservation, we were greeted and sat immediately. This is South Philly so don't expect a parking spot to come easy.;;Mark was our server and he was nice as usual. At times he seems to be stressed being the only actual server for all those tables. We started with the calamari Sicilian style. It was the highlight of my meal! The spice was just right, the calamari was cooked perfect. I was a bit let down that it was only rings and there wasn't much calamari only 6 or so pieces for $13.00. I ordered the chicken piccata. It was good! The chicken was very flavorful but again it was a very small amount of chicken for $21.00. The side of pasta was good but it was drowning in red sauce. My wife ordered the prawn and scallop special. It was over a white bean salad. The prawns were a bit of work and the scallops were a bit salty. But overall it was a good entree with a $29.00 price tag. Service was good not great. Like I said there is 1 server and 1 runner for 10+ tables at the time. The biggest plus is we got out 15 minutes before the game, around 6:45. Mark only stopped by once to see how the entrees were. Now, my biggest issue is refills. I was charged for 3 unsweetened ice teas. First off they are small glasses and I just wish I would have know refills aren't free. I hate that!! ;;;While this is good Italian food, not great but good, it is a nice place to go. At the same time it is a bit overpriced for the amount of food etc. We love the fact that it's a byob. We may be back, just not sure when. Solid 4 stars.</t>
  </si>
  <si>
    <t>NWF16GKQyZNVHo086gIVzQ</t>
  </si>
  <si>
    <t>Middle Eastern, Food, Restaurants, Mediterranean, Juice Bars &amp; Smoothies</t>
  </si>
  <si>
    <t>Kamals Middle Eastern Specialties</t>
  </si>
  <si>
    <t>TPOU1O-PT9lYXYNljs_npg</t>
  </si>
  <si>
    <t>Had a vegetarian combo platter for lunch that consisted of falafel; lentil soup and eggplant stew. The meal was satisfying; not overwhelming; but not underwhelming either. Picture taken after finishing one of the falafel balls.</t>
  </si>
  <si>
    <t>u8g8oxrTz-ZwPm5HKlQ6uw</t>
  </si>
  <si>
    <t>hsICF0qFHhJSbiaZVdVG8A</t>
  </si>
  <si>
    <t>This place has the best falafel; grape leaves; and Baba ganoush I've ever had! I've lived in the middle east and have eaten in several places while staying in Greece so I've had my fair share. I went back for more on the second day to order more before going home. This mom and pops place is friendly and has prompt service. Also loved their fresh made to order smoothies.</t>
  </si>
  <si>
    <t>3JM7oQPZOFPMUXMvB9wCkA</t>
  </si>
  <si>
    <t>LT9KM17Ja-bLIXVLsaM_Lg</t>
  </si>
  <si>
    <t>Food is really good - healthy; fresh; &amp; well-spiced.  Juices are equally well balanced.  Staff are extremely kind &amp; everything is reasonably priced.  Outside of only a few middle eastern restaurants in Philadelphia; this is my favorite.</t>
  </si>
  <si>
    <t>rubRMMChIz4XMxT2Q-DiOA</t>
  </si>
  <si>
    <t>-4IrHMUVChx_LcYuKnXxJQ</t>
  </si>
  <si>
    <t>I had a friend visiting from D.C. and wanted to visit the Reading Terminal. She loves Middle Eastern food and wanted to have lunch here. A tourist trap; the food was total garbage and I was also overcharged us by several dollars. Definitely avoid this place at all costs. FYI- I took her to  Bitar's the following day and as usual; we were both pleased.</t>
  </si>
  <si>
    <t>u6Bc8aKZquzSihewcxXfug</t>
  </si>
  <si>
    <t>8n9IIxOGAtJfPcOGgg-EXg</t>
  </si>
  <si>
    <t>My boyfriend and I stopped by here to get a drink because the paper ad that was pressed against their window was so alluring. Lemon Na-Na. A drink with mint lemonade and rose water. For a hefty $4 plus tax which came out to $4.32 was definitely a pricey drink. Putting the price aside, the drink was pretty dam good. Very similar to a mojito minus the alcohol. Extremely refreshing on a hot day and actually worth the money since it was made with \rose water\" and refreshly blended with mint.;;I also gave baklava a try</t>
  </si>
  <si>
    <t xml:space="preserve"> first time tasting this middle eastern sweet. A lot small but it was really good. Layers of phyllo pastry with grinded nuts in the center mixed with honey. Perfect dessert that goes really well with the drink. Other things I wouldn't recommend but the Lemon Na-Na and baklava is a must get at this location."</t>
  </si>
  <si>
    <t>i4UxpvvLLhM29ZMQzW3tIg</t>
  </si>
  <si>
    <t>I've never come here for the standard lunch that's getting bad reviews here, but regularly stop on the other side of the counter where they have the prepared spinach pies and sweets. The spinach &amp; cheese pie (spanikopita style) is perfect for a quick, hearty snack and is extremely tasty. They also occasionally have samosas, which are absolutely fabulous. Finally, I recommend any of the sweets. They have baklava, kataifi and homemade havalah. All absolutely delicious.;;As for the service, I've had mixed service, but it's generally been a more positive experience than negative experience.</t>
  </si>
  <si>
    <t>cSPKobPy_N8sMZj0xOYwnQ</t>
  </si>
  <si>
    <t>GREAT people; very friendly service. Falafel and middle eastern combo were very sad tasting and hardly tasted like food.</t>
  </si>
  <si>
    <t>tqXyjCPq0-z6j1jnVTLA6g</t>
  </si>
  <si>
    <t>LdgZBZ0fZnQFu4KAlnX_Rg</t>
  </si>
  <si>
    <t>Falafel wrap! It really hit the spot. Only complaint: when I ate my way to the bottom of the wrap, there was too much sauce, which probably dripped down from the top. ;;FYI - they also have whole wheat pitas for no extra charge.</t>
  </si>
  <si>
    <t>bOkYMRrtToiKhJUVMfEFuA</t>
  </si>
  <si>
    <t>Hummus is ok, not too flavorful. Baba ganoush is a little bit salty but you can taste the smokiness. There are a lot of varieties of baklava. They sell pita bread too, regular and whole wheat. ;;They have juice and middle eastern food to such as schwarma</t>
  </si>
  <si>
    <t>Vpt1deuwIXqkoXMy-7QI0A</t>
  </si>
  <si>
    <t>3f-acmwXPLnVd2UKfnk1xg</t>
  </si>
  <si>
    <t>Restaurants, Bars, Nightlife, Pubs, American (Traditional)</t>
  </si>
  <si>
    <t>For Pete's Sake</t>
  </si>
  <si>
    <t>DSN7OGgiHbC0ZCKgjrXCvQ</t>
  </si>
  <si>
    <t>Went here for lunch to just sit outside and enjoy the sunshine while getting some work done. The pulled pork sandwich was very good, just sloppy, saucy and spicy enough for my liking. Served with a brioche bun and some very greasy fries. A solid choice for lunch and great with a Kensinger. ;;Two stars though, due to terribly inattentive service. It's 94 degrees outside, shouldn't you bring out some water? Hoping I just came at a bad time; this seems like a decent corner bar.</t>
  </si>
  <si>
    <t>SGPscai169s5QLriYf0_jQ</t>
  </si>
  <si>
    <t>RSWjaA7ZmkGW3EbVhxheyA</t>
  </si>
  <si>
    <t>1wR8viCfUzGwTMxziDg4pw</t>
  </si>
  <si>
    <t>JBi7lyMgZyGnSI8RHR34TA</t>
  </si>
  <si>
    <t>Bar nice , great bar food great place if ur looking for a bar reastruant atmosphere !!;I haven't been there recently but I'm actually craving there fries !! Maybe I will go for lunch this week !! Or one day this week !!</t>
  </si>
  <si>
    <t>RORSm85NmIlZT2m62hB2qA</t>
  </si>
  <si>
    <t>Nice neighborhood pub.  I like the outdoor seating.  The server was attentive and took care of us.  I like how they have crayons and coloring sheets for kids; family-friendly restaurant.  My only complaint is the burger is small.  It's fine for me; but a snack not a meal for my husband.</t>
  </si>
  <si>
    <t>g_sqWJIqDszLThxe7rnNvQ</t>
  </si>
  <si>
    <t>bJLdXnYecBvJf858Kn5zCQ</t>
  </si>
  <si>
    <t>As far as local sports bars go; this is on my short list of places I actually enjoy attending during sporting events.  Their wings are fantastic; French fries are wonderful; service is exactly what you need - efficient and keeps your drinks full.  Great specials during the game and its just a fantastic time.  The crowd has a great energy and its small so you wind up chatting with your neighbors.</t>
  </si>
  <si>
    <t>bIZS-Buadnml7VLfgvdsFg</t>
  </si>
  <si>
    <t>always had good meals here. the wings; mac and cheese; and chicken tenders were all notable. service pretty good.</t>
  </si>
  <si>
    <t>hizNLiiKZAfu9Fi-Z0Qv-g</t>
  </si>
  <si>
    <t>Owp65E7u8JXEXkAN7HVqXg</t>
  </si>
  <si>
    <t>Excellent bar food. The burgers were solid and the pulled pork was fantastic. They should bottle their BBQ sauce. It's not thick and has a nice spicy kick to it. Nothing overbearing; just enough for good added flavor. The fries were also really good. They were perfectly fried; had some nice firmness and they still had some skin on them (i love that!). The wings and hummus plate were also decent. Oh; did i mention they have good beers on tap and the prices are reasonable? This placed nailed it as a bar!</t>
  </si>
  <si>
    <t>S21xo56R6Hn_YGXDdKciug</t>
  </si>
  <si>
    <t>zSw4jc7Fx8TdBf_XUwZ3UA</t>
  </si>
  <si>
    <t>Went here on Thursday for the first time.  I've lived nearby for upwards of 7 years now, and for whatever reason, I just never made it here!  No idea what the disconnect was... but we put it on our list and got there!  We sat outside and made conversation with lots of people who lived nearby.  At one point my neighbor actually came up.  I literally wave to this guy every day... and have never formally introduced myself.  For Petes Sake!!!  ;;The first thing I noticed is that their happy hour is spectacular, and it covers times when real people with real jobs are actually looking for a drink... not that 4p-6p BS.  The service was really really nice and helpful and prompt.  I was really pleased with our waitress.  We started off with 2x Deviled Eggs with Wasabi and sesame seeds.  They were pretty unique.  I'm glad i had them... but 1 was plenty for me.  My boyfriend agreed.  We were warned that it was a bit of an experament and that we'd feel that way.  For my dinner, I was torn between the spinach/mushroom quesedilla or the veggie wrap.  The waitress recomended the veggie wrap so i went for it.  The boyfriend went fish and chips.  Both of us agreed that our food was good.  Enjoyable... but not phenomenal.  Decent, fine... ;;We'll definitly be back to 'For Petes Sake' in the near future.  We had a blast talking to all of the fun people in the neighborhood, and taking advantage of the drink specials (though the draught list is limited... as most of the beers were pretty similar...) and having a bite.  It's a great lil neighborhood spot... but not exactly the gastropubs you see around these days.</t>
  </si>
  <si>
    <t>U_V40jve44eErmvRBuHmqw</t>
  </si>
  <si>
    <t>Nacho; and chicken quesadillas.... Yum. Service is nice friendly bartenders.</t>
  </si>
  <si>
    <t>pyt0Mp9xsoT4OaF3jnj8Sw</t>
  </si>
  <si>
    <t>I have brunch at the bar often; and stopped in for dinner a couple times as well. The service is great; and the food is solid. The bar has a fun; neighborhood atmosphere!</t>
  </si>
  <si>
    <t>qfvbuGON_wS9qCKviOyolA</t>
  </si>
  <si>
    <t>ZfAILO2iad90fCDtratcKg</t>
  </si>
  <si>
    <t>Machi Sushi Bar</t>
  </si>
  <si>
    <t>8OQR3apByVALvjju8yYK8g</t>
  </si>
  <si>
    <t>If you're craving sushi; it's not bad. I mention not bad only because I still am in search of really; really authentic sushi in this town. Anyone know where it's hiding??</t>
  </si>
  <si>
    <t>BfQ4W2cNB2ZSd7yaAhE_BA</t>
  </si>
  <si>
    <t>Parks, Active Life, Beer Gardens, Mexican, Local Flavor, Restaurants, Nightlife, Bars, Beer, Wine &amp; Spirits, Food</t>
  </si>
  <si>
    <t>PHS Pop Up Garden</t>
  </si>
  <si>
    <t>hHJ6OniymoeJZfV3uXXqVQ</t>
  </si>
  <si>
    <t>The PHS completely transformed this empty; gravel lot into a beautiful; garden oasis; overflowing with local microbrews and yuppies.  Right up my alley.  I'd love it if this space were kept this way; but I'll enjoy it while it lasts- all through the summer.  I fear that it'll become ungodly crowded once the word gets out; but this past Friday; it was about 95% full; with a great; chill atmosphere.  I'll be bock.  Er. back.</t>
  </si>
  <si>
    <t>4zRVgrzjDPtohNqcJDTAFg</t>
  </si>
  <si>
    <t>PHS Pop Up - South Street is one of my favorite annual beer gardens. I love its constant evolution and consistent beauty. It's such a calm and welcoming place to visit in the summer.;;They often have a pretty solid beer list. I believe Khyber Pass is now running the food scene, but I haven't eaten at the garden yet this year. Their drink prices are fair and there's usually a place to sit comfortably.;;If you're in the South Street West area, it's definitely worth it to walk over and see what you think. Keep in mind that it's generally bro-city during weekend nights, just like many other places in the city. If you want extra room to breathe or a quieter atmosphere, go during the day.</t>
  </si>
  <si>
    <t>G_du1A03WpaNsFjIBUWlIg</t>
  </si>
  <si>
    <t>A beautiful beer garden with limited food options and a number of different drinks. That being said; I know the level of service in Philadelphia has become abysmal over the last few years with workers still expecting 20%+ tips for ignoring your or being outright rude but the dark haired; tattooed woman behind the bar was exceptional and took the Philly service vibe to a whole other level of horrible. Then she decided to turn the tablet around for me to sign and pay and entered a 20% tip in for herself. I understand having a bad day or being in a bad mood; but take the night off; or; leave your shit at home and do your job.</t>
  </si>
  <si>
    <t>ky0awPVmGZBB8wCzbCYz9g</t>
  </si>
  <si>
    <t>PWSHSO_EmHwMksDdo64I_Q</t>
  </si>
  <si>
    <t>Ns1iLxAxYjSAC_rCqRBfiQ</t>
  </si>
  <si>
    <t>0K8VnMdxlXXNDL2TkfqS8g</t>
  </si>
  <si>
    <t>This place is great! I love the relaxed atmosphere when I visited last Sunday. There are plenty of tables and seating arrangements to choose from; and umbrellas set up for some shade. I LOVED the cute decorations everywhere. The beer was reasonably priced- I tried the one called FU Sandy ; which I really enjoyed. The people working there (security; bar; etc) were courteous. There was a mix of people there of all ages- and definitely family-friendly in my opinion. I will definitely be coming back many times before it closes in mid-October--- it's perfect for a relaxing sunny day and warm night!</t>
  </si>
  <si>
    <t>_3Rq3cVpGgxGrXSStPTpNg</t>
  </si>
  <si>
    <t>UqFmR8qghLh1SkpbnwAYyw</t>
  </si>
  <si>
    <t>Super cute place with a good selection of drinks and awesome food. I ordered the watermelon cocktail and my friend got the pulled pork sandwich; both solid purchases! You have to sign up for a membership the first time you come (very simple aka give them an email) and you get a business card that you can keep/ show to enter on future visits. There are a decent amount of tables and two bars but since it's kinda small; it can get pretty crowded later in the night.</t>
  </si>
  <si>
    <t>HLJGZTd2Ec1NRDucYGLS5Q</t>
  </si>
  <si>
    <t>Stopped by for Sips on Wednesday and the place was packed!. To get in; they make you sign up for their club and give you a ticket to bring back every time you go. They have one bar and one station for food. Wednesday specials are $4 sangria and certain beers. For food; they serve quesadillas; hot dogs; popcorn and guac and chips. The line for food was extremely long (approx 45 min). Overall; it's a nice place to stop by for some drinks with a large group of friends.</t>
  </si>
  <si>
    <t>M66nakzSK154_MWlwMaNjQ</t>
  </si>
  <si>
    <t>BzVsfJT84HtDHN1B0W2Jvw</t>
  </si>
  <si>
    <t>Great place to just relax and enjoy good food; atmosphere; and meet great people.  I got a vegetarian sandwich which was amazing and the beer was good as well.  Stayed for about two hours just enjoying the weather!</t>
  </si>
  <si>
    <t>txfGwnpQUQwPTHtDy28TCg</t>
  </si>
  <si>
    <t>Zc62SRxSKasx7EhkiyhV8g</t>
  </si>
  <si>
    <t>I miss the community space from last year. This garden is very small and creates an atmosphere of \everyone for themselves\".  It's difficult to lounge and actually enjoy the space.  ;;Some of the bartenders are excellent- others make you wait. I waited an hour to get a drink on opening night. Now I wait 30-40 minutes to get a drink. I want to love the place</t>
  </si>
  <si>
    <t xml:space="preserve"> but I can't. I haven't had a good experience there. ;;I find the drinks to be expensive</t>
  </si>
  <si>
    <t xml:space="preserve"> but I do like the watermelon beer that is served. Oh well</t>
  </si>
  <si>
    <t xml:space="preserve"> there's always next year if the city still allows beer gardens to exist."</t>
  </si>
  <si>
    <t>jLs0ENrQWCDSzgAM5OoVbQ</t>
  </si>
  <si>
    <t>y2rLya6Sg5CZ33C5d_3Luw</t>
  </si>
  <si>
    <t>How awesome is this place! Seriously! This space has been transformed into this awesome back yard feeling hang out, with the convenience of a very reasonably priced bar a few steps away. ;;They have the picnic benches, the umbrellas, and just an overall great vibe. For me who has no backyard myself this space was nice and cozy! They do have a limited menu of food, and a great selection of beers which does include a GLUTEN FREE cider...it's a Raspberry one and it isn't very sweet which is just how I like it if I am going to drink a cider. ;;Really fast service so even though the place was pretty busy we didn't have to stand in line forever and they keep a but thing of water outside too so you can get water at your convenience. ;;Also there were a ton of people in there with their dogs, so this is really a great place for everyone!</t>
  </si>
  <si>
    <t>G0Mu95b3NXx3EO7gw6B1Zw</t>
  </si>
  <si>
    <t>kZW6_koKo9NeyI_wsqK7qw</t>
  </si>
  <si>
    <t>We went here with a Groupon; so the prices ended up very nice. However; the service was terrible. We had no idea what was going on. We were completely ignored when we walked in. We waited a long time to have our order taken; even though it wasn't a long time. We waited another long time to have our food come out. We ordered the Sexy City Roll; the Spider Roll and the Spicy Tuna Roll. They were all decent; but it didn't make up for the terrible service.</t>
  </si>
  <si>
    <t>6w0F6e5zgQ1ao1U2svJfAg</t>
  </si>
  <si>
    <t>Tiny sushi bar serves ok sushi at reasonable prices.;;1. Angry dragon roll is tasty. Shrimp tempura adds a nice texture to the roll, but the batter is not light and crisp the way tempura should be.  Still tastes fine, but just not executed quite right (as tempura).  ;;2. Spicy tuna roll : disappointing.  Not much fish in there, tastes mainly like the spicy mayo sauce.  Roll seemed to collapse a bit as there wasn't much in there.  Wouldn't want this again.;;3.  Alaska salmon/avocado roll is solid.  Nothing special, but good.;;4. Yellowtail/scallion roll doesn't taste like much.  I wouldn't bother getting this again either.;;Rolls seem generally thin on fish, which was not the freshest sushi fish I've had, but not bad either.  It's ok.;;Not bad if you're in the area &amp; just need some food.  There's a 3 roll special for $10.95.</t>
  </si>
  <si>
    <t>c29z4IMu15eVtEbuUaaGKg</t>
  </si>
  <si>
    <t>Disappointing. I decided to try here because it's near my place and Vic's is closed on Sundays. I agree with the reviews about the food not tasting fresh. There was something off about it all together. I go the sashimi app and the tropical roll. I had to force myself to eat the roll and ended up leaving a piece because it just wasn't good. The salmon sashimi was good but the tuna pieces did not taste fresh. They were nice enough in there; but I won't be back.</t>
  </si>
  <si>
    <t>Qx1mMb6KIgJChnR2rc8w9g</t>
  </si>
  <si>
    <t>Ordered delivery from here last week and was sorely let down. ;Here is a rapid fire list of my grievances:;;Delivery took about an hour and 15 minutes.;Rolls were skimpy.;I think I bit into bone or something weird in one of the rolls.  ;;End list. ;;-I might try this place again if there's no better option, but definitely not for delivery.</t>
  </si>
  <si>
    <t>eFTNY635R6AAMBQRNHgQAA</t>
  </si>
  <si>
    <t>o8efrQpEItVYBrWfdjTGnw</t>
  </si>
  <si>
    <t>qzzs7lqKrdV1i1ILE_AQzw</t>
  </si>
  <si>
    <t>I recently discovered this place in my neighborhood. I've ordered there a few times and I always get the 3 roll special with either a seaweed salad or a house salad. It's a great deal and definately enough food for a person! The proportions are good and the food is fresh. The ginger dressing for the house salad as a kick to it, which I really enjoy. My favorite rolls to order for the 3 roll special are spider roll, shrimp tempura roll, and california roll the most.;;The service is great and the people there are friendly. The atmosphere is very vibrant and fresh, although the place is a little small. It is best for takeout, delivery or as a casual place for a quick bite with a friend or two. ;;The only complaint is that when they're busy (usually around lunch 12-1 or from dinner 6-9) the food does take longer to deliver or pickup (unless you ask the person to rush order it). However, this is pretty usual for any restaurant whether cheap or upscale. ;;Overall, I think that the sushi is great, and it is definately a place worth checking out! I will definately be going there again! By the way, the place is BYOB so bring your own, (if you forget, dont worry, there is a place down the street that sells alchol that you can bring to Machi)</t>
  </si>
  <si>
    <t>0jSOXbQQdmLtPCg9sdFS7Q</t>
  </si>
  <si>
    <t>rcergaF_-33UwXIEpKCqpg</t>
  </si>
  <si>
    <t>Love this place.  I can't speak for their delivery or take-out; but I do sit and eat in the restaurant pretty frequently; and always have a pleasant experience.  The space is small but the servers are polite and attentive -- they've been accommodating whether I'm in a group of two or eight.  I always get the three roll special.  I've had a handful of the special deluxe rolls and honestly don't think they're worth the added cost.  Presentation is always beautiful.</t>
  </si>
  <si>
    <t>wY3tcAp2sXbNzzfibmHUtg</t>
  </si>
  <si>
    <t>PmTGZ-nzmJQJi2tm_Par8A</t>
  </si>
  <si>
    <t>Of the dozen our so Philly sushi places I've sampled so far, this one wins hands down.  ;;The fish - especially the salmon - is fresh and delicious.  I always order one of two things when I come here - the Salmon Combo, which is 6 pieces of salmon nigiri and two salmon rolls for like $16; or the all-day 3 roll special for $11.  I'm never disappointed.;;When my boyfriend comes with me he usually orders one of the \special rolls\".  The Xmas roll is especially good</t>
  </si>
  <si>
    <t xml:space="preserve"> and I'm not usually into special rolls.;;It's a tiny little place and the decor is nothing to write home about</t>
  </si>
  <si>
    <t xml:space="preserve"> but they make up for it with the soundtrack of Kelly Clarkson and Lady Gaga.  Oh</t>
  </si>
  <si>
    <t xml:space="preserve"> and by serving bomb ass sushi.;;It's BYOB with no corking fee.  I prefer my sushi with a $6 bottle of pino grigio</t>
  </si>
  <si>
    <t xml:space="preserve"> but the bros next to us brought a case or Coors.;;;BONUS: They also accept LevelUp</t>
  </si>
  <si>
    <t xml:space="preserve"> if you're into that."</t>
  </si>
  <si>
    <t>Lxjy-fX9SVU8iB7Gs4JLYQ</t>
  </si>
  <si>
    <t>sWJEuhOjkDaGq0d4qL6k_A</t>
  </si>
  <si>
    <t>Machi is your typical sushi place - I wouldn't call it a \hole in the wall\" because it is nice inside</t>
  </si>
  <si>
    <t xml:space="preserve"> but it is quite small.  I think it's one of the better sushi restaurants in Philly - especially since they have reasonable prices and a bangin' weekday lunch special.  ;;The wakame salad portions are large</t>
  </si>
  <si>
    <t xml:space="preserve"> they have a long and diverse list of specialty rolls</t>
  </si>
  <si>
    <t xml:space="preserve"> it's a BYOB...  it's my GO-TO sushi place. I just realized that my review doesn't make it sound all that great - it IS great...!  It's just that the nature of sushi seems to be either good or bad - either the fish is fresh or it isn't</t>
  </si>
  <si>
    <t xml:space="preserve"> service is typical of any other small Japanese restaurant....  IMHO</t>
  </si>
  <si>
    <t xml:space="preserve"> a spicy tuna roll is a spicy tuna roll is a spicy tuna roll</t>
  </si>
  <si>
    <t xml:space="preserve"> whether you get it at Machi or the sushi place down the block."</t>
  </si>
  <si>
    <t>M-rtfZW6Gn3R7L784pdVYg</t>
  </si>
  <si>
    <t>dgGuvdysSuWOv2dKqZTbVA</t>
  </si>
  <si>
    <t>Mexican, Restaurants, Fast Food</t>
  </si>
  <si>
    <t>Chipotle Mexican Grill</t>
  </si>
  <si>
    <t>H8u_zaReLwS2Lojy09h6kw</t>
  </si>
  <si>
    <t>I feel inclined to write a review because for a long time, I was weary of any fast food restaurant that makes tacos (ie. Taco bell).  But I have some friends who are die hard chipotle fans. I just figured, they don't know good tacos.;;Now, let me preface first by saying, this is not a review on the best mexican food or the best tacos even.  ;;I give it 4 stars because a) tacos and burriotos are customizable, b) service is fast and friendly, c) decent guac and chips, d) taco meats are good.;;If I wanted an awesome out of this world burrito or steak tacos, I'd go to Pura Vida in Nor Libs, but unfortunately it's out of our way now.  Chipotle on City Ave was a great alternative for a monday evening when I didn't feel like cooking and we were starving.;;The restaurant itself inside was clean which is always a plus for a fast food chain.</t>
  </si>
  <si>
    <t>snfg5hrEoUVYwkD4IcKeuw</t>
  </si>
  <si>
    <t>YVECcZ0AAuwi3BeXjOXyog</t>
  </si>
  <si>
    <t>I should preface this review by admitting that I am totally drunk...;on Chipotle kool-aid. Yes. I love this place. Yes, it's a chain, and I know I should support the \mom and pop\" burrito place. But I'm sure there's a mom who works here...and maybe even a pop. And how can you argue with customizable burritos?;;I always get the black bean veggie burrito</t>
  </si>
  <si>
    <t xml:space="preserve"> no cheese or sour cream (make fun of me if you want</t>
  </si>
  <si>
    <t xml:space="preserve"> but I'd like to live to see many more burritos!)</t>
  </si>
  <si>
    <t xml:space="preserve"> extra guac</t>
  </si>
  <si>
    <t xml:space="preserve"> and yes on the chips. The chips have always been good here</t>
  </si>
  <si>
    <t xml:space="preserve"> though compared to some other reviews</t>
  </si>
  <si>
    <t xml:space="preserve"> maybe I'm just lucky?;;What I love about this location is 1. its proximity to Target</t>
  </si>
  <si>
    <t xml:space="preserve"> and 2. its nice outdoor seating.;;Not much else to say here. I'm a fan!"</t>
  </si>
  <si>
    <t>7nDxzXcW4essN1I6lpfqPQ</t>
  </si>
  <si>
    <t>staff is great but lines are long. we used to frequent this place a lot but especially during busy hours; their steak is severely under-cooked and shows a lot of red. I don't really like a lot of red in my meat so I will not be going here again. also is very pricey compared to Qdoba and chipotle does not allow you the same amount of options. guacamole also costs more money which I find ridiculous</t>
  </si>
  <si>
    <t>JIiJv8hMt4vA9pS_KMiVXw</t>
  </si>
  <si>
    <t>F6jQOWES2xNkpEGp6xQt1A</t>
  </si>
  <si>
    <t>I eat here almost twice a week. Love the food!;;The staff is great as well. Always upbeat and friendly!;;I recommend to everyone!;;Fact is, I travel most every week. I have their app. I go out of my way to find one because the food is always consistent!;;Big fan!</t>
  </si>
  <si>
    <t>BCgfPU8YDF22L7YOV0cG9w</t>
  </si>
  <si>
    <t>1FpENMGR8Br29uILzYPIUQ</t>
  </si>
  <si>
    <t>their salad is my favorite. don't forget to ask for salad dressing tho!;;)</t>
  </si>
  <si>
    <t>D6NDCD312wn4j_WiTcy5YA</t>
  </si>
  <si>
    <t>VrJtxadGfZ9RissqcPbIqA</t>
  </si>
  <si>
    <t>This Chipotle is the best location in the Philadelphia area. The difference between this location and others is the quality of the employees. I eat at this location once a week; and I've never had a bad experience. If you're coming here for lunch during the week; I would highly recommend coming a few minutes before noon to avoid the crowds.</t>
  </si>
  <si>
    <t>2eUiUBq8RJcqvFkt36cPDw</t>
  </si>
  <si>
    <t>8zUVVrl7dSXcCSJQUTY6vA</t>
  </si>
  <si>
    <t>I was a little wary to try Chipotle because McDonald's had a hand in its development. But since it seems like a pretty decent company and everyone seems to love it, I gave it a try.;;I am the type of person who goes on the website and looks up nutritional information. As usual, it was a horrifying experience. ;;Luckily I was able to cobble together a salad that was reasonably healthy. I picked chicken, black beans, hot salsa and guac to go on top. I'm glad the dressing was on the side because the salad honestly did not need any. ;;Over all, it was okay, not fantastic. I would eat here again, but for mexican cravings I'll stick with taquerias.</t>
  </si>
  <si>
    <t>XG4jwABcOrn3nOd7ldFl_Q</t>
  </si>
  <si>
    <t>I've had some of the best burritos I've ever had here. Duh-li-cious. ;;Chipotle is always a treat for me since I am a total fatty and get extra rice (but light sour cream- it balances right?) on my steak fajita. It's a guilty pleasure that I always am sinfully happy to indulge. I love the burritos and the workers are both friendly and efficient. The prices are quite reasonable, even with extras like guac or chips and drink. ;;I also appreciate that the have lemons available at the drink bar so that I can add it to my diet coke. ;;This is the best Chipotle I've been to and the only thing that would make it better would be easier driving/parking access. Whoever designed the parking complex should be kicked in the back of their knees. Seriously, who makes only one entrance on city line avenue going in but doesn't make one coming back out??</t>
  </si>
  <si>
    <t>FPNmMw8p7J0_BuwUJIs6bQ</t>
  </si>
  <si>
    <t>Terrible service; really disorganized. The employees usually have a terrible attitude; don't know how to wrap a burrito; and they're often out of things. The food prep itself is also questionable (undercooked rice; overcooked chicken).</t>
  </si>
  <si>
    <t>IpMpwfSj5HQa4gvkWZiBrw</t>
  </si>
  <si>
    <t>efxiiiwXpF2pEsCfgeQc8g</t>
  </si>
  <si>
    <t>Nightlife, Cocktail Bars, Restaurants, Mexican, Bars, American (New)</t>
  </si>
  <si>
    <t>Juno</t>
  </si>
  <si>
    <t>8k5-8xcZdGOKUyzMX-LaTw</t>
  </si>
  <si>
    <t>Juno is a VIBE. The atmosphere was incredible and I would have loved to hang out all day if it weren't for the time limit placed on tables. Juno exclusively offers outdoor dining on their fenced in, not-middle-of-the-sidewalk patio with colorful chairs, string lights, and plants on plants on plants to create a fun, Instagram-able environment. ;;We managed to snag a 12:30 brunch reservation the day prior and were seated immediately on arrival even though we wound up checking in early. Our table was well distance from the others around us, hand sanitizer was available, and all staff was appropriately masked. Our waitress greeted us promptly and our food was brought within a reasonable timeframe, though they bring it out as it's ready so BF got his meal a good 5 min before I got mine, which was a little awkward.;;The food is just okay --- if it weren't for the atmosphere, I'd bump it down a star or two. We started with flavored margaritas, which are quite obviously their regular lime margaritas with a shot of flavored syrup because our syrup had settled to the bottom of the glasses. Once mixed together, they were pretty good but nothing extraordinary. ;;We started with the guacamole and chips, which were fine. Our guac had a few brown spots, but tasted fresh but a little bland -- needed some extra salt or lime. ;;BF ordered the al pastor tacos which were delicious though a bit salty. I chose the roasted vegetable tacos, which had eggplant, corn, peppers, and other mixed veggies with an avocado crema. My tacos were just okay and honestly I probably could have made something similar at home. Next time, I'll order something that I can't easily make on my own.;;All in all, I'd go back again just to sit in the pretty garden with fun music and a colorful drink.</t>
  </si>
  <si>
    <t>IaX73WNkQtspGsF3Xwgm8w</t>
  </si>
  <si>
    <t>INd3TurQZSqtJ3j4N5Hm2A</t>
  </si>
  <si>
    <t>The margaritas were tasty; but small. The food was ok; but kind of overpriced for tacos and the size of the appetizers. The music at the outdoor seating wasn't Latin at all. Overall; it's a nice ambience; but not the greatest Mexican food in Philly.</t>
  </si>
  <si>
    <t>PniT2nuLUN5wEllAXo1BtA</t>
  </si>
  <si>
    <t>fBGe2Mzhpl_nTsQtwPVh0Q</t>
  </si>
  <si>
    <t>Arrived for our reservation to half of our party already there with drinks. The waiter didn't return for 40 minutes and when we mentioned how long it had been; he stated he was \in a meeting\". On a Friday night during dinner service? The restaurant was half empty so I can't say it was bc he was super busy. The food was fine; drinks were weak. While signing checks; a staff member came over and told us we had \"gone over our allotted time\" and needed to leave. We were only there so long bc of terrible service!"</t>
  </si>
  <si>
    <t>ysWiBod46KSZ5XdM40Br2A</t>
  </si>
  <si>
    <t>aUi4dVn6K1A3LrWHo_70hw</t>
  </si>
  <si>
    <t>I had the most amazing experience here. I came here late and was still able to be accommodated. Kate was our server and she ensured that we were well taken care of. Me and my group never had an empty glass of water and every time that we needed a drink; Kate was right there to take our order.  I will be sure to come to Juno so long as Kate is serving me. 10/10</t>
  </si>
  <si>
    <t>1QegjqvYY0x0Iu-XTypUTg</t>
  </si>
  <si>
    <t>5FfO0IJ9OhX4JF24e0rj5g</t>
  </si>
  <si>
    <t>I have been dying to go here and finally made it last night. I was not surprised how packed it was due to the awesome atmosphere. Everyone was seated and masks were required if you are not seated. We got the lime and blood orange margaritas they were so tasty and fresh. We also got the chips and salsa to start, pretty good! For my meal I got the cortada salad with grilled chicken and it was SO GOOD. I am ordering take out again tonight to get the same thing. Wish I took pictures sorry but just take my word.;;One thing that was strange was they told us our time was up after an hour and a half and we had to leave. They also charge a liquor tax which I've never noticed on a bill? Additionally, if you a make a reservation and cancel with late notice you are charged per person.</t>
  </si>
  <si>
    <t>PxV93xTBBBuZl4mdR02CVg</t>
  </si>
  <si>
    <t>j77ixJfMUB2fXjPodxYqMg</t>
  </si>
  <si>
    <t>I heard about this place from two different friends who were both raving about it. When I googled, it turns out that Juno is barely two blocks away from my apartment! My friend and I decided we wanted to try their weekend brunch and booked a reservation for 11am the next morning.;;We were seated immediately and had Caitlin as our server, who was attentive, bubbly, and all around pleasant. We split the Tres Leche French Toast and the Chilaquiles and had a few mimosas. Everything was delicious and our service was incredibly fast; from the time we sat down to when the french toast landed on our table was maybe 20 minutes. Keep in mind if you aren't splitting entrees- the food comes out as it's ready! There was only a pause of a couple of minutes before the chilaquiles were out, though.;All of the staff were wearing masks and the tables were spaced out for safety purposes. It's currently reservation only, but it was easy enough to book online the night before. Since we were a party of 2, we had 90 minutes at our table. Our server politely gave us a 30 minute heads up before we would have to leave- which gave us plenty of time to finish our drinks and get ready to leave. I'm looking forward to coming here for drinks and dinner later!</t>
  </si>
  <si>
    <t>Ug3QcVaLFn5J8-yncjwL5w</t>
  </si>
  <si>
    <t>abMQ4BpuZyx85wV389u6vw</t>
  </si>
  <si>
    <t>We had a lovely dinner at Juno tonight! The atmosphere was really welcoming and bright and it felt nice to sit outside and eat. Everyone was wearing masks and the tables were distanced from one another. The waitress also went over the restaurant's safety protocols when we were first seated. The food was excellent. We had nachos and added chorizo on top. My boyfriend and I wanted to split tacos and we ordered three orders. The tacos were small but after the nachos we had to take a whole order home. The asada and carnitas tacos were great and we took the chicken tinga tacos home. I was very excited to see that they had frozen drinks but my froze was on the strong and sour side. It was still good but not necessarily as sweet as I thought it would be. All in all; it was a great meal and I definitely plan on coming back!</t>
  </si>
  <si>
    <t>MjuJ4DsOLVqKFemPlCd4vw</t>
  </si>
  <si>
    <t>CJkRSCVmcC46aUC2p6tddw</t>
  </si>
  <si>
    <t>The vibes and atmosphere in this place are AWESOME. We did have to make a reservation about a week in advance for a Monday evening because it had just opened and was pretty crowded. ;;The carne asada tacos were delicious, but the portion wasn't huge. We went for dinner, and most of the main dishes weren't very filling. I would definitely come again and probably order one of the sandwiches! I've heard good things and they are bigger portions. ;;This is a great spot for a summer outdoor dining place. I would definitely come here again.</t>
  </si>
  <si>
    <t>rUQRgLS4hhLuqaOBd0IYXQ</t>
  </si>
  <si>
    <t>9l8GD8XWWBO5pZEZ1Dl7pw</t>
  </si>
  <si>
    <t>This place is an absolute gem! From the outside you would've never known how fabulous the inside looks. The outdoor seating is spaced out so perfectly; you're able to feel comfortable socially distancing while eating. My server; Nicky (hopefully I'm spelling it correctly ) was a doll. Her personality made us love our experience; and she was so amazing in general. Big appreciation to Nicky!!</t>
  </si>
  <si>
    <t>ixXTmVOTahqyQDKocSMQXg</t>
  </si>
  <si>
    <t>JY7MRkBBTQHOeSRuEIFYIA</t>
  </si>
  <si>
    <t>Super cute open bar/restaurant on spring garden street. We made reservations through Resy. The Covid guidelines are strictly enforced. Masks when moving around and tables are 6 ft apart. Prepared food must be ordered with drinks. Their menu is quite extensive and delicious. We ordered the guacamole and asada tacos. ;Both were freshly prepared and delicious. Service was prompt and drinks were strong! They also have Prosecco on tap! Definitely a 2020 gem!</t>
  </si>
  <si>
    <t>m6ePktu2cDs1auXdoIzt5w</t>
  </si>
  <si>
    <t>pmXIwjsdAMjeW0xyPMRe1Q</t>
  </si>
  <si>
    <t>Soup, Middle Eastern, Food, Desserts, Restaurants, Kebab, Afghan, American (New), Halal</t>
  </si>
  <si>
    <t>Kabul Afghan Cuisine</t>
  </si>
  <si>
    <t>qj0ABwqK1XcXqH29LWb16g</t>
  </si>
  <si>
    <t>Perhaps food is food and shouldn't be based on taste vs. price ratio.  But when it comes to my experience at Kabul, I have to look at ratios.  Neither was I wowed nor disappointed.  I'd wanted to give it a go for about a year, and when I finally tried it one Sunday evening, I found it a pleasing and warm atmosphere, yet I found the cuisine a hit/miss.  I enjoyed my vegetarian entree, but was puzzled at the salad that began the meal.  It seemed more like a miniaturized version of a starter salad at your local Bennigan's.  The service was adequate.  The price was a bit more than I would have imagined for the quality (and quantity) of dish.  I enjoyed the dining experience, but was not overwhelmed with joy.  ;;I liked the place.  But that's as far as I go.</t>
  </si>
  <si>
    <t>ilfMUjcAcIcJJTEXnOWv0w</t>
  </si>
  <si>
    <t>Bad service; inattentive servers. Food was ok; but the ports were small and the waiter didn't warn us. We paid for extra meet; but received extra sauce and mushrooms instead in a small bowl. They played the same song while we were there; it was very annoying. Bathroom is clean with cheesy pictures. The service is very slow; it took a while to order and to get the check. The amount on the check was wrong; after we paid they try to kick us out right away. I am not coming back here !</t>
  </si>
  <si>
    <t>oDIDENs_mGJvzjoveuuuLw</t>
  </si>
  <si>
    <t>q2UkYzZ5jgeK6IIuzkWPJA</t>
  </si>
  <si>
    <t>We had three types of appetizers; the samosa was my favorite. We also had lamb kabab and kufta kabab for the entrees. They were soft; juicy and tasted great. Will definitely go back again.</t>
  </si>
  <si>
    <t>lRhAn85RiWTinmS43LDbZg</t>
  </si>
  <si>
    <t>GgylhnuNn79dj0ZLuJXnoQ</t>
  </si>
  <si>
    <t>I don't understand the poor reviews.   I have been to this place on 3 occasions and drive up from Newark; DE.   Food is excellent and the wait staff is very friendly and helpful in making selections.   The lamb dishes are phenomenal.  Very tender and tasty.   It's a small place that is well appointed.   I highly recommend this place.    I think the prices are fair .... maybe a tad high; but that is common in Old City area at any restaurant.   If you want to go cheaper don't go to a restaurant in Old City.  Pick some strip mall.   I highly recommend this place!</t>
  </si>
  <si>
    <t>FzC4CGEftZJh2LwNErKCSA</t>
  </si>
  <si>
    <t>Hj6mgI04WI2gE97PgdsL2A</t>
  </si>
  <si>
    <t>Went there with my boyfriend last night; and we loved it! The service was great. Very courteous; speedy; and helpful.  Everything was delicious.  We tried 2 apps and 2 of the house specials; and they were just amazing.  We both had lamb; which was tender and juicy.  I got the brown rice and he got the saffron and both were wonderful; though once you taste the saffron you don't want anything else ever again.  Yum yum yum. High quality; high deliciousness; 5 stars.  I will be going back.</t>
  </si>
  <si>
    <t>_mraZ9kGvXCoq9CU_mXEIQ</t>
  </si>
  <si>
    <t>My husband and myself think this restuarant makes the BEST TASTING food in Philly.  The place is small and cozy and nothing fancy for sure; but the food is always cooked to perfection and full of wonderful armoas and flavors.  It's not too pricey; not cheap either.  I consider it middle of the road in terms of cost; but for the food; I think its a great deal.   We go heavy on the appetizers- they're all great.  So are the desserts and Turkish coffee.  My favorite entree is the Noregne Pilav- on the sweeter side with candied orange rind; saffron; pistachios and almonds.  Its best with the chicken.   The food in thise place will not disappoint.  They're also on diningin.com; and we order from here several times a month. If you're eating in; this place is a BYO and there's a liquor store just around the corner.</t>
  </si>
  <si>
    <t>45svMzq7sOiXCSIosYwogw</t>
  </si>
  <si>
    <t>The food is nice; decor is nice with a lot of pre-taliban Afghan relics. I had the chicken shish kebap with Afghan pilav; it was pretty good.</t>
  </si>
  <si>
    <t>EN0OZnrCy_1NoJkkOdUe7Q</t>
  </si>
  <si>
    <t>Ha-hrIvGrH1G9ulTFoFbKA</t>
  </si>
  <si>
    <t>Kabul is my current favorite restaurant in Philadelphia, and probably the best Afghan restaurant I've ever been to. It's a popular spot that fills up quickly on weekend evenings. The atmosphere is warm and inviting, even romantic - but what keeps me coming back is the food.;;From the appetizer list, try the Bulanee Gandana and Bulanee Kadu - fried turnovers filled with scallions and herbs, and delicately spiced pumpkin, respectively. They remind me of fried wontons. The complimentary salad is rather unpretentious - iceberg lettuce and sliced cucumber, with a few carrot shavings tossed in. The dressing makes it special, though. It's a zingy, tangy, yogurt-based concoction that tastes of garlic, mint, and I think cilantro... very tasty.;;The menu boasts many vegetarian entrÃ©e options, which makes me very happy. One favorite is the Norenge Palaw - chunks of eggplant simmered with tomatoes and spices, covered by a mound of sweet, cardamom-scented saffron rice, and topped with almonds, pistachios, and slivers of candied orange zest. Another favorite is the Chalaw Lobya - kidney beans simmered with onions in a wonderfully spiced tomato sauce, then topped with a touch of yogurt and a dash of green powder, which I think may be finely ground mint leaves; this dish is served with a plate of deliciously spiced white or brown basmati rice. I also love the Chalaw Sabzi - spinach cooked with kidney beans and spices, with a touch of tomato, also served with white or brown basmati rice. Another winning dish is Facillya - green beans cooked with onions in a tomatoey sauce. This dish is more subtly spiced than some of the others, but it's a bit spicier in heat level. Not hot, mind you; just enough to make it interesting. Simple and flavorful. This is home-style cooking at its best. Luckily they also bring you Afghan bread, kind of the Middle Eastern version of focaccia; it's perfect to sop up all that delicious sauce. And if you can't choose from the lovely selection, don't fret - you can order side dishes of most vegetable dishes for $4!;;If you have room for dessert, do try the Sheer-E-Yakh - vanilla ice cream topped with almonds, pistachios, and a pink rosewater-flavored syrup. It's divine.;;For the record:  I have dined here with omnivorous friends as well, and they've all proclaimed the meat dishes to be as tasty as the veggie fare.;;Also, a note on the prices:  Yes, they are a bit high when you look at the food-per-dollar ratio. But honestly, the food is so well prepared and so extremely flavorful, that I still feel it's worth every penny. And I have never, ever left this place still hungry. In fact, I always end up with a container of leftovers to take home and enjoy the next day.</t>
  </si>
  <si>
    <t>VS1HSpSRQye3_M915mLvvQ</t>
  </si>
  <si>
    <t>ua4kmW3M8_Q9fwvplsYZcA</t>
  </si>
  <si>
    <t>Overpriced. Understaffed. ;;I use to come here a lot, but the quality of the service has gone downhill. We waited 15 minutes just for water, and ended up staying there for 1.5 hours with only two of us. There was only one waiter with no manager on duty....and if he was, he wasn't helping at all. ;;The food was okay, but nothing exceptional.</t>
  </si>
  <si>
    <t>PYpA6tMsP-WF64RFfHMjSw</t>
  </si>
  <si>
    <t>Unbelievably slow service. Only had 3/4 other tables filled and we had to call the waitress over after 25 minutes to get water and out our order in. The apps came after another 25 minutes. This is what I imagine an Afghani diner to look like. Nothing nice; nothing special about the presentation but we enjoyed the food. Scallion and feta pastries were pretty good. Then the dinner came pretty quick. I ordered the lamb shank which was pretty good. Friend ordered lamb and eggplant which was also pretty good. Well because they took so long we finished dinner as they were close to closing I guess and they slapped a check in our table before we could order dessert. While the food was good; I probably wouldn't go back because there's hundreds of good places to eat with better service in this city. And if you're craving afghani food there's literally another restaurant on the same block. I think I understand why there were only 3/4 other tables filled.</t>
  </si>
  <si>
    <t>ZtVIgRM_NRxTNrb9DhHz5Q</t>
  </si>
  <si>
    <t>7xckZSLRWf5uf3L1IsF1Kg</t>
  </si>
  <si>
    <t>Restaurants, Asian Fusion, Chinese, Sushi Bars</t>
  </si>
  <si>
    <t>Mandarin Palace</t>
  </si>
  <si>
    <t>T5UXo96bhzPSo5mAVKBgWg</t>
  </si>
  <si>
    <t>tpVUSNMpv8Co48LKC6KdIQ</t>
  </si>
  <si>
    <t>vK91OmojZ2xC7NIbjCZdYg</t>
  </si>
  <si>
    <t>We chose this place because they stuck a menu under our hotel room door -- I now, not the best reason to choose a service. ;;the good: it arrived promptly and was mostly edible.;the bad: one of three meals was good. One was okay though did not seem like curry as ordered. The third was inedible.</t>
  </si>
  <si>
    <t>ny7JEciIAkUjp6p06R9EWg</t>
  </si>
  <si>
    <t>Yum!! I wanted sushi; the boyfriend wanted Chinese...not many places meet that criteria AND deliver to Fairmount. This place fit the bill so we gave it a shot.  About 25 min after the order they were at our house for delivery.  The spicy tuna roll was very good as was the basil shrimp fried rice...a very nice \southern\" twist on an old standard!!  My picky eater boyfriend gave rave reviews to his chicken lo mein. While this doesn't sound like much; in 1.5 years I have not heard him compliment a lo mein before.  We will definitely be ordering again!!"</t>
  </si>
  <si>
    <t>zb_kdUKv5q-zHwtt2pOOuQ</t>
  </si>
  <si>
    <t>kw2elRH1ya8mWzgQdkXK0Q</t>
  </si>
  <si>
    <t>I ordered delivery and I got some sushi and general tsos chicken. It wasnt up to par as far as general tsos chicken goes and the sushi was good. I was satisfied with the food but it wasnt super amazing. Would i order from here again? Yeah; sure. The delivery time was fast and the food did not disappoint. Just an okay place if you want some Chinese take out.</t>
  </si>
  <si>
    <t>jQizPZ0OLFJzabpESs7AVQ</t>
  </si>
  <si>
    <t>Not even going to write much as everything I was going to say has already been written by Aria S. below as we dined together with two others!;;The experience was pretty weird, and our stomachs feel kind of weird today too. Give a shot and see what you think?</t>
  </si>
  <si>
    <t>ea-UW8uj04HuCKgcK145ng</t>
  </si>
  <si>
    <t>My husband used to think I was crazy for loving Chinese takeout and now he is a junkie. Turns out, he has turned me into one for Mandarin Palace takeout. We used to get takeout from somewhere in Spring Garden and I have no idea how he came across this place. Yelp24 most likely. ;;Usually, I get a chicken dish but this time was craving shrimp fried rice. Their shrimp fried rice is reediculous. So reediculous, I was sad when I finished the leftovers. So sad, I ordered more the same night I finished the leftovers. I told you I was a junkie! But to make myself feel better, I ordered my husband's \fix\" the beef lo-mein. For $20</t>
  </si>
  <si>
    <t xml:space="preserve"> you have two of the happiest people in ;Philly...."</t>
  </si>
  <si>
    <t>-0uYnjpCmDQmC2pg6X03Yg</t>
  </si>
  <si>
    <t>Tried this once for takeout - ordered vegetarian chicken w/ broccoli.  The texture of the imitation meat was very mushy, the sauce was greasy and the taste was bland.  ;;This place may be good for inexpensive standard Chinese food, but for vegetarian specialties Su Xing House is much better.</t>
  </si>
  <si>
    <t>qkXQnBvZNYUG9i30wKX2sQ</t>
  </si>
  <si>
    <t>Love love love the sushi. Super fresh; very quick; so nice. Thanks for great sushi experience</t>
  </si>
  <si>
    <t>v9NaFw515bDdINTToU0Vdw</t>
  </si>
  <si>
    <t>C3nOeBdrTQZdDHkax0nm_w</t>
  </si>
  <si>
    <t>Cannot say enough GREAT things about Mandarin Palace.  The food is always on point.  I've had delivery, take out, and dine in - it doesn't matter, its always on point.  They even provide individual folded napkins with plastic silverware in the takeout bag.  The take out bags are neat and orderly.;;Dine is the service is fast and attentive.  They even inquire about food allergies.  This is a huge plus, especially in a South Asian style restaurant since a lot of Peanuts and Cashews are floating around. ;;Can not wait to go back!</t>
  </si>
  <si>
    <t>JxTfPZZBhgtjMWWwUbmWkA</t>
  </si>
  <si>
    <t>rY4pn5iNqDalJoaZj62LCg</t>
  </si>
  <si>
    <t>jFodVxoElzlB69pPTqPazg</t>
  </si>
  <si>
    <t>GROg6x3Lf-Tp3TgiTtYsoA</t>
  </si>
  <si>
    <t>Restaurants, Arts &amp; Entertainment, American (Traditional), Eatertainment, Event Planning &amp; Services, Nightlife, Arcades, Bars, Venues &amp; Event Spaces</t>
  </si>
  <si>
    <t>TiOh29zEB1OsAyQc-z8ytQ</t>
  </si>
  <si>
    <t>I actually like this place much better than the one on Columbus. Its much bigger so it doesnt feel as crowded. The bowling area could use some help, the sound system sucks. They could use a new DJ and a better system. Newer songs would be nice too. ;;I think this place has many more games especially my favorite, trivia. I wish they would remove kids after 8:00 like they are supposed to but they dont. They barely card anyone on the way in anymore. ;;The bar is great. Expensive though. The Lava Flow is my favorite drink here.</t>
  </si>
  <si>
    <t>DjtSgP3jBq68FiL1B1HWOw</t>
  </si>
  <si>
    <t>XrdFYoBSkTsP3LibZ-ifRg</t>
  </si>
  <si>
    <t>SJ5dRCgRsJKgrH1ZzFjIvw</t>
  </si>
  <si>
    <t>Terrible. As my family and I entered the establishment, there was no one at the desk, not a host in sight until about 5 minutes after we arrived. We were then finally told where the bowling was. We headed back to the completely DEAD bowling area. Lights and TVs everywhere but only a few souls in sight on a holiday weekend. Not to mention, we had to ASK for someone to come to the desk and take our shoe size and get our photo ID. Where are the attendants? Where was the waitress to greet us? ;;The ambiance is kind of cool, but nothing different from any other bowling alley really. In fact, the lane malfunctioned at least once and our bowling balls always got stuck in the ball return. It wasn't a major issue, but a nuisance nonetheless. We always had to reach down a little to grab it out, as opposed to it popping right out. The overhead TV above us also didn't appear to work. Bummer.;;The food prices were too high for us, so most of us saved our cash for the Golden Corral up the way. Somebody ordered fries and they were just bland and not even hot. So-so, especially for $3.00 plus. Eventually a few people trickled in and were served by the sole waitress in sight, but it wouldn't have been worth it for our crew.;;I would not recommend this place to anyone who wants to bowl or have fun, or eat well. So in short, don't even bother going.</t>
  </si>
  <si>
    <t>sIH5HbEwhbxt-4waYoDUBw</t>
  </si>
  <si>
    <t>w7Q19H2wjC0FEdHMtFO2fA</t>
  </si>
  <si>
    <t>2-emzYMEFFSOcEBF6B-0NQ</t>
  </si>
  <si>
    <t>6zD4qbYQCZZb5fq_0Gtmpw</t>
  </si>
  <si>
    <t>G09yCjusDJ9wq97cr_UKCg</t>
  </si>
  <si>
    <t>GJ_h3mM_BVecEyYHZIdXAw</t>
  </si>
  <si>
    <t>tuhNMt_CBmrezKiZ5HPhpg</t>
  </si>
  <si>
    <t>wmC_VZeqtDSaBX3Yrfe1hA</t>
  </si>
  <si>
    <t>cDVtw1DjTkiLqBbn2abRYA</t>
  </si>
  <si>
    <t>JqFJSUbIlPmaqg9BvI0DTw</t>
  </si>
  <si>
    <t>I went to Dave &amp; Buster's on a Wednesday with my boyfriend and we had a decent time. I noticed there were many children who were eating and playing games without washing or wiping their hands. They should really put out hand sanitizing wipes because when I was playing Time Crisis the light gun felt very greasy and it was uncomfortable to play. When I walked into the restroom there was a ghastly smell hitting my face. I truly hope the people working there would put more thought in sanitary conditions.;;I believe it is best to visit this place on a Wednesday because of the 1/2 price games.;;There is also the happy hour: ;Sun-Thurs 8pm-10pm &amp; Thurs-Fri 5pm-7pm;1/2 Price Cocktails;Beer &amp; Wine Specials;;Well I'll only return if my boyfriend or friends wants to come out and play.</t>
  </si>
  <si>
    <t>NLUkxoR7Tv4xHVjApYg6bw</t>
  </si>
  <si>
    <t>dKGYNREh8-rYgR39w0OSAQ</t>
  </si>
  <si>
    <t>First and last time here poor and slow service very loud with hardly anyone else in dining area. They did not say anything to patrons allowing their screaming kids runnng around dining area.;;All of this before we even got food server and she had no personality and very slow.;;We ordered food of menu cause it looked great until we got the food. Very dry not tender as mentioned, I had a steak and burger tasty barley any steak, fries looked like left overs, tator tots salty. They don't offer sweet teas at all, bit plenty of alcohol.;;Now I'm done waiting again to pay, the credo card machine was broken so manager tried to get manual credit machine. I will never get this time back I wasted at this place. ;;Just SUCKS</t>
  </si>
  <si>
    <t>y_LS2MZJB7J9fUfRtEkV_w</t>
  </si>
  <si>
    <t>vZYimtN2FSwy-MMO2ROaHw</t>
  </si>
  <si>
    <t>Restaurant service is awful.  From the girl who sat us saying they only had the small table when the place was empty and refused to give us a booth to the sloppy waitresses who are a mess and all seem to have a crappy attitude.   Food was not good at all for price; arcade is fun but crowded being a weekend.</t>
  </si>
  <si>
    <t>DNVv4S-E4b45t4bNaEtUSQ</t>
  </si>
  <si>
    <t>IFFuw9ZIzpcWSqu2OHmjZA</t>
  </si>
  <si>
    <t>Sushi Bars, Restaurants, Japanese, Korean</t>
  </si>
  <si>
    <t>saDaUywaZrJZVpylnLMnKg</t>
  </si>
  <si>
    <t>When I lived in the neighborhood, I used to order delivery from here a lot.  ;;My favorite was their spicy chicken rice bowl, with brown rice and extra broccoli.  Their kimchee and tofu bowl was good too.  In general, their rice-bowls are good deals and seem very healthy, but I do recommend having soy sauce and siracha around for flavor.  (I always ended up grabbing the soy sauce from my fridge to add more sauce to the rice and broccoli, but the chicken was always tender and well flavored.)  The meal was very healthy for a last minute fast-food order.  The chicken Yakitori is good too, and their udon soup is yummy (if you dine in).  I almost always ordered their house salad or seaweed salad as a side.   I stopped ordering sushi early on, because it was disappointing.  Get the rice bowls, noodle bowls, and soup.  I liked them!</t>
  </si>
  <si>
    <t>FMfZfaPM9cVQPQdYxbUenA</t>
  </si>
  <si>
    <t>The sushi was good. Not bad, not great, maybe a little bit better than okay.;;The style of this restaurant however, is NOT my cup of tea. I came with my wife and I guess was expecting waiter service. They don't really do that here. You look at a paper menu and then order at the counter. 15-20 minutes later your sushi comes and this thing they give you lights up. You go to the counter to collect your sushi. How did we order $40 worth of sushi? Anyway, it was good. But... It felt like I was in my college cafeteria. I had to bus my own table, there was no soy sauce dispenser, only foil packs of it. Meeeeh.... ;;The Gyouza and the Edamame was was okay too.;;I can't get down with a college cafeteria style sushi restaurant. Its just not my cup of tea...</t>
  </si>
  <si>
    <t>GaacaTNh_rOgJO3zbfqPkw</t>
  </si>
  <si>
    <t>ig3gfLC89_F-Nci_MQrXxw</t>
  </si>
  <si>
    <t>I used to live on 43rd Spruce. This place was like my own kitchen because I went there almost everyday except for Monday since they are closed on Monday. Overall their food is above average; and they have the BEST curry chicken katsu in Philadelphia; period. If you ever find a place making better curry chicken katsu; please please let me know.</t>
  </si>
  <si>
    <t>3QJgDR6tJuS7D2rTw0HV5w</t>
  </si>
  <si>
    <t>VyylmG3QuC4_gswt_vetQw</t>
  </si>
  <si>
    <t>Food is okay.;BYO.;Pricey.;Decor is tacky and unattractive.;Convenient location.</t>
  </si>
  <si>
    <t>_rO3YG3O2qOO7S212-Od3Q</t>
  </si>
  <si>
    <t>Tampopo has a very basic inexpensive decor. You order at the counter and the give you a pager that buzzes when you order is done. They a a few specials that are good values for the money. I chose the Bento box with the inari special(4 inari for $3.50) They didn't have any suaces(including soy) except for a spicy sauce(pretty good) which is unusual for an asian restaurant My bento box(spicy hot tofu) was well prepared and presented. My broccoli was cooked perfectly; the curry potato gyoza was light and crispy; the baby carrots were fresh and crunchy The rice was nicely sticky with good texture. The tofu wasn't as hot and spicy as I wanted but that's typical nowadays from all the `Oh I want my food REALLY spicy' people who then cry when they get something with four turns of the pepper mill There is free water from a water dispenser if you dont care for any of their cold drinks</t>
  </si>
  <si>
    <t>t1sAhQz9bWWdtXTV2oNcJg</t>
  </si>
  <si>
    <t>_Sbxe514z14fOPx8rtlSMQ</t>
  </si>
  <si>
    <t>I stopped in tonight for sushi. For 3 sushi rolls and the pork kimchi it was $42; a price I thought was a little high but all in all it was ok.</t>
  </si>
  <si>
    <t>MPK5IbKgaBqhgrMmABfGXg</t>
  </si>
  <si>
    <t>Just moved in two blocks away so I was pretty excited to see a Japanese/Korean restaurant closeby. You walk in, order, get a buzzer device, then wait for your food. You bus your own tray afterwards.;;Ordered the hot plate beef bibimbop. It's not the usual clay pot that makes your rice at the bottom crispy--they used a plastic bowl so it didn't really have that effect of making your rice crispy. I should have gotten regular beef bibimbop which was a little bit cheaper. But overall the food was decent and filling..I'd definitely come back.</t>
  </si>
  <si>
    <t>2E5MZRVuX-eZ03pJww0-dA</t>
  </si>
  <si>
    <t>8XhvDUGiHqpOp9MyuHw87g</t>
  </si>
  <si>
    <t>Pretty good! Recommend the Bibimbap - made well and the veggies seemed quite fresh.;;An issue I have is that some of the items on the menu (ex. Tempura shrimp) are WAY overpriced for the amount of food you get which is disappointing</t>
  </si>
  <si>
    <t>iYHdSAggrheOKbQl0YG3rw</t>
  </si>
  <si>
    <t>wAwYxXvbuzh329mQNOxZWw</t>
  </si>
  <si>
    <t>The fresh salmon bibimbap is absolutely amazing! The salmon tastes like delicately bribed lox and falls apart at the touch of a fork. The salad on top of the rice is dressed with a spicy sauce that somehow brings it all together. ;;I highly recommend this little gem!</t>
  </si>
  <si>
    <t>FvGbXL0R2jlftafdafDgig</t>
  </si>
  <si>
    <t>6QNRW_sTvnkR6_uE68WGDg</t>
  </si>
  <si>
    <t>The best part of Tampopo: Stone pot babimbab (probably spelled wrong) is delicious.  It's hot &amp; fresh &amp; the sauce is perfect.;;However, it only gets 3 stars because that is the only menu item I like.  And I have to eat it in their awkwardly tiny restaurant.  Sushi is overpriced.  Bento boxes are average.</t>
  </si>
  <si>
    <t>5TZhLeZKfuSqrz3rnVIUxg</t>
  </si>
  <si>
    <t>Restaurants, Nightlife, French, American (New), Bars</t>
  </si>
  <si>
    <t>Maison 208</t>
  </si>
  <si>
    <t>tPoThLT5AqwtghLGWWx4jg</t>
  </si>
  <si>
    <t>QQ0UCL1olWGS3aEWPtxDgg</t>
  </si>
  <si>
    <t>The place and location is very nice. However; we went on a Tuesday before 7 pm and waited over 20 minutes to get the drinks we ordered. We literally went through an entire appetizer and two glasses of water and still no drinks. The server was very nice and obviously equally frustrated that the bartender was taking so long. Not a great experience for the first time going to a new place. It really wasn't that busy for such a long wait.</t>
  </si>
  <si>
    <t>Koe-VhnDJd-wLW-RnZAeLw</t>
  </si>
  <si>
    <t>oCyrcX76dxMfQKuML3NbPw</t>
  </si>
  <si>
    <t>Very cool atmosphere! Would highly recommend for bunch and the cocktails are amazing. They have a great lavender mimosa.;Night life seems to be legit too. For brunch, head upstairs and hope to have Michael as your waiter!</t>
  </si>
  <si>
    <t>0Atn_G0J5Y2szaAOB422hA</t>
  </si>
  <si>
    <t>p4svK4ZvgDl-csF-XiyjKA</t>
  </si>
  <si>
    <t>Brunch was exceptional! Our server Michael; was truly excellent! He gave us all the top recommendations and was so friendly. Our party had a fabulous experience here and will definitely be back again soon.</t>
  </si>
  <si>
    <t>ohUC4ZSIX-jxZ9JpdCvQKw</t>
  </si>
  <si>
    <t>oWXXEtfTx-c-RqSN57Trew</t>
  </si>
  <si>
    <t>6EjWbuJDy_a1oy0fqHQycw</t>
  </si>
  <si>
    <t>CGT7PRwymsAeHsE2MzPZSA</t>
  </si>
  <si>
    <t>gUL2Da08srQ3N2Gkz3plrw</t>
  </si>
  <si>
    <t>2sblvHCdG8IUVTKMyHnCog</t>
  </si>
  <si>
    <t>We hosted my sister's bridal shower at Maison 208, and they did not disappoint!;;Stephen was extremely easy to communicate with during this process, and his attention to detail did not go unnoticed by the guests. ;;Alex and Adrianna from the upstairs rooftop area were amazing. The bubbly pouring was nonstop and they were both so kind and expeditious. ;;Chef Senat exceeded our expectations with the 5 petit plats we chose! They have so many options for events, and everything was delicious! My favorite was the spicy tuna cone, deeeeeeeelicious!!!! ;;The decor at Maison is amazing, so decorating was very easy and fast with the help of the Maison staff.  The retractable roof was such a nice touch, especially with the lovely weather. ;;Definitely would come back to have dinner here when I come back to Philly! ;;Thank you Maison for making my sisters day! Xoxo</t>
  </si>
  <si>
    <t>Ko1DbhJjqFbUuBAGfjEB2g</t>
  </si>
  <si>
    <t>GU_EuA8BD8ZNXjANve6OWg</t>
  </si>
  <si>
    <t>I ordered duck breast medium; the food came out with a few slices of duck breast and it was tasteless and very well cooked. The sides on the dish were just horrible. My whole entree was just bad.  Quality and quantity does not match the price.  Hostess was clueless.  Will not go back again; too many amazing restaurants in Philly to come back to this restaurant again.</t>
  </si>
  <si>
    <t>HQicw-40l9WpZGb3XLfAxA</t>
  </si>
  <si>
    <t>U2HPIvqS_0mYOXu3sazQFA</t>
  </si>
  <si>
    <t>For my birthday; my two girlfriends and I decided to try the new hot spot; Maison 208. My friend had actually seen Chef Silvia recently on Top Chef so our expectations were very high. Low and behold; he did not disappoint. Upon arrival; we were early and got a drink at the bar. When it was time for our reservation; the hostess apologized that the table was not ready and compensated up with free glasses of champagne while we wait. This was just an excellent display of amazing customer service. Our meal was fabulous to say the least. The cheese board was exquisite! Every cheese; jam and honey was magnificent. I would solely go back for this board! We also got the pork lollipops; which were delicious! The duck was also good; but small. I don't recommend sharing this with a friend. The only thing disappointing about this meal was the ratatouille-it was very bland. For dessert; we ordered the beneigh doughnuts. AMAZING! And to top it off; Chef Silvia sent us over complimentary sorbet! I would 100% return. GREAT DATE PLACE!</t>
  </si>
  <si>
    <t>hWKYdHowGjcgNoAJtNv69w</t>
  </si>
  <si>
    <t>e5QsXWVtyOprszSK5BrGJw</t>
  </si>
  <si>
    <t>Food was so good! The Frenched Dorade and the Island Toro Lollipops were a huge hit. For dessert; you have to get the beignets.</t>
  </si>
  <si>
    <t>9o55tW2eCwxRvwWVQSzj5g</t>
  </si>
  <si>
    <t>Restaurants, Seafood, Thai</t>
  </si>
  <si>
    <t>Trio</t>
  </si>
  <si>
    <t>7VpogZ8jGJbehhioNBbi1A</t>
  </si>
  <si>
    <t>I do not like to leave negative reviews; but I gave this place 3 tries. After 3 strike I am out. This review is about my last order. We had company over and agreed on Trio. Ordered 5 orders of spring rolls; 1 chicken pad thai and 4 drunken noodles (3 with chicken &amp; 1 with pork). All dishes were different space level. What a great idea to have your own meal made with your own choice of spice level - in theory. When the order arrived; none of the containers were marked. How were we suppose to figure out whose was whose??? Oh; that's right - by TASTING all 4 drunken noodles! I decided to call the restaurant and tell them about our order. The manager told me that the cook decided to make all 5 meals same spice level - NOT SPICY. I asked why they had an option to choose spice level. She did not think this was wrong! and told me to find a different Thai restaurant if I was not happy and hung up the phone. I could not believe; that this is the way they run business!!!  The order total was pretty expensive for take out; but I am ok with it; if the order is prepared right. Extremely disappointed.</t>
  </si>
  <si>
    <t>nVmXzlR6POCWB0I9446bNw</t>
  </si>
  <si>
    <t>We went for restaurant week.  I am not a huge seafood fan, but my boyfriend is, so we decided to give this place a try.  We were there at 6PM on a Saturday and we were the only ones there till around 7PM.  There were many people coming to pick up food, so I guess the take out is quite popular from there.;;I have the beggars pouches, which were very good.  The boyfriend has the seafood rolls, and he really enjoyed them as well.;;For the meals, I had the softshell crabs, which were great!  The boyfriend really liked them too.  He couldn't decided between the Rad Naar or their other fish dish which came in a hot pot or something.  He went with the Rad Naar and added the lobster to it.  He was quite disappointed.  It was a little bland, not much flavor.  He wished he'd went with the other one.;;For dessert, he got the key lime pie.  He said it was the best key lime pie he ever had!  I had the creme brÃ»lÃ©e and it was average, nothing special.;;Not sure if we would go back here, maybe for the appetizers and desserts.  I would want to try some of the other dishes people mentioned on here.  Might have to just have the take out then.</t>
  </si>
  <si>
    <t>YFLQFgwON7le2Mk5q1dJKQ</t>
  </si>
  <si>
    <t>In town for the holiday and decided to order out as a change of pace.  Sorry to say that we were very disappointed.  We placed 5 different orders of varying spice ranges.   Not only were the orders not marked;there was absolutely no difference in the level of spice.  The noodles in the drunken noodle order were soggy and  not flavorful.  All in all a disappointment.   We won't order from here again</t>
  </si>
  <si>
    <t>mVnmMZhA3j2ntukI-tpigg</t>
  </si>
  <si>
    <t>tSe-gDAnJOY4AdBQSV_7yQ</t>
  </si>
  <si>
    <t>Great little BYO Thai restaurant in Fairmount. We have eaten both in the restaurant as a couple and with friends; and have equally done take-out. Easy to make a reservation; nice outdoor seating and great food; and fast delivery for take out. Our favorites are the Pad Thai and the Drunken noodles; along with the Beggar's pouches for an app.</t>
  </si>
  <si>
    <t>JapQRE3zhpKuQ5vDE10AtQ</t>
  </si>
  <si>
    <t>lTRqDrUwlZdZgLC9DugOYQ</t>
  </si>
  <si>
    <t>W found this place via Yelp after we went through Terror Behind the Walls and wanted to get dinner somewhere within walking distance. We arrived without reservations and they said it was going to be a 5-10 minute wait even though the restaurant was empty for the most part. But we were in no rush so we just looked over the menu while we waited.;;The waitress came up to tell us the specials of the day, but honestly there was just too many specials so my eyes started to glaze over half way through. She was really nice though. Ended up sharing the salad kak and corn fritters. The salad was alright but I would definitely recommend getting the corn fritters! I think W ordered the green curry for and I got chicken pad thai. Pad thai was on the sweet side (but I also didn't add any of the lime to it) but it was very good and filling. Green curry was spicy so I only tried a little, but it didn't seem too bad if you're into coconut and spicy flavors.;;I think my favorite part was sitting out on the outside deck. They have pretty lights surrounding the deck and it's a very nice atmosphere to eat in. Unfortunately, we got a wonky table so every now and then our table would tip from side to side, and it's wooden so it was like being in boat that was gently rocking back and forth. If we could give half stars, I would rate 3.5 stars.</t>
  </si>
  <si>
    <t>dGT0g7kHt9IzryiITiP2Pw</t>
  </si>
  <si>
    <t>jdKmWptB5-cBbPt4SQWxlg</t>
  </si>
  <si>
    <t>I am basing my review off of my delivery service and the food I ordered. I have never been inside of Trio so I can only speak about what I know. I do think that they are a bit pricey for their food but they make up for it with tastiness. The dish I order for deli every was the Fresh Thai Basil with chicken and the Beggars Pouches for an app and an extra order for rice. Since my bf and I were going to split the food. I am glad that they placed a menu in our mail box the food was extremely tasty and it was delivered hot. I give that a plus b/c I have been delivered cold or warm food from places before; and I hold a sweet spot for hot food deli every. We would order from their again and do what we did last time since there was enough food in one order for 2.</t>
  </si>
  <si>
    <t>zR2GuPh-ozyXjQuK3U9f2w</t>
  </si>
  <si>
    <t>dW5qiBD2kay8HQEQYFMTFw</t>
  </si>
  <si>
    <t>Super yum!  Very reasonable prices for amazing food and service.  While many of their items are not veg or vegan friendly; they will accommodate for such diets.  I recommend the portobello soup...very tasty!</t>
  </si>
  <si>
    <t>g4xWXxAzaMW3G6RyghlAwg</t>
  </si>
  <si>
    <t>uk8QPZbx1ccrf34sfbTFHA</t>
  </si>
  <si>
    <t>i did a whole report on this place. I just love it. the food is artistically delicious. it's a great hidden treasure.  the only complaint is that finding street parking is horrendous; other then that; i'll definitely be back.</t>
  </si>
  <si>
    <t>wsyqO2jqY92bNZRAQu73ug</t>
  </si>
  <si>
    <t>t5FWJyFm16HoTgHg_xKgAQ</t>
  </si>
  <si>
    <t>P9oK_sI0llPiAZzO7B0RvQ</t>
  </si>
  <si>
    <t>H0GZMtrMz1CF22bjSsRfVg</t>
  </si>
  <si>
    <t>Had my birthday dinner here back in November and was extremely happy with how it turned out! We were seated at a long table on the first floor. It's the first time I've ever seen anyone dining downstairs, but worked out perfectly for our party of 13. ;;I had called ahead of time and arranged to do the family style dinner package. For $25 per person, you get an assortment of appetizers, 4 different entrees, and dessert for everyone to share. They did a great job attending to our group and everything was delicious, as usual. ;;I definitely recommend Trio for group dinners!</t>
  </si>
  <si>
    <t>RI33oswGDkIsc0fuQ8GzjA</t>
  </si>
  <si>
    <t>Restaurants, Cheesesteaks, Sandwiches, Steakhouses, Local Flavor</t>
  </si>
  <si>
    <t>Oregon Steaks</t>
  </si>
  <si>
    <t>WzUTZT2T9sksgsJqbjJypA</t>
  </si>
  <si>
    <t>21r73haCx_NefBMrao-N-g</t>
  </si>
  <si>
    <t>CGPCE8uhkRK3E3fVpaMg7Q</t>
  </si>
  <si>
    <t>HV5r2dYUZwPKs4I83RE7qg</t>
  </si>
  <si>
    <t>Hands down; one of the top 3 cheesesteaks in South Philly. Anyone who tells you that Steak 'Em Up; Philip's or Jim's is better is an idiot.</t>
  </si>
  <si>
    <t>imOM0o-SD7f0Cscsmvbc7A</t>
  </si>
  <si>
    <t>G3JQNrLTqwKd2wmK8yaGbQ</t>
  </si>
  <si>
    <t>The food is usually good. Unfortunately if you order delivery you have to wait more than two hours to get your food, with a chance of not getting it at all. ;;Placed a order via grub-hub last night at 10:59 PM with estimated delivery being between 12:15 AM and 12:25 AM. At 1:30 AM I called them to see if the food would be delivered soon. The man on the phone so they were really backed up with orders and it should be there in a couple minutes. At 2:30 AM I decided just cancel the order with GrubHub. ;;I completely understand being busy but waiting three hours for food is unacceptable.;;If I ever order from Oregon steaks again I will be sure to drive there and pick up my food. Food is good service is awful but I guess that's what you get when you order from a place that's  open 24 hours and you place the order after 9 PM on a Tuesday.</t>
  </si>
  <si>
    <t>T50lQ6-B7Iu_0mMudKKCIA</t>
  </si>
  <si>
    <t>UcHArrKDjy5KfIniskEVYA</t>
  </si>
  <si>
    <t>I love this place. I was hesitant since I live right near pats; genos; and my close neighbor; Rosario's; however I was not disappointed. The ppl working were funny; punctual; polite; as well as spunky.</t>
  </si>
  <si>
    <t>gbt8fxFlcyfBvcfvtVtXyA</t>
  </si>
  <si>
    <t>tzPfXbghcR8Q3En34V94Ow</t>
  </si>
  <si>
    <t>YFmrdbYxg_tWvJBKDKl37g</t>
  </si>
  <si>
    <t>RR__YDHcvPQUKuom1RF87w</t>
  </si>
  <si>
    <t>My sons &amp; I were coming home from a hockey tournament in North Jersey and we were craving roast pork broccoli rabe and cheesesteaks. No problem, just jump off 95 and Tony Luke's right there! ;;Oh, it happened to be Sunday, right after the Phillies game let out. Tony Luke's was mobbed, we did our drive by, not a chance. So, I get on the phone and call my buddy who lives around 9th St., he says Oregon Steaks!! Better sandwiches in the neighborhood!! ;;Much to our surprise, these sandwiches were on par with the other tourist attractions. Clean and very friendly service. Tell you what, I won't be standing in line anymore.</t>
  </si>
  <si>
    <t>bWd0haUleknuW2-W2sRHhw</t>
  </si>
  <si>
    <t>v_9fHwW0NiNkVQRTWsaTZA</t>
  </si>
  <si>
    <t>One of my favorite places to order food late night! They deliver 24/7, can't really ask for more than that. Food is better than average and by far the best food you could get to deliver. ;;Try the chicken steak, it's much better than the beef IMO</t>
  </si>
  <si>
    <t>RHYFj3-wRJ3oArnNchvJwQ</t>
  </si>
  <si>
    <t>eE-5LC8UAq48csrs35L6Kg</t>
  </si>
  <si>
    <t>Some of the best chicken steaks ive ever had &amp; omg the italian hoagie with side of fries which are a must. ;Oh &amp; i just found out they are 24/7 &amp; i work overnight needless to say ill be there 4am looking for dinner!!</t>
  </si>
  <si>
    <t>-Btcpcgv-2x9E-_hi34uYA</t>
  </si>
  <si>
    <t>OrhCqcImW8uRYxGSoI3EbQ</t>
  </si>
  <si>
    <t>4WEjPiQSbtYjPjUhdhbeDQ</t>
  </si>
  <si>
    <t>bKaBjDbtwQh_T-3ZpKJxRQ</t>
  </si>
  <si>
    <t>Food, Sushi Bars, Desserts, Soup, Steakhouses, Restaurants</t>
  </si>
  <si>
    <t>Mr Sushi</t>
  </si>
  <si>
    <t>yJsE5siqwOPvFsMKr7F6mg</t>
  </si>
  <si>
    <t>It's very expensive compared to Kyoto Sushi Bar. And if I had to choose I would go to Kyoto just because the taste is just as good over there for about 2-3 less the price. I enjoyed my stay at Makiman though. They didn't rush us to leave and the waiters/waitresses were polite. The place is quaint and very small, but very clean.;;I ordered the Shrimp Tempura Dinner @ 15.95$. The shrimp tempura dinner was all fried onto a plate and had 3 shrimp tempura, 2 pieces fried broccoli , 3 fried sweet potato, and 1-2 fried carrot. I thought it was O.K. just frying of it made it taste good. It also came with brown rice (your choice of brown rice or white), miso soup(which was delicious) and some sort of sour salad(probably lemon). The Tempura sauce was really delicious though. I dipped everything in that sauce, just amazing. ;;I also ordered the Spider roll which didn't taste as amazing as the first time I went ( rather it tasted o.k. not great at all). It was 5 regular sized sushi roll pieces for 9$. Very expensive. ;;The look of both of my meals were very pretty and exquisite, but I think if I go again I would only getting the Miso soup by itself and maybe something other than sushi because of the price for 5 pieces of sushi ranging from $6-12. And also ask for tempura sauce if they allow it.</t>
  </si>
  <si>
    <t>0cJQ8OesP0BLcLbAjAbY0Q</t>
  </si>
  <si>
    <t>mF7fk-x2hEnZ3YpGoyYHOw</t>
  </si>
  <si>
    <t>Every time I go here; I'm always impressed with the sashimi. Cut and plated nicely; and always fresh and delicious. The rolls are pretty interesting; there is something for everyone there. I've gotten take out as well; which is also really nice to enjoy sometimes.  Everyone is friendly and I always leave happy I went there. Highly recommended.</t>
  </si>
  <si>
    <t>bqK_0hrtEgp7ZreS-Uo51Q</t>
  </si>
  <si>
    <t>zvArs_ZdC2xXQ07mFXJuQg</t>
  </si>
  <si>
    <t>Name is the different; everything else is the same. It's called Mr Sushi. It's still good.</t>
  </si>
  <si>
    <t>y6hpx9N-e9W2DgcgWA75SQ</t>
  </si>
  <si>
    <t>LAZgiPEpWEaeAMqh0-CyVw</t>
  </si>
  <si>
    <t>pk2MwIr3Siv95ORM0SoQAQ</t>
  </si>
  <si>
    <t>Ordered take out sushi and the staff was nothing but helpful; quick; and nice. I got the spicy tuna roll and a Sixers roll; both were delicious! I would go again!</t>
  </si>
  <si>
    <t>E4lDTb3XSEtIUll-jdA0JA</t>
  </si>
  <si>
    <t>br2pymNR3KvvSeA-qA2pNQ</t>
  </si>
  <si>
    <t>B3SZr_nId2n7tEaT88Nopw</t>
  </si>
  <si>
    <t>CDr_AN0XzkLq7RbVcjwsGQ</t>
  </si>
  <si>
    <t>We sat at the bar. We wanted to. We were able to watch our sushi being made! Always fun to watch! The sushi chef is a pro (joey) he didn't even use a roller (not from my recollection at least!) we ordered the mcnabb; eel with eel sauce; tempura deluxe; captain crunch with spicy tuna on top (sunrise roll?) and spider roll! Joey and his assistant were so nice! He conversed with  us and even gave us a modelo to sip on AND offered us a corona after! Pretty swell! I'd go back and back again! Service was awesome!</t>
  </si>
  <si>
    <t>DkZ0SMwANgwYQRFH-iAVJg</t>
  </si>
  <si>
    <t>EkRky_VZVo3bvU__QvdeXw</t>
  </si>
  <si>
    <t>I LOVE Makiman. Some of the best sushi I have ever had; and that's really surprising; considering it's in NE Philly. Haven't had anything bad here. I highly recommend the Capt 'n' Crunch roll and the Spider roll; and my absolute fave; the spicy salmon. Tempura is delicious; soup is great and green tea ice cream for dessert-bangin. Plus; the place is BYOB; and has all you can eat Mondays. Awesome awesome place.</t>
  </si>
  <si>
    <t>h6sdBhHtJCVr0mSPdesASw</t>
  </si>
  <si>
    <t>EagFIvPffHhjOfu1WKv-OQ</t>
  </si>
  <si>
    <t>KBQ_ghIPaGWaE0TFwNn_xA</t>
  </si>
  <si>
    <t>I went here last night to meet a friend who lists this restaurant in her \to go to\" sushi places. The menu looked extensive and the prices looked great. We started dinner with salad and miso (both of which were included in the boat that we ordered). The salad is the typical sushi house salad with the citrus dressing that there is always too much of. The miso</t>
  </si>
  <si>
    <t xml:space="preserve"> while very cloudy and beige in appearance</t>
  </si>
  <si>
    <t xml:space="preserve"> was very flavorful.;;The boat came out and was stuffed with food. We ended up getting the part boat 1 with a sashimi deluxe and an eagles roll. As I started eating a little bit of disappointment started creeping in. The tuna was fatty (and not in a good fatty tuna way) and everything had skin on it</t>
  </si>
  <si>
    <t xml:space="preserve"> even the salmon. The rolls were huge and unique and you definitely got a lot for your money.;;The finale of the evening was 3-4 star worthy and that was the green tea tempura ice cream. I was expecting like chi-chis fried ice cream but this was so much better. Thick tempura layer with yummy melty ice cream and strawberries - oooh I could honestly go back just for that.;;So to recap - not the best sushi ever</t>
  </si>
  <si>
    <t xml:space="preserve"> rolls were fair to good</t>
  </si>
  <si>
    <t xml:space="preserve"> but ice cream was awesome."</t>
  </si>
  <si>
    <t>E5KZfaq9g1h3zgT3ivwRlQ</t>
  </si>
  <si>
    <t>kzy0Kf7z1ucbL2sVbfAFsg</t>
  </si>
  <si>
    <t>Wine Bars, Seafood, Restaurants, Steakhouses, Bars, American (Traditional), Nightlife</t>
  </si>
  <si>
    <t>Ruth's Chris Steak House</t>
  </si>
  <si>
    <t>zZxBGowHeTaAOnlmmoMaJw</t>
  </si>
  <si>
    <t>So I have had a hellish day of travel and professional conferences; but noticed a Ruth's Chris in the hotel lobby. Checked the menu on line and noticed a tenderloin sandwich on garlic bread with a horse radish aoli. I couldn't wait for the conference to end so I could get one. The waitstaff was amazing. Funny; friendly; personable... they were 5 stars all the way. The food is another story. I opened the well packed bag at my hotel and discovered my sandwich had hard; over grilled bread dripping with greasy garlic butter; my steak (ordered medium rare) is well done shoe leather and the fries are limp; undercooked and doused in pepper. 0 stars for the food. The meal is inedible...I think I'll take an Uber to Pat's Steaks instead. Only fair to mention that immediately after posting this review; the owner reached out to try to make it right. Too late as I am already across town and leaving tomorrow; but the immediate concern for their quality made me revise and grant one more star. I wish I had time to try it again; it sounded great!</t>
  </si>
  <si>
    <t>02HY5F55g8cFy81tSme2qA</t>
  </si>
  <si>
    <t>NPYFFDSKMB9vOYuVPtVAFg</t>
  </si>
  <si>
    <t>Ruth Chris Steakhouse was a superb experience. The hostess that greeted me; Lioba was gracious; friendly and very informative. I felt very at ease and more than welcomed. Lioba introduced me to other staff members who shared info on private events. My sever Erick was equally gracious. The meal was to write home about. I had the gumbo and fish entrÃ©e. It was awesome. I will return with friends. Thank you for delightful evening.</t>
  </si>
  <si>
    <t>OaU3cwUGesLyQUJqWRB9MQ</t>
  </si>
  <si>
    <t>2spIsKHbD_e0jvDThOtPZQ</t>
  </si>
  <si>
    <t>OwqN8RG3yPzzW05aWQF4CQ</t>
  </si>
  <si>
    <t>dRT7Qb_8UIYGmw2m6xVd5A</t>
  </si>
  <si>
    <t>I went to the new Ruth's Chris for dinner. The decor is definitely not like the old RC; it's modern and sleek. The food also was not like the old RC. My Bf and I ordered the Caesar salad/ seared ahi tuna/ribeye/filet/potatoes augratin/ apple tart. All the food was very mediocre! The salad used bottled dressing; the tuna was extremely salty. The steaks were cooked to correct temperature but lacked flavor. The potatoes were sliced too thick and the apple tart tasted like a frozen one. In a foodie town like Philly RC has to step up their game. My bf had a Long Island ice tea and he said that was great. I guess I would go back for a drink but not for dinner.</t>
  </si>
  <si>
    <t>flHg9VVtXBoA5-1gEZjp8Q</t>
  </si>
  <si>
    <t>Ate here for our Anniversary. Service was attentive but not intrusive; food was excellent. Best steak I've had in years. We told them it was our Anniversary when we booked the reservation and they prepped our table with rose petals and gave us a free dessert with a sweet message written in chocolate at the end of our meal. Would totally recommend for a special occasion meal. Our waiter Luis V. was a definite positive.</t>
  </si>
  <si>
    <t>Zmvq9PF0Iv092DSLQ3Y9sg</t>
  </si>
  <si>
    <t>JGGzRCh46QkozkqW7HBJ8A</t>
  </si>
  <si>
    <t>Happy to say that we decided to give Ruth's Chris Philadelphia another try because their steaks look so good.  Went for dinner a few nights ago and were not disappointed.  The steak was excellent; cooked perfectly and every bit as good as it looked.  Service was attentive but not pandering; wine list interesting and affordable.  Tonight we will go back for the shrimp at Happy Hour!</t>
  </si>
  <si>
    <t>VJA5ZA68xwmKIBTI8ROoWw</t>
  </si>
  <si>
    <t>This is far and away the nicest restaurant I've been to.  Beautiful atmosphere inside the restaurant and the menu has a good variety of food even if you really don't like steak.  I tried a ton of food; and all of it was great; including their house salad; apple crumb dessert; French fries; au gratin potatoes; lobster mac and cheese; and even the bread.  Ruth's Chris is really expensive; but it lives up to the name and price.  Our waiter George was excellent and it really meant a lot to have someone who truly knew the menu well.  I had no idea what I was going to eat heading into the restaurant and George was the guiding factor in my decision.  It was a pleasure dining at Ruth's Chris and there is no drawback to the service or quality of food--period.</t>
  </si>
  <si>
    <t>4Vzjtahdmx5xGLnMxuZg9g</t>
  </si>
  <si>
    <t>fXZkucOwaKIkldU2I2q02Q</t>
  </si>
  <si>
    <t>NRf7kCqm-y22Sr6sUEpOQw</t>
  </si>
  <si>
    <t>T03fE6XxyHt3y61w36Nqlg</t>
  </si>
  <si>
    <t>Went here for our Anniversary. When we arrived we were greeted with rose pedals and a romantic atmosphere. The service and food was excellent. The steak and lobster were like butter. The sides were huge. The sweet potato casserole was AWESOME!!!! I would highly recommend this to anyone who is looking to have a romantic night out. It's expensive; but worth the price.</t>
  </si>
  <si>
    <t>UB2nhQp2ixk1U4MhD7j4rw</t>
  </si>
  <si>
    <t>n9iswPElAtLzbg8gtYpFPQ</t>
  </si>
  <si>
    <t>The new restaurant is beautiful; much improved over the previous location. Food was delicious as it always has been and the service was particular good. Each dining area has a unique design and the secluded booths are the best in the city if you are lucky enough to get one. Didn't care for the trio of sauces that came with the steak; but the rest of the meal was superb. Still the best steak in the city in my opinion.</t>
  </si>
  <si>
    <t>v0PgIFuRoit2iI4j9ZRyfQ</t>
  </si>
  <si>
    <t>p9Dd6AjOawHGGzcUntYr-A</t>
  </si>
  <si>
    <t>Food, Restaurants, Vietnamese, Ethnic Food, Specialty Food</t>
  </si>
  <si>
    <t>Pho &amp; Cafe Saigon</t>
  </si>
  <si>
    <t>QarYyX7ozdi0KmqqNJy5NA</t>
  </si>
  <si>
    <t>Really cheap and really fast...almost too fast.  The service was gruff and curt.  We ordered our food, and both our spring rolls and our pho were on the table within 3 minutes (no exaggeration).  I wondered about the freshness since it arrived so quickly; they obviously don't cook to order.  But maybe their busy takeout business keeps them cooking everything all the time?  I don't know.  ;;The flavors were good.  Not outstanding, but adequate.  And the price was really good.</t>
  </si>
  <si>
    <t>0ad-UT27u_oLw7PmR7voOw</t>
  </si>
  <si>
    <t>Great place for pho if you are around this area. It's relatively quick, especially if you order pho, and inexpensive compared to places nearby. While it is a small restaurant, you can definitely go with about 8 friends and they will arrange seating for you.;;I have a problem most of the time with not carrying cash on me, and this place does accepts ONLY cash. However, there is an ATM outside. There is a CVS one block north as well. ;;I have tried their pho, broken rice, specials, and drinks, and you can't really go wrong. You can also ask them to not put milk in your milkshake for a smoothie.</t>
  </si>
  <si>
    <t>72QM_m3-zn54eMtnKXBuDQ</t>
  </si>
  <si>
    <t>B0SnD9DQ_TWqXBCb0vP80g</t>
  </si>
  <si>
    <t>Came here around lunch time on a Saturday for a bowl of pho.  Can't really complain, but just a bit confused.  What was the difference between my pho with beef \round\" and my friends' with beef brisket?  Nothing</t>
  </si>
  <si>
    <t xml:space="preserve"> it seems.  At least both cost the same.  ;;The portion was fine</t>
  </si>
  <si>
    <t xml:space="preserve"> the broth was nice</t>
  </si>
  <si>
    <t xml:space="preserve"> it's an all-around decent pho for $7.25</t>
  </si>
  <si>
    <t xml:space="preserve"> with your usual fresh sprouts and basil sprigs.  The place is a bit out of the way for me on a weekday</t>
  </si>
  <si>
    <t xml:space="preserve"> but this is a nice break after a chilly Saturday morning at the farmer's market."</t>
  </si>
  <si>
    <t>5WklbKLOSpSEMvZOJVBPmg</t>
  </si>
  <si>
    <t>So, I had a pho craving this afternoon. ;;I've only been to 5 different pho places in Philly and was thinking about visiting another one this weekend, but the little voice of conscience inside my rumbling stomach was too overpowering as I walked past Pho &amp; Cafe Saigon on my way back to my apartment. As I walked toward this \restaurant</t>
  </si>
  <si>
    <t>\" I beheld</t>
  </si>
  <si>
    <t xml:space="preserve"> with slight discomfort</t>
  </si>
  <si>
    <t xml:space="preserve"> a man looking at me though the glass door</t>
  </si>
  <si>
    <t xml:space="preserve"> watching me approach. ;;When I reached the door</t>
  </si>
  <si>
    <t xml:space="preserve"> he opened it in silence</t>
  </si>
  <si>
    <t xml:space="preserve"> allowing me to come in. That was my server. I said \"hi\" and asked for a table in the nearly empty restaurant. Although he did not respond to my greeting</t>
  </si>
  <si>
    <t xml:space="preserve"> he did point to some tables</t>
  </si>
  <si>
    <t xml:space="preserve"> suggesting that I could just pick one. When I sat down</t>
  </si>
  <si>
    <t xml:space="preserve"> iced tap water was promptly delivered. I ordered a bowl of pho</t>
  </si>
  <si>
    <t xml:space="preserve"> which arrived with terrific speed</t>
  </si>
  <si>
    <t xml:space="preserve"> only 2 minutes later. ;;If you know me</t>
  </si>
  <si>
    <t xml:space="preserve"> you would know that am a relatively fast eater. Multiply that speed by 2 whenever I am hungry or have a craving. Halfway through my meal</t>
  </si>
  <si>
    <t xml:space="preserve"> my check was shoved into my face as I was inhaling the pho. When I got up to leave</t>
  </si>
  <si>
    <t xml:space="preserve"> the server</t>
  </si>
  <si>
    <t xml:space="preserve"> who was facing me</t>
  </si>
  <si>
    <t xml:space="preserve"> avoided eye contact and headed straight for the check.;;I left a 20% tip</t>
  </si>
  <si>
    <t xml:space="preserve"> as I customarily do. I understand that people need to make a living in good or bad times. I know that in some family-owned businesses</t>
  </si>
  <si>
    <t xml:space="preserve"> perhaps workers who are family members don't always get paid as they should. I also keep an open mind</t>
  </si>
  <si>
    <t xml:space="preserve"> with the understanding that some people are not at always at ease with human interactions. However</t>
  </si>
  <si>
    <t xml:space="preserve"> the server was polite and spoke perfect English when a gentleman in a suit came in. He even asked the man how he was doing and politely seated him. He was suddenly well-versed in customer service skills. Unfortunately</t>
  </si>
  <si>
    <t xml:space="preserve"> I had to leave and could not observe the rest of this fascinating transformation. ;;Conclusions from this experience: ;;1) The food was better than last time I was here. The pho was pretty good. There was a large</t>
  </si>
  <si>
    <t xml:space="preserve"> flat piece of ligament the size of my hand in the pho</t>
  </si>
  <si>
    <t xml:space="preserve"> but no big deal - I just set it aside. (+1 from my last rating);;2) The service was worse</t>
  </si>
  <si>
    <t xml:space="preserve"> and it was probably not an off-day. It wouldn't have hurt for the server to wait 3 more minutes to drop the check</t>
  </si>
  <si>
    <t xml:space="preserve"> once I finish absorbing my pho soup. (-1 from my last rating);;3) To maximize your experience</t>
  </si>
  <si>
    <t xml:space="preserve"> make sure you come here hungry. To get better service</t>
  </si>
  <si>
    <t xml:space="preserve"> wear a suit and white collared shirt instead of your regular clothes. (I only wore a nice skirt with a cardigan);;4) The price isn't bad</t>
  </si>
  <si>
    <t xml:space="preserve"> but reviewers who think it's cheap are probably not comparing this place to the many other Vietnamese restaurants in Philly (less than $5 for the same amount of pho).;;5) The location helps it maintain customer inflow. If any other pho restaurant in Philly chose to open an additional location nearby</t>
  </si>
  <si>
    <t xml:space="preserve"> this place would need some serious upgrading to compete.;;I will say</t>
  </si>
  <si>
    <t xml:space="preserve"> that this is probably the fastest service I've ever experienced. My entire dining experience lasted less than 10 minutes."</t>
  </si>
  <si>
    <t>MAvzz4hbSuotaj9yTHmtCQ</t>
  </si>
  <si>
    <t>When I dream of how Vietnamese Bun should taste....I honestly think of this place. Forget VR, or VP. This place is it. I was usually there every Sunday after church.;;I moved to Korea in Oct. of 2006. It was like living in hell that I couldn't have any REAL Vietnamese food (Vietnamese food in Korea is rightfully Koreanized for local palate). When I came back to Philly a year later in 2007, I made it a priority to hit this place up again and end this cruel torture. I sat down, and when I was ready to order the most amazing thing happened. She looked over at me and asked \B1?\" It blew me out of the water!!!!! After a whole freaking year of not being there....I show up one random day and as if time had not moved....;*** remember that scene in Ratatoulle</t>
  </si>
  <si>
    <t xml:space="preserve"> where the food critic gets one taste of the ratatoulle and is instantaneously transported back in time to when he was a kid ***;....yeah that scene...well almost. OMG....I was completely dumbfoundedly stupirifically floored. Okay...well it could have just been a coincident...but I wanted to pick that lady up and kiss her on the cheeks.;;I went there a few months back and it was still the same yummy goodness as before. I'm now in DC and although there are several good places here</t>
  </si>
  <si>
    <t xml:space="preserve"> the Pho place down the street from church still remains my benchmark for Vietnamese Bun.;;Okay for you gumshoes out there...I've been to so many pho places and it's been a while</t>
  </si>
  <si>
    <t xml:space="preserve"> that I don't remember if the Vermicelli with Chargrilled Pork &amp; Spring Rolls is actually B1 or not...but she did get it right."</t>
  </si>
  <si>
    <t>1vB6Olfkba7Sb-Y6TfiB0Q</t>
  </si>
  <si>
    <t>2rEAKddwA9YFZ7kEmbYtow</t>
  </si>
  <si>
    <t>I went here for Pho and it was pretty dissappointing. The broth was flavorful but exteremely oily. The meat was not good quality but overall it was ok. ;I also got the veggie spring rolls which were equally greasy but delicious. ;My boyfriend got the chargrilled-chicken which he loved except it was very fatty. ;I did get  an avocado shake which was delicious!  But I'm pretty sure that the guy licked the spoon he was mixing with. My boyfriend got the mango shake equally good. Our entire meal came to 22 bucks.;This is not the place to go for neatness, good service, or ambiance. But, it did do the trick.</t>
  </si>
  <si>
    <t>xK-uH-2C4mZLLWk1EnR2Dg</t>
  </si>
  <si>
    <t>pxFxA6se-DtYNbKDkwyuzA</t>
  </si>
  <si>
    <t>RKOXSwGcuzi5q_L-uzpraQ</t>
  </si>
  <si>
    <t>k7n_8KC5bkDYFGXfyTVvMQ</t>
  </si>
  <si>
    <t>This place is nice in terms of proximity in walking distance without having to drive or take any sort of public transportation. Their pho is average; not bad nor very good. It's also a bit pricier average. Another downfall is that their utensils and the mini sauce dishes were still a bit dirty. Had to use some water and a napkin to scratch off whatever was stuck on them.</t>
  </si>
  <si>
    <t>yJi4sIdUsYs2sHm_Un8jRw</t>
  </si>
  <si>
    <t>I ate here once and got food poisoning. Since then; I've literally talked to 2-3 other people who have had the same experience. The sad thing was that I didn't even enjoy my food. I was just so hungry I kept eating it. Needless to say; this was a \one and done\" for me."</t>
  </si>
  <si>
    <t>xHTbgPvOsIk2ExcvBgxMGg</t>
  </si>
  <si>
    <t>I am not a Vietnamese food connoisseur, but I found this place to be acceptably decent for how cheap it was (I went with a friend and we only paid $9 each with tip and tax included).  I ordered the beef brisket pho noodle bowl.  The beef slices were very tender and thin, shabu-shabu style, so if you want something more steak-like, I'd suggest getting another cut of meat.  As with most pho places I've patronized, the waiter brought out a plate containing bean sprouts, a half slice of lime, and jalapenos.  I didn't use the latter to season my broth but a touch of lime added some tart flavor to the broth.  I dipped the thin beef slices into the hot chili sauce there, which ended up adding flavor and a much needed kick to a dish I find far less flavorful than a traditional bowl of ramen (forgive me for my partiality - I'm Japanese American).;;On another occasion I ordered the \dry\" version of a noodle soup bowl and got the vermicelli noodle bowl which was topped with veggies and fried spring rolls.  The spring rolls were juicy and greasy</t>
  </si>
  <si>
    <t xml:space="preserve"> which added the \"meat\" to the rather light</t>
  </si>
  <si>
    <t xml:space="preserve"> salad-like bed of vermicelli noodles and greens on which the rolls rested.  ;;All in all</t>
  </si>
  <si>
    <t xml:space="preserve"> I'd probably go back here again if I had the urge to have Vietnamese food.  It's a cheaper alternative to Vietnamese Cafe on 47th and Baltimore which has superb ambience.  But this hole-in-the-wall has its own charms</t>
  </si>
  <si>
    <t xml:space="preserve"> I'm sure</t>
  </si>
  <si>
    <t xml:space="preserve"> if the meal is shared with the right kinds of people.  You can also buy a smoothie here.  The copious amounts of fresh fruit on display in a glass window case looked appetizing.;;The place is cash-only</t>
  </si>
  <si>
    <t xml:space="preserve"> though there's an ATM box outside.  Make sure to  bring cash.;;Service: B;Taste: B"</t>
  </si>
  <si>
    <t>r-kln94enJMMmCWmzbXO2g</t>
  </si>
  <si>
    <t>Food, Restaurants, Bakeries, Pizza</t>
  </si>
  <si>
    <t>Kermit's Bake Shoppe</t>
  </si>
  <si>
    <t>XGz-c4wGIITJeTP4RT4b2g</t>
  </si>
  <si>
    <t>I've been here twice now and sampled a bunch of what they have to offer - I feel like what you order will really dictate how much you like this place.  i.e. they do some things great and other things just so-so.;;The two things I will surely go back for more of is the Sausage and Pepper Pizza (capitalized - because I mean business) and some sort of puff pastry that has a white cream in the middle - I'm sure it has a name but it escapes me.  The pizza was perfectly flavored and the sausage/peppers had a nice kick to it.  Im sure it would make for great leftovers but unfortunately (fortunately?) for me it was gone well before it found the refrigerator.  The cream puff cream was just awesome - couldn't pin-point the flavor (vanilla?) but I would prefer it to top every dessert I get from this point forward.;;I also got a bunch of the other sweets (salted brownie, blondie, red velvet crumb-cake) and a few bagels.  All were good, but not great.  Was pleasantly surprised by the wheat everything bagels - whole wheat bagels usually suck.;;What I didn't really like was the pepperoni pizza.  It was pretty bland for my liking - in complete contrast to the sausage and pepper pizza - and the pepperoni was pretty sparse. I also didn't like being told 25 minutes, showing up in 25 minutes and then standing there for 25 minutes waiting for the pizza.  The small shop + no chairs = awkwardly standing there for almost a half hour.  ;;Since it's close to me and has so many tasty looking treats yet to try - I'll surely be back.  Hopefully I'll get more 'great' than 'so-so'.</t>
  </si>
  <si>
    <t>WsFZi0f5dauFDRO_xCA5DA</t>
  </si>
  <si>
    <t>Love this neighborhood bakery/pizza joint.  The mushroom pizza is awesome. Once they warm it, it is perfect!  ;;I have not tried all their delicious sweets.  However, their classic birthday cake is so good! It's not too sweet and has jam in the layer which gives it such a nice taste!;;The only compliant I have, I wish there was a sitting area.  I live not too far so it works.... The pizza stays warm :-)</t>
  </si>
  <si>
    <t>A5hdFVgpwGFqHzD-JPN2KA</t>
  </si>
  <si>
    <t>D_KjuIFRTyQYjGNaUD_BjA</t>
  </si>
  <si>
    <t>This is a very good bake shop that does well on both sweet and savory items.  The only reason I don't rate it five stars is because they could improve on their customer service.;;My favorites from the sweets are the carrot cakes, macaroons, and chocolate chip cookies.  On the savory side, their breakfast pockets are excellent.  They also serve above average pizza but it's overpriced and tends to be too salty in my opinion.;;The only wholly negative experiences I've had with the place are the occasional rude employees.  For example, the place takes delivery orders, and once an employee actually had the gall to tell me to hurry up and that he didn't have all day while I was placing an order over the phone (how rude!).  And sometimes they're a bit reluctant to elaborate and describe items when deliberating between the vast array of treats they offer.  I feel they should help because the item names are generally not indicative of what they are so the employees should help you understand what you're buying.;;PS:  If the place offered free tap water like Starbucks I think it would make a huge positive difference because it's a long and unconventional walk for many people to get here.</t>
  </si>
  <si>
    <t>2DTeL3eb4IyuKntnh3tQyg</t>
  </si>
  <si>
    <t>We have had the pizza a bunch of times; and it's always reliable and ingredients are clearly high quality. Between $3-4/slice is very pricey though! I ordered two of their catering trays for a tailgate last month; and Adam was very helpful in advising how much to get for our group of 30. Sandwiches were a huge hit. Bagels were good; too. Salted caramel brownies (gluten free) were the best I've ever had. If not for the price point they'd be 5 stars.</t>
  </si>
  <si>
    <t>TGG3mre4mqPI1byC6uVu3Q</t>
  </si>
  <si>
    <t>Stopped by here one day with my bf and my sister. Unfortunately they didn't have enough black and white cookies so I didn't get the chance to try it. However, I did try the cream puffs and the chai mini cinnamon bun. The cream puffs were just average, but the cinnamon bun was heaven... The chai syrup that pooled at the bottom of the bun was so delicious. I have previously tried one of their cakes as my friend got me one for my birthday last year. It was also pretty damn good. It had a thick ganache on the top and light creamy custard on the inside.;I definitely will be back.</t>
  </si>
  <si>
    <t>zPPyxgbjhcy2tHo3F1jMXw</t>
  </si>
  <si>
    <t>5tyW3LfFAkT_n8gUfDFxaA</t>
  </si>
  <si>
    <t>A great place to stop by if you're about to buy beer next door.  More popular with the locals due to it's location, if you want really nice desserts try Isgro's Pastries, if you want inspirational pizza try Di Bruno Bros.  The pizza tastes okay and the baked goods are so-so.  If you like really slowly and carefully made home-style cookies, this is your place but don't get your hopes up.  Something was very off about their alleged \Vietnamese Ice Coffee\" which actually made me physically ill after my first sip.  Maybe I am misinformed but I also thought Nutella was recently classified as a neurotoxin</t>
  </si>
  <si>
    <t xml:space="preserve"> in any case I wouldn't try their Nutella cookies unless you're aware of the side-effects.  The parfaits are stingy on fruits and over-priced and a lot of other items seem to be asking for too much price-wise given the low-quality and small amount served.  The mural on the outside is nice to look at and the whimsical nature of the inside makes it seem like it's more than it really is.  It's just an industrial bake shoppe that puts out thoroughly average products.  They do a lot inside the shoppe</t>
  </si>
  <si>
    <t xml:space="preserve"> so many workers behind the cashier making things but usually have many things unavailable yet they have a wide selection of other things to get like \"Hot Pockets\" and \"Ice Cream Sandwiches\" both of which are very unusual interpretations of the traditional items.  Thing is everything here tastes like imitation</t>
  </si>
  <si>
    <t xml:space="preserve"> since the store is named after a pet cat I suppose being a copy-cat is part of the business model.  Great food to get for your kids</t>
  </si>
  <si>
    <t xml:space="preserve"> in fact this place caters mostly to children.    ;;If you want to experience listening to probably the most annoying and redundant Pandora stations feel free to stop in and bob your head to the old school jock jams</t>
  </si>
  <si>
    <t xml:space="preserve"> otherwise bring ear plugs.          ;;All in all</t>
  </si>
  <si>
    <t xml:space="preserve"> it's kinda gross but you might be into that kind of thing.  It's Philly after all."</t>
  </si>
  <si>
    <t>vmSsd22Z5NLZqU7z4jbJsg</t>
  </si>
  <si>
    <t>FkmODf70WRbYTx7pwUdTUQ</t>
  </si>
  <si>
    <t>The first; best thing about Kermit's is how late they're open. So many bakeries close at 6PM; and that's just impossible for someone who works. Kermit's is open til 10; that's stellar. I will say that it felt a little like Kermit's needs to decide if they're a bakery or a pizza shop. They didn't have a ton of baked goods on display or display space; but their kitchen looked massive. The people who work there are really friendly and cool. the pastries I got (brownie and mini cheesecake) were delicious and visually appealing. Will DEFINITELY go again; although I hope they have a few more things available.</t>
  </si>
  <si>
    <t>lCxp_S8kqDEuxAqiImyO_g</t>
  </si>
  <si>
    <t>The bakery item list is very impressive and most items we've sampled have been really good, especially for a new business.;;Be careful however, as they may change their hours with no notice. For example, this evening we tried to go just after 10pm and they are closed when the hours are until 11pm. There was no change to the website and no change on yelp.</t>
  </si>
  <si>
    <t>EWWTRZ2BgzzIY1Bbt-AGFQ</t>
  </si>
  <si>
    <t>ttnvGjfaoMF2eAEQySunYA</t>
  </si>
  <si>
    <t>Extremely disappointing experience. Upon entering; I asked one of the store workers about their recommended pastry. Appearing extremely confused; he had no idea what to recommend and left me to make my own decision. After selecting my various items on my own; I was presented with a total of about $13.50. In pulling out my credit card; the same cashier let me know that they have a $15 minimum for all purchases. His suggestions were either to used the ATM with \high fees\" behind me or to buy something additional.  I asked him where the minimum was posted - he responded that it wasn't. I promptly asked for my credit card; abandoned my purchase and left."</t>
  </si>
  <si>
    <t>vvnmxEPFv45fhvxdklrk0Q</t>
  </si>
  <si>
    <t>Public Notice: Heaven on Earth is located at 2204 Washington Avenue in the form of a Mini Oreo Mousse Pie. The light, airy, oreo-y mousse is surrounded by two fresh, moist, chocolate cakes. Each bite prompted an \mmmm\" and I experienced a bout of sadness when I realized I had devoured it all so quickly.  ;;I had been lusting after Kermit's baked goods after they first caught my eye on Instagram. Dining Partner and I decided to take advantage of a rainy Saturday to make the trek out to Kermit's for some well-deserved treats. In addition to the Mini Oreo Mousse Pie</t>
  </si>
  <si>
    <t xml:space="preserve"> we decided to be really fat and split a chocolate croissant which was absolutely divine. Dining partner also had a Mini Smores Pop Tart which would not be purchased again. The pop tart was dense and not nearly as flavorful as the other two goodies. I can't wait to return during warmer weather and devour a homemade ice cream sandwich. $15 minimum on credit cards</t>
  </si>
  <si>
    <t xml:space="preserve"> debit cards no minimum."</t>
  </si>
  <si>
    <t>kL98j83h3QFUoSBBevCHOw</t>
  </si>
  <si>
    <t>Tap Room On 19th</t>
  </si>
  <si>
    <t>XF-4NJ7aTLGQVGVFtqGHJA</t>
  </si>
  <si>
    <t>I love this place. We've gone to brunch; lunch and dinner here a bunch of times and it's always been great. Always a nice crowd and the staff is friendly and funny. Everything we've had on the menu has been solid; high end comfort food. This is what so many other newer places in South Philly are trying to be; but Tap Room On 19th gets it right. Every single time.</t>
  </si>
  <si>
    <t>M16zbbRi6grYelJNETHTkw</t>
  </si>
  <si>
    <t>6bONuvHgRpoyYJ0gUOekYw</t>
  </si>
  <si>
    <t>Service was outstanding at this place. I went here with my fiancÃ©e on a Friday night and we sat at the first level bar. There was only one bartender behind the bar but the service was STILL excellent. They have food and drink specials from 5pm-7pm. We tried to order the Mac and Cheese fries we saw online and even though they were no longer in the menu; they still made them for us. That was very nice of them. We also tried the empanadas and the burger and they were delicious. There is free street parking available in the area. We will be going back to this place!</t>
  </si>
  <si>
    <t>X8YWGJT8hxXbvD_cRfPN6Q</t>
  </si>
  <si>
    <t>dR_wa3uznphHYXL4AHT1Fw</t>
  </si>
  <si>
    <t>I really wanted to like this place and this is based on one experience so maybe it was just a fluke but my boyfriend and I went down there to grab a few beers and for their St. Pattys day specials that they were offering. We get there and there are no St. Pattys decorations; no Guinness or ANY Irish beer or specials and maybe one person was dressed in green. The bartender was nice but the beers seemed overpriced (compared with a number of bars in South Philly) and the food was really not good (now this might be because it was one of those cheap specials deal-just to be fair). I have a suspicion people like this place because they don't have better options in that area. With places like POPE; Devil's Den; South Philly Taproom; etc.; I'm not rushing back here anytime soon...</t>
  </si>
  <si>
    <t>fvzUfx9tPbxYTC4Xf3Hi-w</t>
  </si>
  <si>
    <t>What a great surprise! This place is amazing. ;;Best fried chicken sandwich I've had in the city of Philadelphia, and I enjoyed a pint from a freshly tapped keg from a new PA-based brewery. The meal was freshly prepared with local ingredients and the entire atmosphere was chill, friendly and welcoming.;;The \Cider Jawn\" hit the spot!"</t>
  </si>
  <si>
    <t>uSJETBc2prz61hC5cX3A6Q</t>
  </si>
  <si>
    <t>8-Hz82lAtrO1w3mmuF12YQ</t>
  </si>
  <si>
    <t>kALxzpZCYbLcZaYCZe48NA</t>
  </si>
  <si>
    <t>vdkjN-SyhK73J_Dor80qbg</t>
  </si>
  <si>
    <t>Tap Room on 19th had me at Carmelized Pork Belly Snacks! Chef Jen kept me coming back for Bacon Wrapped Dates, awesome lamb burger and a delicious brunch organized by Yelp's very own Rebecca S.! Bangers and Mash (made by Philly fave Sam Jacobson), GET IT.;;Most recently I enjoyed a pop up with Pat Canciellere of 943 BYOB fame! How I missed his empanadas, tender octopus  sweetbreads with delicious garlicky chimichurri and homemade chorizo! Let's not forget his wife Dawn's Alfajores (cookies filled with dulce de leche).;;TR19's bar has a great selection of beers and interesting cocktails. I've enjoyed the Gin and Juice, Bloody Mary and a few others that I can't quite remember. The bartenders are knowledgable, so if you don't know exactly what you want, tell them what you like and they will come up with something. They did for me!</t>
  </si>
  <si>
    <t>QiV_KowpMpmkL0SkYtzwDw</t>
  </si>
  <si>
    <t>tsgs3IIK-XmCVhWI6njW-g</t>
  </si>
  <si>
    <t>Stopped by on a friday night and was surprised by the great service; beer selection and really good food. Owner actually special ordered us the mac and cheese fries (wasnt even on the menu). Their standard burger was to live for as well.  This place is what a Philadelphia bar is supposed to be.</t>
  </si>
  <si>
    <t>P83Zo01hNwIy3dRXTYRqjw</t>
  </si>
  <si>
    <t>b4Cc0DsPN4tTTUuq64-i5w</t>
  </si>
  <si>
    <t>Partner and I stopped by on a Sunday afternoon for a late lunch. Beer selection was good, two kegs were kicked; OK, so replace them! Beer seemed to be overpriced for the neighborhood, my Sierra Hop Hunter IPA was $7, partners  Abbey White was an $8 tulip glass. We ordered the $11 wings, and got 8 of the tiniest wings yet. Sauce was good, nothing to brag about. ;OK, 2 craft beers, one order of wings with tip set us back $34. Not a place to spend the afternoon watching a game.;I guess the best time to come is during M-F happy hour, but get ripped off on Sat and Sun to make up for it.</t>
  </si>
  <si>
    <t>S84rIUvqA2S0gtpmoK3k_w</t>
  </si>
  <si>
    <t>g_icKGvTMYmvMUXHG32cuQ</t>
  </si>
  <si>
    <t>DhlQ4QdvvxO0S4gA8yXS6Q</t>
  </si>
  <si>
    <t>75--7VO10mTfrvV3yCGuHg</t>
  </si>
  <si>
    <t>hAcBP6zU9qAs6o3cbUW6MA</t>
  </si>
  <si>
    <t>Food, Restaurants, Taiwanese, Street Vendors</t>
  </si>
  <si>
    <t>bÄoâ€¢logy</t>
  </si>
  <si>
    <t>-6ujWVRf202jzSlGKQCDPw</t>
  </si>
  <si>
    <t>So good! We were immediately greeted and helped upon walking in. I love the iPad self-service option, too. It made paying a breeze. ;;I had an all-veggie com-bao so I could try a little of everything, and I'm glad I did. Even with just veggies, it was filling. The potstickers were good, but could've been served hotter. The sauce they come with is amaaaazing. And make sure you pick up a hot sauce for your table--it's super good and has a flavor that's just spicy enough and doesn't linger or kill you. ;;The garlic chips made the mushroom gwa bao. Although it tasted good, I wish the mushrooms were shredded or cut smaller so it's easier to eat. ;;The tofu ruen bing might be my favorite. The whole \burrito\" is reminiscent of how mushu pork is assembled</t>
  </si>
  <si>
    <t xml:space="preserve"> and the peanut crumbles give it an extra needed crunch. ;;I think the only lackluster item was my Apple Sidra</t>
  </si>
  <si>
    <t xml:space="preserve"> which tasted like a watered down green apple soda. But I'm glad I got to try something new!;;And the only overall downside was wait times for food were inconsistent. I got my all-veggie options right away while my friend waited significantly longer for meat options. This wasn't terrible</t>
  </si>
  <si>
    <t xml:space="preserve"> just inconvenient when you're trying to eat together. ;;Overall a fun little tasty spot!"</t>
  </si>
  <si>
    <t>RQBGeJ1Nwdcpe7n3gZ0GrA</t>
  </si>
  <si>
    <t>g7Ayrlk0Knc_PG6rZ_1UWg</t>
  </si>
  <si>
    <t>2kQuRKtIgSkZxTb6e8fI6g</t>
  </si>
  <si>
    <t>X3cc0TzCblMGkrk2kQVbog</t>
  </si>
  <si>
    <t>Great place for lunch and now there open a few evenings. Love; love; love the dumplings.</t>
  </si>
  <si>
    <t>WfAaqLfX79S7lHJokqAR2w</t>
  </si>
  <si>
    <t>gaJIpGu4VbleCcAzAlDVGA</t>
  </si>
  <si>
    <t>aXWBVRm9iHJ8r6hL3F1L6A</t>
  </si>
  <si>
    <t>4-7fnjb4f6tMldR4Kh2GIQ</t>
  </si>
  <si>
    <t>Went there with my husband and 3 kids under age of 8 and I think we ended up trying everything on the menu. My kids loved all of the dumplings, we ordered the 3 flavor combo and they each had their favorites. I personally liked the pork. I ended up having to order more for the kids. I also had to order more cucumbers 'cause my kids really liked them. Bonus stars for making vegetables my kids like to eat!;;As for the baos I had the pork belly and the mushroom. So delicious! The flavors in the pork belly bao was right on. I like the thick fatty part of the pork belly. I mean why else would you eat pork belly if you don't like the fatty part! The mushroom bao was surprisingly good. I also had the beef ruen bing, again, really good. Can't decide which I like better, the bao or ruen bing. For a full meal I would suggest getting the dumpling and cucumber sort of like appetizers and 2 baos and a ruen bing as the main.;;I also loved how easy it was to place my order and how fast I got my food. Anyway, I can't wait to go back!</t>
  </si>
  <si>
    <t>m3KCu9AybggqWu5k4t5T_w</t>
  </si>
  <si>
    <t>M5i9X7JwxfzLkSIAsG0FCg</t>
  </si>
  <si>
    <t>What a fast casual concept. I'll have to try more of the menu, but the one dish I had was good. ;;I think I am more excited about the concept than the flavors. When I have a chance to get back and have some more of the menu I'll have to update my review... But definitly plan to!</t>
  </si>
  <si>
    <t>Yt-Xho8cj3M29Xgtj68O_g</t>
  </si>
  <si>
    <t>Everything was delicious!!! My boyfriend and I ordered the entire menu and it was amazing.  The freshest and most flavorful ingredients; and delicious sauces and pickled vegetables. The dumplings were perfect - light enough to eat several and with such nicely balanced and satisfying filling. I love pork buns and these were some of the best I've ever had. They have this peanut powder that was on the bun and I asked if I could buy some to take home it was that good!  The fried chicken is unlike any fried chicken I had ever had; so so good.  I can't wait to go back!</t>
  </si>
  <si>
    <t>Xz9W-yvzURqVzqo0xNqCSQ</t>
  </si>
  <si>
    <t>xNM5RecQIg4Iq0_YB1F2_w</t>
  </si>
  <si>
    <t>My wife and I stumbled upon this beautiful restaurant tonight looking for a quick bite to eat for dinner. We met Judy and she gave us a rundown of the entire menu and all the different offerings. There's so many options to choose from; so we just did a random sampling of 6 small plates; including the spring roll; cold noodles; vegetable dumplings; sweet potato balls and mushroom slider. Everything is fresh; homemade and delicious. I haven't been this pleasantly surprised by a restaurant in a long time. Thanks Judy for greeting us at the door and enticing us to try it out. You are an awesome person</t>
  </si>
  <si>
    <t>Lnv6mh-gRQ9jDFnswIQzyQ</t>
  </si>
  <si>
    <t>Q-XiLEpV87cxuj6i0ujhjA</t>
  </si>
  <si>
    <t>Where did you come from?!?! We were on our way to lunch at our normal spot when the lights shone through on a new storefront. What's this? Let's check it out. So; we decide to live a little. We enter; it's simple and clean. We are welcomed by the owner. She is all smiles. She shows us the menu and we are on. Mobile ordering; we'll get you order ready. The menu was easy to read and simple options. Dumplings. I get a sampler. Handmade. Full of flavor. At first; I didn't think the serving would be enough. Afterwards; just right. I was satiated. I'm a fan of Baology.</t>
  </si>
  <si>
    <t>4xYG-QTLHVVMrhH19veU8g</t>
  </si>
  <si>
    <t>buyOuxdEiz3cEoSExU3ktw</t>
  </si>
  <si>
    <t>CxXYiJBkq9kqsgtdagqVgw</t>
  </si>
  <si>
    <t>Restaurants, Italian, Vegan, Gluten-Free</t>
  </si>
  <si>
    <t>Bacio</t>
  </si>
  <si>
    <t>yLVbxjf9Zd5HDP_meYHruQ</t>
  </si>
  <si>
    <t>It has changed...;;I wrote a five start review of Bacio last year because I loved it.  Unfortunately I don't feel the same way.  Our relationship is over.;;I know the economy is bad and is likely having an impact but when I'm spending my hard earned dollars, that is all meaningless.;;My boyfriend and I ate there last week.  It was probably our 15th time there.  The service was horrible.  He ordered soup and they brought it with the app.  Really, just put it in the bowl and walk it over.  It was not even busy.  Then we had no bread plates and had to ask for them, then no soup spoon was brought so we had to ask for that.  Our entrees arrive and I have to ask for grated cheese.  The busboy, who they apparently pulled off the street, holds the hunk of cheese with his bare hands and is rubbing it but nothing is happening because he is holding it upside down. So I have to show him what to do.  But the real issue is that the food has suffered.  I ordered a seafood dish with clams, shrimp, and so forth... the shimp were little prawns and the calamari was very chewy and not really cut up in slices but in inch or so long tubes.  I could not finish it. It was very fishy and I started to question how fresh it was.  I took the leftovers to lunch a couple of days later and ended up trashing them.;;It is so sad when a place you love goes down the tubes but I'm not a charity, I eat out for a good meal.  I don't see risking it and putting cash out again to give Bacio another chance.;;I want to cry :-(</t>
  </si>
  <si>
    <t>RPQ4u5MDt-EPJmNBV_XOqg</t>
  </si>
  <si>
    <t>aVk-nzNam7ZgLF2gfzE22Q</t>
  </si>
  <si>
    <t>This place rocks! If you are looking for a wonderful quaint atmosphere, with delicious food, for a dinner date look no further. My girlfriend and I came on a Wed around 6 and were the first ones in the place. We sat next to the window and were delighted when the chef (and apparent owner?) sent over a complementary antipasto dish which was wonderful. I had the mussels and spaghetti with white sauce and my girlfriend had the tilapia. Both were amazing and we had a hard time finishing because of the excellent portions. We sat at the restaurant for almost an hour and a half enjoying the bottle of wine we brought (did I mention it is byob?) and decided to have desert, which was good. ;;This place offers an authentic experience and although it is possible to get in and out quickly (two tables came in after and left before we did) do not worry about being rushed out the door. Bacio is a wonderful place for a relaxing dinner with a loved one, I highly recommend it!  ;;Complimenti alla cuoca</t>
  </si>
  <si>
    <t>1v5Yh6-TDbxLkJ9e1crPYg</t>
  </si>
  <si>
    <t>j7mR0n88SDOQfGUxkeDdYw</t>
  </si>
  <si>
    <t>Wonderful restaurant I would recommend to anyone!;;Before arriving I called the restaurant to reserve a vegan cannoli and was assured one would be waiting for our table.;;The restaurant is set up in an open kitchen style, you can even talk to the cook who was happy to answer any of our questions. The waitress, was so sweet and informed us that we could make almost anything on the menu vegan.;;I ordered pesto ravioli and my boyfriend ordered the sweet potato gnocchi with vegan blush sauce. They even brought nutritional yeast and crushed nuts to put on his pasta. We also ordered a ricotta cheesecake for dessert. Everything was simply delicious. If you are ever looking for a yummy Italian dinner, this would be the place.</t>
  </si>
  <si>
    <t>VwtZE43lHzmlIhhmJpR0VQ</t>
  </si>
  <si>
    <t>wPMGWNWaH9mpxHq-pMG8yw</t>
  </si>
  <si>
    <t>Pretty fun for a date night.  It's BYOB; and cash only; so plan ahead.  Hubby and I enjoy finding a new bottle of wine and pairing it with some old favorites.  All the comforts of \Mama's supper\" with a twist!"</t>
  </si>
  <si>
    <t>m8qGdllgcUSqZmcryQWM9A</t>
  </si>
  <si>
    <t>GXG-MX6DOTTMw6jOySFO_w</t>
  </si>
  <si>
    <t>Epic fail.  Worst.  Service. Ever.  Stay away.;;We arrived at 6:00 pm on Saturday evening.  There was one other couple seated, and a four-top walked in a few minutes behind us.;;We ordered one appetizer to share, a chicken parmagiana dish, and a seafood with linguini dish.  The appetizer came out of the kitchen about 15 minutes after the order.  We finished it quickly; it was good.;;And then we waited. ;;And waited.;;And waited.;;We watched the four-top get served their dinner.  We watched the couple get served their dinner.  And another.  And another.  And another.  We watched food come out of the kitchen, but none was headed our way.   ;;No one came over to apologize, or to say that they'd gotten backed up.  After about 1 hour 15 minutes, a host (owner?) came over and said our food would be out \soon.\" ;;So we waited some more.;;After watching the four-top leave --they'd finished their meal! -- we left.  It had been 1 hour 40 minutes since we had arrived</t>
  </si>
  <si>
    <t xml:space="preserve"> and we still had no meal.  I don't mind waiting for good food</t>
  </si>
  <si>
    <t xml:space="preserve"> but short of going out to slaighter the chicken and catch the seafood</t>
  </si>
  <si>
    <t xml:space="preserve"> there's no excuse for service like this.  ;;As we were leaving --after I explained why-- the host (owner?) apologized in an indifferent sort of way.   ;;I cannot imagine a worse customer service experience."</t>
  </si>
  <si>
    <t>3_Fp6AkCpce_it9w4guWZw</t>
  </si>
  <si>
    <t>EvDiW8qkk7PTlvsWdG8DIg</t>
  </si>
  <si>
    <t>5 stars all the way. This is some of the best Italian food I have ever had (which means a lot; my mom is 100% italian). Went here last night to celebrate Valentine's Day. Everything was fantastic. The mussels were huge and the small plate antipasto was a perfect size and filled with good meats; cheeses; and veggies. My boyfriend got one of their specials - linguine; clam; sausage; and roasted red peppers = DELICIOUS. I ordered the gnocchi with blush sauce which was great as well and a side of meatballs. Dessert was the chocolate pecan pie. I love how it is BYOB and the kitchen is open. I'm not sure what other people are talking about with the slow service - I did not notice this at all. Anyway; go now!</t>
  </si>
  <si>
    <t>rlX55JF0s_hVVFBKSv2gZA</t>
  </si>
  <si>
    <t>8woZNOlfTjBniBuJIv9fmQ</t>
  </si>
  <si>
    <t>oM9WeRdc8qBbVftGY-x5dQ</t>
  </si>
  <si>
    <t>My husband and I had dinner there last night for the first time. We were celebrating our 30th anniversary. Although they did not know this; Vinny the gentleman that waited on us; treated us with such kindness and generosity it helped make our evening that much more special. Everything we ate was delicious and made right in front of us. To our surprise they had a singer who was fabulous. The prices were  surprisingly reasonable for high quality food. Considering the fact in the past week we have eaten at the Homestead at the Borgata; Estia and Savona; we will definitely go back to this neighborhood gem!!!!</t>
  </si>
  <si>
    <t>IQa-9Ct9TSU3Mat7CNWnXA</t>
  </si>
  <si>
    <t>ktm6sLHyMGmg0ulyLtXNtw</t>
  </si>
  <si>
    <t>Great Italian food authentically cooked by chef/owner Jay; VERY reasonably priced; no background music (so not noisy); BYO; credit cards accepted; excellent and friendly service by Jenny.  A gem.</t>
  </si>
  <si>
    <t>BI3IwGy9nm-pglGA2o8smw</t>
  </si>
  <si>
    <t>oTE7GODKIG5JsOel_CkFVQ</t>
  </si>
  <si>
    <t>We had our wedding party here and it was amazing!!! Great service; great atmosphere; and always a great time. My wife and I will always come back here and tell our friends to do the same. Great job bacio!!!</t>
  </si>
  <si>
    <t>QFh8YsJz7-RDabku3kmSuA</t>
  </si>
  <si>
    <t>GrRrxHK9dWgibvUpcotxtw</t>
  </si>
  <si>
    <t>Joe's Pizza</t>
  </si>
  <si>
    <t>vOtkH5xYOuc2zObxk3-_2w</t>
  </si>
  <si>
    <t>k0zeQtaO2q2XFEyQ2hTtbQ</t>
  </si>
  <si>
    <t>-2oLh9PhU5S4U3wkE869CQ</t>
  </si>
  <si>
    <t>I've been living in Philly since September of this past year and for 7 months I have scoured the city looking for any/all pizza places near me or within delivery distance. As a long time pizza eater and lover, I was very excited to sample what Philly had to offer.;;To say I've been disappointed would be an understatement; that is until I discovered Joe's. I've tried other places before and after but nothing has even come close. The pizza tastes exactly how pizza should taste; like the favorite food that I love so dearly. Joe's is far from the poor excuses for pizza that taste like cardboard I've experienced elsewhere. ;;I won't say it's the best pizza I've ever had but it is the best pizza I've had so far in Philly. If you like to eat good quality pizza with a variety of toppings to choose from, a sauce that's not too sweet, a crust that's the perfect balance between crunchy and doughy, and with just the right amount of cheese, I would highly recommend going to Joe's. If you have non-existent taste buds and/or prefer pizza that tastes like an empty toilet paper roll, Joe's is not for you. ;;P.S.: The only reason I gave it 4 stars instead of 5 is because when I go they don't always have my favorite slice, the buffalo chicken, available.</t>
  </si>
  <si>
    <t>XH9hEAdIAsua9v5VEJOuNQ</t>
  </si>
  <si>
    <t>lwBPsb3Y9A8qz0p_JzEo7w</t>
  </si>
  <si>
    <t>4lLjQ0Bj3L6oSmffBzZ6Dg</t>
  </si>
  <si>
    <t>Sz587ZxwbKqvik0UcgDW-g</t>
  </si>
  <si>
    <t>Full disclosure: I've probably spent too much time living in Jersey and NYC to be an unbiased reviewer here. I may be overly critical.;;I came here the other night looking for a quick dinner. I got a slice of plain and a slice of pepperoni and pineapple (total cost: $6.50). The plain was really just not good. A plain slice is the litmus test of a good pizzeria. The sauce wasn't flavorful and the cheese tasted like mass product out of the bag. I also found it greasy (and not in a good kind of way). Fortunately, the pepperoni and pineapple was slightly better, but likely due to the addition of toppings (aka makeup for a messed up pizza face).;;The good: definitely a wide array of slices out (more than just plain, pepperoni, sausage, etc.). ;;The bad: said wide array seems as though they have been sitting out for quite some time. Service is also not overly warm.;;Summary: if you go, get a slice with toppings.</t>
  </si>
  <si>
    <t>la_kIbStDiCMmWXPtS4uzg</t>
  </si>
  <si>
    <t>oXUJd1aumx5bGAB7_GFAGg</t>
  </si>
  <si>
    <t>pAGSv-8vo6k6hpgqw_fIdA</t>
  </si>
  <si>
    <t>hrzZd40JgCcA51cjUs-IJA</t>
  </si>
  <si>
    <t>This was an awful experience. My family was refused service amd had to order pizza which was already made. My mom who had a severe allergic reaction to preservatives, causing her tongue to swell with sores. ;;Do not come to this establishment.</t>
  </si>
  <si>
    <t>vx6JR5We5Mex0Q3NhJVVqQ</t>
  </si>
  <si>
    <t>hQYJ5jIawE8p_zBTN4WtDw</t>
  </si>
  <si>
    <t>i0AFDDUhHS1LlJmliE8ZKg</t>
  </si>
  <si>
    <t>hs0wU7zM2uZbi5T1znbhjQ</t>
  </si>
  <si>
    <t>This is my go to pizza place when I am in the Rittenhouse area. It's just consistently good pizza. I wouldn't say the best pizza in the world by any means; but if you are craving a slice this is the place to go. Lunchtime can get pretty hectic. I went in yesterday and some old man tried to school me and say I was in the wrong line. Hey buddy; why don't you worry about your own order; eh? I'm a regular. I know how the place works.</t>
  </si>
  <si>
    <t>4s3otbHHt1P7TGo0zcEUnw</t>
  </si>
  <si>
    <t>Szss2JaAtG8HDeCFMv7Mew</t>
  </si>
  <si>
    <t>c_VbsdmKMc7y7IKWuyU_Bg</t>
  </si>
  <si>
    <t>q1i2s3wTGzf1RSyF0rzkqQ</t>
  </si>
  <si>
    <t>Y8uEQnccKOpgdYOE3ls1ug</t>
  </si>
  <si>
    <t>uHtdM9fh6h4F0Ly3X3ez0Q</t>
  </si>
  <si>
    <t>Nightlife, Restaurants, Bars, Spanish</t>
  </si>
  <si>
    <t>Oloroso</t>
  </si>
  <si>
    <t>mAD-XpYTWues3H7nP9Se7w</t>
  </si>
  <si>
    <t>2ZTb1nYAYoDcxDFfrs-7EA</t>
  </si>
  <si>
    <t>s2BCtfcNffCLi_ch2CJkRA</t>
  </si>
  <si>
    <t>A warm; fun &amp; flavorful dining spot that would be  a great place to go with friends or a date night with a loved one. The flavors are strong but beware the portions can run small &amp; the service can be disorganized at times. Overall a good evening out</t>
  </si>
  <si>
    <t>0BAOET0tIF2WUbQCOQY_aQ</t>
  </si>
  <si>
    <t>b6_Le7R7ZCAadGiR_IyqFw</t>
  </si>
  <si>
    <t>Was dying to try this place as I love tapas; and we were celebrating a birthday; for which they automatically printed \Happy Birthday\" across our menus from clicking a button when making my OpenTable reservation.  The craft cocktails were very interesting.  I was generally happy with the tapas we ordered; but the third course items seemed a bit pricey for what we received.  I liked the Serrano Wrapped Cod; but it was probably not worth $28.  The best deal was the delicious house sourdough ;)"</t>
  </si>
  <si>
    <t>8ue3d4DpsxsGLodh7ch3kA</t>
  </si>
  <si>
    <t>vyx9nS6KDBmGFlEaKAZi2Q</t>
  </si>
  <si>
    <t>Went to dinner at Olorosa there mixed drinks were very good as was the bottle of wine. The service from the front of the house to our server was excellent. We started with Squid ink rice very good and Oyster special very good. The Grilled Octopus with Chorizo not very good. There were 4 very small pieces of Octopus and three times as many piece of Chorizo and the sauce was way over powering for the Octopus. And the Tapas portions were very small.;And we had the half Pig's head for are main dish and it was out of this world. Our server cut up some of it and plated it for us and then we picked the rest clean. The meat was so tender, juicy and sweet it was amazing. There were 3 sauces on the side and we only tasted them once because the pig did not need them. And the skin was so crisp along with the pig ear. And never had brain before and it was very good. Glad we had early reservations because they only have a limited of this main course every night.</t>
  </si>
  <si>
    <t>h8SIncN1VOS6p4BDMb4xMg</t>
  </si>
  <si>
    <t>DMA_7fA-j-Ha0wX7MX4Wig</t>
  </si>
  <si>
    <t>Always looking for new and fresh ideas when dining in Philadelphia. Steven Star; Vetri; and Garces do not own this city. Oloroso combined friendly and mostly unpretentious service with excellent food. Service accommodated our table change request quickly but it seemed to disrupt the flow of their business. That minor critique was made up for by the squid ink rice and scallop (singular). Gambas al Ajillo - shrimp; chick peas and a sauce to die for. Deviled eggs (yes you heard that right). Short rib crouquetas-devine. Everything perfectly executed. Highlight of the night was meeting the chef who was friendly; attentive; and knowledgeable. I for one am a fan of complete professionalism and Chef Wentz was a joy. If I could add a star I would.</t>
  </si>
  <si>
    <t>jYvggkKHVpALTmAU3slcfQ</t>
  </si>
  <si>
    <t>Rj0swdjCkXTVy7RBkKxV2Q</t>
  </si>
  <si>
    <t>Our waitress Faye was amazing. We had the chef's tasting menu. Everything was wonderful. We had two paella's; roasted cauliflower; tuna carpaccio; charcuterie and our drinks are spot on. Happy 'just before' New Years at Oloroso. Dessert was a little let down.</t>
  </si>
  <si>
    <t>MLNW783RlL-nbXL0Pq1Nbg</t>
  </si>
  <si>
    <t>f6zeqB7NR7n56y-v4ScBqA</t>
  </si>
  <si>
    <t>I had dinner here tonight to celebrate my good friend's birthday. The restaurant is beautiful with a sizable bar and back dining room. I made a reservation and asked for a table by the window which was graciously granted. The food was beautiful. The eggplant; pork belly; and shrimp on shrimp were especially nice. The service was lovely. Our server was funny; gracious and accommodating. I also enjoyed a tequila cocktail. This place is special. I'll be back.</t>
  </si>
  <si>
    <t>qpHcaQpmRVbngq1-7n_ViA</t>
  </si>
  <si>
    <t>CvEaAXtBOvC-aJV4fE2aQQ</t>
  </si>
  <si>
    <t>We had such a great time here! The food was fantastic! From the start, I enjoyed the spongey bread drizzled with oil and the cheese (can't remember what kind but it's dry and starts with an I). As a table we tried the cauliflower (wonderfully roasted with a tangy flavor), the eggplant (a lot of flavor without being too gingery) and potatas bravas which were fine..seemed like bland choice after all those other choices but they were made well!;;My friends also got the squid rice and the steak for 2 (and split between 3 people). ;;The cocktails however were amazing ! I first started with a glass of Rioja and after seeing everyone else's cocktails, I had to get one! My friends tried multiple ones but the one I couldn't put down was the Hyde and Oak. I don't even like Brandy but it was so smooth I couldn't put it down! Seriously, the drinks were amazing! It definitely drove up the cost of our meal since we each had at least 2 if not 3 drinks but they were delicious. For 5 people and multiple cocktails and desserts our bill was around $70/person.;;We tried 3 of the desserts, the churros ( I thought they were too deep fried but my friends loved them.) , the cake which was good but tiny, and the caramel one which was like a tart creme brÃ»lÃ©e. Honestly thought the desserts were good but the food and drinks were much better. ;;Check this place out! It's brand new but delicious !</t>
  </si>
  <si>
    <t>eD2Lbt9Tf7OUxCJPPS5X1g</t>
  </si>
  <si>
    <t>This place was great to stop in on my lunch during restaurant week 2018. The decor was outstanding and the music made me feel like I was in Mexico. The menu was well balanced and I thoroughly enjoyed my 3 courses which included complimentary sourdough bread. The squid ink rice was unique and provided a great after taste flavor. The paella was exceptional and was one of the best that I've had in the city. The wood roasted pair was different and is definitely a must try if you ever stop by. Overall; I enjoyed my meal; the bartender was great and kept checking on me and if I was enjoying everything but wasnt too overbearing. The chef was very friendly as well and actually greeted me upon entering the restaurant with a warm smile which was appreciated. This is definitely a place to add to your list of restaurants to visit whether your a local philadelphian or tourist.</t>
  </si>
  <si>
    <t>BrXOTDJAePkSzRI3oquEPw</t>
  </si>
  <si>
    <t>STEYYAFL_R-im4MZdgUlMg</t>
  </si>
  <si>
    <t>Oloroso presents skilled and sophisticated food in a charming, colorful setting. It's upscale, but in a relaxed and friendly way. It's a place for vintage boots, not designer stilettos. When I've visited, the crowd has been tastefully dressed but informal. Lots of comfortable cashmere sweaters and artsy earrings, not so much evening dresses or full-on suits. I'd characterize the overall vibe as \smart casual</t>
  </si>
  <si>
    <t>\" which seems like a good fit for a Spanish tapas(-ish) place.;;All the food we tried was excellent. The patatas bravas were substantial chunks of potato</t>
  </si>
  <si>
    <t xml:space="preserve"> crisp and craggy on the outside</t>
  </si>
  <si>
    <t xml:space="preserve"> fluffy and piping hot inside. Usually when I've had patatas bravas</t>
  </si>
  <si>
    <t xml:space="preserve"> they're closer to the Amada tater tot presentation</t>
  </si>
  <si>
    <t xml:space="preserve"> so I was a little surprised to get these big rustic chunks instead</t>
  </si>
  <si>
    <t xml:space="preserve"> but once I got over that surprise they were great. The tomato sauce is intensely rich and the thin-sliced peppers were just hot enough to cut through as a sharp</t>
  </si>
  <si>
    <t xml:space="preserve"> fresh accent.;;The chicken was amazing. The roast chicken at Oloroso is what all chicken should aspire to be. Incredibly tender</t>
  </si>
  <si>
    <t xml:space="preserve"> suffused with woodsmoke</t>
  </si>
  <si>
    <t xml:space="preserve"> and accompanied by a velvety saffron-tinted jus</t>
  </si>
  <si>
    <t xml:space="preserve"> it might have been the best roast chicken I've ever tasted. I'll have to get it again to make sure. Maybe three or four times. Just in the interest of accuracy</t>
  </si>
  <si>
    <t xml:space="preserve"> you know?;;Seafood is another real strength here and you can't really go wrong with any of the options. Shrimp on shrimp</t>
  </si>
  <si>
    <t xml:space="preserve"> cod croquettes</t>
  </si>
  <si>
    <t xml:space="preserve"> grilled octopus -- all excellent.;;Drinks were also very good. I tried both the red and white sangria and loved both</t>
  </si>
  <si>
    <t xml:space="preserve"> as well as several of the specialty cocktails. I'm not a big sherry drinker</t>
  </si>
  <si>
    <t xml:space="preserve"> but I figured this was a good opportunity to broaden my horizons</t>
  </si>
  <si>
    <t xml:space="preserve"> so I asked our server for a recommendation for a dessert sherry and she steered me toward a cream sherry that was exactly what I'd been hoping for. I'm still not a huge sherry buff</t>
  </si>
  <si>
    <t xml:space="preserve"> but I figure if you come to Oloroso</t>
  </si>
  <si>
    <t xml:space="preserve"> you owe it to yourself to try at least one glass</t>
  </si>
  <si>
    <t xml:space="preserve"> and if (like me) you're not too knowledgeable about sherry</t>
  </si>
  <si>
    <t xml:space="preserve"> it's a good chance to learn. The servers know their stuff and are happy to offer some guidance</t>
  </si>
  <si>
    <t xml:space="preserve"> which I always appreciate.;;Oloroso is a great addition to the Philly dining scene</t>
  </si>
  <si>
    <t xml:space="preserve"> and I hope to be back soon."</t>
  </si>
  <si>
    <t>YysevC0QBhXZ8XXLolpgeA</t>
  </si>
  <si>
    <t>bTve2mwLk5Zc01vRKqc2KQ</t>
  </si>
  <si>
    <t>Restaurants, Breakfast &amp; Brunch, Vegan, Bagels, Food, Coffee &amp; Tea</t>
  </si>
  <si>
    <t>Red Hook Coffee &amp; Tea</t>
  </si>
  <si>
    <t>yyAycjhj9pBUWYlZd75IZg</t>
  </si>
  <si>
    <t>This might be my favorite coffee shop in the city. The food is unbelievable. Anything I have ordered has been fresh; delicious and so enjoyable. The place has a cool edgy vibe and lots of comfy seating and some great seats outside when the weather is nice. Definitely worth checking out especially if you want a some food as well.</t>
  </si>
  <si>
    <t>imLgc2BetqIr8jfvOoIQsQ</t>
  </si>
  <si>
    <t>sKVCrT5KwXIZ7qaepLecIQ</t>
  </si>
  <si>
    <t>Red Hook is my jam!  This place focuses on their drinks and their extensive food options. I appreciate this a lot. They aren't pretentious; at all; and have a chill funky homey vibe about then. The people there are pretty friendly and welcoming. I had solid drinks from Red Hook. But if you are looking for a coffee shop that can serve good drinks and good food; then Red Hook blows away the competition.  I've been to cafes that serve good drinks; but not good food. This place serves both!</t>
  </si>
  <si>
    <t>sePofxLff292WFC5vq2I-A</t>
  </si>
  <si>
    <t>Had a maple; cayenne latte- spicy and delicious. Went back another time for lunch and had a chicken; mozz and peach jam with basil sandwhich- YUM. I'm sold. Will definitely go back again :)</t>
  </si>
  <si>
    <t>jjOp1erNIM5xgt_eIPwhDg</t>
  </si>
  <si>
    <t>NEw0f7z9F8WHE5uU3dWq3w</t>
  </si>
  <si>
    <t>I love this place!! They have really creative and affordable vegan/ vegetarian options; including vegan pastries. And their coffee so amazing.</t>
  </si>
  <si>
    <t>zY8LmTD4hS7GS_QETgjmAQ</t>
  </si>
  <si>
    <t>JSzQlkP67ME2VeZEQPBmgA</t>
  </si>
  <si>
    <t>Great neighborhood coffee shop.  Decent prices; good food; nice environments inside and out.  I like the huevos banditos.  Nice people who work there</t>
  </si>
  <si>
    <t>VJEtJzH0GP_gFYjKDVIstw</t>
  </si>
  <si>
    <t>This place has great coffee, beautiful mugs, great atmosphere, delightful staff, and (most surprisingly for a coffee shop) amazing food! Seriously, come here for lunch. Or better yet, for a tasty brunch with no lines to wait in. Their eggs seem most popular, but my favorite is their Red Hook sandwich. Each sandwich comes with a small bowl of salad which is like a painting of flavor. ;;I come here a lot to work. (It's near my home). The only reason I don't come here every time I need to work is I don't want to get tired of it! It's cozy but never seems crowded. ;;Also, they put on fun events after hours once a month to serve food and drinks and showcase local artists. ;; A true community oriented business. There's definitely close-knit regulars, but always room for new faces.</t>
  </si>
  <si>
    <t>Nsnk6oy9QMC11lLUvgfVBQ</t>
  </si>
  <si>
    <t>Love the ambience here as well as the menu. I've been stopping by for iced coffees or the mango avocado smoothie (awesome with soy milk) and a bagel with tofutti; and love all of these. Today I tried their vegan chicken salad with the potato salad on the side and it was INCREDIBLE. Loved the flavor and the texture of each; will definitely be adding this to the list of regular items.</t>
  </si>
  <si>
    <t>Z-NWiHGa5S0wi7UJwCHxbg</t>
  </si>
  <si>
    <t>I go here to grab a bagel with cream cheese on the way to work occasionally. You walk in; there's some pretty solid art everywhere you look; and when I finally get my toasted bagel it's like; woah; they put a hell of a lot of cream cheese on this bagel (which is to my preference because I need to eat more). It's also reasonably priced. Very hip.</t>
  </si>
  <si>
    <t>mbJyQ0AmGGJOngd5O9GE1g</t>
  </si>
  <si>
    <t>gtkxanXW_D-_MYXcgHWi_w</t>
  </si>
  <si>
    <t>vSbxmgPQmLknCZmZo59Hgg</t>
  </si>
  <si>
    <t>Pb2Gda3L6H3SRefymTtzAw</t>
  </si>
  <si>
    <t>American (New), Tapas/Small Plates, Restaurants, Latin American, Mediterranean</t>
  </si>
  <si>
    <t>GiGi Restaurant &amp; Lounge</t>
  </si>
  <si>
    <t>jdRpTlM5Oo6WaZ8F1OM32Q</t>
  </si>
  <si>
    <t>I went here for some lunch with some co-workers while we were in the city for a work training.  ;;I ordered the Betsy Ross Burger.  This is a 12 oz. black angus burger with bacon, one fried egg, guacamole, srircha ketchup and served with a side of fries.  The first thing that I will mention is that I ordered the burger medium rare.  It came out medium well.  I did ask the other person in our group who ordered a burger medium rare and it came out cooked correctly.  This was truly the shame of my lunch here because as you can see from the ingredients of the burger it was actually really really good.  It just wasn't cooked correctly.  ;;The website for the place also mentions they have a very large outdoor seating area and they do so we sat there.  It is a nice area and the service was okay for the lunch rush.  It appeared the manager that was there for the day (could have been the owner/wasn't sure) was also waiting on tables to help out, which is nice to see.  We were in the area for a work lunch as I mentioned so we didn't have any alcoholic beverages, but I will mention the craft beers available would have had a good choice for anyone looking for a cold cruiser.;;All in all I liked the place and if I find myself in the area again I would give this place another try to get the burger right.  The rest of the menu looked good as well so I wouldn't mind trying some other items.  Worth a visit if you're in Old City.</t>
  </si>
  <si>
    <t>Kxr1twk2R9IEcVhvz0jaKg</t>
  </si>
  <si>
    <t>GeQr5vGuTsQk5OPHL45v0A</t>
  </si>
  <si>
    <t>So my friend and I are at this place now and have been waiting 50min.  We ordered shortly after we arrived and have yet to receive our app.  If we ever get any food I'll update the review.;Update:  So after about 60min we got our app.  It was like everything was packaged frozen food that they fried.  AND on top of that it was cold so it had been sitting for at least 10min.  I love fried food but this was not the good kind.;Our entrees come, I ordered a burger my friend ordered a turkey blt wrap.  How do you mess this up?!  My burger was burnt bone dry, and the wrap was just awful.  ;Also, the bartender waited on us because the waitress never once acknowledged us.  There were 4 tables total she had to serve.;When we finally got our check, the prices were wrong.  We had a living social deal which was $20 and it wasn't worth it.  Had we not had it, our bill would have been $50, for lunch mind you.  ;You can get better food from a lunch truck or your own kitchen.</t>
  </si>
  <si>
    <t>lQlBREgObRMuu-ghO0u4NA</t>
  </si>
  <si>
    <t>FjGAT8jBZkr3ttTMYF08ww</t>
  </si>
  <si>
    <t>My mom and I came here back in early February. On our last day in town, we ran out of things to do so we visited the US Mint (which was dull). They wouldn't let me bring my camera into the building, which was understandable but inconvenient. So we trudged over to the Independence Visitor Center, where this very kind old woman offered to hold my camera in her purse for me, so long as I returned in an hour before she went to lunch.;;Anyhow, when we returned to retrieve my camera, we asked for some food suggestions for our final meal in Philly before leaving for LA. One of the security guards mentioned that he had brought his wife to GiGi a couple nights ago and they thought it was great, so that's where we ended up.;;Upon walking in, there was no waiter at all. We stood at the door for about three minutes before my mom decided to just seat herself, and I followed. A couple minutes later, a guy walks out from the back and says, \Oh</t>
  </si>
  <si>
    <t xml:space="preserve"> great! You're already sitting!\" Um</t>
  </si>
  <si>
    <t xml:space="preserve"> yeah.;;The menu</t>
  </si>
  <si>
    <t xml:space="preserve"> while not skimpy</t>
  </si>
  <si>
    <t xml:space="preserve"> did not have many choices that sounded good. Feeling it would be rude to walk out</t>
  </si>
  <si>
    <t xml:space="preserve"> seeing as we already had menus and waters</t>
  </si>
  <si>
    <t xml:space="preserve"> I ended up choosing a portabello mushroom burger and my mom got a chicken sandwich. My burger was fine</t>
  </si>
  <si>
    <t xml:space="preserve"> but not great</t>
  </si>
  <si>
    <t xml:space="preserve"> and my mom's chicken was seriously dry and tasteless. We squirted ketchup and sprinkled salt and pepper on it just to give it a little flavor. ;;The bill came out to about $25 after tax and tip. We didn't really think anything of it until we left</t>
  </si>
  <si>
    <t xml:space="preserve"> but our bill really shouldn't have come out to be that much.;;I'm moving to Philly in a week</t>
  </si>
  <si>
    <t xml:space="preserve"> but I don't see myself ever coming to this place again."</t>
  </si>
  <si>
    <t>RpCBawMgTjeAugLOmpd5Gw</t>
  </si>
  <si>
    <t>AglaDy97CQjxkvv2S--Kfg</t>
  </si>
  <si>
    <t>If I could give it zero stars I would, not one item I had was good and I take that back the corn  with my entree was delicious! I was there to use my eversave coupon and I started with a sangria and it was ll downhill from there, the sangria was bitter and not sweet at all. I then ordered the beer batter shrimp and guacamole, the shrimp batter was not done in some spots and the chips were old and stale. I then ordered my entree and waited 45 minutes for it to arrive even thou it was not that crowded! I ordered the scallops with a side of asparagus and a tomato mozzarella salad.;The scallops were just gross, they had a odd taste that I can't describe   and I didn't finish them and the asparagus was overcooked and the salad  was bland. Save your time and money and go somewhere else.</t>
  </si>
  <si>
    <t>wnGitW3GSWs1wyYLGFuOkA</t>
  </si>
  <si>
    <t>4omTQ0Nu235xuvFT5jShWw</t>
  </si>
  <si>
    <t>I went here with my family when they came to visit me. We were walking around Old City and wanted to eat outside and stumbled upon Gigi's. It looked nice enough so we sat down. The waitress was obnoxious and seemed drunk and it took us forever to get our food. My siblings ordered the same burger and both got the wrong burger. My pulled pork quesdilla was a disaster and my mom's cheesesteak was dry and flavorless. I ordered another drink about halfway through eating and never received it - they made sure to tack it onto the bill though. Never got a refill of water; never got asked how everything was. The waitress disappeared and when she was around she was bickering with other staff. The manager was completely unprofessional and fired a young waitress right on the spot in front of everyone when he should've fired the middle aged drunk woman \waiting\" on us. Crappy service; crappy food; crappy management. Don't go there!"</t>
  </si>
  <si>
    <t>rGhzytKNclE5jQgZzXnxTw</t>
  </si>
  <si>
    <t>N9nkWJ1t-DmoEn86FgDuFg</t>
  </si>
  <si>
    <t>I feel like I am rarely in the position to give a poor review; but Gigi has certainly out done themselves. The service was awful; it took us 10 minutes just to receive our drinks. They somehow managed to ruin edamame by pouring an entire bottle of salt onto the dish. I went with the lobster ravioli as an entree; and what a mistake that was. It seemed as if my food was finished before my friends and they didn't have space under the warmer; so it just sat and became tepid by the time it reached the table.</t>
  </si>
  <si>
    <t>3ncpbvSS2oKULYwXl-qLJQ</t>
  </si>
  <si>
    <t>yCORtkoZxUzLksLMyEUJew</t>
  </si>
  <si>
    <t>Four friends and I thought this would be a fantastic place to catch up as well as a great way to experience restaurant week. What started out as a fun night quickly dissipated into a disappointing experience. One of my friends and I split the four course deal while my other friends chose to go on and order their own four courses. First of all, the service we received was absolutely terrible. Despite the fact that we went on a Sunday night when the restaurant seemed fairly empty, it took maybe about 20 minutes for a waitress to even take our drink orders! We were seated right near the door, so we kept our jackets on the entire time because it was so freezing. During the tapas course, one of my friends asked for ketchup for her sliders. The waitress was gone for maybe 15 minutes before I simply walked up to the bar and got some. During the entrees, the same thing happened, except we requested more forks because most of them had been taken away with the appetizers. We were maybe two hours into the meal before our entrees were delivered, and the food we had was absolutely subpar. Those who ordered the lobster ravioli found it to be stale, hard, and poorly cooked. I had gotten the Philly steak, which I found to be unevenly cooked. Maybe I'm just being picky, but the last straw was the dessert. I ordered the carrot cake, and the waitress brought out this crumbled mess that didn't even constitute a slice. I was shocked when the bill came and there was a 20 percent tip included into our total--talk about presumptuous. ;;Please save your money and your time. This place is definitely not worth it.</t>
  </si>
  <si>
    <t>_zUMDQ-0hMnM8h2F479WYA</t>
  </si>
  <si>
    <t>hA0s2EZj0DrZ90YDIEb2aw</t>
  </si>
  <si>
    <t>OMG! Be prepared to wait for absolutely everything-silverware; drinks; food; check when it's not even busy. Be prepared to be served every meal but the one you ordered. They charged us for beer we didn't drink. We thought we were being pranked. Go to Paninis next door instead.</t>
  </si>
  <si>
    <t>N_i1UKu0r02B1r5kjNIrFg</t>
  </si>
  <si>
    <t>qftF9Jt8TmEVRe2Nm0MhDg</t>
  </si>
  <si>
    <t>Just an update: The service is still aloof; the food is \Kitchen Nightmare\"; and the cost is simply out of control.  My fiancÃ© and I had a groupon for a salad and four tapas--for an extra $20 (if using the regular priced menu) you can eat at Will; Talula's Garden; Little Fish...insulting."</t>
  </si>
  <si>
    <t>b8FFSNw3ej2VpJXW7g5yFw</t>
  </si>
  <si>
    <t>b7oTKlsr8CTmy_SlEaTT4g</t>
  </si>
  <si>
    <t>Took quite awhile just to get our drink order and when we finally did get our drinks; my friends soda was flat...well over 45 minutes to get our food &amp; the place was NOT busy...my food luckily turned out okay; but the two other people dining with me had cold food. Server was absent the majority of the time; but did seem polite when he came to our table. Definitely will not go back to Gigi's. If you want great food and better service; go down the street to Mac's Tavern...at least; that's where I'll be dining next time.</t>
  </si>
  <si>
    <t>N67MPxXk-RwDCaJVmsLWLw</t>
  </si>
  <si>
    <t>CM5Dq-mKnZYdi9OlVluehA</t>
  </si>
  <si>
    <t>Restaurants, Ethiopian, Dive Bars, Nightlife, Bars</t>
  </si>
  <si>
    <t>ERA</t>
  </si>
  <si>
    <t>6RhpZNVsjyiLV-KPRrm-lQ</t>
  </si>
  <si>
    <t>This was the worst ethiopian food ever. It took 30 minutes for us to get the vegetarian combo without injera. The restaurant part was empty just us 4. We got the combo for $30 which was supposed to feed 3-4 people. It really only feeds 3. The food was cold and the lentils were super watery with no seasonings. I told the cook and she stated it was watery because we didn't eat with injera. I told her that wasn't the case that we eat Ethiopian a lot and we know how it should taste. I recommend the following for great Ethiopian food. Kaffa Crossing; Ethio; Goji; Dahlak; or Queen of Sheba. They are a 100 times better than this place. The cook at Era needs to be fired because she is Ethiopian but can't cook Ethiopian food. I must say the bartender that was our waiter as well was nice.</t>
  </si>
  <si>
    <t>6UcHLiY_17AWhdm9E505zA</t>
  </si>
  <si>
    <t>pL0tzhO8sAHSct-vAwAYnw</t>
  </si>
  <si>
    <t>mCmUpyqU-YlIUqbNqov8GQ</t>
  </si>
  <si>
    <t>USVNsmVlDetzu80t-qnljA</t>
  </si>
  <si>
    <t>SfAM5zoH2OHJOtGeH8K-FQ</t>
  </si>
  <si>
    <t>hmfHMTvJQexH8ST3a4tucA</t>
  </si>
  <si>
    <t>I play quizzo every Wednesday here and I love it. I would arguably reason quizzo is the best night to go to this bar. The quiz master is lively and the prizes are fun and weird. The questions can be difficult; but you always leave with a cool fact or two. The food is good; one of the better Ethiopian restaurants in Philly. Also CHEAP. I got 3 beers and an entree for $18 total. The staff is wonderful and very sweet. $10 credit card minimum. Highly recommended.</t>
  </si>
  <si>
    <t>H7PRV4c2_Vu2Wemxq31H1Q</t>
  </si>
  <si>
    <t>Very good service; but the food is just okay. Abbysynia's is much better.</t>
  </si>
  <si>
    <t>i7mimSMM9BOJ3kyP4vZA8w</t>
  </si>
  <si>
    <t>This place is the definition of  a dive and I loved every ounce of it.  Came here for a friends birthday and did not know what to expect.  We started out with the \special\" which was a shot of probably the cheapest whiskey made on the planet and a bottle of lion's head beer.  If I recall the totally cost was just a few bucks.  ;;After a few specials I of course had to indulge in some Ethopian food</t>
  </si>
  <si>
    <t xml:space="preserve"> which I have never tried before this night.  The young lady behind the bar was more than helpful and I informed her that this would be my first Ethopian meal and she helped guide me through the menu selection.  I had Yedora Alecha</t>
  </si>
  <si>
    <t xml:space="preserve"> AInjera</t>
  </si>
  <si>
    <t xml:space="preserve"> House Salad &amp; Misner Lentils.  Obviously I cannot compare this to another Ethopian restaurant since it is my first but it was great nonetheless.;;Back to the drinks</t>
  </si>
  <si>
    <t xml:space="preserve"> I drank</t>
  </si>
  <si>
    <t xml:space="preserve"> I bought others drinks</t>
  </si>
  <si>
    <t xml:space="preserve"> I ate</t>
  </si>
  <si>
    <t xml:space="preserve"> I bought others more drinks</t>
  </si>
  <si>
    <t xml:space="preserve"> I drank some more.  We shut the place down!  My total bill</t>
  </si>
  <si>
    <t xml:space="preserve"> $50!  This was ridiculous</t>
  </si>
  <si>
    <t xml:space="preserve"> I've never had such a cheap but great night in my life.  I am willing to come back to Philly just to have some fun here again.;;I can't give it a 5 star cause it's still a dive lol."</t>
  </si>
  <si>
    <t>2lZJpC0sxoyYgWiyxEKj0g</t>
  </si>
  <si>
    <t>xAExK5CeU6G1ljhBSUHzdw</t>
  </si>
  <si>
    <t>I've never eaten at ERA, though I've heard fabulous things. But I'm here to talk about it's place in my heart as my local watering hole. ;;The owners/bartenders are incredibly sweet, the booze is relatively cheap and you can usually get a spot on the $1 pool table pretty quickly. This dive is cozy and friendly with an awesome jukebox. They occasionally host fun quizzos on Wednesday and celebrate their bartenders birthday with cake for everyone! It's a sweet local joint that makes me feel welcome every time I step in. As a dive bar, you shouldn't expect any fancy cocktails. Definitely and beer and liquor place, Philly special welcome.</t>
  </si>
  <si>
    <t>uo2sSp66ubw8WgFZq0-o3Q</t>
  </si>
  <si>
    <t>k94VJcDIZzC_O4abiNGBeQ</t>
  </si>
  <si>
    <t>Local haunt. I'm here nearly every night reading for class or hanging with friends. The bartenders are friendly and the drinks are cheap. Food is good; but be prepared to wait for it. They have the most illogically placed pool table; but; damn; I have to have wasted hundreds of dollars on that thing.</t>
  </si>
  <si>
    <t>NJZnuFfjb5k1HjEKO4V-zw</t>
  </si>
  <si>
    <t>sUruZ_WP9yBKgbbF0hNL-w</t>
  </si>
  <si>
    <t>you don't come here for the service or the atmosphere. ;;you come here for the bil ol meat pancakes. they are delicious and weird!;;4 stars cause once we waited like forever for the food to come and i got cranky and said some things i didnt mean to my boyfriend.</t>
  </si>
  <si>
    <t>b1UhGHe68Pyn0vzsftYLhQ</t>
  </si>
  <si>
    <t>hZyq5_bP6AHCPxGWapXS_A</t>
  </si>
  <si>
    <t>Lounges, Bars, Restaurants, Nightlife, Cafes, Cocktail Bars</t>
  </si>
  <si>
    <t>Writer's Block Rehab</t>
  </si>
  <si>
    <t>F6wMImGVq0T6GNG4psA_bQ</t>
  </si>
  <si>
    <t>69c1aZrkn1neJfWTB2gvPw</t>
  </si>
  <si>
    <t>I went to Writer's Block with a friend at 7:30pm on a Friday. The space is small but there are three separate floors, so we were seated immediately. I enjoyed the atmosphere which was very casual and relaxed, (and allowed me to actually hear what the person next to me was saying), so overall I'd say it's a good space to have a quiet drink or to start out a night. ;;We each ordered one drink while we were there. I ordered a cocktail with earl grey and ginger (which our waiter claimed was the sweetest drink on the menu) and my friend ordered a cocktail with lime. I thought my cocktail was good but great, and certainly not very strong. His drink I was less excited about, (and unfortunately he felt similarly). The drinks are on the pricier side (similar to other cocktail bars and speakeasies in the city) which would be fine if the drinks were on par with those locations, but unfortunately they're just not as creative and not as strong.;;I'd definitely come back with a friend who was interested in trying the place out, but I wouldn't rush back otherwise.</t>
  </si>
  <si>
    <t>SEna951AHN1P9WTFTLLRUA</t>
  </si>
  <si>
    <t>oyJ9zSRTQPo4lWz5BuIZcA</t>
  </si>
  <si>
    <t>HaiEEd1X-TzfnClS80aHNw</t>
  </si>
  <si>
    <t>This is a really nice and original bar; but sadly; the manager is the rudest guy for being the front face of this place. He needs to learn bettery customer service in order to succeed in the restaurant field.</t>
  </si>
  <si>
    <t>pZ3-ftnpeOS1X3xwMoLe8w</t>
  </si>
  <si>
    <t>27obHRVXGAW74JIz3pDv7w</t>
  </si>
  <si>
    <t>This little gem off Juniper Street may not be the easiest place to find but it is definitely worth seeking out. The prices, to those unfamiliar with drink prices in the Midtown Village/Gayborhood area, may seem high but they truly are a bargain. Each carefully concocted concoction contains the best spirits and the fresh herbs and spices are sliced and diced in full view of the patrons. The quirky ambiance and colorful drink names are just more colorful garnish for that cocktail. Prepare yourself to experience a finely crafted cocktail.;;P.S. Be sure to check out the 'library' and third floor bar - if they are open during your visit.</t>
  </si>
  <si>
    <t>NirQra4veQPXp2Ndjgmkdg</t>
  </si>
  <si>
    <t>DoWMUwjL2lUioogH1ZziHA</t>
  </si>
  <si>
    <t>My favorite place for drinks in Philly! The place itself is also very interesting; a different concept and nice atmosphere! Intimate enough for a date; and roomy enough for a group of friends in the second floor. You're not gonna regret it!</t>
  </si>
  <si>
    <t>hV-m7csQFoYUjOg876u1gw</t>
  </si>
  <si>
    <t>HgBCRUs6oEsh04fLvZLvog</t>
  </si>
  <si>
    <t>I stopped in on a late Sunday afternoon and snagged a seat at the bar. It was busy but not packed. ;;The good: terrific service, killer playlist, chill vibes. ;The ok: my drink - I got the arugula martini ($12) and while good, just seemed overpriced for a 3oz serving. The size of my drink didn't resemble other pics of this martini on yelp so maybe it was an off day. ;The disappointment: the upstairs library was closed. What a bummer! I'd like to come back and check that space out (and hopefully add more stars to this review). I don't see a website or special hours listing anywhere online for the library so I'd probably call ahead to check or be content with moving on if I stopped in again and found it closed.</t>
  </si>
  <si>
    <t>bVfk-rSP6-BSRjez29-C_Q</t>
  </si>
  <si>
    <t>teVNoy-khaYOiII8qe4ceA</t>
  </si>
  <si>
    <t>This is a small venue with multiple floors. I was excited to try a new place near by (right off of Broad Street). The cocktails are very well-crafted and there is a great selection on the menu. The menus are in the front of various books (each one a different novel).;;Given the prices for the cocktails, I did think this venue was too casual. I'd prefer a dressier place for the price tag.</t>
  </si>
  <si>
    <t>zg6lm7DLKJArzFxLDILhwQ</t>
  </si>
  <si>
    <t>cBrJWddh6Ly1s8IBv0Xbig</t>
  </si>
  <si>
    <t>Very awesome themed bar!! The menus are in books; the mural is of a library; and the drinks' names are references. We sat upstairs; ordered drinks; and enjoyed the chill vibe.</t>
  </si>
  <si>
    <t>sOPgd0XjPuALkZJX7yK8fA</t>
  </si>
  <si>
    <t>Writer's Block Rehab was fun and kitschy, but the food and drinks left a lot to be desired. The cocktails were priced similarly to some of the city's best cocktail joints (think One Tippling Place), and it seemed like they were trying to be adventurous and complex, but they mostly fell short.;;The food was fine, but nothing to write home about. I'll probably try it again, since I live nearby, but I didn't love it the first time.</t>
  </si>
  <si>
    <t>iiVFO4Ax8lsyJ9vnAffGWQ</t>
  </si>
  <si>
    <t>eFB8nsciED7EupYVyAnTyA</t>
  </si>
  <si>
    <t>Restaurants, Barbeque</t>
  </si>
  <si>
    <t>nOrC8dHh2P-Gh8jgSVHg0Q</t>
  </si>
  <si>
    <t>Delicious brisket! We've enjoyed the other stuff we have ordered from Deke's; but the brisket is truly outstanding. So glad this place is in our neighborhood!</t>
  </si>
  <si>
    <t>LkgCqDixALCapNToEQxkOg</t>
  </si>
  <si>
    <t>dxzPm_WD_oqG9yc8edK2zw</t>
  </si>
  <si>
    <t>Best BBQ in Philadelphia hand's down. Single word I'd use to describe this place is INTENSE. Brisket is the best brisket I've ever had consistently from the charring/seasoning on outside to the tender cuts with perfect amounts of fat. I've heard similar reports from everyone I've brought to this place. Mac and cheese is very obviously cooked on premise (rather than whipped up with packaged Velveta or some other BS) with lot's of detail going into cheese selection. Beans are killer; as are green; as are slaw; as are potato wedges; as are every other selection I've had here. This place has been in my rotation of Manayunk take out spots for a while and I don't see that changing. I can't even believe we have a BBQ joint like this around here.</t>
  </si>
  <si>
    <t>a7Mtv5uEd-yGynsgr0G0Hg</t>
  </si>
  <si>
    <t>Md6nim_hdWxloE9fJo9iTQ</t>
  </si>
  <si>
    <t>The real deal: an old gas station transformed into a BBQ pit. Various pieces of smoking equipment loom outside the kitchen door. When you enter, a smoky, piquant smell overwhelms one and causes the mind to reel and the mouth to salivate wildly. Our order was waiting for us, a massive, heavy bag chock full of baby backs and St Louis ribs along with generous sides of Mac n cheese and greens.  ;;Somehow we made it home without sampling any. The ribs were some of the best I've ever had: lean, meat falling of the  bone, nicely caramelized, with a fantastic subtle wood smoke favor. ;;The day after, the left overs were even better! Now the flavors and the density of the meat had truly congealed a la a confit! ;;Fantastique! We'll be back!</t>
  </si>
  <si>
    <t>lf-kxO7OVW_M7drONNbbgw</t>
  </si>
  <si>
    <t>a9QGzEW0J2hz8tBNFZOihA</t>
  </si>
  <si>
    <t>Deke's use to be my favorite go to for wings; but something is not right about the quality of their poultry lately.  The last two orders were wings with thick; rubbery skin.  I will stick with their brisket from now on.</t>
  </si>
  <si>
    <t>oZI1-eCPcUkwAr9FUEe4Pg</t>
  </si>
  <si>
    <t>Absolutely Delicious!;Deke's came onsite to where I work in Collegeville, PA via Fooda about a week ago.  Couldn't believe how flavorful and tender the BBQ brisket was.  Loved it so much that I drove to the Ridge Avenue location over the weekend.  Got take out ribs, brisket and pork.  Everything was amazing.  Also got the hot dog special from the Deke's truck.  Hotdogs had chili made from the BBQ brisket...they were so good...Get the BBQ sauce on the side (the meat is flavored so well that you don't really need any sauce), I prefer the mild BBQ sauce to the spicy, but I suggest that you try both.  In addition to the great food, the service was terrific, both when they were onsite where I work, and at the Ridge Avenue location.</t>
  </si>
  <si>
    <t>uqNWcIo0mkrv_DKZGe-LtQ</t>
  </si>
  <si>
    <t>X6AOlAAiZkTDJ_jCK8Mh7w</t>
  </si>
  <si>
    <t>I was disappointed with the brisket; it was dry and not very tender; and I wasn't crazy about the BBQ the sauce. Corn bread and collard greens were good and pretty large portions. Maybe other things on the menu are better but after spending $17 on just these 3 items I'm not sure I would try the place again.</t>
  </si>
  <si>
    <t>USv3wkuF8iicqfBfA27CmQ</t>
  </si>
  <si>
    <t>VhCEQsTgC-DxdYBzSLpRTQ</t>
  </si>
  <si>
    <t>BnHimIGlH6lmTL1V2iIp3A</t>
  </si>
  <si>
    <t>5p8_C8b5E5t6020-vHOfMA</t>
  </si>
  <si>
    <t>D4cOhII7OXD92C89sqJVuQ</t>
  </si>
  <si>
    <t>J4Oj0RSDfA1sKnOYTcC2lw</t>
  </si>
  <si>
    <t>hadnt been to dekes in a while since my last visit several months ago bcuz on that visit my food was cold. i returned today and again my food was cold. ;;i called in ahead of time to minimize my wait. when i arrived i was greeted and told my order would be ready in a few mins. cool, no prob. i watched as they placed completed orders on top of what looked like an oven of some sort (not sure bcuz i could only see the side of it). thing is, by the time someone got around to asking me a second time if i was being helped the food had been sitting there for a good 10 mins. factor in a 5-8 min ride home and everything is cold. everything tasted great except for the coleslaw but everything was also cold. ;;once, no big deal, but twice and im considering taking a longer drive to find quality bbq which is super tough in this city. they use these really cool cardboard take out containers BUT they line them with foil so its a pain in the ass to microwave the food to warm it up bcuz u have to remove it from the container. so, dropping my 5-star review to a 3.</t>
  </si>
  <si>
    <t>Hy9JL4Fww7Xq0rC3jtcRRQ</t>
  </si>
  <si>
    <t>I really like Deke's but I'm not a fanboy for the place like many people seem to be in this area. ;;This location is exclusively take out, which is ok because it's about 2 blocks away from me. It is a positive mark on the neighborhood as everything around it smells like hickory and applewood smoke.;;I give all of the sides 5 stars. A very loud shout out to the corn bread. Holy crap, this stuff is priceless, while being super inexpensive. It's more like corn cake. It's very heavy, soaked in molasses and super moist. I sincerely believe I am a return customer just for this stuff. But the potatoe wedges and mac n' cheese are great too.;;The ribs are good, but I wouldn't call them world class. My biggest disappointment was the half chicken. I understand how smoking works but the skin was too tough to chew through. I almost wish they'd put it in the salamander just to crisp it up.;;This is a great neighborhood spot and for the price I definitely recommend it. The quality is there and the family deals are a good value. Check it out!;;FYI. There is a very small (4 car) parking lot for you to park and run in but it can get congested very easily and you can get stuck by morons parking everyone in. It's best to leave someone in the car making sure this doesn't happen, or walk if you can.</t>
  </si>
  <si>
    <t>Q-4tY-IVxZCB6ot3x068zQ</t>
  </si>
  <si>
    <t>Japanese, Food, Tapas/Small Plates, Restaurants</t>
  </si>
  <si>
    <t>Cozara</t>
  </si>
  <si>
    <t>or0jts0qrlFFoQ4CK-SnHQ</t>
  </si>
  <si>
    <t>Each of my 6 sashimi diakon rolls were smaller than one digit on my thumb, and it cost $12.  No fish is that fancy. The sashimi did taste very good, but there was only enough to maybe be the size of a monopoly thimble, so each bite doesn't last that long. ;;It was also saddening when two of the rolls were sort of haphazardly made, so you get even less sashimi and you just have this half-empty tiny cylinder of cabbage. Blahhh.</t>
  </si>
  <si>
    <t>13fe0Qw5ALvS9pcpwkDntA</t>
  </si>
  <si>
    <t>sCw5NZtEf5Cf4O-chmaOYw</t>
  </si>
  <si>
    <t>I was between 3 and 4 stars for this review. The biggest downfall of this restaurant is the high price to quality ratio. Although the sushi and entrees are very good, you do pay a significant amount for them. What makes this even worse is that you can go into Center City and get the same if not better quality food for half the price. ;;Their happy hour specials are a great bargain and that is the best time to go. The staff is very nice and they do take OpenTable Reservations. I prefer the Salmon Hand Roll 3 Ways for $15.</t>
  </si>
  <si>
    <t>YW12XsOqmJWaWR5vTz_nVw</t>
  </si>
  <si>
    <t>KasLxTrOJBcPkBemu51IfQ</t>
  </si>
  <si>
    <t>I had heard about this place opening up and that it was tapas style Japanese food, but not sushi. Interesting. ;;I finally came here for a work dinner on Monday night, I was just planning on stopping by, but the food kept coming and saki kept flowing. The staff was very helpful and knowledgeable of what they were serving. This is one of those places that you need to be a bit brave and take a chance on eating some shark cartilage... but really I tried the shark cartilage! ;;Speaking of the shark cartilage I will start there. I was not a huge fan. The crunchy but still chewy texture was a bit unsettling as well as it being extremely salty. ;;The cheese board was pretty good too the middle option on the board, wasabi fig jam was so interesting (in a good way). ;;The pork dumplings, edamame, chicken wings, curry cauliflower &amp; sausage, and spicy tuna were all tasty. ;;I did not try the baby octopus with sausage, but heard from the table that it was good, as was the shrimp. Both of these were not very appetizing to me because they still looked like what they were. No thank you. ;;To end on a good note, my top three items...I loved loved loved the scallops. They were amazing!!! I highly recommend ordering this! Also the Lamb Chops - de-lic-ous. Finally, I think it was the Wasabi Shumai - caution these are super spicy! Be prepared to have your sinuses cleared!</t>
  </si>
  <si>
    <t>2DOMvJe5EfvSHrKaOH-tTQ</t>
  </si>
  <si>
    <t>jikNCDIBal1uL5Gx-qShYQ</t>
  </si>
  <si>
    <t>Went for a quick little happy hour bite. I had the sea bass boa bun (sp); soft-shell crab boa bun; mango;yellowtail; jalapeÃ±o hand roll. All were great! I got 2 orders of seabass! They have a nice variety of bites at great price points. I had the orange sakitini to drink which I will say paired well with my seabass. I did at first order the happy hour  wine and was a bit in shock when she pulled out that bottle of barefoot; she politely  replaced it with my martini. If you go the bar bites and drink list is great...just don't  get the house wine unless you like barefoot</t>
  </si>
  <si>
    <t>_WS_X27Yw8DX3QzaT4f-rg</t>
  </si>
  <si>
    <t>9Lo1Lm5FrhZKVoSxdprQpQ</t>
  </si>
  <si>
    <t>I was stoked when I heard that a Japanese iizakaya was opening; but sorely disappointed after going. The prices are high for the quality of over salted dishes and their interpretations of Japanese food read more con-fusion than fusion. The upstairs; where we sat is loud and lacks the intimacy of an iizakaya. The waitress was also a touch too bubbly; 'A' for happy; but after the sixth time she came to check on us it felt too much.</t>
  </si>
  <si>
    <t>AAoQ1_98gpXEipJ0H5QgJw</t>
  </si>
  <si>
    <t>I was disappointed by this place and wouldn't go back:;1.  Ambience is too open, it feels like a fast casual restaurant.;2.  Food overpriced.  I ate a moderate amount and spent $40 on dinner just for myself.;3.  Wait staff isn't knowledgable.;4.  I frequent izakaya restaurants and know good food.  This food was just OK.;5.  Specialty cocktails are trying at best.  The offer fancy names and descriptions, but lack flavor.</t>
  </si>
  <si>
    <t>LpxP0shLtIj78a9Y3tWpng</t>
  </si>
  <si>
    <t>I happened to have 30 minutes between errand running and was stopping through Drexel area. Asian fusion tapas are by far my fav and it just so happened to be happy hour. SCORE. Drexel didn't start classes yet so the campus was dead, DOUBLE SCORE.;;Upon arrival I told the hostess I have 23 minutes to eat and she said its plenty since I would be the only one dining. My server was extremely friendly and told me some of his favorites. I ordered the sea bass boa bun ($5) which was very good although the bun seemed a little stale. I then had the pork bao bun ($4). The bun on this was better, and the pork was cooked amazingly. Both plates only came with one bun. At this price you can definitely go down to Sampan and get two buns for that price. Lastly I ordered some sort of braised pork belly, maybe Kakuni? I forget ($6). This was my favorite, but a very small plate. It was served in savory sauce that had both hints of brown sugar and salt. The fat literally melts in your mouth. ;;I think their prices are a little steep for their competition. You're close to center city and you can find other tapas restaurants with a better price. ;;Good happy hour spot.</t>
  </si>
  <si>
    <t>0ZPmcRO8FeFaurV2unuNKg</t>
  </si>
  <si>
    <t>1_ereNz73hcAbYill07O4g</t>
  </si>
  <si>
    <t>gM1UT2DDm1-y5Sz8kCoWzg</t>
  </si>
  <si>
    <t>After Yakitori Boy; about as authentic a Japanese izakaya/yakitori restaurant as we have in Philadelphia. Try the delicious chicken wings (yes; they eat tons of wings and fried chicken in Japan); various skewers; dumplings; etc. Wash it all down; Japanese-style; with a beer and some saki. Great place for after work drinking and good food.</t>
  </si>
  <si>
    <t>Q8rsbovPgTkQJhwUDgq4mA</t>
  </si>
  <si>
    <t>gDLvvm6u5mrIO3Jg3TuU4g</t>
  </si>
  <si>
    <t>Group of 6 went to Cozara on 10/20/17 (Friday) at noon. It was pretty busy and we hadn't made a reservation we waited for about 10-15 minutes until we were seated. The interior is unique.;;The waitress was nice but she only gave us 2 menus to share among 6 people. We were served water and my water had something black and fuzzy in it so I asked her for a new glass of water which she was very kind about. ;;Maybe there was a person training but a male server kept dropping things on the floor and having to bring back to the kitchen which didn't seem sanitary. He looked confused, stressed and sweaty. ;;Normally when you go to a restaurant your meals are served at the same time so one or two people in the group don't have to wait awkwardly drooling in front of their food, but that was exactly what had happened at Cozara. ;;Food was pretty good and they have some good lunch deal. I had the sushi box with salmon. It came with salad, miso soup, tuna maki, tuna sushi and edamame. For 16 bucks it's not a terrible deal. ;;I would give it another try since their food is pretty good.</t>
  </si>
  <si>
    <t>nm6rVuEUUjaxjC5K0bvlWg</t>
  </si>
  <si>
    <t>ZRb203peHsQKibqyKqZaGg</t>
  </si>
  <si>
    <t>Restaurants, Chinese, Bakeries, Ethnic Food, Specialty Food, Food</t>
  </si>
  <si>
    <t>KC's Pastries</t>
  </si>
  <si>
    <t>nrB0EgaF1qBGT2o2rnrBuQ</t>
  </si>
  <si>
    <t>I can't go to Chinatown and not stop here.;Grab a tray and tongs, and go wild. Take your tray to the counter and the worker will bag them up for you.;The pastries are dirt cheap (less than $1) and delicious. There is a huge variety of sweet and savory pastries and buns. I LOVE the pineapple buns and coconut buns, and the egg custard tarts are delicious. The cakes and rolls in the display case are slightly more expensive ($1-2), and are definitely something you need to try.</t>
  </si>
  <si>
    <t>BmykAn13YBce1Q1neCzQOw</t>
  </si>
  <si>
    <t>mNunCTVAxCqVrg-hfkleXQ</t>
  </si>
  <si>
    <t>I6Qy2H8rnATJ2_hXOkBCFw</t>
  </si>
  <si>
    <t>I like KC's for a quick cone-shaped sponge cake snack (I love peeling the paper off) and a bubble tea. They use cute bubble tea cups with happy fish and crabs printed on them. The fruit they use is seasonal, but they usually have some kind of melon or mango. I haven't enjoyed their other pastries as much as the sponge cake, so that is what I always stick with.;;The servers are always nice. It is pretty cheap, but cash only.</t>
  </si>
  <si>
    <t>K2vpw6GVTZQz1eUIMOMH0w</t>
  </si>
  <si>
    <t>0Okr33tKZSQ1Kga-Spg5cg</t>
  </si>
  <si>
    <t>9oLRJJSbaAzYHWILO7yNGQ</t>
  </si>
  <si>
    <t>3ZpBstTmIrwU5VTaXqzfJw</t>
  </si>
  <si>
    <t>It would be 5 stars but I miss the days when pastries were under $1.00 each; like $0.70. Nevertheless; I will say the three that I took home: roast pork bun; pineapple bun; and hot dog were delicious. It's been awhile since I ate some good Chinese pastries; and these were awesome. I only wish DC had a place like this.</t>
  </si>
  <si>
    <t>OFYH_PLooQRfSJiWbU5diw</t>
  </si>
  <si>
    <t>uI3d2WUe6rPYhVM5FqgKUw</t>
  </si>
  <si>
    <t>I haven't been to that many Asian bakeries in Philadelphia Chinatown, but KC's Pastries is one of my favorite bakeries. Like any other bakeries in Chinatown, it has the most common pastries, such as Hot Dog Bun, Egg Custard, Coconut Bun, Croissant, Pork Bun, and etc. However, this is one of the decent ones, where both the prices are cheap and the staff is pretty friendly. Besides the quality and variety (bread, pastries, cakes, sweets), KC's Pastries doesn't have anything that really distinguish itself from others. ;;Still KC's Pastries is one of the better ones in Chinatown.</t>
  </si>
  <si>
    <t>HDlrBU3NfzpmEqOs-I_MuQ</t>
  </si>
  <si>
    <t>Must try their orignal milk tea because it is the best I've had. I went there on a monday so everything was fully stocked; especially their egg tarts. Nothing like going into a bakery when all the baked goods are still there.</t>
  </si>
  <si>
    <t>vf9ApHH9SdxR8zCnSM4E4g</t>
  </si>
  <si>
    <t>Ao3xentFlCc5ljBptHjyMg</t>
  </si>
  <si>
    <t>Bakery with nice atmosphere and wide range of selection! Staff however is rude and unfriendly. Snickering and laughing at customers when we do not understand them. I tried ordering a birthday cake and they wanted to charge me $55 for a 10\ cake. I said no and wanted something else and went with the $35 cake. The two ladies behind the counter just stood there hovering over me as I look in the catalog and started laughing and clearing talking about me. I let this go</t>
  </si>
  <si>
    <t xml:space="preserve"> but  the next time I picked it up the same two ladies are there smirking at me. ;;Anyways - again</t>
  </si>
  <si>
    <t xml:space="preserve"> good selection of food but rude staff."</t>
  </si>
  <si>
    <t>5inQlrzNOKCIRwSkHzcE7w</t>
  </si>
  <si>
    <t>2asEwHP9Gq_uUqA8xxu8lw</t>
  </si>
  <si>
    <t>I kinda went crazy when I stumbled upon this place. Their bbq pork bao is great; the custard tarts tasted fantastic; and I might have to go back to continue sampling their big selection. Only downside; which isn't even against them is that I couldn't fit more stuff on my tray or I would've bought more stuff!</t>
  </si>
  <si>
    <t>5kcx_DQzGh55TRYY3BUmrw</t>
  </si>
  <si>
    <t>2EmAukTYm2mOBEIKEYBRNg</t>
  </si>
  <si>
    <t>American (Traditional), Sandwiches, Restaurants, Bars, Cheesesteaks, Nightlife</t>
  </si>
  <si>
    <t>Nick's Bar and Grille</t>
  </si>
  <si>
    <t>n67a_VivLuT7NsmB7ObJeg</t>
  </si>
  <si>
    <t>My favorite bar on old city.  Great food and Joe the bartender is great.  It does not matter how full I am; I am going to order food cuz it's that good.</t>
  </si>
  <si>
    <t>bluORT7TSJEjpTgGhtd3Og</t>
  </si>
  <si>
    <t>KRT_jIdz2dub-kVWOwm3Hg</t>
  </si>
  <si>
    <t>zTJesm5lGQmZcmhWogtogQ</t>
  </si>
  <si>
    <t>yHkWej_-F_nU0Qf7yoUTqA</t>
  </si>
  <si>
    <t>ovAkkunhBT0E1_b6yOat-w</t>
  </si>
  <si>
    <t>ms3XLI3AN0TlKtrc4-S__w</t>
  </si>
  <si>
    <t>OpCJVc6QIt-PgVcIK575Aw</t>
  </si>
  <si>
    <t>Just checked out the new menu and had both roast pork and of course the famous roast beef. Both delicious! If you're looking for an easy lunch or dinner option with a completely \from scratch\" kitchen; Nick's is worth the look! They also have an awesome Happy Hour if you prefer your roast beef with beer."</t>
  </si>
  <si>
    <t>oe5TR0JgXgelUfeLcCimVA</t>
  </si>
  <si>
    <t>etQRLlUhFGnjolh6ybrx_g</t>
  </si>
  <si>
    <t>Love Nick's for what it is: a neighborhood dive bar with good cheap food. Biggest draw for me: domestic light beers on tap; which is getting really hard to find outside of a sports bar anymore; particularly in the land of bars and restaurants fighting for the Craft Beer King title. Easy to pick up a conversation with the many regulars. If you get bored; or need a Artisanal Cocktail for $12-$17; there are plenty of other options on the same block - many of which are actually quite good; if not preludes to personal financial insolvency.</t>
  </si>
  <si>
    <t>qE0VurD2s_Bv2xOM74oHCA</t>
  </si>
  <si>
    <t>Where to start? Amazing to find a local neighborhood joint with a smoker in-house! You have not experienced wings without trying their crispy smoked wings. The seasoning is beyond delicious. They also have a variety of homemade variety of homemade bbq sauces. I love the hot! The mozzarella sticks are homemade and some of the best I've had. They could be a meal for two in itself! The smoked pulled pork; I think I could eat everyday....it's so moist and full of flavor. Great go-to spot!</t>
  </si>
  <si>
    <t>znsZc4BhzCqGQyQg3X-j5Q</t>
  </si>
  <si>
    <t>yQc1EOIlPrfdw6GPvk5Vtg</t>
  </si>
  <si>
    <t>Gh4yLo7pLp1z_13pXgLdQQ</t>
  </si>
  <si>
    <t>1sLUO5xl0xEhGS38IeQ34g</t>
  </si>
  <si>
    <t>We stopped in here to have a drink and plan where to go next. Well; we enjoyed the menu and Joe so much that we decided to finish out the evening here. We ordered the large smoked chicken wings and fried pickles... I don't know what rub they used on that chicken; but it was amazing! If I were a regular in Philly; I'd definitely make this one of my go-tos more often than not. Thanks for the great food and service!</t>
  </si>
  <si>
    <t>Ll3oMMhPjL3FJJlXgDGD2w</t>
  </si>
  <si>
    <t>cPDX2Y4H0fks-Qj5tfBduA</t>
  </si>
  <si>
    <t>Desserts, Bakeries, Food, Restaurants</t>
  </si>
  <si>
    <t>Tartes Pastry Shop</t>
  </si>
  <si>
    <t>w5stAl6x0wZNc600meSJZg</t>
  </si>
  <si>
    <t>LTl0cbH2a8QeQQ3XSA3_dw</t>
  </si>
  <si>
    <t>cYp37e9DvRxNwOILn1m2RQ</t>
  </si>
  <si>
    <t>Ever since I discovered this little tart shack, I've had to talk myself out of walking down this street for fear of becoming a diabetic. The tarts, cookies, cupcakes, brownies- everything is so deliciously creative and rich with flavors. Obviously, pick something that you like and you will be pleased. The service is the only thing not covered in sugar, but then again, I don't need it to be. It's just window service and it means I don't have to tip- which is a-okay in my book!;;I like to pick up a tart for a friend who's having a bad day, but make sure you bring cash...enough cash for two = roughly $10.</t>
  </si>
  <si>
    <t>C4ZF9S2NxW5q0MWn8j1IKQ</t>
  </si>
  <si>
    <t>I went to Philly yesterday with my mom; and we stumbled upon this little place. The window was really cute; which is what caught our eye. All their desserts are displayed neatly in the window and it looked so good. We ordered theses chocolate chip macaroons; and this apple crisp tart. The macaroons were delicious; but the apple crisp...yeah not so much. I'd say if anyone is in the area; they should try it. It's definitely a cute place to go to while roaming around the city.</t>
  </si>
  <si>
    <t>2tOfTNPz_AePmubZwkLOVw</t>
  </si>
  <si>
    <t>x0VBYm2J4SXSDlASoeyKdQ</t>
  </si>
  <si>
    <t>This place is AMAZING. I had the cranberry orange tarte and it was so good; I'm sad I didn't order two of them!</t>
  </si>
  <si>
    <t>Vwmi-076Jzg4U76l5jnBGg</t>
  </si>
  <si>
    <t>Let's get this straight;  the tartes are bomb! The filling is spot on; a perfect combination of sweet and tart. And the flaky buttery crust just ties it all together. I ordered the plum ginger and Peach Walnut tarts. I was a bit wary of the walnuts in the peach tart;  but they are so finely chopped I hardly recognized them. I also ordered the lavender pound cake due to previous reviews I read and they were not joking. The cake is so aromatic; it heightens the lavender taste when you bite into it. Just take a visit to old city and be sure not to miss this little pink gem.</t>
  </si>
  <si>
    <t>DOrsQLixXGasBWVPf88psw</t>
  </si>
  <si>
    <t>pm2ynNRE4wBwkRHk20yTpg</t>
  </si>
  <si>
    <t>yzg7_HQqgJePp-7PCeXGNw</t>
  </si>
  <si>
    <t>As part of a bday surprise from the gf; I had the pleasure of trying two tarts from Tartes and they were absolute perfection.  I'm going to walk there for lunch desserts when it gets warmer out; because wow; amazing stuff.</t>
  </si>
  <si>
    <t>0qFO-KHE64JNZeiKs32JWg</t>
  </si>
  <si>
    <t>A cute little shop with a cute little name and cute little desserts.  I recommend, well, the Tartes!  I have had cookies and cupcakes from here and Tartes are definitely their specialty.  I am giving Tartes five stars based on my love for the pecan and sweet potato tart alone, which taste a lot like the homemade pecan pies my southern dad used to make.  I have had a few of the other Tartes on the menu, and they are all delicious.  It really just depends on your taste preference.;;Be prepared! This place is cash only, and it has no seating.  The woman taking orders is also somewhat abrasive - know what you want or she will give you that dirty 'don't keep me waiting' look.</t>
  </si>
  <si>
    <t>Ob50qhP9i9Mtfk4NB1cY0Q</t>
  </si>
  <si>
    <t>xeRIvbPJaT2en9sUEn9qQg</t>
  </si>
  <si>
    <t>7kfn-FRAxJcF9sEyp1RLpw</t>
  </si>
  <si>
    <t>I LOVE this place; and I rarely can resist walking past without buying a yummy treat.  Thank goodness I work long hours during the week; so can only catch them on weekends.  It's a tiny place (almost the size of two parking spaces) and they bake and serve freshly made sweets through a walk-by window.  I've had several of their cupcakes; lemon bars and cheesecake; and they were all quite yummy.  Can't wait to go again!</t>
  </si>
  <si>
    <t>FJl6LCHbqiM9mvSwDjFAjw</t>
  </si>
  <si>
    <t>Specialty Food, Restaurants, Korean, Ethnic Food, Food, Barbeque</t>
  </si>
  <si>
    <t>Kim's Restaurant</t>
  </si>
  <si>
    <t>F0xI0Qckgfk_PE2rJAt_kg</t>
  </si>
  <si>
    <t>HYPE***;How do so many people hype this place up.  Definitely does not deserve a 5 star.  Their food is ok at best, but their prices are just unreasonable.  The Kalbi is priced as if it should be endless kalbi.  There's definitely better korean restaurants out there.</t>
  </si>
  <si>
    <t>QUrjjCatstb88O-51M5aNQ</t>
  </si>
  <si>
    <t>This is my favorite  korean restaurant in philly... huge portions and absolutely delicious.  It's so much fun cooking on the charcoal grills.  The service is excellent...they are very attentive and sweet  If you're looking for beautiful ambience this is not the place for you... kinda tacky and horrible lighting.  It's also in a sketchy part of town;but who cares it's absolutely worth going... if you can find it</t>
  </si>
  <si>
    <t>HHYom8zJQUmRvtCDv7PYpg</t>
  </si>
  <si>
    <t>AsRSD4ums2mDXpZhRLvWhA</t>
  </si>
  <si>
    <t>terrible service. called and made a reservation; and end up waiting an hour. turns out \they don't take reservations after 6\"; and yet they still tell our group they can take us? incompetent and ignorant. avoid this place!"</t>
  </si>
  <si>
    <t>WErWzF_D-221vmLYDF703Q</t>
  </si>
  <si>
    <t>KOOSpsGeWyxvPsStmMG6nA</t>
  </si>
  <si>
    <t>Dingy little spot in Philly but solid Korean food. Great selection of bonchons (side dishes) that accompany your meal and a very healthy portion of meat that comes along.  I had the Kalbi for 2 people ~56.00 and had an order of the mul naengmyeon ~10.00.  Kim's uses wood chip/charcoal fire which gives the bbq a great flavor. The star of the meal was the mul naengmyeon; super crisp; clean; and ultra refreshing.  The only thing that holds it back is just the ambiance and decor but with food that good it doesn't really matter does it?</t>
  </si>
  <si>
    <t>VX1cBbb7N3fuX_iA_vXMcg</t>
  </si>
  <si>
    <t>ScQ-_XGUyCh5JCjRIpfB1A</t>
  </si>
  <si>
    <t>This place is very smokey, but charcoal makes the meat so much better!!  My nephew has sensitive eyes, but he will gladly eat thru his tears.  Not kidding, he always ask for this place if we eat Korean.  ;;I generally eat the galbi, which is always tender and mouth watering.  ;Lots of excellent banchan, wish they sold this.  I like sides with my meals and I can't cook this well.;;Free ice cream is a nice plus.;;updated 4/2017</t>
  </si>
  <si>
    <t>8pHG6CagHeMHH53jr6tPRg</t>
  </si>
  <si>
    <t>CS76Jp5WXssR_wexW2qt2A</t>
  </si>
  <si>
    <t>If you want Korean BBQ, this is the place to go! First of all, this is the only place I've seen that uses natural charcoal while other places use gas or gas/charcoal hybrid. After trying many different places for Kalbi, this is the place I prefer and recommends to others. Service staffs are very friendly, side dishes are really good, and kalbi is best in town. This place also has two rooms for private groups and several tables for party of 6 or less. The staff told me that all the food is made in the premise and none is outsourced. Not even kimchi and of course 'no MSG.' The restaurant can get pretty busy during weekend dinner time. However, when it's not, staffs will grill the meat for you. SIMPLY THE BEST KOREAN BBQ PLACE IN PHILLY. If you haven't tried, give it a shot. You'll know what I'm talking about.;;PS. Ask the waiter to grill the rib inside and bring it out to you. It's the best part of kalbi.</t>
  </si>
  <si>
    <t>-6782RrrHyh_fzjIJWMYqg</t>
  </si>
  <si>
    <t>GT_1pIbkKhJ87UDgxCg6Ww</t>
  </si>
  <si>
    <t>Kim's is probably the best korean bbq I have ever had. Went there Saturday night for 2 and I always find korean bbq spots fun. ;;Service: 5/5;The food came out nice and quick for a Saturday at 6pm. Although it did take a while to get the check.;;Food: 5/5;Ordered the steamed eggs, and beef and squid bbq (c10). I wasn't too big of a fan of the cabbage kim chi here. however all the other sides were fantastic. The steamed eggs I have never had before but it was amazing! The steamed eggs are enough reason to drag me back and I'd go back in a heartbeat! ;;Atmosphere: 4/5;The korean bbq will have your clothes smelling like food but it is to be expected when food is cooked in front of you even with a fan just like a hibachi. ;;I loved this place, one of the greatest dining experiences I have had in a long time. The service was great, the food was fantastic, and how could you hate a place that give you free ice cream?!</t>
  </si>
  <si>
    <t>MeGfI_qs-57kFUWSEk-cKA</t>
  </si>
  <si>
    <t>Excellent!;Lots and lots of side dishes and they are all very good.;Bbq is superb!;We always order the Sam gyup sal and Kalbi;The best korean in Northeast Philadelphia</t>
  </si>
  <si>
    <t>VMXwc6wNrQsUIVoVe2d6ZQ</t>
  </si>
  <si>
    <t>g4-oRvtMLa3_GW_8AM_3Ag</t>
  </si>
  <si>
    <t>ok; wtf is going on with ths place?  this place used to serve best meat in town...and now it has gone crap...my friend and i came for dinner last night...price went up...meat was very chewy...marinated meat was quiet not there...we just ordered two orders and closed our tab...then went to nalmada...aka every day good house...</t>
  </si>
  <si>
    <t>TNRjTEW-RBv0jFAJcE54jw</t>
  </si>
  <si>
    <t>I came from New York to visit my friend in Philly. My friend took me here because he said this is the best place to get korean bbq.;;I was little skeptical about this place because i have been to so many other Korean restaurants in K-towns in NYC. I mean, Korean bbq in NYC is amazing, otherwise they can't survive on the land of harshness. ;;So, I ordered two portions of Galbi. It was $27.99 per order, so I immediately thought \this is little pricy but it better be good\" ;;After i put my orders in</t>
  </si>
  <si>
    <t xml:space="preserve"> they bring you this 12 side dishes for my Galbi!!! I surprised how they provide you this many side dishes</t>
  </si>
  <si>
    <t xml:space="preserve"> and how each one of the dishes taste so good! ;;As you are enjoying your side dishes</t>
  </si>
  <si>
    <t xml:space="preserve"> they bring you a box of charcoal for my galbi.;;Okay</t>
  </si>
  <si>
    <t xml:space="preserve"> their galbi taste so good. It is just perfect how they marinated. You have this over 12 side dishes along with your galbi in front of you. ;;$27.99 for an order of galbi may sound overpriced BUT the way they get you prepared for the meal is definitely worth it. ;I personally would come back again to get myself a blast with this nice Korean food!!!;;Thanks guys!!!"</t>
  </si>
  <si>
    <t>VDIPwQAYR7VO8uJxXmr5_g</t>
  </si>
  <si>
    <t>0IEn6AxLNFfdfuwd2bQlbQ</t>
  </si>
  <si>
    <t>Chinese, Restaurants, Vegetarian, Vegan</t>
  </si>
  <si>
    <t>Golden Empress Garden</t>
  </si>
  <si>
    <t>QwxmRrGmMRZJC9EEmidmHA</t>
  </si>
  <si>
    <t>It took more than an hour for the delivery; and the order was not complete when it arrived. When I called back to tell them they forgot some items; they were very unhelpful; I asked for them to bring the rest of the order; and it never arrived.  On top of that the food was not good at all; plain and greasy.</t>
  </si>
  <si>
    <t>qeh-6xONsIYSVZ_UxR0M1Q</t>
  </si>
  <si>
    <t>s5GpdYZ9WfJorxAIukWljQ</t>
  </si>
  <si>
    <t>Being a meat eater, Golden Empress Garden was a great place to take my sister and her boyfriend who are vegan. They have two menus - one for vegans/vegetarians, one for non. We all loved it. This is the best chinese food I have had in Philadelphia, and that's mostly because they all look the same to me, that cookie cutter look with the same picture menu on the walls and fried chicken on the menu, so I haven't tried many of them. ;;They started us by putting a lightly marinated bowl of cabbage and carrots on the table to munch on, as well as the fried chips that you dip in the orange sauce (what the heck are these called? - so good.) And of course, tea, the tea was delicious. ;;I got the wonton soup because of the mention of it on yelp and it was great. I ate every last drop. I got the general tso's chicken, my classic favorite and I loved it. The portions were huge and they gave us a huge plate with a mountain of rice on it. My sister's boyfriend destroyed his faux chicken dish, and my sister got a tofu dish and said she liked it a lot. My boyfriend got the beef lo mein and it was the best beef lo mein I've ever had.;;The waiter (owner?), Sam, was awesome, as mentioned before. He's funny and was fun to deal with. Not to mention he was good at his job. ;;Looking forward to eating my leftovers.</t>
  </si>
  <si>
    <t>g-nkX_vPrA94vJz_9opmKw</t>
  </si>
  <si>
    <t>Sam is great. Interior is downright gross. Food is fair. Restrooms are right out of crime scene photos. If you have a meal here; be prepared to witness some downright odd activity going on.</t>
  </si>
  <si>
    <t>KuY88DVpi2eujbh7PVgKmg</t>
  </si>
  <si>
    <t>JvbBDLJmw3R9XBF5lDTBEg</t>
  </si>
  <si>
    <t>tuEJekQg6o7c_MYIQfbuVA</t>
  </si>
  <si>
    <t>I've ordered take roughly 30 times. This time ; 1/18/2015 ; my hot and sour soup was bland almost flavorless and the shrimp and garlic sauce was thin almost brothy and the only veg in the dish was a lot of broccoli. I enjoyed my egg roll and sprite. They are usually much better.</t>
  </si>
  <si>
    <t>HlZHwxdnz6SKaHLPD_llmg</t>
  </si>
  <si>
    <t>nOxNhq4smfQHuieABp7iNA</t>
  </si>
  <si>
    <t>I like the fact that this place has a veg menu, but that's where I stop being impressed. I ordered a mock chicken and mock beef dish. Biting into one of the \chicken\" nuggets</t>
  </si>
  <si>
    <t xml:space="preserve"> I was presented with a squirt of something that looked like...well...I don't want to say...It was like pasty white glue. The 'beef was very stringy and it felt like there was more of it stuck in my teeth than actually in my stomach.;;Took the rest to go. You do not want to know what it looked like re-heated. The chicken completely broke down into the white ooze</t>
  </si>
  <si>
    <t xml:space="preserve"> with chunks of the batter floating around. The beef was too rubbery to be edible."</t>
  </si>
  <si>
    <t>5p4lM9qW_RYB-T402d1D5A</t>
  </si>
  <si>
    <t>BM5aP0RFev6dYm4mHvoZkw</t>
  </si>
  <si>
    <t>I've ordered from here several times. First, as a business owner I appreciate the quality service over the phone and the speedy delivery afterward. ;The food was very fresh and packed well. Although that sounds like a small thing, I can't tell you how many countless times I have received delivery with sauces spilled in the bottom of the bag. ;My initial order was Chicken Teriyaki, chicken and broccoli w/ lo mien and an egg roll and I must say YUMMY YUMMY. My favorite is the Chicken Teriyaki. FRESH, tender and succulent boneless chicken on skewers in a container with teriyaki sauce at the bottom for dipping. I felt it was a healthy alternative to the usual salt ridden, dried meat like substance offered by so many other establishments. ;My second order was even better with Chicken Hawaiian, chicken with seasonal greens (VERY healthy), chicken teriyaki, egg drop soup and rice. Again.....DELICIOUSO.....;They definitely have the right idea....and the prices aren't overwhelming. Thank you Thank you Thank you for good lunch and dinner options.</t>
  </si>
  <si>
    <t>76Vz4Gmsav2bmOrYR6HeHA</t>
  </si>
  <si>
    <t>nb_KRNVpPKxC_vldXKRVuQ</t>
  </si>
  <si>
    <t>always seem to have the nicest staff with the cutest demeanor.  i don't go here all that often (due to the numerous fully vegan places in philly), but i'm glad i went, every time.;;get the seasonal greens or general tso's (tofu).</t>
  </si>
  <si>
    <t>Q7EMXuFyoe1Bfh3_VKWcNQ</t>
  </si>
  <si>
    <t>5cMaLxi2x0zFKzk9jOustw</t>
  </si>
  <si>
    <t>Let's be realistic. Who goes to a Chinese restaurant without wanting a little greasy goodness in your belly? If you want healthy, buy a wok and stay home.;;Bonus points for a separate Veg menu! I played it safe with tofu and broccoli, but found myself sneaking a substantial portion from my boyfriends plate of the Vegetarian \Chicken Honolulu.\" Fake chicken</t>
  </si>
  <si>
    <t xml:space="preserve"> battered</t>
  </si>
  <si>
    <t xml:space="preserve"> deep fried and served with a sweet sauce</t>
  </si>
  <si>
    <t xml:space="preserve"> pineapple chunks</t>
  </si>
  <si>
    <t xml:space="preserve"> and cherries. Sinful! The very attentive Sam provided us with heaps of brown rice and there were leftovers galore.;;I may be committing Vegan heresy when I say this</t>
  </si>
  <si>
    <t xml:space="preserve"> but I enjoyed it more than anything I've ever had at New Harmony."</t>
  </si>
  <si>
    <t>aTpFcK6JMSB180DGlOncPg</t>
  </si>
  <si>
    <t>nTKOnMmeq9ue16B9M33WvA</t>
  </si>
  <si>
    <t>Have walked by and not sure I'd actually want to go in and sit down; but they have great takeout and prompt delivery. My personal favorites are the Szechuan noodles in hot oil (which are stuffed with pork and drenched in a spicy peanutty sauce) and the range flavored chicken (sweet and spicy sauce and nicely cooked chicken). Makes for yummy leftovers...</t>
  </si>
  <si>
    <t>C1DFrjzocuAF8gouF2InPQ</t>
  </si>
  <si>
    <t>kxX2SOes4o-D3ZQBkiMRfA</t>
  </si>
  <si>
    <t>Halal, Pakistani, Restaurants, Indian</t>
  </si>
  <si>
    <t>Zaika</t>
  </si>
  <si>
    <t>AqPFMleE6RsU23_auESxiA</t>
  </si>
  <si>
    <t>Wow!  Yummy; different;  delicious.   Our favorite is the lamb curry and korma.  With 10 different kinds of naan!!!  Don't let the outside deter you (because we almost changed our minds)...go in and try something new!   You'll be glad you did!</t>
  </si>
  <si>
    <t>_7bHUi9Uuf5__HHc_Q8guQ</t>
  </si>
  <si>
    <t>HME_ksGph3se7Aze5hxa-Q</t>
  </si>
  <si>
    <t>Dine-in gets 2 stars. Disappointing service &amp; venue falls short. ;;The food was ok; so if you were to do take out, maybe this place would get 3 stars. ;;I ordered the lamb kebab, which tasted ok; but it was very plain. No sauces, lettuce or anything - just meat.</t>
  </si>
  <si>
    <t>kSMOJwJXuEUqzfmuFncK4A</t>
  </si>
  <si>
    <t>EJWyA5wpdVMji1j4TwSZqQ</t>
  </si>
  <si>
    <t>After a long hiatus from reviewing I have awaken from my 6 mouth yelp hibernation and my tummies a grumbles with an insatiable hunger for the cacophonous symphony of flavor that is Indian food. Like an all too familiar pattern, I go back to Mohammad Butt, my main man for marsala.;But whats this? ;There are whispers that he no longer cooks for \Best Taste of Asia</t>
  </si>
  <si>
    <t>\" that he is gone</t>
  </si>
  <si>
    <t xml:space="preserve"> never to return; some sort of falling out.;;No.;No</t>
  </si>
  <si>
    <t xml:space="preserve"> it can't be! ;I need to score - one .. final .. hit..;;Life ceases to have meaning</t>
  </si>
  <si>
    <t xml:space="preserve"> existential murmurings dog the mind. Who am I?;Why am I here?;What is Cheeze Wiz?;Its done</t>
  </si>
  <si>
    <t xml:space="preserve"> over</t>
  </si>
  <si>
    <t xml:space="preserve"> a round falls into the chamber and just as I prepare to end it all and pull the trigger- steps in ZAIKA.;;Zaika - meaning the art of taste -  stays to to its name. This is a place where the Paneer (cheese) is made fresh in house</t>
  </si>
  <si>
    <t xml:space="preserve"> resulting in a cheese that's silky in texture. Especially when in contrast to the prepackaged rubbery bone-white LEGO blocks most small Indo-Pak places purchase from Indian Grocers in attempts to reduce prep-times. While at Zaika such shortcuts are not taken</t>
  </si>
  <si>
    <t xml:space="preserve">  the Chef takes the extra steps needed to ensure a dish comes together as a whole. For example</t>
  </si>
  <si>
    <t xml:space="preserve"> the Chicken Makhani uses Smokey Tandoori Chicken</t>
  </si>
  <si>
    <t xml:space="preserve"> which I have never seen done before but it certainly aids the chicken to cut though the rich buttery tomato sauce and elevates the dish as a whole. Even entrÃ©es like Dall Fray or  Palak Paneer  have so much flavor that they will leave you not missing animal protein in the least should you choose to go the vegetarian route. ;;Zaika 's appetizers</t>
  </si>
  <si>
    <t xml:space="preserve"> like the Veggie Samosa and Aloo Tikki</t>
  </si>
  <si>
    <t xml:space="preserve"> (spiced potato patties) are generally large</t>
  </si>
  <si>
    <t xml:space="preserve"> peppery and well spiced - the latter of which remind me of something my own mother would make. Though I must warn others to avoid the items that occasionally pop-up as specials like the potato stuffed chili peppers</t>
  </si>
  <si>
    <t xml:space="preserve"> unless they have a iron stomach or are a gluten for punishment. These peppers are spicy</t>
  </si>
  <si>
    <t xml:space="preserve"> not deveined or even seeded. Further</t>
  </si>
  <si>
    <t xml:space="preserve"> I find the fish pakora to be far too fishy.; ;I've become rather taken by Zaikia. Even the simply things such as the naan are good there. Just right in elasticity</t>
  </si>
  <si>
    <t xml:space="preserve"> the bread does not have too much give and yet isn't too soft. It's nothing elaborate</t>
  </si>
  <si>
    <t xml:space="preserve"> just properly risen with a light texture and  no egg or yeast flavor. The only complaint being that it lacked that signature faint sweetness naan has. But hey</t>
  </si>
  <si>
    <t xml:space="preserve"> I use it mostly for mopping up the other good stuff on the plate anyway and the sweetness gets lost in the mix</t>
  </si>
  <si>
    <t xml:space="preserve"> so I don't mind at all.;;The menu has nearly 120 different items</t>
  </si>
  <si>
    <t xml:space="preserve"> all numbered to order by</t>
  </si>
  <si>
    <t xml:space="preserve"> making take-out phone orders convenient and should eliminate any fears anyone should have of a language barrier problem. Furthermore</t>
  </si>
  <si>
    <t xml:space="preserve"> it has short descriptions of each dish - something all ethnic places like this should have.;Though some items like Lassie (a frothy yogurt drink) do not appear on the menu</t>
  </si>
  <si>
    <t xml:space="preserve"> that too is offered - both a salty and sweet mango verities. ;The head chef speaks English quite well and should be easy to deal with should you want to inquire more or want to setup large orders.;;I have already noticed parties negotiating catering for Ramadan as I anxiously awaited my own order.;;The bottom line here is this</t>
  </si>
  <si>
    <t xml:space="preserve"> Mohammad Butt has expanded on the menu he once created for \"Best taste of Asia</t>
  </si>
  <si>
    <t>\" and taken an all HALAL meat approach. ;;Only good things can come of this</t>
  </si>
  <si>
    <t xml:space="preserve"> only good things.;;P.S.;ZAIKA is right behind Nifty Fifties on Grant Ave.</t>
  </si>
  <si>
    <t xml:space="preserve"> so you are all set for dessert should you want a milkshake. ;However</t>
  </si>
  <si>
    <t xml:space="preserve"> I would suggest getting the Ras Malai if available. These riccotta cheese dumplings flouting in soaked in sweetened</t>
  </si>
  <si>
    <t xml:space="preserve"> thickened milk are delicately flavored with cardamom</t>
  </si>
  <si>
    <t xml:space="preserve"> a very some amount of rose water and then garnished with pistachios. They are ungodly good."</t>
  </si>
  <si>
    <t>mqBWACmaHflW4eh_Ofp16Q</t>
  </si>
  <si>
    <t>T_kAb2NeylB-JdNDKphryw</t>
  </si>
  <si>
    <t>Z-xgVb4nM42943m2wbBkFw</t>
  </si>
  <si>
    <t>NENaCqb6TNj5CyY1LOdI6Q</t>
  </si>
  <si>
    <t>2SEoXb6r6hPKrl9V9VzBgA</t>
  </si>
  <si>
    <t>l-bH0C-PSXmVs-vQqMfJ1Q</t>
  </si>
  <si>
    <t>toFm0jWZJKqsOmHE7kMbRA</t>
  </si>
  <si>
    <t>qr7acpL3ZzP7cAmXaax93w</t>
  </si>
  <si>
    <t>This place was a great find. I'd say its a 4.5 but just because of the interior decor. The food was really good; that's a solid 5. We had a vegetable samosa; chicken tikka masala; onion kulcha &amp; lamb rogan josh. Go expecting great indian food but not great decor. We were giggling on the paint job; very easy to tell it wasn't done by a professional. It sits right behind Nifty Fifties so it kind of gets lost &amp; not seen well from Grant Ave but so worth the effort.</t>
  </si>
  <si>
    <t>cMvau1VAjuKo_ah0ZBck1g</t>
  </si>
  <si>
    <t>E2rc2AjhzYxtoVQigrTpvg</t>
  </si>
  <si>
    <t>I've been here several times. The price is reasonable; food is quite good; and the service as well. I've always ordered take-out. One time I went; and the guy who normally takes my order wasn't there... Instead there were 2 ladies... I think one was the wife of the owner. Or something along those lines. Anyway they were nice but when I came back to pick up my order they handed me the wrong bag (someone else's order). They should have confirmed the contents; but frankly I should have as well; so I accept at least part of the blame. I ended up going all the way home before I realized the screw-up and came back. I wasn't angry but I was definitely hungry and super-annoyed. The two ladies were gracious and apologetic; and they even threw in a courtesy snack for my trouble.</t>
  </si>
  <si>
    <t>DVMopL-MS3_03qMW0Dxa1A</t>
  </si>
  <si>
    <t>3mtQ9nqWoyZjgidMQR6uxg</t>
  </si>
  <si>
    <t>I found this place through Yelp reviews; as I've been looking for a great Indian place in the Northeast. The food is delicious (I've tried a handful of dishes); and the portions are large. Definitely a go-to for take-out; and if you don't mind the semi-awkward decor (it feels more like an office than a restaurant to me; for some reason); it's a nice non-chain; non-pizza/burger place option for a casual dinner.</t>
  </si>
  <si>
    <t>rmYqxdycak7SL9vY7xE21A</t>
  </si>
  <si>
    <t>T4eUUk_WL-m_wbfjczt8WQ</t>
  </si>
  <si>
    <t>I love the food; love the owner the lady who waits on you is so lovely and so warm. Chicken Makhani was excellent and Chicken Kashmir was amazing my friend and loved it don't worry about the decor the food is the best Indian around....7/14 Update: They opened up another space next door nicer decor but the prices went up too. However; the food is still excellent; the owner is still lovely and warm and I don't get to eat Indian very often with dinner companions so the expense is a ice treat for me. The old space is now a grocery store.</t>
  </si>
  <si>
    <t>MpIZMLdDjZRu5BzGyEjEOw</t>
  </si>
  <si>
    <t>Q9poenJ9SS3agpPo4Pgyyg</t>
  </si>
  <si>
    <t>Coffee &amp; Tea, Chinese, Restaurants, Food</t>
  </si>
  <si>
    <t>Ray's CafÃ© &amp; Teahouse</t>
  </si>
  <si>
    <t>VvolZFBslnKZsAyTaaKCDQ</t>
  </si>
  <si>
    <t>I've been to a few coffee houses in Philly and this is by far then best I have tasted. La Colombe has quite a monopoly on the drip house cup for most places in Philadelphia but I prefer small origin African/Asian coffees to Colombian. Ray's has an amazing selection of small origin specialty coffees. ;;While you wait you can watch them use a vacuum siphon system to brew each individual cup. This process is an old technique that is becoming la mode in the new hipster joints. Not to mention each coffee is paired with cookies specially made for Rays by a local Italian bakery in NJ. ;;Try their food too it's as delicious as the coffee. The service is delightful. You will always be welcomed as you go in or out the door and it's small enough that you'll quickly feel at home.;;It's just off the beaten path but deserves much more!!</t>
  </si>
  <si>
    <t>mEHb2G0W4gb2IBkkS0waIg</t>
  </si>
  <si>
    <t>5f77pqCFWkkxMA2O3O20Nw</t>
  </si>
  <si>
    <t>Had I not read favorable reviews, I would never have chanced visiting this small non-descript restaurant.  Thank goodness for yelp's enlightenment!;;The hot and sour soup was the best I've ever tasted . . .admirably spicy with some crunchie vegetables.;;Having been weaned to spicy tastes by my West African aide (I am a paraplegic), I couldn't resist trying an extra appetizer  . . the cabbage salad.  It was a real sizzler and most enjoyable.;;My entre was billed as Hot &amp; Spicy Chicken (or something like that).  It was not as hot as the previous dishes, but very tasty.;;The server was very willing and anxious to please, but too quick. I had to give him a parting lecture on the virtue of slowing down, with particular emphasis on NEVER having two courses on the table at the same time. He received the criticism graciously.;;All in all, as you can see from my rating, I liked this restaurant very much, and plan to return in the near future.</t>
  </si>
  <si>
    <t>Ix2CkBFMCg3muzbXR-BeOQ</t>
  </si>
  <si>
    <t>9wm2mL735nhoE0hCy4QX5g</t>
  </si>
  <si>
    <t>Stopped in for dumplings and coffee, as were recommended by Yelpers.  The dumpling sampler was fantastic, handmade, plump and piping hot, and a great variety.  The coffee was good -- not being a coffee connoisseur, it was a bit pricey for my taste, but perhaps someone more knowledgeable would have appreciated it more. ;;Tangent: the cups and saucers were lovely.;;Overall it was a good experience.  I liked the small, family-business vibe (it was clear that some of the patrons were regulars), and the atmosphere was quiet and calm... great to drop in just for coffee, a bite of lunch, and intimate enough for a casual date.  Definitely would drop by again!</t>
  </si>
  <si>
    <t>j8p3VvkgBk6MAc4ILl9-MQ</t>
  </si>
  <si>
    <t>3VPFwNKjF5j5qMpqViFhGA</t>
  </si>
  <si>
    <t>_hz1Yq65BL_Oa09Qysd3DA</t>
  </si>
  <si>
    <t>I've been craving Ray's food since the first time i came here. 6 months later; i'm back and i can officially say that i love this place. Their dumpling sampler is sooo good and the house stir fried wide noodles are a must. The workers here are so friendly and the overall ambience is very relaxed. I like to come here when it's not crowded because the place is fairly small. If you come to chinatown; i highly recommend this place.</t>
  </si>
  <si>
    <t>o9ZeJYe1ATkxfScIuIfnaw</t>
  </si>
  <si>
    <t>7A_ydNmWIN6OXAjwodYFOA</t>
  </si>
  <si>
    <t>I was excited to try this cafe based on all the reviews. I had ordered the bubble green milk tea. The tea was very diluted and the bubbles were very gummy and not chewy as it should taste. In comparison to a true bubble milk tea; this was very disappointing. China town needs a true Tiwanese tea cafe.</t>
  </si>
  <si>
    <t>EO9enY97nWihMhEJN5Ai5A</t>
  </si>
  <si>
    <t>UDbQ3kyG0ggevxxHj608CA</t>
  </si>
  <si>
    <t>Background: \Ray\" is for the Chinese name Lei. The owner is Grace and she opened up Ray's in 1989 with her two sons.;;I can't believe I didn't notice this place till a friend recommended we come here for lunch. It's a small and cozy restaurant</t>
  </si>
  <si>
    <t xml:space="preserve"> definitely felt like \"home\" for those of us who are Taiwanese :) We were so curious what was in the dishes and how they made them</t>
  </si>
  <si>
    <t xml:space="preserve"> and Grace didn't hesitate to explain to us. I was really impressed with the authenticity of the food and at times it felt like we were the only customers in the restaurant (even though that wasn't the case) because they were so attentive.;;What we got:;* Taiwanese Beef Noodle Soup ($11) - Probably never going anywhere else to get this now that I know theirs is legit! Can I talk about how tender the beef was (see picture)? The noodles were soft and thick</t>
  </si>
  <si>
    <t xml:space="preserve"> apparently fresh and locally made. There was a good mix of box choy + pickled cabbage (\"suan cai\" or \"sour vegetables\" made from Chinese mustard...but I was so surprised that this was sweet! Such a nice touch!). The broth was so rich and delicious that we took it to go.;* Dumpling Sampler ($9.75) - There were 4 kinds of dumplings (2 each): pork and cabbage</t>
  </si>
  <si>
    <t xml:space="preserve"> curry chicken</t>
  </si>
  <si>
    <t xml:space="preserve"> pork and chives</t>
  </si>
  <si>
    <t xml:space="preserve"> vegetable. I honestly liked them all and enjoyed the diversity of fillings as well as dough (texture and flavor). All very unique and the presentation looked great. ;* Yang Chow Fried Rice ($9) - A really light and fluffy fried rice! Love that it wasn't dry like other places I've been to and there was a good mix of chicken</t>
  </si>
  <si>
    <t xml:space="preserve"> and shrimp with veggies. My Chinese friend said \"This is the best Yang Chow Fried Rice I've ever had\" haha--we have a winner</t>
  </si>
  <si>
    <t xml:space="preserve"> folks!;;Grace gave us a complimentary order of spring rolls to top it all off. I'm obsessed</t>
  </si>
  <si>
    <t xml:space="preserve"> can't wait to introduce all my Taiwanese friends and visitors to this place! :)"</t>
  </si>
  <si>
    <t>VORQq43LegnpZGdFnSncHA</t>
  </si>
  <si>
    <t>Work right across street; so have been coming here off and on for years. Definitely pricey but also very tasty fresh food. Coffee is delish and smoothies are to die for...</t>
  </si>
  <si>
    <t>imFZ0cnRv3RyGYMhsjeGJQ</t>
  </si>
  <si>
    <t>6KWCwsoBht4oJ88rm8iy1A</t>
  </si>
  <si>
    <t>This place is like coming to watch a magic show but instead you're having coffee. Disclosure; I don't even drink coffee but I had to make this place a stop! Took my wife(the coffee expert) and told her we were going on a coffee date but definitely  was more for me. Watching the coffee brew was fun! I took soo many photos of the process and the kind lady was fantastic to have conversation with. Coffee is served on cute little plates and come with a perfectly sweet biscuit. P.S. while I sat there and watched my wife drink coffee; I got the bubble tea.</t>
  </si>
  <si>
    <t>b5OqNUIJPRi-onpMGBCZRA</t>
  </si>
  <si>
    <t>NJy1qmaecM-fCm0sXfOn6g</t>
  </si>
  <si>
    <t>Saw a short video about this on PBS in my room at the Hyatt Bellevue. Worth the easy trek to Chinatown to have this siphon style coffee.;Really good!</t>
  </si>
  <si>
    <t>FKHzifJg1NFPZoN_YaAySQ</t>
  </si>
  <si>
    <t>lIgEQlXldrdW5uw_ceVsOg</t>
  </si>
  <si>
    <t>Breakfast &amp; Brunch, Pizza, Italian, Restaurants</t>
  </si>
  <si>
    <t>Nina's Trattoria</t>
  </si>
  <si>
    <t>CTqvHDwj9SPdUu9bN61BAA</t>
  </si>
  <si>
    <t>Nina's is great. The owners are super accommodating; the food is excellent. You'll love the family style fixed menu. Makes it so easy when dining with friends. I highly recommend it.</t>
  </si>
  <si>
    <t>l0e_QnB17xqzv5BAFOqiGQ</t>
  </si>
  <si>
    <t>bkWYoOWq-YWVI7Sk8x3jIw</t>
  </si>
  <si>
    <t>My bf and I had a lovely date here on Wednesday evening.  We came with the tasting menu groupon and sat at one of the two tables on the sidewalk.  We started with my favorite dish of the night; a salad with palm hearts; walnuts; and blue cheese. The other starter was also good: warm artichokes with sauteed spinach; onions; red peppers and tomatoes.  My entree of rigatoni with mushroom cream sauce was decadent and there was plenty left for lunch the next day.  My date's gnocchi in meat sauce seemed undercooked to me; but he enjoyed it.  Dessert included a pretty average slice of cheesecake and a surprisingly delicious tiramisu.  The service was spot on all night; although I'm sure it helped that there was only one other table dining at the time.</t>
  </si>
  <si>
    <t>fMJl1erUqPbaVfgtqaqiVw</t>
  </si>
  <si>
    <t>Recently purchased a Groupon for this place which entailed a three course Italian meal for two.  Started out with a beets &amp; goat cheese salad and a small dish of two nice sized meatballs; which were great ... never knew how much I liked beets! Then our waiter brought out the two main dishes which were ricotta gnocchi &amp; gnocchi with gorgonzola cheese sauce topped with mushrooms (my favorite); very very good! Lastly dessert; mini cannolies and a tiramisu! Overall had a very good experience with this little place ... I loved not having to choose anything for myself off the menu; having a prompt waiter who was delightful; amazing Italian food; and on top of it all its BYOB; cant go wrong here! I would love to come back sometime for brunch :)</t>
  </si>
  <si>
    <t>vhOJnOu46DUgjgOMEMoDTQ</t>
  </si>
  <si>
    <t>5-Hfac5fWSlfIDMS-1LPdg</t>
  </si>
  <si>
    <t>vvzTehNadlmykt60KPDrNQ</t>
  </si>
  <si>
    <t>I tried this place out with my girlfriend by chance after forgetting that another place nearby was closed on Tuesdays and we both were happy with our experience.  We had a bacon-bleu cheese salad with great; fresh bleu cheese.  I had a mushroom risotto with truffle oil that was great; but the best dish was my girlfriend's penne bolognese.  The sauce was thick; rich; and full of meat.  One of the best tomato sauces with meat I've had in the city.  Prices were reasonable and being BYO is always great.  We'll be going back again.</t>
  </si>
  <si>
    <t>H3mgRHEwvD7A3vvRGGlaUQ</t>
  </si>
  <si>
    <t>6qlWrtNbBYsQLoCbKkWFtw</t>
  </si>
  <si>
    <t>We came here after being rudely treated by Villa di Roma; and had the opposite experience here. We were a little concerned as it was pretty empty; but from what we could tell it was a two-person show - one server and one chef. They were sold out of a lot of the menu options at 8:30 when we arrived; but we all had different preparations of gnocchi and were super happy with what we had ordered. The gnocchi were obviously made in house; and were super light in texture. I had the goat cheese gnocchi with the ragu; and the sauce was wonderful. The service was perfect. The chef also sent out complimentary dishes of garlic knots and meatballs. The price was also very reasonable for what we ordered. We came in feeling very dejected since Villa di Roma apparently doesn't understand the meaning of \reservation\"; but Nina's totally saved our evening."</t>
  </si>
  <si>
    <t>SD01w2bpZFjc7ZVlcdf4Cw</t>
  </si>
  <si>
    <t>Enjoyed a wonderful Tasting menu using a groupon. Food was excellent. First course we were served two enormous meatballs in red gravy and a serving of grilled artichokes with sautÃ©ed spinach. Main course was two pasta dishes. Spaghetti with truffle cream sauce was ridiculously rich. Penne with a spicy red sauce and shrimp was good. Dessert was tiramisu and cheesecake. Everything was well prepared. We were one of only two tables at 8 pm on a Thursday night; though. How long can they work that way?</t>
  </si>
  <si>
    <t>pTuBTMejeQoBWv_HFxdTow</t>
  </si>
  <si>
    <t>34wCf8zjhCOlWJXYNnsCNQ</t>
  </si>
  <si>
    <t>Amazing. We stumbled in here for lunch this weekend, looking for normal sandwiches or soup, and what we got was so incredible, it was worth the dinner price-tag. The off-menu gnocchi in a white garlic sauce was generally portioned and reasonably pried. The pumpkin ravioli was the best use of pumpkin I've ever eaten. ;;I basically would go here again in a heart beat. And am very very excited to take friends and family alike.</t>
  </si>
  <si>
    <t>7FvPBLkI18VyXfuXyoDSyQ</t>
  </si>
  <si>
    <t>What I like about Nina's is its friendly and welcoming atmosphere. I came here on a date and had a wonderfully romantic evening. The owner even came out and asked us how we were enjoying our food. The guy I was with was a little bit of a foodie and he talked with him about the preparation of the meals. They seemed to really hit it off and we were brought out more food to sample. I thought that was a charming touch.;;Food was fresh and atmosphere was inviting. I would definitely return. (Only, with a new guy this time =)</t>
  </si>
  <si>
    <t>lScGQrm38aE6ZToU9e7dxQ</t>
  </si>
  <si>
    <t>D7SA497DvHnIriI3zIQaZQ</t>
  </si>
  <si>
    <t>Sometimes when you are disappointed with your dinner it could be because the food was not up to par.  Sometimes you feel gouged by the price.  At this restaurant, it was both.;My companion ordered the grilled shrimp with salad for $25 and got 5 little shrimp with less than a cup of greens.  I ordered the linguine with scallops.  There were 3 ordinary scallops, bland pasta with a watery sauce for $32.00.;The flies on the window were no extra charge.  ;The server never came to check on us and barely waited on us.  I don't know if that was because we were two women or not Italian as they seemed to dote on the two other tables that were there.</t>
  </si>
  <si>
    <t>M1Gf3pbOyO4wS7C6SFIQVA</t>
  </si>
  <si>
    <t>ZUp2DI8r1ro5iY3ldR6x6w</t>
  </si>
  <si>
    <t>Sandwiches, Restaurants</t>
  </si>
  <si>
    <t>Jeans Cafe</t>
  </si>
  <si>
    <t>CdKn4mipaXLGSAqTD3ZVnQ</t>
  </si>
  <si>
    <t>Heaveeeeeen. Was in the mood for breakfast one morning and came across this place on yelp. Glad I did because their breakfast sandwiches are awesome! I got the turkey bacon; eggs and cheese on white bread. It was a pretty decent sandwich compared to all of the other breakfast sandwiches I've had. If you like a particular drink and can't find it anywhere else; they got you covered! They literally have every drink possible; their selection is huge! Great breakfast; was excited to start my day!</t>
  </si>
  <si>
    <t>tMpAJlEexWZdhkktzpsw4w</t>
  </si>
  <si>
    <t>good spot to grab breakfast!  i loooove their omelettes! you can pretty much get whatever you want in it and avg price is about $5 AND it comes with toast and homefries~  i can never finish the whole thing.. good for sharing too! lol ;;i work in the building across the street so normally, i would just call in to place an order and each time i go in like 5-10 mins later, they have it ready! speedy service-- i like it!;;they also have a wide variety of beverages for those who have strange cravings from day to day like me.. thank god they always have what i'm looking for! ^^;; ;;the only thing to keep in mind is that they only accept credit cards for purchases over $10.. so if you're just grabbing breakfast, definitely remember to bring cash!  other than that, i'd def recommend this place especially to the locals to grab some quick grub.</t>
  </si>
  <si>
    <t>fgEcjlPMQAnuzri5BmHxOg</t>
  </si>
  <si>
    <t>This place is a great spot for a quick bite to eat. They have a great tuna pasta salad for $3 that could easily be lunch by itself; although I usually get it as a side and stretch it over 2 days. They'll make any sandwich into a wrap for you for an extra $1 if you ask. Many of their items have silly names; and the spelling on the menu isn't great; but these ladies are insanely fast and I've never been disappointed. Go for the \New Yorker\" (corned beef special with pastrami) or the \"Dirty Harry\" (ham; smoked turkey; fresh mozzarella; lettuce; tomato; balsamic and olive oil)"</t>
  </si>
  <si>
    <t>L-0DKWUO2VobYbkqHorKQg</t>
  </si>
  <si>
    <t>uoNStTzYbKsnrVYd0TkQSg</t>
  </si>
  <si>
    <t>If you want a solid; no nonsense; inexpensive breakfast; you've come to the right place. Egg sandwiches from $2.75 to $4. Lots of different omelets. Pancakes; French toast; oat meal. Looks like some nice deli too.</t>
  </si>
  <si>
    <t>6f0XQCN1T8XA5PHoeplBLA</t>
  </si>
  <si>
    <t>gzjkiZ7TmEVdWgJRXOPVew</t>
  </si>
  <si>
    <t>This place has an assortment of breakfast &amp; lunch items at a price that you would expect from a roach coach and not a brick &amp; mortar restaurant. ;;My only complaint is that they never answer the phone when I try to call ahead to make an order, but it's not that bad considering that no matter what you order there, it's done within 10 minutes. ;;Their turkey bacon, egg, and cheese sandwiches haunt me in my dreams with how delcious they are,</t>
  </si>
  <si>
    <t>33Wq0fN27tdcEG-hvIRmwg</t>
  </si>
  <si>
    <t>Ug9yXhZwzeGcMPtGv6RJ1Q</t>
  </si>
  <si>
    <t>I love this place. Reliable, friendly, and quick place to get a good sandwich at a good price. Breakfast is excellent. I just wish they'd stay open later, as once they close, the options in my neighborhood for a good simple sandwich dwindle.;;The only way they could improve for me would be to use higher quality meats, or at least offer them, along with higher quality breads. Despite that, I'd say Jean's is your best bet for a solid sandwich in its neighborhood.</t>
  </si>
  <si>
    <t>M4seemcGgN8zjAagJ_vXqA</t>
  </si>
  <si>
    <t>As a misanthrope; I was pleased to order my ham and egg sand from a touchscreen. I still had to interact with the cashier so minus one star. Excellent breakfast sandwich btw.</t>
  </si>
  <si>
    <t>_i3uTqtUfyVZDryKzUGGiw</t>
  </si>
  <si>
    <t>N_U1iozgtRbWEdlpy8E0tg</t>
  </si>
  <si>
    <t>A great place for a bite to eat at lunchtime. Definitely try the chicken parm sandwich. Great selection of other deli sandwichs; salads; and wraps as well. You can use your credit card but only at a $5 minimun which is basically what you pay anyway.</t>
  </si>
  <si>
    <t>xu7JKZuOo6lQoPC8ZNB05Q</t>
  </si>
  <si>
    <t>I have to agree with fellow yelpers in reference to the turkey bacon; egg and cheese sandwich; it is excellent. Overall Jean's offers great food at very reasonable pries considering the area. The service is okay; not a great ambience for dining in; but you can't go wrong for a breakfast or lunch take-out here.</t>
  </si>
  <si>
    <t>ut59G1u3vDPC9bkZSEcY5w</t>
  </si>
  <si>
    <t>SCUIYuGTg3NjhVNY_HtaiA</t>
  </si>
  <si>
    <t>luWCkOTZVPNrgC3PpiY3RA</t>
  </si>
  <si>
    <t>6LCZLGa09Qifn6rG7-DNrg</t>
  </si>
  <si>
    <t>dzNxNW9XpJiECE-bKATezw</t>
  </si>
  <si>
    <t>My go to menu is coconut soup and pad thai with protein. I tried same menu here. ;Actually really like their coconut soup. They used enough amount of coconut milk that soup was really creamy and wasn't over powering with herb. I am so used to Americanized thai cuisine that I prefer less herb on my dish except cilantro.;Pat thai was great too. Liked the amount of peanut they used, noodle was chewy and perfect and not too sweet. They gave me generous amount of chicken and white meat wasn't dry so I was very happy with my meal.</t>
  </si>
  <si>
    <t>tfsd7GOBren-C6qIIXA9tg</t>
  </si>
  <si>
    <t>Good service; excellent food and presentation.  Great price for portion sizes.  I'll definitely come back if I'm ever in Philadelphia again.</t>
  </si>
  <si>
    <t>ZoVIkCNPyPe09Ns7rG0Fjg</t>
  </si>
  <si>
    <t>B92gSXRI1_S81Z2c1nt79Q</t>
  </si>
  <si>
    <t>This is probably my newest favorite Thai place to eat in the downtown area. I'd swing by for lunch sometimes for their lunch specials. It's such a great deal. For around 8-9 dollars; you get a salad (I recommend the Erawan salad; which is essentially a salad with their peanut dressing); an appetizer/soup (the chicken coconut soup is my favorite); and an entree. The owner and chef are from the southern part of Thailand and they're more known for their curries in the south; so sticking with their curry entrees would be a safe bet. I've had only the chicken massaman curry and it is great! I'll have to try out their other curries on my next visits. But yeah; all of that for 8 bucks + tax/tip... how can you beat that?!</t>
  </si>
  <si>
    <t>4PE0tDvV9Lo8VW8kDW1SFQ</t>
  </si>
  <si>
    <t>9tjflpC6XW1NMipIaSbCDQ</t>
  </si>
  <si>
    <t>this is my favorite thai in the city. if there is better i don't know about it. i love this place because i have asked on several occasions if there is fish sauce or whatever in the curry and i always get a very clear answer as though my question was understood. the answer is always \oh no we don't use fish sauce</t>
  </si>
  <si>
    <t xml:space="preserve"> we use vinegar [or maybe salt</t>
  </si>
  <si>
    <t xml:space="preserve"> i forget now]</t>
  </si>
  <si>
    <t xml:space="preserve"> and it's totally vegan if you get it with tofu.\" that's what i like to hear. no bewildered stare. no awkward pause and \"let me go ask the chef\" as though the question has never been posed before.;;plus it's fucking good. the red curry with tofu and the basil with mock duck are my favorites."</t>
  </si>
  <si>
    <t>izSwJF7jHUMmw1K0fWr5cQ</t>
  </si>
  <si>
    <t>This is my favorite thai restaurant. I've been here countless times to take advantage of their more-than-reasonable lunch specials. Service is attentive and the food is delicious. ;;Their level of spiciness errs on the side of caution, which is a smart business practice. Everything is mild by default, except the green curry, which is moderate by default. If you want it hotter, just request that when ordering.</t>
  </si>
  <si>
    <t>eRoZtWa6b9F16k30po56Rw</t>
  </si>
  <si>
    <t>K2F4o1tmDnWryKZuNq52_g</t>
  </si>
  <si>
    <t>I needed to use my groupon deal before it expired so we came here on a Friday night.  I guess a lot of people bought the deal bc there were tons of signs by the entrance advising to tell your hostess if you're using the deal &amp; that you would have to pay in cash (are they allowed to do that?);;Regardless, they were super friendly and welcoming.  The set up itself is strange &amp; def needs an upgrade.  The decor seems like it should be on one of those restaurant makeover shows.  There's tons of space but the layout is awkward &amp; I felt like I was walking into someone's poorly decorated living room.;;We started off with the chicken satay &amp; crunchy shrimp rolls -- not so great.  The shrimp roll was 1 shrimp on a skewer with egg roll wrapping around it &amp; deep fried.  The hot oil oozed out after my first bite.  I had the drunken noodles were just a hot mess &amp; the bf ordered the Royal Rama chicken - which was just chicken &amp; tons of sauce.;;extremely nice service &amp; good thai iced tea but mediocre food =(</t>
  </si>
  <si>
    <t>N5iNU0w12BOdQ3Oc7iJtag</t>
  </si>
  <si>
    <t>I was having a lazy Sunday afternoon, so I decided to order delivery from this place after reading through all the raving reviews. I was going to order from where I always do, but they were closed so I decided to try out Erawan. I should have just chosen somewhere else, because I was pretty disappointed.;;I ordered a pad thai (2 spice) and a tom yum soup with chicken (3 spice). I placed my order at 4pm, but it came at 6pm. Seriously, 2 hours for a quick stir fry and a soup? Not to mention that my delivery address was 3 minutes away by car.;I was extremely hungry by then so I was expecting a meal that was worth the ridiculous wait. The tom yum soup was pleasantly spicy, and had the right amount of sourness to it. The chicken, however, was stone-hard when I rescued it from the bottom of the soup container. It was WAY overdone, and had no flavor whatsoever. Next time the cook should season the meat before he/she dumps it into the soup.;;I was much more disappointed by the pad thai. The noodles were just overcooked and soggy. It felt like I was eating senior food because it was so soft. The sauce was also terribly bland, and I had to grab some soy sauce and chili sauce from my cupboard to give it some flavor. Also, there was absolutely no spice whatsoever, despite my specifying for a 2-level spice. I don't know why people have been raving about their pad thai. And I know what real pad thai is like - I lived in Thailand for two years.</t>
  </si>
  <si>
    <t>xnRpS6Bx3gUTYnrJIvUf4w</t>
  </si>
  <si>
    <t>cTLVK0svLgzGrdyqE3K3vA</t>
  </si>
  <si>
    <t>I absolutely love thai food and have been here with friends before. Their food has been decent as far as I can remember. However, recently, my boyfriend and I went in with a groupon and they were absolutely horrendous. We ordered the duck avocado special and ordered a side of rice because it didn't come with rice. When we received our dish, the avocado was not ripe and tasted like cardboard. They took the dish back and said all their avocados were like that. So we ordered another dish that came with rice. Not only did they NOT apologize, but they refused to comp us for the side of rice we only ordered because of the duck avocado dish that we couldn't even eat. ;;We'll never eat at this location again. The point of a groupon is to bring in service so we can go back again...they absolutely failed at that.</t>
  </si>
  <si>
    <t>DPZ9re7nwu4AmH1xIrFIaQ</t>
  </si>
  <si>
    <t>This place has the best drunken noodles and tom yum. I always ask for everything every spicy and they make it spicy and also give me their homemade hot sauce to add to it. ;;Their lunch specials have to be the best in the city you get salad, appetizer and main for 8-10 dollars. It is a really good deal especially because it is really tasty.</t>
  </si>
  <si>
    <t>NJ2BOXwzFiKSUuMdCvxHcQ</t>
  </si>
  <si>
    <t>eTUDAJdOHBwKa2yaD_jB6Q</t>
  </si>
  <si>
    <t>I confess. I'm very tough on Thai restaurants in Philly. I'm very glad to see Erawan here in Chinatown. We need the diversity here. The decor and design of the space is definitely a departure from the usual fare in Chinatown. Very clean and spacious. Very orange.;Now for the food. I always judge a Thai restaurant by the quality and cost of their Pad Thai, a standard Thai dish. There are some places in the city where this dish may cost $14-15. That's absurd to me. It better be exceptional at that price. And the verdict is that they're not worth the price. ;As for Erawan's Pad Thai, it's just alright and the price of the dish was a little high. I had the vegetarian option. It lacked flavor and texture for me but it's not bad. However, I'm willing to give Erawan another try. ;The other dishes are pretty good. ;FYI. There's no beer. ;But overall, I'm glad they're here but I'll continue my allusive quest for the best Thai restaurant in Philly.</t>
  </si>
  <si>
    <t>LiENf54-IvO7aSSI_-j_Qg</t>
  </si>
  <si>
    <t>German, Nightlife, Restaurants, American (New), Bars</t>
  </si>
  <si>
    <t>Bierstube German Tavern</t>
  </si>
  <si>
    <t>tePoOs21OILBAAmC4LuZoA</t>
  </si>
  <si>
    <t>More a bar than a German restaurant or a cultured German watering hole.;;Came for happy hour and the tender wasnt sure what it was or where the boot glasses were- so special hunters beware.;;Fun enough for a group, but if you want authentic German there's better in the area.  My beers were served ok in nice glasses.  The outdoor lighting seems nice but I came in cold weather so didnt use it.  Summer may be different.  The food was fine.  Come to drink not to eat?</t>
  </si>
  <si>
    <t>eyXurHzW41IWOb8fajEoqw</t>
  </si>
  <si>
    <t>Bierstube is certainly okay!  It's on the chill side. it has some good beers; it's not too expensive in a neighborhood that can run pricey.  It's a good place to know when you're meeting peeps in Old City.  What's the down side?  Well since the question was posed - the downside is that it's not exceptional.  And I don't get the so-called Chinese fusion with the German cuisine.  In the three dishes that we ordered that were to have had an oriental influence; I couldn't taste a thing Asian.  Everything tasted German or maybe I should say Western to me.  The food wasn't spectacular but it was more than tasty enough and everything was def eaten.</t>
  </si>
  <si>
    <t>E_ppq91k3Twc3oig2q1nyg</t>
  </si>
  <si>
    <t>No German beers on tap; all in bottle. I ordered pierogis and the inside was ice cold; cheese unmelted; tasted like potato salad inside fried dough. Skip it.</t>
  </si>
  <si>
    <t>6TsADh6mTTdLR-h-1h0c-w</t>
  </si>
  <si>
    <t>rngj50mZQqN4ZVNnaWJDFQ</t>
  </si>
  <si>
    <t>Their German bier selection is vast.  Augustiner Edelstoff is my measure of a good baseline German bar and they have it and much more.  The atmosphere is comfortable with kind staff.;;The food is bar food -- don't mistake this for a high-end German restaurant.  Have some more Bier, now it's better.  Philadelphia, you don't know how lucky you are.</t>
  </si>
  <si>
    <t>_wRDirL0O0eNQnq1497MPQ</t>
  </si>
  <si>
    <t>cvviZJEweuxqWvtqlFF5rw</t>
  </si>
  <si>
    <t>The schnitzel are a must to go here ! ;Originally living close from Germany but in France I can tell you also that the spaetzle are wonderful.;;Large choice of beer, from everywhere, you will always find happiness !</t>
  </si>
  <si>
    <t>pxCDL9viE6va9PEoCq0MRA</t>
  </si>
  <si>
    <t>50w_7yhd_TELdkYOnHyH2g</t>
  </si>
  <si>
    <t>First time that I've got a pretzel bun with sauerkraut; Patty and sausage and I have to say: it was great ! Price was cheap and service very Nice.</t>
  </si>
  <si>
    <t>qw7OzrrOokfNCI39pOekPQ</t>
  </si>
  <si>
    <t>KBJ5sZXuTZMaJ1JDHfqFzw</t>
  </si>
  <si>
    <t>I must say that we were very pleasantly surprised about the quality of the food.  My husband had the veal schnitzel, and he was very happy with it.  I had the knockwurst sandwich, and it was excellent.  It was served with sauerkraut and mustard on top of the braut plus very nicely done french fries as the side.  The schnitzel came with a red cabbage and potato salad.  Both entrees were very reasonably priced.;;The down sides were (1) it was dark (2) it was loud and (3) the service was very slow.  I would have been OK if it was the food service that was slow, but it took an excessive amount of time to get our beer order.  ;;Check your bill.  We were there at Happy Hour, yet we were not charged Happy Hour prices for our beers.  It took several iterations of our check before they got it right.</t>
  </si>
  <si>
    <t>EIi_M2DmcSEJbmLX2WM0Gg</t>
  </si>
  <si>
    <t>sat outside on a beautiful evening; great German food and excellent choice of  beers; good service; reasonable prices; would  return when in Philly</t>
  </si>
  <si>
    <t>sSKM2zeM2O-jSYqq3yjR8A</t>
  </si>
  <si>
    <t>3vOMQRFcZsI8THZ39TYX-A</t>
  </si>
  <si>
    <t>The beer is good, and priced reasonably.  The food is ambitious, and ends up being disappointing - more a matter of the descriptions setting you up for something that sounds better than what comes out.  Case in point: the wiener schnitzel described sides of truffled potato salad, braised purple cabbage, and sausage gravy.  What came out were massive schnitzels - more breading than meat - with tiny shreds of braised cabbage as garnish.  The potato salad (about 4 tablespoons) was there, but the potatoes were still crunchy.  The gravy was present, but enough to go with 1/8 of the meat.;;The short rib burger was decent, as was the cheese plate - though the latter quite overpriced for the quantity.  Points for including limburger!;;The good news is, if you're drinking the generously-poured beer, you're not likely to care about the food being so-so.  After all, who doesn't like large quantities of great food when drinking?  But if you want your food and drink in balance - and for both to be excellent - stick to Eulogy.</t>
  </si>
  <si>
    <t>Tap3BNgujN9EkV0y50rgCA</t>
  </si>
  <si>
    <t>XHCnL4npTtC5Hun6-9LkMw</t>
  </si>
  <si>
    <t>Service was good; outdoor sitting is a plus. We order the Eulogy Busty; was ok; a bit warm for my taste. As appetizer we got the Beer Mussels and they were way too big (not in a good way) and not very tasty. Next time we will stick to the beers</t>
  </si>
  <si>
    <t>elefZTz-ufvpB1r-qOjeSQ</t>
  </si>
  <si>
    <t>Food, American (Traditional), Bars, Restaurants, Nightlife</t>
  </si>
  <si>
    <t>The Wishing Well</t>
  </si>
  <si>
    <t>pee6pFk-UMXa0HWqGMlSzA</t>
  </si>
  <si>
    <t>I love cozy bars. I love cozy bars with board games! AMAZING.  The only reason I only give it three stars - the food. I've had deviled eggs here (good not great); grilled cheese (again; good; not great); and quesadillas (really very mediocre).  I love all of these foods; and I really wish I had a better experience with all of them at wishing well - but none of these were anything to write home about. Really all moderately OKAY.  The beer however; always a good list.  Rivals some of my favorites - including Devil's Den.  Not only is the beer great; but I must repeat - super cozy; and super adorable inside. I recommend coming here for drinks only.  There are better food choices!</t>
  </si>
  <si>
    <t>zaQfdDAgVhDfXLXGUwsqQQ</t>
  </si>
  <si>
    <t>Ok I am a regular here and I absolutely love it. The service is outstanding and the food is always spot on. The draft list isn't too shabby either. ;;I was driven to write a review toningt after over a year of coming here because of the chef Ray Peraino. He created this incredible special - steak with sautÃ©ed onions on a flat bread with truffled Parmesan fires. When I say it was unbelievablly delicious, I feel I am still doing it an injustice. He steak was perfectly cooked, juicy and well-seasoned. The onions, OH! The onions! They were incredible. Trust me when I tell you I will be begging for the recipie. it was all cooveared in this just- sweet-enough red wine sauce. Then the fries. It isn't everywhere you can get truffled fries, but these were on par with ant others I've had (and I eat out a LoT) - crunchy, not greasy, super flavorful!  ;;Ok so I've loved this place for a while. The brunch is always a winner (truly unlimited mimosas, the hangover bowl, Tasso ham- smoked in-house and hollandaise made from scratch) and the bartenders are the best. But believe me when I say the meal I had today was beyond amazing/ incredible/ delicious/ out of this world! ;;I would give this plac more than 5 stars if I could! Not a negative thing to say about it.</t>
  </si>
  <si>
    <t>U4z8ecluh2BeKcIPwPk7NA</t>
  </si>
  <si>
    <t>0JVsu970k4fmQxrwy-qqHQ</t>
  </si>
  <si>
    <t>Z9U1YKEMyzTAYCVIL9mopg</t>
  </si>
  <si>
    <t>cHzZ0dBnUWLDH-jD_dZW8A</t>
  </si>
  <si>
    <t>biTZ1l56r-5-3TECmHTzPg</t>
  </si>
  <si>
    <t>The Well seems to have found its stride. And I am so glad.;;The kitchen is cranking out some delicious comfort foods. ;My choices during the last three visits were quite satisfying: Smokehouse Burger, Pulled Pork sandwich, Beet salad and Wild Mushrooms which was the best surprise.;;The beet salad is a big plate of sliced roasted beets, generously sprinkled with goat cheese, a bit of arugula and a perfectly matched vinaigrette. Easily a meal for me.;;The Wild Mushrooms is actually richly delicious cheesy grits topped with a nice helping of mushrooms and drizzled with truffle oil. It is a luscious appetizer, great in cold weather. I kinda wanna get some now after typing this. ;;They now sell a variety of house-made pickled veggies. Try the pickled mushrooms, the vinegar marinade make them perfect as a salad topper.</t>
  </si>
  <si>
    <t>_yM8Ajzjmm7INtzHgedVPw</t>
  </si>
  <si>
    <t>CVG5rdhrxaJqdvvB3murAw</t>
  </si>
  <si>
    <t>The well wishers of this world all congregate at this bar/ pub for good times and a solid beer.  They usually have at least one or two good brews on tap.  The staff is friendly.  The food is ok but the veggie sandwich is really good!  Burgers are medium.  Wings are good and I usually don't like the wings but like I said they're good.  ;The wishy washy well shines brightest on Monday night, Quizzo Night!  The questions are challenging and fun.  Way to go Quizzo man.Always a full house so get there early folks.;On the whole it's a great local south Philly bar which could be improved with a better menu and a better beer selection but it serves it's function as a local hang out spot just fine the way it is.</t>
  </si>
  <si>
    <t>tZdk70oSpfFt_RoBWT87pA</t>
  </si>
  <si>
    <t>XoOwQ-DRSWE1-SCoNq9ZTw</t>
  </si>
  <si>
    <t>This is a decent happy hour spot. After searching through a lot of places I realized that 4-6 is the most popular time for happy hour. Well, for those of us who work until 5pm and aren't a two minute walk away from the joint, this doesn't work out too well. Thankfully, The Wishing Well is one of those places that has a 5-7 happy hour.;;They have a few nice beers that are $3 during happy hour. Shots of Jameson are nicely priced, as are well drinks and a house wine. There was one beer that mistakenly had an asterisk (the marking of a happy hour beer) on a printed card. When I asked about it, I was told it was a misprint, but that they would honor it, which is what a good place does.;;In addition to the drinks, there are a few food items that are half priced during happy hour. I got the Smoke Truck Pulled Pork. The name itself makes me want to foam at the mouth. But the best part about it was the onion rings I got on the side. They were big, juicy, and bursting with flavor. I would have been happy with just a plate loaded with them. The sandwich was also real tasty. I liked the addition of coleslaw and fried onions too.;;The crowd was good. The beer selection was great. And, the grub was great. And, this all adds up well when you factor in the 5-7 happy hour time.</t>
  </si>
  <si>
    <t>ykh1gug7imHPgCfSYoBFGQ</t>
  </si>
  <si>
    <t>Went there with a Groupon.;;Chose to get the bbq chicken flatbread. The BBQ DID NOT HAVE SUGAR in it -____-;;It was deeeesgusting. I hadn't eaten all day and was sooo looking forward to it. I wanted something sweet and zesty and doughy. ;;My bf got the house special, chicken with stuffed crab meat, mashed potatoes and mixed veggies. His entire platter was 5 Star!! It was amazing. The veggies were sauteed in this pesto sauce that was better than anything I ever had. The mash was seasoned well and was a good portion. The stuffed chicken was DEELISH too. ;;....Just stay away from anything with BBQ sauce on the menu and u should b ok!</t>
  </si>
  <si>
    <t>KICzcca1DF04J2DqRZnECw</t>
  </si>
  <si>
    <t>DnfbbYRc16nP2hohhFBIhg</t>
  </si>
  <si>
    <t>zTQavWeLaTPrfdXEE8BYxA</t>
  </si>
  <si>
    <t>m40CTbKu7iouEGL2AqZh-A</t>
  </si>
  <si>
    <t>On a beautiful Saturday afternoon at 5:00, we were greeted by a very friendly bar tender who welcomed us to take a seat anywhere, we were also welcomed by a completely empty restaurant and the bar which shares the same space had one patron drinking his beer and waiting for his take out order.; ;The restaurant is not large, the bar is fairly large and the beautiful mahogany high top tables with high backed stools or low top tables with chairs are perfectly lined up and scattered enough so that you do not feel like you are dining with strangers. The side door was wide open, so we choose a high topped table near the door, they also have sidewalk tables set up for those with a dog or those who like to people watch.; ;The menu that is on their website and on Yelp has changed a bit, getting ready for summer offerings. I ordered a glass of the Canyon Oaks Chardonnay, hubby had a coke, his coke was $1.00 and my generous glass of wine was $6.00, which was quite impressive. ; ;I never order shrimp cocktail out as it is usually so over priced and I make shrimp cocktail at home all the time, as it is a favorite of hubbies. Five jumbo shrimp were perfectly cooked and still tight inside their shells, they were very good, but what had first enticed me was reading how they were cooked with citrus and none of this flavor came through, the ordinary cocktail sauce could have had a few more ingredients and a bit more heat, but for $9.00 it was enjoyable,; ;Hubby had a \Well\" burger ordered medium</t>
  </si>
  <si>
    <t xml:space="preserve"> it was a large patty cooked more like MR and fell apart as he tried to eat it. He liked the flavor and the fries that came with it were generous</t>
  </si>
  <si>
    <t xml:space="preserve"> but different</t>
  </si>
  <si>
    <t xml:space="preserve"> we're pretty sure they were fresh</t>
  </si>
  <si>
    <t xml:space="preserve"> but had more of a coating than we like</t>
  </si>
  <si>
    <t xml:space="preserve"> sort of like a \"crisper\". ; ;The mac &amp; cheese is probably some of the worst mac &amp; cheese I have ever had</t>
  </si>
  <si>
    <t xml:space="preserve"> I even brought it home to doctor it up and it was still lousy</t>
  </si>
  <si>
    <t xml:space="preserve"> sorry guys</t>
  </si>
  <si>
    <t xml:space="preserve"> would you like mine and my Mom's recipe? ; ;HOWEVER and why I will return</t>
  </si>
  <si>
    <t xml:space="preserve"> they have quite a variety of flatbreads and I was already torn</t>
  </si>
  <si>
    <t xml:space="preserve"> from reading the menu on line as to which one I would have</t>
  </si>
  <si>
    <t xml:space="preserve"> the barbecued pulled pork with caramelized onions</t>
  </si>
  <si>
    <t xml:space="preserve"> to the Tasso ham</t>
  </si>
  <si>
    <t xml:space="preserve"> melted cheese</t>
  </si>
  <si>
    <t xml:space="preserve"> poached egg</t>
  </si>
  <si>
    <t xml:space="preserve"> green onion and habenero sauce</t>
  </si>
  <si>
    <t xml:space="preserve"> well I had neither. ; ;They do still have both</t>
  </si>
  <si>
    <t xml:space="preserve"> but my eye caught a pesto and grilled shrimp flatbread with garlic</t>
  </si>
  <si>
    <t xml:space="preserve"> grilled tomatoes and parmesan cheese... Every bite was heavenly. The flatbread was perfect</t>
  </si>
  <si>
    <t xml:space="preserve"> as were the grilled shrimp</t>
  </si>
  <si>
    <t xml:space="preserve"> grilled tomatoes</t>
  </si>
  <si>
    <t xml:space="preserve"> the pesto was probably the best I have ever had</t>
  </si>
  <si>
    <t xml:space="preserve"> laced with just the right amount of garlic! Ever have one of those foods that you can't stop thinking about? Well this is it!; ;From what I have read</t>
  </si>
  <si>
    <t xml:space="preserve"> the Wishing Well is a dream come true from a few noted chefs in the area</t>
  </si>
  <si>
    <t xml:space="preserve"> from fine places they have worked</t>
  </si>
  <si>
    <t xml:space="preserve"> I might add</t>
  </si>
  <si>
    <t xml:space="preserve"> their prices are low</t>
  </si>
  <si>
    <t xml:space="preserve"> the menu is inventive</t>
  </si>
  <si>
    <t xml:space="preserve"> could use a few more selections</t>
  </si>
  <si>
    <t xml:space="preserve"> but I'm sure in time</t>
  </si>
  <si>
    <t xml:space="preserve"> it will grow.; ;Our server Alana was sweet and very accommodating</t>
  </si>
  <si>
    <t xml:space="preserve"> during the hour that we were there</t>
  </si>
  <si>
    <t xml:space="preserve"> no other guests arrived</t>
  </si>
  <si>
    <t xml:space="preserve"> so sad</t>
  </si>
  <si>
    <t xml:space="preserve"> although a good five other employees did. Board games are on a back table</t>
  </si>
  <si>
    <t xml:space="preserve"> the kitchen and restrooms are down a steep flight of stairs</t>
  </si>
  <si>
    <t xml:space="preserve"> the servers carry the food up the stairs by hand</t>
  </si>
  <si>
    <t xml:space="preserve"> the restaurant has a steep step to get inside either door</t>
  </si>
  <si>
    <t xml:space="preserve"> so it is not handicap friendly. ; ;They are getting famous for their \"Shame Burger\" which is topped with cheese</t>
  </si>
  <si>
    <t xml:space="preserve"> in house made scrapple and an egg</t>
  </si>
  <si>
    <t xml:space="preserve"> but it has two patties</t>
  </si>
  <si>
    <t xml:space="preserve"> comes with fries and onion rings and if you can eat two complete orders of this you will get your picture and name on the Hall of Shame wall.; ;A cardboard six pack of what once held Corona beer is brought to the table filled with hot sauce</t>
  </si>
  <si>
    <t xml:space="preserve"> mayonnaise</t>
  </si>
  <si>
    <t xml:space="preserve"> mustard</t>
  </si>
  <si>
    <t xml:space="preserve"> ketchup and malt vinegar.; ;I guess what bothered me the most is the floor so needed swept</t>
  </si>
  <si>
    <t xml:space="preserve"> I did not understand all the debris when it clearly was not busy. At the bottom of your receipt is a five dollar off voucher for lunch Monday- Friday. The Brunch menu looks awesome and they have quizzo during certain evenings.; ;Do I recommend The Wishing Well? Helz yes</t>
  </si>
  <si>
    <t xml:space="preserve"> will I return soon? I already plan on it! I need to mention the staff is ultra friendly!"</t>
  </si>
  <si>
    <t>d974XBCRIZwoYbUrY2Rd3w</t>
  </si>
  <si>
    <t>Mexican, Restaurants, Tacos</t>
  </si>
  <si>
    <t>Union Taco</t>
  </si>
  <si>
    <t>dI4R-XEEe1GCwcvE14RGnA</t>
  </si>
  <si>
    <t>Good food; terrible seats that hurt your ass. Can't relax here. Other option is to sit on a wooden bench.... Not a fan.</t>
  </si>
  <si>
    <t>wraDylyNKQmzCrZ6ElWTcA</t>
  </si>
  <si>
    <t>pqMHa_QIFrbBl483I9vv3A</t>
  </si>
  <si>
    <t>HJhMTRJ2dbAa5NcnqjhdOw</t>
  </si>
  <si>
    <t>_LuYYk-ky3yA-wu5T78AcQ</t>
  </si>
  <si>
    <t>uLszMQrEwqAzNw1W1YvXqg</t>
  </si>
  <si>
    <t>utadOdXkMuX3NvU6H-Hh7A</t>
  </si>
  <si>
    <t>This is a great place to go when you're in the mood for tacos and some drinks. The staff are always great for conversation and genuinely care that you have a great experience at Union Taco. ;;They have a wide variety of tequila and craft beers. The guacamole is phenomenal and so are the brussel sprouts with chorizo mixed it. ;;You really cannot go wrong with this place whether you're looking to sit at the bar or sit upstairs with a group or outside on a nice day.</t>
  </si>
  <si>
    <t>isIxltYP4PJbj1jQo3Epvg</t>
  </si>
  <si>
    <t>bfEjvUYybp7ABdtpQC4RRA</t>
  </si>
  <si>
    <t>This is a great spot for outdoor seating in Manayunk! My husband and I stopped in last weekend while walking our dog on main street and decided to try out Union Taco. The bartender (young blonde girl; we didn't catch her name) greeted us as soon as we sat down with waters and menus; she even brought a bowl of water out for our dog without us having to ask her! We ordered the guac which came out extremely fast. The only reason I didn't give Union 4 stars is because when we ordered our delicious tacos (carnitas; fish; and traditional) they took almost 45 minutes to come out! The bartender apologized for the wait a few times and made sure our drinks were filled while we waited. We will def be back regardless of the long wait.</t>
  </si>
  <si>
    <t>BxYnXr_poyRu1uaoeGTndQ</t>
  </si>
  <si>
    <t>kVoZALC73hT6bWA00A6Ccg</t>
  </si>
  <si>
    <t>Tacos are on really good; not skimping on the ingredients either.  The pulled pork torta was really good too; not dry at all. Lastly the friend corn is a must try.</t>
  </si>
  <si>
    <t>85JOnaAXFQ1bh6QrmFxdrw</t>
  </si>
  <si>
    <t>Being a California native where great authentic mexican food is around every corner; I was pleasantly surprised to find a good taco place in philly! I went for the first time yesterday afternoon for lunch. I ordered the steak plank taco as well as the chicken I also ordered the fish and Kobe beef taco for my boyfriend and topped it all off with the queso and chorizo cheese fries:) I'm in love with the steak plank taco! And my guy really loved the kobe beef. I'm actually going back today because I was thinking about them allll night! Fast service cool atmosphere overall great taco spot! A bit high for just one taco; but if your a true taco fan you'll spend it! Happy eating!!</t>
  </si>
  <si>
    <t>XBLHxoRyv2hQHzE95DmQ3A</t>
  </si>
  <si>
    <t>TACOS BE WILIN' YO. I picked up two from the front counter. He said \what chu want\" I said \"Two tacos; STAT\". Cause I was hungry. 5 mins later tacos came out. I ate em. I said YOOOOOO. I paid and left. Overall the experience was good."</t>
  </si>
  <si>
    <t>aZZlVQ1gGZ7vSpR2hq_YfA</t>
  </si>
  <si>
    <t>_1vIxS3dmyp_7bjF-Xwe_A</t>
  </si>
  <si>
    <t>yXiyIi8yApMFsyMDYzcoQw</t>
  </si>
  <si>
    <t>The food was pretty darn good.  The service was a tad bit slow; but we weren't in that much of a rush so it was okay.  Our server was great - very friendly.  I finally got around to trying a Mexican Torta - I got the Pulled Pork Torta (Chipotle BBQ Mahon?; Avocado; Pepper Jack; Garlic Aioli).  While it was quite good; I wished for some more toppings - maybe something crunchy like onions or lettuce - the meat; cheese; avocado and aioli sort of melded together and became one; so it basically seemed just like a meat and bread sandwich.  Again; it was very good - just needed a bit of something else.  My youngest daughter had the Braised Chicken Torta (Queso Fresco; Crema; Avocado) but after tasting mine; she decided mine was better.  My old man and my older daughter both had burritos which they said were great.  Chips and pico were really good too.  Overall it was a nice visit.  My daughter goes to college right down the street; and we love Mexican food; so I'm sure we'll be back again sometime.</t>
  </si>
  <si>
    <t>NGGd_11d2RXR8wTurenLgg</t>
  </si>
  <si>
    <t>Wkjt6DUTGX1zKpX0OnsvcQ</t>
  </si>
  <si>
    <t>MIGA</t>
  </si>
  <si>
    <t>WC-qg71ifpuFIGjdgjKwAg</t>
  </si>
  <si>
    <t>Yikes. Tonight we had a group of 11 and it was a complete nightmare. We arrived at 7PM. We ordered by 7:30 or so. We hadn't gotten banchan or any semblance of food until several of us went up to the kitchen several times and it was 8PM. The service was sooooo horrible. I cannot even believe they had the nerve to slap on 18% and not provide anything or even apologize for the massive delay. When I went up to use the restroom the food was sitting on the counter waiting to be delivered. Yet, the raw meats, the banchan still took about 10 min after I got back from the restroom.;;At one point someone in our party went to the kitchen and asked for a pitcher of water, brought it back and poured it out to us. ;;The plan was to order more food but given that the waitstaff didn't even come by we simply left at 9PM.</t>
  </si>
  <si>
    <t>JG33WrLcy88dk81TtOtRkQ</t>
  </si>
  <si>
    <t>KFW9RTFpZvpJ18ytaQzaXQ</t>
  </si>
  <si>
    <t>Me and two girlfriends randomly stepped in one night for some dinner and we were immediately noticed upon entering, but we ended up standing there waiting for about 5-10 minutes before we were given any attention.;;After being seated, we overheard the couple next to us complaining about the slow service because there were only two waitresses.. and I remembered seeing them in the window when we walked by the restaurant earlier before locking my bike.. so they must have been there for at least 20 minutes with just water, menus, and already ready to order.;;Finally the waitress came over and took their order, and she came back and gave us our waters, and disappeared for maybe 10 minutes. She then came back and took our orders, and returned with ban chan for us while the couple next to us hadn't received their ban chan yet and they didn't receive it for another 10 minutes or so.;;Food came out as it was done, so my two friends who got their entrees first kindly waited for mine to come out which was about 5-10 minutes.;;While I did enjoy spending time chatting with my friends over dinner, the food was just a-ok. I didn't like any of the ban chan except for the fish cakes, and I wished the waitress understood me when I asked her if there were any scallops in the Haemeul Soon Dubu as I am allergic to them, but she thought I was talking about squid/calamari.. It was a bit expensive for korean food downtown when compared to other places in the area but I admit, my friends' kimchi fried rice and dolsot bibimbap were big in portions when compared to Giwa.;;Even though the service was really slow that night because they had only 2 waitresses, at least they knew and were trying to do something about that because they had \Help wanted\" signs inside and outside."</t>
  </si>
  <si>
    <t>fR5x6zfrcWuOV74fx5oIMA</t>
  </si>
  <si>
    <t>iiX6RkTRbX59TToHS7Y2aQ</t>
  </si>
  <si>
    <t>This restaurant smelled.  Noticed it the moment we were seated and it was just kind of a turn off for an entire meal.  I was equally grossed out by all the shmutz on the ceiling.  Now on to the food.;;Fine.  Nothing bad. Nothing to write home about.  I love getting the gazillion little bowls that come along with Korean food, but these just didn't do it for me.  I ended up ordering fried rice, an uninspired choice for Korean, but the smell of the place made me want to order something safe.  My friend had a plate of octopus he raved over.  My husband had some mackerel that was fine but not rave worthy.</t>
  </si>
  <si>
    <t>4IJhc8pFHNUQjvMfEwzs-w</t>
  </si>
  <si>
    <t>Great food, extremely friendly waitstaff, fair prices and a happy, friendly atmosphere.;;The only disappointment was that they don't seem to use the in-table grills-- maybe it's a weekend thing.  That said, if our next visit is as satisfying as our first, they'll have no trouble getting five-stars out of me.</t>
  </si>
  <si>
    <t>8IT6b1YOlu6BiQjlZtj_7w</t>
  </si>
  <si>
    <t>XrGHXNXdnCCrcADKjna2Yg</t>
  </si>
  <si>
    <t>First I'd have to agree with Chris R.; this is solid 3.5 stars. It's across from Max Brenner; &amp; after the event; my Buddy &amp; I were hungry; so we ventured over to checkout the menu. I did hear about this restaurant before. WE just got 2 Maki rolls; to fill us up( we eat very little) as you can tell. The sushi was fresh; the interior was surprisingly plush &amp; seating was nice; not cramped at all. They have the hot stone at the tables for when you cook hot pots ; etc. Very nice and the staff was pleasant . Lunch specials are where their at; dinner can get higher in pricing ; been to other Korean places; this one; for the area; locality-pricier then others.</t>
  </si>
  <si>
    <t>gwca6CnVeW9f36mYptPABQ</t>
  </si>
  <si>
    <t>Finally, a good Korean restaurant in Center City! So much better than Giwa. In fact, don't ever go back to Giwa now that Miga is an option.;;I've had the seafood soon dubu, chop jae, rice cakes (duk?), and fish. Everything here was delicious, but prepare to taste and smell like garlic for the next 12 hours. And if my memory is correct, their martinis are pretty reasonably priced.</t>
  </si>
  <si>
    <t>wSsNm7Xd64qQU-H2trVuOQ</t>
  </si>
  <si>
    <t>There are only so many reasons I will go into Philly; this is one of them. Miga is my favorite place downtown; Offering delicious korean bbq and interesting sides in a pleasant setting. I have taken friends a couple times and none of us can wait to go back. Miga is a decent value; it's fun; it's delicious. If you're thinking of going; do it!</t>
  </si>
  <si>
    <t>AjxhPBEM7J1Pll9QQ4EgUA</t>
  </si>
  <si>
    <t>QZGhlde-erRHUAuB13SibQ</t>
  </si>
  <si>
    <t>A story from a friend who came here before and was basically ignored the whole time had given me pause to Miga even though I was excited to know that another Korean restaurant has opened up in Center City. After a vegetarian friend invited me there to lunch so I can see for myself, I didn't find it that appalling at all. ;;I do like Korean food, especially all the small appetizer side dishes that come with the meal. The whole display and the spectrum of choice can usually brighten my day. If you're going for lunch, try their bento boxes. It rings true to any Japanese restaurant that the bento boxes usually are the best deal. You can try a variety of food for a good price. The bento boxes here comes with fried rice, a fried dumpling, a few slices of kimbob, california roll, salad and soup. For $11, I strongly advocate people to come here for lunch. That particular day, I felt like having udon, and that was a bit bland for my taste and at the same price of a bento box for just one bowl of udon, it pales in comparison.;;Came here again for dinner with my boyfriend and we ordered a seafood pajun (scallion pancake) that's probably the best I have had thus far. Fluffy chewy pancake with bits of fresh-tasting squid inside. It was great. The bulgogi here is perfectly cooked to a medium well so that it's not too chewy, the lettuce, rice, chili, garlic slices and ssamjang that comes with it make the perfect accompaniment. For good measure we also shared a sushi combo to try the Japanese side of the menu, it was decent enough but not stellar.;;I love the silver chopsticks they placed on the table. It's very elegant. The decor is a tad strange with elephant, eagles and horses lining up the wall and window panes, it reminds me more of a Thai place. The unfinished ceiling is skillfully hidden by a pair of draping fabrics. One giant statue is especially worrisome on a corner hovering near a dining table that could crush a skull if it happens to fall. Some separation panels are also showing some tears, but the place generally looks pretty good. Service could use some tightening up because while I didn't feel ignored, there is still a certain amount of waiting.;;I find the dinner here a lot more expensive than lunch. I spend $70 on three dishes and tips while lunch is only about $15 a person, but I will definitely go back for lunch.;;3.5 stars</t>
  </si>
  <si>
    <t>a_608FzcFobVZ0rKyY9l2Q</t>
  </si>
  <si>
    <t>Miga is really good Korean option even if you are a vegetarian. The location is great but still you can manage it miss it. Best part about Korean food is the assortment of things they provide before the meal.;I do not remember the names of the dishes I had there on my visits but it was really good. ;If I have to go to a little upscale Korean place in Philly Miga would be it.</t>
  </si>
  <si>
    <t>_sc93u8VgIQVi5Af_7h1GA</t>
  </si>
  <si>
    <t>xM1rbIJmoI0bdiUFMDbymQ</t>
  </si>
  <si>
    <t>Have you ever wondered what it's like to eat those UN food rations? You know the ones that are just packaged to have shelf lives of 500 years and have absolutely no taste? Well why wonder when you can just come here and find out for yourself? Because that's what they serve you- just bland as all hell food.;;Honestly, plants eat better food than this. I might be exaggerating a little bit but I ordered quite a bit of stuff and didn't like 1 single thing. I kept waiting for it to get better- never happened. I've never been so disappointed with food at a nice restaurant like this. ;;I have only been here once but I feel like I ordered more than enough things on the menu to get a good feel of what they're like.;;The restaurant itself is really cool, setup really nice and has stoves built into your tables where they will come cook your food (only for parties of 4 or more). The service was excellent and I think they definitely do what they do well, with one huge caveat: The food is not for everyone. I did not enjoy a single thing that I ordered. ;;I have nothing against this place really- other than the fact that it's a huge scam to charge 50 bucks+ to serve you cold cabbage and bland meat so it's safe to say that I won't be coming back.;;It might just be that I dislike all Korean food, not just Miga, so if you want to try Korean food and not risk wasting your money, you might want to get it somewhere cheaper first. ;;I'm still giving Miga three stars because I can tell that they are running this place well and have great service. Overall this is a really nice restaurant and I enjoyed my experience there as best as I could while not enjoying the food at all.;;I hate to say it-- bug I'm glad they're closed now. ;;EDIT:;;Even real korean guy did not like this place: http://www.yelp.com/biz/miga-philadelphia#hrid:nED11QOkQtuMz_F3Q17VMQ</t>
  </si>
  <si>
    <t>n_EpP8nXoE36_D1720GXtA</t>
  </si>
  <si>
    <t>Southern, Comfort Food, Restaurants, Soul Food</t>
  </si>
  <si>
    <t>Keven Parker Soul Food Cafe</t>
  </si>
  <si>
    <t>lT-H8rN0YXxpopgcgbxLrg</t>
  </si>
  <si>
    <t>See the one napkin I received (in utensil packet) from Kevin Parker. Why only one napkin when you're selling fried chicken, BBQ with lots of sauce, and other messy foods?;$11 for one chicken breast with one side. ;;Had a side of Macaroni and Cheese today. As the menu described, it was cheesy. However, it was lacking flavor. I've eaten here many times in the past, but I don't remember the Mac &amp; Cheese tasting this bad. Also, I could taste flour! Not good enough.</t>
  </si>
  <si>
    <t>gGO6FWliGEHuSyZMAFfDvA</t>
  </si>
  <si>
    <t>Came here on a Tuesday afternoon during a trip to Philadelphia. I was actually heading somewhere when I saw their sign about \best fried chicken\"; given by the Food Network. I stopped by; grabbing a fried chicken leg and one wing. The price was reasonable; I was able to order chicken by the piece; which was a plus. I paid about $5 for a drumstick and wing. It came with a buttered roll; which I didn't eat so I cannot comment on it. The chicken; however; I can say was ok to me. I liked that the breading was light; but the chicken seemed to lack salt / seasoning to me. I prefer to bite into a tasty piece of chicken; but this seemed to lack in the flavor. Service was good; they kept the line moving."</t>
  </si>
  <si>
    <t>Nrp8OCNOiIuZUQQc7m7omg</t>
  </si>
  <si>
    <t>q8SSnzz2kkC3e-1a46fNPg</t>
  </si>
  <si>
    <t>Popeye's has nothing on this place. ;;Keven Parker's caught my eye yesterday, &amp; I vowed to come back to try their fried chicken. I ordered the fried chicken breast with a side of mac &amp; cheese; the hubby ordered the ribs with a side of rice &amp; gravy. The chicken was outstanding; crispy on the outside, while still moist on the inside. The mac &amp; cheese was just ok; it was moist but lacked the creaminess and flavor that I like. My husband's ribs were great; it had the right amount of char to it and the sauce had a very good flavor. The rice &amp; gravy was just ok, and like my side, lacked any real flavor. We both would come back for the chicken &amp; ribs, but I would pass on the sides. The people that work there are really nice &amp; accommodating, but remember that they only accept cash.</t>
  </si>
  <si>
    <t>ULqMkP9Iak-0du0zMBDAzw</t>
  </si>
  <si>
    <t>NrYOHpf-WWZ9obqK670SUw</t>
  </si>
  <si>
    <t>Best fried chicken in the north. Southern boy on business to Philly. Had chicken and waffle and would have them again and again. Best chicken I have had north of the Carolina / Tennesee border. Service was amazing- not sure how 2 people do that much so fast and keep the line moving during lunch rush. Great food; great service; a lot of food money.</t>
  </si>
  <si>
    <t>09-Nx8d7i0i6-cIhlrvP-A</t>
  </si>
  <si>
    <t>Hadn't heard of this but walked past it @ Reading and it looked too good to pass up. Wings are huge size wise. Food looked fresh and well cooked so I gave it a try. The chicken is good but it's best eaten fresh; reheats just ok &amp; not as good as eaten when fresh. I was on a day trip to my hometown Philly so I only ate a little of my meal at the time. My mom got mac &amp; cheese and candied yams and loved everything. Very pricey in my opinion but hey; I'd rather pay for quality some times.</t>
  </si>
  <si>
    <t>E3B8fAaZ9qQzaRSFR1Pdkw</t>
  </si>
  <si>
    <t>bCXmxzLZB_30RS60zauL1w</t>
  </si>
  <si>
    <t>Legitimately the best fried chicken I've had in a long time. I grew up in Little Rock; Arkansas and went to college in St. Louis; MO; so I've been missing my soul food. This is the real stuff!</t>
  </si>
  <si>
    <t>ywSnBdNA65jV4eZ15R-pKg</t>
  </si>
  <si>
    <t>OnnIoeR5C8xYPjT_8bPlkw</t>
  </si>
  <si>
    <t>I came here during the Night at the Market event so they were only serving one item but man, it was spectacular. They offered a tasting of the chicken and waffles, just wow. The fried chicken was wings which I don't see very often-it's normally a drum stick, breast or thigh. But I thought this was a really great move! This was the crispiest chicken wing I've ever had and because it was a wing, the skin to meat ratio was v high. The waffle also was so perfect. It was incredibly light and airy inside but crisp on the outside. They offered maple syrup and hot sauce to top the whole thing with which rounds out the whole sweet and savory dish! ;;Although just a tasting, this was some fire chicken and waffles. I'm definitely coming back to try more from the full menu!</t>
  </si>
  <si>
    <t>w3UlNpFQsan1IPYjMehN_g</t>
  </si>
  <si>
    <t>I had the chicken wings with collard greens and a butter roll. I love the greens a lot; they were full of flavor; I shared with my boyfriend but I didn't want too. The food is too good to share. Everything was delicious. The mac n cheese look yummy but I didn't get to try it; I will next time I'm in Philadelphia.</t>
  </si>
  <si>
    <t>LjKuR2y29K_g_xxavtKgIQ</t>
  </si>
  <si>
    <t>TAF68-QUr-KAnLlStf1UEg</t>
  </si>
  <si>
    <t>I love KeVen Parker's restaurants. The food is great at both locations. Also; Mr. Parker is a nice person. When he's not too busy he takes time to mingle and chat with his customers. My daughter and I were there at the Reading Terminal location on 7/25\18. He chatted with us for a while. Giving us cooking tips about using cast iron skillets. Just a nice guy!!! Luv you; KeVen</t>
  </si>
  <si>
    <t>dOs4ev-SRMQ10-vp9KfdUA</t>
  </si>
  <si>
    <t>zw6imJXktddyCvNv3lQBrA</t>
  </si>
  <si>
    <t>I LOVE this resturant!!! the Mac And Cheese is my favorite; the fried talpia is amazing; the collar greens; the carrot cake; the red velvet cake; I love it all! Like I said; I Love this Resturant!</t>
  </si>
  <si>
    <t>4N1fN0kaGVQuYPg1P8U5uQ</t>
  </si>
  <si>
    <t>Y5S_AUSW8EjswVf9JAi-0w</t>
  </si>
  <si>
    <t>Vegetarian, Restaurants, Vegan</t>
  </si>
  <si>
    <t>Horizons</t>
  </si>
  <si>
    <t>nd2CHgCBRMLKdaeTm9GkHA</t>
  </si>
  <si>
    <t>I should start by saying I have high expectations when it comes to vegetarian food. ;;I was looking for a place that was a bit more upscale than some of the other restaurants on/near South Street, and one with really inventive vegetarian food and found Horizons. It was a Thursday night and we didn't have a reservation, which we were told was going to be a two hour wait. The hostess gave us the option of sitting at a small table near the bar area, which we took over waiting. ;;Even sitting so close to all of the waitstaff the service was very slow. I also felt the atmosphere was a bit pretentious, although I couldn't explain exactly why. I just didn't get a welcoming vibe from the waiters/the restaurant itself.;;My mom and I split 5 appetizers, which was enough food for both of us. We had the Pho, which was lacking - \wood grilled shiitakes\" was one mushroom; there were hardly any noodles. Otherwise we had the potebello capaccio</t>
  </si>
  <si>
    <t xml:space="preserve"> the salt roasted golden beets</t>
  </si>
  <si>
    <t xml:space="preserve"> the smoked eggplant empanada (very doughy if you are into that)</t>
  </si>
  <si>
    <t xml:space="preserve"> and the Vietnamese tacos. We both agreed the tacos were the best thing we ordered</t>
  </si>
  <si>
    <t xml:space="preserve"> and they were really good. The other appetizers weren't much to speak of. ;;I'm glad I checked it out</t>
  </si>
  <si>
    <t xml:space="preserve"> but I wouldn't go back or recommend it to my veggie friends."</t>
  </si>
  <si>
    <t>iTJ8tblEOCRC3IXb1ZSDGQ</t>
  </si>
  <si>
    <t>Their avocado spinach salad makes me happy. I had the seitan, which, although flavorful, wasn't my kind of texture (I'm a texture eater. My husband said it was crazy delicious, though) A friend at the table had some sort of crazy delicious risotto, if I went back, I'd get that again. ;Also, you would never know the desserts were dairy free. Delish!</t>
  </si>
  <si>
    <t>J79lzmCzkMeE4jAO7VKY_A</t>
  </si>
  <si>
    <t>VRUnrbDJDnndUOylvffItw</t>
  </si>
  <si>
    <t>i done took my own advice and got back here for dinner last nite (just 4 days left, people!!) and am soooo glad i did.;;on this visit, my dining companions - yelper kathleen D and the soon-to-be-yelping adrienne V - and i decided to do something unusual for all of us: we ordered 2 of the SAME app for sharing! crazy, i know, but after eying it up on another table and hearing kathleen sing its praises, we knew that just one order of the salt roasted beets split 3 ways wouldn't be enough, especially without a future opportunity to get it again [sigh]. good call on our parts as we finished every last bite of the beautifully stacked beets, tofu, avocado, capers &amp; accompanying dill sauce (perfect for dipping the complimentary bread when the pumpernickel runs out!);;we continued the sharing when the entrees arrived, passing around the plates of maitake mushrooms, grilled seitan and the eggplant &amp; cauliflower braciole. oh, and a side of crispy cauliflower with pickled ramps because, well, why not? with each forkful, we found ourselves exclaiming how amazing everything was, how difficult it is to find such innovative vegetarian cuisine, how sad we were that horizons is closing.;;tho full, we had to share just one more thing: dessert! we opted for the lavender cheesecake which was creamy, light, and mind-bogglingly VEGAN. having paced our meal well (we were the very last table to leave...), none of us felt too stuffed upon leaving. it was, in a word, perfect.</t>
  </si>
  <si>
    <t>W3jZg0jrc1Iw9r2WX4W-GA</t>
  </si>
  <si>
    <t>after hearing about Horizons for years, i finally went on Wednesday night. while the food was delicious, i had hoped for a bit more inventiveness...;;i was disappointed that 2 of the entrees were basically blocks of tofu, while other options were the expected mushrooms and seitan.;;that said, my tofu (Pacific Rim Grilled Tofu -spicy gochujang glaze, edamame potato purÃ©e, japanese eggplant and pea leaf salad, smoked miso broth) was wonderfully grilled w/ a great smoky flavor. the edamame mash that it rested upon was delightful even if the broth was a bit salty.;;the other stand out was the Yucatan Chopped Salad (shredded romaine &amp; baby spinach, poblano, cilantro, corn, avocado and chayote, smoked black olives, guajillo lime vinaigrette);;we also tried their version of a Margarita, which tho it had jalapeno could've had a bit more bite.;;i'll go back again, but definitely a different season in hopes of some more inventive Vegan offerings.;;P.S. but i think we saw Moby walk in while we were there....</t>
  </si>
  <si>
    <t>IQ472MMYH8-eap6Jpi1pzg</t>
  </si>
  <si>
    <t>mYGjEAlZjZuvQTJsCbQElQ</t>
  </si>
  <si>
    <t>(4.5 Stars);;The best way to persuade a vegetarian teetering on the edge of carnivorous dining  to eat meat is to take said person to Horizons...;;...because that BBQ seitan is just so damn delicious. It's enough to make a vegetarian of a decade or so want to cross over and eat copious amounts of pulled pork, chicken wings, and anything meat glazed with BBQ sauce. (It's that sort of savory, melt-in-your-mouth phenomenon of southern sweet county fair BBQ with a sophisticated edge.);;The best way to persuade a vegetarian teetering on the edge of carnivorous dining to become a full fledged vegan is to take said person to Horizons...;;...because the Salt Roasted Golden beets are a beautiful twist on Ahi Tartare, and just as luscious...;;...the Cauliflower and Smoked Eggplant Braciole could persuade any defiant three year old to \eat your vegetables\" without fuss. Three cheers for vegan lasagna without slimy</t>
  </si>
  <si>
    <t xml:space="preserve"> tough pasta sheets and crazy amounts of cheese.;;Oh yes</t>
  </si>
  <si>
    <t xml:space="preserve"> and as far as bottled beers go</t>
  </si>
  <si>
    <t xml:space="preserve"> try the Organic Green Tea beer. It's crisp</t>
  </si>
  <si>
    <t xml:space="preserve"> slightly bitter</t>
  </si>
  <si>
    <t xml:space="preserve"> but more so in that green tea way than in the beer way. Plus it's the perfect complement to your good-for-the-environment dining experience."</t>
  </si>
  <si>
    <t>wa0Zxbz3sd_N_kCADmT1cw</t>
  </si>
  <si>
    <t>A vegetarian restaurant could not get any better. Tropical, elegant, amazing food. The prices are worth it! The jamaican bbq seitan wings are soooo good....however the best thing on the menu is: the Grilled Seitan dinner with organic grilled spinach and yukon mashed potatoes with a creamy sauce. Ahhh...it's as close to a religious experience as I will ever get. The seitan tastes like juicy char-grilled chicken. They don't skimp on the portions either. They also give you awesome foccacia with garlic rosemary oil before you order. ;;If you decide to go all out here, it will be expensive. My advice: skip everything else and just get the grilled seitan ($20). You won't be disappointed. Also, they have a cookbook that is really nice to have. I've made the bbq seitan wings at home for 4th of July to the raves of my friends.</t>
  </si>
  <si>
    <t>qlDv-1J8m_y7j4upjaNnwA</t>
  </si>
  <si>
    <t>OmTYpN2lr_u7uCKPrR9X-w</t>
  </si>
  <si>
    <t>Great restaurant - didn't miss the meat one bit!  Plus, they have great outdoor seating for those pleasant summer nights.  The cauliflower rice was tasty, with just the right amount of caramelized bits in it.  The barbecue'd carrot on the plantation plate was tasty - I felt like Peter Rabbit eating that cornbread dusted stick (although I have to say, I'm not sure how I feel about the name - plantation plate...).  The cocktails were also very tasty, if a little expensive.;;The only complaint is the slightly slow service.  Took a while to get our orders taken and the check... but that could just be the type A NY'er coming outta me!</t>
  </si>
  <si>
    <t>IQWGdTV9siYibj5_hT7Hlw</t>
  </si>
  <si>
    <t>P00AhiIy7Qz-SGt9snOXdw</t>
  </si>
  <si>
    <t>This is a great restaurant for vegans, vegetarians and meat eaters alike.  I am not a vegetarian, but my boyfriend is and we love to eat here.  Everything I have had here has been wonderful, but the one thing that stands out in my mind was a vegan chilled cucumber soup.  I have been trying to replicate it since I had it there last summer.  So delicious.  Also had a great meal on New Years Eve- many courses and wine pairings with every course.  Worth every penny.;;We have never had anything that we didn't like here.  I highly recommend it.</t>
  </si>
  <si>
    <t>5sG39Mrvkf7HiZD7NikNJQ</t>
  </si>
  <si>
    <t>nsEJaI_zo7nhiyhtKVLn3Q</t>
  </si>
  <si>
    <t>An intimate dinner setting; also with a lounge downstairs that serves tapas instead of a full menu.  The dining area only has a handful of tables; so definitely make reservations.  I wasn't able to make reservations but a quick check never hurts; and my friends and I were lucky enough to get a table.  The menu was inventive and a little bit difficult to know what kind of flavors to expect; but the waiters were great at explaining the dishes.  We ordered the hummus appetizer -- the hummus was green and served with rice crackers instead of the traditional pita.  Aside from the color; the hummus was ok; but the other dip (no idea what it was) redeemed the dish.  They also served homemade focaccia along with a dip that was great.  All of the entrees we ordered were fabulous; although the wait was a bit long.  I was impressed because the portions seemed small but it was very filling. The ambiance was fabulous though -- the decor (everything down to their own pens) and atmosphere were finishing touches to the meal.</t>
  </si>
  <si>
    <t>J2r1VEjvF5fkoZ3D9o8PBw</t>
  </si>
  <si>
    <t>You know;  I liked Horizons. My gentleman friend and I went here for our anniversary last year; and it was lovely - the tapas were a highlight. I had a roasted beet thing that i loved. Then the main meal came; and while gentleman's meal was fantastic; mine was good. Which isn't to say i didnt enjoy it; because I did - It just didn't wow me in a way that i dream of it late at night (as other restaurants in the city have affected me in the past).  The wines were as delicious as the tapas; the service was fantastic; and i enjoyed the experience. I would go here again.</t>
  </si>
  <si>
    <t>Xt-C69Hs3xxqPUMV0yc_Kg</t>
  </si>
  <si>
    <t>Mediterranean, Restaurants, Middle Eastern, Vegan, Vegetarian</t>
  </si>
  <si>
    <t>Hummusology</t>
  </si>
  <si>
    <t>k_eLTCRk_zxpaxqz-TCQjw</t>
  </si>
  <si>
    <t>The best hummus you will have in the US! Authentic Israeli food and excellent hummus; burkas and shakshuka   A casual place for lunch or quick bite after office. Service is great! A place not be missed</t>
  </si>
  <si>
    <t>lYtxh-L5yvp41FYXL2r4-A</t>
  </si>
  <si>
    <t>jLvxguBtmmdV6i10QZ5TIQ</t>
  </si>
  <si>
    <t>Really great food. Ten items on the menu; all humus or humus based but creative and fun. Probably the best humus I've ever had and pretty authentic. Pretty good for groups for such a small place. Could use more drink selection; and there's even dessert.</t>
  </si>
  <si>
    <t>IQdOPI7poo_OiJd0Qhcu9Q</t>
  </si>
  <si>
    <t>7VIoBu24m3UJqPfjnC3cZQ</t>
  </si>
  <si>
    <t>Cute little spot for lunch. Hummus is on point and delish.!  I would def come back again! Prefer here over Dizengoff. Service was excellent; greeted warmly and with a smile.</t>
  </si>
  <si>
    <t>IA2y_ztIiRKvd-AQFs8hRg</t>
  </si>
  <si>
    <t>AhO2AdD8EYgQtMxT21mn2g</t>
  </si>
  <si>
    <t>This is no-frills; basic hummus place that delivers a great lunch for a good price. The hummus bowls are solid; delicious bowls with great ingredients and a great portion size. The mushroom bowl (#5) rivals anything from Dizengoff. The flavor's great; the mushrooms are plentiful; and the pita - which you can get in wheat; unlike Diz - is just right.</t>
  </si>
  <si>
    <t>1FLR36RTq0O4dGFkkRgsxQ</t>
  </si>
  <si>
    <t>Oj35IuQ4pvubRAzY6NyiiQ</t>
  </si>
  <si>
    <t>As someone who never had hummus that wasn't store bought before; I was surprised at just how good and filling hummus can be! GREAT vegan options; yummy flavors; and awesome pita. Will definitely be going to Hummusology again :')</t>
  </si>
  <si>
    <t>Ki8iivwKfyzRg5FF9OPDUw</t>
  </si>
  <si>
    <t>g9NafgIjNGgOFObL6YHIrw</t>
  </si>
  <si>
    <t>gYYWDYGAWDWlcKhZ08-s9w</t>
  </si>
  <si>
    <t>dQRNf7iirdmL46gTgCNnbg</t>
  </si>
  <si>
    <t>The hummus is excellent; tastes like what you would get on the streets of Jaffa. I actually prefer this over Dizengoff and it's a bit cheaper. Highly recommend!</t>
  </si>
  <si>
    <t>uLxLI0UfLzXpDZonxulEQQ</t>
  </si>
  <si>
    <t>MkPEI8htlSKLN_JYD7li1A</t>
  </si>
  <si>
    <t>The hummus of your fantasies can't possibly live up to the smooth; mellow stylings at Hummusology. I will never put that Sabra stuff in my face again.</t>
  </si>
  <si>
    <t>brBOuZGPtkwkVQor-pvl1A</t>
  </si>
  <si>
    <t>CisN_8Rlk8tLcuzm26rYrw</t>
  </si>
  <si>
    <t>This was a casual dinner that I had with my co workers. My friend who absolutely needs extra salt and pepper in every meal she has; loved her hummus. And my other co worker who is Israeli was a fan too. Good spicy food; with a lot of food for the price. It's a little run down but good nonetheless.</t>
  </si>
  <si>
    <t>7b1BaT-jf7wNnM5pxE-7kg</t>
  </si>
  <si>
    <t>hlYuhisxrKJffQH5Q35wgg</t>
  </si>
  <si>
    <t>Always fresh and consistently delicious. I was never into hummus till I tried hummusology. It is nothing like the store bought hummus that has become very popular recently. I think every item on their menu is fantastic; but my favorite is the vegetable hummus and the 2 eggs duet. Also their borekas are excellent</t>
  </si>
  <si>
    <t>_05DcCQmCP5aGnfCnI4r9Q</t>
  </si>
  <si>
    <t>Food, Coffee &amp; Tea, Financial Advising, Banks &amp; Credit Unions, Internet Cafes, Financial Services, Restaurants, Cafes</t>
  </si>
  <si>
    <t>Capital One CafÃ©</t>
  </si>
  <si>
    <t>oXFS2mL6D9rPl_TOdYRdeA</t>
  </si>
  <si>
    <t>I frequented this place back when it was an INGDirect location and still enjoy it now that it is Capital One 360. Cheap drinks; friendly staff; a bright; clean; and quiet cafe with huge windows and comfortable seats--what's not to like? It's a perfect spot to do work; read; or just relax and do some people-watching through the plate glass picture windows. They will give you a short sales-pitch but they are not pushy about it and it's definitely worth it to take advantage of the cheaply-priced drinks and snacks on offer.</t>
  </si>
  <si>
    <t>mTVvTyBE4b0b3Pg3VaKYRQ</t>
  </si>
  <si>
    <t>If you use your Capital One card; everything is half off. I come here often enough that most of the staff know who I am and know what I order. Great place to meet for meetings or jus tread a book.</t>
  </si>
  <si>
    <t>HK596ufEagr8XZDuKujI5g</t>
  </si>
  <si>
    <t>qTMZJ4vDryE3kOoUaSkthA</t>
  </si>
  <si>
    <t>v10oBg5NTKTHzPyWABk3ww</t>
  </si>
  <si>
    <t>wNRY7KjbIoMqjtwCe66aBQ</t>
  </si>
  <si>
    <t>Did you know there is a time machine at the corner of 17th and Walnut? Not everyone has access to it, but if you have a Capital One Card, you get a ticket to 1980.;;Why 1980? Because a cup of coffee in 1980 was about .75 (I googled it) and that is how much it is here if you use your Capital One Card.  ;;Service is swell and they have all the fixins.  This is a new favorite spot for my morning pick-me-up.</t>
  </si>
  <si>
    <t>GevrFd8ojonAr4fEQB9WfA</t>
  </si>
  <si>
    <t>6wdOYqo_2rdsZO7SB4E5Yw</t>
  </si>
  <si>
    <t>This is a great place to study if you're in Center City. The place can get a little crowded and noisy; so just be mindful if you need somewhere quieter to do work. But there are tons of tables; meeting rooms; and open workspaces for people.</t>
  </si>
  <si>
    <t>RG91_Obi7yhHKAs5tUYgDQ</t>
  </si>
  <si>
    <t>5qv_XtsSYWKGhwO0cfTa1w</t>
  </si>
  <si>
    <t>i love the idea.  a bank primarily focused on online savings accounts based in delaware creates an offbeat cafe on a bustling walnut st philadelphia with 30 minutes of online access on desktops and relatively cheap drinks.;;i thought it was pretty cool actually...until i tried their iced chai. ;okay, so a buck fifty for a 16 oz drink (or something like it) is pretty good considering it's around $3+ elsewhere, but seriously, this drink tastes like tainted whole milk and looks like muddied water in a plastic cup.;;the worst part is that i got it TWICE in two different occasions thinking the first time was a fluke.;;why?</t>
  </si>
  <si>
    <t>khx2tw8Oov865z4dywe3-Q</t>
  </si>
  <si>
    <t>Not sure if you been to their new site; right across the street.   Bigger space; longer hours; more ATM; 2 accessible 24 hours and just an overall hangout get some work done spot.   Must see; visit; join; etc.</t>
  </si>
  <si>
    <t>Fp4xc2a_Op2Y38vKyIreKQ</t>
  </si>
  <si>
    <t>6UndjZH34E35YquQRmrl5w</t>
  </si>
  <si>
    <t>I really enjoyed my macchiato here yesterday. It was actually free; because they had set up a prize wheel in front of the store and were giving things away to get you into the cafe. When I redeemed my free drink; the barista was really friendly; he mentioned a few details about Capital One checking accounts but wasn't too pushy about \selling\" anything. The cafe itself is nice enough and has a few tables and some comfy couches (my preference) in the back. My friend also won a drink; so we sat there for about an hour and weren't pestered about Capital One accounts as we had expected to be. Overall; a decent place to come for coffee and a little cheaper than other cafes in the area; so I'd recommend it if you don't mind that your coffee comes with a side of financial planning advice :)"</t>
  </si>
  <si>
    <t>lQXrUZjib0GsUib7ToWuWg</t>
  </si>
  <si>
    <t>Awesomeness.;;It's a simple, no frills cafe with a lot of windows/light , free wifi, and super reasonably priced coffee.  I started coming here when I got sick of the Starbucks on 16th.  Fair warning though, there aren't too many tables (maybe 8?) but I've never had trouble getting one.   ;;The coffee is good (esp. at 1.50 a cup) and the staff is really nice.  Plus, if you're a Capital One card holder you get a discount or something (I'm not, so I'm not quite sure how much). Either way, if you have simple study/coffee needs like me, this is a great spot to hit up.</t>
  </si>
  <si>
    <t>2kEyjpoMo3dHLUZeomSzug</t>
  </si>
  <si>
    <t>nfgqTHUpwapP0mP0aKCVwg</t>
  </si>
  <si>
    <t>Amazing customer service; delicious coffee and free cucumber water! Need I say more? The place is also very clean and bright. Will definitely be back.</t>
  </si>
  <si>
    <t>Rti3GfyQrK8xVsR2Dv3rig</t>
  </si>
  <si>
    <t>VbItL6RDULtnw4YvB6EhVg</t>
  </si>
  <si>
    <t>Tex-Mex, Restaurants, American (Traditional), Nightlife, Bars</t>
  </si>
  <si>
    <t>Jon's Bar &amp; Grille</t>
  </si>
  <si>
    <t>y1CYqccQLsn8GGXYS4q6tQ</t>
  </si>
  <si>
    <t>BmThnFPDalpbC1x98aXKaw</t>
  </si>
  <si>
    <t>VMVaW0fZ1b9ZOdC5X2KNiQ</t>
  </si>
  <si>
    <t>I came here for a Sunday lunch. Didn't expect much, since it always seems touristy. If you want reheated frozen food, this is your place. Decor is not good, food is not good. Boo. Bathroom was clean. That's earns it A star.;;Poor tourists! If they come to Philly and come here, they are getting a very poor representation of what Philly has to offer in dining. Very poor, indeed! Take a picture of the mural and keep walking. There are many, many better places on South St. and around the corners on 2nd, 3rd, and 4th streets.</t>
  </si>
  <si>
    <t>w-zD8Ln3XZszM82AfVrspg</t>
  </si>
  <si>
    <t>DJKV8RQ_tdSh_bEMjFfFaA</t>
  </si>
  <si>
    <t>Tough to find good salads in this part of town; and their chicken apple walnut salad is probably the best of the neighborhood</t>
  </si>
  <si>
    <t>wDcWtWGawI8Rz2wZRYnGlQ</t>
  </si>
  <si>
    <t>UOvUtGksIcgDa6vq81t_dA</t>
  </si>
  <si>
    <t>The problem with this place is that as prime South Street real estate, the exorbitant cost of rent is inherently passed down to its customers through its overpriced food and drinks.  And I do mean overpriced.;;The food here is nothing special.  Nothing you will eat here will make you think, \Oh my God.  That was the best ________ I've ever had.\";;You'll pay $6 for a Yuengling here and you'll hate it</t>
  </si>
  <si>
    <t xml:space="preserve"> but hopefully you'll be happy enough people-watching on the patio to forget about it."</t>
  </si>
  <si>
    <t>tFYYTxHxirlRh1OkM6fi-g</t>
  </si>
  <si>
    <t>WOW! I had dinner with my husband here last night. Bernadette was very nice; and quick to take our orders; refill our drinks; describe certain dishes; etc. I've been in the neighborhood for years; but never thought to give Jon's a try! A VERY pleasant experience! I can't wait to bring the kids back. It has a neutral atmosphere (...a good thing!) that's perfect for couples; family;  co-workers; clients; anybody. It's neighborhoody in a sense that you feel like part of the Jon's family; which I loved. Looking forward to girly drinks &amp; people watching once summer hits!</t>
  </si>
  <si>
    <t>Kj4Vm22FGB2AKJuoW_NHRg</t>
  </si>
  <si>
    <t>Sn8UrkTLbDL2LDqG5UBwpw</t>
  </si>
  <si>
    <t>Came here to sit out on the patio.  Unfortunately it looked like it was going to rain so we sat inside. More of a bar than anything.  This place has a great selection of beer.  The burgers taste like something you'd eat at a neighborhood barbecue, nothing special.  ;;Service was ok.  The crowd pretty much seemed like all tourist types.  Not surprising.  I could name a lot of other places I'd rather spend 11-12 bucks for a burger.;;It didn't even rain, go figure.  The only reason I would see for going there is the patio.</t>
  </si>
  <si>
    <t>nWNLWRyTW5KQn7GRZO6AaQ</t>
  </si>
  <si>
    <t>21wicQ722MvTQpkS4RYNSw</t>
  </si>
  <si>
    <t>Service was very; very  good. I had the chipotle black bean burger with avocado and a fried egg with a side salad . It was yummy. Hubby enjoyed his stooge burger with fries. The fries were very crunchy. Everything was good; and I enjoy the patio atmosphere. Get a flight of beer ... Fun.</t>
  </si>
  <si>
    <t>2PrDYlo8377F-z1A5XMcGg</t>
  </si>
  <si>
    <t>yPObctH9i07U0_fDkMo3sA</t>
  </si>
  <si>
    <t>XZWPGZg85vsevmtMrdkZIw</t>
  </si>
  <si>
    <t>lqbZTorpePRwp8sNqN5ZoQ</t>
  </si>
  <si>
    <t>hETBhJlXfMK6g5VElNMWFw</t>
  </si>
  <si>
    <t>I did not have any food but it has a cool beer list; both bottle and tap. The prices were reasonable. I also liked the ambiance; I got to sit outside and it was lots of fun to see all the interesting characters walking around South Street.</t>
  </si>
  <si>
    <t>WdW_rka38TeVxhh2F3nBew</t>
  </si>
  <si>
    <t>Pubs, Sports Bars, Nightlife, Restaurants, Bars, Chicken Wings</t>
  </si>
  <si>
    <t>The Bayou Bar &amp; Grill</t>
  </si>
  <si>
    <t>pJnQXLhU1SauPCNKlnykmw</t>
  </si>
  <si>
    <t>KDKOE3OHvzg08BdKDabKkQ</t>
  </si>
  <si>
    <t>EvATpaRXOg_2fP8QhIhNtw</t>
  </si>
  <si>
    <t>J7bxdjStsbk6GvrqFSGj_A</t>
  </si>
  <si>
    <t>aZ81zqYETL5AY4zuHEe0rQ</t>
  </si>
  <si>
    <t>Horrible grumpy old men who bartend there. The worst is the one they call mick. Never a smile or hello. They lost their best bartender in Vinnie who was always pleasant.;It's like checking into a nursing home.....drab and dull.... and it smells. Food isn't sanitary, illegal immigrants cooking. Don't waste your time or money!!</t>
  </si>
  <si>
    <t>4wG5WFN6KowFsq2mUncs5A</t>
  </si>
  <si>
    <t>I have loved everywhere we were tonight until now.  This is a dive bar and I love dives.  I wanted to love this.  As it turned out the service is more than lacking and the prices/ Yelp check in specials are at the discretion of the bartender.  I sincerely hope my experience is an anomaly; but k fear it is not :(</t>
  </si>
  <si>
    <t>7xFIGJIswPeH7hW4tlMssQ</t>
  </si>
  <si>
    <t>QjNIh5ZxjBPlq9794lGR8g</t>
  </si>
  <si>
    <t>Second time at this bar/ restaurant the wings and fries are very good; service was unprofessional and lazy. Just decided to never go to that restaurant again. Again I say the food is good you just don't know what kind of serve you will get.</t>
  </si>
  <si>
    <t>P8PVzSc75JeaDkH_YNqx6w</t>
  </si>
  <si>
    <t>y42v4o108zxmk-rL-9M44A</t>
  </si>
  <si>
    <t>Went to the bayou last night with some friends for a one of there birthday's and had a few beers. Everything was fine with the service until we experienced the one bartender who was very rude to us. He told one of my friends he would fight him if he didn't step away from the bar and also was very rude when answering questions we asked.                                                                   ;;I was upset with the situation because the bayou is one of my favorite spots to hit in the yunk and the rude bartender ruined last nights experience. After last night looks like ill be taking some time off from this place because of this bartender.;;(I'm sure you know which bartender I am talking about)</t>
  </si>
  <si>
    <t>UkDpT4ni3Kn5Eyf8GwbUeQ</t>
  </si>
  <si>
    <t>3pn-UV112qwPHYYereej3A</t>
  </si>
  <si>
    <t>I don't tend to trek into Manayunk often but the last few times I've gone down it has been to Bayou.  My friends are on the darts league here and it's a lively, welcoming bunch!;;This is a two-story bar and keep in mind that if you order on the second floor (draft beer or food) you will have to wait for the bartender to go downstairs, get it, and come back up.  They were really quick about this but I could see it getting kind of crazy on a busy night.  ;;I had the bayou fries and fried shrimp...more of a fan of the fried shrimp!  Service was very quick and everything was hot when we got it.  ;;Don't forget to check in with Yelp because they sometimes have specials ;)</t>
  </si>
  <si>
    <t>xBKECdtBbSz9jEo9cimpVQ</t>
  </si>
  <si>
    <t>Good atmosphere. I've only eaten the wings from here; but I love them. There's a drink special everyday and the service is cool. I like that they have a jukebox/ pay as you go music thing. It's a good mix with a friendly crowd. I always wind up in conversation with someone</t>
  </si>
  <si>
    <t>nJ6EeobDAerJ3vKe2LQf2Q</t>
  </si>
  <si>
    <t>CO6lnLWi0LZ6JXZZBE5I7w</t>
  </si>
  <si>
    <t>This place is a must visit for any bar crawl; it's super low key and has some cheap drinks. We made our way here last night and found they had some amazing drink specials! (10P-12A, $2 Drink, Bottles, and Drafts).I don't know that I'd spend a whole night here, but its a good place to start off your night while you get a game plan together! ;;We hung out upstairs and within about 20 minutes of happy hour starting, they were packed!</t>
  </si>
  <si>
    <t>8wQIoFapkegkC5fcVYg_Iw</t>
  </si>
  <si>
    <t>L78q5PkXFyzgvsQAnZuv0w</t>
  </si>
  <si>
    <t>You get what you pay for with this place. I'm not saying that's a bad thing; but you know what to expect when you come here; which is cheap drinks and a dive setting. They always have great drink specials; especially for those beer lovers out there. This is a great spot to watch sporting events. The atmosphere is energetic and lively. I would come here to watch a game and to enjoy some cold ones.</t>
  </si>
  <si>
    <t>_RamAYhTCx3icKGk32tgYQ</t>
  </si>
  <si>
    <t>7y1zIK1ZtkkGIKeRUobThg</t>
  </si>
  <si>
    <t>Seafood, Bars, American (Traditional), Nightlife, Restaurants</t>
  </si>
  <si>
    <t>Gallo's Seafood</t>
  </si>
  <si>
    <t>tMYywMynFAkRjiqTcoy_EQ</t>
  </si>
  <si>
    <t>7j0sAY9yQ5dGzvZPVap4PA</t>
  </si>
  <si>
    <t>kOQR4sfZIC9Cl3y7nmgXlQ</t>
  </si>
  <si>
    <t>j59m8zESozT2K1_-AQBnEg</t>
  </si>
  <si>
    <t>fJYc6Vhu6M2TurehihB-UA</t>
  </si>
  <si>
    <t>Best Seafood Restaurant in Philadelphia ;I ever had a bad meal here outstanding great staff;Best Service A++++</t>
  </si>
  <si>
    <t>GOdQW-pRqxPNvDq2cEyoWw</t>
  </si>
  <si>
    <t>7TMZ7OdR3R-AFrZT8lAb_Q</t>
  </si>
  <si>
    <t>Early dinner with Grandma. She had the fried flounder dinner which she said was good. Clean Plate Club!!;;I had Mussels Marina. Very good, small and tender. More bread need for dipping!  Yum. Could have made a meal of them. ;;Chicken Marsala as main course. Surprisingly good!!! Very generous portion. Very tender and delicious.  Tasty sauce with mushrooms. More bread for sopping.;;Great service, though it was a Monday nite.</t>
  </si>
  <si>
    <t>8kl8M8LC5hxvmywiD4pUZw</t>
  </si>
  <si>
    <t>5Jv_LqOjdZveroKlnMuUUQ</t>
  </si>
  <si>
    <t>JaODFud0Cow2h1O7EXdXrA</t>
  </si>
  <si>
    <t>BT078iVKK7VGRwtmPLxUxQ</t>
  </si>
  <si>
    <t>z7ab91nDUCYRdmofa-e2WA</t>
  </si>
  <si>
    <t>Very nice place for seafood dinner for family. We came in for sunset special between 3-6pm include soup or salad; entre and desert. Very nice deal for around $20! Seafood bisque was excellent; crab cake had lump crabmeat and apple cobbler was definitely not to miss.</t>
  </si>
  <si>
    <t>XSnTSOH_OEyWaV-3Xyd89w</t>
  </si>
  <si>
    <t>Have not been Gallos in many years. Used to go as a kid when it was on Frankford and served off paper plates.  Today its a good solid NE Philly Seafood restaurant and we were pleased that we came back. Prices were fair; portions were fair and the food is excellent! Server did a great job and the restaurant was clean and neat.</t>
  </si>
  <si>
    <t>6vXfK2qr-aHD4P9tOvHLzA</t>
  </si>
  <si>
    <t>SaURYe-l4Wvhd6tK08x9iQ</t>
  </si>
  <si>
    <t>Gallos SUCKS! We would always go and loved it; I took my family (5) there last night and got bad service and half assed food! I could not believe it; I never send back food (soft shell crabs) I did! I'm really pissed they screwed up our dinner for that price; I had to write a review; I knew something was wrong when we did not have to wait on Friday night. No wonder it's going under along with those lousy waitresses!!! Can we give less than 1 star?</t>
  </si>
  <si>
    <t>2NoCJUe0VTtArhvKgwPnaA</t>
  </si>
  <si>
    <t>9LbfU-ffNF2zRmMoPJjt1g</t>
  </si>
  <si>
    <t>Hostess and manager nice; food was blah pan seared crab cakes were bad had to add salt and lots of cocktail sauce for taste; mashed potatoes were bland; kids chicken and fries were OK; waiter was nice but a little on the slow side; ceaser salad comes with NO parm cheese this is a main ingredient so not sure how this happened; couple next to me stated they had waited 1 hour before their food showed; just avoid; better seafood in the area and parking is a bust.</t>
  </si>
  <si>
    <t>CXldbTNwK0r5buwL2m4Mjw</t>
  </si>
  <si>
    <t>h-cUfr_s3U7XP2DpPkoJqg</t>
  </si>
  <si>
    <t>Saudia Shuler's Country Cookin'</t>
  </si>
  <si>
    <t>n8dsdPjhUZJOmVu17UHt7w</t>
  </si>
  <si>
    <t>0xGf3NlkPuLeIOaIhyTqIg</t>
  </si>
  <si>
    <t>Gxqri2JE68J4GDgrb9odtQ</t>
  </si>
  <si>
    <t>d7fEpRw7MQUpNeRrTbISfw</t>
  </si>
  <si>
    <t>-7nXnaQSQWCMTcoI3w6SIA</t>
  </si>
  <si>
    <t>I've had the food here many times; &amp; it is always delicious. Favorites: cabbage; mac n cheese; salmon. My 8 year old absolutely adores their mac n cheese &amp; she's picky. The staff is friendly over the phone and in person. They also have great dessert.</t>
  </si>
  <si>
    <t>RxxUP9zCHPIpHBwDB7CWbA</t>
  </si>
  <si>
    <t>BWMG7KfCL1ft-PVkG28wfw</t>
  </si>
  <si>
    <t>Don't play with Saud!!! Ms Saud my husband picked up 8 platters last night from you and he said you were so hospitable and your love for what you do as evident!! Besides the wait time everything was perfect. We did try to call in advance but was unable to get through. That furthered my belief that her food must be just that damn good.  I personally sampled your fine cuisine at Del State homecoming at your food truck station... last night jerk chicken platter was nothing short of amazing. Everyone was satisfied with their platters... prices are good and the portion size; well just say you have enough for breakfast and lunch the next day!! We're from Wilmington but you can expect us to come back again and again!!! Thank you..The Harpers!!!</t>
  </si>
  <si>
    <t>qTXZPjLXIQxqB8hGird1dg</t>
  </si>
  <si>
    <t>GG8PnuTmFC201BO1NGDFEQ</t>
  </si>
  <si>
    <t>So far I've had the chicken; lamb &amp; chicken chops; green beans; mac n cheese; &amp; collard greens. It was a PARTY IN MY MOUTH! I can't wait to try the banana pudding; cabbage; turkey spaghetti-well everything on the menu :-) Very friendly service!</t>
  </si>
  <si>
    <t>n9Oe5fMsR7tbDno0L0KE4Q</t>
  </si>
  <si>
    <t>ZcibnB2OlGaPt3ZPDfUKhw</t>
  </si>
  <si>
    <t>1w2fphq_RPv57FRFK6uiuw</t>
  </si>
  <si>
    <t>2bWDflOcvKkwLtHoHlp0uQ</t>
  </si>
  <si>
    <t>I was a little skeptical about trying this place out because I've heard people had different views on the food as to whether it was good or not. I finally was able to get a platter. I had the Cuban turkey wings with rice; mac and cheese and sweet potatoes. All I can say is the food was delicious. There was enough food to feed a couple people. I will say that my money was well spent. My mom got the fish; mac and cheese and yams and she enjoyed her meal. My nephew got the jerk chicken and he was well pleased. To all those that want to try Country Cookin go ahead; you won't be disappointed. Those that say that the food is oh so nasty has either not really ate there and is going off of haters or I just lucked up. One thing for sure and two things for certain; I don't eat nasty food. I would throw it away first. I will visit Country Cooking again</t>
  </si>
  <si>
    <t>VADOHGTzguEeBMIELPQA8w</t>
  </si>
  <si>
    <t>qGMjx5Kid8aIvRxHio_KXA</t>
  </si>
  <si>
    <t>My 1st experience with this place was OK. About a year ago my co-workers ordered food &amp; it looked pretty good. So feeling a little lazy &amp; not wanting to cook tonight I remembered this mental picture in the back of my mind. I figured I'd give them a try. For delivery I had to order two platters. So I got the fish (whiting) with greens and yams and chicken bites with green beans and mac &amp; cheese. Let's just say I can take it or leave it. The food wasn't as great as I've heard from others but it wasn't terrible. The highlight of ordering from this place was that they have really good customer service and the yams were pretty good too (and I don't really like yams that much). So in short; it's fine in a pinch but home cooking always wins.</t>
  </si>
  <si>
    <t>2OsX8TFueAQwEY-H07uVTA</t>
  </si>
  <si>
    <t>u3WgEy2_6v6biGSV-NscOg</t>
  </si>
  <si>
    <t>I hade heard of Country Cooking a few months ago from a family member. I visited the website and was quite confused! The pictures, the font, the menu all seemed reflective of Crackle Barrel and NOT your typical Soul Food establishment. Based on the site, I chose not to go st that time.;;Fast forward, I came across a picture on IG hashtagged #CountryCooking. The food looked so good, I had to try it out. I visited the website again-- same terrible format n generic pics from before, but I did not let it stop me this time.; ;;I went on a Friday around 12:30 and it was already kind of crowded. The restaurant is small, but clean and well kept. The young lady at the counter was pleasant and professional and took my order in a timely manner. I ordered the fried whiting platter, mac, cabbage &amp; green beans with a slice of strawberry cake. ;;The wait was quite extensive. I was there for about 45 minutes standing and waiting for my order. But once I received it, I was not disappointed. The fried fish was fried crispy and golden. It was seasoned properly as well. The cabbage was great n the MAC was cheesy. Had a slight sweet taste to it, but it was still delicious. The cake was good, just a little too sweet for me. It tasted more like fruit punch than strawberry. ;;Overall I enjoyed my experience as well as the food. I would definitely call ahead of time as opposed to waiting in the store for my food. ;;I'd definitely return.;;Oh and please for the love of God, UPDATE YOUR WEBSITE!</t>
  </si>
  <si>
    <t>Ov_3avgK-_rR8vpufNbkWw</t>
  </si>
  <si>
    <t>B5YUfb7sAn7fRvZ-DuSJGw</t>
  </si>
  <si>
    <t>Great soul food! Honey BBQ breast bites are amazing! Potato salad taste just like mom's. Definitely worth the wait!!!  If you're in Philly; you have to come and check it out!</t>
  </si>
  <si>
    <t>htu9-brF_-0N_j8sWqzMFg</t>
  </si>
  <si>
    <t>W-RVZSGas8B26O-kx5MD3A</t>
  </si>
  <si>
    <t>Osaka Japanese Restaurant</t>
  </si>
  <si>
    <t>CVlnDn8KqP3BUKICsr32mQ</t>
  </si>
  <si>
    <t>I swear they must raise the fish in the back of their restaurant. I love sushi from Osaka and I am never disappointed when I go there. Everything is so fresh; I love their spicy tuna as it is actually spicy. Also; the Lobster tempura is fabulous. Good place for a date... Or at least is has been for me!</t>
  </si>
  <si>
    <t>dbN0tIE6-QLH03eVbcQ0SQ</t>
  </si>
  <si>
    <t>ecJXm5Te-z6L8mC8Ekpprg</t>
  </si>
  <si>
    <t>ZglpHD0dykncge5qK4PwhA</t>
  </si>
  <si>
    <t>It's great to have a sushi restaurant in Chestnut Hill - it makes it easier to satisfy my craving for raw fish when I'm not in the mood to trek out to North Wales for Cho Cho San. Even though the sushi isn't as awesome as other places; the atmosphere is really nice. It's upscale with a cool vibe (pretty remarkable; considering it's the Hill) and the service is always great. Good drinks and lots of space make it a smart choice when you want to eat well but stay out of Center City.</t>
  </si>
  <si>
    <t>itoLHuD-pOMP1-6RTL2y1g</t>
  </si>
  <si>
    <t>Xa_1G6FiBzTl0bpmKL5XcA</t>
  </si>
  <si>
    <t>I kind of want to give 4.5 stars. It's close to perfect, but as I've tasted better sushi, it's not quite perfect. Still, since I'm feeling generous, it gets a little more than it deserves today.;;It's a mid-scale restaurant, definitely fancy enough to take a dinner date (upstairs, a lot of seating is dedicated to couples). Nothing too special, but for the mid-scale price, it's about right.;;The sushi was fresh and delicious, definitely MUCH better than almost all the sushi I've ever had in the NorthEast. They actually gave me real tobiko (lots of places cheat and give you soggy masago) and the squid and hamachi were delicious. Service was quite prompt and friendly/polite.;;The best part was the ice cream and the beers/alcohol. The servers seemed to know quite a bit about the beer offerings, and there were bottles from smaller breweries in Japan that were actually very good. As for the dessert, there was a delicious mochi green tea ice cream, more authentic than most desserts I've seen at Asian restaurants.</t>
  </si>
  <si>
    <t>ACAq6GG-OAtbWbtyAWw1Rw</t>
  </si>
  <si>
    <t>4iwhTGz5iYCJtZ5WnITNbw</t>
  </si>
  <si>
    <t>3DZE8kwI7Nk7aB58rQMJCQ</t>
  </si>
  <si>
    <t>myl45CDXbtPDaWMl7jb7Vw</t>
  </si>
  <si>
    <t>Best outside of downtown Philly!! ;Honorable Mention Rolls: Osaka Roll, Kani Kamikaze Roll, White Tiger Roll, Red Phoenix Roll, Lobster Tempura Roll, Spicy Scallop Roll &amp; Specials!:)</t>
  </si>
  <si>
    <t>9A_5jEDaN895hQmO3SdbCQ</t>
  </si>
  <si>
    <t>Hands down!!!  The absolute best Japanese place around.  Everything is amazing on the menu.  The sashimi is always fresh; which is very important.  A must try are their Lobster Ravioli (you'll never find another place that prepares it like they do here; NO LIE!);  Kanpachi Carpaccio; Sea Bass and Dynamite Roll.  They also have another location in Lansdale that includes a large hibachi side.  I definitely highly recommend this place.</t>
  </si>
  <si>
    <t>ieD-HTAd3VR7wr1XtilQsg</t>
  </si>
  <si>
    <t>Osaka - yum.  Definitely the spot IF you're in Gtown AND cannot travel far for your sushi fix.;;Pretty small place but by no means stuffy.  Groovy music and lovely decor.  The waitstaff are always pleasant, and yes, do sit at that liquor bar and order a pomegranate mojito.  Life altering experience.;;My favorite kind of sushi is the very basic yellowtail with scallions.  I have no idea why, but it's bland here :(  The best I've had to date is at Raw.  Here, my favorite roll is the crunchy spicy tuna.  That's very reasonable at $6 or $7.  The specialty rolls cost QUITE a bit more.  Not reasonable by my standards.  So when I'm here, I stick with the basics.;;I've gotten take out a few times.  If you're not a fan of watching other people eat great food while you wait 25 minutes for your bag, call in ahead of time.</t>
  </si>
  <si>
    <t>x-t7rHvsXsDvFlZgXB8lWQ</t>
  </si>
  <si>
    <t>wgWY-FzFinRlOKMyEGJ3Hw</t>
  </si>
  <si>
    <t>Since my last review I've been to Osaka many times and have never been disappointed! I've tried a lot more of their menu items and my new favorites are the Ika Ika Yaki (fried calamari with a guacamole dip), the fried gyoza (beef and veggie dumplings), veggie tempura roll, garden of ginger salad, honeymoon roll and lobster tempura roll. All have been so fresh and full of flavor! The service is always awesome and the waiters are friendly and so knowledgeable of the menu items. ;One quick note: I visited Osaka with a group of about 12 awhile back and the experience was just as good as it is when it's just me and my roommate. They were appopriately attentive and did not mess up a single order! It was a great time!;Osaka is definitely one of my favorite places to frequent in Chestnut Hill and anyone in the area should definitely make it a point to stop in!!!</t>
  </si>
  <si>
    <t>dub0ZLlKACMstGI3YEK-ZQ</t>
  </si>
  <si>
    <t>NgUst1ex3M2ibDzSb6Xkaw</t>
  </si>
  <si>
    <t>Pizza, Sandwiches, Burgers, Restaurants</t>
  </si>
  <si>
    <t>Emmy Squared - Queen Village</t>
  </si>
  <si>
    <t>1wvq5qINzi7NApkx-2KqSA</t>
  </si>
  <si>
    <t>this might be the fanciest pizza place in philly. super cute and modern decor;;SALADS: the caesar and the italian. the caesar was decent but the italian dressing was WAY to acidic and sour, i need more savory in that dressing so i don't feel like i'm eating vinegar and lettuce. the description also said: olive, crispy artichoke, hearts of palm... i think i saw 2 olives and no artichoke or hearts of palm. for the price, i need more color in that salad. ;;PIZZAS: we got the classic w/ pepperoni, big ang (w/ no banana peppers), angel pie and hot chicken. my personal favorite was the angel pie, a great flavorful bite and the ingredients were on point. big ang could have definitely used more vodka sauce but it was still yummy. my least favorite was probably the hot chicken, the flavors were just not there for me and not worth $23, they took 1 chicken finger and cut it into 6 cubes and put it on top of the pizza lol really?;;all in all, in my opinion the price and quality/quantity do not match here. and you can say it's because the ingredients are top notch but so does beddia but you get way more bang for your buck there. i probably spent $77 on pizza (without tax) and we had 2 small slices left over between 4 people. but then i go to beddia with $77 and i can get 3 huge pies and have way more leftovers between 4 people. ;;they need a price evaluation of the pizza here, i'm not spending $23 on the lamest chicken pizza that'll leave 2 people somewhat full, when i can $23 on the best pizza in america 15 minutes away in fishtown for a way bigger portion. maybe if they made the pies bigger or cheaper, i'd be more down with this place. ;;in the mean time, i'll stick with squares and circles or square pie for my thick crust lust;;**PS: the pizza was way better reheated too</t>
  </si>
  <si>
    <t>777eRH1Q_l5xrwHcFHmI1Q</t>
  </si>
  <si>
    <t>This place was top tier if you're looking for a fun and tasty place to beat the summer heat. We sat on the rooftop and enjoyed a great meal and even better service. I tried the pizza and was not disappointed by the quality and flavor. My husband got the burger and was equally happy. Our waitress was friendly and attentive and the GM; Shannon was an absolute gem. Give them a try! You won't be disappointed.</t>
  </si>
  <si>
    <t>MjTOrhsrkUDnIdBtjNWZrA</t>
  </si>
  <si>
    <t>pPOXLdm3DhdzUxlrWtMzRA</t>
  </si>
  <si>
    <t>My two stars is based strictly on the hostess and reservation times. The food and our waitress were great; best pizza I've had in some time. I made a reservation for 9pm on a Sunday through Open Table. We arrived at 9:05 as we had an issue with our Uber. When we arrived the place was practically empty and no one was at the check in stand. After we stood there for a few a woman came over and told us they close at 9 and she'd have to check to see if the kitchen was still open because we were so late?? I then replied 'sorry I'm confused; if your kitchen closes at 9 why do you take reservations at 9?'. She then rolled her eyes and said to me 'well we tried to call you'; which they had but earlier that day and I called them back twice with no answer. She replied 'we don't always hear the phone; it gets really loud in here'. If you called to ask me to come in earlier or to tell me you close promptly at 9; leave a message or answer your phone when people call you back. Also maybe don't take reservations at the time you close and make people feel uncomfortable when they arrive. I certainly wasn't trying to argue with her as I was more confused and embarrassed than anything. She did tell us to sit down to which I felt horrible but reluctantly did. As I said the food and the waitress were great just wish we hadn't started the meal with such attitude and confusion.</t>
  </si>
  <si>
    <t>aAhN8V9UFLpQj-OgEvKyrA</t>
  </si>
  <si>
    <t>hiJAZPfMmjkyS6SWdNaI5g</t>
  </si>
  <si>
    <t>wPIf7LFa8RCmcX5mAjoUFQ</t>
  </si>
  <si>
    <t>F_7BL1Bg6iPKqzg3d1I2tQ</t>
  </si>
  <si>
    <t>I came here and tried the burger per the recommendation of Glenny Balls. I must say; it definitely lived up to the hype. 4.8 balls!</t>
  </si>
  <si>
    <t>c85jsLCXfx7hyoXX1B3qqQ</t>
  </si>
  <si>
    <t>DRDMAfih8MMvER68tALbKg</t>
  </si>
  <si>
    <t>KU0_IAvQax78Uk_gdlMJUQ</t>
  </si>
  <si>
    <t>One of the best pizzas in Philly! Had heard great things from various foodie instagram accounts. We were sat right away when we came in on a weekend night. We had cocktails which were delicious. Service was great. Highly recommend the pepperoni; jalapeÃ±o; and honey pizza! We will most definitely be back.</t>
  </si>
  <si>
    <t>ee8ueTAVKsfLz-9fNSRqPw</t>
  </si>
  <si>
    <t>AOyztbqnQ6etmg2MXJ_H2w</t>
  </si>
  <si>
    <t>Great experience. Staff was very attentive to our needs. Food was sooooo good. Their colony square pizza was my fav. It is such a great combination of flavors. The pepperoni, jalapeÃ±os and honey on top of a pizza that by itself is yummy (we ordered a classic pizza as well). ;The bathroom cleanliness is important for me and they were spot on. I really like the walk to the bathroom. Everything is sleek on your way to do your \stuff\".;By the end of the meal the Manager introduced herself and chatted with us. She made us feel like we were really welcomed."</t>
  </si>
  <si>
    <t>ibyD2s6-vsp9BdMcCsQ5mw</t>
  </si>
  <si>
    <t>8oapFzX2ahzLdNUO-L0iWQ</t>
  </si>
  <si>
    <t>I'm so happy they finally open a location in Philadelphia. This is My favorite burger in New York City; so now it's also my favorite burger in Philadelphia. I know it's a pizza joint; but don't leave without getting the Le Big Matt Burger.</t>
  </si>
  <si>
    <t>CVp_hnsLPyxNTS5HgdD0YA</t>
  </si>
  <si>
    <t>njKyCA9WnWn9HNg0vfABQw</t>
  </si>
  <si>
    <t>This place is GREAT! we got the Brussels sprouts and the mushroom truffle pizza. The delicious appetizer and 6 square pizza was a perfect amount to split for two. However; though extremely tasty; the pizza reminds us of upscale Pizza Hut. We hope that if you enjoy it as much as we do you'll have just as good of a time. The wait staff was very friendly and they serve up some nice cocktails. Overall; it is a very nice addition to the queen village neighborhood!</t>
  </si>
  <si>
    <t>XkCgtuJ5czQIBiBgNkjcog</t>
  </si>
  <si>
    <t>Italian, Pasta Shops, Restaurants, Food, Specialty Food</t>
  </si>
  <si>
    <t>DaMÃ² Pasta Lab</t>
  </si>
  <si>
    <t>gPj5U97jqTb4gI7R2RsBYg</t>
  </si>
  <si>
    <t>kLRxeaAyxpWlbobKz0PXlw</t>
  </si>
  <si>
    <t>EcnanMkf4Ep18SysROm1Pw</t>
  </si>
  <si>
    <t>No meats in pasta menu; which are great but are a bit unusual for a non-vegetarian place. The meals are definitely overpriced for the size they serve and how the ingredients are put together.</t>
  </si>
  <si>
    <t>mQ4j3KyK9DngM3JfnG2hGA</t>
  </si>
  <si>
    <t>YIWZ493DTOjWdyElHKrg0w</t>
  </si>
  <si>
    <t>Ordered the cacio de pepe it was extremely salty and inedible. I feel the price point is expensive for pasta. Likely will not return.;;UPDATE:;The owner kindly reimbursed my check.  I will give this a place a second try.</t>
  </si>
  <si>
    <t>MSse42g_zqoC3cxqnpQN_A</t>
  </si>
  <si>
    <t>tuUJVCyL1e_69wte0DeXJQ</t>
  </si>
  <si>
    <t>What an interesting concept - fast pasta! Was quite good. ;;Very nice clean interior with a completely visible kitchen behind a glass pane. Nice touch screen ordering system that is simple to navigate and use. Good amount of options, although some of the names are not super descriptive (I'm sure they're accurate/authentic, but didn't help me figure out what it was). I had the gnocchi which was quite good. Even though it came out in a paper bowl, the presentation was nice with a basil leaf on top. The waitress who brought it out was SO nice. The most genuine smile ever and she joked with us a bit. She also said Thank You on the way out and she made the whole thing seem like a very personal experience even though its a very modern restaurant with minimal interaction with anyone. I think the prices are quite reasonable. I got a good amount of food, its fresh pasta, and its definitely cheaper than a sit down Italian restaurant.  ;;It was a hot day out and it was pretty warm inside. Since you pay ahead of time they ask for a tip before you've even interacted with anyone, which I thought was strange. ;;Its not going to be the BEST pasta you've ever had in Philly. But if you're look for definitely above average quality pasta with nice options and quick service, can't go wrong with this place.</t>
  </si>
  <si>
    <t>Dc7jv17Gkm6YunWbKYaQ0A</t>
  </si>
  <si>
    <t>_vYly6qlZwxVUDblRZKc8A</t>
  </si>
  <si>
    <t>7PjKVJV6KhUZvY7psv3jaA</t>
  </si>
  <si>
    <t>uAQ-4C79Oqk_ciKdgDZehg</t>
  </si>
  <si>
    <t>So good!! The staff was so nice &amp; the owners were there talking with everyone; making sure that we all enjoyed our food. The pasta was amazing &amp; authentic. Definitely recommend!!</t>
  </si>
  <si>
    <t>M_b7LtF3lqfRN2S__EzQvQ</t>
  </si>
  <si>
    <t>1MdJ1SKlOp7EwXUBmIU3-g</t>
  </si>
  <si>
    <t>A friend and I came here around noon and there was a serious lunch hour rush!! Thankfully; we found seats at the window. We ordered the Cacio e Pepe and Tagliatelle Bolognese to split (regular size for each) and it was plenty. The only other fast-casual pasta spot I could compare it to is Piada; but in terms of quality this place is far superior. Out of the two; I'd recommend the Cacio e Pepe if you love a decadent cream sauce. 10/10 would come back again.</t>
  </si>
  <si>
    <t>T1-CplHufOJ6qSykQTnrBQ</t>
  </si>
  <si>
    <t>7KlqYuFYViIR-3241qviJw</t>
  </si>
  <si>
    <t>Clean, simple, tasty, homemade pasta, cooked al dente, reasonable price, delicious tiramisu!;My only suggestion to the restaurant would be substitute the plastic utensils by reusable/recicle ones.</t>
  </si>
  <si>
    <t>YWj5cu1RZrlokhyUXKQL8Q</t>
  </si>
  <si>
    <t>ydV6iqLjhqvdLeOx5NvQgg</t>
  </si>
  <si>
    <t>VRIpqpZSlQE66UdL5OMGNw</t>
  </si>
  <si>
    <t>TDeVbkDwYzH5RPhNIr-taA</t>
  </si>
  <si>
    <t>C7j1t1mRiTuuzRi6mFsmVQ</t>
  </si>
  <si>
    <t>QuU-a6FEcC_aZTgZkYFeLA</t>
  </si>
  <si>
    <t>Bars, Pubs, Restaurants, Nightlife, Irish</t>
  </si>
  <si>
    <t>The Bards</t>
  </si>
  <si>
    <t>joHyugmBR4CmIIn3fgp9RQ</t>
  </si>
  <si>
    <t>traKDKkGBk_TxB2277Ak2g</t>
  </si>
  <si>
    <t>Great restaurant. I went there with a living social deal and it was an amazing deal. Since my sister and I had dessert waiting at home we asked if we could substitute our desserts for salad and they were totally fine with it. So for our living social deal; we got a bottle of wine; two entrees (she got the chicken pot pie and I got the Reuben and it wasn't a greasy; soggy mess like they usually are); two house salads which were great; nachos; and the appetizer mussels.  Everything was delicious and they have great prices even without the coupon we had. I'd definitely go back.</t>
  </si>
  <si>
    <t>27Mx8doQ_1VYy3zKykYLqg</t>
  </si>
  <si>
    <t>Have enjoyed all of the food I've tried at the Bards, so far, as well as the beers!; ;Stopped in on a Tuesday night, however, to take advantage of the $9 Guinness Stew special, and was charged $13.  Asked the waitress and she notified us that this was no longer a special (discontinued two weeks prior)......even though it was still listed as a special on their website.  Would have been nice to know this ahead of time, and to make their patrons aware of the change, even though the stew was very delicious.</t>
  </si>
  <si>
    <t>kRD90M2kIFWmVfPys1GS-g</t>
  </si>
  <si>
    <t>1kt8gSAAd2o7py6wuI6MNQ</t>
  </si>
  <si>
    <t>Absolutely the best chicken tenders in Philly. Coming from someone that's not a big fried food eater, we order them every time we visit The Bards - hungry or not. Food menu consists of flatbreads, sandwiches and a few entrees, but even though it's a little thin everything is really good. They have a good selection of beers on draught ranging from lagers to the seasonal favorite, Mad Elf. ;;Definitely a fun vibe, wait service is attentive and accommodating of large groups and strange requests/substitutions. And trust me, if you know my sister you should believe what I say about substitutions, haha.</t>
  </si>
  <si>
    <t>7WGcsKebHS1zAWtomrM3Gw</t>
  </si>
  <si>
    <t>I heard this placed is named for the establishment that Shakespeare frequented, but few know that he was actually not welcomed at the pub. That's right, he was barred.  (Get it? barred?! BARD?!?!) ;;I just couldn't resist. Feel free to use that at The Bards. Seriously, it's a great line.</t>
  </si>
  <si>
    <t>aA0WQpDdksKuDafTGzJf_A</t>
  </si>
  <si>
    <t>czeuWmLmJEGUjTRUnB-kcg</t>
  </si>
  <si>
    <t>Up to about six months ago, I lived two blocks from the Bards, and it was my go-to laid-back Irish pub (not to be confused with the Irish Pub two doors down). I hadn't been back till last night, and was reminded how much I missed being so close. ;;The Bards has everything a good Irish pub should have: Guinness, darts and great bartenders. The place is spacious enough to accommodate large groups, but manages to still feel warm and cozy on a weekday night. If you get bored with your companions, you can always check out the wall of all things Irish, and brush up on your minor Irish poets. ;;But, one word of caution - the dart board is right next to the bar. If you are going to play, just make sure you are in a state to be precise, or you may risk impaling the person seated at the bar.</t>
  </si>
  <si>
    <t>h8639WiBT3VO7ZdPxCyf0g</t>
  </si>
  <si>
    <t>DQZ5btkOKYA5KM1nz7Luqw</t>
  </si>
  <si>
    <t>The bards is a great place to grab a few beers, some bites, and maybe even throw some darts. They have happy hour, even on weekends, which is always appreciated. At three dollars for craft beer, you can't beat it. Our waitress was very nice, and after asking her whether one of the items was vegan, she came back later to make sure to let us know that fries were made in the same oil as everything else.  It was thoughtful. ;;I've always had a good time here, and it doesn't get overly crowded with an obnoxious crowd on weekends.</t>
  </si>
  <si>
    <t>FjTzf22DV3XmzNE3zJRzJg</t>
  </si>
  <si>
    <t>igT0dwhtcqKjes_FyezdlQ</t>
  </si>
  <si>
    <t>VWWmhhMUH67fJkC-2lgQgg</t>
  </si>
  <si>
    <t>The Bards has great brunch! Went there this past Saturday with a group of friends after a big night out and it was just what we needed. I ordered the eggs benedict and added Irish ham to it which was a great decision. The home fry potatoes that came on the side with onions and peppers were absolutely perfect. If you're in to bloody marys they have a great mix here! Yum!;;Bards is also a great spot to grab some beers for a sports game or for Thursday night Quizzo. All around great Irish Pub that puts its next door neighbor THE Irish Pub to shame.</t>
  </si>
  <si>
    <t>kCvMC5CzWtC2cT5s418LDA</t>
  </si>
  <si>
    <t>xnnS5fZUAStMc20C5KdwLA</t>
  </si>
  <si>
    <t>WdQuggXokCWfYhGylPYhIg</t>
  </si>
  <si>
    <t>Breakfast &amp; Brunch, Cocktail Bars, Bars, Nightlife, Restaurants, Diners</t>
  </si>
  <si>
    <t>City Diner</t>
  </si>
  <si>
    <t>5o9_YJ9wP-ZSAyRbZO8F0g</t>
  </si>
  <si>
    <t>jvuSIClah1hm7txHBoXjLw</t>
  </si>
  <si>
    <t>D2We1c7XiG2TK1sxXHhTpQ</t>
  </si>
  <si>
    <t>This was a terrible dining experience; pretty much from start to finish. I was with three other people; we all ordered breakfast foods on a Sunday around 11am. I ordered an omelette with onions; peppers; and mushrooms. When the food came out; my omelette had nothing in it. It was just an egg omelette. The waitress took it back and I figured no big deal; mistakes happen. The other three people in my party were done their entire breakfasts before our waitress returned with my correct order. At one point another women; who I assume was a manager; came to see if things were okay. I told her I still hadn't received my meal; I thought she would take care of it but instead she just started talking to another customer. Neither our waitress nor the manager seemed to notice or care that my food was late to the point where it was both inconvenient and unreasonable. As a side note; the restaurant was not busy at all so I can't understand why it took a full 15 minutes to bring me out my correct order. When my meal finally came; the food was completely mediocre. Not great but not bad; though certainly not worth the wait. To top it off; when the bill arrived we were charged TWO TIMES for my omelette. There was a moment I thought my breakfast would be comped; so when I saw this I became pretty infuriated. I would not come back here; and I would not recommend this diner to anyone. There are so many options in Philly; go someplace with good food and service.</t>
  </si>
  <si>
    <t>KI7bnPR0T-FIbio1oUbRpw</t>
  </si>
  <si>
    <t>dYYg_uVICnw7J_xQqxPIyQ</t>
  </si>
  <si>
    <t>GHjpC00fCkKoKXEAbsXMtw</t>
  </si>
  <si>
    <t>LOpqavALt2Q8hpC-n5wiqg</t>
  </si>
  <si>
    <t>p32tMtejbR0_BHzuG6_FgA</t>
  </si>
  <si>
    <t>HEV0ACPcUOiCuEpYC5mjLA</t>
  </si>
  <si>
    <t>Osx_GcPSYAYplAjXZ9Rshw</t>
  </si>
  <si>
    <t>3w8clQY92e9AlmK-T-wLaA</t>
  </si>
  <si>
    <t>I'm a little prejudiced since I live just across the street, but, well, it's a diner. A proper diner - from the menus to the pastry case to the desserts behind the bar to the decor. Staff is friendly - maybe getting everything worked out, but they're friendly and every visit has gone reasonably well. And the food is good - solid diner fare for what I've tried (primarily eggs and burgers and fries). ;;As somebody else said, if you go in expecting a solid diner experience, you shouldn't be disappointed. And I agree it's a great addition to the neighborhood.</t>
  </si>
  <si>
    <t>rh5NyG1OTnLFoHza1oTmSA</t>
  </si>
  <si>
    <t>wxWDJFyyrLROSO-5Et6xDw</t>
  </si>
  <si>
    <t>Excellent atmosphere and friendly staff. Great menu with your standard diner fare; along with some higher quality items. Food is top notch; and the portions are very generous. Their prices are very reasonable as well. I highly recommend you giving this diner a chance; you won't be disappointed.</t>
  </si>
  <si>
    <t>4lqCq74yhXJ_bgYbcn2IiQ</t>
  </si>
  <si>
    <t>qFUk103VQECO8WuW-Rk5KQ</t>
  </si>
  <si>
    <t>We live right near the city diner so have had the chance to go a few times now. The staff is ultra friendly and the food is - surprise! - classic diner fare. ;;Don't go in expecting a crazy Philadelphia artistic reinvention of the diner, just go in expecting a solid diner experience. I like the place a lot, and recommend you go in with the right expectations and you'll be very happy.;;It's a great addition to the neighborhood.</t>
  </si>
  <si>
    <t>S3hi-AYIhYd7sc-5gW4SZw</t>
  </si>
  <si>
    <t>I want to give this place another shot during a less busy period.  Friend and I went on a Saturday morning and everything in the front of the house was good.  Busy but organized and pleasant staff; comfortable booths and decor.  Food was very underwhelming.  It is difficult to really mess up breakfast; but we were given stringy bacon; eggs which were completely off (ordered over easy and they came over very hard) and cold potatoes.  Like I said; perhaps an off day; but as a diner I feel like you have to understand breakfast staples and late night eats.</t>
  </si>
  <si>
    <t>26wYEHHIh0zIhjQ6SO1vYw</t>
  </si>
  <si>
    <t>1NCUTTp6rIyXpwUDVv9qOA</t>
  </si>
  <si>
    <t>Pizza, American (Traditional), Restaurants, Italian</t>
  </si>
  <si>
    <t>Lazos Pizza &amp; Grill</t>
  </si>
  <si>
    <t>tGzobhc7MyMSej6gVdv3Pw</t>
  </si>
  <si>
    <t>I had to write an order after coming here a couple of times because this place is just terrible. I tried their hoagies and they are so greasy i got nauseous after eating them... Then yesterday i accidently ordered from here instead of angelinos and i got the buffalo chicken sandwhich and it was just covered in blu cheese and greasy sauce it was so Disgusting.  All their food is terribly greasy and over seasoned its too much.. Back off on it a little and use freasher ingredients it will be much better!;;Ill also add that their desserts suck, taste bland and a waste of money. Their sodas are usually expired and flat. I hate everything about this place!</t>
  </si>
  <si>
    <t>gSEhdaQNcewg-ob6xSgleQ</t>
  </si>
  <si>
    <t>oVSmMGam9q_oh2XMNjDCcw</t>
  </si>
  <si>
    <t>This is our go-to takeout place. It has great food and exceptionally fast service. I live at 2601 Parkway and they deliver right to the door of my condo which many delivery places don't do. Their staff is friendly; make great pizza; and generally run such a business as best you can.</t>
  </si>
  <si>
    <t>XWs3JW2wboGq_aIUk81Pzw</t>
  </si>
  <si>
    <t>The pizza was the best we've had in the Fairmount/Art Museum/Brewerytown area and we've probably tried 5 or so.  The pepperoni was a little crispy (good thing) and the wings were; too.  That last one is really surprising since there are so many soggy wings out there.  Lazos does it right.  They gave me Sprite instead of Coke but otherwise this was a very good pizza+wing combo.  Will order again!</t>
  </si>
  <si>
    <t>VuNZ2IbgXge-X-HsTuzCbA</t>
  </si>
  <si>
    <t>VImqHpEDnkwQly8zhnuu5A</t>
  </si>
  <si>
    <t>bX1h_6ZTSQzTppwARNufFg</t>
  </si>
  <si>
    <t>My boyfriend and I needed a quick bite and wanted some solid pizza. We were not disappointed. This place was so good. The pizza slices are HUGE and they put so much toppings on speciality slices you will not be disappointed. Oh and the mozz sticks are perfect !!! I recommend x10 for some solid pizza etc in philly; cute little place; love the local feels.</t>
  </si>
  <si>
    <t>_M3tlRfLzajcqcbvbCXgIA</t>
  </si>
  <si>
    <t>cLOQqvhKdrjCuC2lh3DTeQ</t>
  </si>
  <si>
    <t>Tried the cheesesteak; Italian hoagie and mozzarella fries. All were delicious and the price is reasonable. Nice people too-I asked for a to-go box for the rest of my hoagie and they wrapped it up for me and put it in a bag. Wasn't expecting that from a walk in pizza place. Overall; great food and great service.</t>
  </si>
  <si>
    <t>70SYLsz1p8K7dYU6koZ7Kg</t>
  </si>
  <si>
    <t>aMMzy2gF5sGInD8UQwVyeA</t>
  </si>
  <si>
    <t>Looking for a solid pizza joint in our new city. Ordered a cheese and a Greek white pizza for delivery. Pizza was delicious; chewy and slightly sweet crust; and delivery was fast! Consistent and not pretentious.</t>
  </si>
  <si>
    <t>EaS4LUxNV4IQaTyr7R53fA</t>
  </si>
  <si>
    <t>Ordered from here for the first time tonight. I got jalepeno poppers which were by far the best i've ever had, although they were a little pricey.;;I also ordered a small plain pizza, and after I finished off the poppers I opened up the pizza and realized there were mushrooms on it.  I was alright with that, to me I just got lucky with a free topping, but if it had been some kind of meat I would have been pretty bummed (I'm a vegetarian).  The pizza was really tasty, Crust was a little softer then I prefer but it was real good. I will definitely order from here again, maybe not for a little while just cause it is more expensive then other places.;;Also delivery was fast, and the guy called me right when he got to my house. A big problem I have with delivery places is when they call before they actually get to your house, cause I live pretty far out in the ghetto and I don't like standing around outside after they call... but these guys were right out front when they called me.</t>
  </si>
  <si>
    <t>jQryiBhGHN_zKIP4-21f6g</t>
  </si>
  <si>
    <t>RcTEi5CgHP2EsIJluE4h9A</t>
  </si>
  <si>
    <t>What can I say: A solid pizza shop with fast and friendly service. Their pizza is top notch and sandwiches are also good. The owner; Lazo; is always at the shop overseeing business and it reflects in the service. Lazo's is my \go-to\" pizza shop."</t>
  </si>
  <si>
    <t>D2hx1j3jMpu7oU0xs4_SkA</t>
  </si>
  <si>
    <t>oCdK0SBfZLmWPLguicI11w</t>
  </si>
  <si>
    <t>Du0waRmHch08QABPLIQcMw</t>
  </si>
  <si>
    <t>Comfort Food, Restaurants, American (Traditional)</t>
  </si>
  <si>
    <t>Manayunk Tavern</t>
  </si>
  <si>
    <t>Sm54iJjbLb6tzStV-Bw0ZQ</t>
  </si>
  <si>
    <t>LS-hFuEYG2l7wCN43Npk_g</t>
  </si>
  <si>
    <t>Love this place!! Bartender Joe is my favorite bartender ever. It has become a tradition for my friends and I to come here at least once a week. Food wise; I recommend the nachos and sweet potato fries if you're just here for a good time and getting drinks with friends. I have had their burgers before; and no complaints!</t>
  </si>
  <si>
    <t>c9TdT70Lt-cvu5i0wD1pOQ</t>
  </si>
  <si>
    <t>52_JFsSE5Q_iq2FfFlq66g</t>
  </si>
  <si>
    <t>I rarely make it to Manayunk these days and when I do, it's a pretty quick trip before I'm heading back to the city. This past weekend was no exception, I would be remiss if I didn't take a quick minute to write about Manayunk Tavern. ;;It all started when my co-worker and walking partner for the Komen 3-Day decided that Saturday was the day that we were going to try out a longer walk in our training. We wanted to be sure that we could clock the extra miles and wouldn't hurt too badly so that we could kick our training into high-gear for the last 2 months before the event. We ultimately decided that a walk to Manayunk would fix that. As we got closer to Manayunk, my friend started having flashbacks to a crab grilled cheese that she had eaten a number of years ago and suddenly we were on a mission to hunt down the grilled cheese and the bar that was turning out such solid options. ;;By mile 6.5 we were starving and as we reached the menu it was like the sound of angels singing from the heavens when we realized that we had found the spot with the crab grilled cheese. Immediately after receiving the menus, we started second guessing and looking at all of the other delicious options - ultimately she went with the grilled cheese and I opted for a smoked salmon BLT. Both of us went with the delicious and perfectly salted sweet potato fries with their insane cinnamon honey dipping sauce which rounded out our perfectly sweet/savory brunch choices. My salmon BLT was everything I was hoping for, stacked high with fresh tomatoes and bacon on toasted marble rye bread with a delicious aioli. I can't speak to the grilled cheese except that it looked amazing and she ate the whole thing - so there's that.;;Our waitress was attentive without being overwhelming, refilled our waters so much to the point that she made the executive and wise decision to just leave us with our own pitcher (we were really thirsty), and the food was brought out quickly yet perfectly cooked with solid portions and for a really reasonable price. I'd definitely hit this again if I found myself in the area for a brunch.</t>
  </si>
  <si>
    <t>eDIWdLPhb2Ona9k8JF7dTA</t>
  </si>
  <si>
    <t>dauRJZAl-rvt3Hde0ONBHg</t>
  </si>
  <si>
    <t>TsdoCM4QH2me_IgBzEgarw</t>
  </si>
  <si>
    <t>Consistently great food and service. Always a large variety of beers on tap and awesome cocktails. I recommend the Bloody Mary for brunch - it comes with the greatest pickle ever!  Also; the sweet potato fries are a must have. The other week; my fiancÃ© and I came in for dinner and the waiter took a while (5-10 minutes) to come over to help us.  We barely even noticed the delay but without us saying a word about it; he brought us our first round of drinks on the house.  Love that it feels like a neighborhood place.</t>
  </si>
  <si>
    <t>xOoXgvl4nRK6kBDz2jzxkw</t>
  </si>
  <si>
    <t>roQhwh8tGac7TcRKGDDUaw</t>
  </si>
  <si>
    <t>mQG73G1W4KXoIsY5n0uGlg</t>
  </si>
  <si>
    <t>yNXVSHSB78hklQCfEd_-RQ</t>
  </si>
  <si>
    <t>Manayunk Tavern where everyone knows your name...Joe and Adrienne are the perfect hosts. Fantastic happy hour drink and food specials. Great;changing beer menu. Best Main Street bar hands down!</t>
  </si>
  <si>
    <t>ro1zSN7ZHpKM4NRx0aLOJQ</t>
  </si>
  <si>
    <t>2OEtDEDFDT7bZ3tfchYU9w</t>
  </si>
  <si>
    <t>A fine middle-of-the-road  place to go for a few drinks and some apps.  The bartenders ( who I swear looked like brothers) were chatty and seemed to take interest in their customers while pouring crafts brews and mixing flavored vodka drinks.  ;;I think the thing that surprised me was how tiny this place is.......no wonder it is always packed during peak hours.  Not the place to go on a Friday night if you are claustrophobic.....but not to shabby on a random Wednesday afternoon.;;I recommend ordering the sweet potato fries for a little snack.....they are crispalicious and come with a lip smacking good sweet dipping sauce.</t>
  </si>
  <si>
    <t>GsS_uCk0Rjwh135sNxZK9g</t>
  </si>
  <si>
    <t>_yZmnTOpGO5A7qqDpZUhPw</t>
  </si>
  <si>
    <t>j7m41z_rHFe9vMkQIkGyZA</t>
  </si>
  <si>
    <t>B08ELtRljjxnefQ3ayqUZg</t>
  </si>
  <si>
    <t>SOHO Pizza</t>
  </si>
  <si>
    <t>aMorKKCWI-2nFTC_h_TkLg</t>
  </si>
  <si>
    <t>their pizza is good; it's definitely going for ny style; but the people who work there are pretty rude.  i just remembered that last night one of the guys working there practically shoved me out the door and i wasn't even allowed to put hot pepper flakes on my pizza at the 2am rush.  really?</t>
  </si>
  <si>
    <t>qrJ12rjlVj3AkNRB-EcEgg</t>
  </si>
  <si>
    <t>bi8cQT77t7hOlKbB7diCPg</t>
  </si>
  <si>
    <t>Pakistani, Restaurants, Indian</t>
  </si>
  <si>
    <t>Tiffin - Mount Airy</t>
  </si>
  <si>
    <t>40IemXyKQIotFsSjvEcdYA</t>
  </si>
  <si>
    <t>Small; seems out of place in a Mount Airy neighborhood. Street parking is plentiful. I have not had the pleasure of dining in but all my interactions with the staff have been amiable. I've ordered take-out countless times and the food has always been satisfactory. The dishes are cleary labelled; fresh; and in adequate quantities. The specials are always a delight; especially for those who've experienced Indian cuisine in other establishments. I do not recall any of the dishes standing out but for decent Indian cooking at an agreeable price; Tiffin is certainly worth trying.</t>
  </si>
  <si>
    <t>s0gbR0RuB-80sWePfU2jBQ</t>
  </si>
  <si>
    <t>Iikuv0eC28cZGeOfDkJrMg</t>
  </si>
  <si>
    <t>3shjrxEMDmGdb3A7zb3KVA</t>
  </si>
  <si>
    <t>I really wanted to like Tiffin. They need good indian food here. With no reservations waiting for a table is ridiculous-not only for those with no where t to wait but also for the tables near the entrance with people hoovering over them and like 10 people crowding the front.  Tiffin owners-FYI!!!!! --put a bench outside!!! Even cold you need to have a place for people to wait besides over your front 3 tables!  Or-take cell numbers and call customers when the table is ready so they can wait in the car! ;With that said--good prices-nice service -food is alright-not spicy.</t>
  </si>
  <si>
    <t>TRNq8YqmJi_ql_wYJYMJZw</t>
  </si>
  <si>
    <t>ARXZKnqwWCqUimaUGnVd0g</t>
  </si>
  <si>
    <t>VF39N5XxqVVJpt8gZ9D93A</t>
  </si>
  <si>
    <t>0uti0pq_X5I9toe6aCHZJg</t>
  </si>
  <si>
    <t>I use to LOVE Tiffin but the quality has definitely gone down over the last few months. The sauces are not the thick; perfectly seasoned sauces you expect from Indian food. They're very watery and bland now. The rice was hard and dry.  I was terribly disappointed in my meal. Not sure if I'll be returning...</t>
  </si>
  <si>
    <t>R-R9HxETW1aCqTVzSg7bvQ</t>
  </si>
  <si>
    <t>I think this place is run like the franchise it is.  Tiffin operates like a poorly managed factory.  They are unwilling to make substitutes.  For example,  they are unwilling to make Shrimp Saag. despite the fact that Lamb Saag and Shrimp Curry are on the menu.  When pressed why, they said they don't know how to bill for it!  ;;That's not horrible, it forced me to broaden my horizons &amp; try the shrimp curry.   BUT on the my second attempt to get take out from there I used what should be their very convenient online ordering.  I placed my order at 7:00 pm, with an 8PM pick up.  I received an email reciept, which I understood as confirmation for my order.  At 8:05 I showed up at Tiffin with a hungry belly,  only to be told they didn't have my order.  When I mentioned ordering online the clerk got a very concerned look on his face like \crap</t>
  </si>
  <si>
    <t xml:space="preserve"> I haven't checked that queue in hours.\"  I was told it would be another 20minutes</t>
  </si>
  <si>
    <t xml:space="preserve"> and was not offered any bit of apology.  ;;For a better run facililty</t>
  </si>
  <si>
    <t xml:space="preserve"> go to Khajuraho up the road in Ardmore."</t>
  </si>
  <si>
    <t>JO-TAho37FMf7pKSSkeaDQ</t>
  </si>
  <si>
    <t>_pQMA42-PtBe7WKSbnyPRA</t>
  </si>
  <si>
    <t>Any time someone in my house is jonesing for Indian food and I don't feel like cooking; we order Tiffin. They're easy to order from online and over the phone and the menu is pretty extensive. If you decide to eat there rather than take out; the restaurant is comfortable and bright. We especially like the chicken tikka masala. Only downside is the price; they're on the expensive side.</t>
  </si>
  <si>
    <t>FvJj1k947UrQanniOB0ehw</t>
  </si>
  <si>
    <t>fY11EoFrpIb1LcQ03nppIA</t>
  </si>
  <si>
    <t>WK2k8ALJ6r_uLtj0nM4mxg</t>
  </si>
  <si>
    <t>I order from Tiffin regularly. My favorite dishes are saag paneer and lamb rogan josh . I love that you can order online and have it delivered BUT the last time I did that it took 2 hours for my food to arrive!! Calling in the order is always faster. (You probably think I'm crazy for 4 stars after 2 hours of waiting but after ordering from them about 20 times I can forgive them for having an off night);;They always include 3 sauces with the order. I don't know what they are but I love the green one. They should bottle that stuff and send me a lifetime supply. ;;Tiffin also includes a random accompaniment with each order. It's usually something runny and yellow... Not bad but nothing exciting. I wouldn't miss it if it were gone but it always makes me feel like I'm getting a free extra. ;;I'd also like to give honorable mention to their naan and chicken tikka masala. Both are delicious. ;;One last thing to mention- even if you say you want a dish spicy, it will still be mild according to my standards. If you want some kick you have to tell them to make it extra spicy.</t>
  </si>
  <si>
    <t>YaW1naeUqf4HNOC_r0Yajg</t>
  </si>
  <si>
    <t>XOU2lKmUayhuPfv_pLI-Vw</t>
  </si>
  <si>
    <t>4gvAsj8NRTla82aSBzGytw</t>
  </si>
  <si>
    <t>Id1zsqk14EYSeKaVn8FbXg</t>
  </si>
  <si>
    <t>9-DLomZZhg4TkyMyqMUvqw</t>
  </si>
  <si>
    <t>d6NADdf2kN5aUivVWAb-bg</t>
  </si>
  <si>
    <t>This is my second favorite cheesestake after Campos and considering how many steaks shops there are, this is a huge compliment.  Never been to the original location but I have been to one at Comlys often.;;They have it all: fresh bread, steak that tastes like meat, not grizzle or steak-um, good cheese, fried onions.  Service is friendly and fast. Enough seating. Good parking right behind the building.;;Another plus is if you eat late, say after 9:00 or 9:30, most services close the kitchen,  but not Steve's and the steak is fresh, piping hot, when you get it!!</t>
  </si>
  <si>
    <t>WeTPJIVlY6Nidsi-ddPdbg</t>
  </si>
  <si>
    <t>uvfwPWRi19uOGOB_04xNsQ</t>
  </si>
  <si>
    <t>RHCCgsEs_fYI8tRqA5qrvw</t>
  </si>
  <si>
    <t>_3XOTDuC8aIbauIo6MYQNA</t>
  </si>
  <si>
    <t>This is a great cheese steak, maybe the best I've had.  The steak and bread are quality.  They use the perfect amount of cheese and onions.  The prices are reasonable and there is plenty of parking.  ;;I go with three stars because the place is small, just bar seating along the perimeter walls.  If you want anything on your steak other than onions, you have to unwrap it and add them yourself.  Not too bad if you're eating in, but a pain if you're taking it to go.  ;;All in all, a great cheese steak for reasonable price.  Definitely will be going back.</t>
  </si>
  <si>
    <t>RUcitDSABMikWlxHlQdc8g</t>
  </si>
  <si>
    <t>BKI1hSYpcSrhoBbinme84g</t>
  </si>
  <si>
    <t>Cheesesteak: great, good quality meat. They get your food to you quickly. ;;The two star rating is for the cheese fries. Picture attached. I opened this and said, \you've got to be shitting me.\" There couldn't have been more than 20 fries in here. They were good</t>
  </si>
  <si>
    <t xml:space="preserve"> don't get me wrong</t>
  </si>
  <si>
    <t xml:space="preserve"> but that's just ridiculous to charge $4.50 plus tax for the fries."</t>
  </si>
  <si>
    <t>cICyKh_ZeIIXpOkA5jcQjg</t>
  </si>
  <si>
    <t>zWLcs1uvhQHIi2lbYBouhA</t>
  </si>
  <si>
    <t>This is the first bad review I've ever written but I had to! Everyone has their opinion and my wife and i Think this place is a very expensive overrated cheesesteak that is not good at all or in anyway it has a bad flavor that I explain at the end ; Plus they charge you extra for peppers and little stuff that nobody charges for; Wawa makes a better cheesesteak; several people were trying to hype it up before we tried it but then I realized those people grew up on those cheesesteaks from a young age that's why they love Steves; I don't recommend for anything chicken or steak and we both didn't even eat half; Plus both meats had a strange old like flavor; kind of like the chicken and beef equivalent to that nasty fishy smell and taste that you sometimes get when the fish is not fresh... I definitely consider myself a foodie and have tried just about every cheesesteak around; Steve's is definitely last.</t>
  </si>
  <si>
    <t>ViAIvhTZpsLzLiFrCcmK5A</t>
  </si>
  <si>
    <t>kCKd0dP29m6vvMytPOXlBQ</t>
  </si>
  <si>
    <t>So I've been here a few times and they offer up some great cheesesteaks. A little pricey for the location, but good nonetheless.;;Are they the best ever? Nah.. But they're good enough to come here again and again if you're in the area. I feel like Prince of Steaks is a good title because while they aren't the king... They're right there waiting.</t>
  </si>
  <si>
    <t>RA4XqDfosRAERmQvsumdig</t>
  </si>
  <si>
    <t>hp5oRYvM95lva0tp37Sgzg</t>
  </si>
  <si>
    <t>Being a cheese steak lover; I must say hands down at being in my top 3 places for having a cheese steak. I wish I lived closer so I could have it once a week!</t>
  </si>
  <si>
    <t>Rg27R14hfuF9mqWtzg3VVA</t>
  </si>
  <si>
    <t>SsP0hcex0SrmcPuOSNm2vw</t>
  </si>
  <si>
    <t>Wsh3vcH_Izj1-SPIXfmLJQ</t>
  </si>
  <si>
    <t>2r5G5XArqmhsCtSz3z-HYQ</t>
  </si>
  <si>
    <t>Great tasting cheesesteaks quickly; even with long lines. I work down the street at another restaurant and when we are working long hours I will sometimes pick up some cheeseteaks for lunch. They taste great and they're quick!!</t>
  </si>
  <si>
    <t>ItSKQOJQv8BnA3xPCD5O_A</t>
  </si>
  <si>
    <t>HMa4jMRgtXMTRYGnmD4yHw</t>
  </si>
  <si>
    <t>Two things I've missed over my past 8 years in PA, pork roll and good pizza.  I'm not going to lie, I've only been here once, but those chicken slices I consumed last night were the best two slices of pizza I've had in PA.  Almost all buffalo chicken pizza is good, but this had everything done right, most importantly the dough.  The crust on this was the perfect thickness, had good flavor, and the right amount of crunch, which is one of the biggest issues I usually have with PA pizzas.   I'll also admit I was intoxicated, so if I'm completely off base, that's why.  But I don't think I am.;;PS- they will bounce you right out of there late night.  My friend got tossed for leaning on the counter haha</t>
  </si>
  <si>
    <t>kXezZgQQOAScJoJ7xdvETg</t>
  </si>
  <si>
    <t>I feel like this place gets a lot of business due to proximity to crowded Old City bars. I've had a couple meetings in Old City and gave in to grabbing a slice here. I appreciate the variety and toppings they have. But while it's not the worst pizza; it definitely seems like a waste sometimes. Meh.</t>
  </si>
  <si>
    <t>zSWTjqjmuCwalpThvvMWHA</t>
  </si>
  <si>
    <t>this is my go-to spot for pizza in my hood.  great for a quick lunch.  perfect for soaking up a night's worth of alcohol to mitigate the damage on my liver.  and yet even better for getting a large pie delivered to my apartment on super lazy days (being that i live two block away).  ;;new york style pies, foldable with a garlicky crust with just enough grease. i love the hawaiian and the barbecue chicken.  my only real gripe is that the menu lists the names of the pizzas (ie. italian market, soho favorite, philly favorite, and old city) but fails to describe what's actually on them.  so everytime i order, i spend 10 minutes getting a run down of the toppings on each pie. anyways, kudos to them for always letting me order custom pies that are half one topping and half something else.</t>
  </si>
  <si>
    <t>H42aDgmY2Dk1ZPI1NMoJwg</t>
  </si>
  <si>
    <t>I raved(ish) about Gianfranco's earlier this week but little did I know that just around the corner was a pizza that was in another league altogether. Not only does SOHO serve a top notch slice but it's a much better place to hang out, whether that's inside listening to some pretty good music or at the pavement tables outside.;;If it's as hit and miss as people say here on Yelp! then I must have got lucky on my one visit. The pizza was a slightly thicker crust than I usually like but managed to be both crispy and chewy at the same time. I tried three different slices and each was full of flavor with the fresh tasting toppings not overpowered by the cheese and sauce. It's a four star pizza with an extra star for the friendly service.</t>
  </si>
  <si>
    <t>R57Nd6HTRCr87_7_hibgKw</t>
  </si>
  <si>
    <t>Yes...this really is the best Pizza in Old City...and in Philly...and; probably the world.  If pizza were just a tad healthier; I'd have a slice every day!   It seems the pizza by slice is better than ordering a whole pie to go...maybe it's the re-heat that makes it so damn good!   As others say...the buffalo chicken is amazing (I almost cry when I go in; and the person in front of me orders the last slice!)...and the hawaiian is good too. Mack &amp; Manco's crap doesn't even compare to this.  My favorite plan is to grab a slice at Soho; a sandwich at Campo's; and then dessert at the Franklin Fountain (all are inside about 50 yards of travel).  Good Eats!</t>
  </si>
  <si>
    <t>w6FgptXzBrqioba4EC8bvw</t>
  </si>
  <si>
    <t>I'd have to give this place 5 stars in terms of it's taste. This pizza is the best thing ever after a night of drinking! ;;I went to tophat with a few friends for a birthday, and when 2 am hit we were all standing around drunk, trying to find a place to sober up. This is where you need to go! It's just across the street and down the block, a very short walk.;;I ordered the Buffalo Chicken.  Let me tell you why I like it so much: every bite crunched in my mouth. Literally a crunch crunch crunch all the way through! It wasn't your typical soggy-drenched-in-oil drunk time pizza.;;Only downside is that it's a very VERY small place with virtually nowhere to sit, or even stand eating. Late at night a man at the door announces \take out only</t>
  </si>
  <si>
    <t xml:space="preserve"> alright guys? take out only\" to warn you. It looks to me there is no choice but to take out anyways</t>
  </si>
  <si>
    <t xml:space="preserve"> sir.;;Also</t>
  </si>
  <si>
    <t xml:space="preserve"> it costs a little over $3 a pizza i believe</t>
  </si>
  <si>
    <t xml:space="preserve"> but if you just came from happy hour at tophat</t>
  </si>
  <si>
    <t xml:space="preserve"> you won't notice nor care what the price is. Ha Ha."</t>
  </si>
  <si>
    <t>ximZB2ooy66sEusKVVwvqA</t>
  </si>
  <si>
    <t>W43_UPoSnKRNh0i73NhkeQ</t>
  </si>
  <si>
    <t>Stay away from this place!! They'll rip you off! Greasy pie and lame crust (too doughy). Went last Fri and they marked up everything on our bill by $2-3 each - I guess they thought we wouldn't notice?!? Waitress said she gave us the \old menu\" and prices were from \"new menu\" (which no one could produce). Manager pointed to sign that said \"prices subject to change\". We refused; loudly and long; and they finally backed down. Freakin' ridiculous!! Wasn't even late enough that they could've thought we were drunk (which we weren't). After telling friends; it turns out that they had the same thing happen to them."</t>
  </si>
  <si>
    <t>mCW8Stba-sMGnR1HlV2M0g</t>
  </si>
  <si>
    <t>H117XG4ZvpmMasd9Eg7rhg</t>
  </si>
  <si>
    <t>My husband and I were going to see Tetro at the Ritz one night and since we are habitually late for everything we were running late and didn't have time for dinner.  Luckily I'd had an early afternoon craving for pizza and had consulted yelp for the Iphone to see about pizza places near the theater.   We hurriedly made our way over to SOHO and grabbed a few slices to eat furiously perched on the wall of The Bourse.  We were so shocked by the amazing quality of the pizza that we slowed down and savored our dinner.  I have lived in Philadelphia for thirteen years and this was the first time I had non-Lorenzo's pizza that tasted like my suburban home pizza.  ;;A few months later we decided to order pizza from here on a rainy Saturday night.  I'm not sure you know exactly what that means so I'll break it down for you.  I drove to Olde City on a Saturday night in what turned out to be a hurricane to get pizza from SOHO.  I drove around for quite sometime before I illegally parked and walked two umbrellaless blocks through rained on/pissed off Olde City clientele  to retrieve my pies.  That my friend is pizza love. ;;The slices are quite reasonable if you're putting it into Olde City restaurant prices; you can spend under $10 on dinner.  Full pies will run you a pretty penny though, especially if you get toppings.  We had one plain large and one large 1/2 mushroom, the other 1/2 onion for something like $33.  Toppings, that's how they getcha.  ;;The staff is sort of hit or miss.  Our first visit was quick and without incident but my rain soaked night left two employees staring at me like I had snakes for hair, one clearly making personal calls.  Luckily an amazing employee came to my rescue and even gave me a garbage bag to protect my pizzas from the rain.  She had lots of little stars tattooed on her arm that looked like freckles, which did make me like her even more.</t>
  </si>
  <si>
    <t>fYB4nPD2Y0uXXpVo20ZrNg</t>
  </si>
  <si>
    <t>EybaqWlJCiu1wPr7Jc9Zpw</t>
  </si>
  <si>
    <t>Rr2lC8IUj0OtFIa5OZkhmg</t>
  </si>
  <si>
    <t>nMDteyIwo3zLbqm45xBwFw</t>
  </si>
  <si>
    <t>Sandwiches, Food, Desserts, Coffee &amp; Tea, Restaurants, Tea Rooms</t>
  </si>
  <si>
    <t>Prince Tea House</t>
  </si>
  <si>
    <t>_UcO7GgzVyxRg0hH6O2fxQ</t>
  </si>
  <si>
    <t>I think it is extremely cute inside and cute setup. Very good for the gram. However; if you want to come here for good dessert and tea. I wouldnt recommend it. The dessert does not live up to the hype. Def not a good high tea experience. Super loud. Terrible service. Server didnt even know what she was bringing out to us. Wouldn't go back for high tea experience. Would go for the gram</t>
  </si>
  <si>
    <t>8aus5-QdccU-lT1zJAfQ4g</t>
  </si>
  <si>
    <t>Great place! Everything is beautiful and food is delicious, the tea was so good! ;Why 3 stars? Unfortunately 2 things has ruined the whole experience for me! The waitress was standing in front of us \watching \" us the entire time!!! So uncomfortable</t>
  </si>
  <si>
    <t xml:space="preserve"> creepy</t>
  </si>
  <si>
    <t xml:space="preserve"> weird whatever you wanna call it! Definitely I couldn't enjoy! ;Another thing about the same girl is her clothes smell!! Rotten smell just like if her clothes weren't dry properly before wearing or something it was very very unpleasant again ruined my experience!;I'd definitely come again for another chance hopefully these issues will be solved because it is great place."</t>
  </si>
  <si>
    <t>Mp9XwacsS3q7Sh53-kSrnA</t>
  </si>
  <si>
    <t>V7jbZtuRP9hyWgMHT2-uMg</t>
  </si>
  <si>
    <t>When we first entered this tea house; my boyfriend's face made a baby quite upset; however; the soothing ambiance of this tea house was able to calm them both down. We ordered the rose milk tea and it was absolutely incredible! The green tea crepe cake was a sweet complement to the tea. Highly recommend this place!!</t>
  </si>
  <si>
    <t>3B0yRtbI0-7HrTlhr2V6aw</t>
  </si>
  <si>
    <t>Jqs0-u7Pc7SrWHLv_AJr_A</t>
  </si>
  <si>
    <t>I'm glad I was able to try this place so close to home after only ever seeing one in New York. The girls at the front desk are very attentive! As soon as we walked in from the chilly night air; we were greeted by the warmth of the nicely; decorated room. We ordered matcha and lavender hot milk tea; green tea crepe cake and tiramisu. The hot milk teas were served in matching tea pot and cup and kept on top of lit flame. The green tea crepe cake was served on a standard plate and the tiramisu was serve in a glass jar. Both cakes were super moist and not overly sweet and goes well with the teas. You can even custom the level of sweetness in tea and if you are sharing with more than one person; they provide a sugar jar to add on your own. Overall; a very good experience and I would come again!</t>
  </si>
  <si>
    <t>DKFL0lJYiba27jG8p1kk9Q</t>
  </si>
  <si>
    <t>2PCDQO_eXv0EYakndot9xQ</t>
  </si>
  <si>
    <t>What exquisite dessert options! While on the more pricey side; their desserts are beautifully designed with an equally extravagant menu and interior set up. Between the fruit toast and the dessert trio that I had shared with my friends; they compose neat desserts that spell out the definition of decorative. Tucked away in a corner of Chinatown; I would come back around for the occasional splurge on my dessert cravings!</t>
  </si>
  <si>
    <t>l1BxkplUwWczHNulfYEkIg</t>
  </si>
  <si>
    <t>X8aG6SkAfKY7Wzs6LVOT_w</t>
  </si>
  <si>
    <t>kvomPlnV-GBZI-cJlxlunA</t>
  </si>
  <si>
    <t>Akpw0pga0lX18JOFg0MJPg</t>
  </si>
  <si>
    <t>BHd5CyX_rZ2lkII3So23uw</t>
  </si>
  <si>
    <t>5vXjtfigmylGh3Gt6GqIsg</t>
  </si>
  <si>
    <t>Tea please? YES! I am so thrilled that this boujee place opened up. We came here on a Saturday night after dinner looking for some good desserts. Although the place was busy; we got seated right away for a party of four. We ordered a few drinks such as brewed tea; jasmine green tea foam milk tea; rose potted tea. As for dessert; we got the combination in which you get to pick three from a limited list. Although the portions were small for the combination; it was so worth trying some of these goodies such as the creme brulee; the icecream sandwich; etc. The one thing is that I was disappointed in my drink as it tasted more like milk than tea. Probably will be returning to try the other desserts!</t>
  </si>
  <si>
    <t>gmCK2ARSx22S_4_RQF9Jwg</t>
  </si>
  <si>
    <t>tz9L6z3eiWDRNjOcl24ntA</t>
  </si>
  <si>
    <t>It was a good experience. My friend and I ordered the fruit toast, trio sample set and the mango crepe cake. ;;For the trio sample set, I chose the eclair, fruit tart and green tea financier. The desserts were small which was upsetting but it tasted good.;The fruit toast and mango crepe cake were delicious.</t>
  </si>
  <si>
    <t>edhVHKnHFPnq7HZI73rRgQ</t>
  </si>
  <si>
    <t>qaY6hTpgNROsSg-ATGsqyg</t>
  </si>
  <si>
    <t>Finally; a tea house in Philadelphia! This place was so cute so for all you instagram people; this is for you! Awesome place for big groups as well! Everything is under $9 from food to drinks. The waitresses and hostess were so polite and informative! Definitely will be coming back with my friends!</t>
  </si>
  <si>
    <t>1s3LbcpNc7MILx62mL9BVA</t>
  </si>
  <si>
    <t>KHe6HAqmyioITwTvg9Bbcg</t>
  </si>
  <si>
    <t>Sandwiches, Burgers, Delis, Restaurants, Local Flavor</t>
  </si>
  <si>
    <t>Lee's Deli</t>
  </si>
  <si>
    <t>2s46v7ufOB-CoDET2Hzp3w</t>
  </si>
  <si>
    <t>nice hidden gem in a neighborhood over run with bourgy mediocre spots. nice owner; friendly/quick service; good cheap grill food. i'd recommend the spinach/chicken cheesesteak--real chicken (not the thin slab things you see everywhere) and hefty portions. you can even get it with fries and a soda for only 8 bucks. they have a big selection of junk food/desserts and drinks too. can't wait to go back. actually kinda want to go right now.</t>
  </si>
  <si>
    <t>OS2NzaZu8rOsm6zrNv8TvA</t>
  </si>
  <si>
    <t>EnjqTLCLRCky6Cp5-FnZGA</t>
  </si>
  <si>
    <t>Ordered a cheesesteak w/ fried onions and american cheese. It was straight-up gross. It had greasy little scraps of steak-like substance; no fried onions all on a kinda stale roll. Yuck.</t>
  </si>
  <si>
    <t>SP9esLJ9gPzpT-x9vQpi0g</t>
  </si>
  <si>
    <t>rii5XzlP_e3rjKDIOrHQyQ</t>
  </si>
  <si>
    <t>I order the crab cake sandwich and a cheese steak. I heard a lot of great thing but don't really know know why it taste like any other food you get at a corner store. I also grab a carrot cake because I saw some reviews;those were delicious and moist. I could've probably ate like 5 of them. The other food was just typical.</t>
  </si>
  <si>
    <t>TxZRj1N-CtMgRXNS83Z08w</t>
  </si>
  <si>
    <t>8KJ4dF7e9GKajSPYDcy5AQ</t>
  </si>
  <si>
    <t>I've now been here a few times, mostly trying their veggie steak. The steak is made with seitan and has carrots and bell peppers. If you don't even know anything about cheesesteaks you're probably still able to gather that it doesn't usually come with carrots. This threw me off the first 1 or 2 times I tried it, but it started to grow on me. The seitan isn't the best I've had, but I like it better than what I've had at Govinda's. It's flavored with salt and pepper (peppered well but not really spicy). It's a good fix if you're vegetarian/vegan and craving something that tastes close to a traditional cheesesteak. The owner is also very nice and seems to take pride in satisfying his customers. ;;Other details...Be aware that the place is pretty cramped inside, especially if there are a lot of people waiting for food. There is limited seating inside. It's more like a corner store with 3 booths/picnic tables. When folks are waiting for food, they randomly stand in the walkway. So you will more than likely be getting bumped either by people looking at items on chip and beverage stand, or folks trying to maneuver around you to get in or out of their seats. So, it's better to call your order in and pickup. (On a nice day, there is comfortable outside seating nearby.) It is also cash only, but an ATM is available on the premises, for a $2 fee of course.</t>
  </si>
  <si>
    <t>5IBMN_CFw8nydtXvnhszsQ</t>
  </si>
  <si>
    <t>lYZBnjsjySI5ubeG7cpGYw</t>
  </si>
  <si>
    <t>Ordered 2 Salmon platters to go. We were not given Salmon; some other sort of white fish. When called they attempted to explain the fish look and taste and claimed it was Salmon. Food was good but not what we ordered/paid for.</t>
  </si>
  <si>
    <t>_QZFF09bawz0s2PIc2hYcg</t>
  </si>
  <si>
    <t>q5syWGhEbbk_q791JJqctg</t>
  </si>
  <si>
    <t>Lee's is a greasy food joint. They do greasy food alright. I've had there sandwich from them and they are decent. They have some vegan version of a cheese steak that I say far way from. ;;Their fries are decent. They are crab fries and cooked well. I like them loaded with old bay seasoning. They're pretty tasty. No Chickie and Petes. but they do the trick.;;There chicken fingers are okay too. All in all, it's an okay place, that does the trick, and is priced well.</t>
  </si>
  <si>
    <t>a89Pr5vxs4YHz83nzuoBRg</t>
  </si>
  <si>
    <t>I walk by this little place every day, and I decided to stop in and try their  Seitan Philly cheese 'steak'.  SOOOO tasty!!!  I can't believe I hadn't stopped in here before now.  ;;For being such a tiny place, they do a LOT, and they have quite a decent vegetarian selection.  ;;They have every beverage imaginable, including unsweetened iced tea, which I pretty much gave up being able to find anywhere.;;The owner was extremely friendly, very helpful, and tempted me into a piece of carrot cake, which was absolutely delicious!;;The place was extremely clean, and so was the staff (which may seem like an odd thing to comment on, but it's something I always look at).  ;;I know that they're not purely Vegetarian by any means, but they didn't just throw a Boca burger on a bun!  They're well thought out dishes, that are MUCH better than the humble appearance of the store would indicate.    ;;I'll be back, for sure!</t>
  </si>
  <si>
    <t>OwKFdMUsrY9uKMoAUt4EzA</t>
  </si>
  <si>
    <t>a01U2jOeCoixw8nuYgxMqw</t>
  </si>
  <si>
    <t>Bahhh I was so ready to fall in love with this place but it's such a local gem I'm always around to give it a few shots.;;i've gotten the infamous chicken cheesesteak, which I thought was good -- but not like Yelpers have raved about. i think I got too much hype :(;;THE CARROT CAKE IS TO DIE FOR THOUGH. I think I almost have diabetes from the amount I've eaten from there ..;;I got grits, eggs and bacon from there before. It took a bit longer than I had thought, maybe about 15 minutes. But at least they make the grits fresh then?! Very standard breakfast. Quick, good, can't complain. I just need a bit more umph to push it to 4 stars :)</t>
  </si>
  <si>
    <t>iwvuznD1P17ondlmcamDaA</t>
  </si>
  <si>
    <t>I base this review on one visit and one sandwich. My friend raved about the cheesesteaks and chicken cheesesteaks here. Not so much. My buffalo chicken cheese\steak\" was kind of gross. I'm not sure it was really chicken. I ate about 1/3 of it. Also; do NOT use the restroom here. It is worse than any bar bathroom I have ever been in; and some creepy dude hangs around back there."</t>
  </si>
  <si>
    <t>9XA7vyTjEJ1INCjEz-vqzw</t>
  </si>
  <si>
    <t>fmmeocSx6AK0WnM6VD-iEQ</t>
  </si>
  <si>
    <t>After reading the great reviews; the food just wasn't what I expected . I ordered a burger with egg and bacon on top with fries . The fries were completely over cooked I forced myself to eat them. My burger was still pink in the middle . Maybe I'll try another meal and stay away from the burgers and fries there Lol</t>
  </si>
  <si>
    <t>uU1GuyOg1-67-ciC1ISbjQ</t>
  </si>
  <si>
    <t>8vxNQrL_ONPNXZ1VuMTmCw</t>
  </si>
  <si>
    <t>Restaurants, Desserts, Food, Italian, Pizza</t>
  </si>
  <si>
    <t>Sotto</t>
  </si>
  <si>
    <t>nT4SEJ3doWuLIqQSS0Y-tg</t>
  </si>
  <si>
    <t>A neighborhood feel; this Italian restaurant is a nice change of pace in Center City; plus it's a BYOB. The restaurant is filled with warm aromas from the kitchen and serves nice 'homemade' feel dishes. Nothing spectacularly creative; but definitely a solid meal!</t>
  </si>
  <si>
    <t>RiI-dkwOS2OZtUTSUPFq5A</t>
  </si>
  <si>
    <t>Went here on a cold Friday at 8pm.  We were walking so parking was no issue for us.  Got one of the last tables; we didn't have a reservation.  It is a very small place and the service was good and the prices were reasonable.  I ordered the ravioli with meatballs and my husband ordered pasta with pancetta.  Both dishes were very good and the portions were perfect.  I got chocolate mousse for desert.  It was just ok.  It seemed like it was not made in-house. I would recommend this place but not on a cold night.  The only reason for my 4 star rating instead of 5 is that the dining room is small and every time someone arrives; the door opens and a gust of cold air flows through the dining area.  They keep the temperature warm in there; but it is not enough to offset the cold when the door opens.  If you are dining with more than 2 people you probably need a reservation.  I will go back again but definitely not during the winter months.</t>
  </si>
  <si>
    <t>DRpslyOwxPu5wU8DC7r7uA</t>
  </si>
  <si>
    <t>xa9hMt-MHDp1mwHrBNrQ6g</t>
  </si>
  <si>
    <t>I came here last Friday night with the wifey and a good friend.  We made a reservation for 6:30 and there were no issues getting seated.  The food was really good!  I had the carbonara which was excellent, pasta cooked perfectly, flavor was robust (I'm still thinking about it!) and the portion size was generous.  Wifey had the pasta special which was supposed to come with salmon, but she substituted chicken instead.  They still charged her $23 which is ridiculous, but at least she enjoyed it.  ;;So, this place would have gotten four starts but for the overcharging - we asked our waiter about it and he didn't seem to care.  He said he spoke to the manager and \couldn't help us\"."</t>
  </si>
  <si>
    <t>x8AvbSkg-GyCokDdgrI0Pw</t>
  </si>
  <si>
    <t>pc8Yc3-7Q30Qt3jkbhTRYQ</t>
  </si>
  <si>
    <t>I can't find anything wrong with the service. The bathroom, however needs to be brightened, it is so dark and the 25 watt bulb doesn't help.;;The salad was obviously diced (lettuce should never be touched by metal, it should be torn with your hands) and then drenched with the lovely dressing. So it came out looking like it had been sitting around for days, it had a yellow tinge. There wasn't much content to the salads: Romaine lettuce, onion and a mixed green and approximately one or two shiitake mushrooms.;;The gnocchi was cooked perfectly but the dish as a whole was a tad salty.;;The crab meat in the linguine garda was sparse.;;The tiramisu was missing the mascarpone cheese and the topping was foamy. The cake was saturated nicely with espresso.</t>
  </si>
  <si>
    <t>pZyBSEydPJ4WTnSzapKRsg</t>
  </si>
  <si>
    <t>svL4aX6-ISi9fk9zX5RYAQ</t>
  </si>
  <si>
    <t>Perhaps the other reviews are from friends of the owner?  Word to the wise: beware on weekends.   This is not a food review; clearly this restaurant has not figured out the \front of the house\" yet.   We had a reservation for 4 on a saturday night @8PM.  We arrived on time; by 8:25 we left after no one had even acknowledged our presence or said hello.  Given the crowd out front (other surly people with reservations who were contemplating leaving); this did not seem to be an isolated incident.  Perhaps it was just an off night; but between the reception and the demographic (loud parties of 22 year olds  with magnums of yellow tail); I do not think we will be attempting this one again."</t>
  </si>
  <si>
    <t>Sy6hkwMCov69QrqZHL5Yog</t>
  </si>
  <si>
    <t>1GY9l9lFM2k7goDUtPQtwg</t>
  </si>
  <si>
    <t>If you're going sotto for the first time; be aware that it under walnut street. You'll have to take the stairs down and find it. The place is extremely small; crowded and loud; but their food is absolutely delicious and that's the only reason I'd go back there again. I got their pesto gnocchi; and I loved it. We also tried their pizza and it was made perfectly. The place is also BYOB; which is a plus. I'd rather come here with 2-3 people than a big group. It's definitely on my top 3 best Italian dinner places in Philly.</t>
  </si>
  <si>
    <t>TL_M18j12aum7INFqSInVA</t>
  </si>
  <si>
    <t>c4ITuWS3qgf_oJ8BLJheqw</t>
  </si>
  <si>
    <t>gY02Si_eWgArosGiRHeSOA</t>
  </si>
  <si>
    <t>bfc1xMc5COPb-Ae_ioztGw</t>
  </si>
  <si>
    <t>EoMOfEMB3VqgbufSd7DAPQ</t>
  </si>
  <si>
    <t>Met another couple for dinner on a Friday night and it was outstanding. ;The waiter was extremely friendly and the atmosphere was perfect for dinner. Small place but not too crowded and the noise level was low. ;I ordered the ravioli bolognese and it was perfect. The ravioli were just right and the sauce was meaty and delicious. ;The portions were a good size and everyone left full and satisfied. ;The only down side is that we did not see it is a BYOB so when we come back we will be sure to bring a few bottles of wine.</t>
  </si>
  <si>
    <t>Wod2B4lZxsy7QgZfB80E2w</t>
  </si>
  <si>
    <t>I'll tell you a secret. This Italian BYO place is a hidden gem! And when I mean hidden, I mean it's under the Walnut Street bridge. The place is very warm and cozy, and the people that work there are so friendly! I've been there twice, and each meal was very good.;;Recent excursion was delicious! I had the special which was duck pappardelle with truffle oil. Home-made pappardelle! Rich and dreamy. I've also tried the grilled octopus and the chicken belladonna. These are excellent choices. Next, I want to try their pizza. The portions are bigger than average, and leftovers make for a great lunch.;;Now that the secret's out, I hope enjoy your next meal here!</t>
  </si>
  <si>
    <t>svqHsPiOz2aFvgQxBciLXg</t>
  </si>
  <si>
    <t>Bars, Caribbean, Restaurants, Nightlife</t>
  </si>
  <si>
    <t>Rum Bar</t>
  </si>
  <si>
    <t>e6v0t67E3O9rman_BKlLTg</t>
  </si>
  <si>
    <t>I should probably wait to review Rum Bar until I've spent more than just half an hour there; but in case that doesn't happen any time soon; here are my observations after the Yelp happy hour. First; it's a relatively small space (which can be cramped) but definitely cute. The pirate theme is obvious but not overdone (unlike in a certain credit report commercial). The one drink I had--a Bahama Mama--was tasty; not too strong and not too sweet or cloying. Service was quick and friendly. The kiwi- and starfruit-infused rums looked quite festive; perhaps I'll try those on my next visit. I'm not big on the Rittenhouse scene; but if I find myself in the area; I'll certainly pop into Rum Bar again.</t>
  </si>
  <si>
    <t>L8LoKsZ9zncFoqqf5RiYgA</t>
  </si>
  <si>
    <t>cbQuW2rKbp1aSiDWWIf6sg</t>
  </si>
  <si>
    <t>Sg_BvnTHsbc1AABiJjaiPA</t>
  </si>
  <si>
    <t>mHUbDc3O1mwvckLOW1rlXg</t>
  </si>
  <si>
    <t>Whoa, Rum Bar is GREAT!!  The only thing that could make it greater, is more pirate.;Or, at least - take the pirate situated to the left of the bar &amp; make it more of a centerpiece to the place.  Always more pirate!  ;);;I really hope I get the chance to return to Rum Bar soon.  I visited for a very fun Yelp Happy Hour &amp; tried a few very, very tasty drinks &amp; some equally tasty appetizers.  That spicy mac n cheese is phenomenal &amp; if you're a meat eater, you don't wanna pass up their jerk chicken wings either.  YUM!;;The decor of Rum Bar is appropriately theme-y but nicely executed, it doesn't at all seem cheesy.</t>
  </si>
  <si>
    <t>mLwKdFW96yof7-6EVgLXhA</t>
  </si>
  <si>
    <t>QpHRgTaQBL59oLs2NLI7rA</t>
  </si>
  <si>
    <t>Just a warning; my hertiage is Cuban; so I am extra picky about Caribean food.  The mojitos were great; so was the flan (and I make my own).  The beans tasted like they were from a can and had very little seasoning. The ropa vieja; was also lacking in salt and flavor.  But on a good note the salad was great and so were the jerk chicken wings; very taste.</t>
  </si>
  <si>
    <t>DSpVHvS_npFXRIRrmPE4DA</t>
  </si>
  <si>
    <t>I'm not sure how many more times they are looking to change the menu; but alas two days ago when we went; it was changed again. It was actually shortened and catered more as bar foods. It's unfortunate; we enjoyed the last menu better which had the option of making it tapas size or entree size; with more options. They didn't keep most of the items that we enjoyed; but we did try the wings; avocado dip; calamari; and the tartare. they were good with the exception of the wings. it was a little boring for me.</t>
  </si>
  <si>
    <t>3EMvGJv54k40Ee9KaSY1eA</t>
  </si>
  <si>
    <t>ITeXcmmZlqbnqIyIOepJcA</t>
  </si>
  <si>
    <t>LISTEN TO ME:;Just order those nachos and some $6 Tiki Cocktails on a Thursday night. Magic will happen in the form of full belly, satisfaction, and nommy aftertaste.</t>
  </si>
  <si>
    <t>BDyCY898xb7QexX-XJgrEw</t>
  </si>
  <si>
    <t>hUs5_b-Bi17IU42NIeJNIQ</t>
  </si>
  <si>
    <t>went here for a friends birthday last friday.  drink selection is fantastic!  mohitos are delicious, although i do not recommend the vanilla mohito,  too many flavors.;we all split apps, jerk chicken quesadillo, spicy mac n cheese, coconut shrimp, beans and rice, sweet potato mash.  all very yummy. most on the spicy side.;there were only 2 servers, but they were very attentive.  zack, our one server was outstanding!  super helpful requesting drinks and food and genuinely nice.  i didn't get the name of our other server, but she was great too.</t>
  </si>
  <si>
    <t>lDfLMSRQmuG4pihc456pbQ</t>
  </si>
  <si>
    <t>qcRFEAZvpH4tF72IvaS2nA</t>
  </si>
  <si>
    <t>Great experience.  Used a LivingSocial certificate and was quickly explained how it worked; what I could get; etc..  The drinks are great; daiquiris and mojitos.  We ordered the jerk wings; ropa viejo mufongo; vaca frita; tostones (fried savory plantains); and Caribbean mac&amp;cheese.  The main dishes were really great and flavorful.  The wings were cooked perfectly; but had no spice to it.  We asked for some sauce and they brought out some of the jerk sauce; which wasn't spicy; but very tasty.  The mac&amp;cheese also wasn't spicy as indicated; but very cheesy and good.  The tostones were dry and not seasoned well.  When the manager asked; we told him and he tasted; agreed; apologized and comped us our dessert and a drink.  the service is excellent; and they are working hard to really bring the food to a high level.  I look forward to going back.</t>
  </si>
  <si>
    <t>7ggpCbqWgb6rvPW0r-fkRg</t>
  </si>
  <si>
    <t>yFhShr7MRQh6thhNq37rGA</t>
  </si>
  <si>
    <t>I was really pleased with this event!  The food was excellent and SPICY but not so much so that I couldn't eat - it just made me drink my mojito faster.  The drink; by the way; was incredibly strong and also quite tasty.  I don't really see myself hanging out there on a regular basis - it seems to attract a different crowd than I typically identify with; but if I'm out and in the mood to stray from the typical dive bar; I will keep Rum Bar in mind.</t>
  </si>
  <si>
    <t>S8JD8I-TRR7MoWyKhmw9VQ</t>
  </si>
  <si>
    <t>8oKO1lKu9baOZOfUZLTgbw</t>
  </si>
  <si>
    <t>Amazing rum selection!  ;;I consider myself somewhat of an aged rum enthusiast.  It can be very challenging to find certain brands.  This place had all of them, in fairly priced flights!  The manager was very very knowledgeable and great to talk to about rum.  He made a flight for me that was not on the list, of Plantation, which turned out to be incredible.    My fiancee's mojito was well mixed too.  If you want to get the low-down on the rum, skip the waiter and just talk to the manager.;;As for the food-   I had the pork skewers and I thought they had great flavor.   My roast pork entree was good overall and the tamale side was solid.  I wish I lived closer so I could come here more often.  The ambience is decent but I can definitely see how it could get cramped in there on weekends.</t>
  </si>
  <si>
    <t>FAxzQ733XxWpQaS6ivlkgA</t>
  </si>
  <si>
    <t>Y-phVflbb6RjFCDPEH_DoA</t>
  </si>
  <si>
    <t>Geno's</t>
  </si>
  <si>
    <t>eosOlzsWiGSrQv3CcrjYfA</t>
  </si>
  <si>
    <t>Ugh what the hell happened to this place? Literally opened a couple months&amp; they're going downhill. The meat tastes cold&amp; uncooked; thick; with fat&amp; I think cartilage. It doesn't look too appetizing as well. The onions and the mushrooms are good but for some reason; altogether taste really bland. I thought this place was going to be mindblowingly good. I guess airport food are always going to be terrible because the people who work there will probably only see you once and you won't be a return customer&amp; they know this so they don't care about the food they make for you. They do a half ass job. If you have high standards; don't come here. You can find somewhere else to quench your tastebuds.</t>
  </si>
  <si>
    <t>TPbdbLO6s_P8nDb5VebUpA</t>
  </si>
  <si>
    <t>rB0JF37r9qLTVUbzi35SuA</t>
  </si>
  <si>
    <t>8NSnXbTJ3i2u_hcbUpIy2g</t>
  </si>
  <si>
    <t>y-uM55JHuZqjADIKN4GCUg</t>
  </si>
  <si>
    <t>Was just passing through Philadelphia during a 1 hr layover and was hoping for a good Philly cheesesteak because I've never had from the dish's hometown. Was incredibly disappointed by the flavorless; oily sandwich I was served. Based on the ratings and reviews I'm going to assume I didn't get the real experience because if this is what a Philly cheesesteak is supposed to taste like; I never want another.</t>
  </si>
  <si>
    <t>9sa8eCrfxII67_mGgNPKwg</t>
  </si>
  <si>
    <t>aiQUAzuJk7VZd6WJ6UR-7w</t>
  </si>
  <si>
    <t>Let down. I was in a hurry to catch my next flight and thought Philly... Philly cheesesteak! And with their convenient location in the airport I was able to grab a sandwich without little delay. Should have known better since there was NO line. But that pic of JT visiting a Genos (obviously not the one at the airport) lured me in I got a mushroom steak with provolone. I love all three of those things, especially put together.  Well let me tell you, the sandwich was cold, there was barely any cheese (and not melted), can't really go wrong with mushrooms but overall the sandwich really sucked. If it weren't for their hot sauce  (which I think was just tapatio put in their squeeze bottle) it would've been inedible. ;;And I know Genos is like the it's it of Philly cheesesteaks but you can't cut all those corners and still have it be as good. Seriously take the time and at least heat up the food.</t>
  </si>
  <si>
    <t>iPetj-0dnwc9kNJLZ3JKew</t>
  </si>
  <si>
    <t>aeOhVkXulKAsi_pbZTaHyQ</t>
  </si>
  <si>
    <t>I dont give one star reviews but they earned it. Super long time from register to pickup. Nobody has extra time when traveling. Moist soggy roll and tough chewy steak. I would be embarrassed to put someone onto a steak like this. Several things missing from this operation and to be an iconic brand and produce this kind of product is beyond understanding. Kind of want my money back; feeling ripped.</t>
  </si>
  <si>
    <t>9UVdlMKQMHhJxbP6X3lSUg</t>
  </si>
  <si>
    <t>O1v1c24O_v_KPV5MKtFLlQ</t>
  </si>
  <si>
    <t>I would give negative stars if I could. Chewy meat; rude service; raw onions; canned mushrooms.even the cheese was flavorless.</t>
  </si>
  <si>
    <t>V1B2dKKRFIpb-cC6URDGdw</t>
  </si>
  <si>
    <t>otXcJTOvQoMV0rnUIJFjpQ</t>
  </si>
  <si>
    <t>snW1wLNKatwUJlwWl7y3ag</t>
  </si>
  <si>
    <t>t3JnInnvBnSdPBlBSmRb2A</t>
  </si>
  <si>
    <t>So if you want a cheesesteak at PHL airport, this is your option. It's greasy and yet not overly tasty. The cheese fries also disappointed. They do have free hot peppers which is nice. Service was lackluster.;;Even in the context of airport food, I don't think I can recommend this place. Next time it will be either Subway or ChickFilA which are both next door.</t>
  </si>
  <si>
    <t>GXfrchFxdldoJXSEqUcdNw</t>
  </si>
  <si>
    <t>IKYV7eWkZdquGeIpMsmBNA</t>
  </si>
  <si>
    <t>UXLqTdBeQK1F0eRWDfc5oA</t>
  </si>
  <si>
    <t>rTZXZ5PPuh1uajG1Op2h9A</t>
  </si>
  <si>
    <t>Have to say Geno's is a great place to get a cheesesteak in the Philly airport.  The friendly ladies behind the counter made sure I had my whiz; onions and hot peppers.  Some people go crazy for the mushrooms; but I am more of a traditionalist with my cheese whiz...</t>
  </si>
  <si>
    <t>9Vfp0Sk-n6RVn0aLhYEwyw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</si>
</sst>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6"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003"/>
  <sheetViews>
    <sheetView tabSelected="1" workbookViewId="0"/>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row>
    <row r="2" spans="1:36" x14ac:dyDescent="0.3">
      <c r="A2" t="s">
        <v>12</v>
      </c>
      <c r="B2" t="s">
        <v>13</v>
      </c>
      <c r="C2" t="s">
        <v>14</v>
      </c>
      <c r="D2">
        <v>39.953341464499999</v>
      </c>
      <c r="E2">
        <v>-75.158854517400002</v>
      </c>
      <c r="F2" t="s">
        <v>15</v>
      </c>
      <c r="G2">
        <v>5721</v>
      </c>
      <c r="H2">
        <v>4.5</v>
      </c>
      <c r="I2" t="s">
        <v>16</v>
      </c>
      <c r="J2">
        <v>5</v>
      </c>
      <c r="L2" t="s">
        <v>17</v>
      </c>
    </row>
    <row r="3" spans="1:36" x14ac:dyDescent="0.3">
      <c r="A3" t="s">
        <v>12</v>
      </c>
      <c r="B3" t="s">
        <v>13</v>
      </c>
      <c r="C3" t="s">
        <v>14</v>
      </c>
      <c r="D3">
        <v>39.953341464499999</v>
      </c>
      <c r="E3">
        <v>-75.158854517400002</v>
      </c>
      <c r="F3" t="s">
        <v>15</v>
      </c>
      <c r="G3">
        <v>5721</v>
      </c>
      <c r="H3">
        <v>4.5</v>
      </c>
      <c r="I3" t="s">
        <v>18</v>
      </c>
      <c r="J3">
        <v>5</v>
      </c>
      <c r="K3" t="s">
        <v>19</v>
      </c>
      <c r="L3" t="s">
        <v>20</v>
      </c>
    </row>
    <row r="4" spans="1:36" x14ac:dyDescent="0.3">
      <c r="A4" t="s">
        <v>12</v>
      </c>
      <c r="B4" t="s">
        <v>13</v>
      </c>
      <c r="C4" t="s">
        <v>14</v>
      </c>
      <c r="D4">
        <v>39.953341464499999</v>
      </c>
      <c r="E4">
        <v>-75.158854517400002</v>
      </c>
      <c r="F4" t="s">
        <v>15</v>
      </c>
      <c r="G4">
        <v>5721</v>
      </c>
      <c r="H4">
        <v>4.5</v>
      </c>
      <c r="I4" t="s">
        <v>21</v>
      </c>
      <c r="J4">
        <v>5</v>
      </c>
      <c r="K4" t="s">
        <v>22</v>
      </c>
      <c r="L4" t="s">
        <v>23</v>
      </c>
    </row>
    <row r="5" spans="1:36" x14ac:dyDescent="0.3">
      <c r="A5" t="s">
        <v>12</v>
      </c>
      <c r="B5" t="s">
        <v>13</v>
      </c>
      <c r="C5" t="s">
        <v>14</v>
      </c>
      <c r="D5">
        <v>39.953341464499999</v>
      </c>
      <c r="E5">
        <v>-75.158854517400002</v>
      </c>
      <c r="F5" t="s">
        <v>15</v>
      </c>
      <c r="G5">
        <v>5721</v>
      </c>
      <c r="H5">
        <v>4.5</v>
      </c>
      <c r="I5" t="s">
        <v>24</v>
      </c>
      <c r="J5">
        <v>4</v>
      </c>
      <c r="K5" t="s">
        <v>25</v>
      </c>
      <c r="L5" t="s">
        <v>26</v>
      </c>
    </row>
    <row r="6" spans="1:36" x14ac:dyDescent="0.3">
      <c r="A6" t="s">
        <v>12</v>
      </c>
      <c r="B6" t="s">
        <v>13</v>
      </c>
      <c r="C6" t="s">
        <v>14</v>
      </c>
      <c r="D6">
        <v>39.953341464499999</v>
      </c>
      <c r="E6">
        <v>-75.158854517400002</v>
      </c>
      <c r="F6" t="s">
        <v>15</v>
      </c>
      <c r="G6">
        <v>5721</v>
      </c>
      <c r="H6">
        <v>4.5</v>
      </c>
      <c r="I6" t="s">
        <v>27</v>
      </c>
      <c r="J6">
        <v>4</v>
      </c>
      <c r="K6" t="s">
        <v>28</v>
      </c>
      <c r="L6" t="s">
        <v>29</v>
      </c>
    </row>
    <row r="7" spans="1:36" x14ac:dyDescent="0.3">
      <c r="A7" t="s">
        <v>12</v>
      </c>
      <c r="B7" t="s">
        <v>13</v>
      </c>
      <c r="C7" t="s">
        <v>14</v>
      </c>
      <c r="D7">
        <v>39.953341464499999</v>
      </c>
      <c r="E7">
        <v>-75.158854517400002</v>
      </c>
      <c r="F7" t="s">
        <v>15</v>
      </c>
      <c r="G7">
        <v>5721</v>
      </c>
      <c r="H7">
        <v>4.5</v>
      </c>
      <c r="I7" t="s">
        <v>30</v>
      </c>
      <c r="J7">
        <v>4</v>
      </c>
      <c r="L7" t="e">
        <f>-x7NKQ0qAcGaabJUDHm59A</f>
        <v>#NAME?</v>
      </c>
    </row>
    <row r="8" spans="1:36" x14ac:dyDescent="0.3">
      <c r="A8" t="s">
        <v>12</v>
      </c>
      <c r="B8" t="s">
        <v>13</v>
      </c>
      <c r="C8" t="s">
        <v>14</v>
      </c>
      <c r="D8">
        <v>39.953341464499999</v>
      </c>
      <c r="E8">
        <v>-75.158854517400002</v>
      </c>
      <c r="F8" t="s">
        <v>15</v>
      </c>
      <c r="G8">
        <v>5721</v>
      </c>
      <c r="H8">
        <v>4.5</v>
      </c>
      <c r="I8" t="s">
        <v>31</v>
      </c>
      <c r="J8">
        <v>5</v>
      </c>
      <c r="K8" t="s">
        <v>32</v>
      </c>
      <c r="L8" t="s">
        <v>33</v>
      </c>
    </row>
    <row r="9" spans="1:36" x14ac:dyDescent="0.3">
      <c r="A9" t="s">
        <v>12</v>
      </c>
      <c r="B9" t="s">
        <v>13</v>
      </c>
      <c r="C9" t="s">
        <v>14</v>
      </c>
      <c r="D9">
        <v>39.953341464499999</v>
      </c>
      <c r="E9">
        <v>-75.158854517400002</v>
      </c>
      <c r="F9" t="s">
        <v>15</v>
      </c>
      <c r="G9">
        <v>5721</v>
      </c>
      <c r="H9">
        <v>4.5</v>
      </c>
      <c r="I9" t="s">
        <v>34</v>
      </c>
      <c r="J9">
        <v>5</v>
      </c>
      <c r="K9" t="s">
        <v>35</v>
      </c>
      <c r="L9" t="s">
        <v>36</v>
      </c>
    </row>
    <row r="10" spans="1:36" x14ac:dyDescent="0.3">
      <c r="A10" t="s">
        <v>12</v>
      </c>
      <c r="B10" t="s">
        <v>13</v>
      </c>
      <c r="C10" t="s">
        <v>14</v>
      </c>
      <c r="D10">
        <v>39.953341464499999</v>
      </c>
      <c r="E10">
        <v>-75.158854517400002</v>
      </c>
      <c r="F10" t="s">
        <v>15</v>
      </c>
      <c r="G10">
        <v>5721</v>
      </c>
      <c r="H10">
        <v>4.5</v>
      </c>
      <c r="I10" t="s">
        <v>37</v>
      </c>
      <c r="J10">
        <v>5</v>
      </c>
      <c r="K10" t="s">
        <v>38</v>
      </c>
      <c r="L10" t="s">
        <v>39</v>
      </c>
    </row>
    <row r="11" spans="1:36" x14ac:dyDescent="0.3">
      <c r="A11" t="s">
        <v>12</v>
      </c>
      <c r="B11" t="s">
        <v>13</v>
      </c>
      <c r="C11" t="s">
        <v>14</v>
      </c>
      <c r="D11">
        <v>39.953341464499999</v>
      </c>
      <c r="E11">
        <v>-75.158854517400002</v>
      </c>
      <c r="F11" t="s">
        <v>15</v>
      </c>
      <c r="G11">
        <v>5721</v>
      </c>
      <c r="H11">
        <v>4.5</v>
      </c>
      <c r="I11" t="s">
        <v>40</v>
      </c>
      <c r="J11">
        <v>5</v>
      </c>
      <c r="K11" t="s">
        <v>41</v>
      </c>
      <c r="L11" t="s">
        <v>42</v>
      </c>
    </row>
    <row r="12" spans="1:36" x14ac:dyDescent="0.3">
      <c r="A12" t="s">
        <v>43</v>
      </c>
      <c r="B12" t="s">
        <v>44</v>
      </c>
      <c r="C12" t="s">
        <v>14</v>
      </c>
      <c r="D12">
        <v>39.9332010583</v>
      </c>
      <c r="E12">
        <v>-75.159265813999994</v>
      </c>
      <c r="F12" t="s">
        <v>45</v>
      </c>
      <c r="G12">
        <v>4250</v>
      </c>
      <c r="H12">
        <v>3</v>
      </c>
      <c r="I12" t="s">
        <v>46</v>
      </c>
      <c r="J12">
        <v>2</v>
      </c>
      <c r="K12" t="s">
        <v>47</v>
      </c>
      <c r="L12" t="s">
        <v>48</v>
      </c>
      <c r="M12" t="s">
        <v>49</v>
      </c>
      <c r="N12" t="s">
        <v>50</v>
      </c>
      <c r="O12" t="s">
        <v>51</v>
      </c>
      <c r="P12" t="s">
        <v>52</v>
      </c>
      <c r="Q12" t="s">
        <v>53</v>
      </c>
      <c r="R12" t="s">
        <v>54</v>
      </c>
      <c r="S12" t="s">
        <v>55</v>
      </c>
      <c r="T12" t="s">
        <v>56</v>
      </c>
      <c r="U12" t="s">
        <v>57</v>
      </c>
      <c r="V12" t="s">
        <v>58</v>
      </c>
      <c r="W12" t="s">
        <v>59</v>
      </c>
      <c r="X12" t="s">
        <v>60</v>
      </c>
      <c r="Y12" t="s">
        <v>61</v>
      </c>
      <c r="Z12" t="s">
        <v>62</v>
      </c>
      <c r="AA12" t="s">
        <v>63</v>
      </c>
      <c r="AB12" t="s">
        <v>64</v>
      </c>
      <c r="AC12" t="s">
        <v>65</v>
      </c>
      <c r="AD12" t="s">
        <v>66</v>
      </c>
      <c r="AE12" t="s">
        <v>67</v>
      </c>
      <c r="AF12" t="s">
        <v>68</v>
      </c>
      <c r="AG12" t="s">
        <v>69</v>
      </c>
      <c r="AH12" t="s">
        <v>70</v>
      </c>
      <c r="AI12" t="s">
        <v>71</v>
      </c>
      <c r="AJ12" t="s">
        <v>72</v>
      </c>
    </row>
    <row r="13" spans="1:36" x14ac:dyDescent="0.3">
      <c r="A13" t="s">
        <v>43</v>
      </c>
      <c r="B13" t="s">
        <v>44</v>
      </c>
      <c r="C13" t="s">
        <v>14</v>
      </c>
      <c r="D13">
        <v>39.9332010583</v>
      </c>
      <c r="E13">
        <v>-75.159265813999994</v>
      </c>
      <c r="F13" t="s">
        <v>45</v>
      </c>
      <c r="G13">
        <v>4250</v>
      </c>
      <c r="H13">
        <v>3</v>
      </c>
      <c r="I13" t="s">
        <v>73</v>
      </c>
      <c r="J13">
        <v>5</v>
      </c>
      <c r="L13" t="s">
        <v>74</v>
      </c>
    </row>
    <row r="14" spans="1:36" x14ac:dyDescent="0.3">
      <c r="A14" t="s">
        <v>43</v>
      </c>
      <c r="B14" t="s">
        <v>44</v>
      </c>
      <c r="C14" t="s">
        <v>14</v>
      </c>
      <c r="D14">
        <v>39.9332010583</v>
      </c>
      <c r="E14">
        <v>-75.159265813999994</v>
      </c>
      <c r="F14" t="s">
        <v>45</v>
      </c>
      <c r="G14">
        <v>4250</v>
      </c>
      <c r="H14">
        <v>3</v>
      </c>
      <c r="I14" t="s">
        <v>75</v>
      </c>
      <c r="J14">
        <v>5</v>
      </c>
      <c r="L14" t="s">
        <v>76</v>
      </c>
    </row>
    <row r="15" spans="1:36" x14ac:dyDescent="0.3">
      <c r="A15" t="s">
        <v>43</v>
      </c>
      <c r="B15" t="s">
        <v>44</v>
      </c>
      <c r="C15" t="s">
        <v>14</v>
      </c>
      <c r="D15">
        <v>39.9332010583</v>
      </c>
      <c r="E15">
        <v>-75.159265813999994</v>
      </c>
      <c r="F15" t="s">
        <v>45</v>
      </c>
      <c r="G15">
        <v>4250</v>
      </c>
      <c r="H15">
        <v>3</v>
      </c>
      <c r="I15" t="s">
        <v>77</v>
      </c>
      <c r="J15">
        <v>2</v>
      </c>
      <c r="K15" t="s">
        <v>78</v>
      </c>
      <c r="L15" t="s">
        <v>79</v>
      </c>
    </row>
    <row r="16" spans="1:36" x14ac:dyDescent="0.3">
      <c r="A16" t="s">
        <v>43</v>
      </c>
      <c r="B16" t="s">
        <v>44</v>
      </c>
      <c r="C16" t="s">
        <v>14</v>
      </c>
      <c r="D16">
        <v>39.9332010583</v>
      </c>
      <c r="E16">
        <v>-75.159265813999994</v>
      </c>
      <c r="F16" t="s">
        <v>45</v>
      </c>
      <c r="G16">
        <v>4250</v>
      </c>
      <c r="H16">
        <v>3</v>
      </c>
      <c r="I16" t="s">
        <v>80</v>
      </c>
      <c r="J16">
        <v>1</v>
      </c>
      <c r="K16" t="s">
        <v>81</v>
      </c>
      <c r="L16" t="s">
        <v>82</v>
      </c>
    </row>
    <row r="17" spans="1:26" x14ac:dyDescent="0.3">
      <c r="A17" t="s">
        <v>43</v>
      </c>
      <c r="B17" t="s">
        <v>44</v>
      </c>
      <c r="C17" t="s">
        <v>14</v>
      </c>
      <c r="D17">
        <v>39.9332010583</v>
      </c>
      <c r="E17">
        <v>-75.159265813999994</v>
      </c>
      <c r="F17" t="s">
        <v>45</v>
      </c>
      <c r="G17">
        <v>4250</v>
      </c>
      <c r="H17">
        <v>3</v>
      </c>
      <c r="I17" t="s">
        <v>83</v>
      </c>
      <c r="J17">
        <v>4</v>
      </c>
      <c r="K17" t="s">
        <v>84</v>
      </c>
      <c r="L17" t="s">
        <v>85</v>
      </c>
      <c r="M17" t="s">
        <v>86</v>
      </c>
    </row>
    <row r="18" spans="1:26" x14ac:dyDescent="0.3">
      <c r="A18" t="s">
        <v>43</v>
      </c>
      <c r="B18" t="s">
        <v>44</v>
      </c>
      <c r="C18" t="s">
        <v>14</v>
      </c>
      <c r="D18">
        <v>39.9332010583</v>
      </c>
      <c r="E18">
        <v>-75.159265813999994</v>
      </c>
      <c r="F18" t="s">
        <v>45</v>
      </c>
      <c r="G18">
        <v>4250</v>
      </c>
      <c r="H18">
        <v>3</v>
      </c>
      <c r="I18" t="s">
        <v>87</v>
      </c>
      <c r="J18">
        <v>5</v>
      </c>
      <c r="L18" t="s">
        <v>88</v>
      </c>
    </row>
    <row r="19" spans="1:26" x14ac:dyDescent="0.3">
      <c r="A19" t="s">
        <v>43</v>
      </c>
      <c r="B19" t="s">
        <v>44</v>
      </c>
      <c r="C19" t="s">
        <v>14</v>
      </c>
      <c r="D19">
        <v>39.9332010583</v>
      </c>
      <c r="E19">
        <v>-75.159265813999994</v>
      </c>
      <c r="F19" t="s">
        <v>45</v>
      </c>
      <c r="G19">
        <v>4250</v>
      </c>
      <c r="H19">
        <v>3</v>
      </c>
      <c r="I19" t="s">
        <v>89</v>
      </c>
      <c r="J19">
        <v>4</v>
      </c>
      <c r="K19" t="s">
        <v>90</v>
      </c>
      <c r="L19" t="s">
        <v>91</v>
      </c>
    </row>
    <row r="20" spans="1:26" x14ac:dyDescent="0.3">
      <c r="A20" t="s">
        <v>43</v>
      </c>
      <c r="B20" t="s">
        <v>44</v>
      </c>
      <c r="C20" t="s">
        <v>14</v>
      </c>
      <c r="D20">
        <v>39.9332010583</v>
      </c>
      <c r="E20">
        <v>-75.159265813999994</v>
      </c>
      <c r="F20" t="s">
        <v>45</v>
      </c>
      <c r="G20">
        <v>4250</v>
      </c>
      <c r="H20">
        <v>3</v>
      </c>
      <c r="I20" t="s">
        <v>92</v>
      </c>
      <c r="J20">
        <v>4</v>
      </c>
      <c r="K20" t="s">
        <v>93</v>
      </c>
      <c r="L20" t="s">
        <v>94</v>
      </c>
    </row>
    <row r="21" spans="1:26" x14ac:dyDescent="0.3">
      <c r="A21" t="s">
        <v>43</v>
      </c>
      <c r="B21" t="s">
        <v>44</v>
      </c>
      <c r="C21" t="s">
        <v>14</v>
      </c>
      <c r="D21">
        <v>39.9332010583</v>
      </c>
      <c r="E21">
        <v>-75.159265813999994</v>
      </c>
      <c r="F21" t="s">
        <v>45</v>
      </c>
      <c r="G21">
        <v>4250</v>
      </c>
      <c r="H21">
        <v>3</v>
      </c>
      <c r="I21" t="s">
        <v>95</v>
      </c>
      <c r="J21">
        <v>2</v>
      </c>
      <c r="L21" t="s">
        <v>96</v>
      </c>
    </row>
    <row r="22" spans="1:26" x14ac:dyDescent="0.3">
      <c r="A22" t="s">
        <v>97</v>
      </c>
      <c r="B22" t="s">
        <v>98</v>
      </c>
      <c r="C22" t="s">
        <v>14</v>
      </c>
      <c r="D22">
        <v>39.933836784999997</v>
      </c>
      <c r="E22">
        <v>-75.158813752399993</v>
      </c>
      <c r="F22" t="s">
        <v>99</v>
      </c>
      <c r="G22">
        <v>3401</v>
      </c>
      <c r="H22">
        <v>2.5</v>
      </c>
      <c r="I22" t="s">
        <v>100</v>
      </c>
      <c r="J22">
        <v>3</v>
      </c>
      <c r="K22" t="s">
        <v>101</v>
      </c>
      <c r="L22" t="s">
        <v>102</v>
      </c>
    </row>
    <row r="23" spans="1:26" x14ac:dyDescent="0.3">
      <c r="A23" t="s">
        <v>97</v>
      </c>
      <c r="B23" t="s">
        <v>98</v>
      </c>
      <c r="C23" t="s">
        <v>14</v>
      </c>
      <c r="D23">
        <v>39.933836784999997</v>
      </c>
      <c r="E23">
        <v>-75.158813752399993</v>
      </c>
      <c r="F23" t="s">
        <v>99</v>
      </c>
      <c r="G23">
        <v>3401</v>
      </c>
      <c r="H23">
        <v>2.5</v>
      </c>
      <c r="I23" t="s">
        <v>103</v>
      </c>
      <c r="J23">
        <v>2</v>
      </c>
      <c r="L23" t="s">
        <v>104</v>
      </c>
    </row>
    <row r="24" spans="1:26" x14ac:dyDescent="0.3">
      <c r="A24" t="s">
        <v>97</v>
      </c>
      <c r="B24" t="s">
        <v>98</v>
      </c>
      <c r="C24" t="s">
        <v>14</v>
      </c>
      <c r="D24">
        <v>39.933836784999997</v>
      </c>
      <c r="E24">
        <v>-75.158813752399993</v>
      </c>
      <c r="F24" t="s">
        <v>99</v>
      </c>
      <c r="G24">
        <v>3401</v>
      </c>
      <c r="H24">
        <v>2.5</v>
      </c>
      <c r="I24" t="s">
        <v>105</v>
      </c>
      <c r="J24">
        <v>2</v>
      </c>
      <c r="L24" t="s">
        <v>106</v>
      </c>
    </row>
    <row r="25" spans="1:26" x14ac:dyDescent="0.3">
      <c r="A25" t="s">
        <v>97</v>
      </c>
      <c r="B25" t="s">
        <v>98</v>
      </c>
      <c r="C25" t="s">
        <v>14</v>
      </c>
      <c r="D25">
        <v>39.933836784999997</v>
      </c>
      <c r="E25">
        <v>-75.158813752399993</v>
      </c>
      <c r="F25" t="s">
        <v>99</v>
      </c>
      <c r="G25">
        <v>3401</v>
      </c>
      <c r="H25">
        <v>2.5</v>
      </c>
      <c r="I25" t="s">
        <v>107</v>
      </c>
      <c r="J25">
        <v>2</v>
      </c>
      <c r="K25" t="s">
        <v>108</v>
      </c>
      <c r="L25" t="s">
        <v>109</v>
      </c>
    </row>
    <row r="26" spans="1:26" x14ac:dyDescent="0.3">
      <c r="A26" t="s">
        <v>97</v>
      </c>
      <c r="B26" t="s">
        <v>98</v>
      </c>
      <c r="C26" t="s">
        <v>14</v>
      </c>
      <c r="D26">
        <v>39.933836784999997</v>
      </c>
      <c r="E26">
        <v>-75.158813752399993</v>
      </c>
      <c r="F26" t="s">
        <v>99</v>
      </c>
      <c r="G26">
        <v>3401</v>
      </c>
      <c r="H26">
        <v>2.5</v>
      </c>
      <c r="I26" t="s">
        <v>110</v>
      </c>
      <c r="J26">
        <v>3</v>
      </c>
      <c r="K26" t="s">
        <v>111</v>
      </c>
      <c r="L26" t="s">
        <v>112</v>
      </c>
    </row>
    <row r="27" spans="1:26" x14ac:dyDescent="0.3">
      <c r="A27" t="s">
        <v>97</v>
      </c>
      <c r="B27" t="s">
        <v>98</v>
      </c>
      <c r="C27" t="s">
        <v>14</v>
      </c>
      <c r="D27">
        <v>39.933836784999997</v>
      </c>
      <c r="E27">
        <v>-75.158813752399993</v>
      </c>
      <c r="F27" t="s">
        <v>99</v>
      </c>
      <c r="G27">
        <v>3401</v>
      </c>
      <c r="H27">
        <v>2.5</v>
      </c>
      <c r="I27" t="s">
        <v>113</v>
      </c>
      <c r="J27">
        <v>3</v>
      </c>
      <c r="K27" t="s">
        <v>114</v>
      </c>
      <c r="L27" t="s">
        <v>115</v>
      </c>
      <c r="M27" t="s">
        <v>116</v>
      </c>
      <c r="N27" t="s">
        <v>117</v>
      </c>
      <c r="O27" t="s">
        <v>118</v>
      </c>
      <c r="P27" t="s">
        <v>119</v>
      </c>
      <c r="Q27" t="s">
        <v>120</v>
      </c>
      <c r="R27" t="s">
        <v>121</v>
      </c>
      <c r="S27" t="s">
        <v>122</v>
      </c>
      <c r="T27" t="s">
        <v>123</v>
      </c>
      <c r="U27" t="s">
        <v>124</v>
      </c>
      <c r="V27" t="s">
        <v>125</v>
      </c>
      <c r="W27" t="s">
        <v>126</v>
      </c>
      <c r="X27" t="s">
        <v>127</v>
      </c>
      <c r="Y27" t="s">
        <v>128</v>
      </c>
      <c r="Z27" t="s">
        <v>129</v>
      </c>
    </row>
    <row r="28" spans="1:26" x14ac:dyDescent="0.3">
      <c r="A28" t="s">
        <v>97</v>
      </c>
      <c r="B28" t="s">
        <v>98</v>
      </c>
      <c r="C28" t="s">
        <v>14</v>
      </c>
      <c r="D28">
        <v>39.933836784999997</v>
      </c>
      <c r="E28">
        <v>-75.158813752399993</v>
      </c>
      <c r="F28" t="s">
        <v>99</v>
      </c>
      <c r="G28">
        <v>3401</v>
      </c>
      <c r="H28">
        <v>2.5</v>
      </c>
      <c r="I28" t="s">
        <v>130</v>
      </c>
      <c r="J28">
        <v>1</v>
      </c>
      <c r="L28" t="s">
        <v>131</v>
      </c>
    </row>
    <row r="29" spans="1:26" x14ac:dyDescent="0.3">
      <c r="A29" t="s">
        <v>97</v>
      </c>
      <c r="B29" t="s">
        <v>98</v>
      </c>
      <c r="C29" t="s">
        <v>14</v>
      </c>
      <c r="D29">
        <v>39.933836784999997</v>
      </c>
      <c r="E29">
        <v>-75.158813752399993</v>
      </c>
      <c r="F29" t="s">
        <v>99</v>
      </c>
      <c r="G29">
        <v>3401</v>
      </c>
      <c r="H29">
        <v>2.5</v>
      </c>
      <c r="I29" t="s">
        <v>132</v>
      </c>
      <c r="J29">
        <v>1</v>
      </c>
      <c r="K29" t="s">
        <v>133</v>
      </c>
      <c r="L29" t="s">
        <v>134</v>
      </c>
    </row>
    <row r="30" spans="1:26" x14ac:dyDescent="0.3">
      <c r="A30" t="s">
        <v>97</v>
      </c>
      <c r="B30" t="s">
        <v>98</v>
      </c>
      <c r="C30" t="s">
        <v>14</v>
      </c>
      <c r="D30">
        <v>39.933836784999997</v>
      </c>
      <c r="E30">
        <v>-75.158813752399993</v>
      </c>
      <c r="F30" t="s">
        <v>99</v>
      </c>
      <c r="G30">
        <v>3401</v>
      </c>
      <c r="H30">
        <v>2.5</v>
      </c>
      <c r="I30" t="s">
        <v>135</v>
      </c>
      <c r="J30">
        <v>4</v>
      </c>
      <c r="K30" t="s">
        <v>136</v>
      </c>
      <c r="L30" t="s">
        <v>137</v>
      </c>
    </row>
    <row r="31" spans="1:26" x14ac:dyDescent="0.3">
      <c r="A31" t="s">
        <v>97</v>
      </c>
      <c r="B31" t="s">
        <v>98</v>
      </c>
      <c r="C31" t="s">
        <v>14</v>
      </c>
      <c r="D31">
        <v>39.933836784999997</v>
      </c>
      <c r="E31">
        <v>-75.158813752399993</v>
      </c>
      <c r="F31" t="s">
        <v>99</v>
      </c>
      <c r="G31">
        <v>3401</v>
      </c>
      <c r="H31">
        <v>2.5</v>
      </c>
      <c r="I31" t="s">
        <v>138</v>
      </c>
      <c r="J31">
        <v>1</v>
      </c>
      <c r="K31" t="s">
        <v>139</v>
      </c>
      <c r="L31" t="s">
        <v>140</v>
      </c>
    </row>
    <row r="32" spans="1:26" x14ac:dyDescent="0.3">
      <c r="A32" t="s">
        <v>141</v>
      </c>
      <c r="B32" t="s">
        <v>142</v>
      </c>
      <c r="C32" t="s">
        <v>14</v>
      </c>
      <c r="D32">
        <v>39.949702002599999</v>
      </c>
      <c r="E32">
        <v>-75.161770284200003</v>
      </c>
      <c r="F32" t="s">
        <v>143</v>
      </c>
      <c r="G32">
        <v>3187</v>
      </c>
      <c r="H32">
        <v>4</v>
      </c>
      <c r="I32" t="s">
        <v>144</v>
      </c>
      <c r="J32">
        <v>4</v>
      </c>
      <c r="K32" t="s">
        <v>145</v>
      </c>
      <c r="L32" t="s">
        <v>146</v>
      </c>
    </row>
    <row r="33" spans="1:34" x14ac:dyDescent="0.3">
      <c r="A33" t="s">
        <v>141</v>
      </c>
      <c r="B33" t="s">
        <v>142</v>
      </c>
      <c r="C33" t="s">
        <v>14</v>
      </c>
      <c r="D33">
        <v>39.949702002599999</v>
      </c>
      <c r="E33">
        <v>-75.161770284200003</v>
      </c>
      <c r="F33" t="s">
        <v>143</v>
      </c>
      <c r="G33">
        <v>3187</v>
      </c>
      <c r="H33">
        <v>4</v>
      </c>
      <c r="I33" t="s">
        <v>147</v>
      </c>
      <c r="J33">
        <v>4</v>
      </c>
      <c r="K33" t="s">
        <v>148</v>
      </c>
      <c r="L33" t="s">
        <v>149</v>
      </c>
    </row>
    <row r="34" spans="1:34" x14ac:dyDescent="0.3">
      <c r="A34" t="s">
        <v>141</v>
      </c>
      <c r="B34" t="s">
        <v>142</v>
      </c>
      <c r="C34" t="s">
        <v>14</v>
      </c>
      <c r="D34">
        <v>39.949702002599999</v>
      </c>
      <c r="E34">
        <v>-75.161770284200003</v>
      </c>
      <c r="F34" t="s">
        <v>143</v>
      </c>
      <c r="G34">
        <v>3187</v>
      </c>
      <c r="H34">
        <v>4</v>
      </c>
      <c r="I34" t="s">
        <v>150</v>
      </c>
      <c r="J34">
        <v>4</v>
      </c>
      <c r="K34" t="s">
        <v>151</v>
      </c>
      <c r="L34" t="s">
        <v>152</v>
      </c>
    </row>
    <row r="35" spans="1:34" x14ac:dyDescent="0.3">
      <c r="A35" t="s">
        <v>141</v>
      </c>
      <c r="B35" t="s">
        <v>142</v>
      </c>
      <c r="C35" t="s">
        <v>14</v>
      </c>
      <c r="D35">
        <v>39.949702002599999</v>
      </c>
      <c r="E35">
        <v>-75.161770284200003</v>
      </c>
      <c r="F35" t="s">
        <v>143</v>
      </c>
      <c r="G35">
        <v>3187</v>
      </c>
      <c r="H35">
        <v>4</v>
      </c>
      <c r="I35" t="s">
        <v>153</v>
      </c>
      <c r="J35">
        <v>4</v>
      </c>
      <c r="K35" t="s">
        <v>154</v>
      </c>
      <c r="L35" t="s">
        <v>155</v>
      </c>
    </row>
    <row r="36" spans="1:34" x14ac:dyDescent="0.3">
      <c r="A36" t="s">
        <v>141</v>
      </c>
      <c r="B36" t="s">
        <v>142</v>
      </c>
      <c r="C36" t="s">
        <v>14</v>
      </c>
      <c r="D36">
        <v>39.949702002599999</v>
      </c>
      <c r="E36">
        <v>-75.161770284200003</v>
      </c>
      <c r="F36" t="s">
        <v>143</v>
      </c>
      <c r="G36">
        <v>3187</v>
      </c>
      <c r="H36">
        <v>4</v>
      </c>
      <c r="I36" t="s">
        <v>156</v>
      </c>
      <c r="J36">
        <v>5</v>
      </c>
      <c r="K36" t="s">
        <v>157</v>
      </c>
      <c r="L36" t="s">
        <v>158</v>
      </c>
    </row>
    <row r="37" spans="1:34" x14ac:dyDescent="0.3">
      <c r="A37" t="s">
        <v>141</v>
      </c>
      <c r="B37" t="s">
        <v>142</v>
      </c>
      <c r="C37" t="s">
        <v>14</v>
      </c>
      <c r="D37">
        <v>39.949702002599999</v>
      </c>
      <c r="E37">
        <v>-75.161770284200003</v>
      </c>
      <c r="F37" t="s">
        <v>143</v>
      </c>
      <c r="G37">
        <v>3187</v>
      </c>
      <c r="H37">
        <v>4</v>
      </c>
      <c r="I37" t="s">
        <v>159</v>
      </c>
      <c r="J37">
        <v>5</v>
      </c>
      <c r="K37" t="s">
        <v>160</v>
      </c>
      <c r="L37" t="s">
        <v>161</v>
      </c>
    </row>
    <row r="38" spans="1:34" x14ac:dyDescent="0.3">
      <c r="A38" t="s">
        <v>141</v>
      </c>
      <c r="B38" t="s">
        <v>142</v>
      </c>
      <c r="C38" t="s">
        <v>14</v>
      </c>
      <c r="D38">
        <v>39.949702002599999</v>
      </c>
      <c r="E38">
        <v>-75.161770284200003</v>
      </c>
      <c r="F38" t="s">
        <v>143</v>
      </c>
      <c r="G38">
        <v>3187</v>
      </c>
      <c r="H38">
        <v>4</v>
      </c>
      <c r="I38" t="s">
        <v>162</v>
      </c>
      <c r="J38">
        <v>4</v>
      </c>
      <c r="K38" t="s">
        <v>163</v>
      </c>
      <c r="L38" t="s">
        <v>164</v>
      </c>
    </row>
    <row r="39" spans="1:34" x14ac:dyDescent="0.3">
      <c r="A39" t="s">
        <v>141</v>
      </c>
      <c r="B39" t="s">
        <v>142</v>
      </c>
      <c r="C39" t="s">
        <v>14</v>
      </c>
      <c r="D39">
        <v>39.949702002599999</v>
      </c>
      <c r="E39">
        <v>-75.161770284200003</v>
      </c>
      <c r="F39" t="s">
        <v>143</v>
      </c>
      <c r="G39">
        <v>3187</v>
      </c>
      <c r="H39">
        <v>4</v>
      </c>
      <c r="I39" t="s">
        <v>165</v>
      </c>
      <c r="J39">
        <v>5</v>
      </c>
      <c r="L39" t="s">
        <v>166</v>
      </c>
    </row>
    <row r="40" spans="1:34" x14ac:dyDescent="0.3">
      <c r="A40" t="s">
        <v>141</v>
      </c>
      <c r="B40" t="s">
        <v>142</v>
      </c>
      <c r="C40" t="s">
        <v>14</v>
      </c>
      <c r="D40">
        <v>39.949702002599999</v>
      </c>
      <c r="E40">
        <v>-75.161770284200003</v>
      </c>
      <c r="F40" t="s">
        <v>143</v>
      </c>
      <c r="G40">
        <v>3187</v>
      </c>
      <c r="H40">
        <v>4</v>
      </c>
      <c r="I40" t="s">
        <v>167</v>
      </c>
      <c r="J40">
        <v>5</v>
      </c>
      <c r="K40" t="s">
        <v>168</v>
      </c>
      <c r="L40" t="s">
        <v>169</v>
      </c>
    </row>
    <row r="41" spans="1:34" x14ac:dyDescent="0.3">
      <c r="A41" t="s">
        <v>141</v>
      </c>
      <c r="B41" t="s">
        <v>142</v>
      </c>
      <c r="C41" t="s">
        <v>14</v>
      </c>
      <c r="D41">
        <v>39.949702002599999</v>
      </c>
      <c r="E41">
        <v>-75.161770284200003</v>
      </c>
      <c r="F41" t="s">
        <v>143</v>
      </c>
      <c r="G41">
        <v>3187</v>
      </c>
      <c r="H41">
        <v>4</v>
      </c>
      <c r="I41" t="s">
        <v>170</v>
      </c>
      <c r="J41">
        <v>3</v>
      </c>
      <c r="K41" t="s">
        <v>171</v>
      </c>
      <c r="L41" t="s">
        <v>172</v>
      </c>
    </row>
    <row r="42" spans="1:34" x14ac:dyDescent="0.3">
      <c r="A42" t="s">
        <v>173</v>
      </c>
      <c r="B42" t="s">
        <v>174</v>
      </c>
      <c r="C42" t="s">
        <v>14</v>
      </c>
      <c r="D42">
        <v>39.946261146499999</v>
      </c>
      <c r="E42">
        <v>-75.145135077899994</v>
      </c>
      <c r="F42" t="s">
        <v>175</v>
      </c>
      <c r="G42">
        <v>3065</v>
      </c>
      <c r="H42">
        <v>4.5</v>
      </c>
      <c r="I42" t="s">
        <v>176</v>
      </c>
      <c r="J42">
        <v>5</v>
      </c>
      <c r="K42" t="s">
        <v>177</v>
      </c>
      <c r="L42" t="s">
        <v>178</v>
      </c>
    </row>
    <row r="43" spans="1:34" x14ac:dyDescent="0.3">
      <c r="A43" t="s">
        <v>173</v>
      </c>
      <c r="B43" t="s">
        <v>174</v>
      </c>
      <c r="C43" t="s">
        <v>14</v>
      </c>
      <c r="D43">
        <v>39.946261146499999</v>
      </c>
      <c r="E43">
        <v>-75.145135077899994</v>
      </c>
      <c r="F43" t="s">
        <v>175</v>
      </c>
      <c r="G43">
        <v>3065</v>
      </c>
      <c r="H43">
        <v>4.5</v>
      </c>
      <c r="I43" t="s">
        <v>179</v>
      </c>
      <c r="J43">
        <v>5</v>
      </c>
      <c r="K43" t="s">
        <v>180</v>
      </c>
      <c r="L43" t="s">
        <v>181</v>
      </c>
    </row>
    <row r="44" spans="1:34" x14ac:dyDescent="0.3">
      <c r="A44" t="s">
        <v>173</v>
      </c>
      <c r="B44" t="s">
        <v>174</v>
      </c>
      <c r="C44" t="s">
        <v>14</v>
      </c>
      <c r="D44">
        <v>39.946261146499999</v>
      </c>
      <c r="E44">
        <v>-75.145135077899994</v>
      </c>
      <c r="F44" t="s">
        <v>175</v>
      </c>
      <c r="G44">
        <v>3065</v>
      </c>
      <c r="H44">
        <v>4.5</v>
      </c>
      <c r="I44" t="s">
        <v>182</v>
      </c>
      <c r="J44">
        <v>5</v>
      </c>
      <c r="K44" t="s">
        <v>183</v>
      </c>
      <c r="L44" t="s">
        <v>184</v>
      </c>
      <c r="M44" t="s">
        <v>185</v>
      </c>
      <c r="N44" t="s">
        <v>186</v>
      </c>
      <c r="O44" t="s">
        <v>187</v>
      </c>
      <c r="P44" t="s">
        <v>188</v>
      </c>
      <c r="Q44" t="s">
        <v>189</v>
      </c>
      <c r="R44" t="s">
        <v>190</v>
      </c>
      <c r="S44" t="s">
        <v>191</v>
      </c>
      <c r="T44" t="s">
        <v>192</v>
      </c>
      <c r="U44" t="s">
        <v>193</v>
      </c>
      <c r="V44" t="s">
        <v>194</v>
      </c>
      <c r="W44" t="s">
        <v>195</v>
      </c>
      <c r="X44" t="s">
        <v>196</v>
      </c>
      <c r="Y44" t="s">
        <v>197</v>
      </c>
      <c r="Z44" t="s">
        <v>198</v>
      </c>
      <c r="AA44" t="s">
        <v>199</v>
      </c>
      <c r="AB44" t="s">
        <v>200</v>
      </c>
      <c r="AC44" t="s">
        <v>201</v>
      </c>
      <c r="AD44" t="s">
        <v>202</v>
      </c>
      <c r="AE44" t="s">
        <v>203</v>
      </c>
      <c r="AF44" t="s">
        <v>204</v>
      </c>
      <c r="AG44" t="s">
        <v>205</v>
      </c>
      <c r="AH44" t="s">
        <v>206</v>
      </c>
    </row>
    <row r="45" spans="1:34" x14ac:dyDescent="0.3">
      <c r="A45" t="s">
        <v>173</v>
      </c>
      <c r="B45" t="s">
        <v>174</v>
      </c>
      <c r="C45" t="s">
        <v>14</v>
      </c>
      <c r="D45">
        <v>39.946261146499999</v>
      </c>
      <c r="E45">
        <v>-75.145135077899994</v>
      </c>
      <c r="F45" t="s">
        <v>175</v>
      </c>
      <c r="G45">
        <v>3065</v>
      </c>
      <c r="H45">
        <v>4.5</v>
      </c>
      <c r="I45" t="s">
        <v>207</v>
      </c>
      <c r="J45">
        <v>5</v>
      </c>
      <c r="K45" t="s">
        <v>208</v>
      </c>
      <c r="L45" t="s">
        <v>209</v>
      </c>
    </row>
    <row r="46" spans="1:34" x14ac:dyDescent="0.3">
      <c r="A46" t="s">
        <v>173</v>
      </c>
      <c r="B46" t="s">
        <v>174</v>
      </c>
      <c r="C46" t="s">
        <v>14</v>
      </c>
      <c r="D46">
        <v>39.946261146499999</v>
      </c>
      <c r="E46">
        <v>-75.145135077899994</v>
      </c>
      <c r="F46" t="s">
        <v>175</v>
      </c>
      <c r="G46">
        <v>3065</v>
      </c>
      <c r="H46">
        <v>4.5</v>
      </c>
      <c r="I46" t="s">
        <v>210</v>
      </c>
      <c r="J46">
        <v>5</v>
      </c>
      <c r="K46" t="s">
        <v>211</v>
      </c>
      <c r="L46" t="s">
        <v>212</v>
      </c>
    </row>
    <row r="47" spans="1:34" x14ac:dyDescent="0.3">
      <c r="A47" t="s">
        <v>173</v>
      </c>
      <c r="B47" t="s">
        <v>174</v>
      </c>
      <c r="C47" t="s">
        <v>14</v>
      </c>
      <c r="D47">
        <v>39.946261146499999</v>
      </c>
      <c r="E47">
        <v>-75.145135077899994</v>
      </c>
      <c r="F47" t="s">
        <v>175</v>
      </c>
      <c r="G47">
        <v>3065</v>
      </c>
      <c r="H47">
        <v>4.5</v>
      </c>
      <c r="I47" t="s">
        <v>213</v>
      </c>
      <c r="J47">
        <v>5</v>
      </c>
      <c r="K47" t="s">
        <v>214</v>
      </c>
      <c r="L47" t="s">
        <v>215</v>
      </c>
    </row>
    <row r="48" spans="1:34" x14ac:dyDescent="0.3">
      <c r="A48" t="s">
        <v>173</v>
      </c>
      <c r="B48" t="s">
        <v>174</v>
      </c>
      <c r="C48" t="s">
        <v>14</v>
      </c>
      <c r="D48">
        <v>39.946261146499999</v>
      </c>
      <c r="E48">
        <v>-75.145135077899994</v>
      </c>
      <c r="F48" t="s">
        <v>175</v>
      </c>
      <c r="G48">
        <v>3065</v>
      </c>
      <c r="H48">
        <v>4.5</v>
      </c>
      <c r="I48" t="s">
        <v>216</v>
      </c>
      <c r="J48">
        <v>5</v>
      </c>
      <c r="K48" t="s">
        <v>217</v>
      </c>
      <c r="L48" t="s">
        <v>218</v>
      </c>
    </row>
    <row r="49" spans="1:12" x14ac:dyDescent="0.3">
      <c r="A49" t="s">
        <v>173</v>
      </c>
      <c r="B49" t="s">
        <v>174</v>
      </c>
      <c r="C49" t="s">
        <v>14</v>
      </c>
      <c r="D49">
        <v>39.946261146499999</v>
      </c>
      <c r="E49">
        <v>-75.145135077899994</v>
      </c>
      <c r="F49" t="s">
        <v>175</v>
      </c>
      <c r="G49">
        <v>3065</v>
      </c>
      <c r="H49">
        <v>4.5</v>
      </c>
      <c r="I49" t="s">
        <v>219</v>
      </c>
      <c r="J49">
        <v>5</v>
      </c>
      <c r="L49" t="s">
        <v>220</v>
      </c>
    </row>
    <row r="50" spans="1:12" x14ac:dyDescent="0.3">
      <c r="A50" t="s">
        <v>173</v>
      </c>
      <c r="B50" t="s">
        <v>174</v>
      </c>
      <c r="C50" t="s">
        <v>14</v>
      </c>
      <c r="D50">
        <v>39.946261146499999</v>
      </c>
      <c r="E50">
        <v>-75.145135077899994</v>
      </c>
      <c r="F50" t="s">
        <v>175</v>
      </c>
      <c r="G50">
        <v>3065</v>
      </c>
      <c r="H50">
        <v>4.5</v>
      </c>
      <c r="I50" t="s">
        <v>221</v>
      </c>
      <c r="J50">
        <v>1</v>
      </c>
      <c r="L50" t="s">
        <v>222</v>
      </c>
    </row>
    <row r="51" spans="1:12" x14ac:dyDescent="0.3">
      <c r="A51" t="s">
        <v>173</v>
      </c>
      <c r="B51" t="s">
        <v>174</v>
      </c>
      <c r="C51" t="s">
        <v>14</v>
      </c>
      <c r="D51">
        <v>39.946261146499999</v>
      </c>
      <c r="E51">
        <v>-75.145135077899994</v>
      </c>
      <c r="F51" t="s">
        <v>175</v>
      </c>
      <c r="G51">
        <v>3065</v>
      </c>
      <c r="H51">
        <v>4.5</v>
      </c>
      <c r="I51" t="s">
        <v>223</v>
      </c>
      <c r="J51">
        <v>5</v>
      </c>
      <c r="K51" t="s">
        <v>224</v>
      </c>
      <c r="L51" t="s">
        <v>225</v>
      </c>
    </row>
    <row r="52" spans="1:12" x14ac:dyDescent="0.3">
      <c r="A52" t="s">
        <v>226</v>
      </c>
      <c r="B52" t="s">
        <v>227</v>
      </c>
      <c r="C52" t="s">
        <v>14</v>
      </c>
      <c r="D52">
        <v>39.950006999999999</v>
      </c>
      <c r="E52">
        <v>-75.162157699999995</v>
      </c>
      <c r="F52" t="s">
        <v>228</v>
      </c>
      <c r="G52">
        <v>2893</v>
      </c>
      <c r="H52">
        <v>4.5</v>
      </c>
      <c r="I52" t="s">
        <v>229</v>
      </c>
      <c r="J52">
        <v>5</v>
      </c>
      <c r="K52" t="s">
        <v>230</v>
      </c>
      <c r="L52" t="s">
        <v>231</v>
      </c>
    </row>
    <row r="53" spans="1:12" x14ac:dyDescent="0.3">
      <c r="A53" t="s">
        <v>226</v>
      </c>
      <c r="B53" t="s">
        <v>227</v>
      </c>
      <c r="C53" t="s">
        <v>14</v>
      </c>
      <c r="D53">
        <v>39.950006999999999</v>
      </c>
      <c r="E53">
        <v>-75.162157699999995</v>
      </c>
      <c r="F53" t="s">
        <v>228</v>
      </c>
      <c r="G53">
        <v>2893</v>
      </c>
      <c r="H53">
        <v>4.5</v>
      </c>
      <c r="I53" t="s">
        <v>232</v>
      </c>
      <c r="J53">
        <v>5</v>
      </c>
      <c r="K53" t="s">
        <v>233</v>
      </c>
      <c r="L53" t="s">
        <v>234</v>
      </c>
    </row>
    <row r="54" spans="1:12" x14ac:dyDescent="0.3">
      <c r="A54" t="s">
        <v>226</v>
      </c>
      <c r="B54" t="s">
        <v>227</v>
      </c>
      <c r="C54" t="s">
        <v>14</v>
      </c>
      <c r="D54">
        <v>39.950006999999999</v>
      </c>
      <c r="E54">
        <v>-75.162157699999995</v>
      </c>
      <c r="F54" t="s">
        <v>228</v>
      </c>
      <c r="G54">
        <v>2893</v>
      </c>
      <c r="H54">
        <v>4.5</v>
      </c>
      <c r="I54" t="s">
        <v>235</v>
      </c>
      <c r="J54">
        <v>5</v>
      </c>
      <c r="K54" t="s">
        <v>236</v>
      </c>
      <c r="L54" t="s">
        <v>237</v>
      </c>
    </row>
    <row r="55" spans="1:12" x14ac:dyDescent="0.3">
      <c r="A55" t="s">
        <v>226</v>
      </c>
      <c r="B55" t="s">
        <v>227</v>
      </c>
      <c r="C55" t="s">
        <v>14</v>
      </c>
      <c r="D55">
        <v>39.950006999999999</v>
      </c>
      <c r="E55">
        <v>-75.162157699999995</v>
      </c>
      <c r="F55" t="s">
        <v>228</v>
      </c>
      <c r="G55">
        <v>2893</v>
      </c>
      <c r="H55">
        <v>4.5</v>
      </c>
      <c r="I55" t="s">
        <v>238</v>
      </c>
      <c r="J55">
        <v>5</v>
      </c>
      <c r="K55" t="s">
        <v>239</v>
      </c>
      <c r="L55" t="s">
        <v>240</v>
      </c>
    </row>
    <row r="56" spans="1:12" x14ac:dyDescent="0.3">
      <c r="A56" t="s">
        <v>226</v>
      </c>
      <c r="B56" t="s">
        <v>227</v>
      </c>
      <c r="C56" t="s">
        <v>14</v>
      </c>
      <c r="D56">
        <v>39.950006999999999</v>
      </c>
      <c r="E56">
        <v>-75.162157699999995</v>
      </c>
      <c r="F56" t="s">
        <v>228</v>
      </c>
      <c r="G56">
        <v>2893</v>
      </c>
      <c r="H56">
        <v>4.5</v>
      </c>
      <c r="I56" t="s">
        <v>241</v>
      </c>
      <c r="J56">
        <v>1</v>
      </c>
      <c r="L56" t="s">
        <v>242</v>
      </c>
    </row>
    <row r="57" spans="1:12" x14ac:dyDescent="0.3">
      <c r="A57" t="s">
        <v>226</v>
      </c>
      <c r="B57" t="s">
        <v>227</v>
      </c>
      <c r="C57" t="s">
        <v>14</v>
      </c>
      <c r="D57">
        <v>39.950006999999999</v>
      </c>
      <c r="E57">
        <v>-75.162157699999995</v>
      </c>
      <c r="F57" t="s">
        <v>228</v>
      </c>
      <c r="G57">
        <v>2893</v>
      </c>
      <c r="H57">
        <v>4.5</v>
      </c>
      <c r="I57" t="s">
        <v>243</v>
      </c>
      <c r="J57">
        <v>5</v>
      </c>
      <c r="K57" t="s">
        <v>244</v>
      </c>
      <c r="L57" t="s">
        <v>245</v>
      </c>
    </row>
    <row r="58" spans="1:12" x14ac:dyDescent="0.3">
      <c r="A58" t="s">
        <v>226</v>
      </c>
      <c r="B58" t="s">
        <v>227</v>
      </c>
      <c r="C58" t="s">
        <v>14</v>
      </c>
      <c r="D58">
        <v>39.950006999999999</v>
      </c>
      <c r="E58">
        <v>-75.162157699999995</v>
      </c>
      <c r="F58" t="s">
        <v>228</v>
      </c>
      <c r="G58">
        <v>2893</v>
      </c>
      <c r="H58">
        <v>4.5</v>
      </c>
      <c r="I58" t="s">
        <v>246</v>
      </c>
      <c r="J58">
        <v>5</v>
      </c>
      <c r="K58" t="s">
        <v>247</v>
      </c>
      <c r="L58" t="s">
        <v>248</v>
      </c>
    </row>
    <row r="59" spans="1:12" x14ac:dyDescent="0.3">
      <c r="A59" t="s">
        <v>226</v>
      </c>
      <c r="B59" t="s">
        <v>227</v>
      </c>
      <c r="C59" t="s">
        <v>14</v>
      </c>
      <c r="D59">
        <v>39.950006999999999</v>
      </c>
      <c r="E59">
        <v>-75.162157699999995</v>
      </c>
      <c r="F59" t="s">
        <v>228</v>
      </c>
      <c r="G59">
        <v>2893</v>
      </c>
      <c r="H59">
        <v>4.5</v>
      </c>
      <c r="I59" t="s">
        <v>249</v>
      </c>
      <c r="J59">
        <v>4</v>
      </c>
      <c r="K59" t="s">
        <v>250</v>
      </c>
      <c r="L59" t="s">
        <v>251</v>
      </c>
    </row>
    <row r="60" spans="1:12" x14ac:dyDescent="0.3">
      <c r="A60" t="s">
        <v>226</v>
      </c>
      <c r="B60" t="s">
        <v>227</v>
      </c>
      <c r="C60" t="s">
        <v>14</v>
      </c>
      <c r="D60">
        <v>39.950006999999999</v>
      </c>
      <c r="E60">
        <v>-75.162157699999995</v>
      </c>
      <c r="F60" t="s">
        <v>228</v>
      </c>
      <c r="G60">
        <v>2893</v>
      </c>
      <c r="H60">
        <v>4.5</v>
      </c>
      <c r="I60" t="s">
        <v>252</v>
      </c>
      <c r="J60">
        <v>4</v>
      </c>
      <c r="K60" t="s">
        <v>253</v>
      </c>
      <c r="L60" t="e">
        <f>-QmEKJ_CzZnT9biZHddfZQ</f>
        <v>#NAME?</v>
      </c>
    </row>
    <row r="61" spans="1:12" x14ac:dyDescent="0.3">
      <c r="A61" t="s">
        <v>226</v>
      </c>
      <c r="B61" t="s">
        <v>227</v>
      </c>
      <c r="C61" t="s">
        <v>14</v>
      </c>
      <c r="D61">
        <v>39.950006999999999</v>
      </c>
      <c r="E61">
        <v>-75.162157699999995</v>
      </c>
      <c r="F61" t="s">
        <v>228</v>
      </c>
      <c r="G61">
        <v>2893</v>
      </c>
      <c r="H61">
        <v>4.5</v>
      </c>
      <c r="I61" t="s">
        <v>254</v>
      </c>
      <c r="J61">
        <v>4</v>
      </c>
      <c r="K61" t="s">
        <v>255</v>
      </c>
      <c r="L61" t="s">
        <v>256</v>
      </c>
    </row>
    <row r="62" spans="1:12" x14ac:dyDescent="0.3">
      <c r="A62" t="s">
        <v>257</v>
      </c>
      <c r="B62" t="s">
        <v>258</v>
      </c>
      <c r="C62" t="s">
        <v>14</v>
      </c>
      <c r="D62">
        <v>39.949172400000002</v>
      </c>
      <c r="E62">
        <v>-75.170727299999996</v>
      </c>
      <c r="F62" t="s">
        <v>259</v>
      </c>
      <c r="G62">
        <v>2761</v>
      </c>
      <c r="H62">
        <v>4</v>
      </c>
      <c r="I62" t="s">
        <v>260</v>
      </c>
      <c r="J62">
        <v>3</v>
      </c>
      <c r="K62" t="s">
        <v>261</v>
      </c>
      <c r="L62" t="s">
        <v>262</v>
      </c>
    </row>
    <row r="63" spans="1:12" x14ac:dyDescent="0.3">
      <c r="A63" t="s">
        <v>257</v>
      </c>
      <c r="B63" t="s">
        <v>258</v>
      </c>
      <c r="C63" t="s">
        <v>14</v>
      </c>
      <c r="D63">
        <v>39.949172400000002</v>
      </c>
      <c r="E63">
        <v>-75.170727299999996</v>
      </c>
      <c r="F63" t="s">
        <v>259</v>
      </c>
      <c r="G63">
        <v>2761</v>
      </c>
      <c r="H63">
        <v>4</v>
      </c>
      <c r="I63" t="s">
        <v>263</v>
      </c>
      <c r="J63">
        <v>3</v>
      </c>
      <c r="K63" t="s">
        <v>264</v>
      </c>
      <c r="L63" t="s">
        <v>265</v>
      </c>
    </row>
    <row r="64" spans="1:12" x14ac:dyDescent="0.3">
      <c r="A64" t="s">
        <v>257</v>
      </c>
      <c r="B64" t="s">
        <v>258</v>
      </c>
      <c r="C64" t="s">
        <v>14</v>
      </c>
      <c r="D64">
        <v>39.949172400000002</v>
      </c>
      <c r="E64">
        <v>-75.170727299999996</v>
      </c>
      <c r="F64" t="s">
        <v>259</v>
      </c>
      <c r="G64">
        <v>2761</v>
      </c>
      <c r="H64">
        <v>4</v>
      </c>
      <c r="I64" t="s">
        <v>266</v>
      </c>
      <c r="J64">
        <v>2</v>
      </c>
      <c r="K64" t="s">
        <v>267</v>
      </c>
      <c r="L64" t="s">
        <v>39</v>
      </c>
    </row>
    <row r="65" spans="1:18" x14ac:dyDescent="0.3">
      <c r="A65" t="s">
        <v>257</v>
      </c>
      <c r="B65" t="s">
        <v>258</v>
      </c>
      <c r="C65" t="s">
        <v>14</v>
      </c>
      <c r="D65">
        <v>39.949172400000002</v>
      </c>
      <c r="E65">
        <v>-75.170727299999996</v>
      </c>
      <c r="F65" t="s">
        <v>259</v>
      </c>
      <c r="G65">
        <v>2761</v>
      </c>
      <c r="H65">
        <v>4</v>
      </c>
      <c r="I65" t="s">
        <v>268</v>
      </c>
      <c r="J65">
        <v>5</v>
      </c>
      <c r="K65" t="s">
        <v>269</v>
      </c>
      <c r="L65" t="s">
        <v>270</v>
      </c>
    </row>
    <row r="66" spans="1:18" x14ac:dyDescent="0.3">
      <c r="A66" t="s">
        <v>257</v>
      </c>
      <c r="B66" t="s">
        <v>258</v>
      </c>
      <c r="C66" t="s">
        <v>14</v>
      </c>
      <c r="D66">
        <v>39.949172400000002</v>
      </c>
      <c r="E66">
        <v>-75.170727299999996</v>
      </c>
      <c r="F66" t="s">
        <v>259</v>
      </c>
      <c r="G66">
        <v>2761</v>
      </c>
      <c r="H66">
        <v>4</v>
      </c>
      <c r="I66" t="s">
        <v>271</v>
      </c>
      <c r="J66">
        <v>2</v>
      </c>
      <c r="K66" t="s">
        <v>272</v>
      </c>
      <c r="L66" t="s">
        <v>273</v>
      </c>
    </row>
    <row r="67" spans="1:18" x14ac:dyDescent="0.3">
      <c r="A67" t="s">
        <v>257</v>
      </c>
      <c r="B67" t="s">
        <v>258</v>
      </c>
      <c r="C67" t="s">
        <v>14</v>
      </c>
      <c r="D67">
        <v>39.949172400000002</v>
      </c>
      <c r="E67">
        <v>-75.170727299999996</v>
      </c>
      <c r="F67" t="s">
        <v>259</v>
      </c>
      <c r="G67">
        <v>2761</v>
      </c>
      <c r="H67">
        <v>4</v>
      </c>
      <c r="I67" t="s">
        <v>274</v>
      </c>
      <c r="J67">
        <v>5</v>
      </c>
      <c r="K67" t="s">
        <v>275</v>
      </c>
      <c r="L67" t="s">
        <v>276</v>
      </c>
    </row>
    <row r="68" spans="1:18" x14ac:dyDescent="0.3">
      <c r="A68" t="s">
        <v>257</v>
      </c>
      <c r="B68" t="s">
        <v>258</v>
      </c>
      <c r="C68" t="s">
        <v>14</v>
      </c>
      <c r="D68">
        <v>39.949172400000002</v>
      </c>
      <c r="E68">
        <v>-75.170727299999996</v>
      </c>
      <c r="F68" t="s">
        <v>259</v>
      </c>
      <c r="G68">
        <v>2761</v>
      </c>
      <c r="H68">
        <v>4</v>
      </c>
      <c r="I68" t="s">
        <v>277</v>
      </c>
      <c r="J68">
        <v>4</v>
      </c>
      <c r="K68" t="s">
        <v>278</v>
      </c>
      <c r="L68" t="s">
        <v>279</v>
      </c>
    </row>
    <row r="69" spans="1:18" x14ac:dyDescent="0.3">
      <c r="A69" t="s">
        <v>257</v>
      </c>
      <c r="B69" t="s">
        <v>258</v>
      </c>
      <c r="C69" t="s">
        <v>14</v>
      </c>
      <c r="D69">
        <v>39.949172400000002</v>
      </c>
      <c r="E69">
        <v>-75.170727299999996</v>
      </c>
      <c r="F69" t="s">
        <v>259</v>
      </c>
      <c r="G69">
        <v>2761</v>
      </c>
      <c r="H69">
        <v>4</v>
      </c>
      <c r="I69" t="s">
        <v>280</v>
      </c>
      <c r="J69">
        <v>5</v>
      </c>
      <c r="L69" t="s">
        <v>281</v>
      </c>
    </row>
    <row r="70" spans="1:18" x14ac:dyDescent="0.3">
      <c r="A70" t="s">
        <v>257</v>
      </c>
      <c r="B70" t="s">
        <v>258</v>
      </c>
      <c r="C70" t="s">
        <v>14</v>
      </c>
      <c r="D70">
        <v>39.949172400000002</v>
      </c>
      <c r="E70">
        <v>-75.170727299999996</v>
      </c>
      <c r="F70" t="s">
        <v>259</v>
      </c>
      <c r="G70">
        <v>2761</v>
      </c>
      <c r="H70">
        <v>4</v>
      </c>
      <c r="I70" t="s">
        <v>282</v>
      </c>
      <c r="J70">
        <v>5</v>
      </c>
      <c r="K70" t="s">
        <v>283</v>
      </c>
      <c r="L70" t="s">
        <v>284</v>
      </c>
    </row>
    <row r="71" spans="1:18" x14ac:dyDescent="0.3">
      <c r="A71" t="s">
        <v>257</v>
      </c>
      <c r="B71" t="s">
        <v>258</v>
      </c>
      <c r="C71" t="s">
        <v>14</v>
      </c>
      <c r="D71">
        <v>39.949172400000002</v>
      </c>
      <c r="E71">
        <v>-75.170727299999996</v>
      </c>
      <c r="F71" t="s">
        <v>259</v>
      </c>
      <c r="G71">
        <v>2761</v>
      </c>
      <c r="H71">
        <v>4</v>
      </c>
      <c r="I71" t="s">
        <v>285</v>
      </c>
      <c r="J71">
        <v>4</v>
      </c>
      <c r="K71" t="s">
        <v>286</v>
      </c>
      <c r="L71" t="s">
        <v>287</v>
      </c>
    </row>
    <row r="72" spans="1:18" x14ac:dyDescent="0.3">
      <c r="A72" t="s">
        <v>288</v>
      </c>
      <c r="B72" t="s">
        <v>289</v>
      </c>
      <c r="C72" t="s">
        <v>14</v>
      </c>
      <c r="D72">
        <v>39.941498000000003</v>
      </c>
      <c r="E72">
        <v>-75.149271999999996</v>
      </c>
      <c r="F72" t="s">
        <v>290</v>
      </c>
      <c r="G72">
        <v>2736</v>
      </c>
      <c r="H72">
        <v>3.5</v>
      </c>
      <c r="I72" t="s">
        <v>291</v>
      </c>
      <c r="J72">
        <v>3</v>
      </c>
      <c r="K72" t="s">
        <v>292</v>
      </c>
      <c r="L72" t="s">
        <v>293</v>
      </c>
    </row>
    <row r="73" spans="1:18" x14ac:dyDescent="0.3">
      <c r="A73" t="s">
        <v>288</v>
      </c>
      <c r="B73" t="s">
        <v>289</v>
      </c>
      <c r="C73" t="s">
        <v>14</v>
      </c>
      <c r="D73">
        <v>39.941498000000003</v>
      </c>
      <c r="E73">
        <v>-75.149271999999996</v>
      </c>
      <c r="F73" t="s">
        <v>290</v>
      </c>
      <c r="G73">
        <v>2736</v>
      </c>
      <c r="H73">
        <v>3.5</v>
      </c>
      <c r="I73" t="s">
        <v>294</v>
      </c>
      <c r="J73">
        <v>5</v>
      </c>
      <c r="L73" t="s">
        <v>295</v>
      </c>
    </row>
    <row r="74" spans="1:18" x14ac:dyDescent="0.3">
      <c r="A74" t="s">
        <v>288</v>
      </c>
      <c r="B74" t="s">
        <v>289</v>
      </c>
      <c r="C74" t="s">
        <v>14</v>
      </c>
      <c r="D74">
        <v>39.941498000000003</v>
      </c>
      <c r="E74">
        <v>-75.149271999999996</v>
      </c>
      <c r="F74" t="s">
        <v>290</v>
      </c>
      <c r="G74">
        <v>2736</v>
      </c>
      <c r="H74">
        <v>3.5</v>
      </c>
      <c r="I74" t="s">
        <v>296</v>
      </c>
      <c r="J74">
        <v>4</v>
      </c>
      <c r="L74" t="s">
        <v>297</v>
      </c>
    </row>
    <row r="75" spans="1:18" x14ac:dyDescent="0.3">
      <c r="A75" t="s">
        <v>288</v>
      </c>
      <c r="B75" t="s">
        <v>289</v>
      </c>
      <c r="C75" t="s">
        <v>14</v>
      </c>
      <c r="D75">
        <v>39.941498000000003</v>
      </c>
      <c r="E75">
        <v>-75.149271999999996</v>
      </c>
      <c r="F75" t="s">
        <v>290</v>
      </c>
      <c r="G75">
        <v>2736</v>
      </c>
      <c r="H75">
        <v>3.5</v>
      </c>
      <c r="I75" t="s">
        <v>298</v>
      </c>
      <c r="J75">
        <v>3</v>
      </c>
      <c r="K75" t="s">
        <v>299</v>
      </c>
      <c r="L75" t="s">
        <v>300</v>
      </c>
    </row>
    <row r="76" spans="1:18" x14ac:dyDescent="0.3">
      <c r="A76" t="s">
        <v>288</v>
      </c>
      <c r="B76" t="s">
        <v>289</v>
      </c>
      <c r="C76" t="s">
        <v>14</v>
      </c>
      <c r="D76">
        <v>39.941498000000003</v>
      </c>
      <c r="E76">
        <v>-75.149271999999996</v>
      </c>
      <c r="F76" t="s">
        <v>290</v>
      </c>
      <c r="G76">
        <v>2736</v>
      </c>
      <c r="H76">
        <v>3.5</v>
      </c>
      <c r="I76" t="s">
        <v>301</v>
      </c>
      <c r="J76">
        <v>5</v>
      </c>
      <c r="K76" t="s">
        <v>302</v>
      </c>
      <c r="L76" t="s">
        <v>303</v>
      </c>
      <c r="M76" t="s">
        <v>304</v>
      </c>
      <c r="N76" t="s">
        <v>305</v>
      </c>
      <c r="O76" t="s">
        <v>306</v>
      </c>
      <c r="P76" t="s">
        <v>307</v>
      </c>
      <c r="Q76" t="s">
        <v>308</v>
      </c>
      <c r="R76" t="s">
        <v>309</v>
      </c>
    </row>
    <row r="77" spans="1:18" x14ac:dyDescent="0.3">
      <c r="A77" t="s">
        <v>288</v>
      </c>
      <c r="B77" t="s">
        <v>289</v>
      </c>
      <c r="C77" t="s">
        <v>14</v>
      </c>
      <c r="D77">
        <v>39.941498000000003</v>
      </c>
      <c r="E77">
        <v>-75.149271999999996</v>
      </c>
      <c r="F77" t="s">
        <v>290</v>
      </c>
      <c r="G77">
        <v>2736</v>
      </c>
      <c r="H77">
        <v>3.5</v>
      </c>
      <c r="I77" t="s">
        <v>310</v>
      </c>
      <c r="J77">
        <v>1</v>
      </c>
      <c r="L77" t="s">
        <v>311</v>
      </c>
    </row>
    <row r="78" spans="1:18" x14ac:dyDescent="0.3">
      <c r="A78" t="s">
        <v>288</v>
      </c>
      <c r="B78" t="s">
        <v>289</v>
      </c>
      <c r="C78" t="s">
        <v>14</v>
      </c>
      <c r="D78">
        <v>39.941498000000003</v>
      </c>
      <c r="E78">
        <v>-75.149271999999996</v>
      </c>
      <c r="F78" t="s">
        <v>290</v>
      </c>
      <c r="G78">
        <v>2736</v>
      </c>
      <c r="H78">
        <v>3.5</v>
      </c>
      <c r="I78" t="s">
        <v>312</v>
      </c>
      <c r="J78">
        <v>3</v>
      </c>
      <c r="K78" t="s">
        <v>313</v>
      </c>
      <c r="L78" t="s">
        <v>314</v>
      </c>
    </row>
    <row r="79" spans="1:18" x14ac:dyDescent="0.3">
      <c r="A79" t="s">
        <v>288</v>
      </c>
      <c r="B79" t="s">
        <v>289</v>
      </c>
      <c r="C79" t="s">
        <v>14</v>
      </c>
      <c r="D79">
        <v>39.941498000000003</v>
      </c>
      <c r="E79">
        <v>-75.149271999999996</v>
      </c>
      <c r="F79" t="s">
        <v>290</v>
      </c>
      <c r="G79">
        <v>2736</v>
      </c>
      <c r="H79">
        <v>3.5</v>
      </c>
      <c r="I79" t="s">
        <v>315</v>
      </c>
      <c r="J79">
        <v>5</v>
      </c>
      <c r="L79" t="s">
        <v>316</v>
      </c>
    </row>
    <row r="80" spans="1:18" x14ac:dyDescent="0.3">
      <c r="A80" t="s">
        <v>288</v>
      </c>
      <c r="B80" t="s">
        <v>289</v>
      </c>
      <c r="C80" t="s">
        <v>14</v>
      </c>
      <c r="D80">
        <v>39.941498000000003</v>
      </c>
      <c r="E80">
        <v>-75.149271999999996</v>
      </c>
      <c r="F80" t="s">
        <v>290</v>
      </c>
      <c r="G80">
        <v>2736</v>
      </c>
      <c r="H80">
        <v>3.5</v>
      </c>
      <c r="I80" t="s">
        <v>317</v>
      </c>
      <c r="J80">
        <v>5</v>
      </c>
      <c r="L80" t="s">
        <v>318</v>
      </c>
    </row>
    <row r="81" spans="1:12" x14ac:dyDescent="0.3">
      <c r="A81" t="s">
        <v>288</v>
      </c>
      <c r="B81" t="s">
        <v>289</v>
      </c>
      <c r="C81" t="s">
        <v>14</v>
      </c>
      <c r="D81">
        <v>39.941498000000003</v>
      </c>
      <c r="E81">
        <v>-75.149271999999996</v>
      </c>
      <c r="F81" t="s">
        <v>290</v>
      </c>
      <c r="G81">
        <v>2736</v>
      </c>
      <c r="H81">
        <v>3.5</v>
      </c>
      <c r="I81" t="s">
        <v>319</v>
      </c>
      <c r="J81">
        <v>5</v>
      </c>
      <c r="L81" t="s">
        <v>320</v>
      </c>
    </row>
    <row r="82" spans="1:12" x14ac:dyDescent="0.3">
      <c r="A82" t="s">
        <v>321</v>
      </c>
      <c r="B82" t="s">
        <v>322</v>
      </c>
      <c r="C82" t="s">
        <v>14</v>
      </c>
      <c r="D82">
        <v>40.029494</v>
      </c>
      <c r="E82">
        <v>-75.205971399999996</v>
      </c>
      <c r="F82" t="s">
        <v>323</v>
      </c>
      <c r="G82">
        <v>2686</v>
      </c>
      <c r="H82">
        <v>4</v>
      </c>
      <c r="I82" t="s">
        <v>324</v>
      </c>
      <c r="J82">
        <v>5</v>
      </c>
      <c r="L82" t="s">
        <v>325</v>
      </c>
    </row>
    <row r="83" spans="1:12" x14ac:dyDescent="0.3">
      <c r="A83" t="s">
        <v>321</v>
      </c>
      <c r="B83" t="s">
        <v>322</v>
      </c>
      <c r="C83" t="s">
        <v>14</v>
      </c>
      <c r="D83">
        <v>40.029494</v>
      </c>
      <c r="E83">
        <v>-75.205971399999996</v>
      </c>
      <c r="F83" t="s">
        <v>323</v>
      </c>
      <c r="G83">
        <v>2686</v>
      </c>
      <c r="H83">
        <v>4</v>
      </c>
      <c r="I83" t="s">
        <v>326</v>
      </c>
      <c r="J83">
        <v>3</v>
      </c>
      <c r="K83" t="s">
        <v>327</v>
      </c>
      <c r="L83" t="e">
        <f>-Q6JIMNhTO4k94_2OztBPg</f>
        <v>#NAME?</v>
      </c>
    </row>
    <row r="84" spans="1:12" x14ac:dyDescent="0.3">
      <c r="A84" t="s">
        <v>321</v>
      </c>
      <c r="B84" t="s">
        <v>322</v>
      </c>
      <c r="C84" t="s">
        <v>14</v>
      </c>
      <c r="D84">
        <v>40.029494</v>
      </c>
      <c r="E84">
        <v>-75.205971399999996</v>
      </c>
      <c r="F84" t="s">
        <v>323</v>
      </c>
      <c r="G84">
        <v>2686</v>
      </c>
      <c r="H84">
        <v>4</v>
      </c>
      <c r="I84" t="s">
        <v>328</v>
      </c>
      <c r="J84">
        <v>5</v>
      </c>
      <c r="L84" t="s">
        <v>329</v>
      </c>
    </row>
    <row r="85" spans="1:12" x14ac:dyDescent="0.3">
      <c r="A85" t="s">
        <v>321</v>
      </c>
      <c r="B85" t="s">
        <v>322</v>
      </c>
      <c r="C85" t="s">
        <v>14</v>
      </c>
      <c r="D85">
        <v>40.029494</v>
      </c>
      <c r="E85">
        <v>-75.205971399999996</v>
      </c>
      <c r="F85" t="s">
        <v>323</v>
      </c>
      <c r="G85">
        <v>2686</v>
      </c>
      <c r="H85">
        <v>4</v>
      </c>
      <c r="I85" t="s">
        <v>330</v>
      </c>
      <c r="J85">
        <v>5</v>
      </c>
      <c r="L85" t="s">
        <v>331</v>
      </c>
    </row>
    <row r="86" spans="1:12" x14ac:dyDescent="0.3">
      <c r="A86" t="s">
        <v>321</v>
      </c>
      <c r="B86" t="s">
        <v>322</v>
      </c>
      <c r="C86" t="s">
        <v>14</v>
      </c>
      <c r="D86">
        <v>40.029494</v>
      </c>
      <c r="E86">
        <v>-75.205971399999996</v>
      </c>
      <c r="F86" t="s">
        <v>323</v>
      </c>
      <c r="G86">
        <v>2686</v>
      </c>
      <c r="H86">
        <v>4</v>
      </c>
      <c r="I86" t="s">
        <v>332</v>
      </c>
      <c r="J86">
        <v>5</v>
      </c>
      <c r="K86" t="s">
        <v>333</v>
      </c>
      <c r="L86" t="s">
        <v>334</v>
      </c>
    </row>
    <row r="87" spans="1:12" x14ac:dyDescent="0.3">
      <c r="A87" t="s">
        <v>321</v>
      </c>
      <c r="B87" t="s">
        <v>322</v>
      </c>
      <c r="C87" t="s">
        <v>14</v>
      </c>
      <c r="D87">
        <v>40.029494</v>
      </c>
      <c r="E87">
        <v>-75.205971399999996</v>
      </c>
      <c r="F87" t="s">
        <v>323</v>
      </c>
      <c r="G87">
        <v>2686</v>
      </c>
      <c r="H87">
        <v>4</v>
      </c>
      <c r="I87" t="s">
        <v>335</v>
      </c>
      <c r="J87">
        <v>5</v>
      </c>
      <c r="K87" t="s">
        <v>336</v>
      </c>
      <c r="L87" t="s">
        <v>337</v>
      </c>
    </row>
    <row r="88" spans="1:12" x14ac:dyDescent="0.3">
      <c r="A88" t="s">
        <v>321</v>
      </c>
      <c r="B88" t="s">
        <v>322</v>
      </c>
      <c r="C88" t="s">
        <v>14</v>
      </c>
      <c r="D88">
        <v>40.029494</v>
      </c>
      <c r="E88">
        <v>-75.205971399999996</v>
      </c>
      <c r="F88" t="s">
        <v>323</v>
      </c>
      <c r="G88">
        <v>2686</v>
      </c>
      <c r="H88">
        <v>4</v>
      </c>
      <c r="I88" t="s">
        <v>338</v>
      </c>
      <c r="J88">
        <v>4</v>
      </c>
      <c r="K88" t="s">
        <v>339</v>
      </c>
      <c r="L88" t="s">
        <v>340</v>
      </c>
    </row>
    <row r="89" spans="1:12" x14ac:dyDescent="0.3">
      <c r="A89" t="s">
        <v>321</v>
      </c>
      <c r="B89" t="s">
        <v>322</v>
      </c>
      <c r="C89" t="s">
        <v>14</v>
      </c>
      <c r="D89">
        <v>40.029494</v>
      </c>
      <c r="E89">
        <v>-75.205971399999996</v>
      </c>
      <c r="F89" t="s">
        <v>323</v>
      </c>
      <c r="G89">
        <v>2686</v>
      </c>
      <c r="H89">
        <v>4</v>
      </c>
      <c r="I89" t="s">
        <v>341</v>
      </c>
      <c r="J89">
        <v>5</v>
      </c>
      <c r="K89" t="s">
        <v>342</v>
      </c>
      <c r="L89" t="s">
        <v>343</v>
      </c>
    </row>
    <row r="90" spans="1:12" x14ac:dyDescent="0.3">
      <c r="A90" t="s">
        <v>321</v>
      </c>
      <c r="B90" t="s">
        <v>322</v>
      </c>
      <c r="C90" t="s">
        <v>14</v>
      </c>
      <c r="D90">
        <v>40.029494</v>
      </c>
      <c r="E90">
        <v>-75.205971399999996</v>
      </c>
      <c r="F90" t="s">
        <v>323</v>
      </c>
      <c r="G90">
        <v>2686</v>
      </c>
      <c r="H90">
        <v>4</v>
      </c>
      <c r="I90" t="s">
        <v>344</v>
      </c>
      <c r="J90">
        <v>4</v>
      </c>
      <c r="K90" t="s">
        <v>345</v>
      </c>
      <c r="L90" t="s">
        <v>346</v>
      </c>
    </row>
    <row r="91" spans="1:12" x14ac:dyDescent="0.3">
      <c r="A91" t="s">
        <v>321</v>
      </c>
      <c r="B91" t="s">
        <v>322</v>
      </c>
      <c r="C91" t="s">
        <v>14</v>
      </c>
      <c r="D91">
        <v>40.029494</v>
      </c>
      <c r="E91">
        <v>-75.205971399999996</v>
      </c>
      <c r="F91" t="s">
        <v>323</v>
      </c>
      <c r="G91">
        <v>2686</v>
      </c>
      <c r="H91">
        <v>4</v>
      </c>
      <c r="I91" t="s">
        <v>347</v>
      </c>
      <c r="J91">
        <v>2</v>
      </c>
      <c r="K91" t="s">
        <v>348</v>
      </c>
      <c r="L91" t="s">
        <v>349</v>
      </c>
    </row>
    <row r="92" spans="1:12" x14ac:dyDescent="0.3">
      <c r="A92" t="s">
        <v>350</v>
      </c>
      <c r="B92" t="s">
        <v>351</v>
      </c>
      <c r="C92" t="s">
        <v>14</v>
      </c>
      <c r="D92">
        <v>39.948122553300003</v>
      </c>
      <c r="E92">
        <v>-75.162463112099999</v>
      </c>
      <c r="F92" t="s">
        <v>352</v>
      </c>
      <c r="G92">
        <v>2679</v>
      </c>
      <c r="H92">
        <v>4</v>
      </c>
      <c r="I92" t="s">
        <v>353</v>
      </c>
      <c r="J92">
        <v>1</v>
      </c>
      <c r="K92" t="s">
        <v>354</v>
      </c>
      <c r="L92" t="s">
        <v>355</v>
      </c>
    </row>
    <row r="93" spans="1:12" x14ac:dyDescent="0.3">
      <c r="A93" t="s">
        <v>350</v>
      </c>
      <c r="B93" t="s">
        <v>351</v>
      </c>
      <c r="C93" t="s">
        <v>14</v>
      </c>
      <c r="D93">
        <v>39.948122553300003</v>
      </c>
      <c r="E93">
        <v>-75.162463112099999</v>
      </c>
      <c r="F93" t="s">
        <v>352</v>
      </c>
      <c r="G93">
        <v>2679</v>
      </c>
      <c r="H93">
        <v>4</v>
      </c>
      <c r="I93" t="s">
        <v>356</v>
      </c>
      <c r="J93">
        <v>5</v>
      </c>
      <c r="K93" t="s">
        <v>357</v>
      </c>
      <c r="L93" t="s">
        <v>358</v>
      </c>
    </row>
    <row r="94" spans="1:12" x14ac:dyDescent="0.3">
      <c r="A94" t="s">
        <v>350</v>
      </c>
      <c r="B94" t="s">
        <v>351</v>
      </c>
      <c r="C94" t="s">
        <v>14</v>
      </c>
      <c r="D94">
        <v>39.948122553300003</v>
      </c>
      <c r="E94">
        <v>-75.162463112099999</v>
      </c>
      <c r="F94" t="s">
        <v>352</v>
      </c>
      <c r="G94">
        <v>2679</v>
      </c>
      <c r="H94">
        <v>4</v>
      </c>
      <c r="I94" t="s">
        <v>359</v>
      </c>
      <c r="J94">
        <v>4</v>
      </c>
      <c r="L94" t="s">
        <v>360</v>
      </c>
    </row>
    <row r="95" spans="1:12" x14ac:dyDescent="0.3">
      <c r="A95" t="s">
        <v>350</v>
      </c>
      <c r="B95" t="s">
        <v>351</v>
      </c>
      <c r="C95" t="s">
        <v>14</v>
      </c>
      <c r="D95">
        <v>39.948122553300003</v>
      </c>
      <c r="E95">
        <v>-75.162463112099999</v>
      </c>
      <c r="F95" t="s">
        <v>352</v>
      </c>
      <c r="G95">
        <v>2679</v>
      </c>
      <c r="H95">
        <v>4</v>
      </c>
      <c r="I95" t="s">
        <v>361</v>
      </c>
      <c r="J95">
        <v>5</v>
      </c>
      <c r="K95" t="s">
        <v>362</v>
      </c>
      <c r="L95" t="s">
        <v>363</v>
      </c>
    </row>
    <row r="96" spans="1:12" x14ac:dyDescent="0.3">
      <c r="A96" t="s">
        <v>350</v>
      </c>
      <c r="B96" t="s">
        <v>351</v>
      </c>
      <c r="C96" t="s">
        <v>14</v>
      </c>
      <c r="D96">
        <v>39.948122553300003</v>
      </c>
      <c r="E96">
        <v>-75.162463112099999</v>
      </c>
      <c r="F96" t="s">
        <v>352</v>
      </c>
      <c r="G96">
        <v>2679</v>
      </c>
      <c r="H96">
        <v>4</v>
      </c>
      <c r="I96" t="s">
        <v>364</v>
      </c>
      <c r="J96">
        <v>4</v>
      </c>
      <c r="K96" t="s">
        <v>365</v>
      </c>
      <c r="L96" t="s">
        <v>366</v>
      </c>
    </row>
    <row r="97" spans="1:16" x14ac:dyDescent="0.3">
      <c r="A97" t="s">
        <v>350</v>
      </c>
      <c r="B97" t="s">
        <v>351</v>
      </c>
      <c r="C97" t="s">
        <v>14</v>
      </c>
      <c r="D97">
        <v>39.948122553300003</v>
      </c>
      <c r="E97">
        <v>-75.162463112099999</v>
      </c>
      <c r="F97" t="s">
        <v>352</v>
      </c>
      <c r="G97">
        <v>2679</v>
      </c>
      <c r="H97">
        <v>4</v>
      </c>
      <c r="I97" t="s">
        <v>367</v>
      </c>
      <c r="J97">
        <v>5</v>
      </c>
      <c r="K97" t="s">
        <v>368</v>
      </c>
      <c r="L97" t="s">
        <v>369</v>
      </c>
    </row>
    <row r="98" spans="1:16" x14ac:dyDescent="0.3">
      <c r="A98" t="s">
        <v>350</v>
      </c>
      <c r="B98" t="s">
        <v>351</v>
      </c>
      <c r="C98" t="s">
        <v>14</v>
      </c>
      <c r="D98">
        <v>39.948122553300003</v>
      </c>
      <c r="E98">
        <v>-75.162463112099999</v>
      </c>
      <c r="F98" t="s">
        <v>352</v>
      </c>
      <c r="G98">
        <v>2679</v>
      </c>
      <c r="H98">
        <v>4</v>
      </c>
      <c r="I98" t="s">
        <v>370</v>
      </c>
      <c r="J98">
        <v>5</v>
      </c>
      <c r="L98" t="s">
        <v>371</v>
      </c>
    </row>
    <row r="99" spans="1:16" x14ac:dyDescent="0.3">
      <c r="A99" t="s">
        <v>350</v>
      </c>
      <c r="B99" t="s">
        <v>351</v>
      </c>
      <c r="C99" t="s">
        <v>14</v>
      </c>
      <c r="D99">
        <v>39.948122553300003</v>
      </c>
      <c r="E99">
        <v>-75.162463112099999</v>
      </c>
      <c r="F99" t="s">
        <v>352</v>
      </c>
      <c r="G99">
        <v>2679</v>
      </c>
      <c r="H99">
        <v>4</v>
      </c>
      <c r="I99" t="s">
        <v>372</v>
      </c>
      <c r="J99">
        <v>4</v>
      </c>
      <c r="L99" t="s">
        <v>20</v>
      </c>
    </row>
    <row r="100" spans="1:16" x14ac:dyDescent="0.3">
      <c r="A100" t="s">
        <v>350</v>
      </c>
      <c r="B100" t="s">
        <v>351</v>
      </c>
      <c r="C100" t="s">
        <v>14</v>
      </c>
      <c r="D100">
        <v>39.948122553300003</v>
      </c>
      <c r="E100">
        <v>-75.162463112099999</v>
      </c>
      <c r="F100" t="s">
        <v>352</v>
      </c>
      <c r="G100">
        <v>2679</v>
      </c>
      <c r="H100">
        <v>4</v>
      </c>
      <c r="I100" t="s">
        <v>373</v>
      </c>
      <c r="J100">
        <v>1</v>
      </c>
      <c r="K100" t="s">
        <v>374</v>
      </c>
      <c r="L100" t="s">
        <v>375</v>
      </c>
      <c r="M100" t="s">
        <v>376</v>
      </c>
      <c r="N100" t="s">
        <v>377</v>
      </c>
      <c r="O100" t="s">
        <v>378</v>
      </c>
      <c r="P100" t="s">
        <v>379</v>
      </c>
    </row>
    <row r="101" spans="1:16" x14ac:dyDescent="0.3">
      <c r="A101" t="s">
        <v>350</v>
      </c>
      <c r="B101" t="s">
        <v>351</v>
      </c>
      <c r="C101" t="s">
        <v>14</v>
      </c>
      <c r="D101">
        <v>39.948122553300003</v>
      </c>
      <c r="E101">
        <v>-75.162463112099999</v>
      </c>
      <c r="F101" t="s">
        <v>352</v>
      </c>
      <c r="G101">
        <v>2679</v>
      </c>
      <c r="H101">
        <v>4</v>
      </c>
      <c r="I101" t="s">
        <v>380</v>
      </c>
      <c r="J101">
        <v>2</v>
      </c>
      <c r="K101" t="s">
        <v>381</v>
      </c>
      <c r="L101" t="s">
        <v>382</v>
      </c>
    </row>
    <row r="102" spans="1:16" x14ac:dyDescent="0.3">
      <c r="A102" t="s">
        <v>383</v>
      </c>
      <c r="B102" t="s">
        <v>384</v>
      </c>
      <c r="C102" t="s">
        <v>14</v>
      </c>
      <c r="D102">
        <v>39.955399</v>
      </c>
      <c r="E102">
        <v>-75.156727000000004</v>
      </c>
      <c r="F102" t="s">
        <v>385</v>
      </c>
      <c r="G102">
        <v>2672</v>
      </c>
      <c r="H102">
        <v>4</v>
      </c>
      <c r="I102" t="s">
        <v>386</v>
      </c>
      <c r="J102">
        <v>5</v>
      </c>
      <c r="K102" t="s">
        <v>387</v>
      </c>
      <c r="L102" t="s">
        <v>388</v>
      </c>
    </row>
    <row r="103" spans="1:16" x14ac:dyDescent="0.3">
      <c r="A103" t="s">
        <v>383</v>
      </c>
      <c r="B103" t="s">
        <v>384</v>
      </c>
      <c r="C103" t="s">
        <v>14</v>
      </c>
      <c r="D103">
        <v>39.955399</v>
      </c>
      <c r="E103">
        <v>-75.156727000000004</v>
      </c>
      <c r="F103" t="s">
        <v>385</v>
      </c>
      <c r="G103">
        <v>2672</v>
      </c>
      <c r="H103">
        <v>4</v>
      </c>
      <c r="I103" t="s">
        <v>389</v>
      </c>
      <c r="J103">
        <v>4</v>
      </c>
      <c r="K103" t="s">
        <v>390</v>
      </c>
      <c r="L103" t="s">
        <v>391</v>
      </c>
    </row>
    <row r="104" spans="1:16" x14ac:dyDescent="0.3">
      <c r="A104" t="s">
        <v>383</v>
      </c>
      <c r="B104" t="s">
        <v>384</v>
      </c>
      <c r="C104" t="s">
        <v>14</v>
      </c>
      <c r="D104">
        <v>39.955399</v>
      </c>
      <c r="E104">
        <v>-75.156727000000004</v>
      </c>
      <c r="F104" t="s">
        <v>385</v>
      </c>
      <c r="G104">
        <v>2672</v>
      </c>
      <c r="H104">
        <v>4</v>
      </c>
      <c r="I104" t="s">
        <v>392</v>
      </c>
      <c r="J104">
        <v>5</v>
      </c>
      <c r="L104" t="s">
        <v>393</v>
      </c>
    </row>
    <row r="105" spans="1:16" x14ac:dyDescent="0.3">
      <c r="A105" t="s">
        <v>383</v>
      </c>
      <c r="B105" t="s">
        <v>384</v>
      </c>
      <c r="C105" t="s">
        <v>14</v>
      </c>
      <c r="D105">
        <v>39.955399</v>
      </c>
      <c r="E105">
        <v>-75.156727000000004</v>
      </c>
      <c r="F105" t="s">
        <v>385</v>
      </c>
      <c r="G105">
        <v>2672</v>
      </c>
      <c r="H105">
        <v>4</v>
      </c>
      <c r="I105" t="s">
        <v>394</v>
      </c>
      <c r="J105">
        <v>5</v>
      </c>
      <c r="L105" t="s">
        <v>395</v>
      </c>
    </row>
    <row r="106" spans="1:16" x14ac:dyDescent="0.3">
      <c r="A106" t="s">
        <v>383</v>
      </c>
      <c r="B106" t="s">
        <v>384</v>
      </c>
      <c r="C106" t="s">
        <v>14</v>
      </c>
      <c r="D106">
        <v>39.955399</v>
      </c>
      <c r="E106">
        <v>-75.156727000000004</v>
      </c>
      <c r="F106" t="s">
        <v>385</v>
      </c>
      <c r="G106">
        <v>2672</v>
      </c>
      <c r="H106">
        <v>4</v>
      </c>
      <c r="I106" t="s">
        <v>396</v>
      </c>
      <c r="J106">
        <v>1</v>
      </c>
      <c r="K106" t="s">
        <v>397</v>
      </c>
      <c r="L106" t="s">
        <v>398</v>
      </c>
    </row>
    <row r="107" spans="1:16" x14ac:dyDescent="0.3">
      <c r="A107" t="s">
        <v>383</v>
      </c>
      <c r="B107" t="s">
        <v>384</v>
      </c>
      <c r="C107" t="s">
        <v>14</v>
      </c>
      <c r="D107">
        <v>39.955399</v>
      </c>
      <c r="E107">
        <v>-75.156727000000004</v>
      </c>
      <c r="F107" t="s">
        <v>385</v>
      </c>
      <c r="G107">
        <v>2672</v>
      </c>
      <c r="H107">
        <v>4</v>
      </c>
      <c r="I107" t="s">
        <v>399</v>
      </c>
      <c r="J107">
        <v>3</v>
      </c>
      <c r="K107" t="s">
        <v>400</v>
      </c>
      <c r="L107" t="s">
        <v>401</v>
      </c>
    </row>
    <row r="108" spans="1:16" x14ac:dyDescent="0.3">
      <c r="A108" t="s">
        <v>383</v>
      </c>
      <c r="B108" t="s">
        <v>384</v>
      </c>
      <c r="C108" t="s">
        <v>14</v>
      </c>
      <c r="D108">
        <v>39.955399</v>
      </c>
      <c r="E108">
        <v>-75.156727000000004</v>
      </c>
      <c r="F108" t="s">
        <v>385</v>
      </c>
      <c r="G108">
        <v>2672</v>
      </c>
      <c r="H108">
        <v>4</v>
      </c>
      <c r="I108" t="s">
        <v>402</v>
      </c>
      <c r="J108">
        <v>4</v>
      </c>
      <c r="L108" t="s">
        <v>403</v>
      </c>
    </row>
    <row r="109" spans="1:16" x14ac:dyDescent="0.3">
      <c r="A109" t="s">
        <v>383</v>
      </c>
      <c r="B109" t="s">
        <v>384</v>
      </c>
      <c r="C109" t="s">
        <v>14</v>
      </c>
      <c r="D109">
        <v>39.955399</v>
      </c>
      <c r="E109">
        <v>-75.156727000000004</v>
      </c>
      <c r="F109" t="s">
        <v>385</v>
      </c>
      <c r="G109">
        <v>2672</v>
      </c>
      <c r="H109">
        <v>4</v>
      </c>
      <c r="I109" t="s">
        <v>404</v>
      </c>
      <c r="J109">
        <v>4</v>
      </c>
      <c r="K109" t="s">
        <v>405</v>
      </c>
      <c r="L109" t="e">
        <f>-dnERQYQCDVZFMMuh7bBDg</f>
        <v>#NAME?</v>
      </c>
    </row>
    <row r="110" spans="1:16" x14ac:dyDescent="0.3">
      <c r="A110" t="s">
        <v>383</v>
      </c>
      <c r="B110" t="s">
        <v>384</v>
      </c>
      <c r="C110" t="s">
        <v>14</v>
      </c>
      <c r="D110">
        <v>39.955399</v>
      </c>
      <c r="E110">
        <v>-75.156727000000004</v>
      </c>
      <c r="F110" t="s">
        <v>385</v>
      </c>
      <c r="G110">
        <v>2672</v>
      </c>
      <c r="H110">
        <v>4</v>
      </c>
      <c r="I110" t="s">
        <v>406</v>
      </c>
      <c r="J110">
        <v>1</v>
      </c>
      <c r="L110" t="s">
        <v>407</v>
      </c>
    </row>
    <row r="111" spans="1:16" x14ac:dyDescent="0.3">
      <c r="A111" t="s">
        <v>383</v>
      </c>
      <c r="B111" t="s">
        <v>384</v>
      </c>
      <c r="C111" t="s">
        <v>14</v>
      </c>
      <c r="D111">
        <v>39.955399</v>
      </c>
      <c r="E111">
        <v>-75.156727000000004</v>
      </c>
      <c r="F111" t="s">
        <v>385</v>
      </c>
      <c r="G111">
        <v>2672</v>
      </c>
      <c r="H111">
        <v>4</v>
      </c>
      <c r="I111" t="s">
        <v>408</v>
      </c>
      <c r="J111">
        <v>5</v>
      </c>
      <c r="K111" t="s">
        <v>409</v>
      </c>
      <c r="L111" t="s">
        <v>410</v>
      </c>
    </row>
    <row r="112" spans="1:16" x14ac:dyDescent="0.3">
      <c r="A112" t="s">
        <v>411</v>
      </c>
      <c r="B112" t="s">
        <v>412</v>
      </c>
      <c r="C112" t="s">
        <v>14</v>
      </c>
      <c r="D112">
        <v>39.951003999999998</v>
      </c>
      <c r="E112">
        <v>-75.170636000000002</v>
      </c>
      <c r="F112" t="s">
        <v>413</v>
      </c>
      <c r="G112">
        <v>2497</v>
      </c>
      <c r="H112">
        <v>4</v>
      </c>
      <c r="I112" t="s">
        <v>414</v>
      </c>
      <c r="J112">
        <v>5</v>
      </c>
      <c r="K112" t="s">
        <v>415</v>
      </c>
      <c r="L112" t="s">
        <v>416</v>
      </c>
    </row>
    <row r="113" spans="1:23" x14ac:dyDescent="0.3">
      <c r="A113" t="s">
        <v>411</v>
      </c>
      <c r="B113" t="s">
        <v>412</v>
      </c>
      <c r="C113" t="s">
        <v>14</v>
      </c>
      <c r="D113">
        <v>39.951003999999998</v>
      </c>
      <c r="E113">
        <v>-75.170636000000002</v>
      </c>
      <c r="F113" t="s">
        <v>413</v>
      </c>
      <c r="G113">
        <v>2497</v>
      </c>
      <c r="H113">
        <v>4</v>
      </c>
      <c r="I113" t="s">
        <v>417</v>
      </c>
      <c r="J113">
        <v>4</v>
      </c>
      <c r="K113" t="s">
        <v>418</v>
      </c>
      <c r="L113" t="s">
        <v>419</v>
      </c>
      <c r="M113" t="s">
        <v>420</v>
      </c>
      <c r="N113" t="s">
        <v>421</v>
      </c>
      <c r="O113" t="s">
        <v>422</v>
      </c>
      <c r="P113" t="s">
        <v>423</v>
      </c>
      <c r="Q113" t="s">
        <v>424</v>
      </c>
      <c r="R113" t="s">
        <v>425</v>
      </c>
      <c r="S113" t="s">
        <v>426</v>
      </c>
    </row>
    <row r="114" spans="1:23" x14ac:dyDescent="0.3">
      <c r="A114" t="s">
        <v>411</v>
      </c>
      <c r="B114" t="s">
        <v>412</v>
      </c>
      <c r="C114" t="s">
        <v>14</v>
      </c>
      <c r="D114">
        <v>39.951003999999998</v>
      </c>
      <c r="E114">
        <v>-75.170636000000002</v>
      </c>
      <c r="F114" t="s">
        <v>413</v>
      </c>
      <c r="G114">
        <v>2497</v>
      </c>
      <c r="H114">
        <v>4</v>
      </c>
      <c r="I114" t="s">
        <v>427</v>
      </c>
      <c r="J114">
        <v>4</v>
      </c>
      <c r="K114" t="s">
        <v>428</v>
      </c>
      <c r="L114" t="s">
        <v>429</v>
      </c>
    </row>
    <row r="115" spans="1:23" x14ac:dyDescent="0.3">
      <c r="A115" t="s">
        <v>411</v>
      </c>
      <c r="B115" t="s">
        <v>412</v>
      </c>
      <c r="C115" t="s">
        <v>14</v>
      </c>
      <c r="D115">
        <v>39.951003999999998</v>
      </c>
      <c r="E115">
        <v>-75.170636000000002</v>
      </c>
      <c r="F115" t="s">
        <v>413</v>
      </c>
      <c r="G115">
        <v>2497</v>
      </c>
      <c r="H115">
        <v>4</v>
      </c>
      <c r="I115" t="s">
        <v>430</v>
      </c>
      <c r="J115">
        <v>3</v>
      </c>
      <c r="K115" t="s">
        <v>431</v>
      </c>
      <c r="L115" t="s">
        <v>432</v>
      </c>
    </row>
    <row r="116" spans="1:23" x14ac:dyDescent="0.3">
      <c r="A116" t="s">
        <v>411</v>
      </c>
      <c r="B116" t="s">
        <v>412</v>
      </c>
      <c r="C116" t="s">
        <v>14</v>
      </c>
      <c r="D116">
        <v>39.951003999999998</v>
      </c>
      <c r="E116">
        <v>-75.170636000000002</v>
      </c>
      <c r="F116" t="s">
        <v>413</v>
      </c>
      <c r="G116">
        <v>2497</v>
      </c>
      <c r="H116">
        <v>4</v>
      </c>
      <c r="I116" t="s">
        <v>433</v>
      </c>
      <c r="J116">
        <v>5</v>
      </c>
      <c r="K116" t="s">
        <v>434</v>
      </c>
      <c r="L116" t="s">
        <v>435</v>
      </c>
    </row>
    <row r="117" spans="1:23" x14ac:dyDescent="0.3">
      <c r="A117" t="s">
        <v>411</v>
      </c>
      <c r="B117" t="s">
        <v>412</v>
      </c>
      <c r="C117" t="s">
        <v>14</v>
      </c>
      <c r="D117">
        <v>39.951003999999998</v>
      </c>
      <c r="E117">
        <v>-75.170636000000002</v>
      </c>
      <c r="F117" t="s">
        <v>413</v>
      </c>
      <c r="G117">
        <v>2497</v>
      </c>
      <c r="H117">
        <v>4</v>
      </c>
      <c r="I117" t="s">
        <v>436</v>
      </c>
      <c r="J117">
        <v>5</v>
      </c>
      <c r="K117" t="s">
        <v>437</v>
      </c>
      <c r="L117" t="s">
        <v>438</v>
      </c>
    </row>
    <row r="118" spans="1:23" x14ac:dyDescent="0.3">
      <c r="A118" t="s">
        <v>411</v>
      </c>
      <c r="B118" t="s">
        <v>412</v>
      </c>
      <c r="C118" t="s">
        <v>14</v>
      </c>
      <c r="D118">
        <v>39.951003999999998</v>
      </c>
      <c r="E118">
        <v>-75.170636000000002</v>
      </c>
      <c r="F118" t="s">
        <v>413</v>
      </c>
      <c r="G118">
        <v>2497</v>
      </c>
      <c r="H118">
        <v>4</v>
      </c>
      <c r="I118" t="s">
        <v>439</v>
      </c>
      <c r="J118">
        <v>4</v>
      </c>
      <c r="K118" t="s">
        <v>440</v>
      </c>
      <c r="L118" t="s">
        <v>441</v>
      </c>
    </row>
    <row r="119" spans="1:23" x14ac:dyDescent="0.3">
      <c r="A119" t="s">
        <v>411</v>
      </c>
      <c r="B119" t="s">
        <v>412</v>
      </c>
      <c r="C119" t="s">
        <v>14</v>
      </c>
      <c r="D119">
        <v>39.951003999999998</v>
      </c>
      <c r="E119">
        <v>-75.170636000000002</v>
      </c>
      <c r="F119" t="s">
        <v>413</v>
      </c>
      <c r="G119">
        <v>2497</v>
      </c>
      <c r="H119">
        <v>4</v>
      </c>
      <c r="I119" t="s">
        <v>442</v>
      </c>
      <c r="J119">
        <v>5</v>
      </c>
      <c r="K119" t="s">
        <v>443</v>
      </c>
      <c r="L119" t="s">
        <v>444</v>
      </c>
    </row>
    <row r="120" spans="1:23" x14ac:dyDescent="0.3">
      <c r="A120" t="s">
        <v>411</v>
      </c>
      <c r="B120" t="s">
        <v>412</v>
      </c>
      <c r="C120" t="s">
        <v>14</v>
      </c>
      <c r="D120">
        <v>39.951003999999998</v>
      </c>
      <c r="E120">
        <v>-75.170636000000002</v>
      </c>
      <c r="F120" t="s">
        <v>413</v>
      </c>
      <c r="G120">
        <v>2497</v>
      </c>
      <c r="H120">
        <v>4</v>
      </c>
      <c r="I120" t="s">
        <v>445</v>
      </c>
      <c r="J120">
        <v>4</v>
      </c>
      <c r="K120" t="s">
        <v>446</v>
      </c>
      <c r="L120" t="s">
        <v>447</v>
      </c>
      <c r="M120" t="s">
        <v>448</v>
      </c>
      <c r="N120" t="s">
        <v>449</v>
      </c>
      <c r="O120" t="s">
        <v>450</v>
      </c>
      <c r="P120" t="s">
        <v>451</v>
      </c>
      <c r="Q120" t="s">
        <v>452</v>
      </c>
      <c r="R120" t="s">
        <v>453</v>
      </c>
      <c r="S120" t="s">
        <v>454</v>
      </c>
      <c r="T120" t="s">
        <v>455</v>
      </c>
      <c r="U120" t="s">
        <v>456</v>
      </c>
      <c r="V120" t="s">
        <v>457</v>
      </c>
      <c r="W120" t="s">
        <v>458</v>
      </c>
    </row>
    <row r="121" spans="1:23" x14ac:dyDescent="0.3">
      <c r="A121" t="s">
        <v>411</v>
      </c>
      <c r="B121" t="s">
        <v>412</v>
      </c>
      <c r="C121" t="s">
        <v>14</v>
      </c>
      <c r="D121">
        <v>39.951003999999998</v>
      </c>
      <c r="E121">
        <v>-75.170636000000002</v>
      </c>
      <c r="F121" t="s">
        <v>413</v>
      </c>
      <c r="G121">
        <v>2497</v>
      </c>
      <c r="H121">
        <v>4</v>
      </c>
      <c r="I121" t="s">
        <v>459</v>
      </c>
      <c r="J121">
        <v>5</v>
      </c>
      <c r="K121" t="s">
        <v>460</v>
      </c>
      <c r="L121" t="s">
        <v>461</v>
      </c>
    </row>
    <row r="122" spans="1:23" x14ac:dyDescent="0.3">
      <c r="A122" t="s">
        <v>462</v>
      </c>
      <c r="B122" t="s">
        <v>463</v>
      </c>
      <c r="C122" t="s">
        <v>14</v>
      </c>
      <c r="D122">
        <v>39.953478369999999</v>
      </c>
      <c r="E122">
        <v>-75.159396060299997</v>
      </c>
      <c r="F122" t="s">
        <v>464</v>
      </c>
      <c r="G122">
        <v>2221</v>
      </c>
      <c r="H122">
        <v>4</v>
      </c>
      <c r="I122" t="s">
        <v>465</v>
      </c>
      <c r="J122">
        <v>5</v>
      </c>
      <c r="K122" t="s">
        <v>466</v>
      </c>
      <c r="L122" t="s">
        <v>467</v>
      </c>
    </row>
    <row r="123" spans="1:23" x14ac:dyDescent="0.3">
      <c r="A123" t="s">
        <v>462</v>
      </c>
      <c r="B123" t="s">
        <v>463</v>
      </c>
      <c r="C123" t="s">
        <v>14</v>
      </c>
      <c r="D123">
        <v>39.953478369999999</v>
      </c>
      <c r="E123">
        <v>-75.159396060299997</v>
      </c>
      <c r="F123" t="s">
        <v>464</v>
      </c>
      <c r="G123">
        <v>2221</v>
      </c>
      <c r="H123">
        <v>4</v>
      </c>
      <c r="I123" t="s">
        <v>468</v>
      </c>
      <c r="J123">
        <v>5</v>
      </c>
      <c r="K123" t="s">
        <v>469</v>
      </c>
      <c r="L123" t="s">
        <v>470</v>
      </c>
    </row>
    <row r="124" spans="1:23" x14ac:dyDescent="0.3">
      <c r="A124" t="s">
        <v>462</v>
      </c>
      <c r="B124" t="s">
        <v>463</v>
      </c>
      <c r="C124" t="s">
        <v>14</v>
      </c>
      <c r="D124">
        <v>39.953478369999999</v>
      </c>
      <c r="E124">
        <v>-75.159396060299997</v>
      </c>
      <c r="F124" t="s">
        <v>464</v>
      </c>
      <c r="G124">
        <v>2221</v>
      </c>
      <c r="H124">
        <v>4</v>
      </c>
      <c r="I124" t="s">
        <v>471</v>
      </c>
      <c r="J124">
        <v>4</v>
      </c>
      <c r="K124" t="s">
        <v>472</v>
      </c>
      <c r="L124" t="s">
        <v>473</v>
      </c>
    </row>
    <row r="125" spans="1:23" x14ac:dyDescent="0.3">
      <c r="A125" t="s">
        <v>462</v>
      </c>
      <c r="B125" t="s">
        <v>463</v>
      </c>
      <c r="C125" t="s">
        <v>14</v>
      </c>
      <c r="D125">
        <v>39.953478369999999</v>
      </c>
      <c r="E125">
        <v>-75.159396060299997</v>
      </c>
      <c r="F125" t="s">
        <v>464</v>
      </c>
      <c r="G125">
        <v>2221</v>
      </c>
      <c r="H125">
        <v>4</v>
      </c>
      <c r="I125" t="s">
        <v>474</v>
      </c>
      <c r="J125">
        <v>5</v>
      </c>
      <c r="K125" t="s">
        <v>475</v>
      </c>
      <c r="L125" t="s">
        <v>476</v>
      </c>
    </row>
    <row r="126" spans="1:23" x14ac:dyDescent="0.3">
      <c r="A126" t="s">
        <v>462</v>
      </c>
      <c r="B126" t="s">
        <v>463</v>
      </c>
      <c r="C126" t="s">
        <v>14</v>
      </c>
      <c r="D126">
        <v>39.953478369999999</v>
      </c>
      <c r="E126">
        <v>-75.159396060299997</v>
      </c>
      <c r="F126" t="s">
        <v>464</v>
      </c>
      <c r="G126">
        <v>2221</v>
      </c>
      <c r="H126">
        <v>4</v>
      </c>
      <c r="I126" t="s">
        <v>477</v>
      </c>
      <c r="J126">
        <v>5</v>
      </c>
      <c r="K126" t="s">
        <v>478</v>
      </c>
      <c r="L126" t="s">
        <v>479</v>
      </c>
    </row>
    <row r="127" spans="1:23" x14ac:dyDescent="0.3">
      <c r="A127" t="s">
        <v>462</v>
      </c>
      <c r="B127" t="s">
        <v>463</v>
      </c>
      <c r="C127" t="s">
        <v>14</v>
      </c>
      <c r="D127">
        <v>39.953478369999999</v>
      </c>
      <c r="E127">
        <v>-75.159396060299997</v>
      </c>
      <c r="F127" t="s">
        <v>464</v>
      </c>
      <c r="G127">
        <v>2221</v>
      </c>
      <c r="H127">
        <v>4</v>
      </c>
      <c r="I127" t="s">
        <v>480</v>
      </c>
      <c r="J127">
        <v>4</v>
      </c>
      <c r="L127" t="s">
        <v>481</v>
      </c>
    </row>
    <row r="128" spans="1:23" x14ac:dyDescent="0.3">
      <c r="A128" t="s">
        <v>462</v>
      </c>
      <c r="B128" t="s">
        <v>463</v>
      </c>
      <c r="C128" t="s">
        <v>14</v>
      </c>
      <c r="D128">
        <v>39.953478369999999</v>
      </c>
      <c r="E128">
        <v>-75.159396060299997</v>
      </c>
      <c r="F128" t="s">
        <v>464</v>
      </c>
      <c r="G128">
        <v>2221</v>
      </c>
      <c r="H128">
        <v>4</v>
      </c>
      <c r="I128" t="s">
        <v>482</v>
      </c>
      <c r="J128">
        <v>5</v>
      </c>
      <c r="K128" t="s">
        <v>483</v>
      </c>
      <c r="L128" t="s">
        <v>484</v>
      </c>
      <c r="M128" t="s">
        <v>485</v>
      </c>
      <c r="N128" t="s">
        <v>486</v>
      </c>
      <c r="O128" t="s">
        <v>487</v>
      </c>
      <c r="P128" t="s">
        <v>488</v>
      </c>
      <c r="Q128" t="s">
        <v>489</v>
      </c>
    </row>
    <row r="129" spans="1:22" x14ac:dyDescent="0.3">
      <c r="A129" t="s">
        <v>462</v>
      </c>
      <c r="B129" t="s">
        <v>463</v>
      </c>
      <c r="C129" t="s">
        <v>14</v>
      </c>
      <c r="D129">
        <v>39.953478369999999</v>
      </c>
      <c r="E129">
        <v>-75.159396060299997</v>
      </c>
      <c r="F129" t="s">
        <v>464</v>
      </c>
      <c r="G129">
        <v>2221</v>
      </c>
      <c r="H129">
        <v>4</v>
      </c>
      <c r="I129" t="s">
        <v>490</v>
      </c>
      <c r="J129">
        <v>5</v>
      </c>
      <c r="K129" t="s">
        <v>491</v>
      </c>
      <c r="L129" t="s">
        <v>492</v>
      </c>
    </row>
    <row r="130" spans="1:22" x14ac:dyDescent="0.3">
      <c r="A130" t="s">
        <v>462</v>
      </c>
      <c r="B130" t="s">
        <v>463</v>
      </c>
      <c r="C130" t="s">
        <v>14</v>
      </c>
      <c r="D130">
        <v>39.953478369999999</v>
      </c>
      <c r="E130">
        <v>-75.159396060299997</v>
      </c>
      <c r="F130" t="s">
        <v>464</v>
      </c>
      <c r="G130">
        <v>2221</v>
      </c>
      <c r="H130">
        <v>4</v>
      </c>
      <c r="I130" t="s">
        <v>493</v>
      </c>
      <c r="J130">
        <v>4</v>
      </c>
      <c r="K130" t="s">
        <v>494</v>
      </c>
      <c r="L130" t="s">
        <v>495</v>
      </c>
    </row>
    <row r="131" spans="1:22" x14ac:dyDescent="0.3">
      <c r="A131" t="s">
        <v>462</v>
      </c>
      <c r="B131" t="s">
        <v>463</v>
      </c>
      <c r="C131" t="s">
        <v>14</v>
      </c>
      <c r="D131">
        <v>39.953478369999999</v>
      </c>
      <c r="E131">
        <v>-75.159396060299997</v>
      </c>
      <c r="F131" t="s">
        <v>464</v>
      </c>
      <c r="G131">
        <v>2221</v>
      </c>
      <c r="H131">
        <v>4</v>
      </c>
      <c r="I131" t="s">
        <v>496</v>
      </c>
      <c r="J131">
        <v>5</v>
      </c>
      <c r="K131" t="s">
        <v>497</v>
      </c>
      <c r="L131" t="s">
        <v>498</v>
      </c>
    </row>
    <row r="132" spans="1:22" x14ac:dyDescent="0.3">
      <c r="A132" t="s">
        <v>499</v>
      </c>
      <c r="B132" t="s">
        <v>500</v>
      </c>
      <c r="C132" t="s">
        <v>14</v>
      </c>
      <c r="D132">
        <v>39.9554005671</v>
      </c>
      <c r="E132">
        <v>-75.156901098600002</v>
      </c>
      <c r="F132" t="s">
        <v>501</v>
      </c>
      <c r="G132">
        <v>2188</v>
      </c>
      <c r="H132">
        <v>4</v>
      </c>
      <c r="I132" t="s">
        <v>502</v>
      </c>
      <c r="J132">
        <v>3</v>
      </c>
      <c r="K132" t="s">
        <v>503</v>
      </c>
      <c r="L132" t="s">
        <v>504</v>
      </c>
    </row>
    <row r="133" spans="1:22" x14ac:dyDescent="0.3">
      <c r="A133" t="s">
        <v>499</v>
      </c>
      <c r="B133" t="s">
        <v>500</v>
      </c>
      <c r="C133" t="s">
        <v>14</v>
      </c>
      <c r="D133">
        <v>39.9554005671</v>
      </c>
      <c r="E133">
        <v>-75.156901098600002</v>
      </c>
      <c r="F133" t="s">
        <v>501</v>
      </c>
      <c r="G133">
        <v>2188</v>
      </c>
      <c r="H133">
        <v>4</v>
      </c>
      <c r="I133" t="s">
        <v>505</v>
      </c>
      <c r="J133">
        <v>4</v>
      </c>
      <c r="K133" t="s">
        <v>506</v>
      </c>
      <c r="L133" t="s">
        <v>507</v>
      </c>
    </row>
    <row r="134" spans="1:22" x14ac:dyDescent="0.3">
      <c r="A134" t="s">
        <v>499</v>
      </c>
      <c r="B134" t="s">
        <v>500</v>
      </c>
      <c r="C134" t="s">
        <v>14</v>
      </c>
      <c r="D134">
        <v>39.9554005671</v>
      </c>
      <c r="E134">
        <v>-75.156901098600002</v>
      </c>
      <c r="F134" t="s">
        <v>501</v>
      </c>
      <c r="G134">
        <v>2188</v>
      </c>
      <c r="H134">
        <v>4</v>
      </c>
      <c r="I134" t="s">
        <v>508</v>
      </c>
      <c r="J134">
        <v>4</v>
      </c>
      <c r="K134" t="s">
        <v>509</v>
      </c>
      <c r="L134" t="s">
        <v>510</v>
      </c>
    </row>
    <row r="135" spans="1:22" x14ac:dyDescent="0.3">
      <c r="A135" t="s">
        <v>499</v>
      </c>
      <c r="B135" t="s">
        <v>500</v>
      </c>
      <c r="C135" t="s">
        <v>14</v>
      </c>
      <c r="D135">
        <v>39.9554005671</v>
      </c>
      <c r="E135">
        <v>-75.156901098600002</v>
      </c>
      <c r="F135" t="s">
        <v>501</v>
      </c>
      <c r="G135">
        <v>2188</v>
      </c>
      <c r="H135">
        <v>4</v>
      </c>
      <c r="I135" t="s">
        <v>511</v>
      </c>
      <c r="J135">
        <v>4</v>
      </c>
      <c r="K135" t="s">
        <v>512</v>
      </c>
      <c r="L135" t="s">
        <v>513</v>
      </c>
    </row>
    <row r="136" spans="1:22" x14ac:dyDescent="0.3">
      <c r="A136" t="s">
        <v>499</v>
      </c>
      <c r="B136" t="s">
        <v>500</v>
      </c>
      <c r="C136" t="s">
        <v>14</v>
      </c>
      <c r="D136">
        <v>39.9554005671</v>
      </c>
      <c r="E136">
        <v>-75.156901098600002</v>
      </c>
      <c r="F136" t="s">
        <v>501</v>
      </c>
      <c r="G136">
        <v>2188</v>
      </c>
      <c r="H136">
        <v>4</v>
      </c>
      <c r="I136" t="s">
        <v>514</v>
      </c>
      <c r="J136">
        <v>5</v>
      </c>
      <c r="K136" t="s">
        <v>515</v>
      </c>
      <c r="L136" t="s">
        <v>516</v>
      </c>
    </row>
    <row r="137" spans="1:22" x14ac:dyDescent="0.3">
      <c r="A137" t="s">
        <v>499</v>
      </c>
      <c r="B137" t="s">
        <v>500</v>
      </c>
      <c r="C137" t="s">
        <v>14</v>
      </c>
      <c r="D137">
        <v>39.9554005671</v>
      </c>
      <c r="E137">
        <v>-75.156901098600002</v>
      </c>
      <c r="F137" t="s">
        <v>501</v>
      </c>
      <c r="G137">
        <v>2188</v>
      </c>
      <c r="H137">
        <v>4</v>
      </c>
      <c r="I137" t="s">
        <v>517</v>
      </c>
      <c r="J137">
        <v>5</v>
      </c>
      <c r="K137" t="s">
        <v>518</v>
      </c>
      <c r="L137" t="s">
        <v>519</v>
      </c>
    </row>
    <row r="138" spans="1:22" x14ac:dyDescent="0.3">
      <c r="A138" t="s">
        <v>499</v>
      </c>
      <c r="B138" t="s">
        <v>500</v>
      </c>
      <c r="C138" t="s">
        <v>14</v>
      </c>
      <c r="D138">
        <v>39.9554005671</v>
      </c>
      <c r="E138">
        <v>-75.156901098600002</v>
      </c>
      <c r="F138" t="s">
        <v>501</v>
      </c>
      <c r="G138">
        <v>2188</v>
      </c>
      <c r="H138">
        <v>4</v>
      </c>
      <c r="I138" t="s">
        <v>520</v>
      </c>
      <c r="J138">
        <v>5</v>
      </c>
      <c r="K138" t="s">
        <v>521</v>
      </c>
      <c r="L138" t="s">
        <v>522</v>
      </c>
      <c r="M138" t="s">
        <v>523</v>
      </c>
      <c r="N138" t="s">
        <v>524</v>
      </c>
      <c r="O138" t="s">
        <v>525</v>
      </c>
      <c r="P138" t="s">
        <v>526</v>
      </c>
      <c r="Q138" t="s">
        <v>527</v>
      </c>
      <c r="R138" t="s">
        <v>528</v>
      </c>
      <c r="S138" t="s">
        <v>529</v>
      </c>
      <c r="T138" t="s">
        <v>530</v>
      </c>
      <c r="U138" t="s">
        <v>531</v>
      </c>
      <c r="V138" t="s">
        <v>532</v>
      </c>
    </row>
    <row r="139" spans="1:22" x14ac:dyDescent="0.3">
      <c r="A139" t="s">
        <v>499</v>
      </c>
      <c r="B139" t="s">
        <v>500</v>
      </c>
      <c r="C139" t="s">
        <v>14</v>
      </c>
      <c r="D139">
        <v>39.9554005671</v>
      </c>
      <c r="E139">
        <v>-75.156901098600002</v>
      </c>
      <c r="F139" t="s">
        <v>501</v>
      </c>
      <c r="G139">
        <v>2188</v>
      </c>
      <c r="H139">
        <v>4</v>
      </c>
      <c r="I139" t="s">
        <v>533</v>
      </c>
      <c r="J139">
        <v>5</v>
      </c>
      <c r="K139" t="s">
        <v>534</v>
      </c>
      <c r="L139" t="s">
        <v>535</v>
      </c>
    </row>
    <row r="140" spans="1:22" x14ac:dyDescent="0.3">
      <c r="A140" t="s">
        <v>499</v>
      </c>
      <c r="B140" t="s">
        <v>500</v>
      </c>
      <c r="C140" t="s">
        <v>14</v>
      </c>
      <c r="D140">
        <v>39.9554005671</v>
      </c>
      <c r="E140">
        <v>-75.156901098600002</v>
      </c>
      <c r="F140" t="s">
        <v>501</v>
      </c>
      <c r="G140">
        <v>2188</v>
      </c>
      <c r="H140">
        <v>4</v>
      </c>
      <c r="I140" t="s">
        <v>536</v>
      </c>
      <c r="J140">
        <v>4</v>
      </c>
      <c r="L140" t="s">
        <v>537</v>
      </c>
    </row>
    <row r="141" spans="1:22" x14ac:dyDescent="0.3">
      <c r="A141" t="s">
        <v>499</v>
      </c>
      <c r="B141" t="s">
        <v>500</v>
      </c>
      <c r="C141" t="s">
        <v>14</v>
      </c>
      <c r="D141">
        <v>39.9554005671</v>
      </c>
      <c r="E141">
        <v>-75.156901098600002</v>
      </c>
      <c r="F141" t="s">
        <v>501</v>
      </c>
      <c r="G141">
        <v>2188</v>
      </c>
      <c r="H141">
        <v>4</v>
      </c>
      <c r="I141" t="s">
        <v>538</v>
      </c>
      <c r="J141">
        <v>4</v>
      </c>
      <c r="K141" t="s">
        <v>539</v>
      </c>
      <c r="L141" t="s">
        <v>540</v>
      </c>
    </row>
    <row r="142" spans="1:22" x14ac:dyDescent="0.3">
      <c r="A142" t="s">
        <v>541</v>
      </c>
      <c r="B142" t="s">
        <v>542</v>
      </c>
      <c r="C142" t="s">
        <v>14</v>
      </c>
      <c r="D142">
        <v>39.947701000000002</v>
      </c>
      <c r="E142">
        <v>-75.168286899999998</v>
      </c>
      <c r="F142" t="s">
        <v>543</v>
      </c>
      <c r="G142">
        <v>2184</v>
      </c>
      <c r="H142">
        <v>4</v>
      </c>
      <c r="I142" t="s">
        <v>544</v>
      </c>
      <c r="J142">
        <v>2</v>
      </c>
      <c r="K142" t="s">
        <v>545</v>
      </c>
      <c r="L142" t="s">
        <v>546</v>
      </c>
    </row>
    <row r="143" spans="1:22" x14ac:dyDescent="0.3">
      <c r="A143" t="s">
        <v>541</v>
      </c>
      <c r="B143" t="s">
        <v>542</v>
      </c>
      <c r="C143" t="s">
        <v>14</v>
      </c>
      <c r="D143">
        <v>39.947701000000002</v>
      </c>
      <c r="E143">
        <v>-75.168286899999998</v>
      </c>
      <c r="F143" t="s">
        <v>543</v>
      </c>
      <c r="G143">
        <v>2184</v>
      </c>
      <c r="H143">
        <v>4</v>
      </c>
      <c r="I143" t="s">
        <v>547</v>
      </c>
      <c r="J143">
        <v>2</v>
      </c>
      <c r="K143" t="s">
        <v>548</v>
      </c>
      <c r="L143" t="s">
        <v>549</v>
      </c>
    </row>
    <row r="144" spans="1:22" x14ac:dyDescent="0.3">
      <c r="A144" t="s">
        <v>541</v>
      </c>
      <c r="B144" t="s">
        <v>542</v>
      </c>
      <c r="C144" t="s">
        <v>14</v>
      </c>
      <c r="D144">
        <v>39.947701000000002</v>
      </c>
      <c r="E144">
        <v>-75.168286899999998</v>
      </c>
      <c r="F144" t="s">
        <v>543</v>
      </c>
      <c r="G144">
        <v>2184</v>
      </c>
      <c r="H144">
        <v>4</v>
      </c>
      <c r="I144" t="s">
        <v>550</v>
      </c>
      <c r="J144">
        <v>5</v>
      </c>
      <c r="K144" t="s">
        <v>551</v>
      </c>
      <c r="L144" t="s">
        <v>552</v>
      </c>
    </row>
    <row r="145" spans="1:28" x14ac:dyDescent="0.3">
      <c r="A145" t="s">
        <v>541</v>
      </c>
      <c r="B145" t="s">
        <v>542</v>
      </c>
      <c r="C145" t="s">
        <v>14</v>
      </c>
      <c r="D145">
        <v>39.947701000000002</v>
      </c>
      <c r="E145">
        <v>-75.168286899999998</v>
      </c>
      <c r="F145" t="s">
        <v>543</v>
      </c>
      <c r="G145">
        <v>2184</v>
      </c>
      <c r="H145">
        <v>4</v>
      </c>
      <c r="I145" t="s">
        <v>553</v>
      </c>
      <c r="J145">
        <v>4</v>
      </c>
      <c r="K145" t="s">
        <v>554</v>
      </c>
      <c r="L145" t="s">
        <v>555</v>
      </c>
    </row>
    <row r="146" spans="1:28" x14ac:dyDescent="0.3">
      <c r="A146" t="s">
        <v>541</v>
      </c>
      <c r="B146" t="s">
        <v>542</v>
      </c>
      <c r="C146" t="s">
        <v>14</v>
      </c>
      <c r="D146">
        <v>39.947701000000002</v>
      </c>
      <c r="E146">
        <v>-75.168286899999998</v>
      </c>
      <c r="F146" t="s">
        <v>543</v>
      </c>
      <c r="G146">
        <v>2184</v>
      </c>
      <c r="H146">
        <v>4</v>
      </c>
      <c r="I146" t="s">
        <v>556</v>
      </c>
      <c r="J146">
        <v>5</v>
      </c>
      <c r="K146" t="s">
        <v>557</v>
      </c>
      <c r="L146" t="s">
        <v>558</v>
      </c>
    </row>
    <row r="147" spans="1:28" x14ac:dyDescent="0.3">
      <c r="A147" t="s">
        <v>541</v>
      </c>
      <c r="B147" t="s">
        <v>542</v>
      </c>
      <c r="C147" t="s">
        <v>14</v>
      </c>
      <c r="D147">
        <v>39.947701000000002</v>
      </c>
      <c r="E147">
        <v>-75.168286899999998</v>
      </c>
      <c r="F147" t="s">
        <v>543</v>
      </c>
      <c r="G147">
        <v>2184</v>
      </c>
      <c r="H147">
        <v>4</v>
      </c>
      <c r="I147" t="s">
        <v>559</v>
      </c>
      <c r="J147">
        <v>1</v>
      </c>
      <c r="K147" t="s">
        <v>560</v>
      </c>
      <c r="L147" t="s">
        <v>561</v>
      </c>
    </row>
    <row r="148" spans="1:28" x14ac:dyDescent="0.3">
      <c r="A148" t="s">
        <v>541</v>
      </c>
      <c r="B148" t="s">
        <v>542</v>
      </c>
      <c r="C148" t="s">
        <v>14</v>
      </c>
      <c r="D148">
        <v>39.947701000000002</v>
      </c>
      <c r="E148">
        <v>-75.168286899999998</v>
      </c>
      <c r="F148" t="s">
        <v>543</v>
      </c>
      <c r="G148">
        <v>2184</v>
      </c>
      <c r="H148">
        <v>4</v>
      </c>
      <c r="I148" t="s">
        <v>562</v>
      </c>
      <c r="J148">
        <v>4</v>
      </c>
      <c r="L148" t="s">
        <v>563</v>
      </c>
    </row>
    <row r="149" spans="1:28" x14ac:dyDescent="0.3">
      <c r="A149" t="s">
        <v>541</v>
      </c>
      <c r="B149" t="s">
        <v>542</v>
      </c>
      <c r="C149" t="s">
        <v>14</v>
      </c>
      <c r="D149">
        <v>39.947701000000002</v>
      </c>
      <c r="E149">
        <v>-75.168286899999998</v>
      </c>
      <c r="F149" t="s">
        <v>543</v>
      </c>
      <c r="G149">
        <v>2184</v>
      </c>
      <c r="H149">
        <v>4</v>
      </c>
      <c r="I149" t="s">
        <v>564</v>
      </c>
      <c r="J149">
        <v>5</v>
      </c>
      <c r="L149" t="s">
        <v>565</v>
      </c>
    </row>
    <row r="150" spans="1:28" x14ac:dyDescent="0.3">
      <c r="A150" t="s">
        <v>541</v>
      </c>
      <c r="B150" t="s">
        <v>542</v>
      </c>
      <c r="C150" t="s">
        <v>14</v>
      </c>
      <c r="D150">
        <v>39.947701000000002</v>
      </c>
      <c r="E150">
        <v>-75.168286899999998</v>
      </c>
      <c r="F150" t="s">
        <v>543</v>
      </c>
      <c r="G150">
        <v>2184</v>
      </c>
      <c r="H150">
        <v>4</v>
      </c>
      <c r="I150" t="s">
        <v>566</v>
      </c>
      <c r="J150">
        <v>4</v>
      </c>
      <c r="K150" t="s">
        <v>567</v>
      </c>
      <c r="L150" t="s">
        <v>568</v>
      </c>
    </row>
    <row r="151" spans="1:28" x14ac:dyDescent="0.3">
      <c r="A151" t="s">
        <v>541</v>
      </c>
      <c r="B151" t="s">
        <v>542</v>
      </c>
      <c r="C151" t="s">
        <v>14</v>
      </c>
      <c r="D151">
        <v>39.947701000000002</v>
      </c>
      <c r="E151">
        <v>-75.168286899999998</v>
      </c>
      <c r="F151" t="s">
        <v>543</v>
      </c>
      <c r="G151">
        <v>2184</v>
      </c>
      <c r="H151">
        <v>4</v>
      </c>
      <c r="I151" t="s">
        <v>569</v>
      </c>
      <c r="J151">
        <v>5</v>
      </c>
      <c r="K151" t="s">
        <v>570</v>
      </c>
      <c r="L151" t="s">
        <v>571</v>
      </c>
    </row>
    <row r="152" spans="1:28" x14ac:dyDescent="0.3">
      <c r="A152" t="s">
        <v>572</v>
      </c>
      <c r="B152" t="s">
        <v>573</v>
      </c>
      <c r="C152" t="s">
        <v>14</v>
      </c>
      <c r="D152">
        <v>39.948586352500001</v>
      </c>
      <c r="E152">
        <v>-75.144913118800005</v>
      </c>
      <c r="F152" t="s">
        <v>574</v>
      </c>
      <c r="G152">
        <v>2109</v>
      </c>
      <c r="H152">
        <v>4</v>
      </c>
      <c r="I152" t="s">
        <v>575</v>
      </c>
      <c r="J152">
        <v>5</v>
      </c>
      <c r="K152" t="s">
        <v>576</v>
      </c>
      <c r="L152" t="s">
        <v>577</v>
      </c>
      <c r="M152" t="s">
        <v>578</v>
      </c>
      <c r="N152" t="s">
        <v>579</v>
      </c>
      <c r="O152" t="s">
        <v>580</v>
      </c>
      <c r="P152" t="s">
        <v>581</v>
      </c>
      <c r="Q152" t="s">
        <v>582</v>
      </c>
      <c r="R152" t="s">
        <v>583</v>
      </c>
      <c r="S152" t="s">
        <v>584</v>
      </c>
      <c r="T152" t="s">
        <v>585</v>
      </c>
      <c r="U152" t="s">
        <v>586</v>
      </c>
      <c r="V152" t="s">
        <v>587</v>
      </c>
      <c r="W152" t="s">
        <v>588</v>
      </c>
      <c r="X152" t="s">
        <v>589</v>
      </c>
      <c r="Y152" t="s">
        <v>590</v>
      </c>
      <c r="Z152" t="s">
        <v>591</v>
      </c>
      <c r="AA152" t="s">
        <v>592</v>
      </c>
      <c r="AB152" t="s">
        <v>593</v>
      </c>
    </row>
    <row r="153" spans="1:28" x14ac:dyDescent="0.3">
      <c r="A153" t="s">
        <v>572</v>
      </c>
      <c r="B153" t="s">
        <v>573</v>
      </c>
      <c r="C153" t="s">
        <v>14</v>
      </c>
      <c r="D153">
        <v>39.948586352500001</v>
      </c>
      <c r="E153">
        <v>-75.144913118800005</v>
      </c>
      <c r="F153" t="s">
        <v>574</v>
      </c>
      <c r="G153">
        <v>2109</v>
      </c>
      <c r="H153">
        <v>4</v>
      </c>
      <c r="I153" t="s">
        <v>594</v>
      </c>
      <c r="J153">
        <v>5</v>
      </c>
      <c r="K153" t="s">
        <v>595</v>
      </c>
      <c r="L153" t="s">
        <v>596</v>
      </c>
    </row>
    <row r="154" spans="1:28" x14ac:dyDescent="0.3">
      <c r="A154" t="s">
        <v>572</v>
      </c>
      <c r="B154" t="s">
        <v>573</v>
      </c>
      <c r="C154" t="s">
        <v>14</v>
      </c>
      <c r="D154">
        <v>39.948586352500001</v>
      </c>
      <c r="E154">
        <v>-75.144913118800005</v>
      </c>
      <c r="F154" t="s">
        <v>574</v>
      </c>
      <c r="G154">
        <v>2109</v>
      </c>
      <c r="H154">
        <v>4</v>
      </c>
      <c r="I154" t="s">
        <v>597</v>
      </c>
      <c r="J154">
        <v>3</v>
      </c>
      <c r="L154" t="s">
        <v>598</v>
      </c>
    </row>
    <row r="155" spans="1:28" x14ac:dyDescent="0.3">
      <c r="A155" t="s">
        <v>572</v>
      </c>
      <c r="B155" t="s">
        <v>573</v>
      </c>
      <c r="C155" t="s">
        <v>14</v>
      </c>
      <c r="D155">
        <v>39.948586352500001</v>
      </c>
      <c r="E155">
        <v>-75.144913118800005</v>
      </c>
      <c r="F155" t="s">
        <v>574</v>
      </c>
      <c r="G155">
        <v>2109</v>
      </c>
      <c r="H155">
        <v>4</v>
      </c>
      <c r="I155" t="s">
        <v>599</v>
      </c>
      <c r="J155">
        <v>4</v>
      </c>
      <c r="K155" t="s">
        <v>600</v>
      </c>
      <c r="L155" t="s">
        <v>601</v>
      </c>
    </row>
    <row r="156" spans="1:28" x14ac:dyDescent="0.3">
      <c r="A156" t="s">
        <v>572</v>
      </c>
      <c r="B156" t="s">
        <v>573</v>
      </c>
      <c r="C156" t="s">
        <v>14</v>
      </c>
      <c r="D156">
        <v>39.948586352500001</v>
      </c>
      <c r="E156">
        <v>-75.144913118800005</v>
      </c>
      <c r="F156" t="s">
        <v>574</v>
      </c>
      <c r="G156">
        <v>2109</v>
      </c>
      <c r="H156">
        <v>4</v>
      </c>
      <c r="I156" t="s">
        <v>602</v>
      </c>
      <c r="J156">
        <v>5</v>
      </c>
      <c r="K156" t="s">
        <v>603</v>
      </c>
      <c r="L156" t="s">
        <v>604</v>
      </c>
    </row>
    <row r="157" spans="1:28" x14ac:dyDescent="0.3">
      <c r="A157" t="s">
        <v>572</v>
      </c>
      <c r="B157" t="s">
        <v>573</v>
      </c>
      <c r="C157" t="s">
        <v>14</v>
      </c>
      <c r="D157">
        <v>39.948586352500001</v>
      </c>
      <c r="E157">
        <v>-75.144913118800005</v>
      </c>
      <c r="F157" t="s">
        <v>574</v>
      </c>
      <c r="G157">
        <v>2109</v>
      </c>
      <c r="H157">
        <v>4</v>
      </c>
      <c r="I157" t="s">
        <v>605</v>
      </c>
      <c r="J157">
        <v>4</v>
      </c>
      <c r="K157" t="s">
        <v>606</v>
      </c>
      <c r="L157" t="s">
        <v>607</v>
      </c>
    </row>
    <row r="158" spans="1:28" x14ac:dyDescent="0.3">
      <c r="A158" t="s">
        <v>572</v>
      </c>
      <c r="B158" t="s">
        <v>573</v>
      </c>
      <c r="C158" t="s">
        <v>14</v>
      </c>
      <c r="D158">
        <v>39.948586352500001</v>
      </c>
      <c r="E158">
        <v>-75.144913118800005</v>
      </c>
      <c r="F158" t="s">
        <v>574</v>
      </c>
      <c r="G158">
        <v>2109</v>
      </c>
      <c r="H158">
        <v>4</v>
      </c>
      <c r="I158" t="s">
        <v>608</v>
      </c>
      <c r="J158">
        <v>4</v>
      </c>
      <c r="K158" t="s">
        <v>609</v>
      </c>
      <c r="L158" t="s">
        <v>610</v>
      </c>
    </row>
    <row r="159" spans="1:28" x14ac:dyDescent="0.3">
      <c r="A159" t="s">
        <v>572</v>
      </c>
      <c r="B159" t="s">
        <v>573</v>
      </c>
      <c r="C159" t="s">
        <v>14</v>
      </c>
      <c r="D159">
        <v>39.948586352500001</v>
      </c>
      <c r="E159">
        <v>-75.144913118800005</v>
      </c>
      <c r="F159" t="s">
        <v>574</v>
      </c>
      <c r="G159">
        <v>2109</v>
      </c>
      <c r="H159">
        <v>4</v>
      </c>
      <c r="I159" t="s">
        <v>611</v>
      </c>
      <c r="J159">
        <v>5</v>
      </c>
      <c r="L159" t="s">
        <v>612</v>
      </c>
    </row>
    <row r="160" spans="1:28" x14ac:dyDescent="0.3">
      <c r="A160" t="s">
        <v>572</v>
      </c>
      <c r="B160" t="s">
        <v>573</v>
      </c>
      <c r="C160" t="s">
        <v>14</v>
      </c>
      <c r="D160">
        <v>39.948586352500001</v>
      </c>
      <c r="E160">
        <v>-75.144913118800005</v>
      </c>
      <c r="F160" t="s">
        <v>574</v>
      </c>
      <c r="G160">
        <v>2109</v>
      </c>
      <c r="H160">
        <v>4</v>
      </c>
      <c r="I160" t="s">
        <v>613</v>
      </c>
      <c r="J160">
        <v>4</v>
      </c>
      <c r="K160" t="s">
        <v>614</v>
      </c>
      <c r="L160" t="s">
        <v>615</v>
      </c>
    </row>
    <row r="161" spans="1:13" x14ac:dyDescent="0.3">
      <c r="A161" t="s">
        <v>572</v>
      </c>
      <c r="B161" t="s">
        <v>573</v>
      </c>
      <c r="C161" t="s">
        <v>14</v>
      </c>
      <c r="D161">
        <v>39.948586352500001</v>
      </c>
      <c r="E161">
        <v>-75.144913118800005</v>
      </c>
      <c r="F161" t="s">
        <v>574</v>
      </c>
      <c r="G161">
        <v>2109</v>
      </c>
      <c r="H161">
        <v>4</v>
      </c>
      <c r="I161" t="s">
        <v>616</v>
      </c>
      <c r="J161">
        <v>4</v>
      </c>
      <c r="L161" t="s">
        <v>617</v>
      </c>
    </row>
    <row r="162" spans="1:13" x14ac:dyDescent="0.3">
      <c r="A162" t="s">
        <v>618</v>
      </c>
      <c r="B162" t="s">
        <v>619</v>
      </c>
      <c r="C162" t="s">
        <v>14</v>
      </c>
      <c r="D162">
        <v>39.949531375900001</v>
      </c>
      <c r="E162">
        <v>-75.162157025900001</v>
      </c>
      <c r="F162" t="s">
        <v>620</v>
      </c>
      <c r="G162">
        <v>2000</v>
      </c>
      <c r="H162">
        <v>4</v>
      </c>
      <c r="I162" t="s">
        <v>621</v>
      </c>
      <c r="J162">
        <v>5</v>
      </c>
      <c r="K162" t="s">
        <v>622</v>
      </c>
      <c r="L162" t="s">
        <v>623</v>
      </c>
    </row>
    <row r="163" spans="1:13" x14ac:dyDescent="0.3">
      <c r="A163" t="s">
        <v>618</v>
      </c>
      <c r="B163" t="s">
        <v>619</v>
      </c>
      <c r="C163" t="s">
        <v>14</v>
      </c>
      <c r="D163">
        <v>39.949531375900001</v>
      </c>
      <c r="E163">
        <v>-75.162157025900001</v>
      </c>
      <c r="F163" t="s">
        <v>620</v>
      </c>
      <c r="G163">
        <v>2000</v>
      </c>
      <c r="H163">
        <v>4</v>
      </c>
      <c r="I163" t="s">
        <v>624</v>
      </c>
      <c r="J163">
        <v>4</v>
      </c>
      <c r="K163" t="s">
        <v>625</v>
      </c>
      <c r="L163" t="s">
        <v>626</v>
      </c>
    </row>
    <row r="164" spans="1:13" x14ac:dyDescent="0.3">
      <c r="A164" t="s">
        <v>618</v>
      </c>
      <c r="B164" t="s">
        <v>619</v>
      </c>
      <c r="C164" t="s">
        <v>14</v>
      </c>
      <c r="D164">
        <v>39.949531375900001</v>
      </c>
      <c r="E164">
        <v>-75.162157025900001</v>
      </c>
      <c r="F164" t="s">
        <v>620</v>
      </c>
      <c r="G164">
        <v>2000</v>
      </c>
      <c r="H164">
        <v>4</v>
      </c>
      <c r="I164" t="s">
        <v>627</v>
      </c>
      <c r="J164">
        <v>4</v>
      </c>
      <c r="K164" t="s">
        <v>628</v>
      </c>
      <c r="L164" t="s">
        <v>629</v>
      </c>
    </row>
    <row r="165" spans="1:13" x14ac:dyDescent="0.3">
      <c r="A165" t="s">
        <v>618</v>
      </c>
      <c r="B165" t="s">
        <v>619</v>
      </c>
      <c r="C165" t="s">
        <v>14</v>
      </c>
      <c r="D165">
        <v>39.949531375900001</v>
      </c>
      <c r="E165">
        <v>-75.162157025900001</v>
      </c>
      <c r="F165" t="s">
        <v>620</v>
      </c>
      <c r="G165">
        <v>2000</v>
      </c>
      <c r="H165">
        <v>4</v>
      </c>
      <c r="I165" t="s">
        <v>630</v>
      </c>
      <c r="J165">
        <v>5</v>
      </c>
      <c r="K165" t="s">
        <v>631</v>
      </c>
      <c r="L165" t="s">
        <v>632</v>
      </c>
    </row>
    <row r="166" spans="1:13" x14ac:dyDescent="0.3">
      <c r="A166" t="s">
        <v>618</v>
      </c>
      <c r="B166" t="s">
        <v>619</v>
      </c>
      <c r="C166" t="s">
        <v>14</v>
      </c>
      <c r="D166">
        <v>39.949531375900001</v>
      </c>
      <c r="E166">
        <v>-75.162157025900001</v>
      </c>
      <c r="F166" t="s">
        <v>620</v>
      </c>
      <c r="G166">
        <v>2000</v>
      </c>
      <c r="H166">
        <v>4</v>
      </c>
      <c r="I166" t="s">
        <v>633</v>
      </c>
      <c r="J166">
        <v>4</v>
      </c>
      <c r="K166" t="s">
        <v>634</v>
      </c>
      <c r="L166" t="s">
        <v>635</v>
      </c>
    </row>
    <row r="167" spans="1:13" x14ac:dyDescent="0.3">
      <c r="A167" t="s">
        <v>618</v>
      </c>
      <c r="B167" t="s">
        <v>619</v>
      </c>
      <c r="C167" t="s">
        <v>14</v>
      </c>
      <c r="D167">
        <v>39.949531375900001</v>
      </c>
      <c r="E167">
        <v>-75.162157025900001</v>
      </c>
      <c r="F167" t="s">
        <v>620</v>
      </c>
      <c r="G167">
        <v>2000</v>
      </c>
      <c r="H167">
        <v>4</v>
      </c>
      <c r="I167" t="s">
        <v>636</v>
      </c>
      <c r="J167">
        <v>1</v>
      </c>
      <c r="L167" t="s">
        <v>637</v>
      </c>
    </row>
    <row r="168" spans="1:13" x14ac:dyDescent="0.3">
      <c r="A168" t="s">
        <v>618</v>
      </c>
      <c r="B168" t="s">
        <v>619</v>
      </c>
      <c r="C168" t="s">
        <v>14</v>
      </c>
      <c r="D168">
        <v>39.949531375900001</v>
      </c>
      <c r="E168">
        <v>-75.162157025900001</v>
      </c>
      <c r="F168" t="s">
        <v>620</v>
      </c>
      <c r="G168">
        <v>2000</v>
      </c>
      <c r="H168">
        <v>4</v>
      </c>
      <c r="I168" t="s">
        <v>638</v>
      </c>
      <c r="J168">
        <v>4</v>
      </c>
      <c r="K168" t="s">
        <v>639</v>
      </c>
      <c r="L168" t="s">
        <v>640</v>
      </c>
    </row>
    <row r="169" spans="1:13" x14ac:dyDescent="0.3">
      <c r="A169" t="s">
        <v>618</v>
      </c>
      <c r="B169" t="s">
        <v>619</v>
      </c>
      <c r="C169" t="s">
        <v>14</v>
      </c>
      <c r="D169">
        <v>39.949531375900001</v>
      </c>
      <c r="E169">
        <v>-75.162157025900001</v>
      </c>
      <c r="F169" t="s">
        <v>620</v>
      </c>
      <c r="G169">
        <v>2000</v>
      </c>
      <c r="H169">
        <v>4</v>
      </c>
      <c r="I169" t="s">
        <v>641</v>
      </c>
      <c r="J169">
        <v>4</v>
      </c>
      <c r="K169" t="s">
        <v>642</v>
      </c>
      <c r="L169" t="s">
        <v>643</v>
      </c>
    </row>
    <row r="170" spans="1:13" x14ac:dyDescent="0.3">
      <c r="A170" t="s">
        <v>618</v>
      </c>
      <c r="B170" t="s">
        <v>619</v>
      </c>
      <c r="C170" t="s">
        <v>14</v>
      </c>
      <c r="D170">
        <v>39.949531375900001</v>
      </c>
      <c r="E170">
        <v>-75.162157025900001</v>
      </c>
      <c r="F170" t="s">
        <v>620</v>
      </c>
      <c r="G170">
        <v>2000</v>
      </c>
      <c r="H170">
        <v>4</v>
      </c>
      <c r="I170" t="s">
        <v>644</v>
      </c>
      <c r="J170">
        <v>4</v>
      </c>
      <c r="K170" t="s">
        <v>645</v>
      </c>
      <c r="L170" t="s">
        <v>646</v>
      </c>
    </row>
    <row r="171" spans="1:13" x14ac:dyDescent="0.3">
      <c r="A171" t="s">
        <v>618</v>
      </c>
      <c r="B171" t="s">
        <v>619</v>
      </c>
      <c r="C171" t="s">
        <v>14</v>
      </c>
      <c r="D171">
        <v>39.949531375900001</v>
      </c>
      <c r="E171">
        <v>-75.162157025900001</v>
      </c>
      <c r="F171" t="s">
        <v>620</v>
      </c>
      <c r="G171">
        <v>2000</v>
      </c>
      <c r="H171">
        <v>4</v>
      </c>
      <c r="I171" t="s">
        <v>647</v>
      </c>
      <c r="J171">
        <v>1</v>
      </c>
      <c r="K171" t="s">
        <v>648</v>
      </c>
      <c r="L171" t="s">
        <v>649</v>
      </c>
    </row>
    <row r="172" spans="1:13" x14ac:dyDescent="0.3">
      <c r="A172" t="s">
        <v>650</v>
      </c>
      <c r="B172" t="s">
        <v>651</v>
      </c>
      <c r="C172" t="s">
        <v>14</v>
      </c>
      <c r="D172">
        <v>39.947327221800002</v>
      </c>
      <c r="E172">
        <v>-75.153542177899993</v>
      </c>
      <c r="F172" t="s">
        <v>652</v>
      </c>
      <c r="G172">
        <v>1927</v>
      </c>
      <c r="H172">
        <v>4.5</v>
      </c>
      <c r="I172" t="s">
        <v>653</v>
      </c>
      <c r="J172">
        <v>5</v>
      </c>
      <c r="K172" t="s">
        <v>654</v>
      </c>
      <c r="L172" t="s">
        <v>655</v>
      </c>
      <c r="M172" t="s">
        <v>656</v>
      </c>
    </row>
    <row r="173" spans="1:13" x14ac:dyDescent="0.3">
      <c r="A173" t="s">
        <v>650</v>
      </c>
      <c r="B173" t="s">
        <v>651</v>
      </c>
      <c r="C173" t="s">
        <v>14</v>
      </c>
      <c r="D173">
        <v>39.947327221800002</v>
      </c>
      <c r="E173">
        <v>-75.153542177899993</v>
      </c>
      <c r="F173" t="s">
        <v>652</v>
      </c>
      <c r="G173">
        <v>1927</v>
      </c>
      <c r="H173">
        <v>4.5</v>
      </c>
      <c r="I173" t="s">
        <v>657</v>
      </c>
      <c r="J173">
        <v>5</v>
      </c>
      <c r="L173" t="s">
        <v>598</v>
      </c>
    </row>
    <row r="174" spans="1:13" x14ac:dyDescent="0.3">
      <c r="A174" t="s">
        <v>650</v>
      </c>
      <c r="B174" t="s">
        <v>651</v>
      </c>
      <c r="C174" t="s">
        <v>14</v>
      </c>
      <c r="D174">
        <v>39.947327221800002</v>
      </c>
      <c r="E174">
        <v>-75.153542177899993</v>
      </c>
      <c r="F174" t="s">
        <v>652</v>
      </c>
      <c r="G174">
        <v>1927</v>
      </c>
      <c r="H174">
        <v>4.5</v>
      </c>
      <c r="I174" t="s">
        <v>658</v>
      </c>
      <c r="J174">
        <v>5</v>
      </c>
      <c r="K174" t="s">
        <v>659</v>
      </c>
      <c r="L174" t="s">
        <v>660</v>
      </c>
    </row>
    <row r="175" spans="1:13" x14ac:dyDescent="0.3">
      <c r="A175" t="s">
        <v>650</v>
      </c>
      <c r="B175" t="s">
        <v>651</v>
      </c>
      <c r="C175" t="s">
        <v>14</v>
      </c>
      <c r="D175">
        <v>39.947327221800002</v>
      </c>
      <c r="E175">
        <v>-75.153542177899993</v>
      </c>
      <c r="F175" t="s">
        <v>652</v>
      </c>
      <c r="G175">
        <v>1927</v>
      </c>
      <c r="H175">
        <v>4.5</v>
      </c>
      <c r="I175" t="s">
        <v>661</v>
      </c>
      <c r="J175">
        <v>5</v>
      </c>
      <c r="K175" t="s">
        <v>662</v>
      </c>
      <c r="L175" t="s">
        <v>663</v>
      </c>
    </row>
    <row r="176" spans="1:13" x14ac:dyDescent="0.3">
      <c r="A176" t="s">
        <v>650</v>
      </c>
      <c r="B176" t="s">
        <v>651</v>
      </c>
      <c r="C176" t="s">
        <v>14</v>
      </c>
      <c r="D176">
        <v>39.947327221800002</v>
      </c>
      <c r="E176">
        <v>-75.153542177899993</v>
      </c>
      <c r="F176" t="s">
        <v>652</v>
      </c>
      <c r="G176">
        <v>1927</v>
      </c>
      <c r="H176">
        <v>4.5</v>
      </c>
      <c r="I176" t="s">
        <v>664</v>
      </c>
      <c r="J176">
        <v>5</v>
      </c>
      <c r="K176" t="s">
        <v>665</v>
      </c>
      <c r="L176" t="s">
        <v>666</v>
      </c>
    </row>
    <row r="177" spans="1:12" x14ac:dyDescent="0.3">
      <c r="A177" t="s">
        <v>650</v>
      </c>
      <c r="B177" t="s">
        <v>651</v>
      </c>
      <c r="C177" t="s">
        <v>14</v>
      </c>
      <c r="D177">
        <v>39.947327221800002</v>
      </c>
      <c r="E177">
        <v>-75.153542177899993</v>
      </c>
      <c r="F177" t="s">
        <v>652</v>
      </c>
      <c r="G177">
        <v>1927</v>
      </c>
      <c r="H177">
        <v>4.5</v>
      </c>
      <c r="I177" t="s">
        <v>667</v>
      </c>
      <c r="J177">
        <v>5</v>
      </c>
      <c r="K177" t="s">
        <v>668</v>
      </c>
      <c r="L177" t="s">
        <v>669</v>
      </c>
    </row>
    <row r="178" spans="1:12" x14ac:dyDescent="0.3">
      <c r="A178" t="s">
        <v>650</v>
      </c>
      <c r="B178" t="s">
        <v>651</v>
      </c>
      <c r="C178" t="s">
        <v>14</v>
      </c>
      <c r="D178">
        <v>39.947327221800002</v>
      </c>
      <c r="E178">
        <v>-75.153542177899993</v>
      </c>
      <c r="F178" t="s">
        <v>652</v>
      </c>
      <c r="G178">
        <v>1927</v>
      </c>
      <c r="H178">
        <v>4.5</v>
      </c>
      <c r="I178" t="s">
        <v>670</v>
      </c>
      <c r="J178">
        <v>3</v>
      </c>
      <c r="K178" t="s">
        <v>671</v>
      </c>
      <c r="L178" t="s">
        <v>672</v>
      </c>
    </row>
    <row r="179" spans="1:12" x14ac:dyDescent="0.3">
      <c r="A179" t="s">
        <v>650</v>
      </c>
      <c r="B179" t="s">
        <v>651</v>
      </c>
      <c r="C179" t="s">
        <v>14</v>
      </c>
      <c r="D179">
        <v>39.947327221800002</v>
      </c>
      <c r="E179">
        <v>-75.153542177899993</v>
      </c>
      <c r="F179" t="s">
        <v>652</v>
      </c>
      <c r="G179">
        <v>1927</v>
      </c>
      <c r="H179">
        <v>4.5</v>
      </c>
      <c r="I179" t="s">
        <v>673</v>
      </c>
      <c r="J179">
        <v>5</v>
      </c>
      <c r="L179" t="s">
        <v>674</v>
      </c>
    </row>
    <row r="180" spans="1:12" x14ac:dyDescent="0.3">
      <c r="A180" t="s">
        <v>650</v>
      </c>
      <c r="B180" t="s">
        <v>651</v>
      </c>
      <c r="C180" t="s">
        <v>14</v>
      </c>
      <c r="D180">
        <v>39.947327221800002</v>
      </c>
      <c r="E180">
        <v>-75.153542177899993</v>
      </c>
      <c r="F180" t="s">
        <v>652</v>
      </c>
      <c r="G180">
        <v>1927</v>
      </c>
      <c r="H180">
        <v>4.5</v>
      </c>
      <c r="I180" t="s">
        <v>675</v>
      </c>
      <c r="J180">
        <v>5</v>
      </c>
      <c r="K180" t="s">
        <v>676</v>
      </c>
      <c r="L180" t="s">
        <v>677</v>
      </c>
    </row>
    <row r="181" spans="1:12" x14ac:dyDescent="0.3">
      <c r="A181" t="s">
        <v>650</v>
      </c>
      <c r="B181" t="s">
        <v>651</v>
      </c>
      <c r="C181" t="s">
        <v>14</v>
      </c>
      <c r="D181">
        <v>39.947327221800002</v>
      </c>
      <c r="E181">
        <v>-75.153542177899993</v>
      </c>
      <c r="F181" t="s">
        <v>652</v>
      </c>
      <c r="G181">
        <v>1927</v>
      </c>
      <c r="H181">
        <v>4.5</v>
      </c>
      <c r="I181" t="s">
        <v>678</v>
      </c>
      <c r="J181">
        <v>5</v>
      </c>
      <c r="K181" t="s">
        <v>679</v>
      </c>
      <c r="L181" t="s">
        <v>680</v>
      </c>
    </row>
    <row r="182" spans="1:12" x14ac:dyDescent="0.3">
      <c r="A182" t="s">
        <v>681</v>
      </c>
      <c r="B182" t="s">
        <v>682</v>
      </c>
      <c r="C182" t="s">
        <v>14</v>
      </c>
      <c r="D182">
        <v>39.949665229899999</v>
      </c>
      <c r="E182">
        <v>-75.153272700800002</v>
      </c>
      <c r="F182" t="s">
        <v>683</v>
      </c>
      <c r="G182">
        <v>1914</v>
      </c>
      <c r="H182">
        <v>4.5</v>
      </c>
      <c r="I182" t="s">
        <v>684</v>
      </c>
      <c r="J182">
        <v>5</v>
      </c>
      <c r="L182" t="s">
        <v>685</v>
      </c>
    </row>
    <row r="183" spans="1:12" x14ac:dyDescent="0.3">
      <c r="A183" t="s">
        <v>681</v>
      </c>
      <c r="B183" t="s">
        <v>682</v>
      </c>
      <c r="C183" t="s">
        <v>14</v>
      </c>
      <c r="D183">
        <v>39.949665229899999</v>
      </c>
      <c r="E183">
        <v>-75.153272700800002</v>
      </c>
      <c r="F183" t="s">
        <v>683</v>
      </c>
      <c r="G183">
        <v>1914</v>
      </c>
      <c r="H183">
        <v>4.5</v>
      </c>
      <c r="I183" t="s">
        <v>686</v>
      </c>
      <c r="J183">
        <v>4</v>
      </c>
      <c r="K183" t="s">
        <v>687</v>
      </c>
      <c r="L183" t="s">
        <v>688</v>
      </c>
    </row>
    <row r="184" spans="1:12" x14ac:dyDescent="0.3">
      <c r="A184" t="s">
        <v>681</v>
      </c>
      <c r="B184" t="s">
        <v>682</v>
      </c>
      <c r="C184" t="s">
        <v>14</v>
      </c>
      <c r="D184">
        <v>39.949665229899999</v>
      </c>
      <c r="E184">
        <v>-75.153272700800002</v>
      </c>
      <c r="F184" t="s">
        <v>683</v>
      </c>
      <c r="G184">
        <v>1914</v>
      </c>
      <c r="H184">
        <v>4.5</v>
      </c>
      <c r="I184" t="e">
        <f>-OAYXMVrrzVmL_-xQBXJEA</f>
        <v>#NAME?</v>
      </c>
      <c r="J184">
        <v>5</v>
      </c>
      <c r="K184" t="s">
        <v>689</v>
      </c>
      <c r="L184" t="s">
        <v>690</v>
      </c>
    </row>
    <row r="185" spans="1:12" x14ac:dyDescent="0.3">
      <c r="A185" t="s">
        <v>681</v>
      </c>
      <c r="B185" t="s">
        <v>682</v>
      </c>
      <c r="C185" t="s">
        <v>14</v>
      </c>
      <c r="D185">
        <v>39.949665229899999</v>
      </c>
      <c r="E185">
        <v>-75.153272700800002</v>
      </c>
      <c r="F185" t="s">
        <v>683</v>
      </c>
      <c r="G185">
        <v>1914</v>
      </c>
      <c r="H185">
        <v>4.5</v>
      </c>
      <c r="I185" t="s">
        <v>691</v>
      </c>
      <c r="J185">
        <v>4</v>
      </c>
      <c r="K185" t="s">
        <v>692</v>
      </c>
      <c r="L185" t="s">
        <v>693</v>
      </c>
    </row>
    <row r="186" spans="1:12" x14ac:dyDescent="0.3">
      <c r="A186" t="s">
        <v>681</v>
      </c>
      <c r="B186" t="s">
        <v>682</v>
      </c>
      <c r="C186" t="s">
        <v>14</v>
      </c>
      <c r="D186">
        <v>39.949665229899999</v>
      </c>
      <c r="E186">
        <v>-75.153272700800002</v>
      </c>
      <c r="F186" t="s">
        <v>683</v>
      </c>
      <c r="G186">
        <v>1914</v>
      </c>
      <c r="H186">
        <v>4.5</v>
      </c>
      <c r="I186" t="s">
        <v>694</v>
      </c>
      <c r="J186">
        <v>5</v>
      </c>
      <c r="K186" t="s">
        <v>695</v>
      </c>
      <c r="L186" t="s">
        <v>696</v>
      </c>
    </row>
    <row r="187" spans="1:12" x14ac:dyDescent="0.3">
      <c r="A187" t="s">
        <v>681</v>
      </c>
      <c r="B187" t="s">
        <v>682</v>
      </c>
      <c r="C187" t="s">
        <v>14</v>
      </c>
      <c r="D187">
        <v>39.949665229899999</v>
      </c>
      <c r="E187">
        <v>-75.153272700800002</v>
      </c>
      <c r="F187" t="s">
        <v>683</v>
      </c>
      <c r="G187">
        <v>1914</v>
      </c>
      <c r="H187">
        <v>4.5</v>
      </c>
      <c r="I187" t="s">
        <v>697</v>
      </c>
      <c r="J187">
        <v>5</v>
      </c>
      <c r="L187" t="s">
        <v>698</v>
      </c>
    </row>
    <row r="188" spans="1:12" x14ac:dyDescent="0.3">
      <c r="A188" t="s">
        <v>681</v>
      </c>
      <c r="B188" t="s">
        <v>682</v>
      </c>
      <c r="C188" t="s">
        <v>14</v>
      </c>
      <c r="D188">
        <v>39.949665229899999</v>
      </c>
      <c r="E188">
        <v>-75.153272700800002</v>
      </c>
      <c r="F188" t="s">
        <v>683</v>
      </c>
      <c r="G188">
        <v>1914</v>
      </c>
      <c r="H188">
        <v>4.5</v>
      </c>
      <c r="I188" t="s">
        <v>699</v>
      </c>
      <c r="J188">
        <v>4</v>
      </c>
      <c r="K188" t="s">
        <v>700</v>
      </c>
      <c r="L188" t="s">
        <v>701</v>
      </c>
    </row>
    <row r="189" spans="1:12" x14ac:dyDescent="0.3">
      <c r="A189" t="s">
        <v>681</v>
      </c>
      <c r="B189" t="s">
        <v>682</v>
      </c>
      <c r="C189" t="s">
        <v>14</v>
      </c>
      <c r="D189">
        <v>39.949665229899999</v>
      </c>
      <c r="E189">
        <v>-75.153272700800002</v>
      </c>
      <c r="F189" t="s">
        <v>683</v>
      </c>
      <c r="G189">
        <v>1914</v>
      </c>
      <c r="H189">
        <v>4.5</v>
      </c>
      <c r="I189" t="s">
        <v>702</v>
      </c>
      <c r="J189">
        <v>5</v>
      </c>
      <c r="K189" t="s">
        <v>703</v>
      </c>
      <c r="L189" t="s">
        <v>704</v>
      </c>
    </row>
    <row r="190" spans="1:12" x14ac:dyDescent="0.3">
      <c r="A190" t="s">
        <v>681</v>
      </c>
      <c r="B190" t="s">
        <v>682</v>
      </c>
      <c r="C190" t="s">
        <v>14</v>
      </c>
      <c r="D190">
        <v>39.949665229899999</v>
      </c>
      <c r="E190">
        <v>-75.153272700800002</v>
      </c>
      <c r="F190" t="s">
        <v>683</v>
      </c>
      <c r="G190">
        <v>1914</v>
      </c>
      <c r="H190">
        <v>4.5</v>
      </c>
      <c r="I190" t="s">
        <v>705</v>
      </c>
      <c r="J190">
        <v>5</v>
      </c>
      <c r="K190" t="s">
        <v>706</v>
      </c>
      <c r="L190" t="s">
        <v>707</v>
      </c>
    </row>
    <row r="191" spans="1:12" x14ac:dyDescent="0.3">
      <c r="A191" t="s">
        <v>681</v>
      </c>
      <c r="B191" t="s">
        <v>682</v>
      </c>
      <c r="C191" t="s">
        <v>14</v>
      </c>
      <c r="D191">
        <v>39.949665229899999</v>
      </c>
      <c r="E191">
        <v>-75.153272700800002</v>
      </c>
      <c r="F191" t="s">
        <v>683</v>
      </c>
      <c r="G191">
        <v>1914</v>
      </c>
      <c r="H191">
        <v>4.5</v>
      </c>
      <c r="I191" t="s">
        <v>708</v>
      </c>
      <c r="J191">
        <v>4</v>
      </c>
      <c r="K191" t="s">
        <v>709</v>
      </c>
      <c r="L191" t="s">
        <v>710</v>
      </c>
    </row>
    <row r="192" spans="1:12" x14ac:dyDescent="0.3">
      <c r="A192" t="s">
        <v>711</v>
      </c>
      <c r="B192" t="s">
        <v>712</v>
      </c>
      <c r="C192" t="s">
        <v>14</v>
      </c>
      <c r="D192">
        <v>39.9141065086</v>
      </c>
      <c r="E192">
        <v>-75.148727230399999</v>
      </c>
      <c r="F192" t="s">
        <v>713</v>
      </c>
      <c r="G192">
        <v>1910</v>
      </c>
      <c r="H192">
        <v>4</v>
      </c>
      <c r="I192" t="s">
        <v>714</v>
      </c>
      <c r="J192">
        <v>3</v>
      </c>
      <c r="K192" t="s">
        <v>715</v>
      </c>
      <c r="L192" t="s">
        <v>716</v>
      </c>
    </row>
    <row r="193" spans="1:13" x14ac:dyDescent="0.3">
      <c r="A193" t="s">
        <v>711</v>
      </c>
      <c r="B193" t="s">
        <v>712</v>
      </c>
      <c r="C193" t="s">
        <v>14</v>
      </c>
      <c r="D193">
        <v>39.9141065086</v>
      </c>
      <c r="E193">
        <v>-75.148727230399999</v>
      </c>
      <c r="F193" t="s">
        <v>713</v>
      </c>
      <c r="G193">
        <v>1910</v>
      </c>
      <c r="H193">
        <v>4</v>
      </c>
      <c r="I193" t="s">
        <v>717</v>
      </c>
      <c r="J193">
        <v>4</v>
      </c>
      <c r="K193" t="s">
        <v>718</v>
      </c>
      <c r="L193" t="s">
        <v>719</v>
      </c>
    </row>
    <row r="194" spans="1:13" x14ac:dyDescent="0.3">
      <c r="A194" t="s">
        <v>711</v>
      </c>
      <c r="B194" t="s">
        <v>712</v>
      </c>
      <c r="C194" t="s">
        <v>14</v>
      </c>
      <c r="D194">
        <v>39.9141065086</v>
      </c>
      <c r="E194">
        <v>-75.148727230399999</v>
      </c>
      <c r="F194" t="s">
        <v>713</v>
      </c>
      <c r="G194">
        <v>1910</v>
      </c>
      <c r="H194">
        <v>4</v>
      </c>
      <c r="I194" t="s">
        <v>720</v>
      </c>
      <c r="J194">
        <v>2</v>
      </c>
      <c r="K194" t="s">
        <v>721</v>
      </c>
      <c r="L194" t="s">
        <v>722</v>
      </c>
    </row>
    <row r="195" spans="1:13" x14ac:dyDescent="0.3">
      <c r="A195" t="s">
        <v>711</v>
      </c>
      <c r="B195" t="s">
        <v>712</v>
      </c>
      <c r="C195" t="s">
        <v>14</v>
      </c>
      <c r="D195">
        <v>39.9141065086</v>
      </c>
      <c r="E195">
        <v>-75.148727230399999</v>
      </c>
      <c r="F195" t="s">
        <v>713</v>
      </c>
      <c r="G195">
        <v>1910</v>
      </c>
      <c r="H195">
        <v>4</v>
      </c>
      <c r="I195" t="s">
        <v>723</v>
      </c>
      <c r="J195">
        <v>4</v>
      </c>
      <c r="L195" t="s">
        <v>724</v>
      </c>
    </row>
    <row r="196" spans="1:13" x14ac:dyDescent="0.3">
      <c r="A196" t="s">
        <v>711</v>
      </c>
      <c r="B196" t="s">
        <v>712</v>
      </c>
      <c r="C196" t="s">
        <v>14</v>
      </c>
      <c r="D196">
        <v>39.9141065086</v>
      </c>
      <c r="E196">
        <v>-75.148727230399999</v>
      </c>
      <c r="F196" t="s">
        <v>713</v>
      </c>
      <c r="G196">
        <v>1910</v>
      </c>
      <c r="H196">
        <v>4</v>
      </c>
      <c r="I196" t="s">
        <v>725</v>
      </c>
      <c r="J196">
        <v>2</v>
      </c>
      <c r="K196" t="s">
        <v>726</v>
      </c>
      <c r="L196" t="s">
        <v>727</v>
      </c>
    </row>
    <row r="197" spans="1:13" x14ac:dyDescent="0.3">
      <c r="A197" t="s">
        <v>711</v>
      </c>
      <c r="B197" t="s">
        <v>712</v>
      </c>
      <c r="C197" t="s">
        <v>14</v>
      </c>
      <c r="D197">
        <v>39.9141065086</v>
      </c>
      <c r="E197">
        <v>-75.148727230399999</v>
      </c>
      <c r="F197" t="s">
        <v>713</v>
      </c>
      <c r="G197">
        <v>1910</v>
      </c>
      <c r="H197">
        <v>4</v>
      </c>
      <c r="I197" t="s">
        <v>728</v>
      </c>
      <c r="J197">
        <v>3</v>
      </c>
      <c r="L197" t="s">
        <v>729</v>
      </c>
    </row>
    <row r="198" spans="1:13" x14ac:dyDescent="0.3">
      <c r="A198" t="s">
        <v>711</v>
      </c>
      <c r="B198" t="s">
        <v>712</v>
      </c>
      <c r="C198" t="s">
        <v>14</v>
      </c>
      <c r="D198">
        <v>39.9141065086</v>
      </c>
      <c r="E198">
        <v>-75.148727230399999</v>
      </c>
      <c r="F198" t="s">
        <v>713</v>
      </c>
      <c r="G198">
        <v>1910</v>
      </c>
      <c r="H198">
        <v>4</v>
      </c>
      <c r="I198" t="s">
        <v>730</v>
      </c>
      <c r="J198">
        <v>1</v>
      </c>
      <c r="K198" t="s">
        <v>731</v>
      </c>
      <c r="L198" t="s">
        <v>732</v>
      </c>
    </row>
    <row r="199" spans="1:13" x14ac:dyDescent="0.3">
      <c r="A199" t="s">
        <v>711</v>
      </c>
      <c r="B199" t="s">
        <v>712</v>
      </c>
      <c r="C199" t="s">
        <v>14</v>
      </c>
      <c r="D199">
        <v>39.9141065086</v>
      </c>
      <c r="E199">
        <v>-75.148727230399999</v>
      </c>
      <c r="F199" t="s">
        <v>713</v>
      </c>
      <c r="G199">
        <v>1910</v>
      </c>
      <c r="H199">
        <v>4</v>
      </c>
      <c r="I199" t="s">
        <v>733</v>
      </c>
      <c r="J199">
        <v>1</v>
      </c>
      <c r="K199" t="s">
        <v>734</v>
      </c>
      <c r="L199" t="s">
        <v>735</v>
      </c>
    </row>
    <row r="200" spans="1:13" x14ac:dyDescent="0.3">
      <c r="A200" t="s">
        <v>711</v>
      </c>
      <c r="B200" t="s">
        <v>712</v>
      </c>
      <c r="C200" t="s">
        <v>14</v>
      </c>
      <c r="D200">
        <v>39.9141065086</v>
      </c>
      <c r="E200">
        <v>-75.148727230399999</v>
      </c>
      <c r="F200" t="s">
        <v>713</v>
      </c>
      <c r="G200">
        <v>1910</v>
      </c>
      <c r="H200">
        <v>4</v>
      </c>
      <c r="I200" t="s">
        <v>736</v>
      </c>
      <c r="J200">
        <v>4</v>
      </c>
      <c r="K200" t="s">
        <v>737</v>
      </c>
      <c r="L200" t="s">
        <v>738</v>
      </c>
    </row>
    <row r="201" spans="1:13" x14ac:dyDescent="0.3">
      <c r="A201" t="s">
        <v>711</v>
      </c>
      <c r="B201" t="s">
        <v>712</v>
      </c>
      <c r="C201" t="s">
        <v>14</v>
      </c>
      <c r="D201">
        <v>39.9141065086</v>
      </c>
      <c r="E201">
        <v>-75.148727230399999</v>
      </c>
      <c r="F201" t="s">
        <v>713</v>
      </c>
      <c r="G201">
        <v>1910</v>
      </c>
      <c r="H201">
        <v>4</v>
      </c>
      <c r="I201" t="s">
        <v>739</v>
      </c>
      <c r="J201">
        <v>5</v>
      </c>
      <c r="L201" t="s">
        <v>740</v>
      </c>
    </row>
    <row r="202" spans="1:13" x14ac:dyDescent="0.3">
      <c r="A202" t="s">
        <v>741</v>
      </c>
      <c r="B202" t="s">
        <v>742</v>
      </c>
      <c r="C202" t="s">
        <v>14</v>
      </c>
      <c r="D202">
        <v>39.960414785399998</v>
      </c>
      <c r="E202">
        <v>-75.168604490199996</v>
      </c>
      <c r="F202" t="s">
        <v>743</v>
      </c>
      <c r="G202">
        <v>1721</v>
      </c>
      <c r="H202">
        <v>4</v>
      </c>
      <c r="I202" t="s">
        <v>744</v>
      </c>
      <c r="J202">
        <v>4</v>
      </c>
      <c r="K202" t="s">
        <v>745</v>
      </c>
      <c r="L202" t="s">
        <v>746</v>
      </c>
    </row>
    <row r="203" spans="1:13" x14ac:dyDescent="0.3">
      <c r="A203" t="s">
        <v>741</v>
      </c>
      <c r="B203" t="s">
        <v>742</v>
      </c>
      <c r="C203" t="s">
        <v>14</v>
      </c>
      <c r="D203">
        <v>39.960414785399998</v>
      </c>
      <c r="E203">
        <v>-75.168604490199996</v>
      </c>
      <c r="F203" t="s">
        <v>743</v>
      </c>
      <c r="G203">
        <v>1721</v>
      </c>
      <c r="H203">
        <v>4</v>
      </c>
      <c r="I203" t="s">
        <v>747</v>
      </c>
      <c r="J203">
        <v>3</v>
      </c>
      <c r="K203" t="s">
        <v>748</v>
      </c>
      <c r="L203" t="s">
        <v>749</v>
      </c>
      <c r="M203" t="s">
        <v>379</v>
      </c>
    </row>
    <row r="204" spans="1:13" x14ac:dyDescent="0.3">
      <c r="A204" t="s">
        <v>741</v>
      </c>
      <c r="B204" t="s">
        <v>742</v>
      </c>
      <c r="C204" t="s">
        <v>14</v>
      </c>
      <c r="D204">
        <v>39.960414785399998</v>
      </c>
      <c r="E204">
        <v>-75.168604490199996</v>
      </c>
      <c r="F204" t="s">
        <v>743</v>
      </c>
      <c r="G204">
        <v>1721</v>
      </c>
      <c r="H204">
        <v>4</v>
      </c>
      <c r="I204" t="s">
        <v>750</v>
      </c>
      <c r="J204">
        <v>3</v>
      </c>
      <c r="K204" t="s">
        <v>751</v>
      </c>
      <c r="L204" t="s">
        <v>752</v>
      </c>
    </row>
    <row r="205" spans="1:13" x14ac:dyDescent="0.3">
      <c r="A205" t="s">
        <v>741</v>
      </c>
      <c r="B205" t="s">
        <v>742</v>
      </c>
      <c r="C205" t="s">
        <v>14</v>
      </c>
      <c r="D205">
        <v>39.960414785399998</v>
      </c>
      <c r="E205">
        <v>-75.168604490199996</v>
      </c>
      <c r="F205" t="s">
        <v>743</v>
      </c>
      <c r="G205">
        <v>1721</v>
      </c>
      <c r="H205">
        <v>4</v>
      </c>
      <c r="I205" t="s">
        <v>753</v>
      </c>
      <c r="J205">
        <v>4</v>
      </c>
      <c r="K205" t="s">
        <v>754</v>
      </c>
      <c r="L205" t="s">
        <v>755</v>
      </c>
    </row>
    <row r="206" spans="1:13" x14ac:dyDescent="0.3">
      <c r="A206" t="s">
        <v>741</v>
      </c>
      <c r="B206" t="s">
        <v>742</v>
      </c>
      <c r="C206" t="s">
        <v>14</v>
      </c>
      <c r="D206">
        <v>39.960414785399998</v>
      </c>
      <c r="E206">
        <v>-75.168604490199996</v>
      </c>
      <c r="F206" t="s">
        <v>743</v>
      </c>
      <c r="G206">
        <v>1721</v>
      </c>
      <c r="H206">
        <v>4</v>
      </c>
      <c r="I206" t="s">
        <v>756</v>
      </c>
      <c r="J206">
        <v>5</v>
      </c>
      <c r="K206" t="s">
        <v>757</v>
      </c>
      <c r="L206" t="s">
        <v>758</v>
      </c>
    </row>
    <row r="207" spans="1:13" x14ac:dyDescent="0.3">
      <c r="A207" t="s">
        <v>741</v>
      </c>
      <c r="B207" t="s">
        <v>742</v>
      </c>
      <c r="C207" t="s">
        <v>14</v>
      </c>
      <c r="D207">
        <v>39.960414785399998</v>
      </c>
      <c r="E207">
        <v>-75.168604490199996</v>
      </c>
      <c r="F207" t="s">
        <v>743</v>
      </c>
      <c r="G207">
        <v>1721</v>
      </c>
      <c r="H207">
        <v>4</v>
      </c>
      <c r="I207" t="e">
        <f>-k-wM9_Xd869hnUffVe9Uw</f>
        <v>#NAME?</v>
      </c>
      <c r="J207">
        <v>4</v>
      </c>
      <c r="K207" t="s">
        <v>759</v>
      </c>
      <c r="L207" t="s">
        <v>760</v>
      </c>
    </row>
    <row r="208" spans="1:13" x14ac:dyDescent="0.3">
      <c r="A208" t="s">
        <v>741</v>
      </c>
      <c r="B208" t="s">
        <v>742</v>
      </c>
      <c r="C208" t="s">
        <v>14</v>
      </c>
      <c r="D208">
        <v>39.960414785399998</v>
      </c>
      <c r="E208">
        <v>-75.168604490199996</v>
      </c>
      <c r="F208" t="s">
        <v>743</v>
      </c>
      <c r="G208">
        <v>1721</v>
      </c>
      <c r="H208">
        <v>4</v>
      </c>
      <c r="I208" t="s">
        <v>761</v>
      </c>
      <c r="J208">
        <v>3</v>
      </c>
      <c r="K208" t="s">
        <v>762</v>
      </c>
      <c r="L208" t="s">
        <v>763</v>
      </c>
    </row>
    <row r="209" spans="1:17" x14ac:dyDescent="0.3">
      <c r="A209" t="s">
        <v>741</v>
      </c>
      <c r="B209" t="s">
        <v>742</v>
      </c>
      <c r="C209" t="s">
        <v>14</v>
      </c>
      <c r="D209">
        <v>39.960414785399998</v>
      </c>
      <c r="E209">
        <v>-75.168604490199996</v>
      </c>
      <c r="F209" t="s">
        <v>743</v>
      </c>
      <c r="G209">
        <v>1721</v>
      </c>
      <c r="H209">
        <v>4</v>
      </c>
      <c r="I209" t="s">
        <v>764</v>
      </c>
      <c r="J209">
        <v>5</v>
      </c>
      <c r="K209" t="s">
        <v>765</v>
      </c>
      <c r="L209" t="s">
        <v>766</v>
      </c>
    </row>
    <row r="210" spans="1:17" x14ac:dyDescent="0.3">
      <c r="A210" t="s">
        <v>741</v>
      </c>
      <c r="B210" t="s">
        <v>742</v>
      </c>
      <c r="C210" t="s">
        <v>14</v>
      </c>
      <c r="D210">
        <v>39.960414785399998</v>
      </c>
      <c r="E210">
        <v>-75.168604490199996</v>
      </c>
      <c r="F210" t="s">
        <v>743</v>
      </c>
      <c r="G210">
        <v>1721</v>
      </c>
      <c r="H210">
        <v>4</v>
      </c>
      <c r="I210" t="s">
        <v>767</v>
      </c>
      <c r="J210">
        <v>5</v>
      </c>
      <c r="K210" t="s">
        <v>768</v>
      </c>
      <c r="L210" t="s">
        <v>769</v>
      </c>
      <c r="M210" t="s">
        <v>770</v>
      </c>
      <c r="N210" t="s">
        <v>771</v>
      </c>
      <c r="O210" t="s">
        <v>772</v>
      </c>
      <c r="P210" t="s">
        <v>773</v>
      </c>
      <c r="Q210" t="s">
        <v>774</v>
      </c>
    </row>
    <row r="211" spans="1:17" x14ac:dyDescent="0.3">
      <c r="A211" t="s">
        <v>741</v>
      </c>
      <c r="B211" t="s">
        <v>742</v>
      </c>
      <c r="C211" t="s">
        <v>14</v>
      </c>
      <c r="D211">
        <v>39.960414785399998</v>
      </c>
      <c r="E211">
        <v>-75.168604490199996</v>
      </c>
      <c r="F211" t="s">
        <v>743</v>
      </c>
      <c r="G211">
        <v>1721</v>
      </c>
      <c r="H211">
        <v>4</v>
      </c>
      <c r="I211" t="s">
        <v>775</v>
      </c>
      <c r="J211">
        <v>5</v>
      </c>
      <c r="L211" t="s">
        <v>776</v>
      </c>
    </row>
    <row r="212" spans="1:17" x14ac:dyDescent="0.3">
      <c r="A212" t="e">
        <f t="shared" ref="A212:A221" si="0">-mIlmp5l4hKlp1tvHRdvTg</f>
        <v>#NAME?</v>
      </c>
      <c r="B212" t="s">
        <v>777</v>
      </c>
      <c r="C212" t="s">
        <v>14</v>
      </c>
      <c r="D212">
        <v>39.949917853800002</v>
      </c>
      <c r="E212">
        <v>-75.144792075300003</v>
      </c>
      <c r="F212" t="s">
        <v>778</v>
      </c>
      <c r="G212">
        <v>1697</v>
      </c>
      <c r="H212">
        <v>4</v>
      </c>
      <c r="I212" t="s">
        <v>779</v>
      </c>
      <c r="J212">
        <v>1</v>
      </c>
      <c r="K212" t="s">
        <v>780</v>
      </c>
      <c r="L212" t="s">
        <v>781</v>
      </c>
    </row>
    <row r="213" spans="1:17" x14ac:dyDescent="0.3">
      <c r="A213" t="e">
        <f t="shared" si="0"/>
        <v>#NAME?</v>
      </c>
      <c r="B213" t="s">
        <v>777</v>
      </c>
      <c r="C213" t="s">
        <v>14</v>
      </c>
      <c r="D213">
        <v>39.949917853800002</v>
      </c>
      <c r="E213">
        <v>-75.144792075300003</v>
      </c>
      <c r="F213" t="s">
        <v>778</v>
      </c>
      <c r="G213">
        <v>1697</v>
      </c>
      <c r="H213">
        <v>4</v>
      </c>
      <c r="I213" t="s">
        <v>782</v>
      </c>
      <c r="J213">
        <v>1</v>
      </c>
      <c r="K213" t="s">
        <v>783</v>
      </c>
      <c r="L213" t="s">
        <v>784</v>
      </c>
    </row>
    <row r="214" spans="1:17" x14ac:dyDescent="0.3">
      <c r="A214" t="e">
        <f t="shared" si="0"/>
        <v>#NAME?</v>
      </c>
      <c r="B214" t="s">
        <v>777</v>
      </c>
      <c r="C214" t="s">
        <v>14</v>
      </c>
      <c r="D214">
        <v>39.949917853800002</v>
      </c>
      <c r="E214">
        <v>-75.144792075300003</v>
      </c>
      <c r="F214" t="s">
        <v>778</v>
      </c>
      <c r="G214">
        <v>1697</v>
      </c>
      <c r="H214">
        <v>4</v>
      </c>
      <c r="I214" t="s">
        <v>785</v>
      </c>
      <c r="J214">
        <v>5</v>
      </c>
      <c r="L214" t="s">
        <v>786</v>
      </c>
    </row>
    <row r="215" spans="1:17" x14ac:dyDescent="0.3">
      <c r="A215" t="e">
        <f t="shared" si="0"/>
        <v>#NAME?</v>
      </c>
      <c r="B215" t="s">
        <v>777</v>
      </c>
      <c r="C215" t="s">
        <v>14</v>
      </c>
      <c r="D215">
        <v>39.949917853800002</v>
      </c>
      <c r="E215">
        <v>-75.144792075300003</v>
      </c>
      <c r="F215" t="s">
        <v>778</v>
      </c>
      <c r="G215">
        <v>1697</v>
      </c>
      <c r="H215">
        <v>4</v>
      </c>
      <c r="I215" t="s">
        <v>787</v>
      </c>
      <c r="J215">
        <v>3</v>
      </c>
      <c r="L215" t="s">
        <v>788</v>
      </c>
    </row>
    <row r="216" spans="1:17" x14ac:dyDescent="0.3">
      <c r="A216" t="e">
        <f t="shared" si="0"/>
        <v>#NAME?</v>
      </c>
      <c r="B216" t="s">
        <v>777</v>
      </c>
      <c r="C216" t="s">
        <v>14</v>
      </c>
      <c r="D216">
        <v>39.949917853800002</v>
      </c>
      <c r="E216">
        <v>-75.144792075300003</v>
      </c>
      <c r="F216" t="s">
        <v>778</v>
      </c>
      <c r="G216">
        <v>1697</v>
      </c>
      <c r="H216">
        <v>4</v>
      </c>
      <c r="I216" t="s">
        <v>789</v>
      </c>
      <c r="J216">
        <v>5</v>
      </c>
      <c r="K216" t="s">
        <v>790</v>
      </c>
      <c r="L216" t="s">
        <v>791</v>
      </c>
    </row>
    <row r="217" spans="1:17" x14ac:dyDescent="0.3">
      <c r="A217" t="e">
        <f t="shared" si="0"/>
        <v>#NAME?</v>
      </c>
      <c r="B217" t="s">
        <v>777</v>
      </c>
      <c r="C217" t="s">
        <v>14</v>
      </c>
      <c r="D217">
        <v>39.949917853800002</v>
      </c>
      <c r="E217">
        <v>-75.144792075300003</v>
      </c>
      <c r="F217" t="s">
        <v>778</v>
      </c>
      <c r="G217">
        <v>1697</v>
      </c>
      <c r="H217">
        <v>4</v>
      </c>
      <c r="I217" t="s">
        <v>792</v>
      </c>
      <c r="J217">
        <v>1</v>
      </c>
      <c r="K217" t="s">
        <v>793</v>
      </c>
      <c r="L217" t="s">
        <v>794</v>
      </c>
    </row>
    <row r="218" spans="1:17" x14ac:dyDescent="0.3">
      <c r="A218" t="e">
        <f t="shared" si="0"/>
        <v>#NAME?</v>
      </c>
      <c r="B218" t="s">
        <v>777</v>
      </c>
      <c r="C218" t="s">
        <v>14</v>
      </c>
      <c r="D218">
        <v>39.949917853800002</v>
      </c>
      <c r="E218">
        <v>-75.144792075300003</v>
      </c>
      <c r="F218" t="s">
        <v>778</v>
      </c>
      <c r="G218">
        <v>1697</v>
      </c>
      <c r="H218">
        <v>4</v>
      </c>
      <c r="I218" t="s">
        <v>795</v>
      </c>
      <c r="J218">
        <v>4</v>
      </c>
      <c r="L218" t="s">
        <v>796</v>
      </c>
    </row>
    <row r="219" spans="1:17" x14ac:dyDescent="0.3">
      <c r="A219" t="e">
        <f t="shared" si="0"/>
        <v>#NAME?</v>
      </c>
      <c r="B219" t="s">
        <v>777</v>
      </c>
      <c r="C219" t="s">
        <v>14</v>
      </c>
      <c r="D219">
        <v>39.949917853800002</v>
      </c>
      <c r="E219">
        <v>-75.144792075300003</v>
      </c>
      <c r="F219" t="s">
        <v>778</v>
      </c>
      <c r="G219">
        <v>1697</v>
      </c>
      <c r="H219">
        <v>4</v>
      </c>
      <c r="I219" t="s">
        <v>797</v>
      </c>
      <c r="J219">
        <v>3</v>
      </c>
      <c r="L219" t="s">
        <v>798</v>
      </c>
    </row>
    <row r="220" spans="1:17" x14ac:dyDescent="0.3">
      <c r="A220" t="e">
        <f t="shared" si="0"/>
        <v>#NAME?</v>
      </c>
      <c r="B220" t="s">
        <v>777</v>
      </c>
      <c r="C220" t="s">
        <v>14</v>
      </c>
      <c r="D220">
        <v>39.949917853800002</v>
      </c>
      <c r="E220">
        <v>-75.144792075300003</v>
      </c>
      <c r="F220" t="s">
        <v>778</v>
      </c>
      <c r="G220">
        <v>1697</v>
      </c>
      <c r="H220">
        <v>4</v>
      </c>
      <c r="I220" t="s">
        <v>799</v>
      </c>
      <c r="J220">
        <v>4</v>
      </c>
      <c r="K220" t="s">
        <v>800</v>
      </c>
      <c r="L220" t="s">
        <v>801</v>
      </c>
    </row>
    <row r="221" spans="1:17" x14ac:dyDescent="0.3">
      <c r="A221" t="e">
        <f t="shared" si="0"/>
        <v>#NAME?</v>
      </c>
      <c r="B221" t="s">
        <v>777</v>
      </c>
      <c r="C221" t="s">
        <v>14</v>
      </c>
      <c r="D221">
        <v>39.949917853800002</v>
      </c>
      <c r="E221">
        <v>-75.144792075300003</v>
      </c>
      <c r="F221" t="s">
        <v>778</v>
      </c>
      <c r="G221">
        <v>1697</v>
      </c>
      <c r="H221">
        <v>4</v>
      </c>
      <c r="I221" t="s">
        <v>802</v>
      </c>
      <c r="J221">
        <v>1</v>
      </c>
      <c r="L221" t="s">
        <v>803</v>
      </c>
    </row>
    <row r="222" spans="1:17" x14ac:dyDescent="0.3">
      <c r="A222" t="s">
        <v>804</v>
      </c>
      <c r="B222" t="s">
        <v>805</v>
      </c>
      <c r="C222" t="s">
        <v>14</v>
      </c>
      <c r="D222">
        <v>39.955401999999999</v>
      </c>
      <c r="E222">
        <v>-75.154483999999997</v>
      </c>
      <c r="F222" t="s">
        <v>806</v>
      </c>
      <c r="G222">
        <v>1693</v>
      </c>
      <c r="H222">
        <v>4.5</v>
      </c>
      <c r="I222" t="s">
        <v>807</v>
      </c>
      <c r="J222">
        <v>5</v>
      </c>
      <c r="K222" t="s">
        <v>808</v>
      </c>
      <c r="L222" t="s">
        <v>809</v>
      </c>
    </row>
    <row r="223" spans="1:17" x14ac:dyDescent="0.3">
      <c r="A223" t="s">
        <v>804</v>
      </c>
      <c r="B223" t="s">
        <v>805</v>
      </c>
      <c r="C223" t="s">
        <v>14</v>
      </c>
      <c r="D223">
        <v>39.955401999999999</v>
      </c>
      <c r="E223">
        <v>-75.154483999999997</v>
      </c>
      <c r="F223" t="s">
        <v>806</v>
      </c>
      <c r="G223">
        <v>1693</v>
      </c>
      <c r="H223">
        <v>4.5</v>
      </c>
      <c r="I223" t="s">
        <v>810</v>
      </c>
      <c r="J223">
        <v>4</v>
      </c>
      <c r="K223" t="s">
        <v>811</v>
      </c>
      <c r="L223" t="s">
        <v>812</v>
      </c>
    </row>
    <row r="224" spans="1:17" x14ac:dyDescent="0.3">
      <c r="A224" t="s">
        <v>804</v>
      </c>
      <c r="B224" t="s">
        <v>805</v>
      </c>
      <c r="C224" t="s">
        <v>14</v>
      </c>
      <c r="D224">
        <v>39.955401999999999</v>
      </c>
      <c r="E224">
        <v>-75.154483999999997</v>
      </c>
      <c r="F224" t="s">
        <v>806</v>
      </c>
      <c r="G224">
        <v>1693</v>
      </c>
      <c r="H224">
        <v>4.5</v>
      </c>
      <c r="I224" t="s">
        <v>813</v>
      </c>
      <c r="J224">
        <v>3</v>
      </c>
      <c r="K224" t="s">
        <v>814</v>
      </c>
      <c r="L224" t="s">
        <v>815</v>
      </c>
    </row>
    <row r="225" spans="1:21" x14ac:dyDescent="0.3">
      <c r="A225" t="s">
        <v>804</v>
      </c>
      <c r="B225" t="s">
        <v>805</v>
      </c>
      <c r="C225" t="s">
        <v>14</v>
      </c>
      <c r="D225">
        <v>39.955401999999999</v>
      </c>
      <c r="E225">
        <v>-75.154483999999997</v>
      </c>
      <c r="F225" t="s">
        <v>806</v>
      </c>
      <c r="G225">
        <v>1693</v>
      </c>
      <c r="H225">
        <v>4.5</v>
      </c>
      <c r="I225" t="s">
        <v>816</v>
      </c>
      <c r="J225">
        <v>5</v>
      </c>
      <c r="K225" t="s">
        <v>817</v>
      </c>
      <c r="L225" t="s">
        <v>818</v>
      </c>
    </row>
    <row r="226" spans="1:21" x14ac:dyDescent="0.3">
      <c r="A226" t="s">
        <v>804</v>
      </c>
      <c r="B226" t="s">
        <v>805</v>
      </c>
      <c r="C226" t="s">
        <v>14</v>
      </c>
      <c r="D226">
        <v>39.955401999999999</v>
      </c>
      <c r="E226">
        <v>-75.154483999999997</v>
      </c>
      <c r="F226" t="s">
        <v>806</v>
      </c>
      <c r="G226">
        <v>1693</v>
      </c>
      <c r="H226">
        <v>4.5</v>
      </c>
      <c r="I226" t="s">
        <v>819</v>
      </c>
      <c r="J226">
        <v>5</v>
      </c>
      <c r="K226" t="s">
        <v>820</v>
      </c>
      <c r="L226" t="s">
        <v>821</v>
      </c>
    </row>
    <row r="227" spans="1:21" x14ac:dyDescent="0.3">
      <c r="A227" t="s">
        <v>804</v>
      </c>
      <c r="B227" t="s">
        <v>805</v>
      </c>
      <c r="C227" t="s">
        <v>14</v>
      </c>
      <c r="D227">
        <v>39.955401999999999</v>
      </c>
      <c r="E227">
        <v>-75.154483999999997</v>
      </c>
      <c r="F227" t="s">
        <v>806</v>
      </c>
      <c r="G227">
        <v>1693</v>
      </c>
      <c r="H227">
        <v>4.5</v>
      </c>
      <c r="I227" t="s">
        <v>822</v>
      </c>
      <c r="J227">
        <v>3</v>
      </c>
      <c r="K227" t="s">
        <v>823</v>
      </c>
      <c r="L227" t="s">
        <v>824</v>
      </c>
    </row>
    <row r="228" spans="1:21" x14ac:dyDescent="0.3">
      <c r="A228" t="s">
        <v>804</v>
      </c>
      <c r="B228" t="s">
        <v>805</v>
      </c>
      <c r="C228" t="s">
        <v>14</v>
      </c>
      <c r="D228">
        <v>39.955401999999999</v>
      </c>
      <c r="E228">
        <v>-75.154483999999997</v>
      </c>
      <c r="F228" t="s">
        <v>806</v>
      </c>
      <c r="G228">
        <v>1693</v>
      </c>
      <c r="H228">
        <v>4.5</v>
      </c>
      <c r="I228" t="s">
        <v>825</v>
      </c>
      <c r="J228">
        <v>5</v>
      </c>
      <c r="L228" t="s">
        <v>826</v>
      </c>
    </row>
    <row r="229" spans="1:21" x14ac:dyDescent="0.3">
      <c r="A229" t="s">
        <v>804</v>
      </c>
      <c r="B229" t="s">
        <v>805</v>
      </c>
      <c r="C229" t="s">
        <v>14</v>
      </c>
      <c r="D229">
        <v>39.955401999999999</v>
      </c>
      <c r="E229">
        <v>-75.154483999999997</v>
      </c>
      <c r="F229" t="s">
        <v>806</v>
      </c>
      <c r="G229">
        <v>1693</v>
      </c>
      <c r="H229">
        <v>4.5</v>
      </c>
      <c r="I229" t="s">
        <v>827</v>
      </c>
      <c r="J229">
        <v>5</v>
      </c>
      <c r="K229" t="s">
        <v>828</v>
      </c>
      <c r="L229" t="s">
        <v>829</v>
      </c>
    </row>
    <row r="230" spans="1:21" x14ac:dyDescent="0.3">
      <c r="A230" t="s">
        <v>804</v>
      </c>
      <c r="B230" t="s">
        <v>805</v>
      </c>
      <c r="C230" t="s">
        <v>14</v>
      </c>
      <c r="D230">
        <v>39.955401999999999</v>
      </c>
      <c r="E230">
        <v>-75.154483999999997</v>
      </c>
      <c r="F230" t="s">
        <v>806</v>
      </c>
      <c r="G230">
        <v>1693</v>
      </c>
      <c r="H230">
        <v>4.5</v>
      </c>
      <c r="I230" t="s">
        <v>830</v>
      </c>
      <c r="J230">
        <v>4</v>
      </c>
      <c r="K230" t="s">
        <v>831</v>
      </c>
      <c r="L230" t="s">
        <v>832</v>
      </c>
      <c r="M230" t="s">
        <v>833</v>
      </c>
      <c r="N230" t="s">
        <v>834</v>
      </c>
      <c r="O230" t="s">
        <v>835</v>
      </c>
      <c r="P230" t="s">
        <v>836</v>
      </c>
      <c r="Q230" t="s">
        <v>837</v>
      </c>
      <c r="R230" t="s">
        <v>838</v>
      </c>
      <c r="S230" t="s">
        <v>839</v>
      </c>
      <c r="T230" t="s">
        <v>840</v>
      </c>
      <c r="U230" t="s">
        <v>841</v>
      </c>
    </row>
    <row r="231" spans="1:21" x14ac:dyDescent="0.3">
      <c r="A231" t="s">
        <v>804</v>
      </c>
      <c r="B231" t="s">
        <v>805</v>
      </c>
      <c r="C231" t="s">
        <v>14</v>
      </c>
      <c r="D231">
        <v>39.955401999999999</v>
      </c>
      <c r="E231">
        <v>-75.154483999999997</v>
      </c>
      <c r="F231" t="s">
        <v>806</v>
      </c>
      <c r="G231">
        <v>1693</v>
      </c>
      <c r="H231">
        <v>4.5</v>
      </c>
      <c r="I231" t="s">
        <v>842</v>
      </c>
      <c r="J231">
        <v>5</v>
      </c>
      <c r="K231" t="s">
        <v>843</v>
      </c>
      <c r="L231" t="s">
        <v>844</v>
      </c>
    </row>
    <row r="232" spans="1:21" x14ac:dyDescent="0.3">
      <c r="A232" t="s">
        <v>845</v>
      </c>
      <c r="B232" t="s">
        <v>846</v>
      </c>
      <c r="C232" t="s">
        <v>14</v>
      </c>
      <c r="D232">
        <v>39.9519308</v>
      </c>
      <c r="E232">
        <v>-75.170452900000001</v>
      </c>
      <c r="F232" t="s">
        <v>847</v>
      </c>
      <c r="G232">
        <v>1682</v>
      </c>
      <c r="H232">
        <v>3.5</v>
      </c>
      <c r="I232" t="s">
        <v>848</v>
      </c>
      <c r="J232">
        <v>3</v>
      </c>
      <c r="K232" t="s">
        <v>849</v>
      </c>
      <c r="L232" t="s">
        <v>850</v>
      </c>
    </row>
    <row r="233" spans="1:21" x14ac:dyDescent="0.3">
      <c r="A233" t="s">
        <v>845</v>
      </c>
      <c r="B233" t="s">
        <v>846</v>
      </c>
      <c r="C233" t="s">
        <v>14</v>
      </c>
      <c r="D233">
        <v>39.9519308</v>
      </c>
      <c r="E233">
        <v>-75.170452900000001</v>
      </c>
      <c r="F233" t="s">
        <v>847</v>
      </c>
      <c r="G233">
        <v>1682</v>
      </c>
      <c r="H233">
        <v>3.5</v>
      </c>
      <c r="I233" t="s">
        <v>851</v>
      </c>
      <c r="J233">
        <v>4</v>
      </c>
      <c r="L233" t="s">
        <v>852</v>
      </c>
    </row>
    <row r="234" spans="1:21" x14ac:dyDescent="0.3">
      <c r="A234" t="s">
        <v>845</v>
      </c>
      <c r="B234" t="s">
        <v>846</v>
      </c>
      <c r="C234" t="s">
        <v>14</v>
      </c>
      <c r="D234">
        <v>39.9519308</v>
      </c>
      <c r="E234">
        <v>-75.170452900000001</v>
      </c>
      <c r="F234" t="s">
        <v>847</v>
      </c>
      <c r="G234">
        <v>1682</v>
      </c>
      <c r="H234">
        <v>3.5</v>
      </c>
      <c r="I234" t="s">
        <v>853</v>
      </c>
      <c r="J234">
        <v>5</v>
      </c>
      <c r="K234" t="s">
        <v>854</v>
      </c>
      <c r="L234" t="s">
        <v>426</v>
      </c>
    </row>
    <row r="235" spans="1:21" x14ac:dyDescent="0.3">
      <c r="A235" t="s">
        <v>845</v>
      </c>
      <c r="B235" t="s">
        <v>846</v>
      </c>
      <c r="C235" t="s">
        <v>14</v>
      </c>
      <c r="D235">
        <v>39.9519308</v>
      </c>
      <c r="E235">
        <v>-75.170452900000001</v>
      </c>
      <c r="F235" t="s">
        <v>847</v>
      </c>
      <c r="G235">
        <v>1682</v>
      </c>
      <c r="H235">
        <v>3.5</v>
      </c>
      <c r="I235" t="s">
        <v>855</v>
      </c>
      <c r="J235">
        <v>3</v>
      </c>
      <c r="K235" t="s">
        <v>856</v>
      </c>
      <c r="L235" t="s">
        <v>857</v>
      </c>
    </row>
    <row r="236" spans="1:21" x14ac:dyDescent="0.3">
      <c r="A236" t="s">
        <v>845</v>
      </c>
      <c r="B236" t="s">
        <v>846</v>
      </c>
      <c r="C236" t="s">
        <v>14</v>
      </c>
      <c r="D236">
        <v>39.9519308</v>
      </c>
      <c r="E236">
        <v>-75.170452900000001</v>
      </c>
      <c r="F236" t="s">
        <v>847</v>
      </c>
      <c r="G236">
        <v>1682</v>
      </c>
      <c r="H236">
        <v>3.5</v>
      </c>
      <c r="I236" t="s">
        <v>858</v>
      </c>
      <c r="J236">
        <v>4</v>
      </c>
      <c r="K236" t="s">
        <v>859</v>
      </c>
      <c r="L236" t="s">
        <v>860</v>
      </c>
    </row>
    <row r="237" spans="1:21" x14ac:dyDescent="0.3">
      <c r="A237" t="s">
        <v>845</v>
      </c>
      <c r="B237" t="s">
        <v>846</v>
      </c>
      <c r="C237" t="s">
        <v>14</v>
      </c>
      <c r="D237">
        <v>39.9519308</v>
      </c>
      <c r="E237">
        <v>-75.170452900000001</v>
      </c>
      <c r="F237" t="s">
        <v>847</v>
      </c>
      <c r="G237">
        <v>1682</v>
      </c>
      <c r="H237">
        <v>3.5</v>
      </c>
      <c r="I237" t="s">
        <v>861</v>
      </c>
      <c r="J237">
        <v>5</v>
      </c>
      <c r="K237" t="s">
        <v>862</v>
      </c>
      <c r="L237" t="s">
        <v>863</v>
      </c>
    </row>
    <row r="238" spans="1:21" x14ac:dyDescent="0.3">
      <c r="A238" t="s">
        <v>845</v>
      </c>
      <c r="B238" t="s">
        <v>846</v>
      </c>
      <c r="C238" t="s">
        <v>14</v>
      </c>
      <c r="D238">
        <v>39.9519308</v>
      </c>
      <c r="E238">
        <v>-75.170452900000001</v>
      </c>
      <c r="F238" t="s">
        <v>847</v>
      </c>
      <c r="G238">
        <v>1682</v>
      </c>
      <c r="H238">
        <v>3.5</v>
      </c>
      <c r="I238" t="s">
        <v>864</v>
      </c>
      <c r="J238">
        <v>4</v>
      </c>
      <c r="K238" t="s">
        <v>865</v>
      </c>
      <c r="L238" t="s">
        <v>866</v>
      </c>
    </row>
    <row r="239" spans="1:21" x14ac:dyDescent="0.3">
      <c r="A239" t="s">
        <v>845</v>
      </c>
      <c r="B239" t="s">
        <v>846</v>
      </c>
      <c r="C239" t="s">
        <v>14</v>
      </c>
      <c r="D239">
        <v>39.9519308</v>
      </c>
      <c r="E239">
        <v>-75.170452900000001</v>
      </c>
      <c r="F239" t="s">
        <v>847</v>
      </c>
      <c r="G239">
        <v>1682</v>
      </c>
      <c r="H239">
        <v>3.5</v>
      </c>
      <c r="I239" t="s">
        <v>867</v>
      </c>
      <c r="J239">
        <v>3</v>
      </c>
      <c r="K239" t="s">
        <v>868</v>
      </c>
      <c r="L239" t="s">
        <v>710</v>
      </c>
    </row>
    <row r="240" spans="1:21" x14ac:dyDescent="0.3">
      <c r="A240" t="s">
        <v>845</v>
      </c>
      <c r="B240" t="s">
        <v>846</v>
      </c>
      <c r="C240" t="s">
        <v>14</v>
      </c>
      <c r="D240">
        <v>39.9519308</v>
      </c>
      <c r="E240">
        <v>-75.170452900000001</v>
      </c>
      <c r="F240" t="s">
        <v>847</v>
      </c>
      <c r="G240">
        <v>1682</v>
      </c>
      <c r="H240">
        <v>3.5</v>
      </c>
      <c r="I240" t="s">
        <v>869</v>
      </c>
      <c r="J240">
        <v>3</v>
      </c>
      <c r="K240" t="s">
        <v>870</v>
      </c>
      <c r="L240" t="s">
        <v>643</v>
      </c>
    </row>
    <row r="241" spans="1:12" x14ac:dyDescent="0.3">
      <c r="A241" t="s">
        <v>845</v>
      </c>
      <c r="B241" t="s">
        <v>846</v>
      </c>
      <c r="C241" t="s">
        <v>14</v>
      </c>
      <c r="D241">
        <v>39.9519308</v>
      </c>
      <c r="E241">
        <v>-75.170452900000001</v>
      </c>
      <c r="F241" t="s">
        <v>847</v>
      </c>
      <c r="G241">
        <v>1682</v>
      </c>
      <c r="H241">
        <v>3.5</v>
      </c>
      <c r="I241" t="s">
        <v>871</v>
      </c>
      <c r="J241">
        <v>2</v>
      </c>
      <c r="K241" t="s">
        <v>872</v>
      </c>
      <c r="L241" t="s">
        <v>873</v>
      </c>
    </row>
    <row r="242" spans="1:12" x14ac:dyDescent="0.3">
      <c r="A242" t="s">
        <v>874</v>
      </c>
      <c r="B242" t="s">
        <v>875</v>
      </c>
      <c r="C242" t="s">
        <v>14</v>
      </c>
      <c r="D242">
        <v>39.921027385099997</v>
      </c>
      <c r="E242">
        <v>-75.145028443800001</v>
      </c>
      <c r="F242" t="s">
        <v>876</v>
      </c>
      <c r="G242">
        <v>1564</v>
      </c>
      <c r="H242">
        <v>4.5</v>
      </c>
      <c r="I242" t="s">
        <v>877</v>
      </c>
      <c r="J242">
        <v>5</v>
      </c>
      <c r="K242" t="s">
        <v>878</v>
      </c>
      <c r="L242" t="s">
        <v>879</v>
      </c>
    </row>
    <row r="243" spans="1:12" x14ac:dyDescent="0.3">
      <c r="A243" t="s">
        <v>874</v>
      </c>
      <c r="B243" t="s">
        <v>875</v>
      </c>
      <c r="C243" t="s">
        <v>14</v>
      </c>
      <c r="D243">
        <v>39.921027385099997</v>
      </c>
      <c r="E243">
        <v>-75.145028443800001</v>
      </c>
      <c r="F243" t="s">
        <v>876</v>
      </c>
      <c r="G243">
        <v>1564</v>
      </c>
      <c r="H243">
        <v>4.5</v>
      </c>
      <c r="I243" t="s">
        <v>880</v>
      </c>
      <c r="J243">
        <v>1</v>
      </c>
      <c r="L243" t="s">
        <v>881</v>
      </c>
    </row>
    <row r="244" spans="1:12" x14ac:dyDescent="0.3">
      <c r="A244" t="s">
        <v>874</v>
      </c>
      <c r="B244" t="s">
        <v>875</v>
      </c>
      <c r="C244" t="s">
        <v>14</v>
      </c>
      <c r="D244">
        <v>39.921027385099997</v>
      </c>
      <c r="E244">
        <v>-75.145028443800001</v>
      </c>
      <c r="F244" t="s">
        <v>876</v>
      </c>
      <c r="G244">
        <v>1564</v>
      </c>
      <c r="H244">
        <v>4.5</v>
      </c>
      <c r="I244" t="s">
        <v>882</v>
      </c>
      <c r="J244">
        <v>1</v>
      </c>
      <c r="K244" t="s">
        <v>883</v>
      </c>
      <c r="L244" t="s">
        <v>884</v>
      </c>
    </row>
    <row r="245" spans="1:12" x14ac:dyDescent="0.3">
      <c r="A245" t="s">
        <v>874</v>
      </c>
      <c r="B245" t="s">
        <v>875</v>
      </c>
      <c r="C245" t="s">
        <v>14</v>
      </c>
      <c r="D245">
        <v>39.921027385099997</v>
      </c>
      <c r="E245">
        <v>-75.145028443800001</v>
      </c>
      <c r="F245" t="s">
        <v>876</v>
      </c>
      <c r="G245">
        <v>1564</v>
      </c>
      <c r="H245">
        <v>4.5</v>
      </c>
      <c r="I245" t="s">
        <v>885</v>
      </c>
      <c r="J245">
        <v>5</v>
      </c>
      <c r="K245" t="s">
        <v>886</v>
      </c>
      <c r="L245" t="s">
        <v>887</v>
      </c>
    </row>
    <row r="246" spans="1:12" x14ac:dyDescent="0.3">
      <c r="A246" t="s">
        <v>874</v>
      </c>
      <c r="B246" t="s">
        <v>875</v>
      </c>
      <c r="C246" t="s">
        <v>14</v>
      </c>
      <c r="D246">
        <v>39.921027385099997</v>
      </c>
      <c r="E246">
        <v>-75.145028443800001</v>
      </c>
      <c r="F246" t="s">
        <v>876</v>
      </c>
      <c r="G246">
        <v>1564</v>
      </c>
      <c r="H246">
        <v>4.5</v>
      </c>
      <c r="I246" t="s">
        <v>888</v>
      </c>
      <c r="J246">
        <v>5</v>
      </c>
      <c r="L246" t="s">
        <v>889</v>
      </c>
    </row>
    <row r="247" spans="1:12" x14ac:dyDescent="0.3">
      <c r="A247" t="s">
        <v>874</v>
      </c>
      <c r="B247" t="s">
        <v>875</v>
      </c>
      <c r="C247" t="s">
        <v>14</v>
      </c>
      <c r="D247">
        <v>39.921027385099997</v>
      </c>
      <c r="E247">
        <v>-75.145028443800001</v>
      </c>
      <c r="F247" t="s">
        <v>876</v>
      </c>
      <c r="G247">
        <v>1564</v>
      </c>
      <c r="H247">
        <v>4.5</v>
      </c>
      <c r="I247" t="s">
        <v>890</v>
      </c>
      <c r="J247">
        <v>3</v>
      </c>
      <c r="K247" t="s">
        <v>891</v>
      </c>
      <c r="L247" t="s">
        <v>892</v>
      </c>
    </row>
    <row r="248" spans="1:12" x14ac:dyDescent="0.3">
      <c r="A248" t="s">
        <v>874</v>
      </c>
      <c r="B248" t="s">
        <v>875</v>
      </c>
      <c r="C248" t="s">
        <v>14</v>
      </c>
      <c r="D248">
        <v>39.921027385099997</v>
      </c>
      <c r="E248">
        <v>-75.145028443800001</v>
      </c>
      <c r="F248" t="s">
        <v>876</v>
      </c>
      <c r="G248">
        <v>1564</v>
      </c>
      <c r="H248">
        <v>4.5</v>
      </c>
      <c r="I248" t="s">
        <v>893</v>
      </c>
      <c r="J248">
        <v>5</v>
      </c>
      <c r="K248" t="s">
        <v>894</v>
      </c>
      <c r="L248" t="s">
        <v>895</v>
      </c>
    </row>
    <row r="249" spans="1:12" x14ac:dyDescent="0.3">
      <c r="A249" t="s">
        <v>874</v>
      </c>
      <c r="B249" t="s">
        <v>875</v>
      </c>
      <c r="C249" t="s">
        <v>14</v>
      </c>
      <c r="D249">
        <v>39.921027385099997</v>
      </c>
      <c r="E249">
        <v>-75.145028443800001</v>
      </c>
      <c r="F249" t="s">
        <v>876</v>
      </c>
      <c r="G249">
        <v>1564</v>
      </c>
      <c r="H249">
        <v>4.5</v>
      </c>
      <c r="I249" t="s">
        <v>896</v>
      </c>
      <c r="J249">
        <v>5</v>
      </c>
      <c r="K249" t="s">
        <v>897</v>
      </c>
      <c r="L249" t="s">
        <v>898</v>
      </c>
    </row>
    <row r="250" spans="1:12" x14ac:dyDescent="0.3">
      <c r="A250" t="s">
        <v>874</v>
      </c>
      <c r="B250" t="s">
        <v>875</v>
      </c>
      <c r="C250" t="s">
        <v>14</v>
      </c>
      <c r="D250">
        <v>39.921027385099997</v>
      </c>
      <c r="E250">
        <v>-75.145028443800001</v>
      </c>
      <c r="F250" t="s">
        <v>876</v>
      </c>
      <c r="G250">
        <v>1564</v>
      </c>
      <c r="H250">
        <v>4.5</v>
      </c>
      <c r="I250" t="s">
        <v>899</v>
      </c>
      <c r="J250">
        <v>5</v>
      </c>
      <c r="K250" t="s">
        <v>900</v>
      </c>
      <c r="L250" t="s">
        <v>901</v>
      </c>
    </row>
    <row r="251" spans="1:12" x14ac:dyDescent="0.3">
      <c r="A251" t="s">
        <v>874</v>
      </c>
      <c r="B251" t="s">
        <v>875</v>
      </c>
      <c r="C251" t="s">
        <v>14</v>
      </c>
      <c r="D251">
        <v>39.921027385099997</v>
      </c>
      <c r="E251">
        <v>-75.145028443800001</v>
      </c>
      <c r="F251" t="s">
        <v>876</v>
      </c>
      <c r="G251">
        <v>1564</v>
      </c>
      <c r="H251">
        <v>4.5</v>
      </c>
      <c r="I251" t="s">
        <v>902</v>
      </c>
      <c r="J251">
        <v>5</v>
      </c>
      <c r="K251" t="s">
        <v>903</v>
      </c>
      <c r="L251" t="s">
        <v>904</v>
      </c>
    </row>
    <row r="252" spans="1:12" x14ac:dyDescent="0.3">
      <c r="A252" t="s">
        <v>905</v>
      </c>
      <c r="B252" t="s">
        <v>906</v>
      </c>
      <c r="C252" t="s">
        <v>14</v>
      </c>
      <c r="D252">
        <v>39.948918599999999</v>
      </c>
      <c r="E252">
        <v>-75.1471667</v>
      </c>
      <c r="F252" t="s">
        <v>907</v>
      </c>
      <c r="G252">
        <v>1561</v>
      </c>
      <c r="H252">
        <v>4</v>
      </c>
      <c r="I252" t="s">
        <v>908</v>
      </c>
      <c r="J252">
        <v>5</v>
      </c>
      <c r="L252" t="s">
        <v>909</v>
      </c>
    </row>
    <row r="253" spans="1:12" x14ac:dyDescent="0.3">
      <c r="A253" t="s">
        <v>905</v>
      </c>
      <c r="B253" t="s">
        <v>906</v>
      </c>
      <c r="C253" t="s">
        <v>14</v>
      </c>
      <c r="D253">
        <v>39.948918599999999</v>
      </c>
      <c r="E253">
        <v>-75.1471667</v>
      </c>
      <c r="F253" t="s">
        <v>907</v>
      </c>
      <c r="G253">
        <v>1561</v>
      </c>
      <c r="H253">
        <v>4</v>
      </c>
      <c r="I253" t="s">
        <v>910</v>
      </c>
      <c r="J253">
        <v>5</v>
      </c>
      <c r="K253" t="s">
        <v>911</v>
      </c>
      <c r="L253" t="s">
        <v>912</v>
      </c>
    </row>
    <row r="254" spans="1:12" x14ac:dyDescent="0.3">
      <c r="A254" t="s">
        <v>905</v>
      </c>
      <c r="B254" t="s">
        <v>906</v>
      </c>
      <c r="C254" t="s">
        <v>14</v>
      </c>
      <c r="D254">
        <v>39.948918599999999</v>
      </c>
      <c r="E254">
        <v>-75.1471667</v>
      </c>
      <c r="F254" t="s">
        <v>907</v>
      </c>
      <c r="G254">
        <v>1561</v>
      </c>
      <c r="H254">
        <v>4</v>
      </c>
      <c r="I254" t="s">
        <v>913</v>
      </c>
      <c r="J254">
        <v>3</v>
      </c>
      <c r="K254" t="s">
        <v>914</v>
      </c>
      <c r="L254" t="s">
        <v>915</v>
      </c>
    </row>
    <row r="255" spans="1:12" x14ac:dyDescent="0.3">
      <c r="A255" t="s">
        <v>905</v>
      </c>
      <c r="B255" t="s">
        <v>906</v>
      </c>
      <c r="C255" t="s">
        <v>14</v>
      </c>
      <c r="D255">
        <v>39.948918599999999</v>
      </c>
      <c r="E255">
        <v>-75.1471667</v>
      </c>
      <c r="F255" t="s">
        <v>907</v>
      </c>
      <c r="G255">
        <v>1561</v>
      </c>
      <c r="H255">
        <v>4</v>
      </c>
      <c r="I255" t="s">
        <v>916</v>
      </c>
      <c r="J255">
        <v>4</v>
      </c>
      <c r="K255" t="s">
        <v>917</v>
      </c>
      <c r="L255" t="s">
        <v>918</v>
      </c>
    </row>
    <row r="256" spans="1:12" x14ac:dyDescent="0.3">
      <c r="A256" t="s">
        <v>905</v>
      </c>
      <c r="B256" t="s">
        <v>906</v>
      </c>
      <c r="C256" t="s">
        <v>14</v>
      </c>
      <c r="D256">
        <v>39.948918599999999</v>
      </c>
      <c r="E256">
        <v>-75.1471667</v>
      </c>
      <c r="F256" t="s">
        <v>907</v>
      </c>
      <c r="G256">
        <v>1561</v>
      </c>
      <c r="H256">
        <v>4</v>
      </c>
      <c r="I256" t="s">
        <v>919</v>
      </c>
      <c r="J256">
        <v>5</v>
      </c>
      <c r="K256" t="s">
        <v>920</v>
      </c>
      <c r="L256" t="s">
        <v>921</v>
      </c>
    </row>
    <row r="257" spans="1:37" x14ac:dyDescent="0.3">
      <c r="A257" t="s">
        <v>905</v>
      </c>
      <c r="B257" t="s">
        <v>906</v>
      </c>
      <c r="C257" t="s">
        <v>14</v>
      </c>
      <c r="D257">
        <v>39.948918599999999</v>
      </c>
      <c r="E257">
        <v>-75.1471667</v>
      </c>
      <c r="F257" t="s">
        <v>907</v>
      </c>
      <c r="G257">
        <v>1561</v>
      </c>
      <c r="H257">
        <v>4</v>
      </c>
      <c r="I257" t="s">
        <v>922</v>
      </c>
      <c r="J257">
        <v>3</v>
      </c>
      <c r="K257" t="s">
        <v>923</v>
      </c>
      <c r="L257" t="s">
        <v>924</v>
      </c>
    </row>
    <row r="258" spans="1:37" x14ac:dyDescent="0.3">
      <c r="A258" t="s">
        <v>905</v>
      </c>
      <c r="B258" t="s">
        <v>906</v>
      </c>
      <c r="C258" t="s">
        <v>14</v>
      </c>
      <c r="D258">
        <v>39.948918599999999</v>
      </c>
      <c r="E258">
        <v>-75.1471667</v>
      </c>
      <c r="F258" t="s">
        <v>907</v>
      </c>
      <c r="G258">
        <v>1561</v>
      </c>
      <c r="H258">
        <v>4</v>
      </c>
      <c r="I258" t="s">
        <v>925</v>
      </c>
      <c r="J258">
        <v>5</v>
      </c>
      <c r="K258" t="s">
        <v>926</v>
      </c>
      <c r="L258" t="s">
        <v>927</v>
      </c>
    </row>
    <row r="259" spans="1:37" x14ac:dyDescent="0.3">
      <c r="A259" t="s">
        <v>905</v>
      </c>
      <c r="B259" t="s">
        <v>906</v>
      </c>
      <c r="C259" t="s">
        <v>14</v>
      </c>
      <c r="D259">
        <v>39.948918599999999</v>
      </c>
      <c r="E259">
        <v>-75.1471667</v>
      </c>
      <c r="F259" t="s">
        <v>907</v>
      </c>
      <c r="G259">
        <v>1561</v>
      </c>
      <c r="H259">
        <v>4</v>
      </c>
      <c r="I259" t="s">
        <v>928</v>
      </c>
      <c r="J259">
        <v>5</v>
      </c>
      <c r="K259" t="s">
        <v>929</v>
      </c>
      <c r="L259" t="s">
        <v>930</v>
      </c>
    </row>
    <row r="260" spans="1:37" x14ac:dyDescent="0.3">
      <c r="A260" t="s">
        <v>905</v>
      </c>
      <c r="B260" t="s">
        <v>906</v>
      </c>
      <c r="C260" t="s">
        <v>14</v>
      </c>
      <c r="D260">
        <v>39.948918599999999</v>
      </c>
      <c r="E260">
        <v>-75.1471667</v>
      </c>
      <c r="F260" t="s">
        <v>907</v>
      </c>
      <c r="G260">
        <v>1561</v>
      </c>
      <c r="H260">
        <v>4</v>
      </c>
      <c r="I260" t="s">
        <v>931</v>
      </c>
      <c r="J260">
        <v>5</v>
      </c>
      <c r="K260" t="s">
        <v>932</v>
      </c>
      <c r="L260" t="s">
        <v>933</v>
      </c>
    </row>
    <row r="261" spans="1:37" x14ac:dyDescent="0.3">
      <c r="A261" t="s">
        <v>905</v>
      </c>
      <c r="B261" t="s">
        <v>906</v>
      </c>
      <c r="C261" t="s">
        <v>14</v>
      </c>
      <c r="D261">
        <v>39.948918599999999</v>
      </c>
      <c r="E261">
        <v>-75.1471667</v>
      </c>
      <c r="F261" t="s">
        <v>907</v>
      </c>
      <c r="G261">
        <v>1561</v>
      </c>
      <c r="H261">
        <v>4</v>
      </c>
      <c r="I261" t="s">
        <v>934</v>
      </c>
      <c r="J261">
        <v>4</v>
      </c>
      <c r="L261" t="s">
        <v>935</v>
      </c>
    </row>
    <row r="262" spans="1:37" x14ac:dyDescent="0.3">
      <c r="A262" t="s">
        <v>936</v>
      </c>
      <c r="B262" t="s">
        <v>937</v>
      </c>
      <c r="C262" t="s">
        <v>14</v>
      </c>
      <c r="D262">
        <v>39.951416594900003</v>
      </c>
      <c r="E262">
        <v>-75.173767791700001</v>
      </c>
      <c r="F262" t="s">
        <v>938</v>
      </c>
      <c r="G262">
        <v>1553</v>
      </c>
      <c r="H262">
        <v>4</v>
      </c>
      <c r="I262" t="s">
        <v>939</v>
      </c>
      <c r="J262">
        <v>5</v>
      </c>
      <c r="K262" t="s">
        <v>940</v>
      </c>
      <c r="L262" t="s">
        <v>941</v>
      </c>
    </row>
    <row r="263" spans="1:37" x14ac:dyDescent="0.3">
      <c r="A263" t="s">
        <v>936</v>
      </c>
      <c r="B263" t="s">
        <v>937</v>
      </c>
      <c r="C263" t="s">
        <v>14</v>
      </c>
      <c r="D263">
        <v>39.951416594900003</v>
      </c>
      <c r="E263">
        <v>-75.173767791700001</v>
      </c>
      <c r="F263" t="s">
        <v>938</v>
      </c>
      <c r="G263">
        <v>1553</v>
      </c>
      <c r="H263">
        <v>4</v>
      </c>
      <c r="I263" t="e">
        <f>-xM8cH4AeVzgTJBQHlxfUQ</f>
        <v>#NAME?</v>
      </c>
      <c r="J263">
        <v>5</v>
      </c>
      <c r="K263" t="s">
        <v>942</v>
      </c>
      <c r="L263" t="s">
        <v>943</v>
      </c>
    </row>
    <row r="264" spans="1:37" x14ac:dyDescent="0.3">
      <c r="A264" t="s">
        <v>936</v>
      </c>
      <c r="B264" t="s">
        <v>937</v>
      </c>
      <c r="C264" t="s">
        <v>14</v>
      </c>
      <c r="D264">
        <v>39.951416594900003</v>
      </c>
      <c r="E264">
        <v>-75.173767791700001</v>
      </c>
      <c r="F264" t="s">
        <v>938</v>
      </c>
      <c r="G264">
        <v>1553</v>
      </c>
      <c r="H264">
        <v>4</v>
      </c>
      <c r="I264" t="s">
        <v>944</v>
      </c>
      <c r="J264">
        <v>4</v>
      </c>
      <c r="K264" t="s">
        <v>945</v>
      </c>
      <c r="L264" t="s">
        <v>946</v>
      </c>
    </row>
    <row r="265" spans="1:37" x14ac:dyDescent="0.3">
      <c r="A265" t="s">
        <v>936</v>
      </c>
      <c r="B265" t="s">
        <v>937</v>
      </c>
      <c r="C265" t="s">
        <v>14</v>
      </c>
      <c r="D265">
        <v>39.951416594900003</v>
      </c>
      <c r="E265">
        <v>-75.173767791700001</v>
      </c>
      <c r="F265" t="s">
        <v>938</v>
      </c>
      <c r="G265">
        <v>1553</v>
      </c>
      <c r="H265">
        <v>4</v>
      </c>
      <c r="I265" t="s">
        <v>947</v>
      </c>
      <c r="J265">
        <v>4</v>
      </c>
      <c r="K265" t="s">
        <v>948</v>
      </c>
      <c r="L265" t="s">
        <v>949</v>
      </c>
    </row>
    <row r="266" spans="1:37" x14ac:dyDescent="0.3">
      <c r="A266" t="s">
        <v>936</v>
      </c>
      <c r="B266" t="s">
        <v>937</v>
      </c>
      <c r="C266" t="s">
        <v>14</v>
      </c>
      <c r="D266">
        <v>39.951416594900003</v>
      </c>
      <c r="E266">
        <v>-75.173767791700001</v>
      </c>
      <c r="F266" t="s">
        <v>938</v>
      </c>
      <c r="G266">
        <v>1553</v>
      </c>
      <c r="H266">
        <v>4</v>
      </c>
      <c r="I266" t="s">
        <v>950</v>
      </c>
      <c r="J266">
        <v>5</v>
      </c>
      <c r="K266" t="s">
        <v>951</v>
      </c>
      <c r="L266" t="s">
        <v>952</v>
      </c>
    </row>
    <row r="267" spans="1:37" x14ac:dyDescent="0.3">
      <c r="A267" t="s">
        <v>936</v>
      </c>
      <c r="B267" t="s">
        <v>937</v>
      </c>
      <c r="C267" t="s">
        <v>14</v>
      </c>
      <c r="D267">
        <v>39.951416594900003</v>
      </c>
      <c r="E267">
        <v>-75.173767791700001</v>
      </c>
      <c r="F267" t="s">
        <v>938</v>
      </c>
      <c r="G267">
        <v>1553</v>
      </c>
      <c r="H267">
        <v>4</v>
      </c>
      <c r="I267" t="s">
        <v>953</v>
      </c>
      <c r="J267">
        <v>4</v>
      </c>
      <c r="K267" t="s">
        <v>954</v>
      </c>
      <c r="L267" t="s">
        <v>955</v>
      </c>
      <c r="M267" t="s">
        <v>956</v>
      </c>
      <c r="N267" t="s">
        <v>957</v>
      </c>
      <c r="O267" t="s">
        <v>958</v>
      </c>
      <c r="P267" t="s">
        <v>959</v>
      </c>
      <c r="Q267" t="s">
        <v>960</v>
      </c>
      <c r="R267" t="s">
        <v>961</v>
      </c>
      <c r="S267" t="s">
        <v>962</v>
      </c>
      <c r="T267" t="s">
        <v>963</v>
      </c>
      <c r="U267" t="s">
        <v>964</v>
      </c>
      <c r="V267" t="s">
        <v>965</v>
      </c>
      <c r="W267" t="s">
        <v>966</v>
      </c>
      <c r="X267" t="s">
        <v>967</v>
      </c>
      <c r="Y267" t="s">
        <v>968</v>
      </c>
      <c r="Z267" t="s">
        <v>969</v>
      </c>
      <c r="AA267" t="s">
        <v>970</v>
      </c>
      <c r="AB267" t="s">
        <v>971</v>
      </c>
      <c r="AC267" t="s">
        <v>972</v>
      </c>
      <c r="AD267" t="s">
        <v>973</v>
      </c>
      <c r="AE267" t="s">
        <v>974</v>
      </c>
      <c r="AF267" t="s">
        <v>975</v>
      </c>
      <c r="AG267" t="s">
        <v>976</v>
      </c>
      <c r="AH267" t="s">
        <v>977</v>
      </c>
      <c r="AI267" t="s">
        <v>978</v>
      </c>
      <c r="AJ267" t="s">
        <v>979</v>
      </c>
      <c r="AK267" t="s">
        <v>980</v>
      </c>
    </row>
    <row r="268" spans="1:37" x14ac:dyDescent="0.3">
      <c r="A268" t="s">
        <v>936</v>
      </c>
      <c r="B268" t="s">
        <v>937</v>
      </c>
      <c r="C268" t="s">
        <v>14</v>
      </c>
      <c r="D268">
        <v>39.951416594900003</v>
      </c>
      <c r="E268">
        <v>-75.173767791700001</v>
      </c>
      <c r="F268" t="s">
        <v>938</v>
      </c>
      <c r="G268">
        <v>1553</v>
      </c>
      <c r="H268">
        <v>4</v>
      </c>
      <c r="I268" t="s">
        <v>981</v>
      </c>
      <c r="J268">
        <v>5</v>
      </c>
      <c r="K268" t="s">
        <v>982</v>
      </c>
      <c r="L268" t="s">
        <v>983</v>
      </c>
    </row>
    <row r="269" spans="1:37" x14ac:dyDescent="0.3">
      <c r="A269" t="s">
        <v>936</v>
      </c>
      <c r="B269" t="s">
        <v>937</v>
      </c>
      <c r="C269" t="s">
        <v>14</v>
      </c>
      <c r="D269">
        <v>39.951416594900003</v>
      </c>
      <c r="E269">
        <v>-75.173767791700001</v>
      </c>
      <c r="F269" t="s">
        <v>938</v>
      </c>
      <c r="G269">
        <v>1553</v>
      </c>
      <c r="H269">
        <v>4</v>
      </c>
      <c r="I269" t="s">
        <v>984</v>
      </c>
      <c r="J269">
        <v>4</v>
      </c>
      <c r="K269" t="s">
        <v>985</v>
      </c>
      <c r="L269" t="s">
        <v>986</v>
      </c>
    </row>
    <row r="270" spans="1:37" x14ac:dyDescent="0.3">
      <c r="A270" t="s">
        <v>936</v>
      </c>
      <c r="B270" t="s">
        <v>937</v>
      </c>
      <c r="C270" t="s">
        <v>14</v>
      </c>
      <c r="D270">
        <v>39.951416594900003</v>
      </c>
      <c r="E270">
        <v>-75.173767791700001</v>
      </c>
      <c r="F270" t="s">
        <v>938</v>
      </c>
      <c r="G270">
        <v>1553</v>
      </c>
      <c r="H270">
        <v>4</v>
      </c>
      <c r="I270" t="s">
        <v>987</v>
      </c>
      <c r="J270">
        <v>5</v>
      </c>
      <c r="K270" t="s">
        <v>988</v>
      </c>
      <c r="L270" t="s">
        <v>989</v>
      </c>
    </row>
    <row r="271" spans="1:37" x14ac:dyDescent="0.3">
      <c r="A271" t="s">
        <v>936</v>
      </c>
      <c r="B271" t="s">
        <v>937</v>
      </c>
      <c r="C271" t="s">
        <v>14</v>
      </c>
      <c r="D271">
        <v>39.951416594900003</v>
      </c>
      <c r="E271">
        <v>-75.173767791700001</v>
      </c>
      <c r="F271" t="s">
        <v>938</v>
      </c>
      <c r="G271">
        <v>1553</v>
      </c>
      <c r="H271">
        <v>4</v>
      </c>
      <c r="I271" t="e">
        <f>-IotvreXxdAYE4BNhv7Nvg</f>
        <v>#NAME?</v>
      </c>
      <c r="J271">
        <v>2</v>
      </c>
      <c r="K271" t="s">
        <v>990</v>
      </c>
      <c r="L271" t="s">
        <v>991</v>
      </c>
    </row>
    <row r="272" spans="1:37" x14ac:dyDescent="0.3">
      <c r="A272" t="s">
        <v>992</v>
      </c>
      <c r="B272" t="s">
        <v>993</v>
      </c>
      <c r="C272" t="s">
        <v>14</v>
      </c>
      <c r="D272">
        <v>39.963948000000002</v>
      </c>
      <c r="E272">
        <v>-75.144363999999996</v>
      </c>
      <c r="F272" t="s">
        <v>994</v>
      </c>
      <c r="G272">
        <v>1485</v>
      </c>
      <c r="H272">
        <v>4.5</v>
      </c>
      <c r="I272" t="s">
        <v>995</v>
      </c>
      <c r="J272">
        <v>5</v>
      </c>
      <c r="K272" t="s">
        <v>996</v>
      </c>
      <c r="L272" t="s">
        <v>997</v>
      </c>
    </row>
    <row r="273" spans="1:12" x14ac:dyDescent="0.3">
      <c r="A273" t="s">
        <v>992</v>
      </c>
      <c r="B273" t="s">
        <v>993</v>
      </c>
      <c r="C273" t="s">
        <v>14</v>
      </c>
      <c r="D273">
        <v>39.963948000000002</v>
      </c>
      <c r="E273">
        <v>-75.144363999999996</v>
      </c>
      <c r="F273" t="s">
        <v>994</v>
      </c>
      <c r="G273">
        <v>1485</v>
      </c>
      <c r="H273">
        <v>4.5</v>
      </c>
      <c r="I273" t="s">
        <v>998</v>
      </c>
      <c r="J273">
        <v>3</v>
      </c>
      <c r="L273" t="s">
        <v>999</v>
      </c>
    </row>
    <row r="274" spans="1:12" x14ac:dyDescent="0.3">
      <c r="A274" t="s">
        <v>992</v>
      </c>
      <c r="B274" t="s">
        <v>993</v>
      </c>
      <c r="C274" t="s">
        <v>14</v>
      </c>
      <c r="D274">
        <v>39.963948000000002</v>
      </c>
      <c r="E274">
        <v>-75.144363999999996</v>
      </c>
      <c r="F274" t="s">
        <v>994</v>
      </c>
      <c r="G274">
        <v>1485</v>
      </c>
      <c r="H274">
        <v>4.5</v>
      </c>
      <c r="I274" t="s">
        <v>1000</v>
      </c>
      <c r="J274">
        <v>5</v>
      </c>
      <c r="L274" t="s">
        <v>1001</v>
      </c>
    </row>
    <row r="275" spans="1:12" x14ac:dyDescent="0.3">
      <c r="A275" t="s">
        <v>992</v>
      </c>
      <c r="B275" t="s">
        <v>993</v>
      </c>
      <c r="C275" t="s">
        <v>14</v>
      </c>
      <c r="D275">
        <v>39.963948000000002</v>
      </c>
      <c r="E275">
        <v>-75.144363999999996</v>
      </c>
      <c r="F275" t="s">
        <v>994</v>
      </c>
      <c r="G275">
        <v>1485</v>
      </c>
      <c r="H275">
        <v>4.5</v>
      </c>
      <c r="I275" t="s">
        <v>1002</v>
      </c>
      <c r="J275">
        <v>5</v>
      </c>
      <c r="K275" t="s">
        <v>1003</v>
      </c>
      <c r="L275" t="s">
        <v>1004</v>
      </c>
    </row>
    <row r="276" spans="1:12" x14ac:dyDescent="0.3">
      <c r="A276" t="s">
        <v>992</v>
      </c>
      <c r="B276" t="s">
        <v>993</v>
      </c>
      <c r="C276" t="s">
        <v>14</v>
      </c>
      <c r="D276">
        <v>39.963948000000002</v>
      </c>
      <c r="E276">
        <v>-75.144363999999996</v>
      </c>
      <c r="F276" t="s">
        <v>994</v>
      </c>
      <c r="G276">
        <v>1485</v>
      </c>
      <c r="H276">
        <v>4.5</v>
      </c>
      <c r="I276" t="s">
        <v>1005</v>
      </c>
      <c r="J276">
        <v>5</v>
      </c>
      <c r="K276" t="s">
        <v>1006</v>
      </c>
      <c r="L276" t="s">
        <v>1007</v>
      </c>
    </row>
    <row r="277" spans="1:12" x14ac:dyDescent="0.3">
      <c r="A277" t="s">
        <v>992</v>
      </c>
      <c r="B277" t="s">
        <v>993</v>
      </c>
      <c r="C277" t="s">
        <v>14</v>
      </c>
      <c r="D277">
        <v>39.963948000000002</v>
      </c>
      <c r="E277">
        <v>-75.144363999999996</v>
      </c>
      <c r="F277" t="s">
        <v>994</v>
      </c>
      <c r="G277">
        <v>1485</v>
      </c>
      <c r="H277">
        <v>4.5</v>
      </c>
      <c r="I277" t="s">
        <v>1008</v>
      </c>
      <c r="J277">
        <v>5</v>
      </c>
      <c r="K277" t="s">
        <v>1009</v>
      </c>
      <c r="L277" t="s">
        <v>1010</v>
      </c>
    </row>
    <row r="278" spans="1:12" x14ac:dyDescent="0.3">
      <c r="A278" t="s">
        <v>992</v>
      </c>
      <c r="B278" t="s">
        <v>993</v>
      </c>
      <c r="C278" t="s">
        <v>14</v>
      </c>
      <c r="D278">
        <v>39.963948000000002</v>
      </c>
      <c r="E278">
        <v>-75.144363999999996</v>
      </c>
      <c r="F278" t="s">
        <v>994</v>
      </c>
      <c r="G278">
        <v>1485</v>
      </c>
      <c r="H278">
        <v>4.5</v>
      </c>
      <c r="I278" t="s">
        <v>1011</v>
      </c>
      <c r="J278">
        <v>4</v>
      </c>
      <c r="K278" t="s">
        <v>1012</v>
      </c>
      <c r="L278" t="s">
        <v>1013</v>
      </c>
    </row>
    <row r="279" spans="1:12" x14ac:dyDescent="0.3">
      <c r="A279" t="s">
        <v>992</v>
      </c>
      <c r="B279" t="s">
        <v>993</v>
      </c>
      <c r="C279" t="s">
        <v>14</v>
      </c>
      <c r="D279">
        <v>39.963948000000002</v>
      </c>
      <c r="E279">
        <v>-75.144363999999996</v>
      </c>
      <c r="F279" t="s">
        <v>994</v>
      </c>
      <c r="G279">
        <v>1485</v>
      </c>
      <c r="H279">
        <v>4.5</v>
      </c>
      <c r="I279" t="s">
        <v>1014</v>
      </c>
      <c r="J279">
        <v>5</v>
      </c>
      <c r="K279" t="s">
        <v>1015</v>
      </c>
      <c r="L279" t="s">
        <v>1016</v>
      </c>
    </row>
    <row r="280" spans="1:12" x14ac:dyDescent="0.3">
      <c r="A280" t="s">
        <v>992</v>
      </c>
      <c r="B280" t="s">
        <v>993</v>
      </c>
      <c r="C280" t="s">
        <v>14</v>
      </c>
      <c r="D280">
        <v>39.963948000000002</v>
      </c>
      <c r="E280">
        <v>-75.144363999999996</v>
      </c>
      <c r="F280" t="s">
        <v>994</v>
      </c>
      <c r="G280">
        <v>1485</v>
      </c>
      <c r="H280">
        <v>4.5</v>
      </c>
      <c r="I280" t="s">
        <v>1017</v>
      </c>
      <c r="J280">
        <v>5</v>
      </c>
      <c r="K280" t="s">
        <v>1018</v>
      </c>
      <c r="L280" t="s">
        <v>1019</v>
      </c>
    </row>
    <row r="281" spans="1:12" x14ac:dyDescent="0.3">
      <c r="A281" t="s">
        <v>992</v>
      </c>
      <c r="B281" t="s">
        <v>993</v>
      </c>
      <c r="C281" t="s">
        <v>14</v>
      </c>
      <c r="D281">
        <v>39.963948000000002</v>
      </c>
      <c r="E281">
        <v>-75.144363999999996</v>
      </c>
      <c r="F281" t="s">
        <v>994</v>
      </c>
      <c r="G281">
        <v>1485</v>
      </c>
      <c r="H281">
        <v>4.5</v>
      </c>
      <c r="I281" t="s">
        <v>1020</v>
      </c>
      <c r="J281">
        <v>3</v>
      </c>
      <c r="K281" t="s">
        <v>1021</v>
      </c>
      <c r="L281" t="s">
        <v>1022</v>
      </c>
    </row>
    <row r="282" spans="1:12" x14ac:dyDescent="0.3">
      <c r="A282" t="s">
        <v>1023</v>
      </c>
      <c r="B282" t="s">
        <v>1024</v>
      </c>
      <c r="C282" t="s">
        <v>14</v>
      </c>
      <c r="D282">
        <v>39.9485257778</v>
      </c>
      <c r="E282">
        <v>-75.143727802000001</v>
      </c>
      <c r="F282" t="s">
        <v>1025</v>
      </c>
      <c r="G282">
        <v>1474</v>
      </c>
      <c r="H282">
        <v>4</v>
      </c>
      <c r="I282" t="s">
        <v>1026</v>
      </c>
      <c r="J282">
        <v>5</v>
      </c>
      <c r="K282" t="s">
        <v>1027</v>
      </c>
      <c r="L282" t="s">
        <v>1028</v>
      </c>
    </row>
    <row r="283" spans="1:12" x14ac:dyDescent="0.3">
      <c r="A283" t="s">
        <v>1023</v>
      </c>
      <c r="B283" t="s">
        <v>1024</v>
      </c>
      <c r="C283" t="s">
        <v>14</v>
      </c>
      <c r="D283">
        <v>39.9485257778</v>
      </c>
      <c r="E283">
        <v>-75.143727802000001</v>
      </c>
      <c r="F283" t="s">
        <v>1025</v>
      </c>
      <c r="G283">
        <v>1474</v>
      </c>
      <c r="H283">
        <v>4</v>
      </c>
      <c r="I283" t="s">
        <v>1029</v>
      </c>
      <c r="J283">
        <v>5</v>
      </c>
      <c r="K283" t="s">
        <v>1030</v>
      </c>
      <c r="L283" t="s">
        <v>1031</v>
      </c>
    </row>
    <row r="284" spans="1:12" x14ac:dyDescent="0.3">
      <c r="A284" t="s">
        <v>1023</v>
      </c>
      <c r="B284" t="s">
        <v>1024</v>
      </c>
      <c r="C284" t="s">
        <v>14</v>
      </c>
      <c r="D284">
        <v>39.9485257778</v>
      </c>
      <c r="E284">
        <v>-75.143727802000001</v>
      </c>
      <c r="F284" t="s">
        <v>1025</v>
      </c>
      <c r="G284">
        <v>1474</v>
      </c>
      <c r="H284">
        <v>4</v>
      </c>
      <c r="I284" t="s">
        <v>1032</v>
      </c>
      <c r="J284">
        <v>5</v>
      </c>
      <c r="K284" t="s">
        <v>1033</v>
      </c>
      <c r="L284" t="s">
        <v>1034</v>
      </c>
    </row>
    <row r="285" spans="1:12" x14ac:dyDescent="0.3">
      <c r="A285" t="s">
        <v>1023</v>
      </c>
      <c r="B285" t="s">
        <v>1024</v>
      </c>
      <c r="C285" t="s">
        <v>14</v>
      </c>
      <c r="D285">
        <v>39.9485257778</v>
      </c>
      <c r="E285">
        <v>-75.143727802000001</v>
      </c>
      <c r="F285" t="s">
        <v>1025</v>
      </c>
      <c r="G285">
        <v>1474</v>
      </c>
      <c r="H285">
        <v>4</v>
      </c>
      <c r="I285" t="s">
        <v>1035</v>
      </c>
      <c r="J285">
        <v>4</v>
      </c>
      <c r="K285" t="s">
        <v>1036</v>
      </c>
      <c r="L285" t="s">
        <v>1037</v>
      </c>
    </row>
    <row r="286" spans="1:12" x14ac:dyDescent="0.3">
      <c r="A286" t="s">
        <v>1023</v>
      </c>
      <c r="B286" t="s">
        <v>1024</v>
      </c>
      <c r="C286" t="s">
        <v>14</v>
      </c>
      <c r="D286">
        <v>39.9485257778</v>
      </c>
      <c r="E286">
        <v>-75.143727802000001</v>
      </c>
      <c r="F286" t="s">
        <v>1025</v>
      </c>
      <c r="G286">
        <v>1474</v>
      </c>
      <c r="H286">
        <v>4</v>
      </c>
      <c r="I286" t="s">
        <v>1038</v>
      </c>
      <c r="J286">
        <v>5</v>
      </c>
      <c r="L286" t="s">
        <v>1039</v>
      </c>
    </row>
    <row r="287" spans="1:12" x14ac:dyDescent="0.3">
      <c r="A287" t="s">
        <v>1023</v>
      </c>
      <c r="B287" t="s">
        <v>1024</v>
      </c>
      <c r="C287" t="s">
        <v>14</v>
      </c>
      <c r="D287">
        <v>39.9485257778</v>
      </c>
      <c r="E287">
        <v>-75.143727802000001</v>
      </c>
      <c r="F287" t="s">
        <v>1025</v>
      </c>
      <c r="G287">
        <v>1474</v>
      </c>
      <c r="H287">
        <v>4</v>
      </c>
      <c r="I287" t="s">
        <v>1040</v>
      </c>
      <c r="J287">
        <v>4</v>
      </c>
      <c r="L287" t="s">
        <v>1041</v>
      </c>
    </row>
    <row r="288" spans="1:12" x14ac:dyDescent="0.3">
      <c r="A288" t="s">
        <v>1023</v>
      </c>
      <c r="B288" t="s">
        <v>1024</v>
      </c>
      <c r="C288" t="s">
        <v>14</v>
      </c>
      <c r="D288">
        <v>39.9485257778</v>
      </c>
      <c r="E288">
        <v>-75.143727802000001</v>
      </c>
      <c r="F288" t="s">
        <v>1025</v>
      </c>
      <c r="G288">
        <v>1474</v>
      </c>
      <c r="H288">
        <v>4</v>
      </c>
      <c r="I288" t="s">
        <v>1042</v>
      </c>
      <c r="J288">
        <v>5</v>
      </c>
      <c r="K288" t="s">
        <v>1043</v>
      </c>
      <c r="L288" t="s">
        <v>1044</v>
      </c>
    </row>
    <row r="289" spans="1:12" x14ac:dyDescent="0.3">
      <c r="A289" t="s">
        <v>1023</v>
      </c>
      <c r="B289" t="s">
        <v>1024</v>
      </c>
      <c r="C289" t="s">
        <v>14</v>
      </c>
      <c r="D289">
        <v>39.9485257778</v>
      </c>
      <c r="E289">
        <v>-75.143727802000001</v>
      </c>
      <c r="F289" t="s">
        <v>1025</v>
      </c>
      <c r="G289">
        <v>1474</v>
      </c>
      <c r="H289">
        <v>4</v>
      </c>
      <c r="I289" t="s">
        <v>1045</v>
      </c>
      <c r="J289">
        <v>5</v>
      </c>
      <c r="L289" t="s">
        <v>1046</v>
      </c>
    </row>
    <row r="290" spans="1:12" x14ac:dyDescent="0.3">
      <c r="A290" t="s">
        <v>1023</v>
      </c>
      <c r="B290" t="s">
        <v>1024</v>
      </c>
      <c r="C290" t="s">
        <v>14</v>
      </c>
      <c r="D290">
        <v>39.9485257778</v>
      </c>
      <c r="E290">
        <v>-75.143727802000001</v>
      </c>
      <c r="F290" t="s">
        <v>1025</v>
      </c>
      <c r="G290">
        <v>1474</v>
      </c>
      <c r="H290">
        <v>4</v>
      </c>
      <c r="I290" t="s">
        <v>1047</v>
      </c>
      <c r="J290">
        <v>5</v>
      </c>
      <c r="K290" t="s">
        <v>1048</v>
      </c>
      <c r="L290" t="s">
        <v>1049</v>
      </c>
    </row>
    <row r="291" spans="1:12" x14ac:dyDescent="0.3">
      <c r="A291" t="s">
        <v>1023</v>
      </c>
      <c r="B291" t="s">
        <v>1024</v>
      </c>
      <c r="C291" t="s">
        <v>14</v>
      </c>
      <c r="D291">
        <v>39.9485257778</v>
      </c>
      <c r="E291">
        <v>-75.143727802000001</v>
      </c>
      <c r="F291" t="s">
        <v>1025</v>
      </c>
      <c r="G291">
        <v>1474</v>
      </c>
      <c r="H291">
        <v>4</v>
      </c>
      <c r="I291" t="s">
        <v>1050</v>
      </c>
      <c r="J291">
        <v>5</v>
      </c>
      <c r="K291" t="s">
        <v>1051</v>
      </c>
      <c r="L291" t="s">
        <v>181</v>
      </c>
    </row>
    <row r="292" spans="1:12" x14ac:dyDescent="0.3">
      <c r="A292" t="s">
        <v>1052</v>
      </c>
      <c r="B292" t="s">
        <v>1053</v>
      </c>
      <c r="C292" t="s">
        <v>14</v>
      </c>
      <c r="D292">
        <v>39.950589000000001</v>
      </c>
      <c r="E292">
        <v>-75.168329</v>
      </c>
      <c r="F292" t="s">
        <v>1054</v>
      </c>
      <c r="G292">
        <v>1464</v>
      </c>
      <c r="H292">
        <v>4</v>
      </c>
      <c r="I292" t="s">
        <v>1055</v>
      </c>
      <c r="J292">
        <v>4</v>
      </c>
      <c r="K292" t="s">
        <v>1056</v>
      </c>
      <c r="L292" t="s">
        <v>1057</v>
      </c>
    </row>
    <row r="293" spans="1:12" x14ac:dyDescent="0.3">
      <c r="A293" t="s">
        <v>1052</v>
      </c>
      <c r="B293" t="s">
        <v>1053</v>
      </c>
      <c r="C293" t="s">
        <v>14</v>
      </c>
      <c r="D293">
        <v>39.950589000000001</v>
      </c>
      <c r="E293">
        <v>-75.168329</v>
      </c>
      <c r="F293" t="s">
        <v>1054</v>
      </c>
      <c r="G293">
        <v>1464</v>
      </c>
      <c r="H293">
        <v>4</v>
      </c>
      <c r="I293" t="s">
        <v>1058</v>
      </c>
      <c r="J293">
        <v>5</v>
      </c>
      <c r="K293" t="s">
        <v>1059</v>
      </c>
      <c r="L293" t="s">
        <v>1060</v>
      </c>
    </row>
    <row r="294" spans="1:12" x14ac:dyDescent="0.3">
      <c r="A294" t="s">
        <v>1052</v>
      </c>
      <c r="B294" t="s">
        <v>1053</v>
      </c>
      <c r="C294" t="s">
        <v>14</v>
      </c>
      <c r="D294">
        <v>39.950589000000001</v>
      </c>
      <c r="E294">
        <v>-75.168329</v>
      </c>
      <c r="F294" t="s">
        <v>1054</v>
      </c>
      <c r="G294">
        <v>1464</v>
      </c>
      <c r="H294">
        <v>4</v>
      </c>
      <c r="I294" t="s">
        <v>1061</v>
      </c>
      <c r="J294">
        <v>5</v>
      </c>
      <c r="K294" t="s">
        <v>1062</v>
      </c>
      <c r="L294" t="s">
        <v>1063</v>
      </c>
    </row>
    <row r="295" spans="1:12" x14ac:dyDescent="0.3">
      <c r="A295" t="s">
        <v>1052</v>
      </c>
      <c r="B295" t="s">
        <v>1053</v>
      </c>
      <c r="C295" t="s">
        <v>14</v>
      </c>
      <c r="D295">
        <v>39.950589000000001</v>
      </c>
      <c r="E295">
        <v>-75.168329</v>
      </c>
      <c r="F295" t="s">
        <v>1054</v>
      </c>
      <c r="G295">
        <v>1464</v>
      </c>
      <c r="H295">
        <v>4</v>
      </c>
      <c r="I295" t="s">
        <v>1064</v>
      </c>
      <c r="J295">
        <v>5</v>
      </c>
      <c r="K295" t="s">
        <v>1065</v>
      </c>
      <c r="L295" t="s">
        <v>1066</v>
      </c>
    </row>
    <row r="296" spans="1:12" x14ac:dyDescent="0.3">
      <c r="A296" t="s">
        <v>1052</v>
      </c>
      <c r="B296" t="s">
        <v>1053</v>
      </c>
      <c r="C296" t="s">
        <v>14</v>
      </c>
      <c r="D296">
        <v>39.950589000000001</v>
      </c>
      <c r="E296">
        <v>-75.168329</v>
      </c>
      <c r="F296" t="s">
        <v>1054</v>
      </c>
      <c r="G296">
        <v>1464</v>
      </c>
      <c r="H296">
        <v>4</v>
      </c>
      <c r="I296" t="s">
        <v>1067</v>
      </c>
      <c r="J296">
        <v>4</v>
      </c>
      <c r="K296" t="s">
        <v>1068</v>
      </c>
      <c r="L296" t="s">
        <v>1069</v>
      </c>
    </row>
    <row r="297" spans="1:12" x14ac:dyDescent="0.3">
      <c r="A297" t="s">
        <v>1052</v>
      </c>
      <c r="B297" t="s">
        <v>1053</v>
      </c>
      <c r="C297" t="s">
        <v>14</v>
      </c>
      <c r="D297">
        <v>39.950589000000001</v>
      </c>
      <c r="E297">
        <v>-75.168329</v>
      </c>
      <c r="F297" t="s">
        <v>1054</v>
      </c>
      <c r="G297">
        <v>1464</v>
      </c>
      <c r="H297">
        <v>4</v>
      </c>
      <c r="I297" t="s">
        <v>1070</v>
      </c>
      <c r="J297">
        <v>2</v>
      </c>
      <c r="K297" t="s">
        <v>1071</v>
      </c>
      <c r="L297" t="s">
        <v>1072</v>
      </c>
    </row>
    <row r="298" spans="1:12" x14ac:dyDescent="0.3">
      <c r="A298" t="s">
        <v>1052</v>
      </c>
      <c r="B298" t="s">
        <v>1053</v>
      </c>
      <c r="C298" t="s">
        <v>14</v>
      </c>
      <c r="D298">
        <v>39.950589000000001</v>
      </c>
      <c r="E298">
        <v>-75.168329</v>
      </c>
      <c r="F298" t="s">
        <v>1054</v>
      </c>
      <c r="G298">
        <v>1464</v>
      </c>
      <c r="H298">
        <v>4</v>
      </c>
      <c r="I298" t="s">
        <v>1073</v>
      </c>
      <c r="J298">
        <v>3</v>
      </c>
      <c r="K298" t="s">
        <v>1074</v>
      </c>
      <c r="L298" t="s">
        <v>1075</v>
      </c>
    </row>
    <row r="299" spans="1:12" x14ac:dyDescent="0.3">
      <c r="A299" t="s">
        <v>1052</v>
      </c>
      <c r="B299" t="s">
        <v>1053</v>
      </c>
      <c r="C299" t="s">
        <v>14</v>
      </c>
      <c r="D299">
        <v>39.950589000000001</v>
      </c>
      <c r="E299">
        <v>-75.168329</v>
      </c>
      <c r="F299" t="s">
        <v>1054</v>
      </c>
      <c r="G299">
        <v>1464</v>
      </c>
      <c r="H299">
        <v>4</v>
      </c>
      <c r="I299" t="s">
        <v>1076</v>
      </c>
      <c r="J299">
        <v>4</v>
      </c>
      <c r="K299" t="s">
        <v>1077</v>
      </c>
      <c r="L299" t="s">
        <v>1078</v>
      </c>
    </row>
    <row r="300" spans="1:12" x14ac:dyDescent="0.3">
      <c r="A300" t="s">
        <v>1052</v>
      </c>
      <c r="B300" t="s">
        <v>1053</v>
      </c>
      <c r="C300" t="s">
        <v>14</v>
      </c>
      <c r="D300">
        <v>39.950589000000001</v>
      </c>
      <c r="E300">
        <v>-75.168329</v>
      </c>
      <c r="F300" t="s">
        <v>1054</v>
      </c>
      <c r="G300">
        <v>1464</v>
      </c>
      <c r="H300">
        <v>4</v>
      </c>
      <c r="I300" t="s">
        <v>1079</v>
      </c>
      <c r="J300">
        <v>5</v>
      </c>
      <c r="K300" t="s">
        <v>1080</v>
      </c>
      <c r="L300" t="s">
        <v>1081</v>
      </c>
    </row>
    <row r="301" spans="1:12" x14ac:dyDescent="0.3">
      <c r="A301" t="s">
        <v>1052</v>
      </c>
      <c r="B301" t="s">
        <v>1053</v>
      </c>
      <c r="C301" t="s">
        <v>14</v>
      </c>
      <c r="D301">
        <v>39.950589000000001</v>
      </c>
      <c r="E301">
        <v>-75.168329</v>
      </c>
      <c r="F301" t="s">
        <v>1054</v>
      </c>
      <c r="G301">
        <v>1464</v>
      </c>
      <c r="H301">
        <v>4</v>
      </c>
      <c r="I301" t="s">
        <v>1082</v>
      </c>
      <c r="J301">
        <v>3</v>
      </c>
      <c r="K301" t="s">
        <v>1083</v>
      </c>
      <c r="L301" t="s">
        <v>1084</v>
      </c>
    </row>
    <row r="302" spans="1:12" x14ac:dyDescent="0.3">
      <c r="A302" t="s">
        <v>1085</v>
      </c>
      <c r="B302" t="s">
        <v>1086</v>
      </c>
      <c r="C302" t="s">
        <v>14</v>
      </c>
      <c r="D302">
        <v>39.947931047600001</v>
      </c>
      <c r="E302">
        <v>-75.161427983699994</v>
      </c>
      <c r="F302" t="s">
        <v>1087</v>
      </c>
      <c r="G302">
        <v>1447</v>
      </c>
      <c r="H302">
        <v>4.5</v>
      </c>
      <c r="I302" t="s">
        <v>1088</v>
      </c>
      <c r="J302">
        <v>5</v>
      </c>
      <c r="K302" t="s">
        <v>1089</v>
      </c>
      <c r="L302" t="s">
        <v>1090</v>
      </c>
    </row>
    <row r="303" spans="1:12" x14ac:dyDescent="0.3">
      <c r="A303" t="s">
        <v>1085</v>
      </c>
      <c r="B303" t="s">
        <v>1086</v>
      </c>
      <c r="C303" t="s">
        <v>14</v>
      </c>
      <c r="D303">
        <v>39.947931047600001</v>
      </c>
      <c r="E303">
        <v>-75.161427983699994</v>
      </c>
      <c r="F303" t="s">
        <v>1087</v>
      </c>
      <c r="G303">
        <v>1447</v>
      </c>
      <c r="H303">
        <v>4.5</v>
      </c>
      <c r="I303" t="s">
        <v>1091</v>
      </c>
      <c r="J303">
        <v>4</v>
      </c>
      <c r="K303" t="s">
        <v>1092</v>
      </c>
      <c r="L303" t="s">
        <v>1093</v>
      </c>
    </row>
    <row r="304" spans="1:12" x14ac:dyDescent="0.3">
      <c r="A304" t="s">
        <v>1085</v>
      </c>
      <c r="B304" t="s">
        <v>1086</v>
      </c>
      <c r="C304" t="s">
        <v>14</v>
      </c>
      <c r="D304">
        <v>39.947931047600001</v>
      </c>
      <c r="E304">
        <v>-75.161427983699994</v>
      </c>
      <c r="F304" t="s">
        <v>1087</v>
      </c>
      <c r="G304">
        <v>1447</v>
      </c>
      <c r="H304">
        <v>4.5</v>
      </c>
      <c r="I304" t="s">
        <v>1094</v>
      </c>
      <c r="J304">
        <v>5</v>
      </c>
      <c r="K304" t="s">
        <v>1095</v>
      </c>
      <c r="L304" t="s">
        <v>1096</v>
      </c>
    </row>
    <row r="305" spans="1:18" x14ac:dyDescent="0.3">
      <c r="A305" t="s">
        <v>1085</v>
      </c>
      <c r="B305" t="s">
        <v>1086</v>
      </c>
      <c r="C305" t="s">
        <v>14</v>
      </c>
      <c r="D305">
        <v>39.947931047600001</v>
      </c>
      <c r="E305">
        <v>-75.161427983699994</v>
      </c>
      <c r="F305" t="s">
        <v>1087</v>
      </c>
      <c r="G305">
        <v>1447</v>
      </c>
      <c r="H305">
        <v>4.5</v>
      </c>
      <c r="I305" t="s">
        <v>1097</v>
      </c>
      <c r="J305">
        <v>5</v>
      </c>
      <c r="L305" t="s">
        <v>1098</v>
      </c>
    </row>
    <row r="306" spans="1:18" x14ac:dyDescent="0.3">
      <c r="A306" t="s">
        <v>1085</v>
      </c>
      <c r="B306" t="s">
        <v>1086</v>
      </c>
      <c r="C306" t="s">
        <v>14</v>
      </c>
      <c r="D306">
        <v>39.947931047600001</v>
      </c>
      <c r="E306">
        <v>-75.161427983699994</v>
      </c>
      <c r="F306" t="s">
        <v>1087</v>
      </c>
      <c r="G306">
        <v>1447</v>
      </c>
      <c r="H306">
        <v>4.5</v>
      </c>
      <c r="I306" t="s">
        <v>1099</v>
      </c>
      <c r="J306">
        <v>5</v>
      </c>
      <c r="K306" t="s">
        <v>1100</v>
      </c>
      <c r="L306" t="s">
        <v>1101</v>
      </c>
    </row>
    <row r="307" spans="1:18" x14ac:dyDescent="0.3">
      <c r="A307" t="s">
        <v>1085</v>
      </c>
      <c r="B307" t="s">
        <v>1086</v>
      </c>
      <c r="C307" t="s">
        <v>14</v>
      </c>
      <c r="D307">
        <v>39.947931047600001</v>
      </c>
      <c r="E307">
        <v>-75.161427983699994</v>
      </c>
      <c r="F307" t="s">
        <v>1087</v>
      </c>
      <c r="G307">
        <v>1447</v>
      </c>
      <c r="H307">
        <v>4.5</v>
      </c>
      <c r="I307" t="s">
        <v>1102</v>
      </c>
      <c r="J307">
        <v>4</v>
      </c>
      <c r="K307" t="s">
        <v>1103</v>
      </c>
      <c r="L307" t="s">
        <v>1104</v>
      </c>
    </row>
    <row r="308" spans="1:18" x14ac:dyDescent="0.3">
      <c r="A308" t="s">
        <v>1085</v>
      </c>
      <c r="B308" t="s">
        <v>1086</v>
      </c>
      <c r="C308" t="s">
        <v>14</v>
      </c>
      <c r="D308">
        <v>39.947931047600001</v>
      </c>
      <c r="E308">
        <v>-75.161427983699994</v>
      </c>
      <c r="F308" t="s">
        <v>1087</v>
      </c>
      <c r="G308">
        <v>1447</v>
      </c>
      <c r="H308">
        <v>4.5</v>
      </c>
      <c r="I308" t="s">
        <v>1105</v>
      </c>
      <c r="J308">
        <v>4</v>
      </c>
      <c r="K308" t="s">
        <v>1106</v>
      </c>
      <c r="L308" t="s">
        <v>1107</v>
      </c>
      <c r="M308" t="s">
        <v>1108</v>
      </c>
      <c r="N308" t="s">
        <v>1109</v>
      </c>
      <c r="O308" t="s">
        <v>1110</v>
      </c>
      <c r="P308" t="s">
        <v>1111</v>
      </c>
      <c r="Q308" t="s">
        <v>1112</v>
      </c>
      <c r="R308" t="s">
        <v>1113</v>
      </c>
    </row>
    <row r="309" spans="1:18" x14ac:dyDescent="0.3">
      <c r="A309" t="s">
        <v>1085</v>
      </c>
      <c r="B309" t="s">
        <v>1086</v>
      </c>
      <c r="C309" t="s">
        <v>14</v>
      </c>
      <c r="D309">
        <v>39.947931047600001</v>
      </c>
      <c r="E309">
        <v>-75.161427983699994</v>
      </c>
      <c r="F309" t="s">
        <v>1087</v>
      </c>
      <c r="G309">
        <v>1447</v>
      </c>
      <c r="H309">
        <v>4.5</v>
      </c>
      <c r="I309" t="s">
        <v>1114</v>
      </c>
      <c r="J309">
        <v>5</v>
      </c>
      <c r="K309" t="s">
        <v>1115</v>
      </c>
      <c r="L309" t="s">
        <v>467</v>
      </c>
    </row>
    <row r="310" spans="1:18" x14ac:dyDescent="0.3">
      <c r="A310" t="s">
        <v>1085</v>
      </c>
      <c r="B310" t="s">
        <v>1086</v>
      </c>
      <c r="C310" t="s">
        <v>14</v>
      </c>
      <c r="D310">
        <v>39.947931047600001</v>
      </c>
      <c r="E310">
        <v>-75.161427983699994</v>
      </c>
      <c r="F310" t="s">
        <v>1087</v>
      </c>
      <c r="G310">
        <v>1447</v>
      </c>
      <c r="H310">
        <v>4.5</v>
      </c>
      <c r="I310" t="s">
        <v>1116</v>
      </c>
      <c r="J310">
        <v>5</v>
      </c>
      <c r="K310" t="s">
        <v>1117</v>
      </c>
      <c r="L310" t="s">
        <v>1118</v>
      </c>
    </row>
    <row r="311" spans="1:18" x14ac:dyDescent="0.3">
      <c r="A311" t="s">
        <v>1085</v>
      </c>
      <c r="B311" t="s">
        <v>1086</v>
      </c>
      <c r="C311" t="s">
        <v>14</v>
      </c>
      <c r="D311">
        <v>39.947931047600001</v>
      </c>
      <c r="E311">
        <v>-75.161427983699994</v>
      </c>
      <c r="F311" t="s">
        <v>1087</v>
      </c>
      <c r="G311">
        <v>1447</v>
      </c>
      <c r="H311">
        <v>4.5</v>
      </c>
      <c r="I311" t="s">
        <v>1119</v>
      </c>
      <c r="J311">
        <v>5</v>
      </c>
      <c r="L311" t="s">
        <v>1120</v>
      </c>
    </row>
    <row r="312" spans="1:18" x14ac:dyDescent="0.3">
      <c r="A312" t="s">
        <v>1121</v>
      </c>
      <c r="B312" t="s">
        <v>1122</v>
      </c>
      <c r="C312" t="s">
        <v>14</v>
      </c>
      <c r="D312">
        <v>39.950916599999999</v>
      </c>
      <c r="E312">
        <v>-75.162971099999993</v>
      </c>
      <c r="F312" t="s">
        <v>1123</v>
      </c>
      <c r="G312">
        <v>1426</v>
      </c>
      <c r="H312">
        <v>4</v>
      </c>
      <c r="I312" t="s">
        <v>1124</v>
      </c>
      <c r="J312">
        <v>5</v>
      </c>
      <c r="K312" t="s">
        <v>1125</v>
      </c>
      <c r="L312" t="s">
        <v>1126</v>
      </c>
    </row>
    <row r="313" spans="1:18" x14ac:dyDescent="0.3">
      <c r="A313" t="s">
        <v>1121</v>
      </c>
      <c r="B313" t="s">
        <v>1122</v>
      </c>
      <c r="C313" t="s">
        <v>14</v>
      </c>
      <c r="D313">
        <v>39.950916599999999</v>
      </c>
      <c r="E313">
        <v>-75.162971099999993</v>
      </c>
      <c r="F313" t="s">
        <v>1123</v>
      </c>
      <c r="G313">
        <v>1426</v>
      </c>
      <c r="H313">
        <v>4</v>
      </c>
      <c r="I313" t="s">
        <v>1127</v>
      </c>
      <c r="J313">
        <v>4</v>
      </c>
      <c r="K313" t="s">
        <v>1128</v>
      </c>
      <c r="L313" t="s">
        <v>1129</v>
      </c>
    </row>
    <row r="314" spans="1:18" x14ac:dyDescent="0.3">
      <c r="A314" t="s">
        <v>1121</v>
      </c>
      <c r="B314" t="s">
        <v>1122</v>
      </c>
      <c r="C314" t="s">
        <v>14</v>
      </c>
      <c r="D314">
        <v>39.950916599999999</v>
      </c>
      <c r="E314">
        <v>-75.162971099999993</v>
      </c>
      <c r="F314" t="s">
        <v>1123</v>
      </c>
      <c r="G314">
        <v>1426</v>
      </c>
      <c r="H314">
        <v>4</v>
      </c>
      <c r="I314" t="s">
        <v>1130</v>
      </c>
      <c r="J314">
        <v>4</v>
      </c>
      <c r="K314" t="s">
        <v>1131</v>
      </c>
      <c r="L314" t="s">
        <v>1132</v>
      </c>
    </row>
    <row r="315" spans="1:18" x14ac:dyDescent="0.3">
      <c r="A315" t="s">
        <v>1121</v>
      </c>
      <c r="B315" t="s">
        <v>1122</v>
      </c>
      <c r="C315" t="s">
        <v>14</v>
      </c>
      <c r="D315">
        <v>39.950916599999999</v>
      </c>
      <c r="E315">
        <v>-75.162971099999993</v>
      </c>
      <c r="F315" t="s">
        <v>1123</v>
      </c>
      <c r="G315">
        <v>1426</v>
      </c>
      <c r="H315">
        <v>4</v>
      </c>
      <c r="I315" t="s">
        <v>1133</v>
      </c>
      <c r="J315">
        <v>4</v>
      </c>
      <c r="K315" t="s">
        <v>1134</v>
      </c>
      <c r="L315" t="s">
        <v>1135</v>
      </c>
    </row>
    <row r="316" spans="1:18" x14ac:dyDescent="0.3">
      <c r="A316" t="s">
        <v>1121</v>
      </c>
      <c r="B316" t="s">
        <v>1122</v>
      </c>
      <c r="C316" t="s">
        <v>14</v>
      </c>
      <c r="D316">
        <v>39.950916599999999</v>
      </c>
      <c r="E316">
        <v>-75.162971099999993</v>
      </c>
      <c r="F316" t="s">
        <v>1123</v>
      </c>
      <c r="G316">
        <v>1426</v>
      </c>
      <c r="H316">
        <v>4</v>
      </c>
      <c r="I316" t="s">
        <v>1136</v>
      </c>
      <c r="J316">
        <v>2</v>
      </c>
      <c r="L316" t="s">
        <v>1137</v>
      </c>
    </row>
    <row r="317" spans="1:18" x14ac:dyDescent="0.3">
      <c r="A317" t="s">
        <v>1121</v>
      </c>
      <c r="B317" t="s">
        <v>1122</v>
      </c>
      <c r="C317" t="s">
        <v>14</v>
      </c>
      <c r="D317">
        <v>39.950916599999999</v>
      </c>
      <c r="E317">
        <v>-75.162971099999993</v>
      </c>
      <c r="F317" t="s">
        <v>1123</v>
      </c>
      <c r="G317">
        <v>1426</v>
      </c>
      <c r="H317">
        <v>4</v>
      </c>
      <c r="I317" t="s">
        <v>1138</v>
      </c>
      <c r="J317">
        <v>4</v>
      </c>
      <c r="K317" t="s">
        <v>1139</v>
      </c>
      <c r="L317" t="s">
        <v>1140</v>
      </c>
    </row>
    <row r="318" spans="1:18" x14ac:dyDescent="0.3">
      <c r="A318" t="s">
        <v>1121</v>
      </c>
      <c r="B318" t="s">
        <v>1122</v>
      </c>
      <c r="C318" t="s">
        <v>14</v>
      </c>
      <c r="D318">
        <v>39.950916599999999</v>
      </c>
      <c r="E318">
        <v>-75.162971099999993</v>
      </c>
      <c r="F318" t="s">
        <v>1123</v>
      </c>
      <c r="G318">
        <v>1426</v>
      </c>
      <c r="H318">
        <v>4</v>
      </c>
      <c r="I318" t="s">
        <v>1141</v>
      </c>
      <c r="J318">
        <v>5</v>
      </c>
      <c r="K318" t="s">
        <v>1142</v>
      </c>
      <c r="L318" t="s">
        <v>1143</v>
      </c>
    </row>
    <row r="319" spans="1:18" x14ac:dyDescent="0.3">
      <c r="A319" t="s">
        <v>1121</v>
      </c>
      <c r="B319" t="s">
        <v>1122</v>
      </c>
      <c r="C319" t="s">
        <v>14</v>
      </c>
      <c r="D319">
        <v>39.950916599999999</v>
      </c>
      <c r="E319">
        <v>-75.162971099999993</v>
      </c>
      <c r="F319" t="s">
        <v>1123</v>
      </c>
      <c r="G319">
        <v>1426</v>
      </c>
      <c r="H319">
        <v>4</v>
      </c>
      <c r="I319" t="s">
        <v>1144</v>
      </c>
      <c r="J319">
        <v>5</v>
      </c>
      <c r="K319" t="s">
        <v>1145</v>
      </c>
      <c r="L319" t="s">
        <v>1146</v>
      </c>
    </row>
    <row r="320" spans="1:18" x14ac:dyDescent="0.3">
      <c r="A320" t="s">
        <v>1121</v>
      </c>
      <c r="B320" t="s">
        <v>1122</v>
      </c>
      <c r="C320" t="s">
        <v>14</v>
      </c>
      <c r="D320">
        <v>39.950916599999999</v>
      </c>
      <c r="E320">
        <v>-75.162971099999993</v>
      </c>
      <c r="F320" t="s">
        <v>1123</v>
      </c>
      <c r="G320">
        <v>1426</v>
      </c>
      <c r="H320">
        <v>4</v>
      </c>
      <c r="I320" t="s">
        <v>1147</v>
      </c>
      <c r="J320">
        <v>5</v>
      </c>
      <c r="K320" t="s">
        <v>1148</v>
      </c>
      <c r="L320" t="s">
        <v>1149</v>
      </c>
    </row>
    <row r="321" spans="1:12" x14ac:dyDescent="0.3">
      <c r="A321" t="s">
        <v>1121</v>
      </c>
      <c r="B321" t="s">
        <v>1122</v>
      </c>
      <c r="C321" t="s">
        <v>14</v>
      </c>
      <c r="D321">
        <v>39.950916599999999</v>
      </c>
      <c r="E321">
        <v>-75.162971099999993</v>
      </c>
      <c r="F321" t="s">
        <v>1123</v>
      </c>
      <c r="G321">
        <v>1426</v>
      </c>
      <c r="H321">
        <v>4</v>
      </c>
      <c r="I321" t="s">
        <v>1150</v>
      </c>
      <c r="J321">
        <v>5</v>
      </c>
      <c r="K321" t="s">
        <v>1151</v>
      </c>
      <c r="L321" t="s">
        <v>1152</v>
      </c>
    </row>
    <row r="322" spans="1:12" x14ac:dyDescent="0.3">
      <c r="A322" t="s">
        <v>1153</v>
      </c>
      <c r="B322" t="s">
        <v>1154</v>
      </c>
      <c r="C322" t="s">
        <v>14</v>
      </c>
      <c r="D322">
        <v>39.950221599999999</v>
      </c>
      <c r="E322">
        <v>-75.166552999999993</v>
      </c>
      <c r="F322" t="s">
        <v>1155</v>
      </c>
      <c r="G322">
        <v>1407</v>
      </c>
      <c r="H322">
        <v>4</v>
      </c>
      <c r="I322" t="s">
        <v>1156</v>
      </c>
      <c r="J322">
        <v>4</v>
      </c>
      <c r="L322" t="s">
        <v>1157</v>
      </c>
    </row>
    <row r="323" spans="1:12" x14ac:dyDescent="0.3">
      <c r="A323" t="s">
        <v>1153</v>
      </c>
      <c r="B323" t="s">
        <v>1154</v>
      </c>
      <c r="C323" t="s">
        <v>14</v>
      </c>
      <c r="D323">
        <v>39.950221599999999</v>
      </c>
      <c r="E323">
        <v>-75.166552999999993</v>
      </c>
      <c r="F323" t="s">
        <v>1155</v>
      </c>
      <c r="G323">
        <v>1407</v>
      </c>
      <c r="H323">
        <v>4</v>
      </c>
      <c r="I323" t="s">
        <v>1158</v>
      </c>
      <c r="J323">
        <v>4</v>
      </c>
      <c r="K323" t="s">
        <v>1159</v>
      </c>
      <c r="L323" t="s">
        <v>1160</v>
      </c>
    </row>
    <row r="324" spans="1:12" x14ac:dyDescent="0.3">
      <c r="A324" t="s">
        <v>1153</v>
      </c>
      <c r="B324" t="s">
        <v>1154</v>
      </c>
      <c r="C324" t="s">
        <v>14</v>
      </c>
      <c r="D324">
        <v>39.950221599999999</v>
      </c>
      <c r="E324">
        <v>-75.166552999999993</v>
      </c>
      <c r="F324" t="s">
        <v>1155</v>
      </c>
      <c r="G324">
        <v>1407</v>
      </c>
      <c r="H324">
        <v>4</v>
      </c>
      <c r="I324" t="s">
        <v>1161</v>
      </c>
      <c r="J324">
        <v>4</v>
      </c>
      <c r="K324" t="s">
        <v>1162</v>
      </c>
      <c r="L324" t="s">
        <v>1163</v>
      </c>
    </row>
    <row r="325" spans="1:12" x14ac:dyDescent="0.3">
      <c r="A325" t="s">
        <v>1153</v>
      </c>
      <c r="B325" t="s">
        <v>1154</v>
      </c>
      <c r="C325" t="s">
        <v>14</v>
      </c>
      <c r="D325">
        <v>39.950221599999999</v>
      </c>
      <c r="E325">
        <v>-75.166552999999993</v>
      </c>
      <c r="F325" t="s">
        <v>1155</v>
      </c>
      <c r="G325">
        <v>1407</v>
      </c>
      <c r="H325">
        <v>4</v>
      </c>
      <c r="I325" t="s">
        <v>1164</v>
      </c>
      <c r="J325">
        <v>4</v>
      </c>
      <c r="K325" t="s">
        <v>1165</v>
      </c>
      <c r="L325" t="s">
        <v>1166</v>
      </c>
    </row>
    <row r="326" spans="1:12" x14ac:dyDescent="0.3">
      <c r="A326" t="s">
        <v>1153</v>
      </c>
      <c r="B326" t="s">
        <v>1154</v>
      </c>
      <c r="C326" t="s">
        <v>14</v>
      </c>
      <c r="D326">
        <v>39.950221599999999</v>
      </c>
      <c r="E326">
        <v>-75.166552999999993</v>
      </c>
      <c r="F326" t="s">
        <v>1155</v>
      </c>
      <c r="G326">
        <v>1407</v>
      </c>
      <c r="H326">
        <v>4</v>
      </c>
      <c r="I326" t="s">
        <v>1167</v>
      </c>
      <c r="J326">
        <v>5</v>
      </c>
      <c r="K326" t="s">
        <v>1168</v>
      </c>
      <c r="L326" t="s">
        <v>1169</v>
      </c>
    </row>
    <row r="327" spans="1:12" x14ac:dyDescent="0.3">
      <c r="A327" t="s">
        <v>1153</v>
      </c>
      <c r="B327" t="s">
        <v>1154</v>
      </c>
      <c r="C327" t="s">
        <v>14</v>
      </c>
      <c r="D327">
        <v>39.950221599999999</v>
      </c>
      <c r="E327">
        <v>-75.166552999999993</v>
      </c>
      <c r="F327" t="s">
        <v>1155</v>
      </c>
      <c r="G327">
        <v>1407</v>
      </c>
      <c r="H327">
        <v>4</v>
      </c>
      <c r="I327" t="s">
        <v>1170</v>
      </c>
      <c r="J327">
        <v>4</v>
      </c>
      <c r="K327" t="s">
        <v>1171</v>
      </c>
      <c r="L327" t="s">
        <v>1172</v>
      </c>
    </row>
    <row r="328" spans="1:12" x14ac:dyDescent="0.3">
      <c r="A328" t="s">
        <v>1153</v>
      </c>
      <c r="B328" t="s">
        <v>1154</v>
      </c>
      <c r="C328" t="s">
        <v>14</v>
      </c>
      <c r="D328">
        <v>39.950221599999999</v>
      </c>
      <c r="E328">
        <v>-75.166552999999993</v>
      </c>
      <c r="F328" t="s">
        <v>1155</v>
      </c>
      <c r="G328">
        <v>1407</v>
      </c>
      <c r="H328">
        <v>4</v>
      </c>
      <c r="I328" t="s">
        <v>1173</v>
      </c>
      <c r="J328">
        <v>4</v>
      </c>
      <c r="K328" t="s">
        <v>1174</v>
      </c>
      <c r="L328" t="s">
        <v>1175</v>
      </c>
    </row>
    <row r="329" spans="1:12" x14ac:dyDescent="0.3">
      <c r="A329" t="s">
        <v>1153</v>
      </c>
      <c r="B329" t="s">
        <v>1154</v>
      </c>
      <c r="C329" t="s">
        <v>14</v>
      </c>
      <c r="D329">
        <v>39.950221599999999</v>
      </c>
      <c r="E329">
        <v>-75.166552999999993</v>
      </c>
      <c r="F329" t="s">
        <v>1155</v>
      </c>
      <c r="G329">
        <v>1407</v>
      </c>
      <c r="H329">
        <v>4</v>
      </c>
      <c r="I329" t="s">
        <v>1176</v>
      </c>
      <c r="J329">
        <v>5</v>
      </c>
      <c r="K329" t="s">
        <v>1177</v>
      </c>
      <c r="L329" t="s">
        <v>1178</v>
      </c>
    </row>
    <row r="330" spans="1:12" x14ac:dyDescent="0.3">
      <c r="A330" t="s">
        <v>1153</v>
      </c>
      <c r="B330" t="s">
        <v>1154</v>
      </c>
      <c r="C330" t="s">
        <v>14</v>
      </c>
      <c r="D330">
        <v>39.950221599999999</v>
      </c>
      <c r="E330">
        <v>-75.166552999999993</v>
      </c>
      <c r="F330" t="s">
        <v>1155</v>
      </c>
      <c r="G330">
        <v>1407</v>
      </c>
      <c r="H330">
        <v>4</v>
      </c>
      <c r="I330" t="s">
        <v>1179</v>
      </c>
      <c r="J330">
        <v>4</v>
      </c>
      <c r="K330" t="s">
        <v>1180</v>
      </c>
      <c r="L330" t="s">
        <v>1181</v>
      </c>
    </row>
    <row r="331" spans="1:12" x14ac:dyDescent="0.3">
      <c r="A331" t="s">
        <v>1153</v>
      </c>
      <c r="B331" t="s">
        <v>1154</v>
      </c>
      <c r="C331" t="s">
        <v>14</v>
      </c>
      <c r="D331">
        <v>39.950221599999999</v>
      </c>
      <c r="E331">
        <v>-75.166552999999993</v>
      </c>
      <c r="F331" t="s">
        <v>1155</v>
      </c>
      <c r="G331">
        <v>1407</v>
      </c>
      <c r="H331">
        <v>4</v>
      </c>
      <c r="I331" t="s">
        <v>1182</v>
      </c>
      <c r="J331">
        <v>3</v>
      </c>
      <c r="K331" t="s">
        <v>1183</v>
      </c>
      <c r="L331" t="s">
        <v>1184</v>
      </c>
    </row>
    <row r="332" spans="1:12" x14ac:dyDescent="0.3">
      <c r="A332" t="s">
        <v>1185</v>
      </c>
      <c r="B332" t="s">
        <v>1186</v>
      </c>
      <c r="C332" t="s">
        <v>14</v>
      </c>
      <c r="D332">
        <v>39.963990000000003</v>
      </c>
      <c r="E332">
        <v>-75.144482199999999</v>
      </c>
      <c r="F332" t="s">
        <v>1187</v>
      </c>
      <c r="G332">
        <v>1396</v>
      </c>
      <c r="H332">
        <v>4</v>
      </c>
      <c r="I332" t="s">
        <v>1188</v>
      </c>
      <c r="J332">
        <v>5</v>
      </c>
      <c r="K332" t="s">
        <v>1189</v>
      </c>
      <c r="L332" t="s">
        <v>1190</v>
      </c>
    </row>
    <row r="333" spans="1:12" x14ac:dyDescent="0.3">
      <c r="A333" t="s">
        <v>1185</v>
      </c>
      <c r="B333" t="s">
        <v>1186</v>
      </c>
      <c r="C333" t="s">
        <v>14</v>
      </c>
      <c r="D333">
        <v>39.963990000000003</v>
      </c>
      <c r="E333">
        <v>-75.144482199999999</v>
      </c>
      <c r="F333" t="s">
        <v>1187</v>
      </c>
      <c r="G333">
        <v>1396</v>
      </c>
      <c r="H333">
        <v>4</v>
      </c>
      <c r="I333" t="s">
        <v>1191</v>
      </c>
      <c r="J333">
        <v>3</v>
      </c>
      <c r="K333" t="s">
        <v>1192</v>
      </c>
      <c r="L333" t="s">
        <v>1193</v>
      </c>
    </row>
    <row r="334" spans="1:12" x14ac:dyDescent="0.3">
      <c r="A334" t="s">
        <v>1185</v>
      </c>
      <c r="B334" t="s">
        <v>1186</v>
      </c>
      <c r="C334" t="s">
        <v>14</v>
      </c>
      <c r="D334">
        <v>39.963990000000003</v>
      </c>
      <c r="E334">
        <v>-75.144482199999999</v>
      </c>
      <c r="F334" t="s">
        <v>1187</v>
      </c>
      <c r="G334">
        <v>1396</v>
      </c>
      <c r="H334">
        <v>4</v>
      </c>
      <c r="I334" t="s">
        <v>1194</v>
      </c>
      <c r="J334">
        <v>4</v>
      </c>
      <c r="K334" t="s">
        <v>1195</v>
      </c>
      <c r="L334" t="s">
        <v>1196</v>
      </c>
    </row>
    <row r="335" spans="1:12" x14ac:dyDescent="0.3">
      <c r="A335" t="s">
        <v>1185</v>
      </c>
      <c r="B335" t="s">
        <v>1186</v>
      </c>
      <c r="C335" t="s">
        <v>14</v>
      </c>
      <c r="D335">
        <v>39.963990000000003</v>
      </c>
      <c r="E335">
        <v>-75.144482199999999</v>
      </c>
      <c r="F335" t="s">
        <v>1187</v>
      </c>
      <c r="G335">
        <v>1396</v>
      </c>
      <c r="H335">
        <v>4</v>
      </c>
      <c r="I335" t="s">
        <v>1197</v>
      </c>
      <c r="J335">
        <v>4</v>
      </c>
      <c r="K335" t="s">
        <v>1198</v>
      </c>
      <c r="L335" t="s">
        <v>1199</v>
      </c>
    </row>
    <row r="336" spans="1:12" x14ac:dyDescent="0.3">
      <c r="A336" t="s">
        <v>1185</v>
      </c>
      <c r="B336" t="s">
        <v>1186</v>
      </c>
      <c r="C336" t="s">
        <v>14</v>
      </c>
      <c r="D336">
        <v>39.963990000000003</v>
      </c>
      <c r="E336">
        <v>-75.144482199999999</v>
      </c>
      <c r="F336" t="s">
        <v>1187</v>
      </c>
      <c r="G336">
        <v>1396</v>
      </c>
      <c r="H336">
        <v>4</v>
      </c>
      <c r="I336" t="s">
        <v>1200</v>
      </c>
      <c r="J336">
        <v>4</v>
      </c>
      <c r="K336" t="s">
        <v>1201</v>
      </c>
      <c r="L336" t="s">
        <v>1202</v>
      </c>
    </row>
    <row r="337" spans="1:12" x14ac:dyDescent="0.3">
      <c r="A337" t="s">
        <v>1185</v>
      </c>
      <c r="B337" t="s">
        <v>1186</v>
      </c>
      <c r="C337" t="s">
        <v>14</v>
      </c>
      <c r="D337">
        <v>39.963990000000003</v>
      </c>
      <c r="E337">
        <v>-75.144482199999999</v>
      </c>
      <c r="F337" t="s">
        <v>1187</v>
      </c>
      <c r="G337">
        <v>1396</v>
      </c>
      <c r="H337">
        <v>4</v>
      </c>
      <c r="I337" t="s">
        <v>1203</v>
      </c>
      <c r="J337">
        <v>5</v>
      </c>
      <c r="L337" t="s">
        <v>1204</v>
      </c>
    </row>
    <row r="338" spans="1:12" x14ac:dyDescent="0.3">
      <c r="A338" t="s">
        <v>1185</v>
      </c>
      <c r="B338" t="s">
        <v>1186</v>
      </c>
      <c r="C338" t="s">
        <v>14</v>
      </c>
      <c r="D338">
        <v>39.963990000000003</v>
      </c>
      <c r="E338">
        <v>-75.144482199999999</v>
      </c>
      <c r="F338" t="s">
        <v>1187</v>
      </c>
      <c r="G338">
        <v>1396</v>
      </c>
      <c r="H338">
        <v>4</v>
      </c>
      <c r="I338" t="s">
        <v>1205</v>
      </c>
      <c r="J338">
        <v>4</v>
      </c>
      <c r="K338" t="s">
        <v>1206</v>
      </c>
      <c r="L338" t="s">
        <v>1207</v>
      </c>
    </row>
    <row r="339" spans="1:12" x14ac:dyDescent="0.3">
      <c r="A339" t="s">
        <v>1185</v>
      </c>
      <c r="B339" t="s">
        <v>1186</v>
      </c>
      <c r="C339" t="s">
        <v>14</v>
      </c>
      <c r="D339">
        <v>39.963990000000003</v>
      </c>
      <c r="E339">
        <v>-75.144482199999999</v>
      </c>
      <c r="F339" t="s">
        <v>1187</v>
      </c>
      <c r="G339">
        <v>1396</v>
      </c>
      <c r="H339">
        <v>4</v>
      </c>
      <c r="I339" t="s">
        <v>1208</v>
      </c>
      <c r="J339">
        <v>5</v>
      </c>
      <c r="K339" t="s">
        <v>1209</v>
      </c>
      <c r="L339" t="s">
        <v>1210</v>
      </c>
    </row>
    <row r="340" spans="1:12" x14ac:dyDescent="0.3">
      <c r="A340" t="s">
        <v>1185</v>
      </c>
      <c r="B340" t="s">
        <v>1186</v>
      </c>
      <c r="C340" t="s">
        <v>14</v>
      </c>
      <c r="D340">
        <v>39.963990000000003</v>
      </c>
      <c r="E340">
        <v>-75.144482199999999</v>
      </c>
      <c r="F340" t="s">
        <v>1187</v>
      </c>
      <c r="G340">
        <v>1396</v>
      </c>
      <c r="H340">
        <v>4</v>
      </c>
      <c r="I340" t="s">
        <v>1211</v>
      </c>
      <c r="J340">
        <v>2</v>
      </c>
      <c r="K340" t="s">
        <v>1212</v>
      </c>
      <c r="L340" t="s">
        <v>1213</v>
      </c>
    </row>
    <row r="341" spans="1:12" x14ac:dyDescent="0.3">
      <c r="A341" t="s">
        <v>1185</v>
      </c>
      <c r="B341" t="s">
        <v>1186</v>
      </c>
      <c r="C341" t="s">
        <v>14</v>
      </c>
      <c r="D341">
        <v>39.963990000000003</v>
      </c>
      <c r="E341">
        <v>-75.144482199999999</v>
      </c>
      <c r="F341" t="s">
        <v>1187</v>
      </c>
      <c r="G341">
        <v>1396</v>
      </c>
      <c r="H341">
        <v>4</v>
      </c>
      <c r="I341" t="s">
        <v>1214</v>
      </c>
      <c r="J341">
        <v>5</v>
      </c>
      <c r="K341" t="s">
        <v>1215</v>
      </c>
      <c r="L341" t="s">
        <v>1216</v>
      </c>
    </row>
    <row r="342" spans="1:12" x14ac:dyDescent="0.3">
      <c r="A342" t="s">
        <v>1217</v>
      </c>
      <c r="B342" t="s">
        <v>1218</v>
      </c>
      <c r="C342" t="s">
        <v>14</v>
      </c>
      <c r="D342">
        <v>39.953764</v>
      </c>
      <c r="E342">
        <v>-75.159217999999996</v>
      </c>
      <c r="F342" t="s">
        <v>1219</v>
      </c>
      <c r="G342">
        <v>1368</v>
      </c>
      <c r="H342">
        <v>4.5</v>
      </c>
      <c r="I342" t="s">
        <v>1220</v>
      </c>
      <c r="J342">
        <v>5</v>
      </c>
      <c r="L342" t="s">
        <v>1221</v>
      </c>
    </row>
    <row r="343" spans="1:12" x14ac:dyDescent="0.3">
      <c r="A343" t="s">
        <v>1217</v>
      </c>
      <c r="B343" t="s">
        <v>1218</v>
      </c>
      <c r="C343" t="s">
        <v>14</v>
      </c>
      <c r="D343">
        <v>39.953764</v>
      </c>
      <c r="E343">
        <v>-75.159217999999996</v>
      </c>
      <c r="F343" t="s">
        <v>1219</v>
      </c>
      <c r="G343">
        <v>1368</v>
      </c>
      <c r="H343">
        <v>4.5</v>
      </c>
      <c r="I343" t="s">
        <v>1222</v>
      </c>
      <c r="J343">
        <v>2</v>
      </c>
      <c r="L343" t="s">
        <v>1223</v>
      </c>
    </row>
    <row r="344" spans="1:12" x14ac:dyDescent="0.3">
      <c r="A344" t="s">
        <v>1217</v>
      </c>
      <c r="B344" t="s">
        <v>1218</v>
      </c>
      <c r="C344" t="s">
        <v>14</v>
      </c>
      <c r="D344">
        <v>39.953764</v>
      </c>
      <c r="E344">
        <v>-75.159217999999996</v>
      </c>
      <c r="F344" t="s">
        <v>1219</v>
      </c>
      <c r="G344">
        <v>1368</v>
      </c>
      <c r="H344">
        <v>4.5</v>
      </c>
      <c r="I344" t="s">
        <v>1224</v>
      </c>
      <c r="J344">
        <v>5</v>
      </c>
      <c r="K344" t="s">
        <v>1225</v>
      </c>
      <c r="L344" t="s">
        <v>1226</v>
      </c>
    </row>
    <row r="345" spans="1:12" x14ac:dyDescent="0.3">
      <c r="A345" t="s">
        <v>1217</v>
      </c>
      <c r="B345" t="s">
        <v>1218</v>
      </c>
      <c r="C345" t="s">
        <v>14</v>
      </c>
      <c r="D345">
        <v>39.953764</v>
      </c>
      <c r="E345">
        <v>-75.159217999999996</v>
      </c>
      <c r="F345" t="s">
        <v>1219</v>
      </c>
      <c r="G345">
        <v>1368</v>
      </c>
      <c r="H345">
        <v>4.5</v>
      </c>
      <c r="I345" t="s">
        <v>1227</v>
      </c>
      <c r="J345">
        <v>5</v>
      </c>
      <c r="K345" t="s">
        <v>1228</v>
      </c>
      <c r="L345" t="s">
        <v>1229</v>
      </c>
    </row>
    <row r="346" spans="1:12" x14ac:dyDescent="0.3">
      <c r="A346" t="s">
        <v>1217</v>
      </c>
      <c r="B346" t="s">
        <v>1218</v>
      </c>
      <c r="C346" t="s">
        <v>14</v>
      </c>
      <c r="D346">
        <v>39.953764</v>
      </c>
      <c r="E346">
        <v>-75.159217999999996</v>
      </c>
      <c r="F346" t="s">
        <v>1219</v>
      </c>
      <c r="G346">
        <v>1368</v>
      </c>
      <c r="H346">
        <v>4.5</v>
      </c>
      <c r="I346" t="s">
        <v>1230</v>
      </c>
      <c r="J346">
        <v>5</v>
      </c>
      <c r="L346" t="s">
        <v>1231</v>
      </c>
    </row>
    <row r="347" spans="1:12" x14ac:dyDescent="0.3">
      <c r="A347" t="s">
        <v>1217</v>
      </c>
      <c r="B347" t="s">
        <v>1218</v>
      </c>
      <c r="C347" t="s">
        <v>14</v>
      </c>
      <c r="D347">
        <v>39.953764</v>
      </c>
      <c r="E347">
        <v>-75.159217999999996</v>
      </c>
      <c r="F347" t="s">
        <v>1219</v>
      </c>
      <c r="G347">
        <v>1368</v>
      </c>
      <c r="H347">
        <v>4.5</v>
      </c>
      <c r="I347" t="s">
        <v>1232</v>
      </c>
      <c r="J347">
        <v>5</v>
      </c>
      <c r="K347" t="s">
        <v>1233</v>
      </c>
      <c r="L347" t="s">
        <v>1234</v>
      </c>
    </row>
    <row r="348" spans="1:12" x14ac:dyDescent="0.3">
      <c r="A348" t="s">
        <v>1217</v>
      </c>
      <c r="B348" t="s">
        <v>1218</v>
      </c>
      <c r="C348" t="s">
        <v>14</v>
      </c>
      <c r="D348">
        <v>39.953764</v>
      </c>
      <c r="E348">
        <v>-75.159217999999996</v>
      </c>
      <c r="F348" t="s">
        <v>1219</v>
      </c>
      <c r="G348">
        <v>1368</v>
      </c>
      <c r="H348">
        <v>4.5</v>
      </c>
      <c r="I348" t="s">
        <v>1235</v>
      </c>
      <c r="J348">
        <v>3</v>
      </c>
      <c r="K348" t="s">
        <v>1236</v>
      </c>
      <c r="L348" t="s">
        <v>1237</v>
      </c>
    </row>
    <row r="349" spans="1:12" x14ac:dyDescent="0.3">
      <c r="A349" t="s">
        <v>1217</v>
      </c>
      <c r="B349" t="s">
        <v>1218</v>
      </c>
      <c r="C349" t="s">
        <v>14</v>
      </c>
      <c r="D349">
        <v>39.953764</v>
      </c>
      <c r="E349">
        <v>-75.159217999999996</v>
      </c>
      <c r="F349" t="s">
        <v>1219</v>
      </c>
      <c r="G349">
        <v>1368</v>
      </c>
      <c r="H349">
        <v>4.5</v>
      </c>
      <c r="I349" t="s">
        <v>1238</v>
      </c>
      <c r="J349">
        <v>5</v>
      </c>
      <c r="K349" t="s">
        <v>1239</v>
      </c>
      <c r="L349" t="s">
        <v>1240</v>
      </c>
    </row>
    <row r="350" spans="1:12" x14ac:dyDescent="0.3">
      <c r="A350" t="s">
        <v>1217</v>
      </c>
      <c r="B350" t="s">
        <v>1218</v>
      </c>
      <c r="C350" t="s">
        <v>14</v>
      </c>
      <c r="D350">
        <v>39.953764</v>
      </c>
      <c r="E350">
        <v>-75.159217999999996</v>
      </c>
      <c r="F350" t="s">
        <v>1219</v>
      </c>
      <c r="G350">
        <v>1368</v>
      </c>
      <c r="H350">
        <v>4.5</v>
      </c>
      <c r="I350" t="s">
        <v>1241</v>
      </c>
      <c r="J350">
        <v>5</v>
      </c>
      <c r="K350" t="s">
        <v>1242</v>
      </c>
      <c r="L350" t="s">
        <v>1243</v>
      </c>
    </row>
    <row r="351" spans="1:12" x14ac:dyDescent="0.3">
      <c r="A351" t="s">
        <v>1217</v>
      </c>
      <c r="B351" t="s">
        <v>1218</v>
      </c>
      <c r="C351" t="s">
        <v>14</v>
      </c>
      <c r="D351">
        <v>39.953764</v>
      </c>
      <c r="E351">
        <v>-75.159217999999996</v>
      </c>
      <c r="F351" t="s">
        <v>1219</v>
      </c>
      <c r="G351">
        <v>1368</v>
      </c>
      <c r="H351">
        <v>4.5</v>
      </c>
      <c r="I351" t="s">
        <v>1244</v>
      </c>
      <c r="J351">
        <v>4</v>
      </c>
      <c r="K351" t="s">
        <v>1245</v>
      </c>
      <c r="L351" t="s">
        <v>1246</v>
      </c>
    </row>
    <row r="352" spans="1:12" x14ac:dyDescent="0.3">
      <c r="A352" t="s">
        <v>1247</v>
      </c>
      <c r="B352" t="s">
        <v>1248</v>
      </c>
      <c r="C352" t="s">
        <v>14</v>
      </c>
      <c r="D352">
        <v>39.949100007600002</v>
      </c>
      <c r="E352">
        <v>-75.166174882700005</v>
      </c>
      <c r="F352" t="s">
        <v>1249</v>
      </c>
      <c r="G352">
        <v>1358</v>
      </c>
      <c r="H352">
        <v>3.5</v>
      </c>
      <c r="I352" t="s">
        <v>1250</v>
      </c>
      <c r="J352">
        <v>5</v>
      </c>
      <c r="K352" t="s">
        <v>1251</v>
      </c>
      <c r="L352" t="s">
        <v>1252</v>
      </c>
    </row>
    <row r="353" spans="1:30" x14ac:dyDescent="0.3">
      <c r="A353" t="s">
        <v>1247</v>
      </c>
      <c r="B353" t="s">
        <v>1248</v>
      </c>
      <c r="C353" t="s">
        <v>14</v>
      </c>
      <c r="D353">
        <v>39.949100007600002</v>
      </c>
      <c r="E353">
        <v>-75.166174882700005</v>
      </c>
      <c r="F353" t="s">
        <v>1249</v>
      </c>
      <c r="G353">
        <v>1358</v>
      </c>
      <c r="H353">
        <v>3.5</v>
      </c>
      <c r="I353" t="s">
        <v>1253</v>
      </c>
      <c r="J353">
        <v>2</v>
      </c>
      <c r="K353" t="s">
        <v>1254</v>
      </c>
      <c r="L353" t="s">
        <v>1255</v>
      </c>
    </row>
    <row r="354" spans="1:30" x14ac:dyDescent="0.3">
      <c r="A354" t="s">
        <v>1247</v>
      </c>
      <c r="B354" t="s">
        <v>1248</v>
      </c>
      <c r="C354" t="s">
        <v>14</v>
      </c>
      <c r="D354">
        <v>39.949100007600002</v>
      </c>
      <c r="E354">
        <v>-75.166174882700005</v>
      </c>
      <c r="F354" t="s">
        <v>1249</v>
      </c>
      <c r="G354">
        <v>1358</v>
      </c>
      <c r="H354">
        <v>3.5</v>
      </c>
      <c r="I354" t="s">
        <v>1256</v>
      </c>
      <c r="J354">
        <v>3</v>
      </c>
      <c r="K354" t="s">
        <v>1257</v>
      </c>
      <c r="L354" t="s">
        <v>1258</v>
      </c>
    </row>
    <row r="355" spans="1:30" x14ac:dyDescent="0.3">
      <c r="A355" t="s">
        <v>1247</v>
      </c>
      <c r="B355" t="s">
        <v>1248</v>
      </c>
      <c r="C355" t="s">
        <v>14</v>
      </c>
      <c r="D355">
        <v>39.949100007600002</v>
      </c>
      <c r="E355">
        <v>-75.166174882700005</v>
      </c>
      <c r="F355" t="s">
        <v>1249</v>
      </c>
      <c r="G355">
        <v>1358</v>
      </c>
      <c r="H355">
        <v>3.5</v>
      </c>
      <c r="I355" t="s">
        <v>1259</v>
      </c>
      <c r="J355">
        <v>3</v>
      </c>
      <c r="K355" t="s">
        <v>1260</v>
      </c>
      <c r="L355" t="s">
        <v>1261</v>
      </c>
    </row>
    <row r="356" spans="1:30" x14ac:dyDescent="0.3">
      <c r="A356" t="s">
        <v>1247</v>
      </c>
      <c r="B356" t="s">
        <v>1248</v>
      </c>
      <c r="C356" t="s">
        <v>14</v>
      </c>
      <c r="D356">
        <v>39.949100007600002</v>
      </c>
      <c r="E356">
        <v>-75.166174882700005</v>
      </c>
      <c r="F356" t="s">
        <v>1249</v>
      </c>
      <c r="G356">
        <v>1358</v>
      </c>
      <c r="H356">
        <v>3.5</v>
      </c>
      <c r="I356" t="s">
        <v>1262</v>
      </c>
      <c r="J356">
        <v>1</v>
      </c>
      <c r="K356" t="s">
        <v>1263</v>
      </c>
      <c r="L356" t="s">
        <v>1264</v>
      </c>
    </row>
    <row r="357" spans="1:30" x14ac:dyDescent="0.3">
      <c r="A357" t="s">
        <v>1247</v>
      </c>
      <c r="B357" t="s">
        <v>1248</v>
      </c>
      <c r="C357" t="s">
        <v>14</v>
      </c>
      <c r="D357">
        <v>39.949100007600002</v>
      </c>
      <c r="E357">
        <v>-75.166174882700005</v>
      </c>
      <c r="F357" t="s">
        <v>1249</v>
      </c>
      <c r="G357">
        <v>1358</v>
      </c>
      <c r="H357">
        <v>3.5</v>
      </c>
      <c r="I357" t="s">
        <v>1265</v>
      </c>
      <c r="J357">
        <v>4</v>
      </c>
      <c r="K357" t="s">
        <v>1266</v>
      </c>
      <c r="L357" t="s">
        <v>1267</v>
      </c>
    </row>
    <row r="358" spans="1:30" x14ac:dyDescent="0.3">
      <c r="A358" t="s">
        <v>1247</v>
      </c>
      <c r="B358" t="s">
        <v>1248</v>
      </c>
      <c r="C358" t="s">
        <v>14</v>
      </c>
      <c r="D358">
        <v>39.949100007600002</v>
      </c>
      <c r="E358">
        <v>-75.166174882700005</v>
      </c>
      <c r="F358" t="s">
        <v>1249</v>
      </c>
      <c r="G358">
        <v>1358</v>
      </c>
      <c r="H358">
        <v>3.5</v>
      </c>
      <c r="I358" t="s">
        <v>1268</v>
      </c>
      <c r="J358">
        <v>4</v>
      </c>
      <c r="K358" t="s">
        <v>1269</v>
      </c>
      <c r="L358" t="s">
        <v>1270</v>
      </c>
    </row>
    <row r="359" spans="1:30" x14ac:dyDescent="0.3">
      <c r="A359" t="s">
        <v>1247</v>
      </c>
      <c r="B359" t="s">
        <v>1248</v>
      </c>
      <c r="C359" t="s">
        <v>14</v>
      </c>
      <c r="D359">
        <v>39.949100007600002</v>
      </c>
      <c r="E359">
        <v>-75.166174882700005</v>
      </c>
      <c r="F359" t="s">
        <v>1249</v>
      </c>
      <c r="G359">
        <v>1358</v>
      </c>
      <c r="H359">
        <v>3.5</v>
      </c>
      <c r="I359" t="e">
        <f>-uF77xBzoMFc6_YiFM_Xzg</f>
        <v>#NAME?</v>
      </c>
      <c r="J359">
        <v>5</v>
      </c>
      <c r="K359" t="s">
        <v>1271</v>
      </c>
      <c r="L359" t="s">
        <v>1272</v>
      </c>
    </row>
    <row r="360" spans="1:30" x14ac:dyDescent="0.3">
      <c r="A360" t="s">
        <v>1247</v>
      </c>
      <c r="B360" t="s">
        <v>1248</v>
      </c>
      <c r="C360" t="s">
        <v>14</v>
      </c>
      <c r="D360">
        <v>39.949100007600002</v>
      </c>
      <c r="E360">
        <v>-75.166174882700005</v>
      </c>
      <c r="F360" t="s">
        <v>1249</v>
      </c>
      <c r="G360">
        <v>1358</v>
      </c>
      <c r="H360">
        <v>3.5</v>
      </c>
      <c r="I360" t="s">
        <v>1273</v>
      </c>
      <c r="J360">
        <v>3</v>
      </c>
      <c r="K360" t="s">
        <v>1274</v>
      </c>
      <c r="L360" t="s">
        <v>1275</v>
      </c>
    </row>
    <row r="361" spans="1:30" x14ac:dyDescent="0.3">
      <c r="A361" t="s">
        <v>1247</v>
      </c>
      <c r="B361" t="s">
        <v>1248</v>
      </c>
      <c r="C361" t="s">
        <v>14</v>
      </c>
      <c r="D361">
        <v>39.949100007600002</v>
      </c>
      <c r="E361">
        <v>-75.166174882700005</v>
      </c>
      <c r="F361" t="s">
        <v>1249</v>
      </c>
      <c r="G361">
        <v>1358</v>
      </c>
      <c r="H361">
        <v>3.5</v>
      </c>
      <c r="I361" t="s">
        <v>1276</v>
      </c>
      <c r="J361">
        <v>4</v>
      </c>
      <c r="K361" t="s">
        <v>1277</v>
      </c>
      <c r="L361" t="s">
        <v>1278</v>
      </c>
    </row>
    <row r="362" spans="1:30" x14ac:dyDescent="0.3">
      <c r="A362" t="s">
        <v>1279</v>
      </c>
      <c r="B362" t="s">
        <v>1280</v>
      </c>
      <c r="C362" t="s">
        <v>14</v>
      </c>
      <c r="D362">
        <v>39.950080800000002</v>
      </c>
      <c r="E362">
        <v>-75.168526499999999</v>
      </c>
      <c r="F362" t="s">
        <v>1281</v>
      </c>
      <c r="G362">
        <v>1321</v>
      </c>
      <c r="H362">
        <v>4</v>
      </c>
      <c r="I362" t="s">
        <v>1282</v>
      </c>
      <c r="J362">
        <v>5</v>
      </c>
      <c r="L362" t="s">
        <v>1283</v>
      </c>
    </row>
    <row r="363" spans="1:30" x14ac:dyDescent="0.3">
      <c r="A363" t="s">
        <v>1279</v>
      </c>
      <c r="B363" t="s">
        <v>1280</v>
      </c>
      <c r="C363" t="s">
        <v>14</v>
      </c>
      <c r="D363">
        <v>39.950080800000002</v>
      </c>
      <c r="E363">
        <v>-75.168526499999999</v>
      </c>
      <c r="F363" t="s">
        <v>1281</v>
      </c>
      <c r="G363">
        <v>1321</v>
      </c>
      <c r="H363">
        <v>4</v>
      </c>
      <c r="I363" t="s">
        <v>1284</v>
      </c>
      <c r="J363">
        <v>5</v>
      </c>
      <c r="K363" t="s">
        <v>1285</v>
      </c>
      <c r="L363" t="s">
        <v>1286</v>
      </c>
    </row>
    <row r="364" spans="1:30" x14ac:dyDescent="0.3">
      <c r="A364" t="s">
        <v>1279</v>
      </c>
      <c r="B364" t="s">
        <v>1280</v>
      </c>
      <c r="C364" t="s">
        <v>14</v>
      </c>
      <c r="D364">
        <v>39.950080800000002</v>
      </c>
      <c r="E364">
        <v>-75.168526499999999</v>
      </c>
      <c r="F364" t="s">
        <v>1281</v>
      </c>
      <c r="G364">
        <v>1321</v>
      </c>
      <c r="H364">
        <v>4</v>
      </c>
      <c r="I364" t="s">
        <v>1287</v>
      </c>
      <c r="J364">
        <v>4</v>
      </c>
      <c r="K364" t="s">
        <v>1288</v>
      </c>
      <c r="L364" t="s">
        <v>1289</v>
      </c>
    </row>
    <row r="365" spans="1:30" x14ac:dyDescent="0.3">
      <c r="A365" t="s">
        <v>1279</v>
      </c>
      <c r="B365" t="s">
        <v>1280</v>
      </c>
      <c r="C365" t="s">
        <v>14</v>
      </c>
      <c r="D365">
        <v>39.950080800000002</v>
      </c>
      <c r="E365">
        <v>-75.168526499999999</v>
      </c>
      <c r="F365" t="s">
        <v>1281</v>
      </c>
      <c r="G365">
        <v>1321</v>
      </c>
      <c r="H365">
        <v>4</v>
      </c>
      <c r="I365" t="s">
        <v>1290</v>
      </c>
      <c r="J365">
        <v>4</v>
      </c>
      <c r="K365" t="s">
        <v>1291</v>
      </c>
      <c r="L365" t="s">
        <v>1292</v>
      </c>
    </row>
    <row r="366" spans="1:30" x14ac:dyDescent="0.3">
      <c r="A366" t="s">
        <v>1279</v>
      </c>
      <c r="B366" t="s">
        <v>1280</v>
      </c>
      <c r="C366" t="s">
        <v>14</v>
      </c>
      <c r="D366">
        <v>39.950080800000002</v>
      </c>
      <c r="E366">
        <v>-75.168526499999999</v>
      </c>
      <c r="F366" t="s">
        <v>1281</v>
      </c>
      <c r="G366">
        <v>1321</v>
      </c>
      <c r="H366">
        <v>4</v>
      </c>
      <c r="I366" t="s">
        <v>1293</v>
      </c>
      <c r="J366">
        <v>5</v>
      </c>
      <c r="K366" t="s">
        <v>1294</v>
      </c>
      <c r="L366" t="s">
        <v>1295</v>
      </c>
      <c r="M366" t="s">
        <v>1296</v>
      </c>
      <c r="N366" t="s">
        <v>1297</v>
      </c>
      <c r="O366" t="s">
        <v>1298</v>
      </c>
      <c r="P366" t="s">
        <v>1299</v>
      </c>
      <c r="Q366" t="s">
        <v>1300</v>
      </c>
      <c r="R366" t="s">
        <v>1301</v>
      </c>
      <c r="S366" t="s">
        <v>1302</v>
      </c>
    </row>
    <row r="367" spans="1:30" x14ac:dyDescent="0.3">
      <c r="A367" t="s">
        <v>1279</v>
      </c>
      <c r="B367" t="s">
        <v>1280</v>
      </c>
      <c r="C367" t="s">
        <v>14</v>
      </c>
      <c r="D367">
        <v>39.950080800000002</v>
      </c>
      <c r="E367">
        <v>-75.168526499999999</v>
      </c>
      <c r="F367" t="s">
        <v>1281</v>
      </c>
      <c r="G367">
        <v>1321</v>
      </c>
      <c r="H367">
        <v>4</v>
      </c>
      <c r="I367" t="s">
        <v>1303</v>
      </c>
      <c r="J367">
        <v>4</v>
      </c>
      <c r="K367" t="s">
        <v>1304</v>
      </c>
      <c r="L367" t="s">
        <v>1305</v>
      </c>
    </row>
    <row r="368" spans="1:30" x14ac:dyDescent="0.3">
      <c r="A368" t="s">
        <v>1279</v>
      </c>
      <c r="B368" t="s">
        <v>1280</v>
      </c>
      <c r="C368" t="s">
        <v>14</v>
      </c>
      <c r="D368">
        <v>39.950080800000002</v>
      </c>
      <c r="E368">
        <v>-75.168526499999999</v>
      </c>
      <c r="F368" t="s">
        <v>1281</v>
      </c>
      <c r="G368">
        <v>1321</v>
      </c>
      <c r="H368">
        <v>4</v>
      </c>
      <c r="I368" t="s">
        <v>1306</v>
      </c>
      <c r="J368">
        <v>3</v>
      </c>
      <c r="K368" t="s">
        <v>1307</v>
      </c>
      <c r="L368" t="s">
        <v>1308</v>
      </c>
      <c r="M368" t="s">
        <v>1309</v>
      </c>
      <c r="N368" t="s">
        <v>1310</v>
      </c>
      <c r="O368" t="s">
        <v>1311</v>
      </c>
      <c r="P368" t="s">
        <v>1312</v>
      </c>
      <c r="Q368" t="s">
        <v>1313</v>
      </c>
      <c r="R368" t="s">
        <v>1314</v>
      </c>
      <c r="S368" t="s">
        <v>1315</v>
      </c>
      <c r="T368" t="s">
        <v>1316</v>
      </c>
      <c r="U368" t="s">
        <v>1317</v>
      </c>
      <c r="V368" t="s">
        <v>1318</v>
      </c>
      <c r="W368" t="s">
        <v>1319</v>
      </c>
      <c r="X368" t="s">
        <v>1320</v>
      </c>
      <c r="Y368" t="s">
        <v>1321</v>
      </c>
      <c r="Z368" t="s">
        <v>1322</v>
      </c>
      <c r="AA368" t="s">
        <v>1323</v>
      </c>
      <c r="AB368" t="s">
        <v>1324</v>
      </c>
      <c r="AC368" t="s">
        <v>1325</v>
      </c>
      <c r="AD368" t="s">
        <v>1326</v>
      </c>
    </row>
    <row r="369" spans="1:12" x14ac:dyDescent="0.3">
      <c r="A369" t="s">
        <v>1279</v>
      </c>
      <c r="B369" t="s">
        <v>1280</v>
      </c>
      <c r="C369" t="s">
        <v>14</v>
      </c>
      <c r="D369">
        <v>39.950080800000002</v>
      </c>
      <c r="E369">
        <v>-75.168526499999999</v>
      </c>
      <c r="F369" t="s">
        <v>1281</v>
      </c>
      <c r="G369">
        <v>1321</v>
      </c>
      <c r="H369">
        <v>4</v>
      </c>
      <c r="I369" t="s">
        <v>1327</v>
      </c>
      <c r="J369">
        <v>4</v>
      </c>
      <c r="K369" t="s">
        <v>1328</v>
      </c>
      <c r="L369" t="s">
        <v>513</v>
      </c>
    </row>
    <row r="370" spans="1:12" x14ac:dyDescent="0.3">
      <c r="A370" t="s">
        <v>1279</v>
      </c>
      <c r="B370" t="s">
        <v>1280</v>
      </c>
      <c r="C370" t="s">
        <v>14</v>
      </c>
      <c r="D370">
        <v>39.950080800000002</v>
      </c>
      <c r="E370">
        <v>-75.168526499999999</v>
      </c>
      <c r="F370" t="s">
        <v>1281</v>
      </c>
      <c r="G370">
        <v>1321</v>
      </c>
      <c r="H370">
        <v>4</v>
      </c>
      <c r="I370" t="s">
        <v>1329</v>
      </c>
      <c r="J370">
        <v>5</v>
      </c>
      <c r="K370" t="s">
        <v>1330</v>
      </c>
      <c r="L370" t="s">
        <v>1331</v>
      </c>
    </row>
    <row r="371" spans="1:12" x14ac:dyDescent="0.3">
      <c r="A371" t="s">
        <v>1279</v>
      </c>
      <c r="B371" t="s">
        <v>1280</v>
      </c>
      <c r="C371" t="s">
        <v>14</v>
      </c>
      <c r="D371">
        <v>39.950080800000002</v>
      </c>
      <c r="E371">
        <v>-75.168526499999999</v>
      </c>
      <c r="F371" t="s">
        <v>1281</v>
      </c>
      <c r="G371">
        <v>1321</v>
      </c>
      <c r="H371">
        <v>4</v>
      </c>
      <c r="I371" t="s">
        <v>1332</v>
      </c>
      <c r="J371">
        <v>4</v>
      </c>
      <c r="K371" t="s">
        <v>1333</v>
      </c>
      <c r="L371" t="s">
        <v>1334</v>
      </c>
    </row>
    <row r="372" spans="1:12" x14ac:dyDescent="0.3">
      <c r="A372" t="s">
        <v>1335</v>
      </c>
      <c r="B372" t="s">
        <v>1336</v>
      </c>
      <c r="C372" t="s">
        <v>14</v>
      </c>
      <c r="D372">
        <v>39.951410299999999</v>
      </c>
      <c r="E372">
        <v>-75.170601099999999</v>
      </c>
      <c r="F372" t="s">
        <v>1337</v>
      </c>
      <c r="G372">
        <v>1304</v>
      </c>
      <c r="H372">
        <v>4</v>
      </c>
      <c r="I372" t="s">
        <v>1338</v>
      </c>
      <c r="J372">
        <v>3</v>
      </c>
      <c r="K372" t="s">
        <v>1339</v>
      </c>
      <c r="L372" t="s">
        <v>1340</v>
      </c>
    </row>
    <row r="373" spans="1:12" x14ac:dyDescent="0.3">
      <c r="A373" t="s">
        <v>1335</v>
      </c>
      <c r="B373" t="s">
        <v>1336</v>
      </c>
      <c r="C373" t="s">
        <v>14</v>
      </c>
      <c r="D373">
        <v>39.951410299999999</v>
      </c>
      <c r="E373">
        <v>-75.170601099999999</v>
      </c>
      <c r="F373" t="s">
        <v>1337</v>
      </c>
      <c r="G373">
        <v>1304</v>
      </c>
      <c r="H373">
        <v>4</v>
      </c>
      <c r="I373" t="s">
        <v>1341</v>
      </c>
      <c r="J373">
        <v>5</v>
      </c>
      <c r="K373" t="s">
        <v>1342</v>
      </c>
      <c r="L373" t="s">
        <v>1343</v>
      </c>
    </row>
    <row r="374" spans="1:12" x14ac:dyDescent="0.3">
      <c r="A374" t="s">
        <v>1335</v>
      </c>
      <c r="B374" t="s">
        <v>1336</v>
      </c>
      <c r="C374" t="s">
        <v>14</v>
      </c>
      <c r="D374">
        <v>39.951410299999999</v>
      </c>
      <c r="E374">
        <v>-75.170601099999999</v>
      </c>
      <c r="F374" t="s">
        <v>1337</v>
      </c>
      <c r="G374">
        <v>1304</v>
      </c>
      <c r="H374">
        <v>4</v>
      </c>
      <c r="I374" t="s">
        <v>1344</v>
      </c>
      <c r="J374">
        <v>5</v>
      </c>
      <c r="L374" t="s">
        <v>1345</v>
      </c>
    </row>
    <row r="375" spans="1:12" x14ac:dyDescent="0.3">
      <c r="A375" t="s">
        <v>1335</v>
      </c>
      <c r="B375" t="s">
        <v>1336</v>
      </c>
      <c r="C375" t="s">
        <v>14</v>
      </c>
      <c r="D375">
        <v>39.951410299999999</v>
      </c>
      <c r="E375">
        <v>-75.170601099999999</v>
      </c>
      <c r="F375" t="s">
        <v>1337</v>
      </c>
      <c r="G375">
        <v>1304</v>
      </c>
      <c r="H375">
        <v>4</v>
      </c>
      <c r="I375" t="s">
        <v>1346</v>
      </c>
      <c r="J375">
        <v>2</v>
      </c>
      <c r="L375" t="s">
        <v>1347</v>
      </c>
    </row>
    <row r="376" spans="1:12" x14ac:dyDescent="0.3">
      <c r="A376" t="s">
        <v>1335</v>
      </c>
      <c r="B376" t="s">
        <v>1336</v>
      </c>
      <c r="C376" t="s">
        <v>14</v>
      </c>
      <c r="D376">
        <v>39.951410299999999</v>
      </c>
      <c r="E376">
        <v>-75.170601099999999</v>
      </c>
      <c r="F376" t="s">
        <v>1337</v>
      </c>
      <c r="G376">
        <v>1304</v>
      </c>
      <c r="H376">
        <v>4</v>
      </c>
      <c r="I376" t="s">
        <v>1348</v>
      </c>
      <c r="J376">
        <v>5</v>
      </c>
      <c r="K376" t="s">
        <v>1349</v>
      </c>
      <c r="L376" t="s">
        <v>1350</v>
      </c>
    </row>
    <row r="377" spans="1:12" x14ac:dyDescent="0.3">
      <c r="A377" t="s">
        <v>1335</v>
      </c>
      <c r="B377" t="s">
        <v>1336</v>
      </c>
      <c r="C377" t="s">
        <v>14</v>
      </c>
      <c r="D377">
        <v>39.951410299999999</v>
      </c>
      <c r="E377">
        <v>-75.170601099999999</v>
      </c>
      <c r="F377" t="s">
        <v>1337</v>
      </c>
      <c r="G377">
        <v>1304</v>
      </c>
      <c r="H377">
        <v>4</v>
      </c>
      <c r="I377" t="s">
        <v>1351</v>
      </c>
      <c r="J377">
        <v>5</v>
      </c>
      <c r="K377" t="s">
        <v>1352</v>
      </c>
      <c r="L377" t="s">
        <v>1353</v>
      </c>
    </row>
    <row r="378" spans="1:12" x14ac:dyDescent="0.3">
      <c r="A378" t="s">
        <v>1335</v>
      </c>
      <c r="B378" t="s">
        <v>1336</v>
      </c>
      <c r="C378" t="s">
        <v>14</v>
      </c>
      <c r="D378">
        <v>39.951410299999999</v>
      </c>
      <c r="E378">
        <v>-75.170601099999999</v>
      </c>
      <c r="F378" t="s">
        <v>1337</v>
      </c>
      <c r="G378">
        <v>1304</v>
      </c>
      <c r="H378">
        <v>4</v>
      </c>
      <c r="I378" t="s">
        <v>1354</v>
      </c>
      <c r="J378">
        <v>4</v>
      </c>
      <c r="K378" t="s">
        <v>1355</v>
      </c>
      <c r="L378" t="s">
        <v>1356</v>
      </c>
    </row>
    <row r="379" spans="1:12" x14ac:dyDescent="0.3">
      <c r="A379" t="s">
        <v>1335</v>
      </c>
      <c r="B379" t="s">
        <v>1336</v>
      </c>
      <c r="C379" t="s">
        <v>14</v>
      </c>
      <c r="D379">
        <v>39.951410299999999</v>
      </c>
      <c r="E379">
        <v>-75.170601099999999</v>
      </c>
      <c r="F379" t="s">
        <v>1337</v>
      </c>
      <c r="G379">
        <v>1304</v>
      </c>
      <c r="H379">
        <v>4</v>
      </c>
      <c r="I379" t="s">
        <v>1357</v>
      </c>
      <c r="J379">
        <v>5</v>
      </c>
      <c r="L379" t="s">
        <v>1358</v>
      </c>
    </row>
    <row r="380" spans="1:12" x14ac:dyDescent="0.3">
      <c r="A380" t="s">
        <v>1335</v>
      </c>
      <c r="B380" t="s">
        <v>1336</v>
      </c>
      <c r="C380" t="s">
        <v>14</v>
      </c>
      <c r="D380">
        <v>39.951410299999999</v>
      </c>
      <c r="E380">
        <v>-75.170601099999999</v>
      </c>
      <c r="F380" t="s">
        <v>1337</v>
      </c>
      <c r="G380">
        <v>1304</v>
      </c>
      <c r="H380">
        <v>4</v>
      </c>
      <c r="I380" t="s">
        <v>1359</v>
      </c>
      <c r="J380">
        <v>5</v>
      </c>
      <c r="K380" t="s">
        <v>1360</v>
      </c>
      <c r="L380" t="s">
        <v>1361</v>
      </c>
    </row>
    <row r="381" spans="1:12" x14ac:dyDescent="0.3">
      <c r="A381" t="s">
        <v>1335</v>
      </c>
      <c r="B381" t="s">
        <v>1336</v>
      </c>
      <c r="C381" t="s">
        <v>14</v>
      </c>
      <c r="D381">
        <v>39.951410299999999</v>
      </c>
      <c r="E381">
        <v>-75.170601099999999</v>
      </c>
      <c r="F381" t="s">
        <v>1337</v>
      </c>
      <c r="G381">
        <v>1304</v>
      </c>
      <c r="H381">
        <v>4</v>
      </c>
      <c r="I381" t="s">
        <v>1362</v>
      </c>
      <c r="J381">
        <v>5</v>
      </c>
      <c r="L381" t="s">
        <v>1363</v>
      </c>
    </row>
    <row r="382" spans="1:12" x14ac:dyDescent="0.3">
      <c r="A382" t="s">
        <v>1364</v>
      </c>
      <c r="B382" t="s">
        <v>1365</v>
      </c>
      <c r="C382" t="s">
        <v>14</v>
      </c>
      <c r="D382">
        <v>39.947786999999998</v>
      </c>
      <c r="E382">
        <v>-75.162293000000005</v>
      </c>
      <c r="F382" t="s">
        <v>1366</v>
      </c>
      <c r="G382">
        <v>1303</v>
      </c>
      <c r="H382">
        <v>4</v>
      </c>
      <c r="I382" t="s">
        <v>1367</v>
      </c>
      <c r="J382">
        <v>5</v>
      </c>
      <c r="K382" t="s">
        <v>1368</v>
      </c>
      <c r="L382" t="s">
        <v>1369</v>
      </c>
    </row>
    <row r="383" spans="1:12" x14ac:dyDescent="0.3">
      <c r="A383" t="s">
        <v>1364</v>
      </c>
      <c r="B383" t="s">
        <v>1365</v>
      </c>
      <c r="C383" t="s">
        <v>14</v>
      </c>
      <c r="D383">
        <v>39.947786999999998</v>
      </c>
      <c r="E383">
        <v>-75.162293000000005</v>
      </c>
      <c r="F383" t="s">
        <v>1366</v>
      </c>
      <c r="G383">
        <v>1303</v>
      </c>
      <c r="H383">
        <v>4</v>
      </c>
      <c r="I383" t="s">
        <v>1370</v>
      </c>
      <c r="J383">
        <v>5</v>
      </c>
      <c r="K383" t="s">
        <v>1371</v>
      </c>
      <c r="L383" t="s">
        <v>1372</v>
      </c>
    </row>
    <row r="384" spans="1:12" x14ac:dyDescent="0.3">
      <c r="A384" t="s">
        <v>1364</v>
      </c>
      <c r="B384" t="s">
        <v>1365</v>
      </c>
      <c r="C384" t="s">
        <v>14</v>
      </c>
      <c r="D384">
        <v>39.947786999999998</v>
      </c>
      <c r="E384">
        <v>-75.162293000000005</v>
      </c>
      <c r="F384" t="s">
        <v>1366</v>
      </c>
      <c r="G384">
        <v>1303</v>
      </c>
      <c r="H384">
        <v>4</v>
      </c>
      <c r="I384" t="s">
        <v>1373</v>
      </c>
      <c r="J384">
        <v>2</v>
      </c>
      <c r="K384" t="s">
        <v>1374</v>
      </c>
      <c r="L384" t="s">
        <v>1375</v>
      </c>
    </row>
    <row r="385" spans="1:18" x14ac:dyDescent="0.3">
      <c r="A385" t="s">
        <v>1364</v>
      </c>
      <c r="B385" t="s">
        <v>1365</v>
      </c>
      <c r="C385" t="s">
        <v>14</v>
      </c>
      <c r="D385">
        <v>39.947786999999998</v>
      </c>
      <c r="E385">
        <v>-75.162293000000005</v>
      </c>
      <c r="F385" t="s">
        <v>1366</v>
      </c>
      <c r="G385">
        <v>1303</v>
      </c>
      <c r="H385">
        <v>4</v>
      </c>
      <c r="I385" t="s">
        <v>1376</v>
      </c>
      <c r="J385">
        <v>4</v>
      </c>
      <c r="L385" t="s">
        <v>1377</v>
      </c>
    </row>
    <row r="386" spans="1:18" x14ac:dyDescent="0.3">
      <c r="A386" t="s">
        <v>1364</v>
      </c>
      <c r="B386" t="s">
        <v>1365</v>
      </c>
      <c r="C386" t="s">
        <v>14</v>
      </c>
      <c r="D386">
        <v>39.947786999999998</v>
      </c>
      <c r="E386">
        <v>-75.162293000000005</v>
      </c>
      <c r="F386" t="s">
        <v>1366</v>
      </c>
      <c r="G386">
        <v>1303</v>
      </c>
      <c r="H386">
        <v>4</v>
      </c>
      <c r="I386" t="s">
        <v>1378</v>
      </c>
      <c r="J386">
        <v>4</v>
      </c>
      <c r="K386" t="s">
        <v>1379</v>
      </c>
      <c r="L386" t="s">
        <v>1380</v>
      </c>
    </row>
    <row r="387" spans="1:18" x14ac:dyDescent="0.3">
      <c r="A387" t="s">
        <v>1364</v>
      </c>
      <c r="B387" t="s">
        <v>1365</v>
      </c>
      <c r="C387" t="s">
        <v>14</v>
      </c>
      <c r="D387">
        <v>39.947786999999998</v>
      </c>
      <c r="E387">
        <v>-75.162293000000005</v>
      </c>
      <c r="F387" t="s">
        <v>1366</v>
      </c>
      <c r="G387">
        <v>1303</v>
      </c>
      <c r="H387">
        <v>4</v>
      </c>
      <c r="I387" t="s">
        <v>1381</v>
      </c>
      <c r="J387">
        <v>4</v>
      </c>
      <c r="L387" t="s">
        <v>1382</v>
      </c>
    </row>
    <row r="388" spans="1:18" x14ac:dyDescent="0.3">
      <c r="A388" t="s">
        <v>1364</v>
      </c>
      <c r="B388" t="s">
        <v>1365</v>
      </c>
      <c r="C388" t="s">
        <v>14</v>
      </c>
      <c r="D388">
        <v>39.947786999999998</v>
      </c>
      <c r="E388">
        <v>-75.162293000000005</v>
      </c>
      <c r="F388" t="s">
        <v>1366</v>
      </c>
      <c r="G388">
        <v>1303</v>
      </c>
      <c r="H388">
        <v>4</v>
      </c>
      <c r="I388" t="s">
        <v>1383</v>
      </c>
      <c r="J388">
        <v>4</v>
      </c>
      <c r="L388" t="s">
        <v>1384</v>
      </c>
    </row>
    <row r="389" spans="1:18" x14ac:dyDescent="0.3">
      <c r="A389" t="s">
        <v>1364</v>
      </c>
      <c r="B389" t="s">
        <v>1365</v>
      </c>
      <c r="C389" t="s">
        <v>14</v>
      </c>
      <c r="D389">
        <v>39.947786999999998</v>
      </c>
      <c r="E389">
        <v>-75.162293000000005</v>
      </c>
      <c r="F389" t="s">
        <v>1366</v>
      </c>
      <c r="G389">
        <v>1303</v>
      </c>
      <c r="H389">
        <v>4</v>
      </c>
      <c r="I389" t="s">
        <v>1385</v>
      </c>
      <c r="J389">
        <v>5</v>
      </c>
      <c r="K389" t="s">
        <v>1386</v>
      </c>
      <c r="L389" t="s">
        <v>1387</v>
      </c>
    </row>
    <row r="390" spans="1:18" x14ac:dyDescent="0.3">
      <c r="A390" t="s">
        <v>1364</v>
      </c>
      <c r="B390" t="s">
        <v>1365</v>
      </c>
      <c r="C390" t="s">
        <v>14</v>
      </c>
      <c r="D390">
        <v>39.947786999999998</v>
      </c>
      <c r="E390">
        <v>-75.162293000000005</v>
      </c>
      <c r="F390" t="s">
        <v>1366</v>
      </c>
      <c r="G390">
        <v>1303</v>
      </c>
      <c r="H390">
        <v>4</v>
      </c>
      <c r="I390" t="s">
        <v>1388</v>
      </c>
      <c r="J390">
        <v>5</v>
      </c>
      <c r="K390" t="s">
        <v>1389</v>
      </c>
      <c r="L390" t="s">
        <v>1390</v>
      </c>
    </row>
    <row r="391" spans="1:18" x14ac:dyDescent="0.3">
      <c r="A391" t="s">
        <v>1364</v>
      </c>
      <c r="B391" t="s">
        <v>1365</v>
      </c>
      <c r="C391" t="s">
        <v>14</v>
      </c>
      <c r="D391">
        <v>39.947786999999998</v>
      </c>
      <c r="E391">
        <v>-75.162293000000005</v>
      </c>
      <c r="F391" t="s">
        <v>1366</v>
      </c>
      <c r="G391">
        <v>1303</v>
      </c>
      <c r="H391">
        <v>4</v>
      </c>
      <c r="I391" t="s">
        <v>1391</v>
      </c>
      <c r="J391">
        <v>4</v>
      </c>
      <c r="K391" t="s">
        <v>1392</v>
      </c>
      <c r="L391" t="s">
        <v>1393</v>
      </c>
    </row>
    <row r="392" spans="1:18" x14ac:dyDescent="0.3">
      <c r="A392" t="s">
        <v>1394</v>
      </c>
      <c r="B392" t="s">
        <v>1395</v>
      </c>
      <c r="C392" t="s">
        <v>14</v>
      </c>
      <c r="D392">
        <v>39.953558200000003</v>
      </c>
      <c r="E392">
        <v>-75.192905400000001</v>
      </c>
      <c r="F392" t="s">
        <v>1396</v>
      </c>
      <c r="G392">
        <v>1301</v>
      </c>
      <c r="H392">
        <v>4</v>
      </c>
      <c r="I392" t="s">
        <v>1397</v>
      </c>
      <c r="J392">
        <v>4</v>
      </c>
      <c r="L392" t="s">
        <v>946</v>
      </c>
    </row>
    <row r="393" spans="1:18" x14ac:dyDescent="0.3">
      <c r="A393" t="s">
        <v>1394</v>
      </c>
      <c r="B393" t="s">
        <v>1395</v>
      </c>
      <c r="C393" t="s">
        <v>14</v>
      </c>
      <c r="D393">
        <v>39.953558200000003</v>
      </c>
      <c r="E393">
        <v>-75.192905400000001</v>
      </c>
      <c r="F393" t="s">
        <v>1396</v>
      </c>
      <c r="G393">
        <v>1301</v>
      </c>
      <c r="H393">
        <v>4</v>
      </c>
      <c r="I393" t="s">
        <v>1398</v>
      </c>
      <c r="J393">
        <v>4</v>
      </c>
      <c r="K393" t="s">
        <v>1399</v>
      </c>
      <c r="L393" t="s">
        <v>1400</v>
      </c>
    </row>
    <row r="394" spans="1:18" x14ac:dyDescent="0.3">
      <c r="A394" t="s">
        <v>1394</v>
      </c>
      <c r="B394" t="s">
        <v>1395</v>
      </c>
      <c r="C394" t="s">
        <v>14</v>
      </c>
      <c r="D394">
        <v>39.953558200000003</v>
      </c>
      <c r="E394">
        <v>-75.192905400000001</v>
      </c>
      <c r="F394" t="s">
        <v>1396</v>
      </c>
      <c r="G394">
        <v>1301</v>
      </c>
      <c r="H394">
        <v>4</v>
      </c>
      <c r="I394" t="s">
        <v>1401</v>
      </c>
      <c r="J394">
        <v>4</v>
      </c>
      <c r="K394" t="s">
        <v>1402</v>
      </c>
      <c r="L394" t="s">
        <v>1403</v>
      </c>
    </row>
    <row r="395" spans="1:18" x14ac:dyDescent="0.3">
      <c r="A395" t="s">
        <v>1394</v>
      </c>
      <c r="B395" t="s">
        <v>1395</v>
      </c>
      <c r="C395" t="s">
        <v>14</v>
      </c>
      <c r="D395">
        <v>39.953558200000003</v>
      </c>
      <c r="E395">
        <v>-75.192905400000001</v>
      </c>
      <c r="F395" t="s">
        <v>1396</v>
      </c>
      <c r="G395">
        <v>1301</v>
      </c>
      <c r="H395">
        <v>4</v>
      </c>
      <c r="I395" t="s">
        <v>1404</v>
      </c>
      <c r="J395">
        <v>4</v>
      </c>
      <c r="K395" t="s">
        <v>1405</v>
      </c>
      <c r="L395" t="s">
        <v>1406</v>
      </c>
    </row>
    <row r="396" spans="1:18" x14ac:dyDescent="0.3">
      <c r="A396" t="s">
        <v>1394</v>
      </c>
      <c r="B396" t="s">
        <v>1395</v>
      </c>
      <c r="C396" t="s">
        <v>14</v>
      </c>
      <c r="D396">
        <v>39.953558200000003</v>
      </c>
      <c r="E396">
        <v>-75.192905400000001</v>
      </c>
      <c r="F396" t="s">
        <v>1396</v>
      </c>
      <c r="G396">
        <v>1301</v>
      </c>
      <c r="H396">
        <v>4</v>
      </c>
      <c r="I396" t="s">
        <v>1407</v>
      </c>
      <c r="J396">
        <v>3</v>
      </c>
      <c r="K396" t="s">
        <v>1408</v>
      </c>
      <c r="L396" t="s">
        <v>1409</v>
      </c>
    </row>
    <row r="397" spans="1:18" x14ac:dyDescent="0.3">
      <c r="A397" t="s">
        <v>1394</v>
      </c>
      <c r="B397" t="s">
        <v>1395</v>
      </c>
      <c r="C397" t="s">
        <v>14</v>
      </c>
      <c r="D397">
        <v>39.953558200000003</v>
      </c>
      <c r="E397">
        <v>-75.192905400000001</v>
      </c>
      <c r="F397" t="s">
        <v>1396</v>
      </c>
      <c r="G397">
        <v>1301</v>
      </c>
      <c r="H397">
        <v>4</v>
      </c>
      <c r="I397" t="s">
        <v>1410</v>
      </c>
      <c r="J397">
        <v>2</v>
      </c>
      <c r="K397" t="s">
        <v>1411</v>
      </c>
      <c r="L397" t="s">
        <v>1412</v>
      </c>
    </row>
    <row r="398" spans="1:18" x14ac:dyDescent="0.3">
      <c r="A398" t="s">
        <v>1394</v>
      </c>
      <c r="B398" t="s">
        <v>1395</v>
      </c>
      <c r="C398" t="s">
        <v>14</v>
      </c>
      <c r="D398">
        <v>39.953558200000003</v>
      </c>
      <c r="E398">
        <v>-75.192905400000001</v>
      </c>
      <c r="F398" t="s">
        <v>1396</v>
      </c>
      <c r="G398">
        <v>1301</v>
      </c>
      <c r="H398">
        <v>4</v>
      </c>
      <c r="I398" t="s">
        <v>1413</v>
      </c>
      <c r="J398">
        <v>5</v>
      </c>
      <c r="L398" t="s">
        <v>1414</v>
      </c>
    </row>
    <row r="399" spans="1:18" x14ac:dyDescent="0.3">
      <c r="A399" t="s">
        <v>1394</v>
      </c>
      <c r="B399" t="s">
        <v>1395</v>
      </c>
      <c r="C399" t="s">
        <v>14</v>
      </c>
      <c r="D399">
        <v>39.953558200000003</v>
      </c>
      <c r="E399">
        <v>-75.192905400000001</v>
      </c>
      <c r="F399" t="s">
        <v>1396</v>
      </c>
      <c r="G399">
        <v>1301</v>
      </c>
      <c r="H399">
        <v>4</v>
      </c>
      <c r="I399" t="s">
        <v>1415</v>
      </c>
      <c r="J399">
        <v>1</v>
      </c>
      <c r="K399" t="s">
        <v>1416</v>
      </c>
      <c r="L399" t="s">
        <v>1417</v>
      </c>
    </row>
    <row r="400" spans="1:18" x14ac:dyDescent="0.3">
      <c r="A400" t="s">
        <v>1394</v>
      </c>
      <c r="B400" t="s">
        <v>1395</v>
      </c>
      <c r="C400" t="s">
        <v>14</v>
      </c>
      <c r="D400">
        <v>39.953558200000003</v>
      </c>
      <c r="E400">
        <v>-75.192905400000001</v>
      </c>
      <c r="F400" t="s">
        <v>1396</v>
      </c>
      <c r="G400">
        <v>1301</v>
      </c>
      <c r="H400">
        <v>4</v>
      </c>
      <c r="I400" t="s">
        <v>1418</v>
      </c>
      <c r="J400">
        <v>1</v>
      </c>
      <c r="K400" t="s">
        <v>1419</v>
      </c>
      <c r="L400" t="s">
        <v>1420</v>
      </c>
      <c r="M400" t="s">
        <v>1421</v>
      </c>
      <c r="N400" t="s">
        <v>1422</v>
      </c>
      <c r="O400" t="s">
        <v>1423</v>
      </c>
      <c r="P400" t="s">
        <v>1424</v>
      </c>
      <c r="Q400" t="s">
        <v>1425</v>
      </c>
      <c r="R400" t="s">
        <v>1426</v>
      </c>
    </row>
    <row r="401" spans="1:15" x14ac:dyDescent="0.3">
      <c r="A401" t="s">
        <v>1394</v>
      </c>
      <c r="B401" t="s">
        <v>1395</v>
      </c>
      <c r="C401" t="s">
        <v>14</v>
      </c>
      <c r="D401">
        <v>39.953558200000003</v>
      </c>
      <c r="E401">
        <v>-75.192905400000001</v>
      </c>
      <c r="F401" t="s">
        <v>1396</v>
      </c>
      <c r="G401">
        <v>1301</v>
      </c>
      <c r="H401">
        <v>4</v>
      </c>
      <c r="I401" t="s">
        <v>1427</v>
      </c>
      <c r="J401">
        <v>4</v>
      </c>
      <c r="K401" t="s">
        <v>1428</v>
      </c>
      <c r="L401" t="s">
        <v>1429</v>
      </c>
    </row>
    <row r="402" spans="1:15" x14ac:dyDescent="0.3">
      <c r="A402" t="s">
        <v>1430</v>
      </c>
      <c r="B402" t="s">
        <v>1431</v>
      </c>
      <c r="C402" t="s">
        <v>14</v>
      </c>
      <c r="D402">
        <v>39.949333799999998</v>
      </c>
      <c r="E402">
        <v>-75.166175800000005</v>
      </c>
      <c r="F402" t="s">
        <v>1432</v>
      </c>
      <c r="G402">
        <v>1290</v>
      </c>
      <c r="H402">
        <v>4.5</v>
      </c>
      <c r="I402" t="s">
        <v>1433</v>
      </c>
      <c r="J402">
        <v>5</v>
      </c>
      <c r="K402" t="s">
        <v>1434</v>
      </c>
      <c r="L402" t="s">
        <v>1435</v>
      </c>
      <c r="M402" t="s">
        <v>1436</v>
      </c>
      <c r="N402" t="s">
        <v>1437</v>
      </c>
      <c r="O402" t="s">
        <v>1438</v>
      </c>
    </row>
    <row r="403" spans="1:15" x14ac:dyDescent="0.3">
      <c r="A403" t="s">
        <v>1430</v>
      </c>
      <c r="B403" t="s">
        <v>1431</v>
      </c>
      <c r="C403" t="s">
        <v>14</v>
      </c>
      <c r="D403">
        <v>39.949333799999998</v>
      </c>
      <c r="E403">
        <v>-75.166175800000005</v>
      </c>
      <c r="F403" t="s">
        <v>1432</v>
      </c>
      <c r="G403">
        <v>1290</v>
      </c>
      <c r="H403">
        <v>4.5</v>
      </c>
      <c r="I403" t="s">
        <v>1439</v>
      </c>
      <c r="J403">
        <v>5</v>
      </c>
      <c r="K403" t="s">
        <v>1440</v>
      </c>
      <c r="L403" t="s">
        <v>1441</v>
      </c>
    </row>
    <row r="404" spans="1:15" x14ac:dyDescent="0.3">
      <c r="A404" t="s">
        <v>1430</v>
      </c>
      <c r="B404" t="s">
        <v>1431</v>
      </c>
      <c r="C404" t="s">
        <v>14</v>
      </c>
      <c r="D404">
        <v>39.949333799999998</v>
      </c>
      <c r="E404">
        <v>-75.166175800000005</v>
      </c>
      <c r="F404" t="s">
        <v>1432</v>
      </c>
      <c r="G404">
        <v>1290</v>
      </c>
      <c r="H404">
        <v>4.5</v>
      </c>
      <c r="I404" t="s">
        <v>1442</v>
      </c>
      <c r="J404">
        <v>5</v>
      </c>
      <c r="K404" t="s">
        <v>1443</v>
      </c>
      <c r="L404" t="s">
        <v>1444</v>
      </c>
    </row>
    <row r="405" spans="1:15" x14ac:dyDescent="0.3">
      <c r="A405" t="s">
        <v>1430</v>
      </c>
      <c r="B405" t="s">
        <v>1431</v>
      </c>
      <c r="C405" t="s">
        <v>14</v>
      </c>
      <c r="D405">
        <v>39.949333799999998</v>
      </c>
      <c r="E405">
        <v>-75.166175800000005</v>
      </c>
      <c r="F405" t="s">
        <v>1432</v>
      </c>
      <c r="G405">
        <v>1290</v>
      </c>
      <c r="H405">
        <v>4.5</v>
      </c>
      <c r="I405" t="s">
        <v>1445</v>
      </c>
      <c r="J405">
        <v>4</v>
      </c>
      <c r="K405" t="s">
        <v>1446</v>
      </c>
      <c r="L405" t="s">
        <v>1447</v>
      </c>
    </row>
    <row r="406" spans="1:15" x14ac:dyDescent="0.3">
      <c r="A406" t="s">
        <v>1430</v>
      </c>
      <c r="B406" t="s">
        <v>1431</v>
      </c>
      <c r="C406" t="s">
        <v>14</v>
      </c>
      <c r="D406">
        <v>39.949333799999998</v>
      </c>
      <c r="E406">
        <v>-75.166175800000005</v>
      </c>
      <c r="F406" t="s">
        <v>1432</v>
      </c>
      <c r="G406">
        <v>1290</v>
      </c>
      <c r="H406">
        <v>4.5</v>
      </c>
      <c r="I406" t="s">
        <v>1448</v>
      </c>
      <c r="J406">
        <v>5</v>
      </c>
      <c r="K406" t="s">
        <v>1449</v>
      </c>
      <c r="L406" t="s">
        <v>1450</v>
      </c>
    </row>
    <row r="407" spans="1:15" x14ac:dyDescent="0.3">
      <c r="A407" t="s">
        <v>1430</v>
      </c>
      <c r="B407" t="s">
        <v>1431</v>
      </c>
      <c r="C407" t="s">
        <v>14</v>
      </c>
      <c r="D407">
        <v>39.949333799999998</v>
      </c>
      <c r="E407">
        <v>-75.166175800000005</v>
      </c>
      <c r="F407" t="s">
        <v>1432</v>
      </c>
      <c r="G407">
        <v>1290</v>
      </c>
      <c r="H407">
        <v>4.5</v>
      </c>
      <c r="I407" t="s">
        <v>1451</v>
      </c>
      <c r="J407">
        <v>5</v>
      </c>
      <c r="L407" t="s">
        <v>1452</v>
      </c>
    </row>
    <row r="408" spans="1:15" x14ac:dyDescent="0.3">
      <c r="A408" t="s">
        <v>1430</v>
      </c>
      <c r="B408" t="s">
        <v>1431</v>
      </c>
      <c r="C408" t="s">
        <v>14</v>
      </c>
      <c r="D408">
        <v>39.949333799999998</v>
      </c>
      <c r="E408">
        <v>-75.166175800000005</v>
      </c>
      <c r="F408" t="s">
        <v>1432</v>
      </c>
      <c r="G408">
        <v>1290</v>
      </c>
      <c r="H408">
        <v>4.5</v>
      </c>
      <c r="I408" t="s">
        <v>1453</v>
      </c>
      <c r="J408">
        <v>5</v>
      </c>
      <c r="L408" t="s">
        <v>1454</v>
      </c>
    </row>
    <row r="409" spans="1:15" x14ac:dyDescent="0.3">
      <c r="A409" t="s">
        <v>1430</v>
      </c>
      <c r="B409" t="s">
        <v>1431</v>
      </c>
      <c r="C409" t="s">
        <v>14</v>
      </c>
      <c r="D409">
        <v>39.949333799999998</v>
      </c>
      <c r="E409">
        <v>-75.166175800000005</v>
      </c>
      <c r="F409" t="s">
        <v>1432</v>
      </c>
      <c r="G409">
        <v>1290</v>
      </c>
      <c r="H409">
        <v>4.5</v>
      </c>
      <c r="I409" t="s">
        <v>1455</v>
      </c>
      <c r="J409">
        <v>5</v>
      </c>
      <c r="K409" t="s">
        <v>1456</v>
      </c>
      <c r="L409" t="s">
        <v>1457</v>
      </c>
    </row>
    <row r="410" spans="1:15" x14ac:dyDescent="0.3">
      <c r="A410" t="s">
        <v>1430</v>
      </c>
      <c r="B410" t="s">
        <v>1431</v>
      </c>
      <c r="C410" t="s">
        <v>14</v>
      </c>
      <c r="D410">
        <v>39.949333799999998</v>
      </c>
      <c r="E410">
        <v>-75.166175800000005</v>
      </c>
      <c r="F410" t="s">
        <v>1432</v>
      </c>
      <c r="G410">
        <v>1290</v>
      </c>
      <c r="H410">
        <v>4.5</v>
      </c>
      <c r="I410" t="s">
        <v>1458</v>
      </c>
      <c r="J410">
        <v>5</v>
      </c>
      <c r="K410" t="s">
        <v>1459</v>
      </c>
      <c r="L410" t="s">
        <v>1460</v>
      </c>
    </row>
    <row r="411" spans="1:15" x14ac:dyDescent="0.3">
      <c r="A411" t="s">
        <v>1430</v>
      </c>
      <c r="B411" t="s">
        <v>1431</v>
      </c>
      <c r="C411" t="s">
        <v>14</v>
      </c>
      <c r="D411">
        <v>39.949333799999998</v>
      </c>
      <c r="E411">
        <v>-75.166175800000005</v>
      </c>
      <c r="F411" t="s">
        <v>1432</v>
      </c>
      <c r="G411">
        <v>1290</v>
      </c>
      <c r="H411">
        <v>4.5</v>
      </c>
      <c r="I411" t="s">
        <v>1461</v>
      </c>
      <c r="J411">
        <v>5</v>
      </c>
      <c r="K411" t="s">
        <v>1462</v>
      </c>
      <c r="L411" t="s">
        <v>1463</v>
      </c>
    </row>
    <row r="412" spans="1:15" x14ac:dyDescent="0.3">
      <c r="A412" t="s">
        <v>1464</v>
      </c>
      <c r="B412" t="s">
        <v>1465</v>
      </c>
      <c r="C412" t="s">
        <v>14</v>
      </c>
      <c r="D412">
        <v>39.948793000000002</v>
      </c>
      <c r="E412">
        <v>-75.166205500000004</v>
      </c>
      <c r="F412" t="s">
        <v>1466</v>
      </c>
      <c r="G412">
        <v>1279</v>
      </c>
      <c r="H412">
        <v>4</v>
      </c>
      <c r="I412" t="s">
        <v>1467</v>
      </c>
      <c r="J412">
        <v>2</v>
      </c>
      <c r="K412" t="s">
        <v>1468</v>
      </c>
      <c r="L412" t="s">
        <v>1469</v>
      </c>
    </row>
    <row r="413" spans="1:15" x14ac:dyDescent="0.3">
      <c r="A413" t="s">
        <v>1464</v>
      </c>
      <c r="B413" t="s">
        <v>1465</v>
      </c>
      <c r="C413" t="s">
        <v>14</v>
      </c>
      <c r="D413">
        <v>39.948793000000002</v>
      </c>
      <c r="E413">
        <v>-75.166205500000004</v>
      </c>
      <c r="F413" t="s">
        <v>1466</v>
      </c>
      <c r="G413">
        <v>1279</v>
      </c>
      <c r="H413">
        <v>4</v>
      </c>
      <c r="I413" t="s">
        <v>1470</v>
      </c>
      <c r="J413">
        <v>4</v>
      </c>
      <c r="K413" t="s">
        <v>1471</v>
      </c>
      <c r="L413" t="s">
        <v>1472</v>
      </c>
    </row>
    <row r="414" spans="1:15" x14ac:dyDescent="0.3">
      <c r="A414" t="s">
        <v>1464</v>
      </c>
      <c r="B414" t="s">
        <v>1465</v>
      </c>
      <c r="C414" t="s">
        <v>14</v>
      </c>
      <c r="D414">
        <v>39.948793000000002</v>
      </c>
      <c r="E414">
        <v>-75.166205500000004</v>
      </c>
      <c r="F414" t="s">
        <v>1466</v>
      </c>
      <c r="G414">
        <v>1279</v>
      </c>
      <c r="H414">
        <v>4</v>
      </c>
      <c r="I414" t="s">
        <v>1473</v>
      </c>
      <c r="J414">
        <v>4</v>
      </c>
      <c r="K414" t="s">
        <v>1474</v>
      </c>
      <c r="L414" t="s">
        <v>1475</v>
      </c>
    </row>
    <row r="415" spans="1:15" x14ac:dyDescent="0.3">
      <c r="A415" t="s">
        <v>1464</v>
      </c>
      <c r="B415" t="s">
        <v>1465</v>
      </c>
      <c r="C415" t="s">
        <v>14</v>
      </c>
      <c r="D415">
        <v>39.948793000000002</v>
      </c>
      <c r="E415">
        <v>-75.166205500000004</v>
      </c>
      <c r="F415" t="s">
        <v>1466</v>
      </c>
      <c r="G415">
        <v>1279</v>
      </c>
      <c r="H415">
        <v>4</v>
      </c>
      <c r="I415" t="s">
        <v>1476</v>
      </c>
      <c r="J415">
        <v>4</v>
      </c>
      <c r="L415" t="s">
        <v>1477</v>
      </c>
    </row>
    <row r="416" spans="1:15" x14ac:dyDescent="0.3">
      <c r="A416" t="s">
        <v>1464</v>
      </c>
      <c r="B416" t="s">
        <v>1465</v>
      </c>
      <c r="C416" t="s">
        <v>14</v>
      </c>
      <c r="D416">
        <v>39.948793000000002</v>
      </c>
      <c r="E416">
        <v>-75.166205500000004</v>
      </c>
      <c r="F416" t="s">
        <v>1466</v>
      </c>
      <c r="G416">
        <v>1279</v>
      </c>
      <c r="H416">
        <v>4</v>
      </c>
      <c r="I416" t="s">
        <v>1478</v>
      </c>
      <c r="J416">
        <v>3</v>
      </c>
      <c r="K416" t="s">
        <v>1479</v>
      </c>
      <c r="L416" t="s">
        <v>1480</v>
      </c>
    </row>
    <row r="417" spans="1:27" x14ac:dyDescent="0.3">
      <c r="A417" t="s">
        <v>1464</v>
      </c>
      <c r="B417" t="s">
        <v>1465</v>
      </c>
      <c r="C417" t="s">
        <v>14</v>
      </c>
      <c r="D417">
        <v>39.948793000000002</v>
      </c>
      <c r="E417">
        <v>-75.166205500000004</v>
      </c>
      <c r="F417" t="s">
        <v>1466</v>
      </c>
      <c r="G417">
        <v>1279</v>
      </c>
      <c r="H417">
        <v>4</v>
      </c>
      <c r="I417" t="s">
        <v>1481</v>
      </c>
      <c r="J417">
        <v>5</v>
      </c>
      <c r="K417" t="s">
        <v>1482</v>
      </c>
      <c r="L417" t="s">
        <v>1483</v>
      </c>
    </row>
    <row r="418" spans="1:27" x14ac:dyDescent="0.3">
      <c r="A418" t="s">
        <v>1464</v>
      </c>
      <c r="B418" t="s">
        <v>1465</v>
      </c>
      <c r="C418" t="s">
        <v>14</v>
      </c>
      <c r="D418">
        <v>39.948793000000002</v>
      </c>
      <c r="E418">
        <v>-75.166205500000004</v>
      </c>
      <c r="F418" t="s">
        <v>1466</v>
      </c>
      <c r="G418">
        <v>1279</v>
      </c>
      <c r="H418">
        <v>4</v>
      </c>
      <c r="I418" t="s">
        <v>1484</v>
      </c>
      <c r="J418">
        <v>2</v>
      </c>
      <c r="K418" t="s">
        <v>1485</v>
      </c>
      <c r="L418" t="s">
        <v>1486</v>
      </c>
    </row>
    <row r="419" spans="1:27" x14ac:dyDescent="0.3">
      <c r="A419" t="s">
        <v>1464</v>
      </c>
      <c r="B419" t="s">
        <v>1465</v>
      </c>
      <c r="C419" t="s">
        <v>14</v>
      </c>
      <c r="D419">
        <v>39.948793000000002</v>
      </c>
      <c r="E419">
        <v>-75.166205500000004</v>
      </c>
      <c r="F419" t="s">
        <v>1466</v>
      </c>
      <c r="G419">
        <v>1279</v>
      </c>
      <c r="H419">
        <v>4</v>
      </c>
      <c r="I419" t="s">
        <v>1487</v>
      </c>
      <c r="J419">
        <v>3</v>
      </c>
      <c r="K419" t="s">
        <v>1488</v>
      </c>
      <c r="L419" t="s">
        <v>1489</v>
      </c>
    </row>
    <row r="420" spans="1:27" x14ac:dyDescent="0.3">
      <c r="A420" t="s">
        <v>1464</v>
      </c>
      <c r="B420" t="s">
        <v>1465</v>
      </c>
      <c r="C420" t="s">
        <v>14</v>
      </c>
      <c r="D420">
        <v>39.948793000000002</v>
      </c>
      <c r="E420">
        <v>-75.166205500000004</v>
      </c>
      <c r="F420" t="s">
        <v>1466</v>
      </c>
      <c r="G420">
        <v>1279</v>
      </c>
      <c r="H420">
        <v>4</v>
      </c>
      <c r="I420" t="s">
        <v>1490</v>
      </c>
      <c r="J420">
        <v>4</v>
      </c>
      <c r="K420" t="s">
        <v>1491</v>
      </c>
      <c r="L420" t="s">
        <v>1181</v>
      </c>
    </row>
    <row r="421" spans="1:27" x14ac:dyDescent="0.3">
      <c r="A421" t="s">
        <v>1464</v>
      </c>
      <c r="B421" t="s">
        <v>1465</v>
      </c>
      <c r="C421" t="s">
        <v>14</v>
      </c>
      <c r="D421">
        <v>39.948793000000002</v>
      </c>
      <c r="E421">
        <v>-75.166205500000004</v>
      </c>
      <c r="F421" t="s">
        <v>1466</v>
      </c>
      <c r="G421">
        <v>1279</v>
      </c>
      <c r="H421">
        <v>4</v>
      </c>
      <c r="I421" t="s">
        <v>1492</v>
      </c>
      <c r="J421">
        <v>4</v>
      </c>
      <c r="K421" t="s">
        <v>1493</v>
      </c>
      <c r="L421" t="s">
        <v>1494</v>
      </c>
    </row>
    <row r="422" spans="1:27" x14ac:dyDescent="0.3">
      <c r="A422" t="s">
        <v>1495</v>
      </c>
      <c r="B422" t="s">
        <v>1496</v>
      </c>
      <c r="C422" t="s">
        <v>14</v>
      </c>
      <c r="D422">
        <v>39.945194999999998</v>
      </c>
      <c r="E422">
        <v>-75.161081999999993</v>
      </c>
      <c r="F422" t="s">
        <v>1497</v>
      </c>
      <c r="G422">
        <v>1246</v>
      </c>
      <c r="H422">
        <v>4</v>
      </c>
      <c r="I422" t="s">
        <v>1498</v>
      </c>
      <c r="J422">
        <v>5</v>
      </c>
      <c r="K422" t="s">
        <v>1499</v>
      </c>
      <c r="L422" t="s">
        <v>1500</v>
      </c>
    </row>
    <row r="423" spans="1:27" x14ac:dyDescent="0.3">
      <c r="A423" t="s">
        <v>1495</v>
      </c>
      <c r="B423" t="s">
        <v>1496</v>
      </c>
      <c r="C423" t="s">
        <v>14</v>
      </c>
      <c r="D423">
        <v>39.945194999999998</v>
      </c>
      <c r="E423">
        <v>-75.161081999999993</v>
      </c>
      <c r="F423" t="s">
        <v>1497</v>
      </c>
      <c r="G423">
        <v>1246</v>
      </c>
      <c r="H423">
        <v>4</v>
      </c>
      <c r="I423" t="s">
        <v>1501</v>
      </c>
      <c r="J423">
        <v>4</v>
      </c>
      <c r="K423" t="s">
        <v>1502</v>
      </c>
      <c r="L423" t="s">
        <v>1503</v>
      </c>
    </row>
    <row r="424" spans="1:27" x14ac:dyDescent="0.3">
      <c r="A424" t="s">
        <v>1495</v>
      </c>
      <c r="B424" t="s">
        <v>1496</v>
      </c>
      <c r="C424" t="s">
        <v>14</v>
      </c>
      <c r="D424">
        <v>39.945194999999998</v>
      </c>
      <c r="E424">
        <v>-75.161081999999993</v>
      </c>
      <c r="F424" t="s">
        <v>1497</v>
      </c>
      <c r="G424">
        <v>1246</v>
      </c>
      <c r="H424">
        <v>4</v>
      </c>
      <c r="I424" t="s">
        <v>1504</v>
      </c>
      <c r="J424">
        <v>5</v>
      </c>
      <c r="K424" t="s">
        <v>1505</v>
      </c>
      <c r="L424" t="s">
        <v>1506</v>
      </c>
    </row>
    <row r="425" spans="1:27" x14ac:dyDescent="0.3">
      <c r="A425" t="s">
        <v>1495</v>
      </c>
      <c r="B425" t="s">
        <v>1496</v>
      </c>
      <c r="C425" t="s">
        <v>14</v>
      </c>
      <c r="D425">
        <v>39.945194999999998</v>
      </c>
      <c r="E425">
        <v>-75.161081999999993</v>
      </c>
      <c r="F425" t="s">
        <v>1497</v>
      </c>
      <c r="G425">
        <v>1246</v>
      </c>
      <c r="H425">
        <v>4</v>
      </c>
      <c r="I425" t="s">
        <v>1507</v>
      </c>
      <c r="J425">
        <v>4</v>
      </c>
      <c r="K425" t="s">
        <v>1508</v>
      </c>
      <c r="L425" t="s">
        <v>1509</v>
      </c>
      <c r="M425" t="s">
        <v>1510</v>
      </c>
      <c r="N425" t="s">
        <v>1511</v>
      </c>
      <c r="O425" t="s">
        <v>1512</v>
      </c>
      <c r="P425" t="s">
        <v>1513</v>
      </c>
      <c r="Q425" t="s">
        <v>1514</v>
      </c>
      <c r="R425" t="s">
        <v>1515</v>
      </c>
      <c r="S425" t="s">
        <v>1516</v>
      </c>
      <c r="T425" t="s">
        <v>1517</v>
      </c>
      <c r="U425" t="s">
        <v>1518</v>
      </c>
      <c r="V425" t="s">
        <v>1519</v>
      </c>
      <c r="W425" t="s">
        <v>1520</v>
      </c>
      <c r="X425" t="s">
        <v>1521</v>
      </c>
      <c r="Y425" t="s">
        <v>1522</v>
      </c>
    </row>
    <row r="426" spans="1:27" x14ac:dyDescent="0.3">
      <c r="A426" t="s">
        <v>1495</v>
      </c>
      <c r="B426" t="s">
        <v>1496</v>
      </c>
      <c r="C426" t="s">
        <v>14</v>
      </c>
      <c r="D426">
        <v>39.945194999999998</v>
      </c>
      <c r="E426">
        <v>-75.161081999999993</v>
      </c>
      <c r="F426" t="s">
        <v>1497</v>
      </c>
      <c r="G426">
        <v>1246</v>
      </c>
      <c r="H426">
        <v>4</v>
      </c>
      <c r="I426" t="s">
        <v>1523</v>
      </c>
      <c r="J426">
        <v>2</v>
      </c>
      <c r="K426" t="s">
        <v>1524</v>
      </c>
      <c r="L426" t="s">
        <v>1525</v>
      </c>
    </row>
    <row r="427" spans="1:27" x14ac:dyDescent="0.3">
      <c r="A427" t="s">
        <v>1495</v>
      </c>
      <c r="B427" t="s">
        <v>1496</v>
      </c>
      <c r="C427" t="s">
        <v>14</v>
      </c>
      <c r="D427">
        <v>39.945194999999998</v>
      </c>
      <c r="E427">
        <v>-75.161081999999993</v>
      </c>
      <c r="F427" t="s">
        <v>1497</v>
      </c>
      <c r="G427">
        <v>1246</v>
      </c>
      <c r="H427">
        <v>4</v>
      </c>
      <c r="I427" t="s">
        <v>1526</v>
      </c>
      <c r="J427">
        <v>2</v>
      </c>
      <c r="K427" t="s">
        <v>1527</v>
      </c>
      <c r="L427" t="s">
        <v>1528</v>
      </c>
    </row>
    <row r="428" spans="1:27" x14ac:dyDescent="0.3">
      <c r="A428" t="s">
        <v>1495</v>
      </c>
      <c r="B428" t="s">
        <v>1496</v>
      </c>
      <c r="C428" t="s">
        <v>14</v>
      </c>
      <c r="D428">
        <v>39.945194999999998</v>
      </c>
      <c r="E428">
        <v>-75.161081999999993</v>
      </c>
      <c r="F428" t="s">
        <v>1497</v>
      </c>
      <c r="G428">
        <v>1246</v>
      </c>
      <c r="H428">
        <v>4</v>
      </c>
      <c r="I428" t="s">
        <v>1529</v>
      </c>
      <c r="J428">
        <v>4</v>
      </c>
      <c r="K428" t="s">
        <v>1530</v>
      </c>
      <c r="L428" t="s">
        <v>1531</v>
      </c>
      <c r="M428" t="s">
        <v>1532</v>
      </c>
      <c r="N428" t="s">
        <v>1533</v>
      </c>
      <c r="O428" t="s">
        <v>1534</v>
      </c>
      <c r="P428" t="s">
        <v>1535</v>
      </c>
      <c r="Q428" t="s">
        <v>1536</v>
      </c>
      <c r="R428" t="s">
        <v>1537</v>
      </c>
      <c r="S428" t="s">
        <v>1538</v>
      </c>
      <c r="T428" t="s">
        <v>1539</v>
      </c>
      <c r="U428" t="s">
        <v>1540</v>
      </c>
      <c r="V428" t="s">
        <v>1541</v>
      </c>
      <c r="W428" t="s">
        <v>1542</v>
      </c>
      <c r="X428" t="s">
        <v>1543</v>
      </c>
      <c r="Y428" t="s">
        <v>1544</v>
      </c>
      <c r="Z428" t="s">
        <v>1545</v>
      </c>
      <c r="AA428" t="s">
        <v>1546</v>
      </c>
    </row>
    <row r="429" spans="1:27" x14ac:dyDescent="0.3">
      <c r="A429" t="s">
        <v>1495</v>
      </c>
      <c r="B429" t="s">
        <v>1496</v>
      </c>
      <c r="C429" t="s">
        <v>14</v>
      </c>
      <c r="D429">
        <v>39.945194999999998</v>
      </c>
      <c r="E429">
        <v>-75.161081999999993</v>
      </c>
      <c r="F429" t="s">
        <v>1497</v>
      </c>
      <c r="G429">
        <v>1246</v>
      </c>
      <c r="H429">
        <v>4</v>
      </c>
      <c r="I429" t="e">
        <f>-BSDhtJJRcpPtUtxbEhNSw</f>
        <v>#NAME?</v>
      </c>
      <c r="J429">
        <v>4</v>
      </c>
      <c r="K429" t="s">
        <v>1547</v>
      </c>
      <c r="L429" t="s">
        <v>1548</v>
      </c>
      <c r="M429" t="s">
        <v>1549</v>
      </c>
      <c r="N429" t="s">
        <v>1550</v>
      </c>
      <c r="O429" t="s">
        <v>1551</v>
      </c>
      <c r="P429" t="s">
        <v>1552</v>
      </c>
      <c r="Q429" t="s">
        <v>1553</v>
      </c>
    </row>
    <row r="430" spans="1:27" x14ac:dyDescent="0.3">
      <c r="A430" t="s">
        <v>1495</v>
      </c>
      <c r="B430" t="s">
        <v>1496</v>
      </c>
      <c r="C430" t="s">
        <v>14</v>
      </c>
      <c r="D430">
        <v>39.945194999999998</v>
      </c>
      <c r="E430">
        <v>-75.161081999999993</v>
      </c>
      <c r="F430" t="s">
        <v>1497</v>
      </c>
      <c r="G430">
        <v>1246</v>
      </c>
      <c r="H430">
        <v>4</v>
      </c>
      <c r="I430" t="s">
        <v>1554</v>
      </c>
      <c r="J430">
        <v>5</v>
      </c>
      <c r="K430" t="s">
        <v>1555</v>
      </c>
      <c r="L430" t="s">
        <v>1556</v>
      </c>
      <c r="M430" t="s">
        <v>1557</v>
      </c>
    </row>
    <row r="431" spans="1:27" x14ac:dyDescent="0.3">
      <c r="A431" t="s">
        <v>1495</v>
      </c>
      <c r="B431" t="s">
        <v>1496</v>
      </c>
      <c r="C431" t="s">
        <v>14</v>
      </c>
      <c r="D431">
        <v>39.945194999999998</v>
      </c>
      <c r="E431">
        <v>-75.161081999999993</v>
      </c>
      <c r="F431" t="s">
        <v>1497</v>
      </c>
      <c r="G431">
        <v>1246</v>
      </c>
      <c r="H431">
        <v>4</v>
      </c>
      <c r="I431" t="s">
        <v>1558</v>
      </c>
      <c r="J431">
        <v>4</v>
      </c>
      <c r="K431" t="s">
        <v>1559</v>
      </c>
      <c r="L431" t="s">
        <v>1560</v>
      </c>
    </row>
    <row r="432" spans="1:27" x14ac:dyDescent="0.3">
      <c r="A432" t="s">
        <v>1561</v>
      </c>
      <c r="B432" t="s">
        <v>1562</v>
      </c>
      <c r="C432" t="s">
        <v>14</v>
      </c>
      <c r="D432">
        <v>39.955083683700003</v>
      </c>
      <c r="E432">
        <v>-75.155291727299996</v>
      </c>
      <c r="F432" t="s">
        <v>1563</v>
      </c>
      <c r="G432">
        <v>1213</v>
      </c>
      <c r="H432">
        <v>4</v>
      </c>
      <c r="I432" t="s">
        <v>1564</v>
      </c>
      <c r="J432">
        <v>5</v>
      </c>
      <c r="K432" t="s">
        <v>1565</v>
      </c>
      <c r="L432" t="s">
        <v>1566</v>
      </c>
    </row>
    <row r="433" spans="1:12" x14ac:dyDescent="0.3">
      <c r="A433" t="s">
        <v>1561</v>
      </c>
      <c r="B433" t="s">
        <v>1562</v>
      </c>
      <c r="C433" t="s">
        <v>14</v>
      </c>
      <c r="D433">
        <v>39.955083683700003</v>
      </c>
      <c r="E433">
        <v>-75.155291727299996</v>
      </c>
      <c r="F433" t="s">
        <v>1563</v>
      </c>
      <c r="G433">
        <v>1213</v>
      </c>
      <c r="H433">
        <v>4</v>
      </c>
      <c r="I433" t="s">
        <v>1567</v>
      </c>
      <c r="J433">
        <v>4</v>
      </c>
      <c r="L433" t="s">
        <v>1568</v>
      </c>
    </row>
    <row r="434" spans="1:12" x14ac:dyDescent="0.3">
      <c r="A434" t="s">
        <v>1561</v>
      </c>
      <c r="B434" t="s">
        <v>1562</v>
      </c>
      <c r="C434" t="s">
        <v>14</v>
      </c>
      <c r="D434">
        <v>39.955083683700003</v>
      </c>
      <c r="E434">
        <v>-75.155291727299996</v>
      </c>
      <c r="F434" t="s">
        <v>1563</v>
      </c>
      <c r="G434">
        <v>1213</v>
      </c>
      <c r="H434">
        <v>4</v>
      </c>
      <c r="I434" t="s">
        <v>1569</v>
      </c>
      <c r="J434">
        <v>4</v>
      </c>
      <c r="K434" t="s">
        <v>1570</v>
      </c>
      <c r="L434" t="s">
        <v>1571</v>
      </c>
    </row>
    <row r="435" spans="1:12" x14ac:dyDescent="0.3">
      <c r="A435" t="s">
        <v>1561</v>
      </c>
      <c r="B435" t="s">
        <v>1562</v>
      </c>
      <c r="C435" t="s">
        <v>14</v>
      </c>
      <c r="D435">
        <v>39.955083683700003</v>
      </c>
      <c r="E435">
        <v>-75.155291727299996</v>
      </c>
      <c r="F435" t="s">
        <v>1563</v>
      </c>
      <c r="G435">
        <v>1213</v>
      </c>
      <c r="H435">
        <v>4</v>
      </c>
      <c r="I435" t="s">
        <v>1572</v>
      </c>
      <c r="J435">
        <v>4</v>
      </c>
      <c r="K435" t="s">
        <v>1573</v>
      </c>
      <c r="L435" t="s">
        <v>1574</v>
      </c>
    </row>
    <row r="436" spans="1:12" x14ac:dyDescent="0.3">
      <c r="A436" t="s">
        <v>1561</v>
      </c>
      <c r="B436" t="s">
        <v>1562</v>
      </c>
      <c r="C436" t="s">
        <v>14</v>
      </c>
      <c r="D436">
        <v>39.955083683700003</v>
      </c>
      <c r="E436">
        <v>-75.155291727299996</v>
      </c>
      <c r="F436" t="s">
        <v>1563</v>
      </c>
      <c r="G436">
        <v>1213</v>
      </c>
      <c r="H436">
        <v>4</v>
      </c>
      <c r="I436" t="s">
        <v>1575</v>
      </c>
      <c r="J436">
        <v>1</v>
      </c>
      <c r="K436" t="s">
        <v>1576</v>
      </c>
      <c r="L436" t="s">
        <v>1577</v>
      </c>
    </row>
    <row r="437" spans="1:12" x14ac:dyDescent="0.3">
      <c r="A437" t="s">
        <v>1561</v>
      </c>
      <c r="B437" t="s">
        <v>1562</v>
      </c>
      <c r="C437" t="s">
        <v>14</v>
      </c>
      <c r="D437">
        <v>39.955083683700003</v>
      </c>
      <c r="E437">
        <v>-75.155291727299996</v>
      </c>
      <c r="F437" t="s">
        <v>1563</v>
      </c>
      <c r="G437">
        <v>1213</v>
      </c>
      <c r="H437">
        <v>4</v>
      </c>
      <c r="I437" t="s">
        <v>1578</v>
      </c>
      <c r="J437">
        <v>4</v>
      </c>
      <c r="K437" t="s">
        <v>1579</v>
      </c>
      <c r="L437" t="s">
        <v>1580</v>
      </c>
    </row>
    <row r="438" spans="1:12" x14ac:dyDescent="0.3">
      <c r="A438" t="s">
        <v>1561</v>
      </c>
      <c r="B438" t="s">
        <v>1562</v>
      </c>
      <c r="C438" t="s">
        <v>14</v>
      </c>
      <c r="D438">
        <v>39.955083683700003</v>
      </c>
      <c r="E438">
        <v>-75.155291727299996</v>
      </c>
      <c r="F438" t="s">
        <v>1563</v>
      </c>
      <c r="G438">
        <v>1213</v>
      </c>
      <c r="H438">
        <v>4</v>
      </c>
      <c r="I438" t="s">
        <v>1581</v>
      </c>
      <c r="J438">
        <v>3</v>
      </c>
      <c r="K438" t="s">
        <v>1582</v>
      </c>
      <c r="L438" t="s">
        <v>1583</v>
      </c>
    </row>
    <row r="439" spans="1:12" x14ac:dyDescent="0.3">
      <c r="A439" t="s">
        <v>1561</v>
      </c>
      <c r="B439" t="s">
        <v>1562</v>
      </c>
      <c r="C439" t="s">
        <v>14</v>
      </c>
      <c r="D439">
        <v>39.955083683700003</v>
      </c>
      <c r="E439">
        <v>-75.155291727299996</v>
      </c>
      <c r="F439" t="s">
        <v>1563</v>
      </c>
      <c r="G439">
        <v>1213</v>
      </c>
      <c r="H439">
        <v>4</v>
      </c>
      <c r="I439" t="s">
        <v>1584</v>
      </c>
      <c r="J439">
        <v>5</v>
      </c>
      <c r="K439" t="s">
        <v>1585</v>
      </c>
      <c r="L439" t="s">
        <v>1586</v>
      </c>
    </row>
    <row r="440" spans="1:12" x14ac:dyDescent="0.3">
      <c r="A440" t="s">
        <v>1561</v>
      </c>
      <c r="B440" t="s">
        <v>1562</v>
      </c>
      <c r="C440" t="s">
        <v>14</v>
      </c>
      <c r="D440">
        <v>39.955083683700003</v>
      </c>
      <c r="E440">
        <v>-75.155291727299996</v>
      </c>
      <c r="F440" t="s">
        <v>1563</v>
      </c>
      <c r="G440">
        <v>1213</v>
      </c>
      <c r="H440">
        <v>4</v>
      </c>
      <c r="I440" t="s">
        <v>1587</v>
      </c>
      <c r="J440">
        <v>2</v>
      </c>
      <c r="K440" t="s">
        <v>1588</v>
      </c>
      <c r="L440" t="s">
        <v>1589</v>
      </c>
    </row>
    <row r="441" spans="1:12" x14ac:dyDescent="0.3">
      <c r="A441" t="s">
        <v>1561</v>
      </c>
      <c r="B441" t="s">
        <v>1562</v>
      </c>
      <c r="C441" t="s">
        <v>14</v>
      </c>
      <c r="D441">
        <v>39.955083683700003</v>
      </c>
      <c r="E441">
        <v>-75.155291727299996</v>
      </c>
      <c r="F441" t="s">
        <v>1563</v>
      </c>
      <c r="G441">
        <v>1213</v>
      </c>
      <c r="H441">
        <v>4</v>
      </c>
      <c r="I441" t="s">
        <v>1590</v>
      </c>
      <c r="J441">
        <v>4</v>
      </c>
      <c r="K441" t="s">
        <v>1591</v>
      </c>
      <c r="L441" t="s">
        <v>1592</v>
      </c>
    </row>
    <row r="442" spans="1:12" x14ac:dyDescent="0.3">
      <c r="A442" t="s">
        <v>1593</v>
      </c>
      <c r="B442" t="s">
        <v>1594</v>
      </c>
      <c r="C442" t="s">
        <v>14</v>
      </c>
      <c r="D442">
        <v>39.949589000000003</v>
      </c>
      <c r="E442">
        <v>-75.143910000000005</v>
      </c>
      <c r="F442" t="s">
        <v>1595</v>
      </c>
      <c r="G442">
        <v>1195</v>
      </c>
      <c r="H442">
        <v>3.5</v>
      </c>
      <c r="I442" t="s">
        <v>1596</v>
      </c>
      <c r="J442">
        <v>5</v>
      </c>
      <c r="K442" t="s">
        <v>1597</v>
      </c>
      <c r="L442" t="s">
        <v>1598</v>
      </c>
    </row>
    <row r="443" spans="1:12" x14ac:dyDescent="0.3">
      <c r="A443" t="s">
        <v>1593</v>
      </c>
      <c r="B443" t="s">
        <v>1594</v>
      </c>
      <c r="C443" t="s">
        <v>14</v>
      </c>
      <c r="D443">
        <v>39.949589000000003</v>
      </c>
      <c r="E443">
        <v>-75.143910000000005</v>
      </c>
      <c r="F443" t="s">
        <v>1595</v>
      </c>
      <c r="G443">
        <v>1195</v>
      </c>
      <c r="H443">
        <v>3.5</v>
      </c>
      <c r="I443" t="s">
        <v>1599</v>
      </c>
      <c r="J443">
        <v>2</v>
      </c>
      <c r="K443" t="s">
        <v>1600</v>
      </c>
      <c r="L443" t="s">
        <v>1601</v>
      </c>
    </row>
    <row r="444" spans="1:12" x14ac:dyDescent="0.3">
      <c r="A444" t="s">
        <v>1593</v>
      </c>
      <c r="B444" t="s">
        <v>1594</v>
      </c>
      <c r="C444" t="s">
        <v>14</v>
      </c>
      <c r="D444">
        <v>39.949589000000003</v>
      </c>
      <c r="E444">
        <v>-75.143910000000005</v>
      </c>
      <c r="F444" t="s">
        <v>1595</v>
      </c>
      <c r="G444">
        <v>1195</v>
      </c>
      <c r="H444">
        <v>3.5</v>
      </c>
      <c r="I444" t="s">
        <v>1602</v>
      </c>
      <c r="J444">
        <v>4</v>
      </c>
      <c r="K444" t="s">
        <v>1603</v>
      </c>
      <c r="L444" t="s">
        <v>1604</v>
      </c>
    </row>
    <row r="445" spans="1:12" x14ac:dyDescent="0.3">
      <c r="A445" t="s">
        <v>1593</v>
      </c>
      <c r="B445" t="s">
        <v>1594</v>
      </c>
      <c r="C445" t="s">
        <v>14</v>
      </c>
      <c r="D445">
        <v>39.949589000000003</v>
      </c>
      <c r="E445">
        <v>-75.143910000000005</v>
      </c>
      <c r="F445" t="s">
        <v>1595</v>
      </c>
      <c r="G445">
        <v>1195</v>
      </c>
      <c r="H445">
        <v>3.5</v>
      </c>
      <c r="I445" t="s">
        <v>1605</v>
      </c>
      <c r="J445">
        <v>5</v>
      </c>
      <c r="K445" t="s">
        <v>1606</v>
      </c>
      <c r="L445" t="s">
        <v>1607</v>
      </c>
    </row>
    <row r="446" spans="1:12" x14ac:dyDescent="0.3">
      <c r="A446" t="s">
        <v>1593</v>
      </c>
      <c r="B446" t="s">
        <v>1594</v>
      </c>
      <c r="C446" t="s">
        <v>14</v>
      </c>
      <c r="D446">
        <v>39.949589000000003</v>
      </c>
      <c r="E446">
        <v>-75.143910000000005</v>
      </c>
      <c r="F446" t="s">
        <v>1595</v>
      </c>
      <c r="G446">
        <v>1195</v>
      </c>
      <c r="H446">
        <v>3.5</v>
      </c>
      <c r="I446" t="s">
        <v>1608</v>
      </c>
      <c r="J446">
        <v>3</v>
      </c>
      <c r="K446" t="s">
        <v>1609</v>
      </c>
      <c r="L446" t="s">
        <v>1610</v>
      </c>
    </row>
    <row r="447" spans="1:12" x14ac:dyDescent="0.3">
      <c r="A447" t="s">
        <v>1593</v>
      </c>
      <c r="B447" t="s">
        <v>1594</v>
      </c>
      <c r="C447" t="s">
        <v>14</v>
      </c>
      <c r="D447">
        <v>39.949589000000003</v>
      </c>
      <c r="E447">
        <v>-75.143910000000005</v>
      </c>
      <c r="F447" t="s">
        <v>1595</v>
      </c>
      <c r="G447">
        <v>1195</v>
      </c>
      <c r="H447">
        <v>3.5</v>
      </c>
      <c r="I447" t="e">
        <f>-of0ubJqcbelOrgjYX0W7w</f>
        <v>#NAME?</v>
      </c>
      <c r="J447">
        <v>4</v>
      </c>
      <c r="L447" t="s">
        <v>1611</v>
      </c>
    </row>
    <row r="448" spans="1:12" x14ac:dyDescent="0.3">
      <c r="A448" t="s">
        <v>1593</v>
      </c>
      <c r="B448" t="s">
        <v>1594</v>
      </c>
      <c r="C448" t="s">
        <v>14</v>
      </c>
      <c r="D448">
        <v>39.949589000000003</v>
      </c>
      <c r="E448">
        <v>-75.143910000000005</v>
      </c>
      <c r="F448" t="s">
        <v>1595</v>
      </c>
      <c r="G448">
        <v>1195</v>
      </c>
      <c r="H448">
        <v>3.5</v>
      </c>
      <c r="I448" t="s">
        <v>1612</v>
      </c>
      <c r="J448">
        <v>4</v>
      </c>
      <c r="K448" t="s">
        <v>1613</v>
      </c>
      <c r="L448" t="s">
        <v>1614</v>
      </c>
    </row>
    <row r="449" spans="1:26" x14ac:dyDescent="0.3">
      <c r="A449" t="s">
        <v>1593</v>
      </c>
      <c r="B449" t="s">
        <v>1594</v>
      </c>
      <c r="C449" t="s">
        <v>14</v>
      </c>
      <c r="D449">
        <v>39.949589000000003</v>
      </c>
      <c r="E449">
        <v>-75.143910000000005</v>
      </c>
      <c r="F449" t="s">
        <v>1595</v>
      </c>
      <c r="G449">
        <v>1195</v>
      </c>
      <c r="H449">
        <v>3.5</v>
      </c>
      <c r="I449" t="s">
        <v>1615</v>
      </c>
      <c r="J449">
        <v>2</v>
      </c>
      <c r="K449" t="s">
        <v>1616</v>
      </c>
      <c r="L449" t="s">
        <v>1617</v>
      </c>
    </row>
    <row r="450" spans="1:26" x14ac:dyDescent="0.3">
      <c r="A450" t="s">
        <v>1593</v>
      </c>
      <c r="B450" t="s">
        <v>1594</v>
      </c>
      <c r="C450" t="s">
        <v>14</v>
      </c>
      <c r="D450">
        <v>39.949589000000003</v>
      </c>
      <c r="E450">
        <v>-75.143910000000005</v>
      </c>
      <c r="F450" t="s">
        <v>1595</v>
      </c>
      <c r="G450">
        <v>1195</v>
      </c>
      <c r="H450">
        <v>3.5</v>
      </c>
      <c r="I450" t="s">
        <v>1618</v>
      </c>
      <c r="J450">
        <v>3</v>
      </c>
      <c r="K450" t="s">
        <v>1619</v>
      </c>
      <c r="L450" t="e">
        <f>-Xr9hDUu3M-tQv4uywuEvA</f>
        <v>#NAME?</v>
      </c>
    </row>
    <row r="451" spans="1:26" x14ac:dyDescent="0.3">
      <c r="A451" t="s">
        <v>1593</v>
      </c>
      <c r="B451" t="s">
        <v>1594</v>
      </c>
      <c r="C451" t="s">
        <v>14</v>
      </c>
      <c r="D451">
        <v>39.949589000000003</v>
      </c>
      <c r="E451">
        <v>-75.143910000000005</v>
      </c>
      <c r="F451" t="s">
        <v>1595</v>
      </c>
      <c r="G451">
        <v>1195</v>
      </c>
      <c r="H451">
        <v>3.5</v>
      </c>
      <c r="I451" t="s">
        <v>1620</v>
      </c>
      <c r="J451">
        <v>4</v>
      </c>
      <c r="K451" t="s">
        <v>1621</v>
      </c>
      <c r="L451" t="s">
        <v>1622</v>
      </c>
    </row>
    <row r="452" spans="1:26" x14ac:dyDescent="0.3">
      <c r="A452" t="s">
        <v>1623</v>
      </c>
      <c r="B452" t="s">
        <v>1624</v>
      </c>
      <c r="C452" t="s">
        <v>14</v>
      </c>
      <c r="D452">
        <v>39.960346000000001</v>
      </c>
      <c r="E452">
        <v>-75.159706</v>
      </c>
      <c r="F452" t="s">
        <v>1625</v>
      </c>
      <c r="G452">
        <v>1189</v>
      </c>
      <c r="H452">
        <v>4</v>
      </c>
      <c r="I452" t="s">
        <v>1626</v>
      </c>
      <c r="J452">
        <v>5</v>
      </c>
      <c r="K452" t="s">
        <v>1627</v>
      </c>
      <c r="L452" t="s">
        <v>1628</v>
      </c>
    </row>
    <row r="453" spans="1:26" x14ac:dyDescent="0.3">
      <c r="A453" t="s">
        <v>1623</v>
      </c>
      <c r="B453" t="s">
        <v>1624</v>
      </c>
      <c r="C453" t="s">
        <v>14</v>
      </c>
      <c r="D453">
        <v>39.960346000000001</v>
      </c>
      <c r="E453">
        <v>-75.159706</v>
      </c>
      <c r="F453" t="s">
        <v>1625</v>
      </c>
      <c r="G453">
        <v>1189</v>
      </c>
      <c r="H453">
        <v>4</v>
      </c>
      <c r="I453" t="s">
        <v>1629</v>
      </c>
      <c r="J453">
        <v>5</v>
      </c>
      <c r="K453" t="s">
        <v>1630</v>
      </c>
      <c r="L453" t="s">
        <v>1631</v>
      </c>
    </row>
    <row r="454" spans="1:26" x14ac:dyDescent="0.3">
      <c r="A454" t="s">
        <v>1623</v>
      </c>
      <c r="B454" t="s">
        <v>1624</v>
      </c>
      <c r="C454" t="s">
        <v>14</v>
      </c>
      <c r="D454">
        <v>39.960346000000001</v>
      </c>
      <c r="E454">
        <v>-75.159706</v>
      </c>
      <c r="F454" t="s">
        <v>1625</v>
      </c>
      <c r="G454">
        <v>1189</v>
      </c>
      <c r="H454">
        <v>4</v>
      </c>
      <c r="I454" t="s">
        <v>1632</v>
      </c>
      <c r="J454">
        <v>4</v>
      </c>
      <c r="K454" t="s">
        <v>1633</v>
      </c>
      <c r="L454" t="s">
        <v>1634</v>
      </c>
    </row>
    <row r="455" spans="1:26" x14ac:dyDescent="0.3">
      <c r="A455" t="s">
        <v>1623</v>
      </c>
      <c r="B455" t="s">
        <v>1624</v>
      </c>
      <c r="C455" t="s">
        <v>14</v>
      </c>
      <c r="D455">
        <v>39.960346000000001</v>
      </c>
      <c r="E455">
        <v>-75.159706</v>
      </c>
      <c r="F455" t="s">
        <v>1625</v>
      </c>
      <c r="G455">
        <v>1189</v>
      </c>
      <c r="H455">
        <v>4</v>
      </c>
      <c r="I455" t="s">
        <v>1635</v>
      </c>
      <c r="J455">
        <v>5</v>
      </c>
      <c r="K455" t="s">
        <v>1636</v>
      </c>
      <c r="L455" t="s">
        <v>1637</v>
      </c>
    </row>
    <row r="456" spans="1:26" x14ac:dyDescent="0.3">
      <c r="A456" t="s">
        <v>1623</v>
      </c>
      <c r="B456" t="s">
        <v>1624</v>
      </c>
      <c r="C456" t="s">
        <v>14</v>
      </c>
      <c r="D456">
        <v>39.960346000000001</v>
      </c>
      <c r="E456">
        <v>-75.159706</v>
      </c>
      <c r="F456" t="s">
        <v>1625</v>
      </c>
      <c r="G456">
        <v>1189</v>
      </c>
      <c r="H456">
        <v>4</v>
      </c>
      <c r="I456" t="s">
        <v>1638</v>
      </c>
      <c r="J456">
        <v>3</v>
      </c>
      <c r="K456" t="s">
        <v>1639</v>
      </c>
      <c r="L456" t="s">
        <v>1640</v>
      </c>
    </row>
    <row r="457" spans="1:26" x14ac:dyDescent="0.3">
      <c r="A457" t="s">
        <v>1623</v>
      </c>
      <c r="B457" t="s">
        <v>1624</v>
      </c>
      <c r="C457" t="s">
        <v>14</v>
      </c>
      <c r="D457">
        <v>39.960346000000001</v>
      </c>
      <c r="E457">
        <v>-75.159706</v>
      </c>
      <c r="F457" t="s">
        <v>1625</v>
      </c>
      <c r="G457">
        <v>1189</v>
      </c>
      <c r="H457">
        <v>4</v>
      </c>
      <c r="I457" t="s">
        <v>1641</v>
      </c>
      <c r="J457">
        <v>3</v>
      </c>
      <c r="K457" t="s">
        <v>1642</v>
      </c>
      <c r="L457" t="s">
        <v>1643</v>
      </c>
    </row>
    <row r="458" spans="1:26" x14ac:dyDescent="0.3">
      <c r="A458" t="s">
        <v>1623</v>
      </c>
      <c r="B458" t="s">
        <v>1624</v>
      </c>
      <c r="C458" t="s">
        <v>14</v>
      </c>
      <c r="D458">
        <v>39.960346000000001</v>
      </c>
      <c r="E458">
        <v>-75.159706</v>
      </c>
      <c r="F458" t="s">
        <v>1625</v>
      </c>
      <c r="G458">
        <v>1189</v>
      </c>
      <c r="H458">
        <v>4</v>
      </c>
      <c r="I458" t="s">
        <v>1644</v>
      </c>
      <c r="J458">
        <v>5</v>
      </c>
      <c r="L458" t="s">
        <v>1645</v>
      </c>
    </row>
    <row r="459" spans="1:26" x14ac:dyDescent="0.3">
      <c r="A459" t="s">
        <v>1623</v>
      </c>
      <c r="B459" t="s">
        <v>1624</v>
      </c>
      <c r="C459" t="s">
        <v>14</v>
      </c>
      <c r="D459">
        <v>39.960346000000001</v>
      </c>
      <c r="E459">
        <v>-75.159706</v>
      </c>
      <c r="F459" t="s">
        <v>1625</v>
      </c>
      <c r="G459">
        <v>1189</v>
      </c>
      <c r="H459">
        <v>4</v>
      </c>
      <c r="I459" t="s">
        <v>1646</v>
      </c>
      <c r="J459">
        <v>4</v>
      </c>
      <c r="K459" t="s">
        <v>1647</v>
      </c>
      <c r="L459" t="s">
        <v>1648</v>
      </c>
    </row>
    <row r="460" spans="1:26" x14ac:dyDescent="0.3">
      <c r="A460" t="s">
        <v>1623</v>
      </c>
      <c r="B460" t="s">
        <v>1624</v>
      </c>
      <c r="C460" t="s">
        <v>14</v>
      </c>
      <c r="D460">
        <v>39.960346000000001</v>
      </c>
      <c r="E460">
        <v>-75.159706</v>
      </c>
      <c r="F460" t="s">
        <v>1625</v>
      </c>
      <c r="G460">
        <v>1189</v>
      </c>
      <c r="H460">
        <v>4</v>
      </c>
      <c r="I460" t="s">
        <v>1649</v>
      </c>
      <c r="J460">
        <v>2</v>
      </c>
      <c r="K460" t="s">
        <v>1650</v>
      </c>
      <c r="L460" t="s">
        <v>1651</v>
      </c>
      <c r="M460" t="s">
        <v>1652</v>
      </c>
      <c r="N460" t="s">
        <v>1653</v>
      </c>
      <c r="O460" t="s">
        <v>1654</v>
      </c>
      <c r="P460" t="s">
        <v>1655</v>
      </c>
      <c r="Q460" t="s">
        <v>1656</v>
      </c>
      <c r="R460" t="s">
        <v>1657</v>
      </c>
      <c r="S460" t="s">
        <v>1658</v>
      </c>
      <c r="T460" t="s">
        <v>1659</v>
      </c>
      <c r="U460" t="s">
        <v>1660</v>
      </c>
      <c r="V460" t="s">
        <v>1661</v>
      </c>
      <c r="W460" t="s">
        <v>1662</v>
      </c>
      <c r="X460" t="s">
        <v>1663</v>
      </c>
      <c r="Y460" t="s">
        <v>1664</v>
      </c>
      <c r="Z460" t="s">
        <v>1665</v>
      </c>
    </row>
    <row r="461" spans="1:26" x14ac:dyDescent="0.3">
      <c r="A461" t="s">
        <v>1623</v>
      </c>
      <c r="B461" t="s">
        <v>1624</v>
      </c>
      <c r="C461" t="s">
        <v>14</v>
      </c>
      <c r="D461">
        <v>39.960346000000001</v>
      </c>
      <c r="E461">
        <v>-75.159706</v>
      </c>
      <c r="F461" t="s">
        <v>1625</v>
      </c>
      <c r="G461">
        <v>1189</v>
      </c>
      <c r="H461">
        <v>4</v>
      </c>
      <c r="I461" t="s">
        <v>1666</v>
      </c>
      <c r="J461">
        <v>5</v>
      </c>
      <c r="L461" t="s">
        <v>1667</v>
      </c>
    </row>
    <row r="462" spans="1:26" x14ac:dyDescent="0.3">
      <c r="A462" t="s">
        <v>1668</v>
      </c>
      <c r="B462" t="s">
        <v>1669</v>
      </c>
      <c r="C462" t="s">
        <v>14</v>
      </c>
      <c r="D462">
        <v>39.938870999999999</v>
      </c>
      <c r="E462">
        <v>-75.158236000000002</v>
      </c>
      <c r="F462" t="s">
        <v>743</v>
      </c>
      <c r="G462">
        <v>1176</v>
      </c>
      <c r="H462">
        <v>4</v>
      </c>
      <c r="I462" t="s">
        <v>1670</v>
      </c>
      <c r="J462">
        <v>5</v>
      </c>
      <c r="K462" t="s">
        <v>1671</v>
      </c>
      <c r="L462" t="s">
        <v>1672</v>
      </c>
    </row>
    <row r="463" spans="1:26" x14ac:dyDescent="0.3">
      <c r="A463" t="s">
        <v>1668</v>
      </c>
      <c r="B463" t="s">
        <v>1669</v>
      </c>
      <c r="C463" t="s">
        <v>14</v>
      </c>
      <c r="D463">
        <v>39.938870999999999</v>
      </c>
      <c r="E463">
        <v>-75.158236000000002</v>
      </c>
      <c r="F463" t="s">
        <v>743</v>
      </c>
      <c r="G463">
        <v>1176</v>
      </c>
      <c r="H463">
        <v>4</v>
      </c>
      <c r="I463" t="s">
        <v>1673</v>
      </c>
      <c r="J463">
        <v>5</v>
      </c>
      <c r="K463" t="s">
        <v>1674</v>
      </c>
      <c r="L463" t="s">
        <v>1675</v>
      </c>
    </row>
    <row r="464" spans="1:26" x14ac:dyDescent="0.3">
      <c r="A464" t="s">
        <v>1668</v>
      </c>
      <c r="B464" t="s">
        <v>1669</v>
      </c>
      <c r="C464" t="s">
        <v>14</v>
      </c>
      <c r="D464">
        <v>39.938870999999999</v>
      </c>
      <c r="E464">
        <v>-75.158236000000002</v>
      </c>
      <c r="F464" t="s">
        <v>743</v>
      </c>
      <c r="G464">
        <v>1176</v>
      </c>
      <c r="H464">
        <v>4</v>
      </c>
      <c r="I464" t="s">
        <v>1676</v>
      </c>
      <c r="J464">
        <v>1</v>
      </c>
      <c r="K464" t="s">
        <v>1677</v>
      </c>
      <c r="L464" t="e">
        <f>-_-LWiA2rec6qB7hT9PBFw</f>
        <v>#NAME?</v>
      </c>
    </row>
    <row r="465" spans="1:12" x14ac:dyDescent="0.3">
      <c r="A465" t="s">
        <v>1668</v>
      </c>
      <c r="B465" t="s">
        <v>1669</v>
      </c>
      <c r="C465" t="s">
        <v>14</v>
      </c>
      <c r="D465">
        <v>39.938870999999999</v>
      </c>
      <c r="E465">
        <v>-75.158236000000002</v>
      </c>
      <c r="F465" t="s">
        <v>743</v>
      </c>
      <c r="G465">
        <v>1176</v>
      </c>
      <c r="H465">
        <v>4</v>
      </c>
      <c r="I465" t="s">
        <v>1678</v>
      </c>
      <c r="J465">
        <v>4</v>
      </c>
      <c r="L465" t="s">
        <v>1679</v>
      </c>
    </row>
    <row r="466" spans="1:12" x14ac:dyDescent="0.3">
      <c r="A466" t="s">
        <v>1668</v>
      </c>
      <c r="B466" t="s">
        <v>1669</v>
      </c>
      <c r="C466" t="s">
        <v>14</v>
      </c>
      <c r="D466">
        <v>39.938870999999999</v>
      </c>
      <c r="E466">
        <v>-75.158236000000002</v>
      </c>
      <c r="F466" t="s">
        <v>743</v>
      </c>
      <c r="G466">
        <v>1176</v>
      </c>
      <c r="H466">
        <v>4</v>
      </c>
      <c r="I466" t="s">
        <v>1680</v>
      </c>
      <c r="J466">
        <v>5</v>
      </c>
      <c r="L466" t="s">
        <v>1681</v>
      </c>
    </row>
    <row r="467" spans="1:12" x14ac:dyDescent="0.3">
      <c r="A467" t="s">
        <v>1668</v>
      </c>
      <c r="B467" t="s">
        <v>1669</v>
      </c>
      <c r="C467" t="s">
        <v>14</v>
      </c>
      <c r="D467">
        <v>39.938870999999999</v>
      </c>
      <c r="E467">
        <v>-75.158236000000002</v>
      </c>
      <c r="F467" t="s">
        <v>743</v>
      </c>
      <c r="G467">
        <v>1176</v>
      </c>
      <c r="H467">
        <v>4</v>
      </c>
      <c r="I467" t="s">
        <v>1682</v>
      </c>
      <c r="J467">
        <v>1</v>
      </c>
      <c r="K467" t="s">
        <v>1683</v>
      </c>
      <c r="L467" t="s">
        <v>1684</v>
      </c>
    </row>
    <row r="468" spans="1:12" x14ac:dyDescent="0.3">
      <c r="A468" t="s">
        <v>1668</v>
      </c>
      <c r="B468" t="s">
        <v>1669</v>
      </c>
      <c r="C468" t="s">
        <v>14</v>
      </c>
      <c r="D468">
        <v>39.938870999999999</v>
      </c>
      <c r="E468">
        <v>-75.158236000000002</v>
      </c>
      <c r="F468" t="s">
        <v>743</v>
      </c>
      <c r="G468">
        <v>1176</v>
      </c>
      <c r="H468">
        <v>4</v>
      </c>
      <c r="I468" t="s">
        <v>1685</v>
      </c>
      <c r="J468">
        <v>5</v>
      </c>
      <c r="K468" t="s">
        <v>1686</v>
      </c>
      <c r="L468" t="s">
        <v>1687</v>
      </c>
    </row>
    <row r="469" spans="1:12" x14ac:dyDescent="0.3">
      <c r="A469" t="s">
        <v>1668</v>
      </c>
      <c r="B469" t="s">
        <v>1669</v>
      </c>
      <c r="C469" t="s">
        <v>14</v>
      </c>
      <c r="D469">
        <v>39.938870999999999</v>
      </c>
      <c r="E469">
        <v>-75.158236000000002</v>
      </c>
      <c r="F469" t="s">
        <v>743</v>
      </c>
      <c r="G469">
        <v>1176</v>
      </c>
      <c r="H469">
        <v>4</v>
      </c>
      <c r="I469" t="s">
        <v>1688</v>
      </c>
      <c r="J469">
        <v>4</v>
      </c>
      <c r="L469" t="s">
        <v>1689</v>
      </c>
    </row>
    <row r="470" spans="1:12" x14ac:dyDescent="0.3">
      <c r="A470" t="s">
        <v>1668</v>
      </c>
      <c r="B470" t="s">
        <v>1669</v>
      </c>
      <c r="C470" t="s">
        <v>14</v>
      </c>
      <c r="D470">
        <v>39.938870999999999</v>
      </c>
      <c r="E470">
        <v>-75.158236000000002</v>
      </c>
      <c r="F470" t="s">
        <v>743</v>
      </c>
      <c r="G470">
        <v>1176</v>
      </c>
      <c r="H470">
        <v>4</v>
      </c>
      <c r="I470" t="s">
        <v>1690</v>
      </c>
      <c r="J470">
        <v>5</v>
      </c>
      <c r="K470" t="s">
        <v>1691</v>
      </c>
      <c r="L470" t="s">
        <v>1692</v>
      </c>
    </row>
    <row r="471" spans="1:12" x14ac:dyDescent="0.3">
      <c r="A471" t="s">
        <v>1668</v>
      </c>
      <c r="B471" t="s">
        <v>1669</v>
      </c>
      <c r="C471" t="s">
        <v>14</v>
      </c>
      <c r="D471">
        <v>39.938870999999999</v>
      </c>
      <c r="E471">
        <v>-75.158236000000002</v>
      </c>
      <c r="F471" t="s">
        <v>743</v>
      </c>
      <c r="G471">
        <v>1176</v>
      </c>
      <c r="H471">
        <v>4</v>
      </c>
      <c r="I471" t="s">
        <v>1693</v>
      </c>
      <c r="J471">
        <v>4</v>
      </c>
      <c r="K471" t="s">
        <v>1694</v>
      </c>
      <c r="L471" t="s">
        <v>1695</v>
      </c>
    </row>
    <row r="472" spans="1:12" x14ac:dyDescent="0.3">
      <c r="A472" t="s">
        <v>1696</v>
      </c>
      <c r="B472" t="s">
        <v>1697</v>
      </c>
      <c r="C472" t="s">
        <v>14</v>
      </c>
      <c r="D472">
        <v>39.950506699999998</v>
      </c>
      <c r="E472">
        <v>-75.169137500000005</v>
      </c>
      <c r="F472" t="s">
        <v>1698</v>
      </c>
      <c r="G472">
        <v>1161</v>
      </c>
      <c r="H472">
        <v>4.5</v>
      </c>
      <c r="I472" t="s">
        <v>1699</v>
      </c>
      <c r="J472">
        <v>4</v>
      </c>
      <c r="K472" t="s">
        <v>1700</v>
      </c>
      <c r="L472" t="s">
        <v>1701</v>
      </c>
    </row>
    <row r="473" spans="1:12" x14ac:dyDescent="0.3">
      <c r="A473" t="s">
        <v>1696</v>
      </c>
      <c r="B473" t="s">
        <v>1697</v>
      </c>
      <c r="C473" t="s">
        <v>14</v>
      </c>
      <c r="D473">
        <v>39.950506699999998</v>
      </c>
      <c r="E473">
        <v>-75.169137500000005</v>
      </c>
      <c r="F473" t="s">
        <v>1698</v>
      </c>
      <c r="G473">
        <v>1161</v>
      </c>
      <c r="H473">
        <v>4.5</v>
      </c>
      <c r="I473" t="e">
        <f>-_HykGlLeeR5ZGvP2tj29A</f>
        <v>#NAME?</v>
      </c>
      <c r="J473">
        <v>5</v>
      </c>
      <c r="K473" t="s">
        <v>1702</v>
      </c>
      <c r="L473" t="s">
        <v>1703</v>
      </c>
    </row>
    <row r="474" spans="1:12" x14ac:dyDescent="0.3">
      <c r="A474" t="s">
        <v>1696</v>
      </c>
      <c r="B474" t="s">
        <v>1697</v>
      </c>
      <c r="C474" t="s">
        <v>14</v>
      </c>
      <c r="D474">
        <v>39.950506699999998</v>
      </c>
      <c r="E474">
        <v>-75.169137500000005</v>
      </c>
      <c r="F474" t="s">
        <v>1698</v>
      </c>
      <c r="G474">
        <v>1161</v>
      </c>
      <c r="H474">
        <v>4.5</v>
      </c>
      <c r="I474" t="s">
        <v>1704</v>
      </c>
      <c r="J474">
        <v>5</v>
      </c>
      <c r="K474" t="s">
        <v>1705</v>
      </c>
      <c r="L474" t="s">
        <v>1706</v>
      </c>
    </row>
    <row r="475" spans="1:12" x14ac:dyDescent="0.3">
      <c r="A475" t="s">
        <v>1696</v>
      </c>
      <c r="B475" t="s">
        <v>1697</v>
      </c>
      <c r="C475" t="s">
        <v>14</v>
      </c>
      <c r="D475">
        <v>39.950506699999998</v>
      </c>
      <c r="E475">
        <v>-75.169137500000005</v>
      </c>
      <c r="F475" t="s">
        <v>1698</v>
      </c>
      <c r="G475">
        <v>1161</v>
      </c>
      <c r="H475">
        <v>4.5</v>
      </c>
      <c r="I475" t="s">
        <v>1707</v>
      </c>
      <c r="J475">
        <v>4</v>
      </c>
      <c r="K475" t="s">
        <v>1708</v>
      </c>
      <c r="L475" t="s">
        <v>1709</v>
      </c>
    </row>
    <row r="476" spans="1:12" x14ac:dyDescent="0.3">
      <c r="A476" t="s">
        <v>1696</v>
      </c>
      <c r="B476" t="s">
        <v>1697</v>
      </c>
      <c r="C476" t="s">
        <v>14</v>
      </c>
      <c r="D476">
        <v>39.950506699999998</v>
      </c>
      <c r="E476">
        <v>-75.169137500000005</v>
      </c>
      <c r="F476" t="s">
        <v>1698</v>
      </c>
      <c r="G476">
        <v>1161</v>
      </c>
      <c r="H476">
        <v>4.5</v>
      </c>
      <c r="I476" t="s">
        <v>1710</v>
      </c>
      <c r="J476">
        <v>4</v>
      </c>
      <c r="L476" t="s">
        <v>1711</v>
      </c>
    </row>
    <row r="477" spans="1:12" x14ac:dyDescent="0.3">
      <c r="A477" t="s">
        <v>1696</v>
      </c>
      <c r="B477" t="s">
        <v>1697</v>
      </c>
      <c r="C477" t="s">
        <v>14</v>
      </c>
      <c r="D477">
        <v>39.950506699999998</v>
      </c>
      <c r="E477">
        <v>-75.169137500000005</v>
      </c>
      <c r="F477" t="s">
        <v>1698</v>
      </c>
      <c r="G477">
        <v>1161</v>
      </c>
      <c r="H477">
        <v>4.5</v>
      </c>
      <c r="I477" t="s">
        <v>1712</v>
      </c>
      <c r="J477">
        <v>5</v>
      </c>
      <c r="L477" t="s">
        <v>1713</v>
      </c>
    </row>
    <row r="478" spans="1:12" x14ac:dyDescent="0.3">
      <c r="A478" t="s">
        <v>1696</v>
      </c>
      <c r="B478" t="s">
        <v>1697</v>
      </c>
      <c r="C478" t="s">
        <v>14</v>
      </c>
      <c r="D478">
        <v>39.950506699999998</v>
      </c>
      <c r="E478">
        <v>-75.169137500000005</v>
      </c>
      <c r="F478" t="s">
        <v>1698</v>
      </c>
      <c r="G478">
        <v>1161</v>
      </c>
      <c r="H478">
        <v>4.5</v>
      </c>
      <c r="I478" t="s">
        <v>1714</v>
      </c>
      <c r="J478">
        <v>5</v>
      </c>
      <c r="K478" t="s">
        <v>1715</v>
      </c>
      <c r="L478" t="s">
        <v>1716</v>
      </c>
    </row>
    <row r="479" spans="1:12" x14ac:dyDescent="0.3">
      <c r="A479" t="s">
        <v>1696</v>
      </c>
      <c r="B479" t="s">
        <v>1697</v>
      </c>
      <c r="C479" t="s">
        <v>14</v>
      </c>
      <c r="D479">
        <v>39.950506699999998</v>
      </c>
      <c r="E479">
        <v>-75.169137500000005</v>
      </c>
      <c r="F479" t="s">
        <v>1698</v>
      </c>
      <c r="G479">
        <v>1161</v>
      </c>
      <c r="H479">
        <v>4.5</v>
      </c>
      <c r="I479" t="s">
        <v>1717</v>
      </c>
      <c r="J479">
        <v>4</v>
      </c>
      <c r="K479" t="s">
        <v>1718</v>
      </c>
      <c r="L479" t="s">
        <v>1719</v>
      </c>
    </row>
    <row r="480" spans="1:12" x14ac:dyDescent="0.3">
      <c r="A480" t="s">
        <v>1696</v>
      </c>
      <c r="B480" t="s">
        <v>1697</v>
      </c>
      <c r="C480" t="s">
        <v>14</v>
      </c>
      <c r="D480">
        <v>39.950506699999998</v>
      </c>
      <c r="E480">
        <v>-75.169137500000005</v>
      </c>
      <c r="F480" t="s">
        <v>1698</v>
      </c>
      <c r="G480">
        <v>1161</v>
      </c>
      <c r="H480">
        <v>4.5</v>
      </c>
      <c r="I480" t="s">
        <v>1720</v>
      </c>
      <c r="J480">
        <v>4</v>
      </c>
      <c r="L480" t="s">
        <v>1721</v>
      </c>
    </row>
    <row r="481" spans="1:12" x14ac:dyDescent="0.3">
      <c r="A481" t="s">
        <v>1696</v>
      </c>
      <c r="B481" t="s">
        <v>1697</v>
      </c>
      <c r="C481" t="s">
        <v>14</v>
      </c>
      <c r="D481">
        <v>39.950506699999998</v>
      </c>
      <c r="E481">
        <v>-75.169137500000005</v>
      </c>
      <c r="F481" t="s">
        <v>1698</v>
      </c>
      <c r="G481">
        <v>1161</v>
      </c>
      <c r="H481">
        <v>4.5</v>
      </c>
      <c r="I481" t="s">
        <v>1722</v>
      </c>
      <c r="J481">
        <v>3</v>
      </c>
      <c r="K481" t="s">
        <v>1723</v>
      </c>
      <c r="L481" t="s">
        <v>1724</v>
      </c>
    </row>
    <row r="482" spans="1:12" x14ac:dyDescent="0.3">
      <c r="A482" t="s">
        <v>1725</v>
      </c>
      <c r="B482" t="s">
        <v>1726</v>
      </c>
      <c r="C482" t="s">
        <v>14</v>
      </c>
      <c r="D482">
        <v>39.949489999999997</v>
      </c>
      <c r="E482">
        <v>-75.170659999999998</v>
      </c>
      <c r="F482" t="s">
        <v>1727</v>
      </c>
      <c r="G482">
        <v>1159</v>
      </c>
      <c r="H482">
        <v>3.5</v>
      </c>
      <c r="I482" t="s">
        <v>1728</v>
      </c>
      <c r="J482">
        <v>4</v>
      </c>
      <c r="K482" t="s">
        <v>1729</v>
      </c>
      <c r="L482" t="s">
        <v>1730</v>
      </c>
    </row>
    <row r="483" spans="1:12" x14ac:dyDescent="0.3">
      <c r="A483" t="s">
        <v>1725</v>
      </c>
      <c r="B483" t="s">
        <v>1726</v>
      </c>
      <c r="C483" t="s">
        <v>14</v>
      </c>
      <c r="D483">
        <v>39.949489999999997</v>
      </c>
      <c r="E483">
        <v>-75.170659999999998</v>
      </c>
      <c r="F483" t="s">
        <v>1727</v>
      </c>
      <c r="G483">
        <v>1159</v>
      </c>
      <c r="H483">
        <v>3.5</v>
      </c>
      <c r="I483" t="s">
        <v>1731</v>
      </c>
      <c r="J483">
        <v>4</v>
      </c>
      <c r="K483" t="s">
        <v>1732</v>
      </c>
      <c r="L483" t="s">
        <v>1733</v>
      </c>
    </row>
    <row r="484" spans="1:12" x14ac:dyDescent="0.3">
      <c r="A484" t="s">
        <v>1725</v>
      </c>
      <c r="B484" t="s">
        <v>1726</v>
      </c>
      <c r="C484" t="s">
        <v>14</v>
      </c>
      <c r="D484">
        <v>39.949489999999997</v>
      </c>
      <c r="E484">
        <v>-75.170659999999998</v>
      </c>
      <c r="F484" t="s">
        <v>1727</v>
      </c>
      <c r="G484">
        <v>1159</v>
      </c>
      <c r="H484">
        <v>3.5</v>
      </c>
      <c r="I484" t="s">
        <v>1734</v>
      </c>
      <c r="J484">
        <v>5</v>
      </c>
      <c r="K484" t="s">
        <v>1735</v>
      </c>
      <c r="L484" t="s">
        <v>1736</v>
      </c>
    </row>
    <row r="485" spans="1:12" x14ac:dyDescent="0.3">
      <c r="A485" t="s">
        <v>1725</v>
      </c>
      <c r="B485" t="s">
        <v>1726</v>
      </c>
      <c r="C485" t="s">
        <v>14</v>
      </c>
      <c r="D485">
        <v>39.949489999999997</v>
      </c>
      <c r="E485">
        <v>-75.170659999999998</v>
      </c>
      <c r="F485" t="s">
        <v>1727</v>
      </c>
      <c r="G485">
        <v>1159</v>
      </c>
      <c r="H485">
        <v>3.5</v>
      </c>
      <c r="I485" t="s">
        <v>1737</v>
      </c>
      <c r="J485">
        <v>4</v>
      </c>
      <c r="L485" t="s">
        <v>1738</v>
      </c>
    </row>
    <row r="486" spans="1:12" x14ac:dyDescent="0.3">
      <c r="A486" t="s">
        <v>1725</v>
      </c>
      <c r="B486" t="s">
        <v>1726</v>
      </c>
      <c r="C486" t="s">
        <v>14</v>
      </c>
      <c r="D486">
        <v>39.949489999999997</v>
      </c>
      <c r="E486">
        <v>-75.170659999999998</v>
      </c>
      <c r="F486" t="s">
        <v>1727</v>
      </c>
      <c r="G486">
        <v>1159</v>
      </c>
      <c r="H486">
        <v>3.5</v>
      </c>
      <c r="I486" t="s">
        <v>1739</v>
      </c>
      <c r="J486">
        <v>4</v>
      </c>
      <c r="L486" t="s">
        <v>1740</v>
      </c>
    </row>
    <row r="487" spans="1:12" x14ac:dyDescent="0.3">
      <c r="A487" t="s">
        <v>1725</v>
      </c>
      <c r="B487" t="s">
        <v>1726</v>
      </c>
      <c r="C487" t="s">
        <v>14</v>
      </c>
      <c r="D487">
        <v>39.949489999999997</v>
      </c>
      <c r="E487">
        <v>-75.170659999999998</v>
      </c>
      <c r="F487" t="s">
        <v>1727</v>
      </c>
      <c r="G487">
        <v>1159</v>
      </c>
      <c r="H487">
        <v>3.5</v>
      </c>
      <c r="I487" t="s">
        <v>1741</v>
      </c>
      <c r="J487">
        <v>3</v>
      </c>
      <c r="L487" t="s">
        <v>1742</v>
      </c>
    </row>
    <row r="488" spans="1:12" x14ac:dyDescent="0.3">
      <c r="A488" t="s">
        <v>1725</v>
      </c>
      <c r="B488" t="s">
        <v>1726</v>
      </c>
      <c r="C488" t="s">
        <v>14</v>
      </c>
      <c r="D488">
        <v>39.949489999999997</v>
      </c>
      <c r="E488">
        <v>-75.170659999999998</v>
      </c>
      <c r="F488" t="s">
        <v>1727</v>
      </c>
      <c r="G488">
        <v>1159</v>
      </c>
      <c r="H488">
        <v>3.5</v>
      </c>
      <c r="I488" t="s">
        <v>1743</v>
      </c>
      <c r="J488">
        <v>4</v>
      </c>
      <c r="K488" t="s">
        <v>1744</v>
      </c>
      <c r="L488" t="s">
        <v>1745</v>
      </c>
    </row>
    <row r="489" spans="1:12" x14ac:dyDescent="0.3">
      <c r="A489" t="s">
        <v>1725</v>
      </c>
      <c r="B489" t="s">
        <v>1726</v>
      </c>
      <c r="C489" t="s">
        <v>14</v>
      </c>
      <c r="D489">
        <v>39.949489999999997</v>
      </c>
      <c r="E489">
        <v>-75.170659999999998</v>
      </c>
      <c r="F489" t="s">
        <v>1727</v>
      </c>
      <c r="G489">
        <v>1159</v>
      </c>
      <c r="H489">
        <v>3.5</v>
      </c>
      <c r="I489" t="s">
        <v>1746</v>
      </c>
      <c r="J489">
        <v>3</v>
      </c>
      <c r="K489" t="s">
        <v>1747</v>
      </c>
      <c r="L489" t="s">
        <v>1748</v>
      </c>
    </row>
    <row r="490" spans="1:12" x14ac:dyDescent="0.3">
      <c r="A490" t="s">
        <v>1725</v>
      </c>
      <c r="B490" t="s">
        <v>1726</v>
      </c>
      <c r="C490" t="s">
        <v>14</v>
      </c>
      <c r="D490">
        <v>39.949489999999997</v>
      </c>
      <c r="E490">
        <v>-75.170659999999998</v>
      </c>
      <c r="F490" t="s">
        <v>1727</v>
      </c>
      <c r="G490">
        <v>1159</v>
      </c>
      <c r="H490">
        <v>3.5</v>
      </c>
      <c r="I490" t="s">
        <v>1749</v>
      </c>
      <c r="J490">
        <v>5</v>
      </c>
      <c r="K490" t="s">
        <v>1750</v>
      </c>
      <c r="L490" t="s">
        <v>1751</v>
      </c>
    </row>
    <row r="491" spans="1:12" x14ac:dyDescent="0.3">
      <c r="A491" t="s">
        <v>1725</v>
      </c>
      <c r="B491" t="s">
        <v>1726</v>
      </c>
      <c r="C491" t="s">
        <v>14</v>
      </c>
      <c r="D491">
        <v>39.949489999999997</v>
      </c>
      <c r="E491">
        <v>-75.170659999999998</v>
      </c>
      <c r="F491" t="s">
        <v>1727</v>
      </c>
      <c r="G491">
        <v>1159</v>
      </c>
      <c r="H491">
        <v>3.5</v>
      </c>
      <c r="I491" t="s">
        <v>1752</v>
      </c>
      <c r="J491">
        <v>4</v>
      </c>
      <c r="K491" t="s">
        <v>1753</v>
      </c>
      <c r="L491" t="s">
        <v>1754</v>
      </c>
    </row>
    <row r="492" spans="1:12" x14ac:dyDescent="0.3">
      <c r="A492" t="s">
        <v>1755</v>
      </c>
      <c r="B492" t="s">
        <v>1756</v>
      </c>
      <c r="C492" t="s">
        <v>14</v>
      </c>
      <c r="D492">
        <v>39.947786438000001</v>
      </c>
      <c r="E492">
        <v>-75.161892809099996</v>
      </c>
      <c r="F492" t="s">
        <v>1757</v>
      </c>
      <c r="G492">
        <v>1147</v>
      </c>
      <c r="H492">
        <v>4</v>
      </c>
      <c r="I492" t="s">
        <v>1758</v>
      </c>
      <c r="J492">
        <v>3</v>
      </c>
      <c r="K492" t="s">
        <v>1759</v>
      </c>
      <c r="L492" t="s">
        <v>1760</v>
      </c>
    </row>
    <row r="493" spans="1:12" x14ac:dyDescent="0.3">
      <c r="A493" t="s">
        <v>1755</v>
      </c>
      <c r="B493" t="s">
        <v>1756</v>
      </c>
      <c r="C493" t="s">
        <v>14</v>
      </c>
      <c r="D493">
        <v>39.947786438000001</v>
      </c>
      <c r="E493">
        <v>-75.161892809099996</v>
      </c>
      <c r="F493" t="s">
        <v>1757</v>
      </c>
      <c r="G493">
        <v>1147</v>
      </c>
      <c r="H493">
        <v>4</v>
      </c>
      <c r="I493" t="s">
        <v>1761</v>
      </c>
      <c r="J493">
        <v>4</v>
      </c>
      <c r="L493" t="s">
        <v>1762</v>
      </c>
    </row>
    <row r="494" spans="1:12" x14ac:dyDescent="0.3">
      <c r="A494" t="s">
        <v>1755</v>
      </c>
      <c r="B494" t="s">
        <v>1756</v>
      </c>
      <c r="C494" t="s">
        <v>14</v>
      </c>
      <c r="D494">
        <v>39.947786438000001</v>
      </c>
      <c r="E494">
        <v>-75.161892809099996</v>
      </c>
      <c r="F494" t="s">
        <v>1757</v>
      </c>
      <c r="G494">
        <v>1147</v>
      </c>
      <c r="H494">
        <v>4</v>
      </c>
      <c r="I494" t="s">
        <v>1763</v>
      </c>
      <c r="J494">
        <v>5</v>
      </c>
      <c r="L494" t="s">
        <v>1764</v>
      </c>
    </row>
    <row r="495" spans="1:12" x14ac:dyDescent="0.3">
      <c r="A495" t="s">
        <v>1755</v>
      </c>
      <c r="B495" t="s">
        <v>1756</v>
      </c>
      <c r="C495" t="s">
        <v>14</v>
      </c>
      <c r="D495">
        <v>39.947786438000001</v>
      </c>
      <c r="E495">
        <v>-75.161892809099996</v>
      </c>
      <c r="F495" t="s">
        <v>1757</v>
      </c>
      <c r="G495">
        <v>1147</v>
      </c>
      <c r="H495">
        <v>4</v>
      </c>
      <c r="I495" t="s">
        <v>1765</v>
      </c>
      <c r="J495">
        <v>4</v>
      </c>
      <c r="L495" t="s">
        <v>1766</v>
      </c>
    </row>
    <row r="496" spans="1:12" x14ac:dyDescent="0.3">
      <c r="A496" t="s">
        <v>1755</v>
      </c>
      <c r="B496" t="s">
        <v>1756</v>
      </c>
      <c r="C496" t="s">
        <v>14</v>
      </c>
      <c r="D496">
        <v>39.947786438000001</v>
      </c>
      <c r="E496">
        <v>-75.161892809099996</v>
      </c>
      <c r="F496" t="s">
        <v>1757</v>
      </c>
      <c r="G496">
        <v>1147</v>
      </c>
      <c r="H496">
        <v>4</v>
      </c>
      <c r="I496" t="s">
        <v>1767</v>
      </c>
      <c r="J496">
        <v>5</v>
      </c>
      <c r="K496" t="s">
        <v>1768</v>
      </c>
      <c r="L496" t="s">
        <v>1769</v>
      </c>
    </row>
    <row r="497" spans="1:24" x14ac:dyDescent="0.3">
      <c r="A497" t="s">
        <v>1755</v>
      </c>
      <c r="B497" t="s">
        <v>1756</v>
      </c>
      <c r="C497" t="s">
        <v>14</v>
      </c>
      <c r="D497">
        <v>39.947786438000001</v>
      </c>
      <c r="E497">
        <v>-75.161892809099996</v>
      </c>
      <c r="F497" t="s">
        <v>1757</v>
      </c>
      <c r="G497">
        <v>1147</v>
      </c>
      <c r="H497">
        <v>4</v>
      </c>
      <c r="I497" t="s">
        <v>1770</v>
      </c>
      <c r="J497">
        <v>5</v>
      </c>
      <c r="K497" t="s">
        <v>1771</v>
      </c>
      <c r="L497" t="s">
        <v>1772</v>
      </c>
    </row>
    <row r="498" spans="1:24" x14ac:dyDescent="0.3">
      <c r="A498" t="s">
        <v>1755</v>
      </c>
      <c r="B498" t="s">
        <v>1756</v>
      </c>
      <c r="C498" t="s">
        <v>14</v>
      </c>
      <c r="D498">
        <v>39.947786438000001</v>
      </c>
      <c r="E498">
        <v>-75.161892809099996</v>
      </c>
      <c r="F498" t="s">
        <v>1757</v>
      </c>
      <c r="G498">
        <v>1147</v>
      </c>
      <c r="H498">
        <v>4</v>
      </c>
      <c r="I498" t="s">
        <v>1773</v>
      </c>
      <c r="J498">
        <v>2</v>
      </c>
      <c r="K498" t="s">
        <v>1774</v>
      </c>
      <c r="L498" t="s">
        <v>1775</v>
      </c>
    </row>
    <row r="499" spans="1:24" x14ac:dyDescent="0.3">
      <c r="A499" t="s">
        <v>1755</v>
      </c>
      <c r="B499" t="s">
        <v>1756</v>
      </c>
      <c r="C499" t="s">
        <v>14</v>
      </c>
      <c r="D499">
        <v>39.947786438000001</v>
      </c>
      <c r="E499">
        <v>-75.161892809099996</v>
      </c>
      <c r="F499" t="s">
        <v>1757</v>
      </c>
      <c r="G499">
        <v>1147</v>
      </c>
      <c r="H499">
        <v>4</v>
      </c>
      <c r="I499" t="s">
        <v>1776</v>
      </c>
      <c r="J499">
        <v>3</v>
      </c>
      <c r="K499" t="s">
        <v>1777</v>
      </c>
      <c r="L499" t="s">
        <v>1778</v>
      </c>
    </row>
    <row r="500" spans="1:24" x14ac:dyDescent="0.3">
      <c r="A500" t="s">
        <v>1755</v>
      </c>
      <c r="B500" t="s">
        <v>1756</v>
      </c>
      <c r="C500" t="s">
        <v>14</v>
      </c>
      <c r="D500">
        <v>39.947786438000001</v>
      </c>
      <c r="E500">
        <v>-75.161892809099996</v>
      </c>
      <c r="F500" t="s">
        <v>1757</v>
      </c>
      <c r="G500">
        <v>1147</v>
      </c>
      <c r="H500">
        <v>4</v>
      </c>
      <c r="I500" t="s">
        <v>1779</v>
      </c>
      <c r="J500">
        <v>5</v>
      </c>
      <c r="L500" t="s">
        <v>1780</v>
      </c>
    </row>
    <row r="501" spans="1:24" x14ac:dyDescent="0.3">
      <c r="A501" t="s">
        <v>1755</v>
      </c>
      <c r="B501" t="s">
        <v>1756</v>
      </c>
      <c r="C501" t="s">
        <v>14</v>
      </c>
      <c r="D501">
        <v>39.947786438000001</v>
      </c>
      <c r="E501">
        <v>-75.161892809099996</v>
      </c>
      <c r="F501" t="s">
        <v>1757</v>
      </c>
      <c r="G501">
        <v>1147</v>
      </c>
      <c r="H501">
        <v>4</v>
      </c>
      <c r="I501" t="s">
        <v>1781</v>
      </c>
      <c r="J501">
        <v>5</v>
      </c>
      <c r="L501" t="e">
        <f>-ek3DshZyeJp9oXcncRxqQ</f>
        <v>#NAME?</v>
      </c>
    </row>
    <row r="502" spans="1:24" x14ac:dyDescent="0.3">
      <c r="A502" t="s">
        <v>1782</v>
      </c>
      <c r="B502" t="s">
        <v>1783</v>
      </c>
      <c r="C502" t="s">
        <v>14</v>
      </c>
      <c r="D502">
        <v>39.949314399999999</v>
      </c>
      <c r="E502">
        <v>-75.152525400000002</v>
      </c>
      <c r="F502" t="s">
        <v>1784</v>
      </c>
      <c r="G502">
        <v>1141</v>
      </c>
      <c r="H502">
        <v>3.5</v>
      </c>
      <c r="I502" t="s">
        <v>1785</v>
      </c>
      <c r="J502">
        <v>4</v>
      </c>
      <c r="L502" t="s">
        <v>1786</v>
      </c>
    </row>
    <row r="503" spans="1:24" x14ac:dyDescent="0.3">
      <c r="A503" t="s">
        <v>1782</v>
      </c>
      <c r="B503" t="s">
        <v>1783</v>
      </c>
      <c r="C503" t="s">
        <v>14</v>
      </c>
      <c r="D503">
        <v>39.949314399999999</v>
      </c>
      <c r="E503">
        <v>-75.152525400000002</v>
      </c>
      <c r="F503" t="s">
        <v>1784</v>
      </c>
      <c r="G503">
        <v>1141</v>
      </c>
      <c r="H503">
        <v>3.5</v>
      </c>
      <c r="I503" t="s">
        <v>1787</v>
      </c>
      <c r="J503">
        <v>3</v>
      </c>
      <c r="K503" t="s">
        <v>1788</v>
      </c>
      <c r="L503" t="s">
        <v>1789</v>
      </c>
    </row>
    <row r="504" spans="1:24" x14ac:dyDescent="0.3">
      <c r="A504" t="s">
        <v>1782</v>
      </c>
      <c r="B504" t="s">
        <v>1783</v>
      </c>
      <c r="C504" t="s">
        <v>14</v>
      </c>
      <c r="D504">
        <v>39.949314399999999</v>
      </c>
      <c r="E504">
        <v>-75.152525400000002</v>
      </c>
      <c r="F504" t="s">
        <v>1784</v>
      </c>
      <c r="G504">
        <v>1141</v>
      </c>
      <c r="H504">
        <v>3.5</v>
      </c>
      <c r="I504" t="s">
        <v>1790</v>
      </c>
      <c r="J504">
        <v>4</v>
      </c>
      <c r="K504" t="s">
        <v>1791</v>
      </c>
      <c r="L504" t="s">
        <v>1792</v>
      </c>
    </row>
    <row r="505" spans="1:24" x14ac:dyDescent="0.3">
      <c r="A505" t="s">
        <v>1782</v>
      </c>
      <c r="B505" t="s">
        <v>1783</v>
      </c>
      <c r="C505" t="s">
        <v>14</v>
      </c>
      <c r="D505">
        <v>39.949314399999999</v>
      </c>
      <c r="E505">
        <v>-75.152525400000002</v>
      </c>
      <c r="F505" t="s">
        <v>1784</v>
      </c>
      <c r="G505">
        <v>1141</v>
      </c>
      <c r="H505">
        <v>3.5</v>
      </c>
      <c r="I505" t="s">
        <v>1793</v>
      </c>
      <c r="J505">
        <v>4</v>
      </c>
      <c r="K505" t="s">
        <v>1794</v>
      </c>
      <c r="L505" t="s">
        <v>1795</v>
      </c>
    </row>
    <row r="506" spans="1:24" x14ac:dyDescent="0.3">
      <c r="A506" t="s">
        <v>1782</v>
      </c>
      <c r="B506" t="s">
        <v>1783</v>
      </c>
      <c r="C506" t="s">
        <v>14</v>
      </c>
      <c r="D506">
        <v>39.949314399999999</v>
      </c>
      <c r="E506">
        <v>-75.152525400000002</v>
      </c>
      <c r="F506" t="s">
        <v>1784</v>
      </c>
      <c r="G506">
        <v>1141</v>
      </c>
      <c r="H506">
        <v>3.5</v>
      </c>
      <c r="I506" t="s">
        <v>1796</v>
      </c>
      <c r="J506">
        <v>5</v>
      </c>
      <c r="K506" t="s">
        <v>1797</v>
      </c>
      <c r="L506" t="s">
        <v>1798</v>
      </c>
      <c r="M506" t="s">
        <v>1799</v>
      </c>
      <c r="N506" t="s">
        <v>1800</v>
      </c>
      <c r="O506" t="s">
        <v>1801</v>
      </c>
      <c r="P506" t="s">
        <v>1802</v>
      </c>
      <c r="Q506" t="s">
        <v>1803</v>
      </c>
      <c r="R506" t="s">
        <v>1804</v>
      </c>
      <c r="S506" t="s">
        <v>1805</v>
      </c>
      <c r="T506" t="s">
        <v>1806</v>
      </c>
      <c r="U506" t="s">
        <v>1807</v>
      </c>
      <c r="V506" t="s">
        <v>1808</v>
      </c>
      <c r="W506" t="s">
        <v>1809</v>
      </c>
      <c r="X506" t="s">
        <v>1810</v>
      </c>
    </row>
    <row r="507" spans="1:24" x14ac:dyDescent="0.3">
      <c r="A507" t="s">
        <v>1782</v>
      </c>
      <c r="B507" t="s">
        <v>1783</v>
      </c>
      <c r="C507" t="s">
        <v>14</v>
      </c>
      <c r="D507">
        <v>39.949314399999999</v>
      </c>
      <c r="E507">
        <v>-75.152525400000002</v>
      </c>
      <c r="F507" t="s">
        <v>1784</v>
      </c>
      <c r="G507">
        <v>1141</v>
      </c>
      <c r="H507">
        <v>3.5</v>
      </c>
      <c r="I507" t="s">
        <v>1811</v>
      </c>
      <c r="J507">
        <v>4</v>
      </c>
      <c r="K507" t="s">
        <v>1812</v>
      </c>
      <c r="L507" t="s">
        <v>1813</v>
      </c>
    </row>
    <row r="508" spans="1:24" x14ac:dyDescent="0.3">
      <c r="A508" t="s">
        <v>1782</v>
      </c>
      <c r="B508" t="s">
        <v>1783</v>
      </c>
      <c r="C508" t="s">
        <v>14</v>
      </c>
      <c r="D508">
        <v>39.949314399999999</v>
      </c>
      <c r="E508">
        <v>-75.152525400000002</v>
      </c>
      <c r="F508" t="s">
        <v>1784</v>
      </c>
      <c r="G508">
        <v>1141</v>
      </c>
      <c r="H508">
        <v>3.5</v>
      </c>
      <c r="I508" t="s">
        <v>1814</v>
      </c>
      <c r="J508">
        <v>4</v>
      </c>
      <c r="K508" t="s">
        <v>1815</v>
      </c>
      <c r="L508" t="e">
        <f>--vCeHrklS1DIep0QhorrA</f>
        <v>#NAME?</v>
      </c>
    </row>
    <row r="509" spans="1:24" x14ac:dyDescent="0.3">
      <c r="A509" t="s">
        <v>1782</v>
      </c>
      <c r="B509" t="s">
        <v>1783</v>
      </c>
      <c r="C509" t="s">
        <v>14</v>
      </c>
      <c r="D509">
        <v>39.949314399999999</v>
      </c>
      <c r="E509">
        <v>-75.152525400000002</v>
      </c>
      <c r="F509" t="s">
        <v>1784</v>
      </c>
      <c r="G509">
        <v>1141</v>
      </c>
      <c r="H509">
        <v>3.5</v>
      </c>
      <c r="I509" t="s">
        <v>1816</v>
      </c>
      <c r="J509">
        <v>4</v>
      </c>
      <c r="K509" t="s">
        <v>1817</v>
      </c>
      <c r="L509" t="s">
        <v>1818</v>
      </c>
    </row>
    <row r="510" spans="1:24" x14ac:dyDescent="0.3">
      <c r="A510" t="s">
        <v>1782</v>
      </c>
      <c r="B510" t="s">
        <v>1783</v>
      </c>
      <c r="C510" t="s">
        <v>14</v>
      </c>
      <c r="D510">
        <v>39.949314399999999</v>
      </c>
      <c r="E510">
        <v>-75.152525400000002</v>
      </c>
      <c r="F510" t="s">
        <v>1784</v>
      </c>
      <c r="G510">
        <v>1141</v>
      </c>
      <c r="H510">
        <v>3.5</v>
      </c>
      <c r="I510" t="s">
        <v>1819</v>
      </c>
      <c r="J510">
        <v>3</v>
      </c>
      <c r="K510" t="s">
        <v>1820</v>
      </c>
      <c r="L510" t="s">
        <v>1821</v>
      </c>
    </row>
    <row r="511" spans="1:24" x14ac:dyDescent="0.3">
      <c r="A511" t="s">
        <v>1782</v>
      </c>
      <c r="B511" t="s">
        <v>1783</v>
      </c>
      <c r="C511" t="s">
        <v>14</v>
      </c>
      <c r="D511">
        <v>39.949314399999999</v>
      </c>
      <c r="E511">
        <v>-75.152525400000002</v>
      </c>
      <c r="F511" t="s">
        <v>1784</v>
      </c>
      <c r="G511">
        <v>1141</v>
      </c>
      <c r="H511">
        <v>3.5</v>
      </c>
      <c r="I511" t="s">
        <v>1822</v>
      </c>
      <c r="J511">
        <v>2</v>
      </c>
      <c r="K511" t="s">
        <v>1823</v>
      </c>
      <c r="L511" t="s">
        <v>1824</v>
      </c>
    </row>
    <row r="512" spans="1:24" x14ac:dyDescent="0.3">
      <c r="A512" t="s">
        <v>1825</v>
      </c>
      <c r="B512" t="s">
        <v>1826</v>
      </c>
      <c r="C512" t="s">
        <v>14</v>
      </c>
      <c r="D512">
        <v>39.949699299999999</v>
      </c>
      <c r="E512">
        <v>-75.162184999999994</v>
      </c>
      <c r="F512" t="s">
        <v>1827</v>
      </c>
      <c r="G512">
        <v>1140</v>
      </c>
      <c r="H512">
        <v>4.5</v>
      </c>
      <c r="I512" t="s">
        <v>1828</v>
      </c>
      <c r="J512">
        <v>5</v>
      </c>
      <c r="K512" t="s">
        <v>1829</v>
      </c>
      <c r="L512" t="s">
        <v>1830</v>
      </c>
    </row>
    <row r="513" spans="1:17" x14ac:dyDescent="0.3">
      <c r="A513" t="s">
        <v>1825</v>
      </c>
      <c r="B513" t="s">
        <v>1826</v>
      </c>
      <c r="C513" t="s">
        <v>14</v>
      </c>
      <c r="D513">
        <v>39.949699299999999</v>
      </c>
      <c r="E513">
        <v>-75.162184999999994</v>
      </c>
      <c r="F513" t="s">
        <v>1827</v>
      </c>
      <c r="G513">
        <v>1140</v>
      </c>
      <c r="H513">
        <v>4.5</v>
      </c>
      <c r="I513" t="e">
        <f>-dYn4X7fqr8XvVBPpDDBdg</f>
        <v>#NAME?</v>
      </c>
      <c r="J513">
        <v>3</v>
      </c>
      <c r="K513" t="s">
        <v>1831</v>
      </c>
      <c r="L513" t="s">
        <v>1832</v>
      </c>
    </row>
    <row r="514" spans="1:17" x14ac:dyDescent="0.3">
      <c r="A514" t="s">
        <v>1825</v>
      </c>
      <c r="B514" t="s">
        <v>1826</v>
      </c>
      <c r="C514" t="s">
        <v>14</v>
      </c>
      <c r="D514">
        <v>39.949699299999999</v>
      </c>
      <c r="E514">
        <v>-75.162184999999994</v>
      </c>
      <c r="F514" t="s">
        <v>1827</v>
      </c>
      <c r="G514">
        <v>1140</v>
      </c>
      <c r="H514">
        <v>4.5</v>
      </c>
      <c r="I514" t="s">
        <v>1833</v>
      </c>
      <c r="J514">
        <v>3</v>
      </c>
      <c r="K514" t="s">
        <v>1834</v>
      </c>
      <c r="L514" t="s">
        <v>1835</v>
      </c>
    </row>
    <row r="515" spans="1:17" x14ac:dyDescent="0.3">
      <c r="A515" t="s">
        <v>1825</v>
      </c>
      <c r="B515" t="s">
        <v>1826</v>
      </c>
      <c r="C515" t="s">
        <v>14</v>
      </c>
      <c r="D515">
        <v>39.949699299999999</v>
      </c>
      <c r="E515">
        <v>-75.162184999999994</v>
      </c>
      <c r="F515" t="s">
        <v>1827</v>
      </c>
      <c r="G515">
        <v>1140</v>
      </c>
      <c r="H515">
        <v>4.5</v>
      </c>
      <c r="I515" t="s">
        <v>1836</v>
      </c>
      <c r="J515">
        <v>2</v>
      </c>
      <c r="L515" t="s">
        <v>1837</v>
      </c>
    </row>
    <row r="516" spans="1:17" x14ac:dyDescent="0.3">
      <c r="A516" t="s">
        <v>1825</v>
      </c>
      <c r="B516" t="s">
        <v>1826</v>
      </c>
      <c r="C516" t="s">
        <v>14</v>
      </c>
      <c r="D516">
        <v>39.949699299999999</v>
      </c>
      <c r="E516">
        <v>-75.162184999999994</v>
      </c>
      <c r="F516" t="s">
        <v>1827</v>
      </c>
      <c r="G516">
        <v>1140</v>
      </c>
      <c r="H516">
        <v>4.5</v>
      </c>
      <c r="I516" t="s">
        <v>1838</v>
      </c>
      <c r="J516">
        <v>3</v>
      </c>
      <c r="K516" t="s">
        <v>1839</v>
      </c>
      <c r="L516" t="s">
        <v>1522</v>
      </c>
    </row>
    <row r="517" spans="1:17" x14ac:dyDescent="0.3">
      <c r="A517" t="s">
        <v>1825</v>
      </c>
      <c r="B517" t="s">
        <v>1826</v>
      </c>
      <c r="C517" t="s">
        <v>14</v>
      </c>
      <c r="D517">
        <v>39.949699299999999</v>
      </c>
      <c r="E517">
        <v>-75.162184999999994</v>
      </c>
      <c r="F517" t="s">
        <v>1827</v>
      </c>
      <c r="G517">
        <v>1140</v>
      </c>
      <c r="H517">
        <v>4.5</v>
      </c>
      <c r="I517" t="s">
        <v>1840</v>
      </c>
      <c r="J517">
        <v>5</v>
      </c>
      <c r="K517" t="s">
        <v>1841</v>
      </c>
      <c r="L517" t="s">
        <v>1842</v>
      </c>
    </row>
    <row r="518" spans="1:17" x14ac:dyDescent="0.3">
      <c r="A518" t="s">
        <v>1825</v>
      </c>
      <c r="B518" t="s">
        <v>1826</v>
      </c>
      <c r="C518" t="s">
        <v>14</v>
      </c>
      <c r="D518">
        <v>39.949699299999999</v>
      </c>
      <c r="E518">
        <v>-75.162184999999994</v>
      </c>
      <c r="F518" t="s">
        <v>1827</v>
      </c>
      <c r="G518">
        <v>1140</v>
      </c>
      <c r="H518">
        <v>4.5</v>
      </c>
      <c r="I518" t="s">
        <v>1843</v>
      </c>
      <c r="J518">
        <v>5</v>
      </c>
      <c r="K518" t="s">
        <v>1844</v>
      </c>
      <c r="L518" t="s">
        <v>1845</v>
      </c>
    </row>
    <row r="519" spans="1:17" x14ac:dyDescent="0.3">
      <c r="A519" t="s">
        <v>1825</v>
      </c>
      <c r="B519" t="s">
        <v>1826</v>
      </c>
      <c r="C519" t="s">
        <v>14</v>
      </c>
      <c r="D519">
        <v>39.949699299999999</v>
      </c>
      <c r="E519">
        <v>-75.162184999999994</v>
      </c>
      <c r="F519" t="s">
        <v>1827</v>
      </c>
      <c r="G519">
        <v>1140</v>
      </c>
      <c r="H519">
        <v>4.5</v>
      </c>
      <c r="I519" t="s">
        <v>1846</v>
      </c>
      <c r="J519">
        <v>1</v>
      </c>
      <c r="K519" t="s">
        <v>1847</v>
      </c>
      <c r="L519" t="s">
        <v>1848</v>
      </c>
    </row>
    <row r="520" spans="1:17" x14ac:dyDescent="0.3">
      <c r="A520" t="s">
        <v>1825</v>
      </c>
      <c r="B520" t="s">
        <v>1826</v>
      </c>
      <c r="C520" t="s">
        <v>14</v>
      </c>
      <c r="D520">
        <v>39.949699299999999</v>
      </c>
      <c r="E520">
        <v>-75.162184999999994</v>
      </c>
      <c r="F520" t="s">
        <v>1827</v>
      </c>
      <c r="G520">
        <v>1140</v>
      </c>
      <c r="H520">
        <v>4.5</v>
      </c>
      <c r="I520" t="s">
        <v>1849</v>
      </c>
      <c r="J520">
        <v>5</v>
      </c>
      <c r="K520" t="s">
        <v>1850</v>
      </c>
      <c r="L520" t="s">
        <v>1851</v>
      </c>
      <c r="M520" t="s">
        <v>1852</v>
      </c>
      <c r="N520" t="s">
        <v>1853</v>
      </c>
      <c r="O520" t="s">
        <v>1854</v>
      </c>
      <c r="P520" t="s">
        <v>1855</v>
      </c>
      <c r="Q520" t="s">
        <v>1856</v>
      </c>
    </row>
    <row r="521" spans="1:17" x14ac:dyDescent="0.3">
      <c r="A521" t="s">
        <v>1825</v>
      </c>
      <c r="B521" t="s">
        <v>1826</v>
      </c>
      <c r="C521" t="s">
        <v>14</v>
      </c>
      <c r="D521">
        <v>39.949699299999999</v>
      </c>
      <c r="E521">
        <v>-75.162184999999994</v>
      </c>
      <c r="F521" t="s">
        <v>1827</v>
      </c>
      <c r="G521">
        <v>1140</v>
      </c>
      <c r="H521">
        <v>4.5</v>
      </c>
      <c r="I521" t="s">
        <v>1857</v>
      </c>
      <c r="J521">
        <v>5</v>
      </c>
      <c r="L521" t="s">
        <v>1858</v>
      </c>
    </row>
    <row r="522" spans="1:17" x14ac:dyDescent="0.3">
      <c r="A522" t="e">
        <f t="shared" ref="A522:A531" si="1">-cEFKAznWmI0cledNOIQ7w</f>
        <v>#NAME?</v>
      </c>
      <c r="B522" t="s">
        <v>1859</v>
      </c>
      <c r="C522" t="s">
        <v>14</v>
      </c>
      <c r="D522">
        <v>39.951278899999998</v>
      </c>
      <c r="E522">
        <v>-75.169518100000005</v>
      </c>
      <c r="F522" t="s">
        <v>1860</v>
      </c>
      <c r="G522">
        <v>1138</v>
      </c>
      <c r="H522">
        <v>4.5</v>
      </c>
      <c r="I522" t="s">
        <v>1861</v>
      </c>
      <c r="J522">
        <v>5</v>
      </c>
      <c r="L522" t="s">
        <v>1862</v>
      </c>
    </row>
    <row r="523" spans="1:17" x14ac:dyDescent="0.3">
      <c r="A523" t="e">
        <f t="shared" si="1"/>
        <v>#NAME?</v>
      </c>
      <c r="B523" t="s">
        <v>1859</v>
      </c>
      <c r="C523" t="s">
        <v>14</v>
      </c>
      <c r="D523">
        <v>39.951278899999998</v>
      </c>
      <c r="E523">
        <v>-75.169518100000005</v>
      </c>
      <c r="F523" t="s">
        <v>1860</v>
      </c>
      <c r="G523">
        <v>1138</v>
      </c>
      <c r="H523">
        <v>4.5</v>
      </c>
      <c r="I523" t="s">
        <v>1863</v>
      </c>
      <c r="J523">
        <v>5</v>
      </c>
      <c r="L523" t="s">
        <v>1864</v>
      </c>
    </row>
    <row r="524" spans="1:17" x14ac:dyDescent="0.3">
      <c r="A524" t="e">
        <f t="shared" si="1"/>
        <v>#NAME?</v>
      </c>
      <c r="B524" t="s">
        <v>1859</v>
      </c>
      <c r="C524" t="s">
        <v>14</v>
      </c>
      <c r="D524">
        <v>39.951278899999998</v>
      </c>
      <c r="E524">
        <v>-75.169518100000005</v>
      </c>
      <c r="F524" t="s">
        <v>1860</v>
      </c>
      <c r="G524">
        <v>1138</v>
      </c>
      <c r="H524">
        <v>4.5</v>
      </c>
      <c r="I524" t="s">
        <v>1865</v>
      </c>
      <c r="J524">
        <v>4</v>
      </c>
      <c r="K524" t="s">
        <v>1866</v>
      </c>
      <c r="L524" t="s">
        <v>892</v>
      </c>
    </row>
    <row r="525" spans="1:17" x14ac:dyDescent="0.3">
      <c r="A525" t="e">
        <f t="shared" si="1"/>
        <v>#NAME?</v>
      </c>
      <c r="B525" t="s">
        <v>1859</v>
      </c>
      <c r="C525" t="s">
        <v>14</v>
      </c>
      <c r="D525">
        <v>39.951278899999998</v>
      </c>
      <c r="E525">
        <v>-75.169518100000005</v>
      </c>
      <c r="F525" t="s">
        <v>1860</v>
      </c>
      <c r="G525">
        <v>1138</v>
      </c>
      <c r="H525">
        <v>4.5</v>
      </c>
      <c r="I525" t="s">
        <v>1867</v>
      </c>
      <c r="J525">
        <v>5</v>
      </c>
      <c r="L525" t="s">
        <v>1868</v>
      </c>
    </row>
    <row r="526" spans="1:17" x14ac:dyDescent="0.3">
      <c r="A526" t="e">
        <f t="shared" si="1"/>
        <v>#NAME?</v>
      </c>
      <c r="B526" t="s">
        <v>1859</v>
      </c>
      <c r="C526" t="s">
        <v>14</v>
      </c>
      <c r="D526">
        <v>39.951278899999998</v>
      </c>
      <c r="E526">
        <v>-75.169518100000005</v>
      </c>
      <c r="F526" t="s">
        <v>1860</v>
      </c>
      <c r="G526">
        <v>1138</v>
      </c>
      <c r="H526">
        <v>4.5</v>
      </c>
      <c r="I526" t="s">
        <v>1869</v>
      </c>
      <c r="J526">
        <v>5</v>
      </c>
      <c r="K526" t="s">
        <v>1870</v>
      </c>
      <c r="L526" t="s">
        <v>1871</v>
      </c>
    </row>
    <row r="527" spans="1:17" x14ac:dyDescent="0.3">
      <c r="A527" t="e">
        <f t="shared" si="1"/>
        <v>#NAME?</v>
      </c>
      <c r="B527" t="s">
        <v>1859</v>
      </c>
      <c r="C527" t="s">
        <v>14</v>
      </c>
      <c r="D527">
        <v>39.951278899999998</v>
      </c>
      <c r="E527">
        <v>-75.169518100000005</v>
      </c>
      <c r="F527" t="s">
        <v>1860</v>
      </c>
      <c r="G527">
        <v>1138</v>
      </c>
      <c r="H527">
        <v>4.5</v>
      </c>
      <c r="I527" t="s">
        <v>1872</v>
      </c>
      <c r="J527">
        <v>5</v>
      </c>
      <c r="K527" t="s">
        <v>1873</v>
      </c>
      <c r="L527" t="s">
        <v>1874</v>
      </c>
    </row>
    <row r="528" spans="1:17" x14ac:dyDescent="0.3">
      <c r="A528" t="e">
        <f t="shared" si="1"/>
        <v>#NAME?</v>
      </c>
      <c r="B528" t="s">
        <v>1859</v>
      </c>
      <c r="C528" t="s">
        <v>14</v>
      </c>
      <c r="D528">
        <v>39.951278899999998</v>
      </c>
      <c r="E528">
        <v>-75.169518100000005</v>
      </c>
      <c r="F528" t="s">
        <v>1860</v>
      </c>
      <c r="G528">
        <v>1138</v>
      </c>
      <c r="H528">
        <v>4.5</v>
      </c>
      <c r="I528" t="s">
        <v>1875</v>
      </c>
      <c r="J528">
        <v>5</v>
      </c>
      <c r="K528" t="s">
        <v>1876</v>
      </c>
      <c r="L528" t="s">
        <v>1877</v>
      </c>
    </row>
    <row r="529" spans="1:28" x14ac:dyDescent="0.3">
      <c r="A529" t="e">
        <f t="shared" si="1"/>
        <v>#NAME?</v>
      </c>
      <c r="B529" t="s">
        <v>1859</v>
      </c>
      <c r="C529" t="s">
        <v>14</v>
      </c>
      <c r="D529">
        <v>39.951278899999998</v>
      </c>
      <c r="E529">
        <v>-75.169518100000005</v>
      </c>
      <c r="F529" t="s">
        <v>1860</v>
      </c>
      <c r="G529">
        <v>1138</v>
      </c>
      <c r="H529">
        <v>4.5</v>
      </c>
      <c r="I529" t="s">
        <v>1878</v>
      </c>
      <c r="J529">
        <v>5</v>
      </c>
      <c r="K529" t="s">
        <v>1879</v>
      </c>
      <c r="L529" t="s">
        <v>1880</v>
      </c>
    </row>
    <row r="530" spans="1:28" x14ac:dyDescent="0.3">
      <c r="A530" t="e">
        <f t="shared" si="1"/>
        <v>#NAME?</v>
      </c>
      <c r="B530" t="s">
        <v>1859</v>
      </c>
      <c r="C530" t="s">
        <v>14</v>
      </c>
      <c r="D530">
        <v>39.951278899999998</v>
      </c>
      <c r="E530">
        <v>-75.169518100000005</v>
      </c>
      <c r="F530" t="s">
        <v>1860</v>
      </c>
      <c r="G530">
        <v>1138</v>
      </c>
      <c r="H530">
        <v>4.5</v>
      </c>
      <c r="I530" t="s">
        <v>1881</v>
      </c>
      <c r="J530">
        <v>5</v>
      </c>
      <c r="K530" t="s">
        <v>1882</v>
      </c>
      <c r="L530" t="s">
        <v>1883</v>
      </c>
    </row>
    <row r="531" spans="1:28" x14ac:dyDescent="0.3">
      <c r="A531" t="e">
        <f t="shared" si="1"/>
        <v>#NAME?</v>
      </c>
      <c r="B531" t="s">
        <v>1859</v>
      </c>
      <c r="C531" t="s">
        <v>14</v>
      </c>
      <c r="D531">
        <v>39.951278899999998</v>
      </c>
      <c r="E531">
        <v>-75.169518100000005</v>
      </c>
      <c r="F531" t="s">
        <v>1860</v>
      </c>
      <c r="G531">
        <v>1138</v>
      </c>
      <c r="H531">
        <v>4.5</v>
      </c>
      <c r="I531" t="s">
        <v>1884</v>
      </c>
      <c r="J531">
        <v>5</v>
      </c>
      <c r="K531" t="s">
        <v>1885</v>
      </c>
      <c r="L531" t="s">
        <v>519</v>
      </c>
    </row>
    <row r="532" spans="1:28" x14ac:dyDescent="0.3">
      <c r="A532" t="s">
        <v>1886</v>
      </c>
      <c r="B532" t="s">
        <v>1887</v>
      </c>
      <c r="C532" t="s">
        <v>14</v>
      </c>
      <c r="D532">
        <v>39.950956400000003</v>
      </c>
      <c r="E532">
        <v>-75.165459100000007</v>
      </c>
      <c r="F532" t="s">
        <v>1888</v>
      </c>
      <c r="G532">
        <v>1129</v>
      </c>
      <c r="H532">
        <v>4</v>
      </c>
      <c r="I532" t="s">
        <v>1889</v>
      </c>
      <c r="J532">
        <v>3</v>
      </c>
      <c r="K532" t="s">
        <v>1890</v>
      </c>
      <c r="L532" t="s">
        <v>1891</v>
      </c>
    </row>
    <row r="533" spans="1:28" x14ac:dyDescent="0.3">
      <c r="A533" t="s">
        <v>1886</v>
      </c>
      <c r="B533" t="s">
        <v>1887</v>
      </c>
      <c r="C533" t="s">
        <v>14</v>
      </c>
      <c r="D533">
        <v>39.950956400000003</v>
      </c>
      <c r="E533">
        <v>-75.165459100000007</v>
      </c>
      <c r="F533" t="s">
        <v>1888</v>
      </c>
      <c r="G533">
        <v>1129</v>
      </c>
      <c r="H533">
        <v>4</v>
      </c>
      <c r="I533" t="s">
        <v>1892</v>
      </c>
      <c r="J533">
        <v>4</v>
      </c>
      <c r="K533" t="s">
        <v>1893</v>
      </c>
      <c r="L533" t="s">
        <v>1894</v>
      </c>
    </row>
    <row r="534" spans="1:28" x14ac:dyDescent="0.3">
      <c r="A534" t="s">
        <v>1886</v>
      </c>
      <c r="B534" t="s">
        <v>1887</v>
      </c>
      <c r="C534" t="s">
        <v>14</v>
      </c>
      <c r="D534">
        <v>39.950956400000003</v>
      </c>
      <c r="E534">
        <v>-75.165459100000007</v>
      </c>
      <c r="F534" t="s">
        <v>1888</v>
      </c>
      <c r="G534">
        <v>1129</v>
      </c>
      <c r="H534">
        <v>4</v>
      </c>
      <c r="I534" t="s">
        <v>1895</v>
      </c>
      <c r="J534">
        <v>5</v>
      </c>
      <c r="K534" t="s">
        <v>1896</v>
      </c>
      <c r="L534" t="s">
        <v>1897</v>
      </c>
    </row>
    <row r="535" spans="1:28" x14ac:dyDescent="0.3">
      <c r="A535" t="s">
        <v>1886</v>
      </c>
      <c r="B535" t="s">
        <v>1887</v>
      </c>
      <c r="C535" t="s">
        <v>14</v>
      </c>
      <c r="D535">
        <v>39.950956400000003</v>
      </c>
      <c r="E535">
        <v>-75.165459100000007</v>
      </c>
      <c r="F535" t="s">
        <v>1888</v>
      </c>
      <c r="G535">
        <v>1129</v>
      </c>
      <c r="H535">
        <v>4</v>
      </c>
      <c r="I535" t="s">
        <v>1898</v>
      </c>
      <c r="J535">
        <v>3</v>
      </c>
      <c r="K535" t="s">
        <v>1899</v>
      </c>
      <c r="L535" t="s">
        <v>1900</v>
      </c>
      <c r="M535" t="s">
        <v>1901</v>
      </c>
      <c r="N535" t="s">
        <v>1902</v>
      </c>
      <c r="O535" t="s">
        <v>1903</v>
      </c>
      <c r="P535" t="s">
        <v>1904</v>
      </c>
      <c r="Q535" t="s">
        <v>1905</v>
      </c>
      <c r="R535" t="s">
        <v>1906</v>
      </c>
      <c r="S535" t="s">
        <v>1907</v>
      </c>
      <c r="T535" t="s">
        <v>1908</v>
      </c>
      <c r="U535" t="s">
        <v>1909</v>
      </c>
      <c r="V535" t="s">
        <v>1910</v>
      </c>
      <c r="W535" t="s">
        <v>1911</v>
      </c>
      <c r="X535" t="s">
        <v>1912</v>
      </c>
      <c r="Y535" t="s">
        <v>1913</v>
      </c>
    </row>
    <row r="536" spans="1:28" x14ac:dyDescent="0.3">
      <c r="A536" t="s">
        <v>1886</v>
      </c>
      <c r="B536" t="s">
        <v>1887</v>
      </c>
      <c r="C536" t="s">
        <v>14</v>
      </c>
      <c r="D536">
        <v>39.950956400000003</v>
      </c>
      <c r="E536">
        <v>-75.165459100000007</v>
      </c>
      <c r="F536" t="s">
        <v>1888</v>
      </c>
      <c r="G536">
        <v>1129</v>
      </c>
      <c r="H536">
        <v>4</v>
      </c>
      <c r="I536" t="s">
        <v>1914</v>
      </c>
      <c r="J536">
        <v>4</v>
      </c>
      <c r="K536" t="s">
        <v>1915</v>
      </c>
      <c r="L536" t="s">
        <v>1916</v>
      </c>
    </row>
    <row r="537" spans="1:28" x14ac:dyDescent="0.3">
      <c r="A537" t="s">
        <v>1886</v>
      </c>
      <c r="B537" t="s">
        <v>1887</v>
      </c>
      <c r="C537" t="s">
        <v>14</v>
      </c>
      <c r="D537">
        <v>39.950956400000003</v>
      </c>
      <c r="E537">
        <v>-75.165459100000007</v>
      </c>
      <c r="F537" t="s">
        <v>1888</v>
      </c>
      <c r="G537">
        <v>1129</v>
      </c>
      <c r="H537">
        <v>4</v>
      </c>
      <c r="I537" t="s">
        <v>1917</v>
      </c>
      <c r="J537">
        <v>5</v>
      </c>
      <c r="K537" t="s">
        <v>1918</v>
      </c>
      <c r="L537" t="s">
        <v>1919</v>
      </c>
    </row>
    <row r="538" spans="1:28" x14ac:dyDescent="0.3">
      <c r="A538" t="s">
        <v>1886</v>
      </c>
      <c r="B538" t="s">
        <v>1887</v>
      </c>
      <c r="C538" t="s">
        <v>14</v>
      </c>
      <c r="D538">
        <v>39.950956400000003</v>
      </c>
      <c r="E538">
        <v>-75.165459100000007</v>
      </c>
      <c r="F538" t="s">
        <v>1888</v>
      </c>
      <c r="G538">
        <v>1129</v>
      </c>
      <c r="H538">
        <v>4</v>
      </c>
      <c r="I538" t="s">
        <v>1920</v>
      </c>
      <c r="J538">
        <v>5</v>
      </c>
      <c r="K538" t="s">
        <v>1921</v>
      </c>
      <c r="L538" t="s">
        <v>1922</v>
      </c>
    </row>
    <row r="539" spans="1:28" x14ac:dyDescent="0.3">
      <c r="A539" t="s">
        <v>1886</v>
      </c>
      <c r="B539" t="s">
        <v>1887</v>
      </c>
      <c r="C539" t="s">
        <v>14</v>
      </c>
      <c r="D539">
        <v>39.950956400000003</v>
      </c>
      <c r="E539">
        <v>-75.165459100000007</v>
      </c>
      <c r="F539" t="s">
        <v>1888</v>
      </c>
      <c r="G539">
        <v>1129</v>
      </c>
      <c r="H539">
        <v>4</v>
      </c>
      <c r="I539" t="s">
        <v>1923</v>
      </c>
      <c r="J539">
        <v>5</v>
      </c>
      <c r="K539" t="s">
        <v>1924</v>
      </c>
      <c r="L539" t="s">
        <v>1925</v>
      </c>
    </row>
    <row r="540" spans="1:28" x14ac:dyDescent="0.3">
      <c r="A540" t="s">
        <v>1886</v>
      </c>
      <c r="B540" t="s">
        <v>1887</v>
      </c>
      <c r="C540" t="s">
        <v>14</v>
      </c>
      <c r="D540">
        <v>39.950956400000003</v>
      </c>
      <c r="E540">
        <v>-75.165459100000007</v>
      </c>
      <c r="F540" t="s">
        <v>1888</v>
      </c>
      <c r="G540">
        <v>1129</v>
      </c>
      <c r="H540">
        <v>4</v>
      </c>
      <c r="I540" t="s">
        <v>1926</v>
      </c>
      <c r="J540">
        <v>5</v>
      </c>
      <c r="K540" t="s">
        <v>1927</v>
      </c>
      <c r="L540" t="s">
        <v>1928</v>
      </c>
    </row>
    <row r="541" spans="1:28" x14ac:dyDescent="0.3">
      <c r="A541" t="s">
        <v>1886</v>
      </c>
      <c r="B541" t="s">
        <v>1887</v>
      </c>
      <c r="C541" t="s">
        <v>14</v>
      </c>
      <c r="D541">
        <v>39.950956400000003</v>
      </c>
      <c r="E541">
        <v>-75.165459100000007</v>
      </c>
      <c r="F541" t="s">
        <v>1888</v>
      </c>
      <c r="G541">
        <v>1129</v>
      </c>
      <c r="H541">
        <v>4</v>
      </c>
      <c r="I541" t="s">
        <v>1929</v>
      </c>
      <c r="J541">
        <v>1</v>
      </c>
      <c r="K541" t="s">
        <v>1930</v>
      </c>
      <c r="L541" t="s">
        <v>1931</v>
      </c>
      <c r="M541" t="s">
        <v>1932</v>
      </c>
      <c r="N541" t="s">
        <v>1933</v>
      </c>
      <c r="O541" t="s">
        <v>1934</v>
      </c>
      <c r="P541" t="s">
        <v>1935</v>
      </c>
      <c r="Q541" t="s">
        <v>1936</v>
      </c>
      <c r="R541" t="s">
        <v>1937</v>
      </c>
      <c r="S541" t="s">
        <v>1938</v>
      </c>
      <c r="T541" t="s">
        <v>1939</v>
      </c>
      <c r="U541" t="s">
        <v>1940</v>
      </c>
      <c r="V541" t="s">
        <v>1941</v>
      </c>
      <c r="W541" t="s">
        <v>1942</v>
      </c>
      <c r="X541" t="s">
        <v>1943</v>
      </c>
      <c r="Y541" t="s">
        <v>1944</v>
      </c>
      <c r="Z541" t="s">
        <v>1945</v>
      </c>
      <c r="AA541" t="s">
        <v>1946</v>
      </c>
      <c r="AB541" t="s">
        <v>1947</v>
      </c>
    </row>
    <row r="542" spans="1:28" x14ac:dyDescent="0.3">
      <c r="A542" t="s">
        <v>1948</v>
      </c>
      <c r="B542" t="s">
        <v>1949</v>
      </c>
      <c r="C542" t="s">
        <v>14</v>
      </c>
      <c r="D542">
        <v>39.955010399999999</v>
      </c>
      <c r="E542">
        <v>-75.156134199999997</v>
      </c>
      <c r="F542" t="s">
        <v>1950</v>
      </c>
      <c r="G542">
        <v>1128</v>
      </c>
      <c r="H542">
        <v>4.5</v>
      </c>
      <c r="I542" t="s">
        <v>1951</v>
      </c>
      <c r="J542">
        <v>5</v>
      </c>
      <c r="K542" t="s">
        <v>1952</v>
      </c>
      <c r="L542" t="s">
        <v>1953</v>
      </c>
    </row>
    <row r="543" spans="1:28" x14ac:dyDescent="0.3">
      <c r="A543" t="s">
        <v>1948</v>
      </c>
      <c r="B543" t="s">
        <v>1949</v>
      </c>
      <c r="C543" t="s">
        <v>14</v>
      </c>
      <c r="D543">
        <v>39.955010399999999</v>
      </c>
      <c r="E543">
        <v>-75.156134199999997</v>
      </c>
      <c r="F543" t="s">
        <v>1950</v>
      </c>
      <c r="G543">
        <v>1128</v>
      </c>
      <c r="H543">
        <v>4.5</v>
      </c>
      <c r="I543" t="s">
        <v>1954</v>
      </c>
      <c r="J543">
        <v>3</v>
      </c>
      <c r="K543" t="s">
        <v>1955</v>
      </c>
      <c r="L543" t="s">
        <v>1956</v>
      </c>
      <c r="M543" t="s">
        <v>1957</v>
      </c>
      <c r="N543" t="s">
        <v>1958</v>
      </c>
      <c r="O543" t="s">
        <v>1959</v>
      </c>
      <c r="P543" t="s">
        <v>1960</v>
      </c>
      <c r="Q543" t="s">
        <v>1961</v>
      </c>
      <c r="R543" t="s">
        <v>1962</v>
      </c>
      <c r="S543" t="s">
        <v>1963</v>
      </c>
      <c r="T543" t="s">
        <v>1964</v>
      </c>
      <c r="U543" t="s">
        <v>1965</v>
      </c>
      <c r="V543" t="s">
        <v>1966</v>
      </c>
      <c r="W543" t="s">
        <v>1967</v>
      </c>
    </row>
    <row r="544" spans="1:28" x14ac:dyDescent="0.3">
      <c r="A544" t="s">
        <v>1948</v>
      </c>
      <c r="B544" t="s">
        <v>1949</v>
      </c>
      <c r="C544" t="s">
        <v>14</v>
      </c>
      <c r="D544">
        <v>39.955010399999999</v>
      </c>
      <c r="E544">
        <v>-75.156134199999997</v>
      </c>
      <c r="F544" t="s">
        <v>1950</v>
      </c>
      <c r="G544">
        <v>1128</v>
      </c>
      <c r="H544">
        <v>4.5</v>
      </c>
      <c r="I544" t="s">
        <v>1968</v>
      </c>
      <c r="J544">
        <v>5</v>
      </c>
      <c r="K544" t="s">
        <v>1969</v>
      </c>
      <c r="L544" t="s">
        <v>1970</v>
      </c>
    </row>
    <row r="545" spans="1:12" x14ac:dyDescent="0.3">
      <c r="A545" t="s">
        <v>1948</v>
      </c>
      <c r="B545" t="s">
        <v>1949</v>
      </c>
      <c r="C545" t="s">
        <v>14</v>
      </c>
      <c r="D545">
        <v>39.955010399999999</v>
      </c>
      <c r="E545">
        <v>-75.156134199999997</v>
      </c>
      <c r="F545" t="s">
        <v>1950</v>
      </c>
      <c r="G545">
        <v>1128</v>
      </c>
      <c r="H545">
        <v>4.5</v>
      </c>
      <c r="I545" t="s">
        <v>1971</v>
      </c>
      <c r="J545">
        <v>4</v>
      </c>
      <c r="K545" t="s">
        <v>1972</v>
      </c>
      <c r="L545" t="s">
        <v>1973</v>
      </c>
    </row>
    <row r="546" spans="1:12" x14ac:dyDescent="0.3">
      <c r="A546" t="s">
        <v>1948</v>
      </c>
      <c r="B546" t="s">
        <v>1949</v>
      </c>
      <c r="C546" t="s">
        <v>14</v>
      </c>
      <c r="D546">
        <v>39.955010399999999</v>
      </c>
      <c r="E546">
        <v>-75.156134199999997</v>
      </c>
      <c r="F546" t="s">
        <v>1950</v>
      </c>
      <c r="G546">
        <v>1128</v>
      </c>
      <c r="H546">
        <v>4.5</v>
      </c>
      <c r="I546" t="s">
        <v>1974</v>
      </c>
      <c r="J546">
        <v>3</v>
      </c>
      <c r="K546" t="s">
        <v>1975</v>
      </c>
      <c r="L546" t="s">
        <v>1976</v>
      </c>
    </row>
    <row r="547" spans="1:12" x14ac:dyDescent="0.3">
      <c r="A547" t="s">
        <v>1948</v>
      </c>
      <c r="B547" t="s">
        <v>1949</v>
      </c>
      <c r="C547" t="s">
        <v>14</v>
      </c>
      <c r="D547">
        <v>39.955010399999999</v>
      </c>
      <c r="E547">
        <v>-75.156134199999997</v>
      </c>
      <c r="F547" t="s">
        <v>1950</v>
      </c>
      <c r="G547">
        <v>1128</v>
      </c>
      <c r="H547">
        <v>4.5</v>
      </c>
      <c r="I547" t="s">
        <v>1977</v>
      </c>
      <c r="J547">
        <v>3</v>
      </c>
      <c r="K547" t="s">
        <v>1978</v>
      </c>
      <c r="L547" t="s">
        <v>1979</v>
      </c>
    </row>
    <row r="548" spans="1:12" x14ac:dyDescent="0.3">
      <c r="A548" t="s">
        <v>1948</v>
      </c>
      <c r="B548" t="s">
        <v>1949</v>
      </c>
      <c r="C548" t="s">
        <v>14</v>
      </c>
      <c r="D548">
        <v>39.955010399999999</v>
      </c>
      <c r="E548">
        <v>-75.156134199999997</v>
      </c>
      <c r="F548" t="s">
        <v>1950</v>
      </c>
      <c r="G548">
        <v>1128</v>
      </c>
      <c r="H548">
        <v>4.5</v>
      </c>
      <c r="I548" t="s">
        <v>1980</v>
      </c>
      <c r="J548">
        <v>5</v>
      </c>
      <c r="K548" t="s">
        <v>1981</v>
      </c>
      <c r="L548" t="s">
        <v>1982</v>
      </c>
    </row>
    <row r="549" spans="1:12" x14ac:dyDescent="0.3">
      <c r="A549" t="s">
        <v>1948</v>
      </c>
      <c r="B549" t="s">
        <v>1949</v>
      </c>
      <c r="C549" t="s">
        <v>14</v>
      </c>
      <c r="D549">
        <v>39.955010399999999</v>
      </c>
      <c r="E549">
        <v>-75.156134199999997</v>
      </c>
      <c r="F549" t="s">
        <v>1950</v>
      </c>
      <c r="G549">
        <v>1128</v>
      </c>
      <c r="H549">
        <v>4.5</v>
      </c>
      <c r="I549" t="s">
        <v>1983</v>
      </c>
      <c r="J549">
        <v>5</v>
      </c>
      <c r="K549" t="s">
        <v>1984</v>
      </c>
      <c r="L549" t="s">
        <v>1985</v>
      </c>
    </row>
    <row r="550" spans="1:12" x14ac:dyDescent="0.3">
      <c r="A550" t="s">
        <v>1948</v>
      </c>
      <c r="B550" t="s">
        <v>1949</v>
      </c>
      <c r="C550" t="s">
        <v>14</v>
      </c>
      <c r="D550">
        <v>39.955010399999999</v>
      </c>
      <c r="E550">
        <v>-75.156134199999997</v>
      </c>
      <c r="F550" t="s">
        <v>1950</v>
      </c>
      <c r="G550">
        <v>1128</v>
      </c>
      <c r="H550">
        <v>4.5</v>
      </c>
      <c r="I550" t="s">
        <v>1986</v>
      </c>
      <c r="J550">
        <v>5</v>
      </c>
      <c r="L550" t="s">
        <v>1987</v>
      </c>
    </row>
    <row r="551" spans="1:12" x14ac:dyDescent="0.3">
      <c r="A551" t="s">
        <v>1948</v>
      </c>
      <c r="B551" t="s">
        <v>1949</v>
      </c>
      <c r="C551" t="s">
        <v>14</v>
      </c>
      <c r="D551">
        <v>39.955010399999999</v>
      </c>
      <c r="E551">
        <v>-75.156134199999997</v>
      </c>
      <c r="F551" t="s">
        <v>1950</v>
      </c>
      <c r="G551">
        <v>1128</v>
      </c>
      <c r="H551">
        <v>4.5</v>
      </c>
      <c r="I551" t="e">
        <f>-kyz5bGVBtK47cUMLqyDVw</f>
        <v>#NAME?</v>
      </c>
      <c r="J551">
        <v>4</v>
      </c>
      <c r="K551" t="s">
        <v>1988</v>
      </c>
      <c r="L551" t="s">
        <v>1989</v>
      </c>
    </row>
    <row r="552" spans="1:12" x14ac:dyDescent="0.3">
      <c r="A552" t="s">
        <v>1990</v>
      </c>
      <c r="B552" t="s">
        <v>1991</v>
      </c>
      <c r="C552" t="s">
        <v>14</v>
      </c>
      <c r="D552">
        <v>39.973686500500001</v>
      </c>
      <c r="E552">
        <v>-75.133955776700006</v>
      </c>
      <c r="F552" t="s">
        <v>1992</v>
      </c>
      <c r="G552">
        <v>1121</v>
      </c>
      <c r="H552">
        <v>4.5</v>
      </c>
      <c r="I552" t="s">
        <v>1993</v>
      </c>
      <c r="J552">
        <v>5</v>
      </c>
      <c r="K552" t="s">
        <v>1994</v>
      </c>
      <c r="L552" t="s">
        <v>1995</v>
      </c>
    </row>
    <row r="553" spans="1:12" x14ac:dyDescent="0.3">
      <c r="A553" t="s">
        <v>1990</v>
      </c>
      <c r="B553" t="s">
        <v>1991</v>
      </c>
      <c r="C553" t="s">
        <v>14</v>
      </c>
      <c r="D553">
        <v>39.973686500500001</v>
      </c>
      <c r="E553">
        <v>-75.133955776700006</v>
      </c>
      <c r="F553" t="s">
        <v>1992</v>
      </c>
      <c r="G553">
        <v>1121</v>
      </c>
      <c r="H553">
        <v>4.5</v>
      </c>
      <c r="I553" t="s">
        <v>1996</v>
      </c>
      <c r="J553">
        <v>5</v>
      </c>
      <c r="K553" t="s">
        <v>1997</v>
      </c>
      <c r="L553" t="s">
        <v>1998</v>
      </c>
    </row>
    <row r="554" spans="1:12" x14ac:dyDescent="0.3">
      <c r="A554" t="s">
        <v>1990</v>
      </c>
      <c r="B554" t="s">
        <v>1991</v>
      </c>
      <c r="C554" t="s">
        <v>14</v>
      </c>
      <c r="D554">
        <v>39.973686500500001</v>
      </c>
      <c r="E554">
        <v>-75.133955776700006</v>
      </c>
      <c r="F554" t="s">
        <v>1992</v>
      </c>
      <c r="G554">
        <v>1121</v>
      </c>
      <c r="H554">
        <v>4.5</v>
      </c>
      <c r="I554" t="s">
        <v>1999</v>
      </c>
      <c r="J554">
        <v>2</v>
      </c>
      <c r="K554" t="s">
        <v>2000</v>
      </c>
      <c r="L554" t="s">
        <v>2001</v>
      </c>
    </row>
    <row r="555" spans="1:12" x14ac:dyDescent="0.3">
      <c r="A555" t="s">
        <v>1990</v>
      </c>
      <c r="B555" t="s">
        <v>1991</v>
      </c>
      <c r="C555" t="s">
        <v>14</v>
      </c>
      <c r="D555">
        <v>39.973686500500001</v>
      </c>
      <c r="E555">
        <v>-75.133955776700006</v>
      </c>
      <c r="F555" t="s">
        <v>1992</v>
      </c>
      <c r="G555">
        <v>1121</v>
      </c>
      <c r="H555">
        <v>4.5</v>
      </c>
      <c r="I555" t="s">
        <v>2002</v>
      </c>
      <c r="J555">
        <v>2</v>
      </c>
      <c r="K555" t="s">
        <v>2003</v>
      </c>
      <c r="L555" t="s">
        <v>2004</v>
      </c>
    </row>
    <row r="556" spans="1:12" x14ac:dyDescent="0.3">
      <c r="A556" t="s">
        <v>1990</v>
      </c>
      <c r="B556" t="s">
        <v>1991</v>
      </c>
      <c r="C556" t="s">
        <v>14</v>
      </c>
      <c r="D556">
        <v>39.973686500500001</v>
      </c>
      <c r="E556">
        <v>-75.133955776700006</v>
      </c>
      <c r="F556" t="s">
        <v>1992</v>
      </c>
      <c r="G556">
        <v>1121</v>
      </c>
      <c r="H556">
        <v>4.5</v>
      </c>
      <c r="I556" t="s">
        <v>2005</v>
      </c>
      <c r="J556">
        <v>5</v>
      </c>
      <c r="K556" t="s">
        <v>2006</v>
      </c>
      <c r="L556" t="s">
        <v>2007</v>
      </c>
    </row>
    <row r="557" spans="1:12" x14ac:dyDescent="0.3">
      <c r="A557" t="s">
        <v>1990</v>
      </c>
      <c r="B557" t="s">
        <v>1991</v>
      </c>
      <c r="C557" t="s">
        <v>14</v>
      </c>
      <c r="D557">
        <v>39.973686500500001</v>
      </c>
      <c r="E557">
        <v>-75.133955776700006</v>
      </c>
      <c r="F557" t="s">
        <v>1992</v>
      </c>
      <c r="G557">
        <v>1121</v>
      </c>
      <c r="H557">
        <v>4.5</v>
      </c>
      <c r="I557" t="s">
        <v>2008</v>
      </c>
      <c r="J557">
        <v>5</v>
      </c>
      <c r="K557" t="s">
        <v>2009</v>
      </c>
      <c r="L557" t="s">
        <v>2010</v>
      </c>
    </row>
    <row r="558" spans="1:12" x14ac:dyDescent="0.3">
      <c r="A558" t="s">
        <v>1990</v>
      </c>
      <c r="B558" t="s">
        <v>1991</v>
      </c>
      <c r="C558" t="s">
        <v>14</v>
      </c>
      <c r="D558">
        <v>39.973686500500001</v>
      </c>
      <c r="E558">
        <v>-75.133955776700006</v>
      </c>
      <c r="F558" t="s">
        <v>1992</v>
      </c>
      <c r="G558">
        <v>1121</v>
      </c>
      <c r="H558">
        <v>4.5</v>
      </c>
      <c r="I558" t="s">
        <v>2011</v>
      </c>
      <c r="J558">
        <v>5</v>
      </c>
      <c r="K558" t="s">
        <v>2012</v>
      </c>
      <c r="L558" t="s">
        <v>2013</v>
      </c>
    </row>
    <row r="559" spans="1:12" x14ac:dyDescent="0.3">
      <c r="A559" t="s">
        <v>1990</v>
      </c>
      <c r="B559" t="s">
        <v>1991</v>
      </c>
      <c r="C559" t="s">
        <v>14</v>
      </c>
      <c r="D559">
        <v>39.973686500500001</v>
      </c>
      <c r="E559">
        <v>-75.133955776700006</v>
      </c>
      <c r="F559" t="s">
        <v>1992</v>
      </c>
      <c r="G559">
        <v>1121</v>
      </c>
      <c r="H559">
        <v>4.5</v>
      </c>
      <c r="I559" t="s">
        <v>2014</v>
      </c>
      <c r="J559">
        <v>5</v>
      </c>
      <c r="L559" t="s">
        <v>2015</v>
      </c>
    </row>
    <row r="560" spans="1:12" x14ac:dyDescent="0.3">
      <c r="A560" t="s">
        <v>1990</v>
      </c>
      <c r="B560" t="s">
        <v>1991</v>
      </c>
      <c r="C560" t="s">
        <v>14</v>
      </c>
      <c r="D560">
        <v>39.973686500500001</v>
      </c>
      <c r="E560">
        <v>-75.133955776700006</v>
      </c>
      <c r="F560" t="s">
        <v>1992</v>
      </c>
      <c r="G560">
        <v>1121</v>
      </c>
      <c r="H560">
        <v>4.5</v>
      </c>
      <c r="I560" t="s">
        <v>2016</v>
      </c>
      <c r="J560">
        <v>5</v>
      </c>
      <c r="K560" t="s">
        <v>2017</v>
      </c>
      <c r="L560" t="s">
        <v>2018</v>
      </c>
    </row>
    <row r="561" spans="1:21" x14ac:dyDescent="0.3">
      <c r="A561" t="s">
        <v>1990</v>
      </c>
      <c r="B561" t="s">
        <v>1991</v>
      </c>
      <c r="C561" t="s">
        <v>14</v>
      </c>
      <c r="D561">
        <v>39.973686500500001</v>
      </c>
      <c r="E561">
        <v>-75.133955776700006</v>
      </c>
      <c r="F561" t="s">
        <v>1992</v>
      </c>
      <c r="G561">
        <v>1121</v>
      </c>
      <c r="H561">
        <v>4.5</v>
      </c>
      <c r="I561" t="s">
        <v>2019</v>
      </c>
      <c r="J561">
        <v>5</v>
      </c>
      <c r="K561" t="s">
        <v>2020</v>
      </c>
      <c r="L561" t="s">
        <v>2021</v>
      </c>
    </row>
    <row r="562" spans="1:21" x14ac:dyDescent="0.3">
      <c r="A562" t="s">
        <v>2022</v>
      </c>
      <c r="B562" t="s">
        <v>2023</v>
      </c>
      <c r="C562" t="s">
        <v>14</v>
      </c>
      <c r="D562">
        <v>39.954044000000003</v>
      </c>
      <c r="E562">
        <v>-75.15598</v>
      </c>
      <c r="F562" t="s">
        <v>2024</v>
      </c>
      <c r="G562">
        <v>1112</v>
      </c>
      <c r="H562">
        <v>3.5</v>
      </c>
      <c r="I562" t="s">
        <v>2025</v>
      </c>
      <c r="J562">
        <v>5</v>
      </c>
      <c r="L562" t="s">
        <v>2026</v>
      </c>
    </row>
    <row r="563" spans="1:21" x14ac:dyDescent="0.3">
      <c r="A563" t="s">
        <v>2022</v>
      </c>
      <c r="B563" t="s">
        <v>2023</v>
      </c>
      <c r="C563" t="s">
        <v>14</v>
      </c>
      <c r="D563">
        <v>39.954044000000003</v>
      </c>
      <c r="E563">
        <v>-75.15598</v>
      </c>
      <c r="F563" t="s">
        <v>2024</v>
      </c>
      <c r="G563">
        <v>1112</v>
      </c>
      <c r="H563">
        <v>3.5</v>
      </c>
      <c r="I563" t="s">
        <v>2027</v>
      </c>
      <c r="J563">
        <v>5</v>
      </c>
      <c r="K563" t="s">
        <v>2028</v>
      </c>
      <c r="L563" t="s">
        <v>2029</v>
      </c>
    </row>
    <row r="564" spans="1:21" x14ac:dyDescent="0.3">
      <c r="A564" t="s">
        <v>2022</v>
      </c>
      <c r="B564" t="s">
        <v>2023</v>
      </c>
      <c r="C564" t="s">
        <v>14</v>
      </c>
      <c r="D564">
        <v>39.954044000000003</v>
      </c>
      <c r="E564">
        <v>-75.15598</v>
      </c>
      <c r="F564" t="s">
        <v>2024</v>
      </c>
      <c r="G564">
        <v>1112</v>
      </c>
      <c r="H564">
        <v>3.5</v>
      </c>
      <c r="I564" t="s">
        <v>2030</v>
      </c>
      <c r="J564">
        <v>2</v>
      </c>
      <c r="K564" t="s">
        <v>2031</v>
      </c>
      <c r="L564" t="s">
        <v>2032</v>
      </c>
    </row>
    <row r="565" spans="1:21" x14ac:dyDescent="0.3">
      <c r="A565" t="s">
        <v>2022</v>
      </c>
      <c r="B565" t="s">
        <v>2023</v>
      </c>
      <c r="C565" t="s">
        <v>14</v>
      </c>
      <c r="D565">
        <v>39.954044000000003</v>
      </c>
      <c r="E565">
        <v>-75.15598</v>
      </c>
      <c r="F565" t="s">
        <v>2024</v>
      </c>
      <c r="G565">
        <v>1112</v>
      </c>
      <c r="H565">
        <v>3.5</v>
      </c>
      <c r="I565" t="s">
        <v>2033</v>
      </c>
      <c r="J565">
        <v>5</v>
      </c>
      <c r="K565" t="s">
        <v>2034</v>
      </c>
      <c r="L565" t="s">
        <v>2035</v>
      </c>
    </row>
    <row r="566" spans="1:21" x14ac:dyDescent="0.3">
      <c r="A566" t="s">
        <v>2022</v>
      </c>
      <c r="B566" t="s">
        <v>2023</v>
      </c>
      <c r="C566" t="s">
        <v>14</v>
      </c>
      <c r="D566">
        <v>39.954044000000003</v>
      </c>
      <c r="E566">
        <v>-75.15598</v>
      </c>
      <c r="F566" t="s">
        <v>2024</v>
      </c>
      <c r="G566">
        <v>1112</v>
      </c>
      <c r="H566">
        <v>3.5</v>
      </c>
      <c r="I566" t="s">
        <v>2036</v>
      </c>
      <c r="J566">
        <v>3</v>
      </c>
      <c r="K566" t="s">
        <v>2037</v>
      </c>
      <c r="L566" t="s">
        <v>2038</v>
      </c>
    </row>
    <row r="567" spans="1:21" x14ac:dyDescent="0.3">
      <c r="A567" t="s">
        <v>2022</v>
      </c>
      <c r="B567" t="s">
        <v>2023</v>
      </c>
      <c r="C567" t="s">
        <v>14</v>
      </c>
      <c r="D567">
        <v>39.954044000000003</v>
      </c>
      <c r="E567">
        <v>-75.15598</v>
      </c>
      <c r="F567" t="s">
        <v>2024</v>
      </c>
      <c r="G567">
        <v>1112</v>
      </c>
      <c r="H567">
        <v>3.5</v>
      </c>
      <c r="I567" t="s">
        <v>2039</v>
      </c>
      <c r="J567">
        <v>5</v>
      </c>
      <c r="K567" t="s">
        <v>2040</v>
      </c>
      <c r="L567" t="s">
        <v>2041</v>
      </c>
    </row>
    <row r="568" spans="1:21" x14ac:dyDescent="0.3">
      <c r="A568" t="s">
        <v>2022</v>
      </c>
      <c r="B568" t="s">
        <v>2023</v>
      </c>
      <c r="C568" t="s">
        <v>14</v>
      </c>
      <c r="D568">
        <v>39.954044000000003</v>
      </c>
      <c r="E568">
        <v>-75.15598</v>
      </c>
      <c r="F568" t="s">
        <v>2024</v>
      </c>
      <c r="G568">
        <v>1112</v>
      </c>
      <c r="H568">
        <v>3.5</v>
      </c>
      <c r="I568" t="s">
        <v>2042</v>
      </c>
      <c r="J568">
        <v>3</v>
      </c>
      <c r="K568" t="s">
        <v>2043</v>
      </c>
      <c r="L568" t="s">
        <v>2044</v>
      </c>
    </row>
    <row r="569" spans="1:21" x14ac:dyDescent="0.3">
      <c r="A569" t="s">
        <v>2022</v>
      </c>
      <c r="B569" t="s">
        <v>2023</v>
      </c>
      <c r="C569" t="s">
        <v>14</v>
      </c>
      <c r="D569">
        <v>39.954044000000003</v>
      </c>
      <c r="E569">
        <v>-75.15598</v>
      </c>
      <c r="F569" t="s">
        <v>2024</v>
      </c>
      <c r="G569">
        <v>1112</v>
      </c>
      <c r="H569">
        <v>3.5</v>
      </c>
      <c r="I569" t="s">
        <v>2045</v>
      </c>
      <c r="J569">
        <v>3</v>
      </c>
      <c r="K569" t="s">
        <v>2046</v>
      </c>
      <c r="L569" t="s">
        <v>2047</v>
      </c>
    </row>
    <row r="570" spans="1:21" x14ac:dyDescent="0.3">
      <c r="A570" t="s">
        <v>2022</v>
      </c>
      <c r="B570" t="s">
        <v>2023</v>
      </c>
      <c r="C570" t="s">
        <v>14</v>
      </c>
      <c r="D570">
        <v>39.954044000000003</v>
      </c>
      <c r="E570">
        <v>-75.15598</v>
      </c>
      <c r="F570" t="s">
        <v>2024</v>
      </c>
      <c r="G570">
        <v>1112</v>
      </c>
      <c r="H570">
        <v>3.5</v>
      </c>
      <c r="I570" t="s">
        <v>2048</v>
      </c>
      <c r="J570">
        <v>5</v>
      </c>
      <c r="K570" t="s">
        <v>2049</v>
      </c>
      <c r="L570" t="s">
        <v>2050</v>
      </c>
    </row>
    <row r="571" spans="1:21" x14ac:dyDescent="0.3">
      <c r="A571" t="s">
        <v>2022</v>
      </c>
      <c r="B571" t="s">
        <v>2023</v>
      </c>
      <c r="C571" t="s">
        <v>14</v>
      </c>
      <c r="D571">
        <v>39.954044000000003</v>
      </c>
      <c r="E571">
        <v>-75.15598</v>
      </c>
      <c r="F571" t="s">
        <v>2024</v>
      </c>
      <c r="G571">
        <v>1112</v>
      </c>
      <c r="H571">
        <v>3.5</v>
      </c>
      <c r="I571" t="s">
        <v>2051</v>
      </c>
      <c r="J571">
        <v>5</v>
      </c>
      <c r="K571" t="s">
        <v>2052</v>
      </c>
      <c r="L571" t="s">
        <v>2053</v>
      </c>
    </row>
    <row r="572" spans="1:21" x14ac:dyDescent="0.3">
      <c r="A572" t="s">
        <v>2054</v>
      </c>
      <c r="B572" t="s">
        <v>2055</v>
      </c>
      <c r="C572" t="s">
        <v>14</v>
      </c>
      <c r="D572">
        <v>39.948507826300002</v>
      </c>
      <c r="E572">
        <v>-75.161968817299993</v>
      </c>
      <c r="F572" t="s">
        <v>2056</v>
      </c>
      <c r="G572">
        <v>1097</v>
      </c>
      <c r="H572">
        <v>4.5</v>
      </c>
      <c r="I572" t="s">
        <v>2057</v>
      </c>
      <c r="J572">
        <v>5</v>
      </c>
      <c r="K572" t="s">
        <v>2058</v>
      </c>
      <c r="L572" t="s">
        <v>2059</v>
      </c>
    </row>
    <row r="573" spans="1:21" x14ac:dyDescent="0.3">
      <c r="A573" t="s">
        <v>2054</v>
      </c>
      <c r="B573" t="s">
        <v>2055</v>
      </c>
      <c r="C573" t="s">
        <v>14</v>
      </c>
      <c r="D573">
        <v>39.948507826300002</v>
      </c>
      <c r="E573">
        <v>-75.161968817299993</v>
      </c>
      <c r="F573" t="s">
        <v>2056</v>
      </c>
      <c r="G573">
        <v>1097</v>
      </c>
      <c r="H573">
        <v>4.5</v>
      </c>
      <c r="I573" t="s">
        <v>2060</v>
      </c>
      <c r="J573">
        <v>5</v>
      </c>
      <c r="L573" t="s">
        <v>2061</v>
      </c>
    </row>
    <row r="574" spans="1:21" x14ac:dyDescent="0.3">
      <c r="A574" t="s">
        <v>2054</v>
      </c>
      <c r="B574" t="s">
        <v>2055</v>
      </c>
      <c r="C574" t="s">
        <v>14</v>
      </c>
      <c r="D574">
        <v>39.948507826300002</v>
      </c>
      <c r="E574">
        <v>-75.161968817299993</v>
      </c>
      <c r="F574" t="s">
        <v>2056</v>
      </c>
      <c r="G574">
        <v>1097</v>
      </c>
      <c r="H574">
        <v>4.5</v>
      </c>
      <c r="I574" t="s">
        <v>2062</v>
      </c>
      <c r="J574">
        <v>5</v>
      </c>
      <c r="K574" t="s">
        <v>2063</v>
      </c>
      <c r="L574" t="s">
        <v>2064</v>
      </c>
    </row>
    <row r="575" spans="1:21" x14ac:dyDescent="0.3">
      <c r="A575" t="s">
        <v>2054</v>
      </c>
      <c r="B575" t="s">
        <v>2055</v>
      </c>
      <c r="C575" t="s">
        <v>14</v>
      </c>
      <c r="D575">
        <v>39.948507826300002</v>
      </c>
      <c r="E575">
        <v>-75.161968817299993</v>
      </c>
      <c r="F575" t="s">
        <v>2056</v>
      </c>
      <c r="G575">
        <v>1097</v>
      </c>
      <c r="H575">
        <v>4.5</v>
      </c>
      <c r="I575" t="s">
        <v>2065</v>
      </c>
      <c r="J575">
        <v>1</v>
      </c>
      <c r="K575" t="s">
        <v>2066</v>
      </c>
      <c r="L575" t="s">
        <v>1607</v>
      </c>
    </row>
    <row r="576" spans="1:21" x14ac:dyDescent="0.3">
      <c r="A576" t="s">
        <v>2054</v>
      </c>
      <c r="B576" t="s">
        <v>2055</v>
      </c>
      <c r="C576" t="s">
        <v>14</v>
      </c>
      <c r="D576">
        <v>39.948507826300002</v>
      </c>
      <c r="E576">
        <v>-75.161968817299993</v>
      </c>
      <c r="F576" t="s">
        <v>2056</v>
      </c>
      <c r="G576">
        <v>1097</v>
      </c>
      <c r="H576">
        <v>4.5</v>
      </c>
      <c r="I576" t="s">
        <v>2067</v>
      </c>
      <c r="J576">
        <v>4</v>
      </c>
      <c r="K576" t="s">
        <v>2068</v>
      </c>
      <c r="L576" t="s">
        <v>2069</v>
      </c>
      <c r="M576" t="s">
        <v>2070</v>
      </c>
      <c r="N576" t="s">
        <v>2071</v>
      </c>
      <c r="O576" t="s">
        <v>2072</v>
      </c>
      <c r="P576" t="s">
        <v>2073</v>
      </c>
      <c r="Q576" t="s">
        <v>2074</v>
      </c>
      <c r="R576" t="s">
        <v>2075</v>
      </c>
      <c r="S576" t="s">
        <v>2076</v>
      </c>
      <c r="T576" t="s">
        <v>2077</v>
      </c>
      <c r="U576" t="s">
        <v>2078</v>
      </c>
    </row>
    <row r="577" spans="1:12" x14ac:dyDescent="0.3">
      <c r="A577" t="s">
        <v>2054</v>
      </c>
      <c r="B577" t="s">
        <v>2055</v>
      </c>
      <c r="C577" t="s">
        <v>14</v>
      </c>
      <c r="D577">
        <v>39.948507826300002</v>
      </c>
      <c r="E577">
        <v>-75.161968817299993</v>
      </c>
      <c r="F577" t="s">
        <v>2056</v>
      </c>
      <c r="G577">
        <v>1097</v>
      </c>
      <c r="H577">
        <v>4.5</v>
      </c>
      <c r="I577" t="s">
        <v>2079</v>
      </c>
      <c r="J577">
        <v>4</v>
      </c>
      <c r="K577" t="s">
        <v>2080</v>
      </c>
      <c r="L577" t="s">
        <v>2081</v>
      </c>
    </row>
    <row r="578" spans="1:12" x14ac:dyDescent="0.3">
      <c r="A578" t="s">
        <v>2054</v>
      </c>
      <c r="B578" t="s">
        <v>2055</v>
      </c>
      <c r="C578" t="s">
        <v>14</v>
      </c>
      <c r="D578">
        <v>39.948507826300002</v>
      </c>
      <c r="E578">
        <v>-75.161968817299993</v>
      </c>
      <c r="F578" t="s">
        <v>2056</v>
      </c>
      <c r="G578">
        <v>1097</v>
      </c>
      <c r="H578">
        <v>4.5</v>
      </c>
      <c r="I578" t="s">
        <v>2082</v>
      </c>
      <c r="J578">
        <v>5</v>
      </c>
      <c r="K578" t="s">
        <v>2083</v>
      </c>
      <c r="L578" t="s">
        <v>2084</v>
      </c>
    </row>
    <row r="579" spans="1:12" x14ac:dyDescent="0.3">
      <c r="A579" t="s">
        <v>2054</v>
      </c>
      <c r="B579" t="s">
        <v>2055</v>
      </c>
      <c r="C579" t="s">
        <v>14</v>
      </c>
      <c r="D579">
        <v>39.948507826300002</v>
      </c>
      <c r="E579">
        <v>-75.161968817299993</v>
      </c>
      <c r="F579" t="s">
        <v>2056</v>
      </c>
      <c r="G579">
        <v>1097</v>
      </c>
      <c r="H579">
        <v>4.5</v>
      </c>
      <c r="I579" t="s">
        <v>2085</v>
      </c>
      <c r="J579">
        <v>5</v>
      </c>
      <c r="K579" t="s">
        <v>2086</v>
      </c>
      <c r="L579" t="s">
        <v>2087</v>
      </c>
    </row>
    <row r="580" spans="1:12" x14ac:dyDescent="0.3">
      <c r="A580" t="s">
        <v>2054</v>
      </c>
      <c r="B580" t="s">
        <v>2055</v>
      </c>
      <c r="C580" t="s">
        <v>14</v>
      </c>
      <c r="D580">
        <v>39.948507826300002</v>
      </c>
      <c r="E580">
        <v>-75.161968817299993</v>
      </c>
      <c r="F580" t="s">
        <v>2056</v>
      </c>
      <c r="G580">
        <v>1097</v>
      </c>
      <c r="H580">
        <v>4.5</v>
      </c>
      <c r="I580" t="s">
        <v>2088</v>
      </c>
      <c r="J580">
        <v>5</v>
      </c>
      <c r="K580" t="s">
        <v>2089</v>
      </c>
      <c r="L580" t="s">
        <v>2090</v>
      </c>
    </row>
    <row r="581" spans="1:12" x14ac:dyDescent="0.3">
      <c r="A581" t="s">
        <v>2054</v>
      </c>
      <c r="B581" t="s">
        <v>2055</v>
      </c>
      <c r="C581" t="s">
        <v>14</v>
      </c>
      <c r="D581">
        <v>39.948507826300002</v>
      </c>
      <c r="E581">
        <v>-75.161968817299993</v>
      </c>
      <c r="F581" t="s">
        <v>2056</v>
      </c>
      <c r="G581">
        <v>1097</v>
      </c>
      <c r="H581">
        <v>4.5</v>
      </c>
      <c r="I581" t="s">
        <v>2091</v>
      </c>
      <c r="J581">
        <v>5</v>
      </c>
      <c r="K581" t="s">
        <v>2092</v>
      </c>
      <c r="L581" t="s">
        <v>2093</v>
      </c>
    </row>
    <row r="582" spans="1:12" x14ac:dyDescent="0.3">
      <c r="A582" t="s">
        <v>2094</v>
      </c>
      <c r="B582" t="s">
        <v>2095</v>
      </c>
      <c r="C582" t="s">
        <v>14</v>
      </c>
      <c r="D582">
        <v>39.949699299999999</v>
      </c>
      <c r="E582">
        <v>-75.145781499999998</v>
      </c>
      <c r="F582" t="s">
        <v>2096</v>
      </c>
      <c r="G582">
        <v>1094</v>
      </c>
      <c r="H582">
        <v>4</v>
      </c>
      <c r="I582" t="s">
        <v>2097</v>
      </c>
      <c r="J582">
        <v>5</v>
      </c>
      <c r="K582" t="s">
        <v>2098</v>
      </c>
      <c r="L582" t="s">
        <v>2099</v>
      </c>
    </row>
    <row r="583" spans="1:12" x14ac:dyDescent="0.3">
      <c r="A583" t="s">
        <v>2094</v>
      </c>
      <c r="B583" t="s">
        <v>2095</v>
      </c>
      <c r="C583" t="s">
        <v>14</v>
      </c>
      <c r="D583">
        <v>39.949699299999999</v>
      </c>
      <c r="E583">
        <v>-75.145781499999998</v>
      </c>
      <c r="F583" t="s">
        <v>2096</v>
      </c>
      <c r="G583">
        <v>1094</v>
      </c>
      <c r="H583">
        <v>4</v>
      </c>
      <c r="I583" t="s">
        <v>2100</v>
      </c>
      <c r="J583">
        <v>5</v>
      </c>
      <c r="K583" t="s">
        <v>2101</v>
      </c>
      <c r="L583" t="s">
        <v>2102</v>
      </c>
    </row>
    <row r="584" spans="1:12" x14ac:dyDescent="0.3">
      <c r="A584" t="s">
        <v>2094</v>
      </c>
      <c r="B584" t="s">
        <v>2095</v>
      </c>
      <c r="C584" t="s">
        <v>14</v>
      </c>
      <c r="D584">
        <v>39.949699299999999</v>
      </c>
      <c r="E584">
        <v>-75.145781499999998</v>
      </c>
      <c r="F584" t="s">
        <v>2096</v>
      </c>
      <c r="G584">
        <v>1094</v>
      </c>
      <c r="H584">
        <v>4</v>
      </c>
      <c r="I584" t="s">
        <v>2103</v>
      </c>
      <c r="J584">
        <v>5</v>
      </c>
      <c r="K584" t="s">
        <v>2104</v>
      </c>
      <c r="L584" t="s">
        <v>1460</v>
      </c>
    </row>
    <row r="585" spans="1:12" x14ac:dyDescent="0.3">
      <c r="A585" t="s">
        <v>2094</v>
      </c>
      <c r="B585" t="s">
        <v>2095</v>
      </c>
      <c r="C585" t="s">
        <v>14</v>
      </c>
      <c r="D585">
        <v>39.949699299999999</v>
      </c>
      <c r="E585">
        <v>-75.145781499999998</v>
      </c>
      <c r="F585" t="s">
        <v>2096</v>
      </c>
      <c r="G585">
        <v>1094</v>
      </c>
      <c r="H585">
        <v>4</v>
      </c>
      <c r="I585" t="s">
        <v>2105</v>
      </c>
      <c r="J585">
        <v>5</v>
      </c>
      <c r="L585" t="s">
        <v>2106</v>
      </c>
    </row>
    <row r="586" spans="1:12" x14ac:dyDescent="0.3">
      <c r="A586" t="s">
        <v>2094</v>
      </c>
      <c r="B586" t="s">
        <v>2095</v>
      </c>
      <c r="C586" t="s">
        <v>14</v>
      </c>
      <c r="D586">
        <v>39.949699299999999</v>
      </c>
      <c r="E586">
        <v>-75.145781499999998</v>
      </c>
      <c r="F586" t="s">
        <v>2096</v>
      </c>
      <c r="G586">
        <v>1094</v>
      </c>
      <c r="H586">
        <v>4</v>
      </c>
      <c r="I586" t="s">
        <v>2107</v>
      </c>
      <c r="J586">
        <v>5</v>
      </c>
      <c r="L586" t="s">
        <v>2108</v>
      </c>
    </row>
    <row r="587" spans="1:12" x14ac:dyDescent="0.3">
      <c r="A587" t="s">
        <v>2094</v>
      </c>
      <c r="B587" t="s">
        <v>2095</v>
      </c>
      <c r="C587" t="s">
        <v>14</v>
      </c>
      <c r="D587">
        <v>39.949699299999999</v>
      </c>
      <c r="E587">
        <v>-75.145781499999998</v>
      </c>
      <c r="F587" t="s">
        <v>2096</v>
      </c>
      <c r="G587">
        <v>1094</v>
      </c>
      <c r="H587">
        <v>4</v>
      </c>
      <c r="I587" t="s">
        <v>2109</v>
      </c>
      <c r="J587">
        <v>3</v>
      </c>
      <c r="K587" t="s">
        <v>2110</v>
      </c>
      <c r="L587" t="s">
        <v>2111</v>
      </c>
    </row>
    <row r="588" spans="1:12" x14ac:dyDescent="0.3">
      <c r="A588" t="s">
        <v>2094</v>
      </c>
      <c r="B588" t="s">
        <v>2095</v>
      </c>
      <c r="C588" t="s">
        <v>14</v>
      </c>
      <c r="D588">
        <v>39.949699299999999</v>
      </c>
      <c r="E588">
        <v>-75.145781499999998</v>
      </c>
      <c r="F588" t="s">
        <v>2096</v>
      </c>
      <c r="G588">
        <v>1094</v>
      </c>
      <c r="H588">
        <v>4</v>
      </c>
      <c r="I588" t="s">
        <v>2112</v>
      </c>
      <c r="J588">
        <v>3</v>
      </c>
      <c r="K588" t="s">
        <v>2113</v>
      </c>
      <c r="L588" t="s">
        <v>2114</v>
      </c>
    </row>
    <row r="589" spans="1:12" x14ac:dyDescent="0.3">
      <c r="A589" t="s">
        <v>2094</v>
      </c>
      <c r="B589" t="s">
        <v>2095</v>
      </c>
      <c r="C589" t="s">
        <v>14</v>
      </c>
      <c r="D589">
        <v>39.949699299999999</v>
      </c>
      <c r="E589">
        <v>-75.145781499999998</v>
      </c>
      <c r="F589" t="s">
        <v>2096</v>
      </c>
      <c r="G589">
        <v>1094</v>
      </c>
      <c r="H589">
        <v>4</v>
      </c>
      <c r="I589" t="s">
        <v>2115</v>
      </c>
      <c r="J589">
        <v>5</v>
      </c>
      <c r="K589" t="s">
        <v>2116</v>
      </c>
      <c r="L589" t="s">
        <v>2117</v>
      </c>
    </row>
    <row r="590" spans="1:12" x14ac:dyDescent="0.3">
      <c r="A590" t="s">
        <v>2094</v>
      </c>
      <c r="B590" t="s">
        <v>2095</v>
      </c>
      <c r="C590" t="s">
        <v>14</v>
      </c>
      <c r="D590">
        <v>39.949699299999999</v>
      </c>
      <c r="E590">
        <v>-75.145781499999998</v>
      </c>
      <c r="F590" t="s">
        <v>2096</v>
      </c>
      <c r="G590">
        <v>1094</v>
      </c>
      <c r="H590">
        <v>4</v>
      </c>
      <c r="I590" t="s">
        <v>2118</v>
      </c>
      <c r="J590">
        <v>3</v>
      </c>
      <c r="K590" t="s">
        <v>2119</v>
      </c>
      <c r="L590" t="s">
        <v>2120</v>
      </c>
    </row>
    <row r="591" spans="1:12" x14ac:dyDescent="0.3">
      <c r="A591" t="s">
        <v>2094</v>
      </c>
      <c r="B591" t="s">
        <v>2095</v>
      </c>
      <c r="C591" t="s">
        <v>14</v>
      </c>
      <c r="D591">
        <v>39.949699299999999</v>
      </c>
      <c r="E591">
        <v>-75.145781499999998</v>
      </c>
      <c r="F591" t="s">
        <v>2096</v>
      </c>
      <c r="G591">
        <v>1094</v>
      </c>
      <c r="H591">
        <v>4</v>
      </c>
      <c r="I591" t="s">
        <v>2121</v>
      </c>
      <c r="J591">
        <v>5</v>
      </c>
      <c r="K591" t="s">
        <v>2122</v>
      </c>
      <c r="L591" t="s">
        <v>791</v>
      </c>
    </row>
    <row r="592" spans="1:12" x14ac:dyDescent="0.3">
      <c r="A592" t="s">
        <v>2123</v>
      </c>
      <c r="B592" t="s">
        <v>2124</v>
      </c>
      <c r="C592" t="s">
        <v>14</v>
      </c>
      <c r="D592">
        <v>39.948131799999999</v>
      </c>
      <c r="E592">
        <v>-75.153395000000003</v>
      </c>
      <c r="F592" t="s">
        <v>2125</v>
      </c>
      <c r="G592">
        <v>1089</v>
      </c>
      <c r="H592">
        <v>4.5</v>
      </c>
      <c r="I592" t="s">
        <v>2126</v>
      </c>
      <c r="J592">
        <v>5</v>
      </c>
      <c r="L592" t="s">
        <v>2127</v>
      </c>
    </row>
    <row r="593" spans="1:12" x14ac:dyDescent="0.3">
      <c r="A593" t="s">
        <v>2123</v>
      </c>
      <c r="B593" t="s">
        <v>2124</v>
      </c>
      <c r="C593" t="s">
        <v>14</v>
      </c>
      <c r="D593">
        <v>39.948131799999999</v>
      </c>
      <c r="E593">
        <v>-75.153395000000003</v>
      </c>
      <c r="F593" t="s">
        <v>2125</v>
      </c>
      <c r="G593">
        <v>1089</v>
      </c>
      <c r="H593">
        <v>4.5</v>
      </c>
      <c r="I593" t="s">
        <v>2128</v>
      </c>
      <c r="J593">
        <v>4</v>
      </c>
      <c r="K593" t="s">
        <v>2129</v>
      </c>
      <c r="L593" t="s">
        <v>2130</v>
      </c>
    </row>
    <row r="594" spans="1:12" x14ac:dyDescent="0.3">
      <c r="A594" t="s">
        <v>2123</v>
      </c>
      <c r="B594" t="s">
        <v>2124</v>
      </c>
      <c r="C594" t="s">
        <v>14</v>
      </c>
      <c r="D594">
        <v>39.948131799999999</v>
      </c>
      <c r="E594">
        <v>-75.153395000000003</v>
      </c>
      <c r="F594" t="s">
        <v>2125</v>
      </c>
      <c r="G594">
        <v>1089</v>
      </c>
      <c r="H594">
        <v>4.5</v>
      </c>
      <c r="I594" t="s">
        <v>2131</v>
      </c>
      <c r="J594">
        <v>5</v>
      </c>
      <c r="K594" t="s">
        <v>2132</v>
      </c>
      <c r="L594" t="s">
        <v>2133</v>
      </c>
    </row>
    <row r="595" spans="1:12" x14ac:dyDescent="0.3">
      <c r="A595" t="s">
        <v>2123</v>
      </c>
      <c r="B595" t="s">
        <v>2124</v>
      </c>
      <c r="C595" t="s">
        <v>14</v>
      </c>
      <c r="D595">
        <v>39.948131799999999</v>
      </c>
      <c r="E595">
        <v>-75.153395000000003</v>
      </c>
      <c r="F595" t="s">
        <v>2125</v>
      </c>
      <c r="G595">
        <v>1089</v>
      </c>
      <c r="H595">
        <v>4.5</v>
      </c>
      <c r="I595" t="s">
        <v>2134</v>
      </c>
      <c r="J595">
        <v>5</v>
      </c>
      <c r="K595" t="s">
        <v>2135</v>
      </c>
      <c r="L595" t="s">
        <v>2136</v>
      </c>
    </row>
    <row r="596" spans="1:12" x14ac:dyDescent="0.3">
      <c r="A596" t="s">
        <v>2123</v>
      </c>
      <c r="B596" t="s">
        <v>2124</v>
      </c>
      <c r="C596" t="s">
        <v>14</v>
      </c>
      <c r="D596">
        <v>39.948131799999999</v>
      </c>
      <c r="E596">
        <v>-75.153395000000003</v>
      </c>
      <c r="F596" t="s">
        <v>2125</v>
      </c>
      <c r="G596">
        <v>1089</v>
      </c>
      <c r="H596">
        <v>4.5</v>
      </c>
      <c r="I596" t="s">
        <v>2137</v>
      </c>
      <c r="J596">
        <v>5</v>
      </c>
      <c r="K596" t="s">
        <v>2138</v>
      </c>
      <c r="L596" t="s">
        <v>2139</v>
      </c>
    </row>
    <row r="597" spans="1:12" x14ac:dyDescent="0.3">
      <c r="A597" t="s">
        <v>2123</v>
      </c>
      <c r="B597" t="s">
        <v>2124</v>
      </c>
      <c r="C597" t="s">
        <v>14</v>
      </c>
      <c r="D597">
        <v>39.948131799999999</v>
      </c>
      <c r="E597">
        <v>-75.153395000000003</v>
      </c>
      <c r="F597" t="s">
        <v>2125</v>
      </c>
      <c r="G597">
        <v>1089</v>
      </c>
      <c r="H597">
        <v>4.5</v>
      </c>
      <c r="I597" t="s">
        <v>2140</v>
      </c>
      <c r="J597">
        <v>4</v>
      </c>
      <c r="K597" t="s">
        <v>2141</v>
      </c>
      <c r="L597" t="s">
        <v>2142</v>
      </c>
    </row>
    <row r="598" spans="1:12" x14ac:dyDescent="0.3">
      <c r="A598" t="s">
        <v>2123</v>
      </c>
      <c r="B598" t="s">
        <v>2124</v>
      </c>
      <c r="C598" t="s">
        <v>14</v>
      </c>
      <c r="D598">
        <v>39.948131799999999</v>
      </c>
      <c r="E598">
        <v>-75.153395000000003</v>
      </c>
      <c r="F598" t="s">
        <v>2125</v>
      </c>
      <c r="G598">
        <v>1089</v>
      </c>
      <c r="H598">
        <v>4.5</v>
      </c>
      <c r="I598" t="s">
        <v>2143</v>
      </c>
      <c r="J598">
        <v>5</v>
      </c>
      <c r="K598" t="s">
        <v>2144</v>
      </c>
      <c r="L598" t="s">
        <v>2145</v>
      </c>
    </row>
    <row r="599" spans="1:12" x14ac:dyDescent="0.3">
      <c r="A599" t="s">
        <v>2123</v>
      </c>
      <c r="B599" t="s">
        <v>2124</v>
      </c>
      <c r="C599" t="s">
        <v>14</v>
      </c>
      <c r="D599">
        <v>39.948131799999999</v>
      </c>
      <c r="E599">
        <v>-75.153395000000003</v>
      </c>
      <c r="F599" t="s">
        <v>2125</v>
      </c>
      <c r="G599">
        <v>1089</v>
      </c>
      <c r="H599">
        <v>4.5</v>
      </c>
      <c r="I599" t="s">
        <v>2146</v>
      </c>
      <c r="J599">
        <v>5</v>
      </c>
      <c r="K599" t="s">
        <v>2147</v>
      </c>
      <c r="L599" t="s">
        <v>2148</v>
      </c>
    </row>
    <row r="600" spans="1:12" x14ac:dyDescent="0.3">
      <c r="A600" t="s">
        <v>2123</v>
      </c>
      <c r="B600" t="s">
        <v>2124</v>
      </c>
      <c r="C600" t="s">
        <v>14</v>
      </c>
      <c r="D600">
        <v>39.948131799999999</v>
      </c>
      <c r="E600">
        <v>-75.153395000000003</v>
      </c>
      <c r="F600" t="s">
        <v>2125</v>
      </c>
      <c r="G600">
        <v>1089</v>
      </c>
      <c r="H600">
        <v>4.5</v>
      </c>
      <c r="I600" t="s">
        <v>2149</v>
      </c>
      <c r="J600">
        <v>4</v>
      </c>
      <c r="K600" t="s">
        <v>2150</v>
      </c>
      <c r="L600" t="s">
        <v>2151</v>
      </c>
    </row>
    <row r="601" spans="1:12" x14ac:dyDescent="0.3">
      <c r="A601" t="s">
        <v>2123</v>
      </c>
      <c r="B601" t="s">
        <v>2124</v>
      </c>
      <c r="C601" t="s">
        <v>14</v>
      </c>
      <c r="D601">
        <v>39.948131799999999</v>
      </c>
      <c r="E601">
        <v>-75.153395000000003</v>
      </c>
      <c r="F601" t="s">
        <v>2125</v>
      </c>
      <c r="G601">
        <v>1089</v>
      </c>
      <c r="H601">
        <v>4.5</v>
      </c>
      <c r="I601" t="s">
        <v>2152</v>
      </c>
      <c r="J601">
        <v>4</v>
      </c>
      <c r="K601" t="s">
        <v>2153</v>
      </c>
      <c r="L601" t="s">
        <v>2154</v>
      </c>
    </row>
    <row r="602" spans="1:12" x14ac:dyDescent="0.3">
      <c r="A602" t="s">
        <v>2155</v>
      </c>
      <c r="B602" t="s">
        <v>2156</v>
      </c>
      <c r="C602" t="s">
        <v>14</v>
      </c>
      <c r="D602">
        <v>39.950774000000003</v>
      </c>
      <c r="E602">
        <v>-75.170396999999994</v>
      </c>
      <c r="F602" t="s">
        <v>2157</v>
      </c>
      <c r="G602">
        <v>1082</v>
      </c>
      <c r="H602">
        <v>4</v>
      </c>
      <c r="I602" t="s">
        <v>2158</v>
      </c>
      <c r="J602">
        <v>4</v>
      </c>
      <c r="K602" t="s">
        <v>2159</v>
      </c>
      <c r="L602" t="s">
        <v>2160</v>
      </c>
    </row>
    <row r="603" spans="1:12" x14ac:dyDescent="0.3">
      <c r="A603" t="s">
        <v>2155</v>
      </c>
      <c r="B603" t="s">
        <v>2156</v>
      </c>
      <c r="C603" t="s">
        <v>14</v>
      </c>
      <c r="D603">
        <v>39.950774000000003</v>
      </c>
      <c r="E603">
        <v>-75.170396999999994</v>
      </c>
      <c r="F603" t="s">
        <v>2157</v>
      </c>
      <c r="G603">
        <v>1082</v>
      </c>
      <c r="H603">
        <v>4</v>
      </c>
      <c r="I603" t="s">
        <v>2161</v>
      </c>
      <c r="J603">
        <v>4</v>
      </c>
      <c r="K603" t="s">
        <v>2162</v>
      </c>
      <c r="L603" t="s">
        <v>2163</v>
      </c>
    </row>
    <row r="604" spans="1:12" x14ac:dyDescent="0.3">
      <c r="A604" t="s">
        <v>2155</v>
      </c>
      <c r="B604" t="s">
        <v>2156</v>
      </c>
      <c r="C604" t="s">
        <v>14</v>
      </c>
      <c r="D604">
        <v>39.950774000000003</v>
      </c>
      <c r="E604">
        <v>-75.170396999999994</v>
      </c>
      <c r="F604" t="s">
        <v>2157</v>
      </c>
      <c r="G604">
        <v>1082</v>
      </c>
      <c r="H604">
        <v>4</v>
      </c>
      <c r="I604" t="s">
        <v>2164</v>
      </c>
      <c r="J604">
        <v>5</v>
      </c>
      <c r="K604" t="s">
        <v>2165</v>
      </c>
      <c r="L604" t="s">
        <v>2166</v>
      </c>
    </row>
    <row r="605" spans="1:12" x14ac:dyDescent="0.3">
      <c r="A605" t="s">
        <v>2155</v>
      </c>
      <c r="B605" t="s">
        <v>2156</v>
      </c>
      <c r="C605" t="s">
        <v>14</v>
      </c>
      <c r="D605">
        <v>39.950774000000003</v>
      </c>
      <c r="E605">
        <v>-75.170396999999994</v>
      </c>
      <c r="F605" t="s">
        <v>2157</v>
      </c>
      <c r="G605">
        <v>1082</v>
      </c>
      <c r="H605">
        <v>4</v>
      </c>
      <c r="I605" t="s">
        <v>2167</v>
      </c>
      <c r="J605">
        <v>4</v>
      </c>
      <c r="K605" t="s">
        <v>2168</v>
      </c>
      <c r="L605" t="s">
        <v>1483</v>
      </c>
    </row>
    <row r="606" spans="1:12" x14ac:dyDescent="0.3">
      <c r="A606" t="s">
        <v>2155</v>
      </c>
      <c r="B606" t="s">
        <v>2156</v>
      </c>
      <c r="C606" t="s">
        <v>14</v>
      </c>
      <c r="D606">
        <v>39.950774000000003</v>
      </c>
      <c r="E606">
        <v>-75.170396999999994</v>
      </c>
      <c r="F606" t="s">
        <v>2157</v>
      </c>
      <c r="G606">
        <v>1082</v>
      </c>
      <c r="H606">
        <v>4</v>
      </c>
      <c r="I606" t="s">
        <v>2169</v>
      </c>
      <c r="J606">
        <v>4</v>
      </c>
      <c r="K606" t="s">
        <v>2170</v>
      </c>
      <c r="L606" t="s">
        <v>2171</v>
      </c>
    </row>
    <row r="607" spans="1:12" x14ac:dyDescent="0.3">
      <c r="A607" t="s">
        <v>2155</v>
      </c>
      <c r="B607" t="s">
        <v>2156</v>
      </c>
      <c r="C607" t="s">
        <v>14</v>
      </c>
      <c r="D607">
        <v>39.950774000000003</v>
      </c>
      <c r="E607">
        <v>-75.170396999999994</v>
      </c>
      <c r="F607" t="s">
        <v>2157</v>
      </c>
      <c r="G607">
        <v>1082</v>
      </c>
      <c r="H607">
        <v>4</v>
      </c>
      <c r="I607" t="s">
        <v>2172</v>
      </c>
      <c r="J607">
        <v>5</v>
      </c>
      <c r="K607" t="s">
        <v>2173</v>
      </c>
      <c r="L607" t="s">
        <v>2174</v>
      </c>
    </row>
    <row r="608" spans="1:12" x14ac:dyDescent="0.3">
      <c r="A608" t="s">
        <v>2155</v>
      </c>
      <c r="B608" t="s">
        <v>2156</v>
      </c>
      <c r="C608" t="s">
        <v>14</v>
      </c>
      <c r="D608">
        <v>39.950774000000003</v>
      </c>
      <c r="E608">
        <v>-75.170396999999994</v>
      </c>
      <c r="F608" t="s">
        <v>2157</v>
      </c>
      <c r="G608">
        <v>1082</v>
      </c>
      <c r="H608">
        <v>4</v>
      </c>
      <c r="I608" t="s">
        <v>2175</v>
      </c>
      <c r="J608">
        <v>3</v>
      </c>
      <c r="K608" t="s">
        <v>2176</v>
      </c>
      <c r="L608" t="s">
        <v>2177</v>
      </c>
    </row>
    <row r="609" spans="1:17" x14ac:dyDescent="0.3">
      <c r="A609" t="s">
        <v>2155</v>
      </c>
      <c r="B609" t="s">
        <v>2156</v>
      </c>
      <c r="C609" t="s">
        <v>14</v>
      </c>
      <c r="D609">
        <v>39.950774000000003</v>
      </c>
      <c r="E609">
        <v>-75.170396999999994</v>
      </c>
      <c r="F609" t="s">
        <v>2157</v>
      </c>
      <c r="G609">
        <v>1082</v>
      </c>
      <c r="H609">
        <v>4</v>
      </c>
      <c r="I609" t="s">
        <v>2178</v>
      </c>
      <c r="J609">
        <v>5</v>
      </c>
      <c r="K609" t="s">
        <v>2179</v>
      </c>
      <c r="L609" t="s">
        <v>2180</v>
      </c>
    </row>
    <row r="610" spans="1:17" x14ac:dyDescent="0.3">
      <c r="A610" t="s">
        <v>2155</v>
      </c>
      <c r="B610" t="s">
        <v>2156</v>
      </c>
      <c r="C610" t="s">
        <v>14</v>
      </c>
      <c r="D610">
        <v>39.950774000000003</v>
      </c>
      <c r="E610">
        <v>-75.170396999999994</v>
      </c>
      <c r="F610" t="s">
        <v>2157</v>
      </c>
      <c r="G610">
        <v>1082</v>
      </c>
      <c r="H610">
        <v>4</v>
      </c>
      <c r="I610" t="s">
        <v>2181</v>
      </c>
      <c r="J610">
        <v>4</v>
      </c>
      <c r="K610" t="s">
        <v>2182</v>
      </c>
      <c r="L610" t="s">
        <v>2183</v>
      </c>
    </row>
    <row r="611" spans="1:17" x14ac:dyDescent="0.3">
      <c r="A611" t="s">
        <v>2155</v>
      </c>
      <c r="B611" t="s">
        <v>2156</v>
      </c>
      <c r="C611" t="s">
        <v>14</v>
      </c>
      <c r="D611">
        <v>39.950774000000003</v>
      </c>
      <c r="E611">
        <v>-75.170396999999994</v>
      </c>
      <c r="F611" t="s">
        <v>2157</v>
      </c>
      <c r="G611">
        <v>1082</v>
      </c>
      <c r="H611">
        <v>4</v>
      </c>
      <c r="I611" t="s">
        <v>2184</v>
      </c>
      <c r="J611">
        <v>5</v>
      </c>
      <c r="K611" t="s">
        <v>2185</v>
      </c>
      <c r="L611" t="s">
        <v>2186</v>
      </c>
    </row>
    <row r="612" spans="1:17" x14ac:dyDescent="0.3">
      <c r="A612" t="s">
        <v>2187</v>
      </c>
      <c r="B612" t="s">
        <v>2188</v>
      </c>
      <c r="C612" t="s">
        <v>14</v>
      </c>
      <c r="D612">
        <v>39.955881300000001</v>
      </c>
      <c r="E612">
        <v>-75.202003099999999</v>
      </c>
      <c r="F612" t="s">
        <v>2189</v>
      </c>
      <c r="G612">
        <v>1077</v>
      </c>
      <c r="H612">
        <v>3.5</v>
      </c>
      <c r="I612" t="s">
        <v>2190</v>
      </c>
      <c r="J612">
        <v>4</v>
      </c>
      <c r="L612" t="s">
        <v>2191</v>
      </c>
    </row>
    <row r="613" spans="1:17" x14ac:dyDescent="0.3">
      <c r="A613" t="s">
        <v>2187</v>
      </c>
      <c r="B613" t="s">
        <v>2188</v>
      </c>
      <c r="C613" t="s">
        <v>14</v>
      </c>
      <c r="D613">
        <v>39.955881300000001</v>
      </c>
      <c r="E613">
        <v>-75.202003099999999</v>
      </c>
      <c r="F613" t="s">
        <v>2189</v>
      </c>
      <c r="G613">
        <v>1077</v>
      </c>
      <c r="H613">
        <v>3.5</v>
      </c>
      <c r="I613" t="s">
        <v>2192</v>
      </c>
      <c r="J613">
        <v>3</v>
      </c>
      <c r="K613" t="s">
        <v>2193</v>
      </c>
      <c r="L613" t="s">
        <v>2194</v>
      </c>
    </row>
    <row r="614" spans="1:17" x14ac:dyDescent="0.3">
      <c r="A614" t="s">
        <v>2187</v>
      </c>
      <c r="B614" t="s">
        <v>2188</v>
      </c>
      <c r="C614" t="s">
        <v>14</v>
      </c>
      <c r="D614">
        <v>39.955881300000001</v>
      </c>
      <c r="E614">
        <v>-75.202003099999999</v>
      </c>
      <c r="F614" t="s">
        <v>2189</v>
      </c>
      <c r="G614">
        <v>1077</v>
      </c>
      <c r="H614">
        <v>3.5</v>
      </c>
      <c r="I614" t="s">
        <v>2195</v>
      </c>
      <c r="J614">
        <v>4</v>
      </c>
      <c r="K614" t="s">
        <v>2196</v>
      </c>
      <c r="L614" t="s">
        <v>2197</v>
      </c>
    </row>
    <row r="615" spans="1:17" x14ac:dyDescent="0.3">
      <c r="A615" t="s">
        <v>2187</v>
      </c>
      <c r="B615" t="s">
        <v>2188</v>
      </c>
      <c r="C615" t="s">
        <v>14</v>
      </c>
      <c r="D615">
        <v>39.955881300000001</v>
      </c>
      <c r="E615">
        <v>-75.202003099999999</v>
      </c>
      <c r="F615" t="s">
        <v>2189</v>
      </c>
      <c r="G615">
        <v>1077</v>
      </c>
      <c r="H615">
        <v>3.5</v>
      </c>
      <c r="I615" t="s">
        <v>2198</v>
      </c>
      <c r="J615">
        <v>4</v>
      </c>
      <c r="K615" t="s">
        <v>2199</v>
      </c>
      <c r="L615" t="s">
        <v>2200</v>
      </c>
      <c r="M615" t="s">
        <v>2201</v>
      </c>
      <c r="N615" t="s">
        <v>2202</v>
      </c>
      <c r="O615" t="s">
        <v>2203</v>
      </c>
      <c r="P615" t="s">
        <v>2204</v>
      </c>
      <c r="Q615" t="s">
        <v>2205</v>
      </c>
    </row>
    <row r="616" spans="1:17" x14ac:dyDescent="0.3">
      <c r="A616" t="s">
        <v>2187</v>
      </c>
      <c r="B616" t="s">
        <v>2188</v>
      </c>
      <c r="C616" t="s">
        <v>14</v>
      </c>
      <c r="D616">
        <v>39.955881300000001</v>
      </c>
      <c r="E616">
        <v>-75.202003099999999</v>
      </c>
      <c r="F616" t="s">
        <v>2189</v>
      </c>
      <c r="G616">
        <v>1077</v>
      </c>
      <c r="H616">
        <v>3.5</v>
      </c>
      <c r="I616" t="s">
        <v>2206</v>
      </c>
      <c r="J616">
        <v>2</v>
      </c>
      <c r="K616" t="s">
        <v>2207</v>
      </c>
      <c r="L616" t="s">
        <v>2208</v>
      </c>
    </row>
    <row r="617" spans="1:17" x14ac:dyDescent="0.3">
      <c r="A617" t="s">
        <v>2187</v>
      </c>
      <c r="B617" t="s">
        <v>2188</v>
      </c>
      <c r="C617" t="s">
        <v>14</v>
      </c>
      <c r="D617">
        <v>39.955881300000001</v>
      </c>
      <c r="E617">
        <v>-75.202003099999999</v>
      </c>
      <c r="F617" t="s">
        <v>2189</v>
      </c>
      <c r="G617">
        <v>1077</v>
      </c>
      <c r="H617">
        <v>3.5</v>
      </c>
      <c r="I617" t="s">
        <v>2209</v>
      </c>
      <c r="J617">
        <v>3</v>
      </c>
      <c r="K617" t="s">
        <v>2210</v>
      </c>
      <c r="L617" t="s">
        <v>2211</v>
      </c>
    </row>
    <row r="618" spans="1:17" x14ac:dyDescent="0.3">
      <c r="A618" t="s">
        <v>2187</v>
      </c>
      <c r="B618" t="s">
        <v>2188</v>
      </c>
      <c r="C618" t="s">
        <v>14</v>
      </c>
      <c r="D618">
        <v>39.955881300000001</v>
      </c>
      <c r="E618">
        <v>-75.202003099999999</v>
      </c>
      <c r="F618" t="s">
        <v>2189</v>
      </c>
      <c r="G618">
        <v>1077</v>
      </c>
      <c r="H618">
        <v>3.5</v>
      </c>
      <c r="I618" t="s">
        <v>2212</v>
      </c>
      <c r="J618">
        <v>1</v>
      </c>
      <c r="K618" t="s">
        <v>2213</v>
      </c>
      <c r="L618" t="s">
        <v>2214</v>
      </c>
    </row>
    <row r="619" spans="1:17" x14ac:dyDescent="0.3">
      <c r="A619" t="s">
        <v>2187</v>
      </c>
      <c r="B619" t="s">
        <v>2188</v>
      </c>
      <c r="C619" t="s">
        <v>14</v>
      </c>
      <c r="D619">
        <v>39.955881300000001</v>
      </c>
      <c r="E619">
        <v>-75.202003099999999</v>
      </c>
      <c r="F619" t="s">
        <v>2189</v>
      </c>
      <c r="G619">
        <v>1077</v>
      </c>
      <c r="H619">
        <v>3.5</v>
      </c>
      <c r="I619" t="s">
        <v>2215</v>
      </c>
      <c r="J619">
        <v>4</v>
      </c>
      <c r="K619" t="s">
        <v>2216</v>
      </c>
      <c r="L619" t="s">
        <v>2217</v>
      </c>
    </row>
    <row r="620" spans="1:17" x14ac:dyDescent="0.3">
      <c r="A620" t="s">
        <v>2187</v>
      </c>
      <c r="B620" t="s">
        <v>2188</v>
      </c>
      <c r="C620" t="s">
        <v>14</v>
      </c>
      <c r="D620">
        <v>39.955881300000001</v>
      </c>
      <c r="E620">
        <v>-75.202003099999999</v>
      </c>
      <c r="F620" t="s">
        <v>2189</v>
      </c>
      <c r="G620">
        <v>1077</v>
      </c>
      <c r="H620">
        <v>3.5</v>
      </c>
      <c r="I620" t="s">
        <v>2218</v>
      </c>
      <c r="J620">
        <v>4</v>
      </c>
      <c r="K620" t="s">
        <v>2219</v>
      </c>
      <c r="L620" t="s">
        <v>2220</v>
      </c>
    </row>
    <row r="621" spans="1:17" x14ac:dyDescent="0.3">
      <c r="A621" t="s">
        <v>2187</v>
      </c>
      <c r="B621" t="s">
        <v>2188</v>
      </c>
      <c r="C621" t="s">
        <v>14</v>
      </c>
      <c r="D621">
        <v>39.955881300000001</v>
      </c>
      <c r="E621">
        <v>-75.202003099999999</v>
      </c>
      <c r="F621" t="s">
        <v>2189</v>
      </c>
      <c r="G621">
        <v>1077</v>
      </c>
      <c r="H621">
        <v>3.5</v>
      </c>
      <c r="I621" t="s">
        <v>2221</v>
      </c>
      <c r="J621">
        <v>5</v>
      </c>
      <c r="K621" t="s">
        <v>2222</v>
      </c>
      <c r="L621" t="s">
        <v>2223</v>
      </c>
      <c r="M621" t="s">
        <v>1546</v>
      </c>
    </row>
    <row r="622" spans="1:17" x14ac:dyDescent="0.3">
      <c r="A622" t="s">
        <v>2224</v>
      </c>
      <c r="B622" t="s">
        <v>2225</v>
      </c>
      <c r="C622" t="s">
        <v>14</v>
      </c>
      <c r="D622">
        <v>39.949512300000002</v>
      </c>
      <c r="E622">
        <v>-75.161766099999994</v>
      </c>
      <c r="F622" t="s">
        <v>2226</v>
      </c>
      <c r="G622">
        <v>1039</v>
      </c>
      <c r="H622">
        <v>4</v>
      </c>
      <c r="I622" t="s">
        <v>2227</v>
      </c>
      <c r="J622">
        <v>4</v>
      </c>
      <c r="L622" t="s">
        <v>2228</v>
      </c>
    </row>
    <row r="623" spans="1:17" x14ac:dyDescent="0.3">
      <c r="A623" t="s">
        <v>2224</v>
      </c>
      <c r="B623" t="s">
        <v>2225</v>
      </c>
      <c r="C623" t="s">
        <v>14</v>
      </c>
      <c r="D623">
        <v>39.949512300000002</v>
      </c>
      <c r="E623">
        <v>-75.161766099999994</v>
      </c>
      <c r="F623" t="s">
        <v>2226</v>
      </c>
      <c r="G623">
        <v>1039</v>
      </c>
      <c r="H623">
        <v>4</v>
      </c>
      <c r="I623" t="s">
        <v>2229</v>
      </c>
      <c r="J623">
        <v>5</v>
      </c>
      <c r="K623" t="s">
        <v>2230</v>
      </c>
      <c r="L623" t="s">
        <v>2231</v>
      </c>
    </row>
    <row r="624" spans="1:17" x14ac:dyDescent="0.3">
      <c r="A624" t="s">
        <v>2224</v>
      </c>
      <c r="B624" t="s">
        <v>2225</v>
      </c>
      <c r="C624" t="s">
        <v>14</v>
      </c>
      <c r="D624">
        <v>39.949512300000002</v>
      </c>
      <c r="E624">
        <v>-75.161766099999994</v>
      </c>
      <c r="F624" t="s">
        <v>2226</v>
      </c>
      <c r="G624">
        <v>1039</v>
      </c>
      <c r="H624">
        <v>4</v>
      </c>
      <c r="I624" t="s">
        <v>2232</v>
      </c>
      <c r="J624">
        <v>5</v>
      </c>
      <c r="K624" t="s">
        <v>2233</v>
      </c>
      <c r="L624" t="s">
        <v>2234</v>
      </c>
    </row>
    <row r="625" spans="1:12" x14ac:dyDescent="0.3">
      <c r="A625" t="s">
        <v>2224</v>
      </c>
      <c r="B625" t="s">
        <v>2225</v>
      </c>
      <c r="C625" t="s">
        <v>14</v>
      </c>
      <c r="D625">
        <v>39.949512300000002</v>
      </c>
      <c r="E625">
        <v>-75.161766099999994</v>
      </c>
      <c r="F625" t="s">
        <v>2226</v>
      </c>
      <c r="G625">
        <v>1039</v>
      </c>
      <c r="H625">
        <v>4</v>
      </c>
      <c r="I625" t="s">
        <v>2235</v>
      </c>
      <c r="J625">
        <v>3</v>
      </c>
      <c r="K625" t="s">
        <v>2236</v>
      </c>
      <c r="L625" t="s">
        <v>2237</v>
      </c>
    </row>
    <row r="626" spans="1:12" x14ac:dyDescent="0.3">
      <c r="A626" t="s">
        <v>2224</v>
      </c>
      <c r="B626" t="s">
        <v>2225</v>
      </c>
      <c r="C626" t="s">
        <v>14</v>
      </c>
      <c r="D626">
        <v>39.949512300000002</v>
      </c>
      <c r="E626">
        <v>-75.161766099999994</v>
      </c>
      <c r="F626" t="s">
        <v>2226</v>
      </c>
      <c r="G626">
        <v>1039</v>
      </c>
      <c r="H626">
        <v>4</v>
      </c>
      <c r="I626" t="s">
        <v>2238</v>
      </c>
      <c r="J626">
        <v>5</v>
      </c>
      <c r="K626" t="s">
        <v>2239</v>
      </c>
      <c r="L626" t="s">
        <v>2240</v>
      </c>
    </row>
    <row r="627" spans="1:12" x14ac:dyDescent="0.3">
      <c r="A627" t="s">
        <v>2224</v>
      </c>
      <c r="B627" t="s">
        <v>2225</v>
      </c>
      <c r="C627" t="s">
        <v>14</v>
      </c>
      <c r="D627">
        <v>39.949512300000002</v>
      </c>
      <c r="E627">
        <v>-75.161766099999994</v>
      </c>
      <c r="F627" t="s">
        <v>2226</v>
      </c>
      <c r="G627">
        <v>1039</v>
      </c>
      <c r="H627">
        <v>4</v>
      </c>
      <c r="I627" t="s">
        <v>2241</v>
      </c>
      <c r="J627">
        <v>2</v>
      </c>
      <c r="K627" t="s">
        <v>2242</v>
      </c>
      <c r="L627" t="s">
        <v>2243</v>
      </c>
    </row>
    <row r="628" spans="1:12" x14ac:dyDescent="0.3">
      <c r="A628" t="s">
        <v>2224</v>
      </c>
      <c r="B628" t="s">
        <v>2225</v>
      </c>
      <c r="C628" t="s">
        <v>14</v>
      </c>
      <c r="D628">
        <v>39.949512300000002</v>
      </c>
      <c r="E628">
        <v>-75.161766099999994</v>
      </c>
      <c r="F628" t="s">
        <v>2226</v>
      </c>
      <c r="G628">
        <v>1039</v>
      </c>
      <c r="H628">
        <v>4</v>
      </c>
      <c r="I628" t="s">
        <v>2244</v>
      </c>
      <c r="J628">
        <v>3</v>
      </c>
      <c r="K628" t="s">
        <v>2245</v>
      </c>
      <c r="L628" t="s">
        <v>763</v>
      </c>
    </row>
    <row r="629" spans="1:12" x14ac:dyDescent="0.3">
      <c r="A629" t="s">
        <v>2224</v>
      </c>
      <c r="B629" t="s">
        <v>2225</v>
      </c>
      <c r="C629" t="s">
        <v>14</v>
      </c>
      <c r="D629">
        <v>39.949512300000002</v>
      </c>
      <c r="E629">
        <v>-75.161766099999994</v>
      </c>
      <c r="F629" t="s">
        <v>2226</v>
      </c>
      <c r="G629">
        <v>1039</v>
      </c>
      <c r="H629">
        <v>4</v>
      </c>
      <c r="I629" t="s">
        <v>2246</v>
      </c>
      <c r="J629">
        <v>5</v>
      </c>
      <c r="K629" t="s">
        <v>2247</v>
      </c>
      <c r="L629" t="s">
        <v>2248</v>
      </c>
    </row>
    <row r="630" spans="1:12" x14ac:dyDescent="0.3">
      <c r="A630" t="s">
        <v>2224</v>
      </c>
      <c r="B630" t="s">
        <v>2225</v>
      </c>
      <c r="C630" t="s">
        <v>14</v>
      </c>
      <c r="D630">
        <v>39.949512300000002</v>
      </c>
      <c r="E630">
        <v>-75.161766099999994</v>
      </c>
      <c r="F630" t="s">
        <v>2226</v>
      </c>
      <c r="G630">
        <v>1039</v>
      </c>
      <c r="H630">
        <v>4</v>
      </c>
      <c r="I630" t="s">
        <v>2249</v>
      </c>
      <c r="J630">
        <v>5</v>
      </c>
      <c r="K630" t="s">
        <v>2250</v>
      </c>
      <c r="L630" t="s">
        <v>2251</v>
      </c>
    </row>
    <row r="631" spans="1:12" x14ac:dyDescent="0.3">
      <c r="A631" t="s">
        <v>2224</v>
      </c>
      <c r="B631" t="s">
        <v>2225</v>
      </c>
      <c r="C631" t="s">
        <v>14</v>
      </c>
      <c r="D631">
        <v>39.949512300000002</v>
      </c>
      <c r="E631">
        <v>-75.161766099999994</v>
      </c>
      <c r="F631" t="s">
        <v>2226</v>
      </c>
      <c r="G631">
        <v>1039</v>
      </c>
      <c r="H631">
        <v>4</v>
      </c>
      <c r="I631" t="s">
        <v>2252</v>
      </c>
      <c r="J631">
        <v>5</v>
      </c>
      <c r="L631" t="s">
        <v>2253</v>
      </c>
    </row>
    <row r="632" spans="1:12" x14ac:dyDescent="0.3">
      <c r="A632" t="s">
        <v>2254</v>
      </c>
      <c r="B632" t="s">
        <v>2255</v>
      </c>
      <c r="C632" t="s">
        <v>14</v>
      </c>
      <c r="D632">
        <v>39.967300399999999</v>
      </c>
      <c r="E632">
        <v>-75.140398399999995</v>
      </c>
      <c r="F632" t="s">
        <v>2256</v>
      </c>
      <c r="G632">
        <v>1014</v>
      </c>
      <c r="H632">
        <v>3.5</v>
      </c>
      <c r="I632" t="s">
        <v>2257</v>
      </c>
      <c r="J632">
        <v>3</v>
      </c>
      <c r="K632" t="s">
        <v>2258</v>
      </c>
      <c r="L632" t="s">
        <v>2259</v>
      </c>
    </row>
    <row r="633" spans="1:12" x14ac:dyDescent="0.3">
      <c r="A633" t="s">
        <v>2254</v>
      </c>
      <c r="B633" t="s">
        <v>2255</v>
      </c>
      <c r="C633" t="s">
        <v>14</v>
      </c>
      <c r="D633">
        <v>39.967300399999999</v>
      </c>
      <c r="E633">
        <v>-75.140398399999995</v>
      </c>
      <c r="F633" t="s">
        <v>2256</v>
      </c>
      <c r="G633">
        <v>1014</v>
      </c>
      <c r="H633">
        <v>3.5</v>
      </c>
      <c r="I633" t="s">
        <v>2260</v>
      </c>
      <c r="J633">
        <v>3</v>
      </c>
      <c r="K633" t="s">
        <v>2261</v>
      </c>
      <c r="L633" t="s">
        <v>2262</v>
      </c>
    </row>
    <row r="634" spans="1:12" x14ac:dyDescent="0.3">
      <c r="A634" t="s">
        <v>2254</v>
      </c>
      <c r="B634" t="s">
        <v>2255</v>
      </c>
      <c r="C634" t="s">
        <v>14</v>
      </c>
      <c r="D634">
        <v>39.967300399999999</v>
      </c>
      <c r="E634">
        <v>-75.140398399999995</v>
      </c>
      <c r="F634" t="s">
        <v>2256</v>
      </c>
      <c r="G634">
        <v>1014</v>
      </c>
      <c r="H634">
        <v>3.5</v>
      </c>
      <c r="I634" t="s">
        <v>2263</v>
      </c>
      <c r="J634">
        <v>2</v>
      </c>
      <c r="K634" t="s">
        <v>2264</v>
      </c>
      <c r="L634" t="s">
        <v>2265</v>
      </c>
    </row>
    <row r="635" spans="1:12" x14ac:dyDescent="0.3">
      <c r="A635" t="s">
        <v>2254</v>
      </c>
      <c r="B635" t="s">
        <v>2255</v>
      </c>
      <c r="C635" t="s">
        <v>14</v>
      </c>
      <c r="D635">
        <v>39.967300399999999</v>
      </c>
      <c r="E635">
        <v>-75.140398399999995</v>
      </c>
      <c r="F635" t="s">
        <v>2256</v>
      </c>
      <c r="G635">
        <v>1014</v>
      </c>
      <c r="H635">
        <v>3.5</v>
      </c>
      <c r="I635" t="s">
        <v>2266</v>
      </c>
      <c r="J635">
        <v>4</v>
      </c>
      <c r="K635" t="s">
        <v>2267</v>
      </c>
      <c r="L635" t="s">
        <v>2268</v>
      </c>
    </row>
    <row r="636" spans="1:12" x14ac:dyDescent="0.3">
      <c r="A636" t="s">
        <v>2254</v>
      </c>
      <c r="B636" t="s">
        <v>2255</v>
      </c>
      <c r="C636" t="s">
        <v>14</v>
      </c>
      <c r="D636">
        <v>39.967300399999999</v>
      </c>
      <c r="E636">
        <v>-75.140398399999995</v>
      </c>
      <c r="F636" t="s">
        <v>2256</v>
      </c>
      <c r="G636">
        <v>1014</v>
      </c>
      <c r="H636">
        <v>3.5</v>
      </c>
      <c r="I636" t="s">
        <v>2269</v>
      </c>
      <c r="J636">
        <v>4</v>
      </c>
      <c r="K636" t="s">
        <v>2270</v>
      </c>
      <c r="L636" t="s">
        <v>2271</v>
      </c>
    </row>
    <row r="637" spans="1:12" x14ac:dyDescent="0.3">
      <c r="A637" t="s">
        <v>2254</v>
      </c>
      <c r="B637" t="s">
        <v>2255</v>
      </c>
      <c r="C637" t="s">
        <v>14</v>
      </c>
      <c r="D637">
        <v>39.967300399999999</v>
      </c>
      <c r="E637">
        <v>-75.140398399999995</v>
      </c>
      <c r="F637" t="s">
        <v>2256</v>
      </c>
      <c r="G637">
        <v>1014</v>
      </c>
      <c r="H637">
        <v>3.5</v>
      </c>
      <c r="I637" t="s">
        <v>2272</v>
      </c>
      <c r="J637">
        <v>1</v>
      </c>
      <c r="K637" t="s">
        <v>2273</v>
      </c>
      <c r="L637" t="s">
        <v>2274</v>
      </c>
    </row>
    <row r="638" spans="1:12" x14ac:dyDescent="0.3">
      <c r="A638" t="s">
        <v>2254</v>
      </c>
      <c r="B638" t="s">
        <v>2255</v>
      </c>
      <c r="C638" t="s">
        <v>14</v>
      </c>
      <c r="D638">
        <v>39.967300399999999</v>
      </c>
      <c r="E638">
        <v>-75.140398399999995</v>
      </c>
      <c r="F638" t="s">
        <v>2256</v>
      </c>
      <c r="G638">
        <v>1014</v>
      </c>
      <c r="H638">
        <v>3.5</v>
      </c>
      <c r="I638" t="s">
        <v>2275</v>
      </c>
      <c r="J638">
        <v>5</v>
      </c>
      <c r="K638" t="s">
        <v>2276</v>
      </c>
      <c r="L638" t="s">
        <v>2277</v>
      </c>
    </row>
    <row r="639" spans="1:12" x14ac:dyDescent="0.3">
      <c r="A639" t="s">
        <v>2254</v>
      </c>
      <c r="B639" t="s">
        <v>2255</v>
      </c>
      <c r="C639" t="s">
        <v>14</v>
      </c>
      <c r="D639">
        <v>39.967300399999999</v>
      </c>
      <c r="E639">
        <v>-75.140398399999995</v>
      </c>
      <c r="F639" t="s">
        <v>2256</v>
      </c>
      <c r="G639">
        <v>1014</v>
      </c>
      <c r="H639">
        <v>3.5</v>
      </c>
      <c r="I639" t="s">
        <v>2278</v>
      </c>
      <c r="J639">
        <v>4</v>
      </c>
      <c r="K639" t="s">
        <v>2279</v>
      </c>
      <c r="L639" t="s">
        <v>2280</v>
      </c>
    </row>
    <row r="640" spans="1:12" x14ac:dyDescent="0.3">
      <c r="A640" t="s">
        <v>2254</v>
      </c>
      <c r="B640" t="s">
        <v>2255</v>
      </c>
      <c r="C640" t="s">
        <v>14</v>
      </c>
      <c r="D640">
        <v>39.967300399999999</v>
      </c>
      <c r="E640">
        <v>-75.140398399999995</v>
      </c>
      <c r="F640" t="s">
        <v>2256</v>
      </c>
      <c r="G640">
        <v>1014</v>
      </c>
      <c r="H640">
        <v>3.5</v>
      </c>
      <c r="I640" t="s">
        <v>2281</v>
      </c>
      <c r="J640">
        <v>3</v>
      </c>
      <c r="K640" t="s">
        <v>2282</v>
      </c>
      <c r="L640" t="s">
        <v>2283</v>
      </c>
    </row>
    <row r="641" spans="1:12" x14ac:dyDescent="0.3">
      <c r="A641" t="s">
        <v>2254</v>
      </c>
      <c r="B641" t="s">
        <v>2255</v>
      </c>
      <c r="C641" t="s">
        <v>14</v>
      </c>
      <c r="D641">
        <v>39.967300399999999</v>
      </c>
      <c r="E641">
        <v>-75.140398399999995</v>
      </c>
      <c r="F641" t="s">
        <v>2256</v>
      </c>
      <c r="G641">
        <v>1014</v>
      </c>
      <c r="H641">
        <v>3.5</v>
      </c>
      <c r="I641" t="s">
        <v>2284</v>
      </c>
      <c r="J641">
        <v>1</v>
      </c>
      <c r="K641" t="s">
        <v>2285</v>
      </c>
      <c r="L641" t="s">
        <v>2286</v>
      </c>
    </row>
    <row r="642" spans="1:12" x14ac:dyDescent="0.3">
      <c r="A642" t="s">
        <v>2287</v>
      </c>
      <c r="B642" t="s">
        <v>2288</v>
      </c>
      <c r="C642" t="s">
        <v>14</v>
      </c>
      <c r="D642">
        <v>39.950758999999998</v>
      </c>
      <c r="E642">
        <v>-75.174846099999996</v>
      </c>
      <c r="F642" t="s">
        <v>2289</v>
      </c>
      <c r="G642">
        <v>997</v>
      </c>
      <c r="H642">
        <v>4.5</v>
      </c>
      <c r="I642" t="s">
        <v>2290</v>
      </c>
      <c r="J642">
        <v>2</v>
      </c>
      <c r="K642" t="s">
        <v>2291</v>
      </c>
      <c r="L642" t="s">
        <v>763</v>
      </c>
    </row>
    <row r="643" spans="1:12" x14ac:dyDescent="0.3">
      <c r="A643" t="s">
        <v>2287</v>
      </c>
      <c r="B643" t="s">
        <v>2288</v>
      </c>
      <c r="C643" t="s">
        <v>14</v>
      </c>
      <c r="D643">
        <v>39.950758999999998</v>
      </c>
      <c r="E643">
        <v>-75.174846099999996</v>
      </c>
      <c r="F643" t="s">
        <v>2289</v>
      </c>
      <c r="G643">
        <v>997</v>
      </c>
      <c r="H643">
        <v>4.5</v>
      </c>
      <c r="I643" t="s">
        <v>2292</v>
      </c>
      <c r="J643">
        <v>5</v>
      </c>
      <c r="K643" t="s">
        <v>2293</v>
      </c>
      <c r="L643" t="s">
        <v>2294</v>
      </c>
    </row>
    <row r="644" spans="1:12" x14ac:dyDescent="0.3">
      <c r="A644" t="s">
        <v>2287</v>
      </c>
      <c r="B644" t="s">
        <v>2288</v>
      </c>
      <c r="C644" t="s">
        <v>14</v>
      </c>
      <c r="D644">
        <v>39.950758999999998</v>
      </c>
      <c r="E644">
        <v>-75.174846099999996</v>
      </c>
      <c r="F644" t="s">
        <v>2289</v>
      </c>
      <c r="G644">
        <v>997</v>
      </c>
      <c r="H644">
        <v>4.5</v>
      </c>
      <c r="I644" t="s">
        <v>2295</v>
      </c>
      <c r="J644">
        <v>5</v>
      </c>
      <c r="K644" t="s">
        <v>2296</v>
      </c>
      <c r="L644" t="s">
        <v>2297</v>
      </c>
    </row>
    <row r="645" spans="1:12" x14ac:dyDescent="0.3">
      <c r="A645" t="s">
        <v>2287</v>
      </c>
      <c r="B645" t="s">
        <v>2288</v>
      </c>
      <c r="C645" t="s">
        <v>14</v>
      </c>
      <c r="D645">
        <v>39.950758999999998</v>
      </c>
      <c r="E645">
        <v>-75.174846099999996</v>
      </c>
      <c r="F645" t="s">
        <v>2289</v>
      </c>
      <c r="G645">
        <v>997</v>
      </c>
      <c r="H645">
        <v>4.5</v>
      </c>
      <c r="I645" t="s">
        <v>2298</v>
      </c>
      <c r="J645">
        <v>5</v>
      </c>
      <c r="K645" t="s">
        <v>2299</v>
      </c>
      <c r="L645" t="s">
        <v>2300</v>
      </c>
    </row>
    <row r="646" spans="1:12" x14ac:dyDescent="0.3">
      <c r="A646" t="s">
        <v>2287</v>
      </c>
      <c r="B646" t="s">
        <v>2288</v>
      </c>
      <c r="C646" t="s">
        <v>14</v>
      </c>
      <c r="D646">
        <v>39.950758999999998</v>
      </c>
      <c r="E646">
        <v>-75.174846099999996</v>
      </c>
      <c r="F646" t="s">
        <v>2289</v>
      </c>
      <c r="G646">
        <v>997</v>
      </c>
      <c r="H646">
        <v>4.5</v>
      </c>
      <c r="I646" t="s">
        <v>2301</v>
      </c>
      <c r="J646">
        <v>4</v>
      </c>
      <c r="K646" t="s">
        <v>2302</v>
      </c>
      <c r="L646" t="s">
        <v>2303</v>
      </c>
    </row>
    <row r="647" spans="1:12" x14ac:dyDescent="0.3">
      <c r="A647" t="s">
        <v>2287</v>
      </c>
      <c r="B647" t="s">
        <v>2288</v>
      </c>
      <c r="C647" t="s">
        <v>14</v>
      </c>
      <c r="D647">
        <v>39.950758999999998</v>
      </c>
      <c r="E647">
        <v>-75.174846099999996</v>
      </c>
      <c r="F647" t="s">
        <v>2289</v>
      </c>
      <c r="G647">
        <v>997</v>
      </c>
      <c r="H647">
        <v>4.5</v>
      </c>
      <c r="I647" t="s">
        <v>2304</v>
      </c>
      <c r="J647">
        <v>3</v>
      </c>
      <c r="K647" t="s">
        <v>2305</v>
      </c>
      <c r="L647" t="s">
        <v>2306</v>
      </c>
    </row>
    <row r="648" spans="1:12" x14ac:dyDescent="0.3">
      <c r="A648" t="s">
        <v>2287</v>
      </c>
      <c r="B648" t="s">
        <v>2288</v>
      </c>
      <c r="C648" t="s">
        <v>14</v>
      </c>
      <c r="D648">
        <v>39.950758999999998</v>
      </c>
      <c r="E648">
        <v>-75.174846099999996</v>
      </c>
      <c r="F648" t="s">
        <v>2289</v>
      </c>
      <c r="G648">
        <v>997</v>
      </c>
      <c r="H648">
        <v>4.5</v>
      </c>
      <c r="I648" t="s">
        <v>2307</v>
      </c>
      <c r="J648">
        <v>4</v>
      </c>
      <c r="K648" t="s">
        <v>2308</v>
      </c>
      <c r="L648" t="s">
        <v>2309</v>
      </c>
    </row>
    <row r="649" spans="1:12" x14ac:dyDescent="0.3">
      <c r="A649" t="s">
        <v>2287</v>
      </c>
      <c r="B649" t="s">
        <v>2288</v>
      </c>
      <c r="C649" t="s">
        <v>14</v>
      </c>
      <c r="D649">
        <v>39.950758999999998</v>
      </c>
      <c r="E649">
        <v>-75.174846099999996</v>
      </c>
      <c r="F649" t="s">
        <v>2289</v>
      </c>
      <c r="G649">
        <v>997</v>
      </c>
      <c r="H649">
        <v>4.5</v>
      </c>
      <c r="I649" t="s">
        <v>2310</v>
      </c>
      <c r="J649">
        <v>5</v>
      </c>
      <c r="L649" t="s">
        <v>2311</v>
      </c>
    </row>
    <row r="650" spans="1:12" x14ac:dyDescent="0.3">
      <c r="A650" t="s">
        <v>2287</v>
      </c>
      <c r="B650" t="s">
        <v>2288</v>
      </c>
      <c r="C650" t="s">
        <v>14</v>
      </c>
      <c r="D650">
        <v>39.950758999999998</v>
      </c>
      <c r="E650">
        <v>-75.174846099999996</v>
      </c>
      <c r="F650" t="s">
        <v>2289</v>
      </c>
      <c r="G650">
        <v>997</v>
      </c>
      <c r="H650">
        <v>4.5</v>
      </c>
      <c r="I650" t="s">
        <v>2312</v>
      </c>
      <c r="J650">
        <v>5</v>
      </c>
      <c r="K650" t="s">
        <v>2313</v>
      </c>
      <c r="L650" t="s">
        <v>2314</v>
      </c>
    </row>
    <row r="651" spans="1:12" x14ac:dyDescent="0.3">
      <c r="A651" t="s">
        <v>2287</v>
      </c>
      <c r="B651" t="s">
        <v>2288</v>
      </c>
      <c r="C651" t="s">
        <v>14</v>
      </c>
      <c r="D651">
        <v>39.950758999999998</v>
      </c>
      <c r="E651">
        <v>-75.174846099999996</v>
      </c>
      <c r="F651" t="s">
        <v>2289</v>
      </c>
      <c r="G651">
        <v>997</v>
      </c>
      <c r="H651">
        <v>4.5</v>
      </c>
      <c r="I651" t="s">
        <v>2315</v>
      </c>
      <c r="J651">
        <v>4</v>
      </c>
      <c r="K651" t="s">
        <v>2316</v>
      </c>
      <c r="L651" t="s">
        <v>2317</v>
      </c>
    </row>
    <row r="652" spans="1:12" x14ac:dyDescent="0.3">
      <c r="A652" t="s">
        <v>2318</v>
      </c>
      <c r="B652" t="s">
        <v>2319</v>
      </c>
      <c r="C652" t="s">
        <v>14</v>
      </c>
      <c r="D652">
        <v>39.969439000000001</v>
      </c>
      <c r="E652">
        <v>-75.134647000000001</v>
      </c>
      <c r="F652" t="s">
        <v>2320</v>
      </c>
      <c r="G652">
        <v>981</v>
      </c>
      <c r="H652">
        <v>4</v>
      </c>
      <c r="I652" t="s">
        <v>2321</v>
      </c>
      <c r="J652">
        <v>5</v>
      </c>
      <c r="K652" t="s">
        <v>2322</v>
      </c>
      <c r="L652" t="s">
        <v>2323</v>
      </c>
    </row>
    <row r="653" spans="1:12" x14ac:dyDescent="0.3">
      <c r="A653" t="s">
        <v>2318</v>
      </c>
      <c r="B653" t="s">
        <v>2319</v>
      </c>
      <c r="C653" t="s">
        <v>14</v>
      </c>
      <c r="D653">
        <v>39.969439000000001</v>
      </c>
      <c r="E653">
        <v>-75.134647000000001</v>
      </c>
      <c r="F653" t="s">
        <v>2320</v>
      </c>
      <c r="G653">
        <v>981</v>
      </c>
      <c r="H653">
        <v>4</v>
      </c>
      <c r="I653" t="s">
        <v>2324</v>
      </c>
      <c r="J653">
        <v>2</v>
      </c>
      <c r="L653" t="s">
        <v>2108</v>
      </c>
    </row>
    <row r="654" spans="1:12" x14ac:dyDescent="0.3">
      <c r="A654" t="s">
        <v>2318</v>
      </c>
      <c r="B654" t="s">
        <v>2319</v>
      </c>
      <c r="C654" t="s">
        <v>14</v>
      </c>
      <c r="D654">
        <v>39.969439000000001</v>
      </c>
      <c r="E654">
        <v>-75.134647000000001</v>
      </c>
      <c r="F654" t="s">
        <v>2320</v>
      </c>
      <c r="G654">
        <v>981</v>
      </c>
      <c r="H654">
        <v>4</v>
      </c>
      <c r="I654" t="s">
        <v>2325</v>
      </c>
      <c r="J654">
        <v>2</v>
      </c>
      <c r="K654" t="s">
        <v>2326</v>
      </c>
      <c r="L654" t="s">
        <v>2327</v>
      </c>
    </row>
    <row r="655" spans="1:12" x14ac:dyDescent="0.3">
      <c r="A655" t="s">
        <v>2318</v>
      </c>
      <c r="B655" t="s">
        <v>2319</v>
      </c>
      <c r="C655" t="s">
        <v>14</v>
      </c>
      <c r="D655">
        <v>39.969439000000001</v>
      </c>
      <c r="E655">
        <v>-75.134647000000001</v>
      </c>
      <c r="F655" t="s">
        <v>2320</v>
      </c>
      <c r="G655">
        <v>981</v>
      </c>
      <c r="H655">
        <v>4</v>
      </c>
      <c r="I655" t="s">
        <v>2328</v>
      </c>
      <c r="J655">
        <v>4</v>
      </c>
      <c r="K655" t="s">
        <v>2329</v>
      </c>
      <c r="L655" t="s">
        <v>2268</v>
      </c>
    </row>
    <row r="656" spans="1:12" x14ac:dyDescent="0.3">
      <c r="A656" t="s">
        <v>2318</v>
      </c>
      <c r="B656" t="s">
        <v>2319</v>
      </c>
      <c r="C656" t="s">
        <v>14</v>
      </c>
      <c r="D656">
        <v>39.969439000000001</v>
      </c>
      <c r="E656">
        <v>-75.134647000000001</v>
      </c>
      <c r="F656" t="s">
        <v>2320</v>
      </c>
      <c r="G656">
        <v>981</v>
      </c>
      <c r="H656">
        <v>4</v>
      </c>
      <c r="I656" t="s">
        <v>2330</v>
      </c>
      <c r="J656">
        <v>2</v>
      </c>
      <c r="K656" t="s">
        <v>2331</v>
      </c>
      <c r="L656" t="s">
        <v>2332</v>
      </c>
    </row>
    <row r="657" spans="1:12" x14ac:dyDescent="0.3">
      <c r="A657" t="s">
        <v>2318</v>
      </c>
      <c r="B657" t="s">
        <v>2319</v>
      </c>
      <c r="C657" t="s">
        <v>14</v>
      </c>
      <c r="D657">
        <v>39.969439000000001</v>
      </c>
      <c r="E657">
        <v>-75.134647000000001</v>
      </c>
      <c r="F657" t="s">
        <v>2320</v>
      </c>
      <c r="G657">
        <v>981</v>
      </c>
      <c r="H657">
        <v>4</v>
      </c>
      <c r="I657" t="s">
        <v>2333</v>
      </c>
      <c r="J657">
        <v>5</v>
      </c>
      <c r="K657" t="s">
        <v>2334</v>
      </c>
      <c r="L657" t="s">
        <v>2335</v>
      </c>
    </row>
    <row r="658" spans="1:12" x14ac:dyDescent="0.3">
      <c r="A658" t="s">
        <v>2318</v>
      </c>
      <c r="B658" t="s">
        <v>2319</v>
      </c>
      <c r="C658" t="s">
        <v>14</v>
      </c>
      <c r="D658">
        <v>39.969439000000001</v>
      </c>
      <c r="E658">
        <v>-75.134647000000001</v>
      </c>
      <c r="F658" t="s">
        <v>2320</v>
      </c>
      <c r="G658">
        <v>981</v>
      </c>
      <c r="H658">
        <v>4</v>
      </c>
      <c r="I658" t="s">
        <v>2336</v>
      </c>
      <c r="J658">
        <v>4</v>
      </c>
      <c r="K658" t="s">
        <v>2337</v>
      </c>
      <c r="L658" t="s">
        <v>2338</v>
      </c>
    </row>
    <row r="659" spans="1:12" x14ac:dyDescent="0.3">
      <c r="A659" t="s">
        <v>2318</v>
      </c>
      <c r="B659" t="s">
        <v>2319</v>
      </c>
      <c r="C659" t="s">
        <v>14</v>
      </c>
      <c r="D659">
        <v>39.969439000000001</v>
      </c>
      <c r="E659">
        <v>-75.134647000000001</v>
      </c>
      <c r="F659" t="s">
        <v>2320</v>
      </c>
      <c r="G659">
        <v>981</v>
      </c>
      <c r="H659">
        <v>4</v>
      </c>
      <c r="I659" t="s">
        <v>2339</v>
      </c>
      <c r="J659">
        <v>4</v>
      </c>
      <c r="K659" t="s">
        <v>2340</v>
      </c>
      <c r="L659" t="s">
        <v>2341</v>
      </c>
    </row>
    <row r="660" spans="1:12" x14ac:dyDescent="0.3">
      <c r="A660" t="s">
        <v>2318</v>
      </c>
      <c r="B660" t="s">
        <v>2319</v>
      </c>
      <c r="C660" t="s">
        <v>14</v>
      </c>
      <c r="D660">
        <v>39.969439000000001</v>
      </c>
      <c r="E660">
        <v>-75.134647000000001</v>
      </c>
      <c r="F660" t="s">
        <v>2320</v>
      </c>
      <c r="G660">
        <v>981</v>
      </c>
      <c r="H660">
        <v>4</v>
      </c>
      <c r="I660" t="s">
        <v>2342</v>
      </c>
      <c r="J660">
        <v>4</v>
      </c>
      <c r="K660" t="s">
        <v>2343</v>
      </c>
      <c r="L660" t="s">
        <v>710</v>
      </c>
    </row>
    <row r="661" spans="1:12" x14ac:dyDescent="0.3">
      <c r="A661" t="s">
        <v>2318</v>
      </c>
      <c r="B661" t="s">
        <v>2319</v>
      </c>
      <c r="C661" t="s">
        <v>14</v>
      </c>
      <c r="D661">
        <v>39.969439000000001</v>
      </c>
      <c r="E661">
        <v>-75.134647000000001</v>
      </c>
      <c r="F661" t="s">
        <v>2320</v>
      </c>
      <c r="G661">
        <v>981</v>
      </c>
      <c r="H661">
        <v>4</v>
      </c>
      <c r="I661" t="s">
        <v>2344</v>
      </c>
      <c r="J661">
        <v>3</v>
      </c>
      <c r="K661" t="s">
        <v>2345</v>
      </c>
      <c r="L661" t="s">
        <v>2346</v>
      </c>
    </row>
    <row r="662" spans="1:12" x14ac:dyDescent="0.3">
      <c r="A662" t="s">
        <v>2347</v>
      </c>
      <c r="B662" t="s">
        <v>2348</v>
      </c>
      <c r="C662" t="s">
        <v>14</v>
      </c>
      <c r="D662">
        <v>39.950167999999998</v>
      </c>
      <c r="E662">
        <v>-75.162606999999994</v>
      </c>
      <c r="F662" t="s">
        <v>2349</v>
      </c>
      <c r="G662">
        <v>979</v>
      </c>
      <c r="H662">
        <v>4</v>
      </c>
      <c r="I662" t="s">
        <v>2350</v>
      </c>
      <c r="J662">
        <v>4</v>
      </c>
      <c r="K662" t="s">
        <v>2351</v>
      </c>
      <c r="L662" t="s">
        <v>2352</v>
      </c>
    </row>
    <row r="663" spans="1:12" x14ac:dyDescent="0.3">
      <c r="A663" t="s">
        <v>2347</v>
      </c>
      <c r="B663" t="s">
        <v>2348</v>
      </c>
      <c r="C663" t="s">
        <v>14</v>
      </c>
      <c r="D663">
        <v>39.950167999999998</v>
      </c>
      <c r="E663">
        <v>-75.162606999999994</v>
      </c>
      <c r="F663" t="s">
        <v>2349</v>
      </c>
      <c r="G663">
        <v>979</v>
      </c>
      <c r="H663">
        <v>4</v>
      </c>
      <c r="I663" t="s">
        <v>2353</v>
      </c>
      <c r="J663">
        <v>5</v>
      </c>
      <c r="K663" t="s">
        <v>2354</v>
      </c>
      <c r="L663" t="s">
        <v>2355</v>
      </c>
    </row>
    <row r="664" spans="1:12" x14ac:dyDescent="0.3">
      <c r="A664" t="s">
        <v>2347</v>
      </c>
      <c r="B664" t="s">
        <v>2348</v>
      </c>
      <c r="C664" t="s">
        <v>14</v>
      </c>
      <c r="D664">
        <v>39.950167999999998</v>
      </c>
      <c r="E664">
        <v>-75.162606999999994</v>
      </c>
      <c r="F664" t="s">
        <v>2349</v>
      </c>
      <c r="G664">
        <v>979</v>
      </c>
      <c r="H664">
        <v>4</v>
      </c>
      <c r="I664" t="s">
        <v>2356</v>
      </c>
      <c r="J664">
        <v>3</v>
      </c>
      <c r="K664" t="s">
        <v>2357</v>
      </c>
      <c r="L664" t="s">
        <v>2358</v>
      </c>
    </row>
    <row r="665" spans="1:12" x14ac:dyDescent="0.3">
      <c r="A665" t="s">
        <v>2347</v>
      </c>
      <c r="B665" t="s">
        <v>2348</v>
      </c>
      <c r="C665" t="s">
        <v>14</v>
      </c>
      <c r="D665">
        <v>39.950167999999998</v>
      </c>
      <c r="E665">
        <v>-75.162606999999994</v>
      </c>
      <c r="F665" t="s">
        <v>2349</v>
      </c>
      <c r="G665">
        <v>979</v>
      </c>
      <c r="H665">
        <v>4</v>
      </c>
      <c r="I665" t="s">
        <v>2359</v>
      </c>
      <c r="J665">
        <v>4</v>
      </c>
      <c r="L665" t="s">
        <v>2360</v>
      </c>
    </row>
    <row r="666" spans="1:12" x14ac:dyDescent="0.3">
      <c r="A666" t="s">
        <v>2347</v>
      </c>
      <c r="B666" t="s">
        <v>2348</v>
      </c>
      <c r="C666" t="s">
        <v>14</v>
      </c>
      <c r="D666">
        <v>39.950167999999998</v>
      </c>
      <c r="E666">
        <v>-75.162606999999994</v>
      </c>
      <c r="F666" t="s">
        <v>2349</v>
      </c>
      <c r="G666">
        <v>979</v>
      </c>
      <c r="H666">
        <v>4</v>
      </c>
      <c r="I666" t="s">
        <v>2361</v>
      </c>
      <c r="J666">
        <v>5</v>
      </c>
      <c r="K666" t="s">
        <v>2362</v>
      </c>
      <c r="L666" t="s">
        <v>2363</v>
      </c>
    </row>
    <row r="667" spans="1:12" x14ac:dyDescent="0.3">
      <c r="A667" t="s">
        <v>2347</v>
      </c>
      <c r="B667" t="s">
        <v>2348</v>
      </c>
      <c r="C667" t="s">
        <v>14</v>
      </c>
      <c r="D667">
        <v>39.950167999999998</v>
      </c>
      <c r="E667">
        <v>-75.162606999999994</v>
      </c>
      <c r="F667" t="s">
        <v>2349</v>
      </c>
      <c r="G667">
        <v>979</v>
      </c>
      <c r="H667">
        <v>4</v>
      </c>
      <c r="I667" t="s">
        <v>2364</v>
      </c>
      <c r="J667">
        <v>5</v>
      </c>
      <c r="L667" t="s">
        <v>2365</v>
      </c>
    </row>
    <row r="668" spans="1:12" x14ac:dyDescent="0.3">
      <c r="A668" t="s">
        <v>2347</v>
      </c>
      <c r="B668" t="s">
        <v>2348</v>
      </c>
      <c r="C668" t="s">
        <v>14</v>
      </c>
      <c r="D668">
        <v>39.950167999999998</v>
      </c>
      <c r="E668">
        <v>-75.162606999999994</v>
      </c>
      <c r="F668" t="s">
        <v>2349</v>
      </c>
      <c r="G668">
        <v>979</v>
      </c>
      <c r="H668">
        <v>4</v>
      </c>
      <c r="I668" t="s">
        <v>2366</v>
      </c>
      <c r="J668">
        <v>5</v>
      </c>
      <c r="L668" t="s">
        <v>2367</v>
      </c>
    </row>
    <row r="669" spans="1:12" x14ac:dyDescent="0.3">
      <c r="A669" t="s">
        <v>2347</v>
      </c>
      <c r="B669" t="s">
        <v>2348</v>
      </c>
      <c r="C669" t="s">
        <v>14</v>
      </c>
      <c r="D669">
        <v>39.950167999999998</v>
      </c>
      <c r="E669">
        <v>-75.162606999999994</v>
      </c>
      <c r="F669" t="s">
        <v>2349</v>
      </c>
      <c r="G669">
        <v>979</v>
      </c>
      <c r="H669">
        <v>4</v>
      </c>
      <c r="I669" t="s">
        <v>2368</v>
      </c>
      <c r="J669">
        <v>4</v>
      </c>
      <c r="K669" t="s">
        <v>2369</v>
      </c>
      <c r="L669" t="s">
        <v>2370</v>
      </c>
    </row>
    <row r="670" spans="1:12" x14ac:dyDescent="0.3">
      <c r="A670" t="s">
        <v>2347</v>
      </c>
      <c r="B670" t="s">
        <v>2348</v>
      </c>
      <c r="C670" t="s">
        <v>14</v>
      </c>
      <c r="D670">
        <v>39.950167999999998</v>
      </c>
      <c r="E670">
        <v>-75.162606999999994</v>
      </c>
      <c r="F670" t="s">
        <v>2349</v>
      </c>
      <c r="G670">
        <v>979</v>
      </c>
      <c r="H670">
        <v>4</v>
      </c>
      <c r="I670" t="s">
        <v>2371</v>
      </c>
      <c r="J670">
        <v>4</v>
      </c>
      <c r="K670" t="s">
        <v>2372</v>
      </c>
      <c r="L670" t="s">
        <v>2373</v>
      </c>
    </row>
    <row r="671" spans="1:12" x14ac:dyDescent="0.3">
      <c r="A671" t="s">
        <v>2347</v>
      </c>
      <c r="B671" t="s">
        <v>2348</v>
      </c>
      <c r="C671" t="s">
        <v>14</v>
      </c>
      <c r="D671">
        <v>39.950167999999998</v>
      </c>
      <c r="E671">
        <v>-75.162606999999994</v>
      </c>
      <c r="F671" t="s">
        <v>2349</v>
      </c>
      <c r="G671">
        <v>979</v>
      </c>
      <c r="H671">
        <v>4</v>
      </c>
      <c r="I671" t="s">
        <v>2374</v>
      </c>
      <c r="J671">
        <v>1</v>
      </c>
      <c r="L671" t="s">
        <v>2375</v>
      </c>
    </row>
    <row r="672" spans="1:12" x14ac:dyDescent="0.3">
      <c r="A672" t="s">
        <v>2376</v>
      </c>
      <c r="B672" t="s">
        <v>2377</v>
      </c>
      <c r="C672" t="s">
        <v>14</v>
      </c>
      <c r="D672">
        <v>39.9522598</v>
      </c>
      <c r="E672">
        <v>-75.174032299999993</v>
      </c>
      <c r="F672" t="s">
        <v>2378</v>
      </c>
      <c r="G672">
        <v>968</v>
      </c>
      <c r="H672">
        <v>3.5</v>
      </c>
      <c r="I672" t="s">
        <v>2379</v>
      </c>
      <c r="J672">
        <v>5</v>
      </c>
      <c r="K672" t="s">
        <v>2380</v>
      </c>
      <c r="L672" t="s">
        <v>2381</v>
      </c>
    </row>
    <row r="673" spans="1:25" x14ac:dyDescent="0.3">
      <c r="A673" t="s">
        <v>2376</v>
      </c>
      <c r="B673" t="s">
        <v>2377</v>
      </c>
      <c r="C673" t="s">
        <v>14</v>
      </c>
      <c r="D673">
        <v>39.9522598</v>
      </c>
      <c r="E673">
        <v>-75.174032299999993</v>
      </c>
      <c r="F673" t="s">
        <v>2378</v>
      </c>
      <c r="G673">
        <v>968</v>
      </c>
      <c r="H673">
        <v>3.5</v>
      </c>
      <c r="I673" t="s">
        <v>2382</v>
      </c>
      <c r="J673">
        <v>4</v>
      </c>
      <c r="L673" t="s">
        <v>2383</v>
      </c>
    </row>
    <row r="674" spans="1:25" x14ac:dyDescent="0.3">
      <c r="A674" t="s">
        <v>2376</v>
      </c>
      <c r="B674" t="s">
        <v>2377</v>
      </c>
      <c r="C674" t="s">
        <v>14</v>
      </c>
      <c r="D674">
        <v>39.9522598</v>
      </c>
      <c r="E674">
        <v>-75.174032299999993</v>
      </c>
      <c r="F674" t="s">
        <v>2378</v>
      </c>
      <c r="G674">
        <v>968</v>
      </c>
      <c r="H674">
        <v>3.5</v>
      </c>
      <c r="I674" t="s">
        <v>2384</v>
      </c>
      <c r="J674">
        <v>2</v>
      </c>
      <c r="K674" t="s">
        <v>2385</v>
      </c>
      <c r="L674" t="s">
        <v>2386</v>
      </c>
    </row>
    <row r="675" spans="1:25" x14ac:dyDescent="0.3">
      <c r="A675" t="s">
        <v>2376</v>
      </c>
      <c r="B675" t="s">
        <v>2377</v>
      </c>
      <c r="C675" t="s">
        <v>14</v>
      </c>
      <c r="D675">
        <v>39.9522598</v>
      </c>
      <c r="E675">
        <v>-75.174032299999993</v>
      </c>
      <c r="F675" t="s">
        <v>2378</v>
      </c>
      <c r="G675">
        <v>968</v>
      </c>
      <c r="H675">
        <v>3.5</v>
      </c>
      <c r="I675" t="s">
        <v>2387</v>
      </c>
      <c r="J675">
        <v>4</v>
      </c>
      <c r="K675" t="s">
        <v>2388</v>
      </c>
      <c r="L675" t="s">
        <v>2389</v>
      </c>
      <c r="M675" t="s">
        <v>2390</v>
      </c>
      <c r="N675" t="s">
        <v>2391</v>
      </c>
      <c r="O675" t="s">
        <v>2392</v>
      </c>
      <c r="P675" t="s">
        <v>2393</v>
      </c>
      <c r="Q675" t="s">
        <v>2394</v>
      </c>
      <c r="R675" t="s">
        <v>2395</v>
      </c>
      <c r="S675" t="s">
        <v>2396</v>
      </c>
      <c r="T675" t="s">
        <v>2397</v>
      </c>
    </row>
    <row r="676" spans="1:25" x14ac:dyDescent="0.3">
      <c r="A676" t="s">
        <v>2376</v>
      </c>
      <c r="B676" t="s">
        <v>2377</v>
      </c>
      <c r="C676" t="s">
        <v>14</v>
      </c>
      <c r="D676">
        <v>39.9522598</v>
      </c>
      <c r="E676">
        <v>-75.174032299999993</v>
      </c>
      <c r="F676" t="s">
        <v>2378</v>
      </c>
      <c r="G676">
        <v>968</v>
      </c>
      <c r="H676">
        <v>3.5</v>
      </c>
      <c r="I676" t="s">
        <v>2398</v>
      </c>
      <c r="J676">
        <v>1</v>
      </c>
      <c r="K676" t="s">
        <v>2399</v>
      </c>
      <c r="L676" t="s">
        <v>2400</v>
      </c>
    </row>
    <row r="677" spans="1:25" x14ac:dyDescent="0.3">
      <c r="A677" t="s">
        <v>2376</v>
      </c>
      <c r="B677" t="s">
        <v>2377</v>
      </c>
      <c r="C677" t="s">
        <v>14</v>
      </c>
      <c r="D677">
        <v>39.9522598</v>
      </c>
      <c r="E677">
        <v>-75.174032299999993</v>
      </c>
      <c r="F677" t="s">
        <v>2378</v>
      </c>
      <c r="G677">
        <v>968</v>
      </c>
      <c r="H677">
        <v>3.5</v>
      </c>
      <c r="I677" t="s">
        <v>2401</v>
      </c>
      <c r="J677">
        <v>5</v>
      </c>
      <c r="K677" t="s">
        <v>2402</v>
      </c>
      <c r="L677" t="s">
        <v>2403</v>
      </c>
    </row>
    <row r="678" spans="1:25" x14ac:dyDescent="0.3">
      <c r="A678" t="s">
        <v>2376</v>
      </c>
      <c r="B678" t="s">
        <v>2377</v>
      </c>
      <c r="C678" t="s">
        <v>14</v>
      </c>
      <c r="D678">
        <v>39.9522598</v>
      </c>
      <c r="E678">
        <v>-75.174032299999993</v>
      </c>
      <c r="F678" t="s">
        <v>2378</v>
      </c>
      <c r="G678">
        <v>968</v>
      </c>
      <c r="H678">
        <v>3.5</v>
      </c>
      <c r="I678" t="s">
        <v>2404</v>
      </c>
      <c r="J678">
        <v>5</v>
      </c>
      <c r="K678" t="s">
        <v>2405</v>
      </c>
      <c r="L678" t="s">
        <v>2406</v>
      </c>
    </row>
    <row r="679" spans="1:25" x14ac:dyDescent="0.3">
      <c r="A679" t="s">
        <v>2376</v>
      </c>
      <c r="B679" t="s">
        <v>2377</v>
      </c>
      <c r="C679" t="s">
        <v>14</v>
      </c>
      <c r="D679">
        <v>39.9522598</v>
      </c>
      <c r="E679">
        <v>-75.174032299999993</v>
      </c>
      <c r="F679" t="s">
        <v>2378</v>
      </c>
      <c r="G679">
        <v>968</v>
      </c>
      <c r="H679">
        <v>3.5</v>
      </c>
      <c r="I679" t="s">
        <v>2407</v>
      </c>
      <c r="J679">
        <v>3</v>
      </c>
      <c r="K679" t="s">
        <v>2408</v>
      </c>
      <c r="L679" t="s">
        <v>2409</v>
      </c>
    </row>
    <row r="680" spans="1:25" x14ac:dyDescent="0.3">
      <c r="A680" t="s">
        <v>2376</v>
      </c>
      <c r="B680" t="s">
        <v>2377</v>
      </c>
      <c r="C680" t="s">
        <v>14</v>
      </c>
      <c r="D680">
        <v>39.9522598</v>
      </c>
      <c r="E680">
        <v>-75.174032299999993</v>
      </c>
      <c r="F680" t="s">
        <v>2378</v>
      </c>
      <c r="G680">
        <v>968</v>
      </c>
      <c r="H680">
        <v>3.5</v>
      </c>
      <c r="I680" t="s">
        <v>2410</v>
      </c>
      <c r="J680">
        <v>5</v>
      </c>
      <c r="K680" t="s">
        <v>2411</v>
      </c>
      <c r="L680" t="s">
        <v>2412</v>
      </c>
      <c r="M680" t="s">
        <v>2413</v>
      </c>
      <c r="N680" t="s">
        <v>2414</v>
      </c>
      <c r="O680" t="s">
        <v>2415</v>
      </c>
      <c r="P680" t="s">
        <v>2416</v>
      </c>
      <c r="Q680" t="s">
        <v>2417</v>
      </c>
      <c r="R680" t="s">
        <v>2418</v>
      </c>
      <c r="S680" t="s">
        <v>2419</v>
      </c>
      <c r="T680" t="s">
        <v>2420</v>
      </c>
      <c r="U680" t="s">
        <v>2421</v>
      </c>
      <c r="V680" t="s">
        <v>2422</v>
      </c>
      <c r="W680" t="s">
        <v>2423</v>
      </c>
      <c r="X680" t="s">
        <v>2424</v>
      </c>
      <c r="Y680" t="s">
        <v>2425</v>
      </c>
    </row>
    <row r="681" spans="1:25" x14ac:dyDescent="0.3">
      <c r="A681" t="s">
        <v>2376</v>
      </c>
      <c r="B681" t="s">
        <v>2377</v>
      </c>
      <c r="C681" t="s">
        <v>14</v>
      </c>
      <c r="D681">
        <v>39.9522598</v>
      </c>
      <c r="E681">
        <v>-75.174032299999993</v>
      </c>
      <c r="F681" t="s">
        <v>2378</v>
      </c>
      <c r="G681">
        <v>968</v>
      </c>
      <c r="H681">
        <v>3.5</v>
      </c>
      <c r="I681" t="s">
        <v>2426</v>
      </c>
      <c r="J681">
        <v>5</v>
      </c>
      <c r="K681" t="s">
        <v>2427</v>
      </c>
      <c r="L681" t="s">
        <v>2428</v>
      </c>
    </row>
    <row r="682" spans="1:25" x14ac:dyDescent="0.3">
      <c r="A682" t="s">
        <v>2429</v>
      </c>
      <c r="B682" t="s">
        <v>2430</v>
      </c>
      <c r="C682" t="s">
        <v>14</v>
      </c>
      <c r="D682">
        <v>39.9453393812</v>
      </c>
      <c r="E682">
        <v>-75.164454458799995</v>
      </c>
      <c r="F682" t="s">
        <v>2431</v>
      </c>
      <c r="G682">
        <v>954</v>
      </c>
      <c r="H682">
        <v>4</v>
      </c>
      <c r="I682" t="s">
        <v>2432</v>
      </c>
      <c r="J682">
        <v>4</v>
      </c>
      <c r="K682" t="s">
        <v>2433</v>
      </c>
      <c r="L682" t="s">
        <v>2434</v>
      </c>
    </row>
    <row r="683" spans="1:25" x14ac:dyDescent="0.3">
      <c r="A683" t="s">
        <v>2429</v>
      </c>
      <c r="B683" t="s">
        <v>2430</v>
      </c>
      <c r="C683" t="s">
        <v>14</v>
      </c>
      <c r="D683">
        <v>39.9453393812</v>
      </c>
      <c r="E683">
        <v>-75.164454458799995</v>
      </c>
      <c r="F683" t="s">
        <v>2431</v>
      </c>
      <c r="G683">
        <v>954</v>
      </c>
      <c r="H683">
        <v>4</v>
      </c>
      <c r="I683" t="s">
        <v>2435</v>
      </c>
      <c r="J683">
        <v>3</v>
      </c>
      <c r="K683" t="s">
        <v>2436</v>
      </c>
      <c r="L683" t="s">
        <v>2437</v>
      </c>
      <c r="M683" t="s">
        <v>2438</v>
      </c>
    </row>
    <row r="684" spans="1:25" x14ac:dyDescent="0.3">
      <c r="A684" t="s">
        <v>2429</v>
      </c>
      <c r="B684" t="s">
        <v>2430</v>
      </c>
      <c r="C684" t="s">
        <v>14</v>
      </c>
      <c r="D684">
        <v>39.9453393812</v>
      </c>
      <c r="E684">
        <v>-75.164454458799995</v>
      </c>
      <c r="F684" t="s">
        <v>2431</v>
      </c>
      <c r="G684">
        <v>954</v>
      </c>
      <c r="H684">
        <v>4</v>
      </c>
      <c r="I684" t="s">
        <v>2439</v>
      </c>
      <c r="J684">
        <v>5</v>
      </c>
      <c r="K684" t="s">
        <v>2440</v>
      </c>
      <c r="L684" t="s">
        <v>2441</v>
      </c>
    </row>
    <row r="685" spans="1:25" x14ac:dyDescent="0.3">
      <c r="A685" t="s">
        <v>2429</v>
      </c>
      <c r="B685" t="s">
        <v>2430</v>
      </c>
      <c r="C685" t="s">
        <v>14</v>
      </c>
      <c r="D685">
        <v>39.9453393812</v>
      </c>
      <c r="E685">
        <v>-75.164454458799995</v>
      </c>
      <c r="F685" t="s">
        <v>2431</v>
      </c>
      <c r="G685">
        <v>954</v>
      </c>
      <c r="H685">
        <v>4</v>
      </c>
      <c r="I685" t="s">
        <v>2442</v>
      </c>
      <c r="J685">
        <v>5</v>
      </c>
      <c r="L685" t="s">
        <v>2443</v>
      </c>
    </row>
    <row r="686" spans="1:25" x14ac:dyDescent="0.3">
      <c r="A686" t="s">
        <v>2429</v>
      </c>
      <c r="B686" t="s">
        <v>2430</v>
      </c>
      <c r="C686" t="s">
        <v>14</v>
      </c>
      <c r="D686">
        <v>39.9453393812</v>
      </c>
      <c r="E686">
        <v>-75.164454458799995</v>
      </c>
      <c r="F686" t="s">
        <v>2431</v>
      </c>
      <c r="G686">
        <v>954</v>
      </c>
      <c r="H686">
        <v>4</v>
      </c>
      <c r="I686" t="s">
        <v>2444</v>
      </c>
      <c r="J686">
        <v>5</v>
      </c>
      <c r="K686" t="s">
        <v>2445</v>
      </c>
      <c r="L686" t="s">
        <v>2446</v>
      </c>
    </row>
    <row r="687" spans="1:25" x14ac:dyDescent="0.3">
      <c r="A687" t="s">
        <v>2429</v>
      </c>
      <c r="B687" t="s">
        <v>2430</v>
      </c>
      <c r="C687" t="s">
        <v>14</v>
      </c>
      <c r="D687">
        <v>39.9453393812</v>
      </c>
      <c r="E687">
        <v>-75.164454458799995</v>
      </c>
      <c r="F687" t="s">
        <v>2431</v>
      </c>
      <c r="G687">
        <v>954</v>
      </c>
      <c r="H687">
        <v>4</v>
      </c>
      <c r="I687" t="s">
        <v>2447</v>
      </c>
      <c r="J687">
        <v>3</v>
      </c>
      <c r="K687" t="s">
        <v>2448</v>
      </c>
      <c r="L687" t="s">
        <v>2449</v>
      </c>
      <c r="M687" t="s">
        <v>2450</v>
      </c>
      <c r="N687" t="s">
        <v>2451</v>
      </c>
      <c r="O687" t="s">
        <v>2452</v>
      </c>
      <c r="P687" t="s">
        <v>2453</v>
      </c>
    </row>
    <row r="688" spans="1:25" x14ac:dyDescent="0.3">
      <c r="A688" t="s">
        <v>2429</v>
      </c>
      <c r="B688" t="s">
        <v>2430</v>
      </c>
      <c r="C688" t="s">
        <v>14</v>
      </c>
      <c r="D688">
        <v>39.9453393812</v>
      </c>
      <c r="E688">
        <v>-75.164454458799995</v>
      </c>
      <c r="F688" t="s">
        <v>2431</v>
      </c>
      <c r="G688">
        <v>954</v>
      </c>
      <c r="H688">
        <v>4</v>
      </c>
      <c r="I688" t="s">
        <v>2454</v>
      </c>
      <c r="J688">
        <v>5</v>
      </c>
      <c r="K688" t="s">
        <v>2455</v>
      </c>
      <c r="L688" t="s">
        <v>2456</v>
      </c>
    </row>
    <row r="689" spans="1:12" x14ac:dyDescent="0.3">
      <c r="A689" t="s">
        <v>2429</v>
      </c>
      <c r="B689" t="s">
        <v>2430</v>
      </c>
      <c r="C689" t="s">
        <v>14</v>
      </c>
      <c r="D689">
        <v>39.9453393812</v>
      </c>
      <c r="E689">
        <v>-75.164454458799995</v>
      </c>
      <c r="F689" t="s">
        <v>2431</v>
      </c>
      <c r="G689">
        <v>954</v>
      </c>
      <c r="H689">
        <v>4</v>
      </c>
      <c r="I689" t="s">
        <v>2457</v>
      </c>
      <c r="J689">
        <v>4</v>
      </c>
      <c r="K689" t="s">
        <v>2458</v>
      </c>
      <c r="L689" t="s">
        <v>763</v>
      </c>
    </row>
    <row r="690" spans="1:12" x14ac:dyDescent="0.3">
      <c r="A690" t="s">
        <v>2429</v>
      </c>
      <c r="B690" t="s">
        <v>2430</v>
      </c>
      <c r="C690" t="s">
        <v>14</v>
      </c>
      <c r="D690">
        <v>39.9453393812</v>
      </c>
      <c r="E690">
        <v>-75.164454458799995</v>
      </c>
      <c r="F690" t="s">
        <v>2431</v>
      </c>
      <c r="G690">
        <v>954</v>
      </c>
      <c r="H690">
        <v>4</v>
      </c>
      <c r="I690" t="s">
        <v>2459</v>
      </c>
      <c r="J690">
        <v>5</v>
      </c>
      <c r="K690" t="s">
        <v>2460</v>
      </c>
      <c r="L690" t="s">
        <v>2461</v>
      </c>
    </row>
    <row r="691" spans="1:12" x14ac:dyDescent="0.3">
      <c r="A691" t="s">
        <v>2429</v>
      </c>
      <c r="B691" t="s">
        <v>2430</v>
      </c>
      <c r="C691" t="s">
        <v>14</v>
      </c>
      <c r="D691">
        <v>39.9453393812</v>
      </c>
      <c r="E691">
        <v>-75.164454458799995</v>
      </c>
      <c r="F691" t="s">
        <v>2431</v>
      </c>
      <c r="G691">
        <v>954</v>
      </c>
      <c r="H691">
        <v>4</v>
      </c>
      <c r="I691" t="s">
        <v>2462</v>
      </c>
      <c r="J691">
        <v>5</v>
      </c>
      <c r="K691" t="s">
        <v>2463</v>
      </c>
      <c r="L691" t="s">
        <v>2464</v>
      </c>
    </row>
    <row r="692" spans="1:12" x14ac:dyDescent="0.3">
      <c r="A692" t="s">
        <v>2465</v>
      </c>
      <c r="B692" t="s">
        <v>2466</v>
      </c>
      <c r="C692" t="s">
        <v>14</v>
      </c>
      <c r="D692">
        <v>39.961327099999998</v>
      </c>
      <c r="E692">
        <v>-75.1460328</v>
      </c>
      <c r="F692" t="s">
        <v>2467</v>
      </c>
      <c r="G692">
        <v>940</v>
      </c>
      <c r="H692">
        <v>4</v>
      </c>
      <c r="I692" t="s">
        <v>2468</v>
      </c>
      <c r="J692">
        <v>5</v>
      </c>
      <c r="K692" t="s">
        <v>2469</v>
      </c>
      <c r="L692" t="s">
        <v>2470</v>
      </c>
    </row>
    <row r="693" spans="1:12" x14ac:dyDescent="0.3">
      <c r="A693" t="s">
        <v>2465</v>
      </c>
      <c r="B693" t="s">
        <v>2466</v>
      </c>
      <c r="C693" t="s">
        <v>14</v>
      </c>
      <c r="D693">
        <v>39.961327099999998</v>
      </c>
      <c r="E693">
        <v>-75.1460328</v>
      </c>
      <c r="F693" t="s">
        <v>2467</v>
      </c>
      <c r="G693">
        <v>940</v>
      </c>
      <c r="H693">
        <v>4</v>
      </c>
      <c r="I693" t="s">
        <v>2471</v>
      </c>
      <c r="J693">
        <v>4</v>
      </c>
      <c r="K693" t="s">
        <v>2472</v>
      </c>
      <c r="L693" t="s">
        <v>710</v>
      </c>
    </row>
    <row r="694" spans="1:12" x14ac:dyDescent="0.3">
      <c r="A694" t="s">
        <v>2465</v>
      </c>
      <c r="B694" t="s">
        <v>2466</v>
      </c>
      <c r="C694" t="s">
        <v>14</v>
      </c>
      <c r="D694">
        <v>39.961327099999998</v>
      </c>
      <c r="E694">
        <v>-75.1460328</v>
      </c>
      <c r="F694" t="s">
        <v>2467</v>
      </c>
      <c r="G694">
        <v>940</v>
      </c>
      <c r="H694">
        <v>4</v>
      </c>
      <c r="I694" t="s">
        <v>2473</v>
      </c>
      <c r="J694">
        <v>1</v>
      </c>
      <c r="K694" t="s">
        <v>2474</v>
      </c>
      <c r="L694" t="s">
        <v>2475</v>
      </c>
    </row>
    <row r="695" spans="1:12" x14ac:dyDescent="0.3">
      <c r="A695" t="s">
        <v>2465</v>
      </c>
      <c r="B695" t="s">
        <v>2466</v>
      </c>
      <c r="C695" t="s">
        <v>14</v>
      </c>
      <c r="D695">
        <v>39.961327099999998</v>
      </c>
      <c r="E695">
        <v>-75.1460328</v>
      </c>
      <c r="F695" t="s">
        <v>2467</v>
      </c>
      <c r="G695">
        <v>940</v>
      </c>
      <c r="H695">
        <v>4</v>
      </c>
      <c r="I695" t="s">
        <v>2476</v>
      </c>
      <c r="J695">
        <v>5</v>
      </c>
      <c r="K695" t="s">
        <v>2477</v>
      </c>
      <c r="L695" t="s">
        <v>2478</v>
      </c>
    </row>
    <row r="696" spans="1:12" x14ac:dyDescent="0.3">
      <c r="A696" t="s">
        <v>2465</v>
      </c>
      <c r="B696" t="s">
        <v>2466</v>
      </c>
      <c r="C696" t="s">
        <v>14</v>
      </c>
      <c r="D696">
        <v>39.961327099999998</v>
      </c>
      <c r="E696">
        <v>-75.1460328</v>
      </c>
      <c r="F696" t="s">
        <v>2467</v>
      </c>
      <c r="G696">
        <v>940</v>
      </c>
      <c r="H696">
        <v>4</v>
      </c>
      <c r="I696" t="s">
        <v>2479</v>
      </c>
      <c r="J696">
        <v>5</v>
      </c>
      <c r="K696" t="s">
        <v>2480</v>
      </c>
      <c r="L696" t="s">
        <v>2481</v>
      </c>
    </row>
    <row r="697" spans="1:12" x14ac:dyDescent="0.3">
      <c r="A697" t="s">
        <v>2465</v>
      </c>
      <c r="B697" t="s">
        <v>2466</v>
      </c>
      <c r="C697" t="s">
        <v>14</v>
      </c>
      <c r="D697">
        <v>39.961327099999998</v>
      </c>
      <c r="E697">
        <v>-75.1460328</v>
      </c>
      <c r="F697" t="s">
        <v>2467</v>
      </c>
      <c r="G697">
        <v>940</v>
      </c>
      <c r="H697">
        <v>4</v>
      </c>
      <c r="I697" t="s">
        <v>2482</v>
      </c>
      <c r="J697">
        <v>5</v>
      </c>
      <c r="L697" t="s">
        <v>2483</v>
      </c>
    </row>
    <row r="698" spans="1:12" x14ac:dyDescent="0.3">
      <c r="A698" t="s">
        <v>2465</v>
      </c>
      <c r="B698" t="s">
        <v>2466</v>
      </c>
      <c r="C698" t="s">
        <v>14</v>
      </c>
      <c r="D698">
        <v>39.961327099999998</v>
      </c>
      <c r="E698">
        <v>-75.1460328</v>
      </c>
      <c r="F698" t="s">
        <v>2467</v>
      </c>
      <c r="G698">
        <v>940</v>
      </c>
      <c r="H698">
        <v>4</v>
      </c>
      <c r="I698" t="s">
        <v>2484</v>
      </c>
      <c r="J698">
        <v>5</v>
      </c>
      <c r="K698" t="s">
        <v>2485</v>
      </c>
      <c r="L698" t="s">
        <v>2486</v>
      </c>
    </row>
    <row r="699" spans="1:12" x14ac:dyDescent="0.3">
      <c r="A699" t="s">
        <v>2465</v>
      </c>
      <c r="B699" t="s">
        <v>2466</v>
      </c>
      <c r="C699" t="s">
        <v>14</v>
      </c>
      <c r="D699">
        <v>39.961327099999998</v>
      </c>
      <c r="E699">
        <v>-75.1460328</v>
      </c>
      <c r="F699" t="s">
        <v>2467</v>
      </c>
      <c r="G699">
        <v>940</v>
      </c>
      <c r="H699">
        <v>4</v>
      </c>
      <c r="I699" t="s">
        <v>2487</v>
      </c>
      <c r="J699">
        <v>5</v>
      </c>
      <c r="K699" t="s">
        <v>2488</v>
      </c>
      <c r="L699" t="s">
        <v>2489</v>
      </c>
    </row>
    <row r="700" spans="1:12" x14ac:dyDescent="0.3">
      <c r="A700" t="s">
        <v>2465</v>
      </c>
      <c r="B700" t="s">
        <v>2466</v>
      </c>
      <c r="C700" t="s">
        <v>14</v>
      </c>
      <c r="D700">
        <v>39.961327099999998</v>
      </c>
      <c r="E700">
        <v>-75.1460328</v>
      </c>
      <c r="F700" t="s">
        <v>2467</v>
      </c>
      <c r="G700">
        <v>940</v>
      </c>
      <c r="H700">
        <v>4</v>
      </c>
      <c r="I700" t="s">
        <v>2490</v>
      </c>
      <c r="J700">
        <v>5</v>
      </c>
      <c r="K700" t="s">
        <v>2491</v>
      </c>
      <c r="L700" t="s">
        <v>2492</v>
      </c>
    </row>
    <row r="701" spans="1:12" x14ac:dyDescent="0.3">
      <c r="A701" t="s">
        <v>2465</v>
      </c>
      <c r="B701" t="s">
        <v>2466</v>
      </c>
      <c r="C701" t="s">
        <v>14</v>
      </c>
      <c r="D701">
        <v>39.961327099999998</v>
      </c>
      <c r="E701">
        <v>-75.1460328</v>
      </c>
      <c r="F701" t="s">
        <v>2467</v>
      </c>
      <c r="G701">
        <v>940</v>
      </c>
      <c r="H701">
        <v>4</v>
      </c>
      <c r="I701" t="s">
        <v>2493</v>
      </c>
      <c r="J701">
        <v>3</v>
      </c>
      <c r="L701" t="s">
        <v>2494</v>
      </c>
    </row>
    <row r="702" spans="1:12" x14ac:dyDescent="0.3">
      <c r="A702" t="s">
        <v>2495</v>
      </c>
      <c r="B702" t="s">
        <v>2496</v>
      </c>
      <c r="C702" t="s">
        <v>14</v>
      </c>
      <c r="D702">
        <v>39.946398627100002</v>
      </c>
      <c r="E702">
        <v>-75.157800703000007</v>
      </c>
      <c r="F702" t="s">
        <v>2497</v>
      </c>
      <c r="G702">
        <v>938</v>
      </c>
      <c r="H702">
        <v>4.5</v>
      </c>
      <c r="I702" t="s">
        <v>2498</v>
      </c>
      <c r="J702">
        <v>5</v>
      </c>
      <c r="K702" t="s">
        <v>2499</v>
      </c>
      <c r="L702" t="s">
        <v>2500</v>
      </c>
    </row>
    <row r="703" spans="1:12" x14ac:dyDescent="0.3">
      <c r="A703" t="s">
        <v>2495</v>
      </c>
      <c r="B703" t="s">
        <v>2496</v>
      </c>
      <c r="C703" t="s">
        <v>14</v>
      </c>
      <c r="D703">
        <v>39.946398627100002</v>
      </c>
      <c r="E703">
        <v>-75.157800703000007</v>
      </c>
      <c r="F703" t="s">
        <v>2497</v>
      </c>
      <c r="G703">
        <v>938</v>
      </c>
      <c r="H703">
        <v>4.5</v>
      </c>
      <c r="I703" t="s">
        <v>2501</v>
      </c>
      <c r="J703">
        <v>5</v>
      </c>
      <c r="L703" t="s">
        <v>2502</v>
      </c>
    </row>
    <row r="704" spans="1:12" x14ac:dyDescent="0.3">
      <c r="A704" t="s">
        <v>2495</v>
      </c>
      <c r="B704" t="s">
        <v>2496</v>
      </c>
      <c r="C704" t="s">
        <v>14</v>
      </c>
      <c r="D704">
        <v>39.946398627100002</v>
      </c>
      <c r="E704">
        <v>-75.157800703000007</v>
      </c>
      <c r="F704" t="s">
        <v>2497</v>
      </c>
      <c r="G704">
        <v>938</v>
      </c>
      <c r="H704">
        <v>4.5</v>
      </c>
      <c r="I704" t="s">
        <v>2503</v>
      </c>
      <c r="J704">
        <v>5</v>
      </c>
      <c r="K704" t="s">
        <v>2504</v>
      </c>
      <c r="L704" t="s">
        <v>2505</v>
      </c>
    </row>
    <row r="705" spans="1:29" x14ac:dyDescent="0.3">
      <c r="A705" t="s">
        <v>2495</v>
      </c>
      <c r="B705" t="s">
        <v>2496</v>
      </c>
      <c r="C705" t="s">
        <v>14</v>
      </c>
      <c r="D705">
        <v>39.946398627100002</v>
      </c>
      <c r="E705">
        <v>-75.157800703000007</v>
      </c>
      <c r="F705" t="s">
        <v>2497</v>
      </c>
      <c r="G705">
        <v>938</v>
      </c>
      <c r="H705">
        <v>4.5</v>
      </c>
      <c r="I705" t="s">
        <v>2506</v>
      </c>
      <c r="J705">
        <v>1</v>
      </c>
      <c r="L705" t="s">
        <v>2507</v>
      </c>
    </row>
    <row r="706" spans="1:29" x14ac:dyDescent="0.3">
      <c r="A706" t="s">
        <v>2495</v>
      </c>
      <c r="B706" t="s">
        <v>2496</v>
      </c>
      <c r="C706" t="s">
        <v>14</v>
      </c>
      <c r="D706">
        <v>39.946398627100002</v>
      </c>
      <c r="E706">
        <v>-75.157800703000007</v>
      </c>
      <c r="F706" t="s">
        <v>2497</v>
      </c>
      <c r="G706">
        <v>938</v>
      </c>
      <c r="H706">
        <v>4.5</v>
      </c>
      <c r="I706" t="s">
        <v>2508</v>
      </c>
      <c r="J706">
        <v>5</v>
      </c>
      <c r="L706" t="s">
        <v>2509</v>
      </c>
    </row>
    <row r="707" spans="1:29" x14ac:dyDescent="0.3">
      <c r="A707" t="s">
        <v>2495</v>
      </c>
      <c r="B707" t="s">
        <v>2496</v>
      </c>
      <c r="C707" t="s">
        <v>14</v>
      </c>
      <c r="D707">
        <v>39.946398627100002</v>
      </c>
      <c r="E707">
        <v>-75.157800703000007</v>
      </c>
      <c r="F707" t="s">
        <v>2497</v>
      </c>
      <c r="G707">
        <v>938</v>
      </c>
      <c r="H707">
        <v>4.5</v>
      </c>
      <c r="I707" t="s">
        <v>2510</v>
      </c>
      <c r="J707">
        <v>3</v>
      </c>
      <c r="K707" t="s">
        <v>2511</v>
      </c>
      <c r="L707" t="s">
        <v>1751</v>
      </c>
    </row>
    <row r="708" spans="1:29" x14ac:dyDescent="0.3">
      <c r="A708" t="s">
        <v>2495</v>
      </c>
      <c r="B708" t="s">
        <v>2496</v>
      </c>
      <c r="C708" t="s">
        <v>14</v>
      </c>
      <c r="D708">
        <v>39.946398627100002</v>
      </c>
      <c r="E708">
        <v>-75.157800703000007</v>
      </c>
      <c r="F708" t="s">
        <v>2497</v>
      </c>
      <c r="G708">
        <v>938</v>
      </c>
      <c r="H708">
        <v>4.5</v>
      </c>
      <c r="I708" t="s">
        <v>2512</v>
      </c>
      <c r="J708">
        <v>4</v>
      </c>
      <c r="K708" t="s">
        <v>2513</v>
      </c>
      <c r="L708" t="s">
        <v>2265</v>
      </c>
    </row>
    <row r="709" spans="1:29" x14ac:dyDescent="0.3">
      <c r="A709" t="s">
        <v>2495</v>
      </c>
      <c r="B709" t="s">
        <v>2496</v>
      </c>
      <c r="C709" t="s">
        <v>14</v>
      </c>
      <c r="D709">
        <v>39.946398627100002</v>
      </c>
      <c r="E709">
        <v>-75.157800703000007</v>
      </c>
      <c r="F709" t="s">
        <v>2497</v>
      </c>
      <c r="G709">
        <v>938</v>
      </c>
      <c r="H709">
        <v>4.5</v>
      </c>
      <c r="I709" t="s">
        <v>2514</v>
      </c>
      <c r="J709">
        <v>4</v>
      </c>
      <c r="K709" t="s">
        <v>2515</v>
      </c>
      <c r="L709" t="s">
        <v>2516</v>
      </c>
    </row>
    <row r="710" spans="1:29" x14ac:dyDescent="0.3">
      <c r="A710" t="s">
        <v>2495</v>
      </c>
      <c r="B710" t="s">
        <v>2496</v>
      </c>
      <c r="C710" t="s">
        <v>14</v>
      </c>
      <c r="D710">
        <v>39.946398627100002</v>
      </c>
      <c r="E710">
        <v>-75.157800703000007</v>
      </c>
      <c r="F710" t="s">
        <v>2497</v>
      </c>
      <c r="G710">
        <v>938</v>
      </c>
      <c r="H710">
        <v>4.5</v>
      </c>
      <c r="I710" t="s">
        <v>2517</v>
      </c>
      <c r="J710">
        <v>3</v>
      </c>
      <c r="K710" t="s">
        <v>2518</v>
      </c>
      <c r="L710" t="s">
        <v>2519</v>
      </c>
    </row>
    <row r="711" spans="1:29" x14ac:dyDescent="0.3">
      <c r="A711" t="s">
        <v>2495</v>
      </c>
      <c r="B711" t="s">
        <v>2496</v>
      </c>
      <c r="C711" t="s">
        <v>14</v>
      </c>
      <c r="D711">
        <v>39.946398627100002</v>
      </c>
      <c r="E711">
        <v>-75.157800703000007</v>
      </c>
      <c r="F711" t="s">
        <v>2497</v>
      </c>
      <c r="G711">
        <v>938</v>
      </c>
      <c r="H711">
        <v>4.5</v>
      </c>
      <c r="I711" t="s">
        <v>2520</v>
      </c>
      <c r="J711">
        <v>1</v>
      </c>
      <c r="K711" t="s">
        <v>2521</v>
      </c>
      <c r="L711" t="s">
        <v>26</v>
      </c>
    </row>
    <row r="712" spans="1:29" x14ac:dyDescent="0.3">
      <c r="A712" t="s">
        <v>2522</v>
      </c>
      <c r="B712" t="s">
        <v>2523</v>
      </c>
      <c r="C712" t="s">
        <v>14</v>
      </c>
      <c r="D712">
        <v>39.9563986</v>
      </c>
      <c r="E712">
        <v>-75.154287299999993</v>
      </c>
      <c r="F712" t="s">
        <v>2524</v>
      </c>
      <c r="G712">
        <v>926</v>
      </c>
      <c r="H712">
        <v>4</v>
      </c>
      <c r="I712" t="s">
        <v>2525</v>
      </c>
      <c r="J712">
        <v>5</v>
      </c>
      <c r="K712" t="s">
        <v>2526</v>
      </c>
      <c r="L712" t="s">
        <v>2527</v>
      </c>
      <c r="M712" t="s">
        <v>2528</v>
      </c>
      <c r="N712" t="s">
        <v>2529</v>
      </c>
      <c r="O712" t="s">
        <v>2530</v>
      </c>
      <c r="P712" t="s">
        <v>2531</v>
      </c>
      <c r="Q712" t="s">
        <v>2532</v>
      </c>
      <c r="R712" t="s">
        <v>2533</v>
      </c>
      <c r="S712" t="s">
        <v>2534</v>
      </c>
      <c r="T712" t="s">
        <v>2535</v>
      </c>
      <c r="U712" t="s">
        <v>2536</v>
      </c>
      <c r="V712" t="s">
        <v>2537</v>
      </c>
      <c r="W712" t="s">
        <v>2538</v>
      </c>
      <c r="X712" t="s">
        <v>2539</v>
      </c>
      <c r="Y712" t="s">
        <v>2540</v>
      </c>
      <c r="Z712" t="s">
        <v>2541</v>
      </c>
      <c r="AA712" t="s">
        <v>2542</v>
      </c>
      <c r="AB712" t="s">
        <v>2543</v>
      </c>
      <c r="AC712" t="s">
        <v>2544</v>
      </c>
    </row>
    <row r="713" spans="1:29" x14ac:dyDescent="0.3">
      <c r="A713" t="s">
        <v>2522</v>
      </c>
      <c r="B713" t="s">
        <v>2523</v>
      </c>
      <c r="C713" t="s">
        <v>14</v>
      </c>
      <c r="D713">
        <v>39.9563986</v>
      </c>
      <c r="E713">
        <v>-75.154287299999993</v>
      </c>
      <c r="F713" t="s">
        <v>2524</v>
      </c>
      <c r="G713">
        <v>926</v>
      </c>
      <c r="H713">
        <v>4</v>
      </c>
      <c r="I713" t="s">
        <v>2545</v>
      </c>
      <c r="J713">
        <v>4</v>
      </c>
      <c r="K713" t="s">
        <v>2546</v>
      </c>
      <c r="L713" t="s">
        <v>2547</v>
      </c>
    </row>
    <row r="714" spans="1:29" x14ac:dyDescent="0.3">
      <c r="A714" t="s">
        <v>2522</v>
      </c>
      <c r="B714" t="s">
        <v>2523</v>
      </c>
      <c r="C714" t="s">
        <v>14</v>
      </c>
      <c r="D714">
        <v>39.9563986</v>
      </c>
      <c r="E714">
        <v>-75.154287299999993</v>
      </c>
      <c r="F714" t="s">
        <v>2524</v>
      </c>
      <c r="G714">
        <v>926</v>
      </c>
      <c r="H714">
        <v>4</v>
      </c>
      <c r="I714" t="s">
        <v>2548</v>
      </c>
      <c r="J714">
        <v>4</v>
      </c>
      <c r="K714" t="s">
        <v>2549</v>
      </c>
      <c r="L714" t="s">
        <v>2550</v>
      </c>
    </row>
    <row r="715" spans="1:29" x14ac:dyDescent="0.3">
      <c r="A715" t="s">
        <v>2522</v>
      </c>
      <c r="B715" t="s">
        <v>2523</v>
      </c>
      <c r="C715" t="s">
        <v>14</v>
      </c>
      <c r="D715">
        <v>39.9563986</v>
      </c>
      <c r="E715">
        <v>-75.154287299999993</v>
      </c>
      <c r="F715" t="s">
        <v>2524</v>
      </c>
      <c r="G715">
        <v>926</v>
      </c>
      <c r="H715">
        <v>4</v>
      </c>
      <c r="I715" t="s">
        <v>2551</v>
      </c>
      <c r="J715">
        <v>4</v>
      </c>
      <c r="K715" t="s">
        <v>2552</v>
      </c>
      <c r="L715" t="s">
        <v>2553</v>
      </c>
    </row>
    <row r="716" spans="1:29" x14ac:dyDescent="0.3">
      <c r="A716" t="s">
        <v>2522</v>
      </c>
      <c r="B716" t="s">
        <v>2523</v>
      </c>
      <c r="C716" t="s">
        <v>14</v>
      </c>
      <c r="D716">
        <v>39.9563986</v>
      </c>
      <c r="E716">
        <v>-75.154287299999993</v>
      </c>
      <c r="F716" t="s">
        <v>2524</v>
      </c>
      <c r="G716">
        <v>926</v>
      </c>
      <c r="H716">
        <v>4</v>
      </c>
      <c r="I716" t="s">
        <v>2554</v>
      </c>
      <c r="J716">
        <v>4</v>
      </c>
      <c r="K716" t="s">
        <v>2555</v>
      </c>
      <c r="L716" t="s">
        <v>2556</v>
      </c>
    </row>
    <row r="717" spans="1:29" x14ac:dyDescent="0.3">
      <c r="A717" t="s">
        <v>2522</v>
      </c>
      <c r="B717" t="s">
        <v>2523</v>
      </c>
      <c r="C717" t="s">
        <v>14</v>
      </c>
      <c r="D717">
        <v>39.9563986</v>
      </c>
      <c r="E717">
        <v>-75.154287299999993</v>
      </c>
      <c r="F717" t="s">
        <v>2524</v>
      </c>
      <c r="G717">
        <v>926</v>
      </c>
      <c r="H717">
        <v>4</v>
      </c>
      <c r="I717" t="s">
        <v>2557</v>
      </c>
      <c r="J717">
        <v>1</v>
      </c>
      <c r="K717" t="s">
        <v>2558</v>
      </c>
      <c r="L717" t="s">
        <v>2559</v>
      </c>
    </row>
    <row r="718" spans="1:29" x14ac:dyDescent="0.3">
      <c r="A718" t="s">
        <v>2522</v>
      </c>
      <c r="B718" t="s">
        <v>2523</v>
      </c>
      <c r="C718" t="s">
        <v>14</v>
      </c>
      <c r="D718">
        <v>39.9563986</v>
      </c>
      <c r="E718">
        <v>-75.154287299999993</v>
      </c>
      <c r="F718" t="s">
        <v>2524</v>
      </c>
      <c r="G718">
        <v>926</v>
      </c>
      <c r="H718">
        <v>4</v>
      </c>
      <c r="I718" t="s">
        <v>2560</v>
      </c>
      <c r="J718">
        <v>4</v>
      </c>
      <c r="K718" t="s">
        <v>2561</v>
      </c>
      <c r="L718" t="s">
        <v>2562</v>
      </c>
    </row>
    <row r="719" spans="1:29" x14ac:dyDescent="0.3">
      <c r="A719" t="s">
        <v>2522</v>
      </c>
      <c r="B719" t="s">
        <v>2523</v>
      </c>
      <c r="C719" t="s">
        <v>14</v>
      </c>
      <c r="D719">
        <v>39.9563986</v>
      </c>
      <c r="E719">
        <v>-75.154287299999993</v>
      </c>
      <c r="F719" t="s">
        <v>2524</v>
      </c>
      <c r="G719">
        <v>926</v>
      </c>
      <c r="H719">
        <v>4</v>
      </c>
      <c r="I719" t="s">
        <v>2563</v>
      </c>
      <c r="J719">
        <v>3</v>
      </c>
      <c r="K719" t="s">
        <v>2564</v>
      </c>
      <c r="L719" t="s">
        <v>2565</v>
      </c>
    </row>
    <row r="720" spans="1:29" x14ac:dyDescent="0.3">
      <c r="A720" t="s">
        <v>2522</v>
      </c>
      <c r="B720" t="s">
        <v>2523</v>
      </c>
      <c r="C720" t="s">
        <v>14</v>
      </c>
      <c r="D720">
        <v>39.9563986</v>
      </c>
      <c r="E720">
        <v>-75.154287299999993</v>
      </c>
      <c r="F720" t="s">
        <v>2524</v>
      </c>
      <c r="G720">
        <v>926</v>
      </c>
      <c r="H720">
        <v>4</v>
      </c>
      <c r="I720" t="s">
        <v>2566</v>
      </c>
      <c r="J720">
        <v>5</v>
      </c>
      <c r="L720" t="s">
        <v>2567</v>
      </c>
    </row>
    <row r="721" spans="1:23" x14ac:dyDescent="0.3">
      <c r="A721" t="s">
        <v>2522</v>
      </c>
      <c r="B721" t="s">
        <v>2523</v>
      </c>
      <c r="C721" t="s">
        <v>14</v>
      </c>
      <c r="D721">
        <v>39.9563986</v>
      </c>
      <c r="E721">
        <v>-75.154287299999993</v>
      </c>
      <c r="F721" t="s">
        <v>2524</v>
      </c>
      <c r="G721">
        <v>926</v>
      </c>
      <c r="H721">
        <v>4</v>
      </c>
      <c r="I721" t="s">
        <v>2568</v>
      </c>
      <c r="J721">
        <v>5</v>
      </c>
      <c r="K721" t="s">
        <v>2569</v>
      </c>
      <c r="L721" t="s">
        <v>2570</v>
      </c>
      <c r="M721" t="s">
        <v>2571</v>
      </c>
      <c r="N721" t="s">
        <v>2572</v>
      </c>
      <c r="O721" t="s">
        <v>2573</v>
      </c>
      <c r="P721" t="s">
        <v>2574</v>
      </c>
    </row>
    <row r="722" spans="1:23" x14ac:dyDescent="0.3">
      <c r="A722" t="s">
        <v>2575</v>
      </c>
      <c r="B722" t="s">
        <v>2576</v>
      </c>
      <c r="C722" t="s">
        <v>14</v>
      </c>
      <c r="D722">
        <v>39.950417043800002</v>
      </c>
      <c r="E722">
        <v>-75.166428275399994</v>
      </c>
      <c r="F722" t="s">
        <v>2577</v>
      </c>
      <c r="G722">
        <v>912</v>
      </c>
      <c r="H722">
        <v>4</v>
      </c>
      <c r="I722" t="s">
        <v>2578</v>
      </c>
      <c r="J722">
        <v>4</v>
      </c>
      <c r="K722" t="s">
        <v>2579</v>
      </c>
      <c r="L722" t="s">
        <v>1880</v>
      </c>
    </row>
    <row r="723" spans="1:23" x14ac:dyDescent="0.3">
      <c r="A723" t="s">
        <v>2575</v>
      </c>
      <c r="B723" t="s">
        <v>2576</v>
      </c>
      <c r="C723" t="s">
        <v>14</v>
      </c>
      <c r="D723">
        <v>39.950417043800002</v>
      </c>
      <c r="E723">
        <v>-75.166428275399994</v>
      </c>
      <c r="F723" t="s">
        <v>2577</v>
      </c>
      <c r="G723">
        <v>912</v>
      </c>
      <c r="H723">
        <v>4</v>
      </c>
      <c r="I723" t="s">
        <v>2580</v>
      </c>
      <c r="J723">
        <v>4</v>
      </c>
      <c r="K723" t="s">
        <v>2581</v>
      </c>
      <c r="L723" t="s">
        <v>2582</v>
      </c>
    </row>
    <row r="724" spans="1:23" x14ac:dyDescent="0.3">
      <c r="A724" t="s">
        <v>2575</v>
      </c>
      <c r="B724" t="s">
        <v>2576</v>
      </c>
      <c r="C724" t="s">
        <v>14</v>
      </c>
      <c r="D724">
        <v>39.950417043800002</v>
      </c>
      <c r="E724">
        <v>-75.166428275399994</v>
      </c>
      <c r="F724" t="s">
        <v>2577</v>
      </c>
      <c r="G724">
        <v>912</v>
      </c>
      <c r="H724">
        <v>4</v>
      </c>
      <c r="I724" t="s">
        <v>2583</v>
      </c>
      <c r="J724">
        <v>5</v>
      </c>
      <c r="K724" t="s">
        <v>2584</v>
      </c>
      <c r="L724" t="s">
        <v>2585</v>
      </c>
    </row>
    <row r="725" spans="1:23" x14ac:dyDescent="0.3">
      <c r="A725" t="s">
        <v>2575</v>
      </c>
      <c r="B725" t="s">
        <v>2576</v>
      </c>
      <c r="C725" t="s">
        <v>14</v>
      </c>
      <c r="D725">
        <v>39.950417043800002</v>
      </c>
      <c r="E725">
        <v>-75.166428275399994</v>
      </c>
      <c r="F725" t="s">
        <v>2577</v>
      </c>
      <c r="G725">
        <v>912</v>
      </c>
      <c r="H725">
        <v>4</v>
      </c>
      <c r="I725" t="s">
        <v>2586</v>
      </c>
      <c r="J725">
        <v>5</v>
      </c>
      <c r="K725" t="s">
        <v>2587</v>
      </c>
      <c r="L725" t="s">
        <v>2588</v>
      </c>
    </row>
    <row r="726" spans="1:23" x14ac:dyDescent="0.3">
      <c r="A726" t="s">
        <v>2575</v>
      </c>
      <c r="B726" t="s">
        <v>2576</v>
      </c>
      <c r="C726" t="s">
        <v>14</v>
      </c>
      <c r="D726">
        <v>39.950417043800002</v>
      </c>
      <c r="E726">
        <v>-75.166428275399994</v>
      </c>
      <c r="F726" t="s">
        <v>2577</v>
      </c>
      <c r="G726">
        <v>912</v>
      </c>
      <c r="H726">
        <v>4</v>
      </c>
      <c r="I726" t="s">
        <v>2589</v>
      </c>
      <c r="J726">
        <v>5</v>
      </c>
      <c r="K726" t="s">
        <v>2590</v>
      </c>
      <c r="L726" t="s">
        <v>2591</v>
      </c>
    </row>
    <row r="727" spans="1:23" x14ac:dyDescent="0.3">
      <c r="A727" t="s">
        <v>2575</v>
      </c>
      <c r="B727" t="s">
        <v>2576</v>
      </c>
      <c r="C727" t="s">
        <v>14</v>
      </c>
      <c r="D727">
        <v>39.950417043800002</v>
      </c>
      <c r="E727">
        <v>-75.166428275399994</v>
      </c>
      <c r="F727" t="s">
        <v>2577</v>
      </c>
      <c r="G727">
        <v>912</v>
      </c>
      <c r="H727">
        <v>4</v>
      </c>
      <c r="I727" t="s">
        <v>2592</v>
      </c>
      <c r="J727">
        <v>5</v>
      </c>
      <c r="K727" t="s">
        <v>2593</v>
      </c>
      <c r="L727" t="s">
        <v>2594</v>
      </c>
    </row>
    <row r="728" spans="1:23" x14ac:dyDescent="0.3">
      <c r="A728" t="s">
        <v>2575</v>
      </c>
      <c r="B728" t="s">
        <v>2576</v>
      </c>
      <c r="C728" t="s">
        <v>14</v>
      </c>
      <c r="D728">
        <v>39.950417043800002</v>
      </c>
      <c r="E728">
        <v>-75.166428275399994</v>
      </c>
      <c r="F728" t="s">
        <v>2577</v>
      </c>
      <c r="G728">
        <v>912</v>
      </c>
      <c r="H728">
        <v>4</v>
      </c>
      <c r="I728" t="s">
        <v>2595</v>
      </c>
      <c r="J728">
        <v>4</v>
      </c>
      <c r="K728" t="s">
        <v>2596</v>
      </c>
      <c r="L728" t="s">
        <v>2597</v>
      </c>
    </row>
    <row r="729" spans="1:23" x14ac:dyDescent="0.3">
      <c r="A729" t="s">
        <v>2575</v>
      </c>
      <c r="B729" t="s">
        <v>2576</v>
      </c>
      <c r="C729" t="s">
        <v>14</v>
      </c>
      <c r="D729">
        <v>39.950417043800002</v>
      </c>
      <c r="E729">
        <v>-75.166428275399994</v>
      </c>
      <c r="F729" t="s">
        <v>2577</v>
      </c>
      <c r="G729">
        <v>912</v>
      </c>
      <c r="H729">
        <v>4</v>
      </c>
      <c r="I729" t="s">
        <v>2598</v>
      </c>
      <c r="J729">
        <v>4</v>
      </c>
      <c r="K729" t="s">
        <v>2599</v>
      </c>
      <c r="L729" t="s">
        <v>2600</v>
      </c>
    </row>
    <row r="730" spans="1:23" x14ac:dyDescent="0.3">
      <c r="A730" t="s">
        <v>2575</v>
      </c>
      <c r="B730" t="s">
        <v>2576</v>
      </c>
      <c r="C730" t="s">
        <v>14</v>
      </c>
      <c r="D730">
        <v>39.950417043800002</v>
      </c>
      <c r="E730">
        <v>-75.166428275399994</v>
      </c>
      <c r="F730" t="s">
        <v>2577</v>
      </c>
      <c r="G730">
        <v>912</v>
      </c>
      <c r="H730">
        <v>4</v>
      </c>
      <c r="I730" t="s">
        <v>2601</v>
      </c>
      <c r="J730">
        <v>5</v>
      </c>
      <c r="K730" t="s">
        <v>2602</v>
      </c>
      <c r="L730" t="s">
        <v>2603</v>
      </c>
    </row>
    <row r="731" spans="1:23" x14ac:dyDescent="0.3">
      <c r="A731" t="s">
        <v>2575</v>
      </c>
      <c r="B731" t="s">
        <v>2576</v>
      </c>
      <c r="C731" t="s">
        <v>14</v>
      </c>
      <c r="D731">
        <v>39.950417043800002</v>
      </c>
      <c r="E731">
        <v>-75.166428275399994</v>
      </c>
      <c r="F731" t="s">
        <v>2577</v>
      </c>
      <c r="G731">
        <v>912</v>
      </c>
      <c r="H731">
        <v>4</v>
      </c>
      <c r="I731" t="s">
        <v>2604</v>
      </c>
      <c r="J731">
        <v>5</v>
      </c>
      <c r="K731" t="s">
        <v>2605</v>
      </c>
      <c r="L731" t="s">
        <v>2606</v>
      </c>
    </row>
    <row r="732" spans="1:23" x14ac:dyDescent="0.3">
      <c r="A732" t="s">
        <v>2607</v>
      </c>
      <c r="B732" t="s">
        <v>2608</v>
      </c>
      <c r="C732" t="s">
        <v>14</v>
      </c>
      <c r="D732">
        <v>39.964819499999997</v>
      </c>
      <c r="E732">
        <v>-75.1402322</v>
      </c>
      <c r="F732" t="s">
        <v>2609</v>
      </c>
      <c r="G732">
        <v>904</v>
      </c>
      <c r="H732">
        <v>4</v>
      </c>
      <c r="I732" t="s">
        <v>2610</v>
      </c>
      <c r="J732">
        <v>1</v>
      </c>
      <c r="K732" t="s">
        <v>2611</v>
      </c>
      <c r="L732" t="s">
        <v>2612</v>
      </c>
    </row>
    <row r="733" spans="1:23" x14ac:dyDescent="0.3">
      <c r="A733" t="s">
        <v>2607</v>
      </c>
      <c r="B733" t="s">
        <v>2608</v>
      </c>
      <c r="C733" t="s">
        <v>14</v>
      </c>
      <c r="D733">
        <v>39.964819499999997</v>
      </c>
      <c r="E733">
        <v>-75.1402322</v>
      </c>
      <c r="F733" t="s">
        <v>2609</v>
      </c>
      <c r="G733">
        <v>904</v>
      </c>
      <c r="H733">
        <v>4</v>
      </c>
      <c r="I733" t="s">
        <v>2613</v>
      </c>
      <c r="J733">
        <v>4</v>
      </c>
      <c r="K733" t="s">
        <v>2614</v>
      </c>
      <c r="L733" t="s">
        <v>2615</v>
      </c>
      <c r="M733" t="s">
        <v>2616</v>
      </c>
      <c r="N733" t="s">
        <v>2617</v>
      </c>
      <c r="O733" t="s">
        <v>2618</v>
      </c>
      <c r="P733" t="s">
        <v>2619</v>
      </c>
      <c r="Q733" t="s">
        <v>2620</v>
      </c>
      <c r="R733" t="s">
        <v>2621</v>
      </c>
      <c r="S733" t="s">
        <v>2622</v>
      </c>
      <c r="T733" t="s">
        <v>2623</v>
      </c>
      <c r="U733" t="s">
        <v>2624</v>
      </c>
      <c r="V733" t="s">
        <v>2625</v>
      </c>
      <c r="W733" t="s">
        <v>2626</v>
      </c>
    </row>
    <row r="734" spans="1:23" x14ac:dyDescent="0.3">
      <c r="A734" t="s">
        <v>2607</v>
      </c>
      <c r="B734" t="s">
        <v>2608</v>
      </c>
      <c r="C734" t="s">
        <v>14</v>
      </c>
      <c r="D734">
        <v>39.964819499999997</v>
      </c>
      <c r="E734">
        <v>-75.1402322</v>
      </c>
      <c r="F734" t="s">
        <v>2609</v>
      </c>
      <c r="G734">
        <v>904</v>
      </c>
      <c r="H734">
        <v>4</v>
      </c>
      <c r="I734" t="s">
        <v>2627</v>
      </c>
      <c r="J734">
        <v>4</v>
      </c>
      <c r="K734" t="s">
        <v>2628</v>
      </c>
      <c r="L734" t="s">
        <v>2629</v>
      </c>
    </row>
    <row r="735" spans="1:23" x14ac:dyDescent="0.3">
      <c r="A735" t="s">
        <v>2607</v>
      </c>
      <c r="B735" t="s">
        <v>2608</v>
      </c>
      <c r="C735" t="s">
        <v>14</v>
      </c>
      <c r="D735">
        <v>39.964819499999997</v>
      </c>
      <c r="E735">
        <v>-75.1402322</v>
      </c>
      <c r="F735" t="s">
        <v>2609</v>
      </c>
      <c r="G735">
        <v>904</v>
      </c>
      <c r="H735">
        <v>4</v>
      </c>
      <c r="I735" t="s">
        <v>2630</v>
      </c>
      <c r="J735">
        <v>4</v>
      </c>
      <c r="K735" t="s">
        <v>2631</v>
      </c>
      <c r="L735" t="s">
        <v>2632</v>
      </c>
    </row>
    <row r="736" spans="1:23" x14ac:dyDescent="0.3">
      <c r="A736" t="s">
        <v>2607</v>
      </c>
      <c r="B736" t="s">
        <v>2608</v>
      </c>
      <c r="C736" t="s">
        <v>14</v>
      </c>
      <c r="D736">
        <v>39.964819499999997</v>
      </c>
      <c r="E736">
        <v>-75.1402322</v>
      </c>
      <c r="F736" t="s">
        <v>2609</v>
      </c>
      <c r="G736">
        <v>904</v>
      </c>
      <c r="H736">
        <v>4</v>
      </c>
      <c r="I736" t="s">
        <v>2633</v>
      </c>
      <c r="J736">
        <v>5</v>
      </c>
      <c r="L736" t="s">
        <v>2634</v>
      </c>
    </row>
    <row r="737" spans="1:12" x14ac:dyDescent="0.3">
      <c r="A737" t="s">
        <v>2607</v>
      </c>
      <c r="B737" t="s">
        <v>2608</v>
      </c>
      <c r="C737" t="s">
        <v>14</v>
      </c>
      <c r="D737">
        <v>39.964819499999997</v>
      </c>
      <c r="E737">
        <v>-75.1402322</v>
      </c>
      <c r="F737" t="s">
        <v>2609</v>
      </c>
      <c r="G737">
        <v>904</v>
      </c>
      <c r="H737">
        <v>4</v>
      </c>
      <c r="I737" t="s">
        <v>2635</v>
      </c>
      <c r="J737">
        <v>4</v>
      </c>
      <c r="L737" t="s">
        <v>612</v>
      </c>
    </row>
    <row r="738" spans="1:12" x14ac:dyDescent="0.3">
      <c r="A738" t="s">
        <v>2607</v>
      </c>
      <c r="B738" t="s">
        <v>2608</v>
      </c>
      <c r="C738" t="s">
        <v>14</v>
      </c>
      <c r="D738">
        <v>39.964819499999997</v>
      </c>
      <c r="E738">
        <v>-75.1402322</v>
      </c>
      <c r="F738" t="s">
        <v>2609</v>
      </c>
      <c r="G738">
        <v>904</v>
      </c>
      <c r="H738">
        <v>4</v>
      </c>
      <c r="I738" t="s">
        <v>2636</v>
      </c>
      <c r="J738">
        <v>3</v>
      </c>
      <c r="K738" t="s">
        <v>2637</v>
      </c>
      <c r="L738" t="s">
        <v>2638</v>
      </c>
    </row>
    <row r="739" spans="1:12" x14ac:dyDescent="0.3">
      <c r="A739" t="s">
        <v>2607</v>
      </c>
      <c r="B739" t="s">
        <v>2608</v>
      </c>
      <c r="C739" t="s">
        <v>14</v>
      </c>
      <c r="D739">
        <v>39.964819499999997</v>
      </c>
      <c r="E739">
        <v>-75.1402322</v>
      </c>
      <c r="F739" t="s">
        <v>2609</v>
      </c>
      <c r="G739">
        <v>904</v>
      </c>
      <c r="H739">
        <v>4</v>
      </c>
      <c r="I739" t="s">
        <v>2639</v>
      </c>
      <c r="J739">
        <v>4</v>
      </c>
      <c r="K739" t="s">
        <v>2640</v>
      </c>
      <c r="L739" t="s">
        <v>2641</v>
      </c>
    </row>
    <row r="740" spans="1:12" x14ac:dyDescent="0.3">
      <c r="A740" t="s">
        <v>2607</v>
      </c>
      <c r="B740" t="s">
        <v>2608</v>
      </c>
      <c r="C740" t="s">
        <v>14</v>
      </c>
      <c r="D740">
        <v>39.964819499999997</v>
      </c>
      <c r="E740">
        <v>-75.1402322</v>
      </c>
      <c r="F740" t="s">
        <v>2609</v>
      </c>
      <c r="G740">
        <v>904</v>
      </c>
      <c r="H740">
        <v>4</v>
      </c>
      <c r="I740" t="s">
        <v>2642</v>
      </c>
      <c r="J740">
        <v>4</v>
      </c>
      <c r="K740" t="s">
        <v>2643</v>
      </c>
      <c r="L740" t="s">
        <v>2644</v>
      </c>
    </row>
    <row r="741" spans="1:12" x14ac:dyDescent="0.3">
      <c r="A741" t="s">
        <v>2607</v>
      </c>
      <c r="B741" t="s">
        <v>2608</v>
      </c>
      <c r="C741" t="s">
        <v>14</v>
      </c>
      <c r="D741">
        <v>39.964819499999997</v>
      </c>
      <c r="E741">
        <v>-75.1402322</v>
      </c>
      <c r="F741" t="s">
        <v>2609</v>
      </c>
      <c r="G741">
        <v>904</v>
      </c>
      <c r="H741">
        <v>4</v>
      </c>
      <c r="I741" t="s">
        <v>2645</v>
      </c>
      <c r="J741">
        <v>5</v>
      </c>
      <c r="L741" t="s">
        <v>2646</v>
      </c>
    </row>
    <row r="742" spans="1:12" x14ac:dyDescent="0.3">
      <c r="A742" t="s">
        <v>2647</v>
      </c>
      <c r="B742" t="s">
        <v>2648</v>
      </c>
      <c r="C742" t="s">
        <v>14</v>
      </c>
      <c r="D742">
        <v>39.947745300000001</v>
      </c>
      <c r="E742">
        <v>-75.159542000000002</v>
      </c>
      <c r="F742" t="s">
        <v>2649</v>
      </c>
      <c r="G742">
        <v>896</v>
      </c>
      <c r="H742">
        <v>4</v>
      </c>
      <c r="I742" t="s">
        <v>2650</v>
      </c>
      <c r="J742">
        <v>4</v>
      </c>
      <c r="K742" t="s">
        <v>2651</v>
      </c>
      <c r="L742" t="s">
        <v>2652</v>
      </c>
    </row>
    <row r="743" spans="1:12" x14ac:dyDescent="0.3">
      <c r="A743" t="s">
        <v>2647</v>
      </c>
      <c r="B743" t="s">
        <v>2648</v>
      </c>
      <c r="C743" t="s">
        <v>14</v>
      </c>
      <c r="D743">
        <v>39.947745300000001</v>
      </c>
      <c r="E743">
        <v>-75.159542000000002</v>
      </c>
      <c r="F743" t="s">
        <v>2649</v>
      </c>
      <c r="G743">
        <v>896</v>
      </c>
      <c r="H743">
        <v>4</v>
      </c>
      <c r="I743" t="s">
        <v>2653</v>
      </c>
      <c r="J743">
        <v>4</v>
      </c>
      <c r="K743" t="s">
        <v>2654</v>
      </c>
      <c r="L743" t="s">
        <v>2655</v>
      </c>
    </row>
    <row r="744" spans="1:12" x14ac:dyDescent="0.3">
      <c r="A744" t="s">
        <v>2647</v>
      </c>
      <c r="B744" t="s">
        <v>2648</v>
      </c>
      <c r="C744" t="s">
        <v>14</v>
      </c>
      <c r="D744">
        <v>39.947745300000001</v>
      </c>
      <c r="E744">
        <v>-75.159542000000002</v>
      </c>
      <c r="F744" t="s">
        <v>2649</v>
      </c>
      <c r="G744">
        <v>896</v>
      </c>
      <c r="H744">
        <v>4</v>
      </c>
      <c r="I744" t="s">
        <v>2656</v>
      </c>
      <c r="J744">
        <v>3</v>
      </c>
      <c r="K744" t="s">
        <v>2657</v>
      </c>
      <c r="L744" t="s">
        <v>2658</v>
      </c>
    </row>
    <row r="745" spans="1:12" x14ac:dyDescent="0.3">
      <c r="A745" t="s">
        <v>2647</v>
      </c>
      <c r="B745" t="s">
        <v>2648</v>
      </c>
      <c r="C745" t="s">
        <v>14</v>
      </c>
      <c r="D745">
        <v>39.947745300000001</v>
      </c>
      <c r="E745">
        <v>-75.159542000000002</v>
      </c>
      <c r="F745" t="s">
        <v>2649</v>
      </c>
      <c r="G745">
        <v>896</v>
      </c>
      <c r="H745">
        <v>4</v>
      </c>
      <c r="I745" t="s">
        <v>2659</v>
      </c>
      <c r="J745">
        <v>5</v>
      </c>
      <c r="K745" t="s">
        <v>2660</v>
      </c>
      <c r="L745" t="s">
        <v>2661</v>
      </c>
    </row>
    <row r="746" spans="1:12" x14ac:dyDescent="0.3">
      <c r="A746" t="s">
        <v>2647</v>
      </c>
      <c r="B746" t="s">
        <v>2648</v>
      </c>
      <c r="C746" t="s">
        <v>14</v>
      </c>
      <c r="D746">
        <v>39.947745300000001</v>
      </c>
      <c r="E746">
        <v>-75.159542000000002</v>
      </c>
      <c r="F746" t="s">
        <v>2649</v>
      </c>
      <c r="G746">
        <v>896</v>
      </c>
      <c r="H746">
        <v>4</v>
      </c>
      <c r="I746" t="s">
        <v>2662</v>
      </c>
      <c r="J746">
        <v>3</v>
      </c>
      <c r="K746" t="s">
        <v>2663</v>
      </c>
      <c r="L746" t="s">
        <v>2664</v>
      </c>
    </row>
    <row r="747" spans="1:12" x14ac:dyDescent="0.3">
      <c r="A747" t="s">
        <v>2647</v>
      </c>
      <c r="B747" t="s">
        <v>2648</v>
      </c>
      <c r="C747" t="s">
        <v>14</v>
      </c>
      <c r="D747">
        <v>39.947745300000001</v>
      </c>
      <c r="E747">
        <v>-75.159542000000002</v>
      </c>
      <c r="F747" t="s">
        <v>2649</v>
      </c>
      <c r="G747">
        <v>896</v>
      </c>
      <c r="H747">
        <v>4</v>
      </c>
      <c r="I747" t="s">
        <v>2665</v>
      </c>
      <c r="J747">
        <v>4</v>
      </c>
      <c r="K747" t="s">
        <v>2666</v>
      </c>
      <c r="L747" t="s">
        <v>2667</v>
      </c>
    </row>
    <row r="748" spans="1:12" x14ac:dyDescent="0.3">
      <c r="A748" t="s">
        <v>2647</v>
      </c>
      <c r="B748" t="s">
        <v>2648</v>
      </c>
      <c r="C748" t="s">
        <v>14</v>
      </c>
      <c r="D748">
        <v>39.947745300000001</v>
      </c>
      <c r="E748">
        <v>-75.159542000000002</v>
      </c>
      <c r="F748" t="s">
        <v>2649</v>
      </c>
      <c r="G748">
        <v>896</v>
      </c>
      <c r="H748">
        <v>4</v>
      </c>
      <c r="I748" t="s">
        <v>2668</v>
      </c>
      <c r="J748">
        <v>5</v>
      </c>
      <c r="K748" t="s">
        <v>2669</v>
      </c>
      <c r="L748" t="s">
        <v>2670</v>
      </c>
    </row>
    <row r="749" spans="1:12" x14ac:dyDescent="0.3">
      <c r="A749" t="s">
        <v>2647</v>
      </c>
      <c r="B749" t="s">
        <v>2648</v>
      </c>
      <c r="C749" t="s">
        <v>14</v>
      </c>
      <c r="D749">
        <v>39.947745300000001</v>
      </c>
      <c r="E749">
        <v>-75.159542000000002</v>
      </c>
      <c r="F749" t="s">
        <v>2649</v>
      </c>
      <c r="G749">
        <v>896</v>
      </c>
      <c r="H749">
        <v>4</v>
      </c>
      <c r="I749" t="s">
        <v>2671</v>
      </c>
      <c r="J749">
        <v>1</v>
      </c>
      <c r="K749" t="s">
        <v>2672</v>
      </c>
      <c r="L749" t="s">
        <v>2673</v>
      </c>
    </row>
    <row r="750" spans="1:12" x14ac:dyDescent="0.3">
      <c r="A750" t="s">
        <v>2647</v>
      </c>
      <c r="B750" t="s">
        <v>2648</v>
      </c>
      <c r="C750" t="s">
        <v>14</v>
      </c>
      <c r="D750">
        <v>39.947745300000001</v>
      </c>
      <c r="E750">
        <v>-75.159542000000002</v>
      </c>
      <c r="F750" t="s">
        <v>2649</v>
      </c>
      <c r="G750">
        <v>896</v>
      </c>
      <c r="H750">
        <v>4</v>
      </c>
      <c r="I750" t="s">
        <v>2674</v>
      </c>
      <c r="J750">
        <v>4</v>
      </c>
      <c r="K750" t="s">
        <v>2675</v>
      </c>
      <c r="L750" t="s">
        <v>2676</v>
      </c>
    </row>
    <row r="751" spans="1:12" x14ac:dyDescent="0.3">
      <c r="A751" t="s">
        <v>2647</v>
      </c>
      <c r="B751" t="s">
        <v>2648</v>
      </c>
      <c r="C751" t="s">
        <v>14</v>
      </c>
      <c r="D751">
        <v>39.947745300000001</v>
      </c>
      <c r="E751">
        <v>-75.159542000000002</v>
      </c>
      <c r="F751" t="s">
        <v>2649</v>
      </c>
      <c r="G751">
        <v>896</v>
      </c>
      <c r="H751">
        <v>4</v>
      </c>
      <c r="I751" t="s">
        <v>2677</v>
      </c>
      <c r="J751">
        <v>5</v>
      </c>
      <c r="K751" t="s">
        <v>2678</v>
      </c>
      <c r="L751" t="s">
        <v>2679</v>
      </c>
    </row>
    <row r="752" spans="1:12" x14ac:dyDescent="0.3">
      <c r="A752" t="s">
        <v>2680</v>
      </c>
      <c r="B752" t="s">
        <v>2681</v>
      </c>
      <c r="C752" t="s">
        <v>14</v>
      </c>
      <c r="D752">
        <v>39.951577299999997</v>
      </c>
      <c r="E752">
        <v>-75.174834000000004</v>
      </c>
      <c r="F752" t="s">
        <v>2682</v>
      </c>
      <c r="G752">
        <v>884</v>
      </c>
      <c r="H752">
        <v>4</v>
      </c>
      <c r="I752" t="s">
        <v>2683</v>
      </c>
      <c r="J752">
        <v>4</v>
      </c>
      <c r="K752" t="s">
        <v>2684</v>
      </c>
      <c r="L752" t="s">
        <v>2685</v>
      </c>
    </row>
    <row r="753" spans="1:22" x14ac:dyDescent="0.3">
      <c r="A753" t="s">
        <v>2680</v>
      </c>
      <c r="B753" t="s">
        <v>2681</v>
      </c>
      <c r="C753" t="s">
        <v>14</v>
      </c>
      <c r="D753">
        <v>39.951577299999997</v>
      </c>
      <c r="E753">
        <v>-75.174834000000004</v>
      </c>
      <c r="F753" t="s">
        <v>2682</v>
      </c>
      <c r="G753">
        <v>884</v>
      </c>
      <c r="H753">
        <v>4</v>
      </c>
      <c r="I753" t="s">
        <v>2686</v>
      </c>
      <c r="J753">
        <v>2</v>
      </c>
      <c r="K753" t="s">
        <v>2687</v>
      </c>
      <c r="L753" t="s">
        <v>2688</v>
      </c>
      <c r="M753" t="s">
        <v>2689</v>
      </c>
      <c r="N753" t="s">
        <v>2690</v>
      </c>
      <c r="O753" t="s">
        <v>2691</v>
      </c>
      <c r="P753" t="s">
        <v>2309</v>
      </c>
    </row>
    <row r="754" spans="1:22" x14ac:dyDescent="0.3">
      <c r="A754" t="s">
        <v>2680</v>
      </c>
      <c r="B754" t="s">
        <v>2681</v>
      </c>
      <c r="C754" t="s">
        <v>14</v>
      </c>
      <c r="D754">
        <v>39.951577299999997</v>
      </c>
      <c r="E754">
        <v>-75.174834000000004</v>
      </c>
      <c r="F754" t="s">
        <v>2682</v>
      </c>
      <c r="G754">
        <v>884</v>
      </c>
      <c r="H754">
        <v>4</v>
      </c>
      <c r="I754" t="s">
        <v>2692</v>
      </c>
      <c r="J754">
        <v>4</v>
      </c>
      <c r="K754" t="s">
        <v>2693</v>
      </c>
      <c r="L754" t="s">
        <v>2694</v>
      </c>
    </row>
    <row r="755" spans="1:22" x14ac:dyDescent="0.3">
      <c r="A755" t="s">
        <v>2680</v>
      </c>
      <c r="B755" t="s">
        <v>2681</v>
      </c>
      <c r="C755" t="s">
        <v>14</v>
      </c>
      <c r="D755">
        <v>39.951577299999997</v>
      </c>
      <c r="E755">
        <v>-75.174834000000004</v>
      </c>
      <c r="F755" t="s">
        <v>2682</v>
      </c>
      <c r="G755">
        <v>884</v>
      </c>
      <c r="H755">
        <v>4</v>
      </c>
      <c r="I755" t="s">
        <v>2695</v>
      </c>
      <c r="J755">
        <v>5</v>
      </c>
      <c r="K755" t="s">
        <v>2696</v>
      </c>
      <c r="L755" t="s">
        <v>2697</v>
      </c>
    </row>
    <row r="756" spans="1:22" x14ac:dyDescent="0.3">
      <c r="A756" t="s">
        <v>2680</v>
      </c>
      <c r="B756" t="s">
        <v>2681</v>
      </c>
      <c r="C756" t="s">
        <v>14</v>
      </c>
      <c r="D756">
        <v>39.951577299999997</v>
      </c>
      <c r="E756">
        <v>-75.174834000000004</v>
      </c>
      <c r="F756" t="s">
        <v>2682</v>
      </c>
      <c r="G756">
        <v>884</v>
      </c>
      <c r="H756">
        <v>4</v>
      </c>
      <c r="I756" t="s">
        <v>2698</v>
      </c>
      <c r="J756">
        <v>4</v>
      </c>
      <c r="K756" t="s">
        <v>2699</v>
      </c>
      <c r="L756" t="s">
        <v>2700</v>
      </c>
    </row>
    <row r="757" spans="1:22" x14ac:dyDescent="0.3">
      <c r="A757" t="s">
        <v>2680</v>
      </c>
      <c r="B757" t="s">
        <v>2681</v>
      </c>
      <c r="C757" t="s">
        <v>14</v>
      </c>
      <c r="D757">
        <v>39.951577299999997</v>
      </c>
      <c r="E757">
        <v>-75.174834000000004</v>
      </c>
      <c r="F757" t="s">
        <v>2682</v>
      </c>
      <c r="G757">
        <v>884</v>
      </c>
      <c r="H757">
        <v>4</v>
      </c>
      <c r="I757" t="s">
        <v>2701</v>
      </c>
      <c r="J757">
        <v>3</v>
      </c>
      <c r="K757" t="s">
        <v>2702</v>
      </c>
      <c r="L757" t="s">
        <v>2703</v>
      </c>
    </row>
    <row r="758" spans="1:22" x14ac:dyDescent="0.3">
      <c r="A758" t="s">
        <v>2680</v>
      </c>
      <c r="B758" t="s">
        <v>2681</v>
      </c>
      <c r="C758" t="s">
        <v>14</v>
      </c>
      <c r="D758">
        <v>39.951577299999997</v>
      </c>
      <c r="E758">
        <v>-75.174834000000004</v>
      </c>
      <c r="F758" t="s">
        <v>2682</v>
      </c>
      <c r="G758">
        <v>884</v>
      </c>
      <c r="H758">
        <v>4</v>
      </c>
      <c r="I758" t="s">
        <v>2704</v>
      </c>
      <c r="J758">
        <v>4</v>
      </c>
      <c r="K758" t="s">
        <v>2705</v>
      </c>
      <c r="L758" t="s">
        <v>2706</v>
      </c>
    </row>
    <row r="759" spans="1:22" x14ac:dyDescent="0.3">
      <c r="A759" t="s">
        <v>2680</v>
      </c>
      <c r="B759" t="s">
        <v>2681</v>
      </c>
      <c r="C759" t="s">
        <v>14</v>
      </c>
      <c r="D759">
        <v>39.951577299999997</v>
      </c>
      <c r="E759">
        <v>-75.174834000000004</v>
      </c>
      <c r="F759" t="s">
        <v>2682</v>
      </c>
      <c r="G759">
        <v>884</v>
      </c>
      <c r="H759">
        <v>4</v>
      </c>
      <c r="I759" t="s">
        <v>2707</v>
      </c>
      <c r="J759">
        <v>5</v>
      </c>
      <c r="K759" t="s">
        <v>2708</v>
      </c>
      <c r="L759" t="s">
        <v>2709</v>
      </c>
    </row>
    <row r="760" spans="1:22" x14ac:dyDescent="0.3">
      <c r="A760" t="s">
        <v>2680</v>
      </c>
      <c r="B760" t="s">
        <v>2681</v>
      </c>
      <c r="C760" t="s">
        <v>14</v>
      </c>
      <c r="D760">
        <v>39.951577299999997</v>
      </c>
      <c r="E760">
        <v>-75.174834000000004</v>
      </c>
      <c r="F760" t="s">
        <v>2682</v>
      </c>
      <c r="G760">
        <v>884</v>
      </c>
      <c r="H760">
        <v>4</v>
      </c>
      <c r="I760" t="s">
        <v>2710</v>
      </c>
      <c r="J760">
        <v>5</v>
      </c>
      <c r="L760" t="s">
        <v>2711</v>
      </c>
    </row>
    <row r="761" spans="1:22" x14ac:dyDescent="0.3">
      <c r="A761" t="s">
        <v>2680</v>
      </c>
      <c r="B761" t="s">
        <v>2681</v>
      </c>
      <c r="C761" t="s">
        <v>14</v>
      </c>
      <c r="D761">
        <v>39.951577299999997</v>
      </c>
      <c r="E761">
        <v>-75.174834000000004</v>
      </c>
      <c r="F761" t="s">
        <v>2682</v>
      </c>
      <c r="G761">
        <v>884</v>
      </c>
      <c r="H761">
        <v>4</v>
      </c>
      <c r="I761" t="s">
        <v>2712</v>
      </c>
      <c r="J761">
        <v>5</v>
      </c>
      <c r="K761" t="s">
        <v>2713</v>
      </c>
      <c r="L761" t="s">
        <v>2714</v>
      </c>
    </row>
    <row r="762" spans="1:22" x14ac:dyDescent="0.3">
      <c r="A762" t="s">
        <v>2715</v>
      </c>
      <c r="B762" t="s">
        <v>2716</v>
      </c>
      <c r="C762" t="s">
        <v>14</v>
      </c>
      <c r="D762">
        <v>39.9509483</v>
      </c>
      <c r="E762">
        <v>-75.170419699999997</v>
      </c>
      <c r="F762" t="s">
        <v>2717</v>
      </c>
      <c r="G762">
        <v>880</v>
      </c>
      <c r="H762">
        <v>4.5</v>
      </c>
      <c r="I762" t="s">
        <v>2718</v>
      </c>
      <c r="J762">
        <v>5</v>
      </c>
      <c r="K762" t="s">
        <v>2719</v>
      </c>
      <c r="L762" t="s">
        <v>2720</v>
      </c>
    </row>
    <row r="763" spans="1:22" x14ac:dyDescent="0.3">
      <c r="A763" t="s">
        <v>2715</v>
      </c>
      <c r="B763" t="s">
        <v>2716</v>
      </c>
      <c r="C763" t="s">
        <v>14</v>
      </c>
      <c r="D763">
        <v>39.9509483</v>
      </c>
      <c r="E763">
        <v>-75.170419699999997</v>
      </c>
      <c r="F763" t="s">
        <v>2717</v>
      </c>
      <c r="G763">
        <v>880</v>
      </c>
      <c r="H763">
        <v>4.5</v>
      </c>
      <c r="I763" t="s">
        <v>2721</v>
      </c>
      <c r="J763">
        <v>4</v>
      </c>
      <c r="K763" t="s">
        <v>2722</v>
      </c>
      <c r="L763" t="s">
        <v>2723</v>
      </c>
    </row>
    <row r="764" spans="1:22" x14ac:dyDescent="0.3">
      <c r="A764" t="s">
        <v>2715</v>
      </c>
      <c r="B764" t="s">
        <v>2716</v>
      </c>
      <c r="C764" t="s">
        <v>14</v>
      </c>
      <c r="D764">
        <v>39.9509483</v>
      </c>
      <c r="E764">
        <v>-75.170419699999997</v>
      </c>
      <c r="F764" t="s">
        <v>2717</v>
      </c>
      <c r="G764">
        <v>880</v>
      </c>
      <c r="H764">
        <v>4.5</v>
      </c>
      <c r="I764" t="s">
        <v>2724</v>
      </c>
      <c r="J764">
        <v>4</v>
      </c>
      <c r="K764" t="s">
        <v>2725</v>
      </c>
      <c r="L764" t="s">
        <v>2726</v>
      </c>
    </row>
    <row r="765" spans="1:22" x14ac:dyDescent="0.3">
      <c r="A765" t="s">
        <v>2715</v>
      </c>
      <c r="B765" t="s">
        <v>2716</v>
      </c>
      <c r="C765" t="s">
        <v>14</v>
      </c>
      <c r="D765">
        <v>39.9509483</v>
      </c>
      <c r="E765">
        <v>-75.170419699999997</v>
      </c>
      <c r="F765" t="s">
        <v>2717</v>
      </c>
      <c r="G765">
        <v>880</v>
      </c>
      <c r="H765">
        <v>4.5</v>
      </c>
      <c r="I765" t="s">
        <v>2727</v>
      </c>
      <c r="J765">
        <v>4</v>
      </c>
      <c r="K765" t="s">
        <v>2728</v>
      </c>
      <c r="L765" t="s">
        <v>1292</v>
      </c>
    </row>
    <row r="766" spans="1:22" x14ac:dyDescent="0.3">
      <c r="A766" t="s">
        <v>2715</v>
      </c>
      <c r="B766" t="s">
        <v>2716</v>
      </c>
      <c r="C766" t="s">
        <v>14</v>
      </c>
      <c r="D766">
        <v>39.9509483</v>
      </c>
      <c r="E766">
        <v>-75.170419699999997</v>
      </c>
      <c r="F766" t="s">
        <v>2717</v>
      </c>
      <c r="G766">
        <v>880</v>
      </c>
      <c r="H766">
        <v>4.5</v>
      </c>
      <c r="I766" t="s">
        <v>2729</v>
      </c>
      <c r="J766">
        <v>5</v>
      </c>
      <c r="L766" t="s">
        <v>2730</v>
      </c>
    </row>
    <row r="767" spans="1:22" x14ac:dyDescent="0.3">
      <c r="A767" t="s">
        <v>2715</v>
      </c>
      <c r="B767" t="s">
        <v>2716</v>
      </c>
      <c r="C767" t="s">
        <v>14</v>
      </c>
      <c r="D767">
        <v>39.9509483</v>
      </c>
      <c r="E767">
        <v>-75.170419699999997</v>
      </c>
      <c r="F767" t="s">
        <v>2717</v>
      </c>
      <c r="G767">
        <v>880</v>
      </c>
      <c r="H767">
        <v>4.5</v>
      </c>
      <c r="I767" t="s">
        <v>2731</v>
      </c>
      <c r="J767">
        <v>5</v>
      </c>
      <c r="K767" t="s">
        <v>2732</v>
      </c>
      <c r="L767" t="s">
        <v>2733</v>
      </c>
      <c r="M767" t="s">
        <v>2734</v>
      </c>
      <c r="N767" t="s">
        <v>2735</v>
      </c>
      <c r="O767" t="s">
        <v>2736</v>
      </c>
      <c r="P767" t="s">
        <v>2737</v>
      </c>
      <c r="Q767" t="s">
        <v>2738</v>
      </c>
      <c r="R767" t="s">
        <v>2739</v>
      </c>
      <c r="S767" t="s">
        <v>2740</v>
      </c>
      <c r="T767" t="s">
        <v>2741</v>
      </c>
      <c r="U767" t="s">
        <v>2742</v>
      </c>
      <c r="V767" t="s">
        <v>2743</v>
      </c>
    </row>
    <row r="768" spans="1:22" x14ac:dyDescent="0.3">
      <c r="A768" t="s">
        <v>2715</v>
      </c>
      <c r="B768" t="s">
        <v>2716</v>
      </c>
      <c r="C768" t="s">
        <v>14</v>
      </c>
      <c r="D768">
        <v>39.9509483</v>
      </c>
      <c r="E768">
        <v>-75.170419699999997</v>
      </c>
      <c r="F768" t="s">
        <v>2717</v>
      </c>
      <c r="G768">
        <v>880</v>
      </c>
      <c r="H768">
        <v>4.5</v>
      </c>
      <c r="I768" t="s">
        <v>2744</v>
      </c>
      <c r="J768">
        <v>4</v>
      </c>
      <c r="K768" t="s">
        <v>2745</v>
      </c>
      <c r="L768" t="s">
        <v>2676</v>
      </c>
    </row>
    <row r="769" spans="1:12" x14ac:dyDescent="0.3">
      <c r="A769" t="s">
        <v>2715</v>
      </c>
      <c r="B769" t="s">
        <v>2716</v>
      </c>
      <c r="C769" t="s">
        <v>14</v>
      </c>
      <c r="D769">
        <v>39.9509483</v>
      </c>
      <c r="E769">
        <v>-75.170419699999997</v>
      </c>
      <c r="F769" t="s">
        <v>2717</v>
      </c>
      <c r="G769">
        <v>880</v>
      </c>
      <c r="H769">
        <v>4.5</v>
      </c>
      <c r="I769" t="s">
        <v>2746</v>
      </c>
      <c r="J769">
        <v>5</v>
      </c>
      <c r="K769" t="s">
        <v>2747</v>
      </c>
      <c r="L769" t="s">
        <v>2748</v>
      </c>
    </row>
    <row r="770" spans="1:12" x14ac:dyDescent="0.3">
      <c r="A770" t="s">
        <v>2715</v>
      </c>
      <c r="B770" t="s">
        <v>2716</v>
      </c>
      <c r="C770" t="s">
        <v>14</v>
      </c>
      <c r="D770">
        <v>39.9509483</v>
      </c>
      <c r="E770">
        <v>-75.170419699999997</v>
      </c>
      <c r="F770" t="s">
        <v>2717</v>
      </c>
      <c r="G770">
        <v>880</v>
      </c>
      <c r="H770">
        <v>4.5</v>
      </c>
      <c r="I770" t="s">
        <v>2749</v>
      </c>
      <c r="J770">
        <v>5</v>
      </c>
      <c r="K770" t="s">
        <v>2750</v>
      </c>
      <c r="L770" t="s">
        <v>2751</v>
      </c>
    </row>
    <row r="771" spans="1:12" x14ac:dyDescent="0.3">
      <c r="A771" t="s">
        <v>2715</v>
      </c>
      <c r="B771" t="s">
        <v>2716</v>
      </c>
      <c r="C771" t="s">
        <v>14</v>
      </c>
      <c r="D771">
        <v>39.9509483</v>
      </c>
      <c r="E771">
        <v>-75.170419699999997</v>
      </c>
      <c r="F771" t="s">
        <v>2717</v>
      </c>
      <c r="G771">
        <v>880</v>
      </c>
      <c r="H771">
        <v>4.5</v>
      </c>
      <c r="I771" t="s">
        <v>2752</v>
      </c>
      <c r="J771">
        <v>3</v>
      </c>
      <c r="K771" t="s">
        <v>2753</v>
      </c>
      <c r="L771" t="s">
        <v>2754</v>
      </c>
    </row>
    <row r="772" spans="1:12" x14ac:dyDescent="0.3">
      <c r="A772" t="s">
        <v>2755</v>
      </c>
      <c r="B772" t="s">
        <v>2756</v>
      </c>
      <c r="C772" t="s">
        <v>14</v>
      </c>
      <c r="D772">
        <v>39.965015000000001</v>
      </c>
      <c r="E772">
        <v>-75.161075999999994</v>
      </c>
      <c r="F772" t="s">
        <v>2757</v>
      </c>
      <c r="G772">
        <v>877</v>
      </c>
      <c r="H772">
        <v>4</v>
      </c>
      <c r="I772" t="s">
        <v>2758</v>
      </c>
      <c r="J772">
        <v>4</v>
      </c>
      <c r="K772" t="s">
        <v>2759</v>
      </c>
      <c r="L772" t="s">
        <v>2760</v>
      </c>
    </row>
    <row r="773" spans="1:12" x14ac:dyDescent="0.3">
      <c r="A773" t="s">
        <v>2755</v>
      </c>
      <c r="B773" t="s">
        <v>2756</v>
      </c>
      <c r="C773" t="s">
        <v>14</v>
      </c>
      <c r="D773">
        <v>39.965015000000001</v>
      </c>
      <c r="E773">
        <v>-75.161075999999994</v>
      </c>
      <c r="F773" t="s">
        <v>2757</v>
      </c>
      <c r="G773">
        <v>877</v>
      </c>
      <c r="H773">
        <v>4</v>
      </c>
      <c r="I773" t="s">
        <v>2761</v>
      </c>
      <c r="J773">
        <v>5</v>
      </c>
      <c r="K773" t="s">
        <v>2762</v>
      </c>
      <c r="L773" t="s">
        <v>2763</v>
      </c>
    </row>
    <row r="774" spans="1:12" x14ac:dyDescent="0.3">
      <c r="A774" t="s">
        <v>2755</v>
      </c>
      <c r="B774" t="s">
        <v>2756</v>
      </c>
      <c r="C774" t="s">
        <v>14</v>
      </c>
      <c r="D774">
        <v>39.965015000000001</v>
      </c>
      <c r="E774">
        <v>-75.161075999999994</v>
      </c>
      <c r="F774" t="s">
        <v>2757</v>
      </c>
      <c r="G774">
        <v>877</v>
      </c>
      <c r="H774">
        <v>4</v>
      </c>
      <c r="I774" t="s">
        <v>2764</v>
      </c>
      <c r="J774">
        <v>4</v>
      </c>
      <c r="K774" t="s">
        <v>2765</v>
      </c>
      <c r="L774" t="s">
        <v>2766</v>
      </c>
    </row>
    <row r="775" spans="1:12" x14ac:dyDescent="0.3">
      <c r="A775" t="s">
        <v>2755</v>
      </c>
      <c r="B775" t="s">
        <v>2756</v>
      </c>
      <c r="C775" t="s">
        <v>14</v>
      </c>
      <c r="D775">
        <v>39.965015000000001</v>
      </c>
      <c r="E775">
        <v>-75.161075999999994</v>
      </c>
      <c r="F775" t="s">
        <v>2757</v>
      </c>
      <c r="G775">
        <v>877</v>
      </c>
      <c r="H775">
        <v>4</v>
      </c>
      <c r="I775" t="s">
        <v>2767</v>
      </c>
      <c r="J775">
        <v>5</v>
      </c>
      <c r="K775" t="s">
        <v>2768</v>
      </c>
      <c r="L775" t="s">
        <v>2769</v>
      </c>
    </row>
    <row r="776" spans="1:12" x14ac:dyDescent="0.3">
      <c r="A776" t="s">
        <v>2755</v>
      </c>
      <c r="B776" t="s">
        <v>2756</v>
      </c>
      <c r="C776" t="s">
        <v>14</v>
      </c>
      <c r="D776">
        <v>39.965015000000001</v>
      </c>
      <c r="E776">
        <v>-75.161075999999994</v>
      </c>
      <c r="F776" t="s">
        <v>2757</v>
      </c>
      <c r="G776">
        <v>877</v>
      </c>
      <c r="H776">
        <v>4</v>
      </c>
      <c r="I776" t="s">
        <v>2770</v>
      </c>
      <c r="J776">
        <v>3</v>
      </c>
      <c r="K776" t="s">
        <v>2771</v>
      </c>
      <c r="L776" t="s">
        <v>2772</v>
      </c>
    </row>
    <row r="777" spans="1:12" x14ac:dyDescent="0.3">
      <c r="A777" t="s">
        <v>2755</v>
      </c>
      <c r="B777" t="s">
        <v>2756</v>
      </c>
      <c r="C777" t="s">
        <v>14</v>
      </c>
      <c r="D777">
        <v>39.965015000000001</v>
      </c>
      <c r="E777">
        <v>-75.161075999999994</v>
      </c>
      <c r="F777" t="s">
        <v>2757</v>
      </c>
      <c r="G777">
        <v>877</v>
      </c>
      <c r="H777">
        <v>4</v>
      </c>
      <c r="I777" t="s">
        <v>2773</v>
      </c>
      <c r="J777">
        <v>4</v>
      </c>
      <c r="K777" t="s">
        <v>2774</v>
      </c>
      <c r="L777" t="s">
        <v>1891</v>
      </c>
    </row>
    <row r="778" spans="1:12" x14ac:dyDescent="0.3">
      <c r="A778" t="s">
        <v>2755</v>
      </c>
      <c r="B778" t="s">
        <v>2756</v>
      </c>
      <c r="C778" t="s">
        <v>14</v>
      </c>
      <c r="D778">
        <v>39.965015000000001</v>
      </c>
      <c r="E778">
        <v>-75.161075999999994</v>
      </c>
      <c r="F778" t="s">
        <v>2757</v>
      </c>
      <c r="G778">
        <v>877</v>
      </c>
      <c r="H778">
        <v>4</v>
      </c>
      <c r="I778" t="s">
        <v>2775</v>
      </c>
      <c r="J778">
        <v>1</v>
      </c>
      <c r="K778" t="s">
        <v>2776</v>
      </c>
      <c r="L778" t="s">
        <v>2777</v>
      </c>
    </row>
    <row r="779" spans="1:12" x14ac:dyDescent="0.3">
      <c r="A779" t="s">
        <v>2755</v>
      </c>
      <c r="B779" t="s">
        <v>2756</v>
      </c>
      <c r="C779" t="s">
        <v>14</v>
      </c>
      <c r="D779">
        <v>39.965015000000001</v>
      </c>
      <c r="E779">
        <v>-75.161075999999994</v>
      </c>
      <c r="F779" t="s">
        <v>2757</v>
      </c>
      <c r="G779">
        <v>877</v>
      </c>
      <c r="H779">
        <v>4</v>
      </c>
      <c r="I779" t="s">
        <v>2778</v>
      </c>
      <c r="J779">
        <v>4</v>
      </c>
      <c r="K779" t="s">
        <v>2779</v>
      </c>
      <c r="L779" t="s">
        <v>2780</v>
      </c>
    </row>
    <row r="780" spans="1:12" x14ac:dyDescent="0.3">
      <c r="A780" t="s">
        <v>2755</v>
      </c>
      <c r="B780" t="s">
        <v>2756</v>
      </c>
      <c r="C780" t="s">
        <v>14</v>
      </c>
      <c r="D780">
        <v>39.965015000000001</v>
      </c>
      <c r="E780">
        <v>-75.161075999999994</v>
      </c>
      <c r="F780" t="s">
        <v>2757</v>
      </c>
      <c r="G780">
        <v>877</v>
      </c>
      <c r="H780">
        <v>4</v>
      </c>
      <c r="I780" t="s">
        <v>2781</v>
      </c>
      <c r="J780">
        <v>4</v>
      </c>
      <c r="K780" t="s">
        <v>2782</v>
      </c>
      <c r="L780" t="s">
        <v>510</v>
      </c>
    </row>
    <row r="781" spans="1:12" x14ac:dyDescent="0.3">
      <c r="A781" t="s">
        <v>2755</v>
      </c>
      <c r="B781" t="s">
        <v>2756</v>
      </c>
      <c r="C781" t="s">
        <v>14</v>
      </c>
      <c r="D781">
        <v>39.965015000000001</v>
      </c>
      <c r="E781">
        <v>-75.161075999999994</v>
      </c>
      <c r="F781" t="s">
        <v>2757</v>
      </c>
      <c r="G781">
        <v>877</v>
      </c>
      <c r="H781">
        <v>4</v>
      </c>
      <c r="I781" t="s">
        <v>2783</v>
      </c>
      <c r="J781">
        <v>4</v>
      </c>
      <c r="K781" t="s">
        <v>2784</v>
      </c>
      <c r="L781" t="s">
        <v>2785</v>
      </c>
    </row>
    <row r="782" spans="1:12" x14ac:dyDescent="0.3">
      <c r="A782" t="s">
        <v>2786</v>
      </c>
      <c r="B782" t="s">
        <v>2787</v>
      </c>
      <c r="C782" t="s">
        <v>14</v>
      </c>
      <c r="D782">
        <v>39.951501100000002</v>
      </c>
      <c r="E782">
        <v>-75.173844900000006</v>
      </c>
      <c r="F782" t="s">
        <v>2788</v>
      </c>
      <c r="G782">
        <v>877</v>
      </c>
      <c r="H782">
        <v>4</v>
      </c>
      <c r="I782" t="s">
        <v>2789</v>
      </c>
      <c r="J782">
        <v>2</v>
      </c>
      <c r="K782" t="s">
        <v>2790</v>
      </c>
      <c r="L782" t="s">
        <v>2791</v>
      </c>
    </row>
    <row r="783" spans="1:12" x14ac:dyDescent="0.3">
      <c r="A783" t="s">
        <v>2786</v>
      </c>
      <c r="B783" t="s">
        <v>2787</v>
      </c>
      <c r="C783" t="s">
        <v>14</v>
      </c>
      <c r="D783">
        <v>39.951501100000002</v>
      </c>
      <c r="E783">
        <v>-75.173844900000006</v>
      </c>
      <c r="F783" t="s">
        <v>2788</v>
      </c>
      <c r="G783">
        <v>877</v>
      </c>
      <c r="H783">
        <v>4</v>
      </c>
      <c r="I783" t="s">
        <v>2792</v>
      </c>
      <c r="J783">
        <v>4</v>
      </c>
      <c r="K783" t="s">
        <v>2793</v>
      </c>
      <c r="L783" t="s">
        <v>2794</v>
      </c>
    </row>
    <row r="784" spans="1:12" x14ac:dyDescent="0.3">
      <c r="A784" t="s">
        <v>2786</v>
      </c>
      <c r="B784" t="s">
        <v>2787</v>
      </c>
      <c r="C784" t="s">
        <v>14</v>
      </c>
      <c r="D784">
        <v>39.951501100000002</v>
      </c>
      <c r="E784">
        <v>-75.173844900000006</v>
      </c>
      <c r="F784" t="s">
        <v>2788</v>
      </c>
      <c r="G784">
        <v>877</v>
      </c>
      <c r="H784">
        <v>4</v>
      </c>
      <c r="I784" t="s">
        <v>2795</v>
      </c>
      <c r="J784">
        <v>4</v>
      </c>
      <c r="K784" t="s">
        <v>2796</v>
      </c>
      <c r="L784" t="s">
        <v>2797</v>
      </c>
    </row>
    <row r="785" spans="1:25" x14ac:dyDescent="0.3">
      <c r="A785" t="s">
        <v>2786</v>
      </c>
      <c r="B785" t="s">
        <v>2787</v>
      </c>
      <c r="C785" t="s">
        <v>14</v>
      </c>
      <c r="D785">
        <v>39.951501100000002</v>
      </c>
      <c r="E785">
        <v>-75.173844900000006</v>
      </c>
      <c r="F785" t="s">
        <v>2788</v>
      </c>
      <c r="G785">
        <v>877</v>
      </c>
      <c r="H785">
        <v>4</v>
      </c>
      <c r="I785" t="s">
        <v>2798</v>
      </c>
      <c r="J785">
        <v>5</v>
      </c>
      <c r="K785" t="s">
        <v>2799</v>
      </c>
      <c r="L785" t="s">
        <v>2800</v>
      </c>
    </row>
    <row r="786" spans="1:25" x14ac:dyDescent="0.3">
      <c r="A786" t="s">
        <v>2786</v>
      </c>
      <c r="B786" t="s">
        <v>2787</v>
      </c>
      <c r="C786" t="s">
        <v>14</v>
      </c>
      <c r="D786">
        <v>39.951501100000002</v>
      </c>
      <c r="E786">
        <v>-75.173844900000006</v>
      </c>
      <c r="F786" t="s">
        <v>2788</v>
      </c>
      <c r="G786">
        <v>877</v>
      </c>
      <c r="H786">
        <v>4</v>
      </c>
      <c r="I786" t="s">
        <v>2801</v>
      </c>
      <c r="J786">
        <v>4</v>
      </c>
      <c r="K786" t="s">
        <v>2802</v>
      </c>
      <c r="L786" t="s">
        <v>2803</v>
      </c>
    </row>
    <row r="787" spans="1:25" x14ac:dyDescent="0.3">
      <c r="A787" t="s">
        <v>2786</v>
      </c>
      <c r="B787" t="s">
        <v>2787</v>
      </c>
      <c r="C787" t="s">
        <v>14</v>
      </c>
      <c r="D787">
        <v>39.951501100000002</v>
      </c>
      <c r="E787">
        <v>-75.173844900000006</v>
      </c>
      <c r="F787" t="s">
        <v>2788</v>
      </c>
      <c r="G787">
        <v>877</v>
      </c>
      <c r="H787">
        <v>4</v>
      </c>
      <c r="I787" t="s">
        <v>2804</v>
      </c>
      <c r="J787">
        <v>4</v>
      </c>
      <c r="K787" t="s">
        <v>2805</v>
      </c>
      <c r="L787" t="s">
        <v>2806</v>
      </c>
    </row>
    <row r="788" spans="1:25" x14ac:dyDescent="0.3">
      <c r="A788" t="s">
        <v>2786</v>
      </c>
      <c r="B788" t="s">
        <v>2787</v>
      </c>
      <c r="C788" t="s">
        <v>14</v>
      </c>
      <c r="D788">
        <v>39.951501100000002</v>
      </c>
      <c r="E788">
        <v>-75.173844900000006</v>
      </c>
      <c r="F788" t="s">
        <v>2788</v>
      </c>
      <c r="G788">
        <v>877</v>
      </c>
      <c r="H788">
        <v>4</v>
      </c>
      <c r="I788" t="s">
        <v>2807</v>
      </c>
      <c r="J788">
        <v>5</v>
      </c>
      <c r="K788" t="s">
        <v>2808</v>
      </c>
      <c r="L788" t="s">
        <v>2809</v>
      </c>
    </row>
    <row r="789" spans="1:25" x14ac:dyDescent="0.3">
      <c r="A789" t="s">
        <v>2786</v>
      </c>
      <c r="B789" t="s">
        <v>2787</v>
      </c>
      <c r="C789" t="s">
        <v>14</v>
      </c>
      <c r="D789">
        <v>39.951501100000002</v>
      </c>
      <c r="E789">
        <v>-75.173844900000006</v>
      </c>
      <c r="F789" t="s">
        <v>2788</v>
      </c>
      <c r="G789">
        <v>877</v>
      </c>
      <c r="H789">
        <v>4</v>
      </c>
      <c r="I789" t="s">
        <v>2810</v>
      </c>
      <c r="J789">
        <v>4</v>
      </c>
      <c r="K789" t="s">
        <v>2811</v>
      </c>
      <c r="L789" t="s">
        <v>2812</v>
      </c>
    </row>
    <row r="790" spans="1:25" x14ac:dyDescent="0.3">
      <c r="A790" t="s">
        <v>2786</v>
      </c>
      <c r="B790" t="s">
        <v>2787</v>
      </c>
      <c r="C790" t="s">
        <v>14</v>
      </c>
      <c r="D790">
        <v>39.951501100000002</v>
      </c>
      <c r="E790">
        <v>-75.173844900000006</v>
      </c>
      <c r="F790" t="s">
        <v>2788</v>
      </c>
      <c r="G790">
        <v>877</v>
      </c>
      <c r="H790">
        <v>4</v>
      </c>
      <c r="I790" t="s">
        <v>2813</v>
      </c>
      <c r="J790">
        <v>4</v>
      </c>
      <c r="K790" t="s">
        <v>2814</v>
      </c>
      <c r="L790" t="s">
        <v>2428</v>
      </c>
    </row>
    <row r="791" spans="1:25" x14ac:dyDescent="0.3">
      <c r="A791" t="s">
        <v>2786</v>
      </c>
      <c r="B791" t="s">
        <v>2787</v>
      </c>
      <c r="C791" t="s">
        <v>14</v>
      </c>
      <c r="D791">
        <v>39.951501100000002</v>
      </c>
      <c r="E791">
        <v>-75.173844900000006</v>
      </c>
      <c r="F791" t="s">
        <v>2788</v>
      </c>
      <c r="G791">
        <v>877</v>
      </c>
      <c r="H791">
        <v>4</v>
      </c>
      <c r="I791" t="s">
        <v>2815</v>
      </c>
      <c r="J791">
        <v>5</v>
      </c>
      <c r="K791" t="s">
        <v>2816</v>
      </c>
      <c r="L791" t="s">
        <v>2817</v>
      </c>
      <c r="M791" t="s">
        <v>704</v>
      </c>
    </row>
    <row r="792" spans="1:25" x14ac:dyDescent="0.3">
      <c r="A792" t="s">
        <v>2818</v>
      </c>
      <c r="B792" t="s">
        <v>2819</v>
      </c>
      <c r="C792" t="s">
        <v>14</v>
      </c>
      <c r="D792">
        <v>39.946794099999998</v>
      </c>
      <c r="E792">
        <v>-75.162222099999994</v>
      </c>
      <c r="F792" t="s">
        <v>2820</v>
      </c>
      <c r="G792">
        <v>875</v>
      </c>
      <c r="H792">
        <v>4</v>
      </c>
      <c r="I792" t="s">
        <v>2821</v>
      </c>
      <c r="J792">
        <v>4</v>
      </c>
      <c r="K792" t="s">
        <v>2822</v>
      </c>
      <c r="L792" t="s">
        <v>2823</v>
      </c>
    </row>
    <row r="793" spans="1:25" x14ac:dyDescent="0.3">
      <c r="A793" t="s">
        <v>2818</v>
      </c>
      <c r="B793" t="s">
        <v>2819</v>
      </c>
      <c r="C793" t="s">
        <v>14</v>
      </c>
      <c r="D793">
        <v>39.946794099999998</v>
      </c>
      <c r="E793">
        <v>-75.162222099999994</v>
      </c>
      <c r="F793" t="s">
        <v>2820</v>
      </c>
      <c r="G793">
        <v>875</v>
      </c>
      <c r="H793">
        <v>4</v>
      </c>
      <c r="I793" t="s">
        <v>2824</v>
      </c>
      <c r="J793">
        <v>5</v>
      </c>
      <c r="L793" t="s">
        <v>441</v>
      </c>
    </row>
    <row r="794" spans="1:25" x14ac:dyDescent="0.3">
      <c r="A794" t="s">
        <v>2818</v>
      </c>
      <c r="B794" t="s">
        <v>2819</v>
      </c>
      <c r="C794" t="s">
        <v>14</v>
      </c>
      <c r="D794">
        <v>39.946794099999998</v>
      </c>
      <c r="E794">
        <v>-75.162222099999994</v>
      </c>
      <c r="F794" t="s">
        <v>2820</v>
      </c>
      <c r="G794">
        <v>875</v>
      </c>
      <c r="H794">
        <v>4</v>
      </c>
      <c r="I794" t="s">
        <v>2825</v>
      </c>
      <c r="J794">
        <v>5</v>
      </c>
      <c r="K794" t="s">
        <v>2826</v>
      </c>
      <c r="L794" t="s">
        <v>2827</v>
      </c>
      <c r="M794" t="s">
        <v>2828</v>
      </c>
      <c r="N794" t="s">
        <v>2829</v>
      </c>
      <c r="O794" t="s">
        <v>2830</v>
      </c>
      <c r="P794" t="s">
        <v>2831</v>
      </c>
      <c r="Q794" t="s">
        <v>2832</v>
      </c>
      <c r="R794" t="s">
        <v>2833</v>
      </c>
      <c r="S794" t="s">
        <v>2834</v>
      </c>
      <c r="T794" t="s">
        <v>2835</v>
      </c>
      <c r="U794" t="s">
        <v>2836</v>
      </c>
      <c r="V794" t="s">
        <v>2837</v>
      </c>
      <c r="W794" t="s">
        <v>2838</v>
      </c>
      <c r="X794" t="s">
        <v>2839</v>
      </c>
      <c r="Y794" t="s">
        <v>2840</v>
      </c>
    </row>
    <row r="795" spans="1:25" x14ac:dyDescent="0.3">
      <c r="A795" t="s">
        <v>2818</v>
      </c>
      <c r="B795" t="s">
        <v>2819</v>
      </c>
      <c r="C795" t="s">
        <v>14</v>
      </c>
      <c r="D795">
        <v>39.946794099999998</v>
      </c>
      <c r="E795">
        <v>-75.162222099999994</v>
      </c>
      <c r="F795" t="s">
        <v>2820</v>
      </c>
      <c r="G795">
        <v>875</v>
      </c>
      <c r="H795">
        <v>4</v>
      </c>
      <c r="I795" t="s">
        <v>2841</v>
      </c>
      <c r="J795">
        <v>4</v>
      </c>
      <c r="K795" t="s">
        <v>2842</v>
      </c>
      <c r="L795" t="s">
        <v>2843</v>
      </c>
    </row>
    <row r="796" spans="1:25" x14ac:dyDescent="0.3">
      <c r="A796" t="s">
        <v>2818</v>
      </c>
      <c r="B796" t="s">
        <v>2819</v>
      </c>
      <c r="C796" t="s">
        <v>14</v>
      </c>
      <c r="D796">
        <v>39.946794099999998</v>
      </c>
      <c r="E796">
        <v>-75.162222099999994</v>
      </c>
      <c r="F796" t="s">
        <v>2820</v>
      </c>
      <c r="G796">
        <v>875</v>
      </c>
      <c r="H796">
        <v>4</v>
      </c>
      <c r="I796" t="s">
        <v>2844</v>
      </c>
      <c r="J796">
        <v>3</v>
      </c>
      <c r="K796" t="s">
        <v>2845</v>
      </c>
      <c r="L796" t="s">
        <v>2846</v>
      </c>
    </row>
    <row r="797" spans="1:25" x14ac:dyDescent="0.3">
      <c r="A797" t="s">
        <v>2818</v>
      </c>
      <c r="B797" t="s">
        <v>2819</v>
      </c>
      <c r="C797" t="s">
        <v>14</v>
      </c>
      <c r="D797">
        <v>39.946794099999998</v>
      </c>
      <c r="E797">
        <v>-75.162222099999994</v>
      </c>
      <c r="F797" t="s">
        <v>2820</v>
      </c>
      <c r="G797">
        <v>875</v>
      </c>
      <c r="H797">
        <v>4</v>
      </c>
      <c r="I797" t="s">
        <v>2847</v>
      </c>
      <c r="J797">
        <v>2</v>
      </c>
      <c r="K797" t="s">
        <v>2848</v>
      </c>
      <c r="L797" t="s">
        <v>2849</v>
      </c>
    </row>
    <row r="798" spans="1:25" x14ac:dyDescent="0.3">
      <c r="A798" t="s">
        <v>2818</v>
      </c>
      <c r="B798" t="s">
        <v>2819</v>
      </c>
      <c r="C798" t="s">
        <v>14</v>
      </c>
      <c r="D798">
        <v>39.946794099999998</v>
      </c>
      <c r="E798">
        <v>-75.162222099999994</v>
      </c>
      <c r="F798" t="s">
        <v>2820</v>
      </c>
      <c r="G798">
        <v>875</v>
      </c>
      <c r="H798">
        <v>4</v>
      </c>
      <c r="I798" t="s">
        <v>2850</v>
      </c>
      <c r="J798">
        <v>4</v>
      </c>
      <c r="K798" t="s">
        <v>2851</v>
      </c>
      <c r="L798" t="s">
        <v>2852</v>
      </c>
    </row>
    <row r="799" spans="1:25" x14ac:dyDescent="0.3">
      <c r="A799" t="s">
        <v>2818</v>
      </c>
      <c r="B799" t="s">
        <v>2819</v>
      </c>
      <c r="C799" t="s">
        <v>14</v>
      </c>
      <c r="D799">
        <v>39.946794099999998</v>
      </c>
      <c r="E799">
        <v>-75.162222099999994</v>
      </c>
      <c r="F799" t="s">
        <v>2820</v>
      </c>
      <c r="G799">
        <v>875</v>
      </c>
      <c r="H799">
        <v>4</v>
      </c>
      <c r="I799" t="s">
        <v>2853</v>
      </c>
      <c r="J799">
        <v>3</v>
      </c>
      <c r="K799" t="s">
        <v>2854</v>
      </c>
      <c r="L799" t="s">
        <v>2855</v>
      </c>
      <c r="M799" t="s">
        <v>2856</v>
      </c>
      <c r="N799" t="s">
        <v>2857</v>
      </c>
      <c r="O799" t="s">
        <v>2858</v>
      </c>
      <c r="P799" t="s">
        <v>2859</v>
      </c>
    </row>
    <row r="800" spans="1:25" x14ac:dyDescent="0.3">
      <c r="A800" t="s">
        <v>2818</v>
      </c>
      <c r="B800" t="s">
        <v>2819</v>
      </c>
      <c r="C800" t="s">
        <v>14</v>
      </c>
      <c r="D800">
        <v>39.946794099999998</v>
      </c>
      <c r="E800">
        <v>-75.162222099999994</v>
      </c>
      <c r="F800" t="s">
        <v>2820</v>
      </c>
      <c r="G800">
        <v>875</v>
      </c>
      <c r="H800">
        <v>4</v>
      </c>
      <c r="I800" t="s">
        <v>2860</v>
      </c>
      <c r="J800">
        <v>4</v>
      </c>
      <c r="K800" t="s">
        <v>2861</v>
      </c>
      <c r="L800" t="s">
        <v>2862</v>
      </c>
    </row>
    <row r="801" spans="1:12" x14ac:dyDescent="0.3">
      <c r="A801" t="s">
        <v>2818</v>
      </c>
      <c r="B801" t="s">
        <v>2819</v>
      </c>
      <c r="C801" t="s">
        <v>14</v>
      </c>
      <c r="D801">
        <v>39.946794099999998</v>
      </c>
      <c r="E801">
        <v>-75.162222099999994</v>
      </c>
      <c r="F801" t="s">
        <v>2820</v>
      </c>
      <c r="G801">
        <v>875</v>
      </c>
      <c r="H801">
        <v>4</v>
      </c>
      <c r="I801" t="s">
        <v>2863</v>
      </c>
      <c r="J801">
        <v>4</v>
      </c>
      <c r="K801" t="s">
        <v>2864</v>
      </c>
      <c r="L801" t="s">
        <v>2865</v>
      </c>
    </row>
    <row r="802" spans="1:12" x14ac:dyDescent="0.3">
      <c r="A802" t="s">
        <v>2866</v>
      </c>
      <c r="B802" t="s">
        <v>2867</v>
      </c>
      <c r="C802" t="s">
        <v>14</v>
      </c>
      <c r="D802">
        <v>39.949544299999999</v>
      </c>
      <c r="E802">
        <v>-75.145987199999993</v>
      </c>
      <c r="F802" t="s">
        <v>2868</v>
      </c>
      <c r="G802">
        <v>875</v>
      </c>
      <c r="H802">
        <v>4</v>
      </c>
      <c r="I802" t="s">
        <v>2869</v>
      </c>
      <c r="J802">
        <v>2</v>
      </c>
      <c r="K802" t="s">
        <v>2870</v>
      </c>
      <c r="L802" t="s">
        <v>2871</v>
      </c>
    </row>
    <row r="803" spans="1:12" x14ac:dyDescent="0.3">
      <c r="A803" t="s">
        <v>2866</v>
      </c>
      <c r="B803" t="s">
        <v>2867</v>
      </c>
      <c r="C803" t="s">
        <v>14</v>
      </c>
      <c r="D803">
        <v>39.949544299999999</v>
      </c>
      <c r="E803">
        <v>-75.145987199999993</v>
      </c>
      <c r="F803" t="s">
        <v>2868</v>
      </c>
      <c r="G803">
        <v>875</v>
      </c>
      <c r="H803">
        <v>4</v>
      </c>
      <c r="I803" t="s">
        <v>2872</v>
      </c>
      <c r="J803">
        <v>3</v>
      </c>
      <c r="K803" t="s">
        <v>2873</v>
      </c>
      <c r="L803" t="s">
        <v>2874</v>
      </c>
    </row>
    <row r="804" spans="1:12" x14ac:dyDescent="0.3">
      <c r="A804" t="s">
        <v>2866</v>
      </c>
      <c r="B804" t="s">
        <v>2867</v>
      </c>
      <c r="C804" t="s">
        <v>14</v>
      </c>
      <c r="D804">
        <v>39.949544299999999</v>
      </c>
      <c r="E804">
        <v>-75.145987199999993</v>
      </c>
      <c r="F804" t="s">
        <v>2868</v>
      </c>
      <c r="G804">
        <v>875</v>
      </c>
      <c r="H804">
        <v>4</v>
      </c>
      <c r="I804" t="s">
        <v>2875</v>
      </c>
      <c r="J804">
        <v>5</v>
      </c>
      <c r="K804" t="s">
        <v>2876</v>
      </c>
      <c r="L804" t="s">
        <v>2877</v>
      </c>
    </row>
    <row r="805" spans="1:12" x14ac:dyDescent="0.3">
      <c r="A805" t="s">
        <v>2866</v>
      </c>
      <c r="B805" t="s">
        <v>2867</v>
      </c>
      <c r="C805" t="s">
        <v>14</v>
      </c>
      <c r="D805">
        <v>39.949544299999999</v>
      </c>
      <c r="E805">
        <v>-75.145987199999993</v>
      </c>
      <c r="F805" t="s">
        <v>2868</v>
      </c>
      <c r="G805">
        <v>875</v>
      </c>
      <c r="H805">
        <v>4</v>
      </c>
      <c r="I805" t="s">
        <v>2878</v>
      </c>
      <c r="J805">
        <v>5</v>
      </c>
      <c r="L805" t="s">
        <v>2879</v>
      </c>
    </row>
    <row r="806" spans="1:12" x14ac:dyDescent="0.3">
      <c r="A806" t="s">
        <v>2866</v>
      </c>
      <c r="B806" t="s">
        <v>2867</v>
      </c>
      <c r="C806" t="s">
        <v>14</v>
      </c>
      <c r="D806">
        <v>39.949544299999999</v>
      </c>
      <c r="E806">
        <v>-75.145987199999993</v>
      </c>
      <c r="F806" t="s">
        <v>2868</v>
      </c>
      <c r="G806">
        <v>875</v>
      </c>
      <c r="H806">
        <v>4</v>
      </c>
      <c r="I806" t="s">
        <v>2880</v>
      </c>
      <c r="J806">
        <v>4</v>
      </c>
      <c r="K806" t="s">
        <v>2881</v>
      </c>
      <c r="L806" t="s">
        <v>2882</v>
      </c>
    </row>
    <row r="807" spans="1:12" x14ac:dyDescent="0.3">
      <c r="A807" t="s">
        <v>2866</v>
      </c>
      <c r="B807" t="s">
        <v>2867</v>
      </c>
      <c r="C807" t="s">
        <v>14</v>
      </c>
      <c r="D807">
        <v>39.949544299999999</v>
      </c>
      <c r="E807">
        <v>-75.145987199999993</v>
      </c>
      <c r="F807" t="s">
        <v>2868</v>
      </c>
      <c r="G807">
        <v>875</v>
      </c>
      <c r="H807">
        <v>4</v>
      </c>
      <c r="I807" t="s">
        <v>2883</v>
      </c>
      <c r="J807">
        <v>2</v>
      </c>
      <c r="K807" t="s">
        <v>2884</v>
      </c>
      <c r="L807" t="s">
        <v>2885</v>
      </c>
    </row>
    <row r="808" spans="1:12" x14ac:dyDescent="0.3">
      <c r="A808" t="s">
        <v>2866</v>
      </c>
      <c r="B808" t="s">
        <v>2867</v>
      </c>
      <c r="C808" t="s">
        <v>14</v>
      </c>
      <c r="D808">
        <v>39.949544299999999</v>
      </c>
      <c r="E808">
        <v>-75.145987199999993</v>
      </c>
      <c r="F808" t="s">
        <v>2868</v>
      </c>
      <c r="G808">
        <v>875</v>
      </c>
      <c r="H808">
        <v>4</v>
      </c>
      <c r="I808" t="s">
        <v>2886</v>
      </c>
      <c r="J808">
        <v>4</v>
      </c>
      <c r="K808" t="s">
        <v>2887</v>
      </c>
      <c r="L808" t="s">
        <v>2888</v>
      </c>
    </row>
    <row r="809" spans="1:12" x14ac:dyDescent="0.3">
      <c r="A809" t="s">
        <v>2866</v>
      </c>
      <c r="B809" t="s">
        <v>2867</v>
      </c>
      <c r="C809" t="s">
        <v>14</v>
      </c>
      <c r="D809">
        <v>39.949544299999999</v>
      </c>
      <c r="E809">
        <v>-75.145987199999993</v>
      </c>
      <c r="F809" t="s">
        <v>2868</v>
      </c>
      <c r="G809">
        <v>875</v>
      </c>
      <c r="H809">
        <v>4</v>
      </c>
      <c r="I809" t="s">
        <v>2889</v>
      </c>
      <c r="J809">
        <v>4</v>
      </c>
      <c r="K809" t="s">
        <v>2890</v>
      </c>
      <c r="L809" t="s">
        <v>2806</v>
      </c>
    </row>
    <row r="810" spans="1:12" x14ac:dyDescent="0.3">
      <c r="A810" t="s">
        <v>2866</v>
      </c>
      <c r="B810" t="s">
        <v>2867</v>
      </c>
      <c r="C810" t="s">
        <v>14</v>
      </c>
      <c r="D810">
        <v>39.949544299999999</v>
      </c>
      <c r="E810">
        <v>-75.145987199999993</v>
      </c>
      <c r="F810" t="s">
        <v>2868</v>
      </c>
      <c r="G810">
        <v>875</v>
      </c>
      <c r="H810">
        <v>4</v>
      </c>
      <c r="I810" t="s">
        <v>2891</v>
      </c>
      <c r="J810">
        <v>4</v>
      </c>
      <c r="K810" t="s">
        <v>2892</v>
      </c>
      <c r="L810" t="s">
        <v>2893</v>
      </c>
    </row>
    <row r="811" spans="1:12" x14ac:dyDescent="0.3">
      <c r="A811" t="s">
        <v>2866</v>
      </c>
      <c r="B811" t="s">
        <v>2867</v>
      </c>
      <c r="C811" t="s">
        <v>14</v>
      </c>
      <c r="D811">
        <v>39.949544299999999</v>
      </c>
      <c r="E811">
        <v>-75.145987199999993</v>
      </c>
      <c r="F811" t="s">
        <v>2868</v>
      </c>
      <c r="G811">
        <v>875</v>
      </c>
      <c r="H811">
        <v>4</v>
      </c>
      <c r="I811" t="s">
        <v>2894</v>
      </c>
      <c r="J811">
        <v>4</v>
      </c>
      <c r="K811" t="s">
        <v>2895</v>
      </c>
      <c r="L811" t="s">
        <v>2896</v>
      </c>
    </row>
    <row r="812" spans="1:12" x14ac:dyDescent="0.3">
      <c r="A812" t="s">
        <v>2897</v>
      </c>
      <c r="B812" t="s">
        <v>2898</v>
      </c>
      <c r="C812" t="s">
        <v>14</v>
      </c>
      <c r="D812">
        <v>39.942335481999997</v>
      </c>
      <c r="E812">
        <v>-75.141308100000003</v>
      </c>
      <c r="F812" t="s">
        <v>2899</v>
      </c>
      <c r="G812">
        <v>874</v>
      </c>
      <c r="H812">
        <v>3.5</v>
      </c>
      <c r="I812" t="s">
        <v>2900</v>
      </c>
      <c r="J812">
        <v>4</v>
      </c>
      <c r="L812" t="s">
        <v>2901</v>
      </c>
    </row>
    <row r="813" spans="1:12" x14ac:dyDescent="0.3">
      <c r="A813" t="s">
        <v>2897</v>
      </c>
      <c r="B813" t="s">
        <v>2898</v>
      </c>
      <c r="C813" t="s">
        <v>14</v>
      </c>
      <c r="D813">
        <v>39.942335481999997</v>
      </c>
      <c r="E813">
        <v>-75.141308100000003</v>
      </c>
      <c r="F813" t="s">
        <v>2899</v>
      </c>
      <c r="G813">
        <v>874</v>
      </c>
      <c r="H813">
        <v>3.5</v>
      </c>
      <c r="I813" t="s">
        <v>2902</v>
      </c>
      <c r="J813">
        <v>3</v>
      </c>
      <c r="K813" t="s">
        <v>2903</v>
      </c>
      <c r="L813" t="s">
        <v>2904</v>
      </c>
    </row>
    <row r="814" spans="1:12" x14ac:dyDescent="0.3">
      <c r="A814" t="s">
        <v>2897</v>
      </c>
      <c r="B814" t="s">
        <v>2898</v>
      </c>
      <c r="C814" t="s">
        <v>14</v>
      </c>
      <c r="D814">
        <v>39.942335481999997</v>
      </c>
      <c r="E814">
        <v>-75.141308100000003</v>
      </c>
      <c r="F814" t="s">
        <v>2899</v>
      </c>
      <c r="G814">
        <v>874</v>
      </c>
      <c r="H814">
        <v>3.5</v>
      </c>
      <c r="I814" t="s">
        <v>2905</v>
      </c>
      <c r="J814">
        <v>5</v>
      </c>
      <c r="L814" t="s">
        <v>2365</v>
      </c>
    </row>
    <row r="815" spans="1:12" x14ac:dyDescent="0.3">
      <c r="A815" t="s">
        <v>2897</v>
      </c>
      <c r="B815" t="s">
        <v>2898</v>
      </c>
      <c r="C815" t="s">
        <v>14</v>
      </c>
      <c r="D815">
        <v>39.942335481999997</v>
      </c>
      <c r="E815">
        <v>-75.141308100000003</v>
      </c>
      <c r="F815" t="s">
        <v>2899</v>
      </c>
      <c r="G815">
        <v>874</v>
      </c>
      <c r="H815">
        <v>3.5</v>
      </c>
      <c r="I815" t="s">
        <v>2906</v>
      </c>
      <c r="J815">
        <v>2</v>
      </c>
      <c r="K815" t="s">
        <v>2907</v>
      </c>
      <c r="L815" t="s">
        <v>2908</v>
      </c>
    </row>
    <row r="816" spans="1:12" x14ac:dyDescent="0.3">
      <c r="A816" t="s">
        <v>2897</v>
      </c>
      <c r="B816" t="s">
        <v>2898</v>
      </c>
      <c r="C816" t="s">
        <v>14</v>
      </c>
      <c r="D816">
        <v>39.942335481999997</v>
      </c>
      <c r="E816">
        <v>-75.141308100000003</v>
      </c>
      <c r="F816" t="s">
        <v>2899</v>
      </c>
      <c r="G816">
        <v>874</v>
      </c>
      <c r="H816">
        <v>3.5</v>
      </c>
      <c r="I816" t="s">
        <v>2909</v>
      </c>
      <c r="J816">
        <v>2</v>
      </c>
      <c r="K816" t="s">
        <v>2910</v>
      </c>
      <c r="L816" t="s">
        <v>2911</v>
      </c>
    </row>
    <row r="817" spans="1:13" x14ac:dyDescent="0.3">
      <c r="A817" t="s">
        <v>2897</v>
      </c>
      <c r="B817" t="s">
        <v>2898</v>
      </c>
      <c r="C817" t="s">
        <v>14</v>
      </c>
      <c r="D817">
        <v>39.942335481999997</v>
      </c>
      <c r="E817">
        <v>-75.141308100000003</v>
      </c>
      <c r="F817" t="s">
        <v>2899</v>
      </c>
      <c r="G817">
        <v>874</v>
      </c>
      <c r="H817">
        <v>3.5</v>
      </c>
      <c r="I817" t="s">
        <v>2912</v>
      </c>
      <c r="J817">
        <v>4</v>
      </c>
      <c r="K817" t="s">
        <v>2913</v>
      </c>
      <c r="L817" t="s">
        <v>2914</v>
      </c>
    </row>
    <row r="818" spans="1:13" x14ac:dyDescent="0.3">
      <c r="A818" t="s">
        <v>2897</v>
      </c>
      <c r="B818" t="s">
        <v>2898</v>
      </c>
      <c r="C818" t="s">
        <v>14</v>
      </c>
      <c r="D818">
        <v>39.942335481999997</v>
      </c>
      <c r="E818">
        <v>-75.141308100000003</v>
      </c>
      <c r="F818" t="s">
        <v>2899</v>
      </c>
      <c r="G818">
        <v>874</v>
      </c>
      <c r="H818">
        <v>3.5</v>
      </c>
      <c r="I818" t="s">
        <v>2915</v>
      </c>
      <c r="J818">
        <v>1</v>
      </c>
      <c r="K818" t="s">
        <v>2916</v>
      </c>
      <c r="L818" t="s">
        <v>2917</v>
      </c>
    </row>
    <row r="819" spans="1:13" x14ac:dyDescent="0.3">
      <c r="A819" t="s">
        <v>2897</v>
      </c>
      <c r="B819" t="s">
        <v>2898</v>
      </c>
      <c r="C819" t="s">
        <v>14</v>
      </c>
      <c r="D819">
        <v>39.942335481999997</v>
      </c>
      <c r="E819">
        <v>-75.141308100000003</v>
      </c>
      <c r="F819" t="s">
        <v>2899</v>
      </c>
      <c r="G819">
        <v>874</v>
      </c>
      <c r="H819">
        <v>3.5</v>
      </c>
      <c r="I819" t="s">
        <v>2918</v>
      </c>
      <c r="J819">
        <v>5</v>
      </c>
      <c r="K819" t="s">
        <v>2919</v>
      </c>
      <c r="L819" t="s">
        <v>2920</v>
      </c>
    </row>
    <row r="820" spans="1:13" x14ac:dyDescent="0.3">
      <c r="A820" t="s">
        <v>2897</v>
      </c>
      <c r="B820" t="s">
        <v>2898</v>
      </c>
      <c r="C820" t="s">
        <v>14</v>
      </c>
      <c r="D820">
        <v>39.942335481999997</v>
      </c>
      <c r="E820">
        <v>-75.141308100000003</v>
      </c>
      <c r="F820" t="s">
        <v>2899</v>
      </c>
      <c r="G820">
        <v>874</v>
      </c>
      <c r="H820">
        <v>3.5</v>
      </c>
      <c r="I820" t="s">
        <v>2921</v>
      </c>
      <c r="J820">
        <v>4</v>
      </c>
      <c r="L820" t="s">
        <v>2922</v>
      </c>
    </row>
    <row r="821" spans="1:13" x14ac:dyDescent="0.3">
      <c r="A821" t="s">
        <v>2897</v>
      </c>
      <c r="B821" t="s">
        <v>2898</v>
      </c>
      <c r="C821" t="s">
        <v>14</v>
      </c>
      <c r="D821">
        <v>39.942335481999997</v>
      </c>
      <c r="E821">
        <v>-75.141308100000003</v>
      </c>
      <c r="F821" t="s">
        <v>2899</v>
      </c>
      <c r="G821">
        <v>874</v>
      </c>
      <c r="H821">
        <v>3.5</v>
      </c>
      <c r="I821" t="s">
        <v>2923</v>
      </c>
      <c r="J821">
        <v>4</v>
      </c>
      <c r="L821" t="s">
        <v>2924</v>
      </c>
    </row>
    <row r="822" spans="1:13" x14ac:dyDescent="0.3">
      <c r="A822" t="s">
        <v>2925</v>
      </c>
      <c r="B822" t="s">
        <v>2926</v>
      </c>
      <c r="C822" t="s">
        <v>14</v>
      </c>
      <c r="D822">
        <v>39.928897599999999</v>
      </c>
      <c r="E822">
        <v>-75.164472669899993</v>
      </c>
      <c r="F822" t="s">
        <v>2927</v>
      </c>
      <c r="G822">
        <v>874</v>
      </c>
      <c r="H822">
        <v>3.5</v>
      </c>
      <c r="I822" t="s">
        <v>2928</v>
      </c>
      <c r="J822">
        <v>4</v>
      </c>
      <c r="K822" t="s">
        <v>2929</v>
      </c>
      <c r="L822" t="s">
        <v>2930</v>
      </c>
      <c r="M822" t="s">
        <v>2931</v>
      </c>
    </row>
    <row r="823" spans="1:13" x14ac:dyDescent="0.3">
      <c r="A823" t="s">
        <v>2925</v>
      </c>
      <c r="B823" t="s">
        <v>2926</v>
      </c>
      <c r="C823" t="s">
        <v>14</v>
      </c>
      <c r="D823">
        <v>39.928897599999999</v>
      </c>
      <c r="E823">
        <v>-75.164472669899993</v>
      </c>
      <c r="F823" t="s">
        <v>2927</v>
      </c>
      <c r="G823">
        <v>874</v>
      </c>
      <c r="H823">
        <v>3.5</v>
      </c>
      <c r="I823" t="s">
        <v>2932</v>
      </c>
      <c r="J823">
        <v>4</v>
      </c>
      <c r="K823" t="s">
        <v>2933</v>
      </c>
      <c r="L823" t="s">
        <v>2934</v>
      </c>
    </row>
    <row r="824" spans="1:13" x14ac:dyDescent="0.3">
      <c r="A824" t="s">
        <v>2925</v>
      </c>
      <c r="B824" t="s">
        <v>2926</v>
      </c>
      <c r="C824" t="s">
        <v>14</v>
      </c>
      <c r="D824">
        <v>39.928897599999999</v>
      </c>
      <c r="E824">
        <v>-75.164472669899993</v>
      </c>
      <c r="F824" t="s">
        <v>2927</v>
      </c>
      <c r="G824">
        <v>874</v>
      </c>
      <c r="H824">
        <v>3.5</v>
      </c>
      <c r="I824" t="s">
        <v>2935</v>
      </c>
      <c r="J824">
        <v>5</v>
      </c>
      <c r="L824" t="s">
        <v>2936</v>
      </c>
    </row>
    <row r="825" spans="1:13" x14ac:dyDescent="0.3">
      <c r="A825" t="s">
        <v>2925</v>
      </c>
      <c r="B825" t="s">
        <v>2926</v>
      </c>
      <c r="C825" t="s">
        <v>14</v>
      </c>
      <c r="D825">
        <v>39.928897599999999</v>
      </c>
      <c r="E825">
        <v>-75.164472669899993</v>
      </c>
      <c r="F825" t="s">
        <v>2927</v>
      </c>
      <c r="G825">
        <v>874</v>
      </c>
      <c r="H825">
        <v>3.5</v>
      </c>
      <c r="I825" t="s">
        <v>2937</v>
      </c>
      <c r="J825">
        <v>3</v>
      </c>
      <c r="K825" t="s">
        <v>2938</v>
      </c>
      <c r="L825" t="s">
        <v>2939</v>
      </c>
    </row>
    <row r="826" spans="1:13" x14ac:dyDescent="0.3">
      <c r="A826" t="s">
        <v>2925</v>
      </c>
      <c r="B826" t="s">
        <v>2926</v>
      </c>
      <c r="C826" t="s">
        <v>14</v>
      </c>
      <c r="D826">
        <v>39.928897599999999</v>
      </c>
      <c r="E826">
        <v>-75.164472669899993</v>
      </c>
      <c r="F826" t="s">
        <v>2927</v>
      </c>
      <c r="G826">
        <v>874</v>
      </c>
      <c r="H826">
        <v>3.5</v>
      </c>
      <c r="I826" t="s">
        <v>2940</v>
      </c>
      <c r="J826">
        <v>4</v>
      </c>
      <c r="K826" t="s">
        <v>2941</v>
      </c>
      <c r="L826" t="s">
        <v>2942</v>
      </c>
    </row>
    <row r="827" spans="1:13" x14ac:dyDescent="0.3">
      <c r="A827" t="s">
        <v>2925</v>
      </c>
      <c r="B827" t="s">
        <v>2926</v>
      </c>
      <c r="C827" t="s">
        <v>14</v>
      </c>
      <c r="D827">
        <v>39.928897599999999</v>
      </c>
      <c r="E827">
        <v>-75.164472669899993</v>
      </c>
      <c r="F827" t="s">
        <v>2927</v>
      </c>
      <c r="G827">
        <v>874</v>
      </c>
      <c r="H827">
        <v>3.5</v>
      </c>
      <c r="I827" t="e">
        <f>-wJeK7XW13beskYMw_3LIg</f>
        <v>#NAME?</v>
      </c>
      <c r="J827">
        <v>2</v>
      </c>
      <c r="K827" t="s">
        <v>2943</v>
      </c>
      <c r="L827" t="s">
        <v>2160</v>
      </c>
    </row>
    <row r="828" spans="1:13" x14ac:dyDescent="0.3">
      <c r="A828" t="s">
        <v>2925</v>
      </c>
      <c r="B828" t="s">
        <v>2926</v>
      </c>
      <c r="C828" t="s">
        <v>14</v>
      </c>
      <c r="D828">
        <v>39.928897599999999</v>
      </c>
      <c r="E828">
        <v>-75.164472669899993</v>
      </c>
      <c r="F828" t="s">
        <v>2927</v>
      </c>
      <c r="G828">
        <v>874</v>
      </c>
      <c r="H828">
        <v>3.5</v>
      </c>
      <c r="I828" t="s">
        <v>2944</v>
      </c>
      <c r="J828">
        <v>2</v>
      </c>
      <c r="K828" t="s">
        <v>2945</v>
      </c>
      <c r="L828" t="s">
        <v>2946</v>
      </c>
    </row>
    <row r="829" spans="1:13" x14ac:dyDescent="0.3">
      <c r="A829" t="s">
        <v>2925</v>
      </c>
      <c r="B829" t="s">
        <v>2926</v>
      </c>
      <c r="C829" t="s">
        <v>14</v>
      </c>
      <c r="D829">
        <v>39.928897599999999</v>
      </c>
      <c r="E829">
        <v>-75.164472669899993</v>
      </c>
      <c r="F829" t="s">
        <v>2927</v>
      </c>
      <c r="G829">
        <v>874</v>
      </c>
      <c r="H829">
        <v>3.5</v>
      </c>
      <c r="I829" t="s">
        <v>2947</v>
      </c>
      <c r="J829">
        <v>2</v>
      </c>
      <c r="K829" t="s">
        <v>2948</v>
      </c>
      <c r="L829" t="e">
        <f>-sLCSjCUUXvO6cRbx4OiLg</f>
        <v>#NAME?</v>
      </c>
    </row>
    <row r="830" spans="1:13" x14ac:dyDescent="0.3">
      <c r="A830" t="s">
        <v>2925</v>
      </c>
      <c r="B830" t="s">
        <v>2926</v>
      </c>
      <c r="C830" t="s">
        <v>14</v>
      </c>
      <c r="D830">
        <v>39.928897599999999</v>
      </c>
      <c r="E830">
        <v>-75.164472669899993</v>
      </c>
      <c r="F830" t="s">
        <v>2927</v>
      </c>
      <c r="G830">
        <v>874</v>
      </c>
      <c r="H830">
        <v>3.5</v>
      </c>
      <c r="I830" t="s">
        <v>2949</v>
      </c>
      <c r="J830">
        <v>4</v>
      </c>
      <c r="K830" t="s">
        <v>2950</v>
      </c>
      <c r="L830" t="s">
        <v>2951</v>
      </c>
    </row>
    <row r="831" spans="1:13" x14ac:dyDescent="0.3">
      <c r="A831" t="s">
        <v>2925</v>
      </c>
      <c r="B831" t="s">
        <v>2926</v>
      </c>
      <c r="C831" t="s">
        <v>14</v>
      </c>
      <c r="D831">
        <v>39.928897599999999</v>
      </c>
      <c r="E831">
        <v>-75.164472669899993</v>
      </c>
      <c r="F831" t="s">
        <v>2927</v>
      </c>
      <c r="G831">
        <v>874</v>
      </c>
      <c r="H831">
        <v>3.5</v>
      </c>
      <c r="I831" t="s">
        <v>2952</v>
      </c>
      <c r="J831">
        <v>2</v>
      </c>
      <c r="K831" t="s">
        <v>2953</v>
      </c>
      <c r="L831" t="s">
        <v>2954</v>
      </c>
    </row>
    <row r="832" spans="1:13" x14ac:dyDescent="0.3">
      <c r="A832" t="s">
        <v>2955</v>
      </c>
      <c r="B832" t="s">
        <v>2956</v>
      </c>
      <c r="C832" t="s">
        <v>14</v>
      </c>
      <c r="D832">
        <v>39.950246999999997</v>
      </c>
      <c r="E832">
        <v>-75.167597999999998</v>
      </c>
      <c r="F832" t="s">
        <v>2957</v>
      </c>
      <c r="G832">
        <v>860</v>
      </c>
      <c r="H832">
        <v>4</v>
      </c>
      <c r="I832" t="s">
        <v>2958</v>
      </c>
      <c r="J832">
        <v>4</v>
      </c>
      <c r="K832" t="s">
        <v>2959</v>
      </c>
      <c r="L832" t="s">
        <v>2960</v>
      </c>
    </row>
    <row r="833" spans="1:19" x14ac:dyDescent="0.3">
      <c r="A833" t="s">
        <v>2955</v>
      </c>
      <c r="B833" t="s">
        <v>2956</v>
      </c>
      <c r="C833" t="s">
        <v>14</v>
      </c>
      <c r="D833">
        <v>39.950246999999997</v>
      </c>
      <c r="E833">
        <v>-75.167597999999998</v>
      </c>
      <c r="F833" t="s">
        <v>2957</v>
      </c>
      <c r="G833">
        <v>860</v>
      </c>
      <c r="H833">
        <v>4</v>
      </c>
      <c r="I833" t="s">
        <v>2961</v>
      </c>
      <c r="J833">
        <v>5</v>
      </c>
      <c r="K833" t="s">
        <v>2962</v>
      </c>
      <c r="L833" t="s">
        <v>2470</v>
      </c>
    </row>
    <row r="834" spans="1:19" x14ac:dyDescent="0.3">
      <c r="A834" t="s">
        <v>2955</v>
      </c>
      <c r="B834" t="s">
        <v>2956</v>
      </c>
      <c r="C834" t="s">
        <v>14</v>
      </c>
      <c r="D834">
        <v>39.950246999999997</v>
      </c>
      <c r="E834">
        <v>-75.167597999999998</v>
      </c>
      <c r="F834" t="s">
        <v>2957</v>
      </c>
      <c r="G834">
        <v>860</v>
      </c>
      <c r="H834">
        <v>4</v>
      </c>
      <c r="I834" t="s">
        <v>2963</v>
      </c>
      <c r="J834">
        <v>5</v>
      </c>
      <c r="L834" t="s">
        <v>2964</v>
      </c>
    </row>
    <row r="835" spans="1:19" x14ac:dyDescent="0.3">
      <c r="A835" t="s">
        <v>2955</v>
      </c>
      <c r="B835" t="s">
        <v>2956</v>
      </c>
      <c r="C835" t="s">
        <v>14</v>
      </c>
      <c r="D835">
        <v>39.950246999999997</v>
      </c>
      <c r="E835">
        <v>-75.167597999999998</v>
      </c>
      <c r="F835" t="s">
        <v>2957</v>
      </c>
      <c r="G835">
        <v>860</v>
      </c>
      <c r="H835">
        <v>4</v>
      </c>
      <c r="I835" t="s">
        <v>2965</v>
      </c>
      <c r="J835">
        <v>5</v>
      </c>
      <c r="K835" t="s">
        <v>2966</v>
      </c>
      <c r="L835" t="s">
        <v>2967</v>
      </c>
    </row>
    <row r="836" spans="1:19" x14ac:dyDescent="0.3">
      <c r="A836" t="s">
        <v>2955</v>
      </c>
      <c r="B836" t="s">
        <v>2956</v>
      </c>
      <c r="C836" t="s">
        <v>14</v>
      </c>
      <c r="D836">
        <v>39.950246999999997</v>
      </c>
      <c r="E836">
        <v>-75.167597999999998</v>
      </c>
      <c r="F836" t="s">
        <v>2957</v>
      </c>
      <c r="G836">
        <v>860</v>
      </c>
      <c r="H836">
        <v>4</v>
      </c>
      <c r="I836" t="s">
        <v>2968</v>
      </c>
      <c r="J836">
        <v>5</v>
      </c>
      <c r="K836" t="s">
        <v>2969</v>
      </c>
      <c r="L836" t="s">
        <v>2338</v>
      </c>
    </row>
    <row r="837" spans="1:19" x14ac:dyDescent="0.3">
      <c r="A837" t="s">
        <v>2955</v>
      </c>
      <c r="B837" t="s">
        <v>2956</v>
      </c>
      <c r="C837" t="s">
        <v>14</v>
      </c>
      <c r="D837">
        <v>39.950246999999997</v>
      </c>
      <c r="E837">
        <v>-75.167597999999998</v>
      </c>
      <c r="F837" t="s">
        <v>2957</v>
      </c>
      <c r="G837">
        <v>860</v>
      </c>
      <c r="H837">
        <v>4</v>
      </c>
      <c r="I837" t="s">
        <v>2970</v>
      </c>
      <c r="J837">
        <v>4</v>
      </c>
      <c r="L837" t="s">
        <v>2971</v>
      </c>
    </row>
    <row r="838" spans="1:19" x14ac:dyDescent="0.3">
      <c r="A838" t="s">
        <v>2955</v>
      </c>
      <c r="B838" t="s">
        <v>2956</v>
      </c>
      <c r="C838" t="s">
        <v>14</v>
      </c>
      <c r="D838">
        <v>39.950246999999997</v>
      </c>
      <c r="E838">
        <v>-75.167597999999998</v>
      </c>
      <c r="F838" t="s">
        <v>2957</v>
      </c>
      <c r="G838">
        <v>860</v>
      </c>
      <c r="H838">
        <v>4</v>
      </c>
      <c r="I838" t="s">
        <v>2972</v>
      </c>
      <c r="J838">
        <v>1</v>
      </c>
      <c r="L838" t="s">
        <v>2973</v>
      </c>
    </row>
    <row r="839" spans="1:19" x14ac:dyDescent="0.3">
      <c r="A839" t="s">
        <v>2955</v>
      </c>
      <c r="B839" t="s">
        <v>2956</v>
      </c>
      <c r="C839" t="s">
        <v>14</v>
      </c>
      <c r="D839">
        <v>39.950246999999997</v>
      </c>
      <c r="E839">
        <v>-75.167597999999998</v>
      </c>
      <c r="F839" t="s">
        <v>2957</v>
      </c>
      <c r="G839">
        <v>860</v>
      </c>
      <c r="H839">
        <v>4</v>
      </c>
      <c r="I839" t="s">
        <v>2974</v>
      </c>
      <c r="J839">
        <v>5</v>
      </c>
      <c r="K839" t="s">
        <v>2975</v>
      </c>
      <c r="L839" t="s">
        <v>2976</v>
      </c>
    </row>
    <row r="840" spans="1:19" x14ac:dyDescent="0.3">
      <c r="A840" t="s">
        <v>2955</v>
      </c>
      <c r="B840" t="s">
        <v>2956</v>
      </c>
      <c r="C840" t="s">
        <v>14</v>
      </c>
      <c r="D840">
        <v>39.950246999999997</v>
      </c>
      <c r="E840">
        <v>-75.167597999999998</v>
      </c>
      <c r="F840" t="s">
        <v>2957</v>
      </c>
      <c r="G840">
        <v>860</v>
      </c>
      <c r="H840">
        <v>4</v>
      </c>
      <c r="I840" t="s">
        <v>2977</v>
      </c>
      <c r="J840">
        <v>4</v>
      </c>
      <c r="K840" t="s">
        <v>2978</v>
      </c>
      <c r="L840" t="s">
        <v>2979</v>
      </c>
    </row>
    <row r="841" spans="1:19" x14ac:dyDescent="0.3">
      <c r="A841" t="s">
        <v>2955</v>
      </c>
      <c r="B841" t="s">
        <v>2956</v>
      </c>
      <c r="C841" t="s">
        <v>14</v>
      </c>
      <c r="D841">
        <v>39.950246999999997</v>
      </c>
      <c r="E841">
        <v>-75.167597999999998</v>
      </c>
      <c r="F841" t="s">
        <v>2957</v>
      </c>
      <c r="G841">
        <v>860</v>
      </c>
      <c r="H841">
        <v>4</v>
      </c>
      <c r="I841" t="s">
        <v>2980</v>
      </c>
      <c r="J841">
        <v>3</v>
      </c>
      <c r="L841" t="s">
        <v>2981</v>
      </c>
    </row>
    <row r="842" spans="1:19" x14ac:dyDescent="0.3">
      <c r="A842" t="s">
        <v>2982</v>
      </c>
      <c r="B842" t="s">
        <v>351</v>
      </c>
      <c r="C842" t="s">
        <v>14</v>
      </c>
      <c r="D842">
        <v>39.9623633</v>
      </c>
      <c r="E842">
        <v>-75.140742399999993</v>
      </c>
      <c r="F842" t="s">
        <v>352</v>
      </c>
      <c r="G842">
        <v>852</v>
      </c>
      <c r="H842">
        <v>3.5</v>
      </c>
      <c r="I842" t="s">
        <v>2983</v>
      </c>
      <c r="J842">
        <v>1</v>
      </c>
      <c r="K842" t="s">
        <v>2984</v>
      </c>
      <c r="L842" t="s">
        <v>2985</v>
      </c>
      <c r="M842" t="s">
        <v>2986</v>
      </c>
      <c r="N842" t="s">
        <v>2987</v>
      </c>
      <c r="O842" t="s">
        <v>2988</v>
      </c>
      <c r="P842" t="s">
        <v>2989</v>
      </c>
      <c r="Q842" t="s">
        <v>2990</v>
      </c>
      <c r="R842" t="s">
        <v>2991</v>
      </c>
      <c r="S842" t="s">
        <v>2992</v>
      </c>
    </row>
    <row r="843" spans="1:19" x14ac:dyDescent="0.3">
      <c r="A843" t="s">
        <v>2982</v>
      </c>
      <c r="B843" t="s">
        <v>351</v>
      </c>
      <c r="C843" t="s">
        <v>14</v>
      </c>
      <c r="D843">
        <v>39.9623633</v>
      </c>
      <c r="E843">
        <v>-75.140742399999993</v>
      </c>
      <c r="F843" t="s">
        <v>352</v>
      </c>
      <c r="G843">
        <v>852</v>
      </c>
      <c r="H843">
        <v>3.5</v>
      </c>
      <c r="I843" t="s">
        <v>2993</v>
      </c>
      <c r="J843">
        <v>5</v>
      </c>
      <c r="L843" t="s">
        <v>2994</v>
      </c>
    </row>
    <row r="844" spans="1:19" x14ac:dyDescent="0.3">
      <c r="A844" t="s">
        <v>2982</v>
      </c>
      <c r="B844" t="s">
        <v>351</v>
      </c>
      <c r="C844" t="s">
        <v>14</v>
      </c>
      <c r="D844">
        <v>39.9623633</v>
      </c>
      <c r="E844">
        <v>-75.140742399999993</v>
      </c>
      <c r="F844" t="s">
        <v>352</v>
      </c>
      <c r="G844">
        <v>852</v>
      </c>
      <c r="H844">
        <v>3.5</v>
      </c>
      <c r="I844" t="s">
        <v>2995</v>
      </c>
      <c r="J844">
        <v>5</v>
      </c>
      <c r="K844" t="s">
        <v>2996</v>
      </c>
      <c r="L844" t="s">
        <v>2997</v>
      </c>
    </row>
    <row r="845" spans="1:19" x14ac:dyDescent="0.3">
      <c r="A845" t="s">
        <v>2982</v>
      </c>
      <c r="B845" t="s">
        <v>351</v>
      </c>
      <c r="C845" t="s">
        <v>14</v>
      </c>
      <c r="D845">
        <v>39.9623633</v>
      </c>
      <c r="E845">
        <v>-75.140742399999993</v>
      </c>
      <c r="F845" t="s">
        <v>352</v>
      </c>
      <c r="G845">
        <v>852</v>
      </c>
      <c r="H845">
        <v>3.5</v>
      </c>
      <c r="I845" t="s">
        <v>2998</v>
      </c>
      <c r="J845">
        <v>4</v>
      </c>
      <c r="L845" t="s">
        <v>2999</v>
      </c>
    </row>
    <row r="846" spans="1:19" x14ac:dyDescent="0.3">
      <c r="A846" t="s">
        <v>2982</v>
      </c>
      <c r="B846" t="s">
        <v>351</v>
      </c>
      <c r="C846" t="s">
        <v>14</v>
      </c>
      <c r="D846">
        <v>39.9623633</v>
      </c>
      <c r="E846">
        <v>-75.140742399999993</v>
      </c>
      <c r="F846" t="s">
        <v>352</v>
      </c>
      <c r="G846">
        <v>852</v>
      </c>
      <c r="H846">
        <v>3.5</v>
      </c>
      <c r="I846" t="s">
        <v>3000</v>
      </c>
      <c r="J846">
        <v>4</v>
      </c>
      <c r="K846" t="s">
        <v>3001</v>
      </c>
      <c r="L846" t="s">
        <v>2283</v>
      </c>
    </row>
    <row r="847" spans="1:19" x14ac:dyDescent="0.3">
      <c r="A847" t="s">
        <v>2982</v>
      </c>
      <c r="B847" t="s">
        <v>351</v>
      </c>
      <c r="C847" t="s">
        <v>14</v>
      </c>
      <c r="D847">
        <v>39.9623633</v>
      </c>
      <c r="E847">
        <v>-75.140742399999993</v>
      </c>
      <c r="F847" t="s">
        <v>352</v>
      </c>
      <c r="G847">
        <v>852</v>
      </c>
      <c r="H847">
        <v>3.5</v>
      </c>
      <c r="I847" t="s">
        <v>3002</v>
      </c>
      <c r="J847">
        <v>5</v>
      </c>
      <c r="L847" t="s">
        <v>3003</v>
      </c>
    </row>
    <row r="848" spans="1:19" x14ac:dyDescent="0.3">
      <c r="A848" t="s">
        <v>2982</v>
      </c>
      <c r="B848" t="s">
        <v>351</v>
      </c>
      <c r="C848" t="s">
        <v>14</v>
      </c>
      <c r="D848">
        <v>39.9623633</v>
      </c>
      <c r="E848">
        <v>-75.140742399999993</v>
      </c>
      <c r="F848" t="s">
        <v>352</v>
      </c>
      <c r="G848">
        <v>852</v>
      </c>
      <c r="H848">
        <v>3.5</v>
      </c>
      <c r="I848" t="s">
        <v>3004</v>
      </c>
      <c r="J848">
        <v>2</v>
      </c>
      <c r="K848" t="s">
        <v>3005</v>
      </c>
      <c r="L848" t="s">
        <v>3006</v>
      </c>
    </row>
    <row r="849" spans="1:12" x14ac:dyDescent="0.3">
      <c r="A849" t="s">
        <v>2982</v>
      </c>
      <c r="B849" t="s">
        <v>351</v>
      </c>
      <c r="C849" t="s">
        <v>14</v>
      </c>
      <c r="D849">
        <v>39.9623633</v>
      </c>
      <c r="E849">
        <v>-75.140742399999993</v>
      </c>
      <c r="F849" t="s">
        <v>352</v>
      </c>
      <c r="G849">
        <v>852</v>
      </c>
      <c r="H849">
        <v>3.5</v>
      </c>
      <c r="I849" t="s">
        <v>3007</v>
      </c>
      <c r="J849">
        <v>5</v>
      </c>
      <c r="K849" t="s">
        <v>3008</v>
      </c>
      <c r="L849" t="s">
        <v>3009</v>
      </c>
    </row>
    <row r="850" spans="1:12" x14ac:dyDescent="0.3">
      <c r="A850" t="s">
        <v>2982</v>
      </c>
      <c r="B850" t="s">
        <v>351</v>
      </c>
      <c r="C850" t="s">
        <v>14</v>
      </c>
      <c r="D850">
        <v>39.9623633</v>
      </c>
      <c r="E850">
        <v>-75.140742399999993</v>
      </c>
      <c r="F850" t="s">
        <v>352</v>
      </c>
      <c r="G850">
        <v>852</v>
      </c>
      <c r="H850">
        <v>3.5</v>
      </c>
      <c r="I850" t="s">
        <v>3010</v>
      </c>
      <c r="J850">
        <v>5</v>
      </c>
      <c r="K850" t="s">
        <v>3011</v>
      </c>
      <c r="L850" t="s">
        <v>3012</v>
      </c>
    </row>
    <row r="851" spans="1:12" x14ac:dyDescent="0.3">
      <c r="A851" t="s">
        <v>2982</v>
      </c>
      <c r="B851" t="s">
        <v>351</v>
      </c>
      <c r="C851" t="s">
        <v>14</v>
      </c>
      <c r="D851">
        <v>39.9623633</v>
      </c>
      <c r="E851">
        <v>-75.140742399999993</v>
      </c>
      <c r="F851" t="s">
        <v>352</v>
      </c>
      <c r="G851">
        <v>852</v>
      </c>
      <c r="H851">
        <v>3.5</v>
      </c>
      <c r="I851" t="s">
        <v>3013</v>
      </c>
      <c r="J851">
        <v>5</v>
      </c>
      <c r="K851" t="s">
        <v>3014</v>
      </c>
      <c r="L851" t="s">
        <v>3015</v>
      </c>
    </row>
    <row r="852" spans="1:12" x14ac:dyDescent="0.3">
      <c r="A852" t="s">
        <v>3016</v>
      </c>
      <c r="B852" t="s">
        <v>3017</v>
      </c>
      <c r="C852" t="s">
        <v>14</v>
      </c>
      <c r="D852">
        <v>39.948642300000003</v>
      </c>
      <c r="E852">
        <v>-75.144117300000005</v>
      </c>
      <c r="F852" t="s">
        <v>3018</v>
      </c>
      <c r="G852">
        <v>845</v>
      </c>
      <c r="H852">
        <v>4</v>
      </c>
      <c r="I852" t="s">
        <v>3019</v>
      </c>
      <c r="J852">
        <v>5</v>
      </c>
      <c r="L852" t="s">
        <v>3020</v>
      </c>
    </row>
    <row r="853" spans="1:12" x14ac:dyDescent="0.3">
      <c r="A853" t="s">
        <v>3016</v>
      </c>
      <c r="B853" t="s">
        <v>3017</v>
      </c>
      <c r="C853" t="s">
        <v>14</v>
      </c>
      <c r="D853">
        <v>39.948642300000003</v>
      </c>
      <c r="E853">
        <v>-75.144117300000005</v>
      </c>
      <c r="F853" t="s">
        <v>3018</v>
      </c>
      <c r="G853">
        <v>845</v>
      </c>
      <c r="H853">
        <v>4</v>
      </c>
      <c r="I853" t="s">
        <v>3021</v>
      </c>
      <c r="J853">
        <v>5</v>
      </c>
      <c r="K853" t="s">
        <v>3022</v>
      </c>
      <c r="L853" t="s">
        <v>2438</v>
      </c>
    </row>
    <row r="854" spans="1:12" x14ac:dyDescent="0.3">
      <c r="A854" t="s">
        <v>3016</v>
      </c>
      <c r="B854" t="s">
        <v>3017</v>
      </c>
      <c r="C854" t="s">
        <v>14</v>
      </c>
      <c r="D854">
        <v>39.948642300000003</v>
      </c>
      <c r="E854">
        <v>-75.144117300000005</v>
      </c>
      <c r="F854" t="s">
        <v>3018</v>
      </c>
      <c r="G854">
        <v>845</v>
      </c>
      <c r="H854">
        <v>4</v>
      </c>
      <c r="I854" t="s">
        <v>3023</v>
      </c>
      <c r="J854">
        <v>5</v>
      </c>
      <c r="L854" t="s">
        <v>3024</v>
      </c>
    </row>
    <row r="855" spans="1:12" x14ac:dyDescent="0.3">
      <c r="A855" t="s">
        <v>3016</v>
      </c>
      <c r="B855" t="s">
        <v>3017</v>
      </c>
      <c r="C855" t="s">
        <v>14</v>
      </c>
      <c r="D855">
        <v>39.948642300000003</v>
      </c>
      <c r="E855">
        <v>-75.144117300000005</v>
      </c>
      <c r="F855" t="s">
        <v>3018</v>
      </c>
      <c r="G855">
        <v>845</v>
      </c>
      <c r="H855">
        <v>4</v>
      </c>
      <c r="I855" t="s">
        <v>3025</v>
      </c>
      <c r="J855">
        <v>5</v>
      </c>
      <c r="K855" t="s">
        <v>3026</v>
      </c>
      <c r="L855" t="s">
        <v>3027</v>
      </c>
    </row>
    <row r="856" spans="1:12" x14ac:dyDescent="0.3">
      <c r="A856" t="s">
        <v>3016</v>
      </c>
      <c r="B856" t="s">
        <v>3017</v>
      </c>
      <c r="C856" t="s">
        <v>14</v>
      </c>
      <c r="D856">
        <v>39.948642300000003</v>
      </c>
      <c r="E856">
        <v>-75.144117300000005</v>
      </c>
      <c r="F856" t="s">
        <v>3018</v>
      </c>
      <c r="G856">
        <v>845</v>
      </c>
      <c r="H856">
        <v>4</v>
      </c>
      <c r="I856" t="s">
        <v>3028</v>
      </c>
      <c r="J856">
        <v>4</v>
      </c>
      <c r="K856" t="s">
        <v>3029</v>
      </c>
      <c r="L856" t="s">
        <v>3030</v>
      </c>
    </row>
    <row r="857" spans="1:12" x14ac:dyDescent="0.3">
      <c r="A857" t="s">
        <v>3016</v>
      </c>
      <c r="B857" t="s">
        <v>3017</v>
      </c>
      <c r="C857" t="s">
        <v>14</v>
      </c>
      <c r="D857">
        <v>39.948642300000003</v>
      </c>
      <c r="E857">
        <v>-75.144117300000005</v>
      </c>
      <c r="F857" t="s">
        <v>3018</v>
      </c>
      <c r="G857">
        <v>845</v>
      </c>
      <c r="H857">
        <v>4</v>
      </c>
      <c r="I857" t="s">
        <v>3031</v>
      </c>
      <c r="J857">
        <v>4</v>
      </c>
      <c r="K857" t="s">
        <v>3032</v>
      </c>
      <c r="L857" t="s">
        <v>3033</v>
      </c>
    </row>
    <row r="858" spans="1:12" x14ac:dyDescent="0.3">
      <c r="A858" t="s">
        <v>3016</v>
      </c>
      <c r="B858" t="s">
        <v>3017</v>
      </c>
      <c r="C858" t="s">
        <v>14</v>
      </c>
      <c r="D858">
        <v>39.948642300000003</v>
      </c>
      <c r="E858">
        <v>-75.144117300000005</v>
      </c>
      <c r="F858" t="s">
        <v>3018</v>
      </c>
      <c r="G858">
        <v>845</v>
      </c>
      <c r="H858">
        <v>4</v>
      </c>
      <c r="I858" t="s">
        <v>3034</v>
      </c>
      <c r="J858">
        <v>4</v>
      </c>
      <c r="K858" t="s">
        <v>3035</v>
      </c>
      <c r="L858" t="s">
        <v>3036</v>
      </c>
    </row>
    <row r="859" spans="1:12" x14ac:dyDescent="0.3">
      <c r="A859" t="s">
        <v>3016</v>
      </c>
      <c r="B859" t="s">
        <v>3017</v>
      </c>
      <c r="C859" t="s">
        <v>14</v>
      </c>
      <c r="D859">
        <v>39.948642300000003</v>
      </c>
      <c r="E859">
        <v>-75.144117300000005</v>
      </c>
      <c r="F859" t="s">
        <v>3018</v>
      </c>
      <c r="G859">
        <v>845</v>
      </c>
      <c r="H859">
        <v>4</v>
      </c>
      <c r="I859" t="s">
        <v>3037</v>
      </c>
      <c r="J859">
        <v>5</v>
      </c>
      <c r="K859" t="s">
        <v>3038</v>
      </c>
      <c r="L859" t="s">
        <v>3039</v>
      </c>
    </row>
    <row r="860" spans="1:12" x14ac:dyDescent="0.3">
      <c r="A860" t="s">
        <v>3016</v>
      </c>
      <c r="B860" t="s">
        <v>3017</v>
      </c>
      <c r="C860" t="s">
        <v>14</v>
      </c>
      <c r="D860">
        <v>39.948642300000003</v>
      </c>
      <c r="E860">
        <v>-75.144117300000005</v>
      </c>
      <c r="F860" t="s">
        <v>3018</v>
      </c>
      <c r="G860">
        <v>845</v>
      </c>
      <c r="H860">
        <v>4</v>
      </c>
      <c r="I860" t="s">
        <v>3040</v>
      </c>
      <c r="J860">
        <v>4</v>
      </c>
      <c r="K860" t="s">
        <v>3041</v>
      </c>
      <c r="L860" t="s">
        <v>2268</v>
      </c>
    </row>
    <row r="861" spans="1:12" x14ac:dyDescent="0.3">
      <c r="A861" t="s">
        <v>3016</v>
      </c>
      <c r="B861" t="s">
        <v>3017</v>
      </c>
      <c r="C861" t="s">
        <v>14</v>
      </c>
      <c r="D861">
        <v>39.948642300000003</v>
      </c>
      <c r="E861">
        <v>-75.144117300000005</v>
      </c>
      <c r="F861" t="s">
        <v>3018</v>
      </c>
      <c r="G861">
        <v>845</v>
      </c>
      <c r="H861">
        <v>4</v>
      </c>
      <c r="I861" t="s">
        <v>3042</v>
      </c>
      <c r="J861">
        <v>3</v>
      </c>
      <c r="K861" t="s">
        <v>3043</v>
      </c>
      <c r="L861" t="s">
        <v>3044</v>
      </c>
    </row>
    <row r="862" spans="1:12" x14ac:dyDescent="0.3">
      <c r="A862" t="s">
        <v>3045</v>
      </c>
      <c r="B862" t="s">
        <v>3046</v>
      </c>
      <c r="C862" t="s">
        <v>14</v>
      </c>
      <c r="D862">
        <v>39.949954200000001</v>
      </c>
      <c r="E862">
        <v>-75.162142299999999</v>
      </c>
      <c r="F862" t="s">
        <v>3047</v>
      </c>
      <c r="G862">
        <v>843</v>
      </c>
      <c r="H862">
        <v>4</v>
      </c>
      <c r="I862" t="s">
        <v>3048</v>
      </c>
      <c r="J862">
        <v>5</v>
      </c>
      <c r="K862" t="s">
        <v>3049</v>
      </c>
      <c r="L862" t="s">
        <v>3050</v>
      </c>
    </row>
    <row r="863" spans="1:12" x14ac:dyDescent="0.3">
      <c r="A863" t="s">
        <v>3045</v>
      </c>
      <c r="B863" t="s">
        <v>3046</v>
      </c>
      <c r="C863" t="s">
        <v>14</v>
      </c>
      <c r="D863">
        <v>39.949954200000001</v>
      </c>
      <c r="E863">
        <v>-75.162142299999999</v>
      </c>
      <c r="F863" t="s">
        <v>3047</v>
      </c>
      <c r="G863">
        <v>843</v>
      </c>
      <c r="H863">
        <v>4</v>
      </c>
      <c r="I863" t="s">
        <v>3051</v>
      </c>
      <c r="J863">
        <v>5</v>
      </c>
      <c r="K863" t="s">
        <v>3052</v>
      </c>
      <c r="L863" t="s">
        <v>3053</v>
      </c>
    </row>
    <row r="864" spans="1:12" x14ac:dyDescent="0.3">
      <c r="A864" t="s">
        <v>3045</v>
      </c>
      <c r="B864" t="s">
        <v>3046</v>
      </c>
      <c r="C864" t="s">
        <v>14</v>
      </c>
      <c r="D864">
        <v>39.949954200000001</v>
      </c>
      <c r="E864">
        <v>-75.162142299999999</v>
      </c>
      <c r="F864" t="s">
        <v>3047</v>
      </c>
      <c r="G864">
        <v>843</v>
      </c>
      <c r="H864">
        <v>4</v>
      </c>
      <c r="I864" t="s">
        <v>3054</v>
      </c>
      <c r="J864">
        <v>5</v>
      </c>
      <c r="K864" t="s">
        <v>3055</v>
      </c>
      <c r="L864" t="s">
        <v>3056</v>
      </c>
    </row>
    <row r="865" spans="1:14" x14ac:dyDescent="0.3">
      <c r="A865" t="s">
        <v>3045</v>
      </c>
      <c r="B865" t="s">
        <v>3046</v>
      </c>
      <c r="C865" t="s">
        <v>14</v>
      </c>
      <c r="D865">
        <v>39.949954200000001</v>
      </c>
      <c r="E865">
        <v>-75.162142299999999</v>
      </c>
      <c r="F865" t="s">
        <v>3047</v>
      </c>
      <c r="G865">
        <v>843</v>
      </c>
      <c r="H865">
        <v>4</v>
      </c>
      <c r="I865" t="s">
        <v>3057</v>
      </c>
      <c r="J865">
        <v>4</v>
      </c>
      <c r="K865" t="s">
        <v>3058</v>
      </c>
      <c r="L865" t="s">
        <v>3059</v>
      </c>
    </row>
    <row r="866" spans="1:14" x14ac:dyDescent="0.3">
      <c r="A866" t="s">
        <v>3045</v>
      </c>
      <c r="B866" t="s">
        <v>3046</v>
      </c>
      <c r="C866" t="s">
        <v>14</v>
      </c>
      <c r="D866">
        <v>39.949954200000001</v>
      </c>
      <c r="E866">
        <v>-75.162142299999999</v>
      </c>
      <c r="F866" t="s">
        <v>3047</v>
      </c>
      <c r="G866">
        <v>843</v>
      </c>
      <c r="H866">
        <v>4</v>
      </c>
      <c r="I866" t="s">
        <v>3060</v>
      </c>
      <c r="J866">
        <v>3</v>
      </c>
      <c r="K866" t="s">
        <v>3061</v>
      </c>
      <c r="L866" t="s">
        <v>3062</v>
      </c>
      <c r="M866" t="s">
        <v>3063</v>
      </c>
      <c r="N866" t="s">
        <v>3064</v>
      </c>
    </row>
    <row r="867" spans="1:14" x14ac:dyDescent="0.3">
      <c r="A867" t="s">
        <v>3045</v>
      </c>
      <c r="B867" t="s">
        <v>3046</v>
      </c>
      <c r="C867" t="s">
        <v>14</v>
      </c>
      <c r="D867">
        <v>39.949954200000001</v>
      </c>
      <c r="E867">
        <v>-75.162142299999999</v>
      </c>
      <c r="F867" t="s">
        <v>3047</v>
      </c>
      <c r="G867">
        <v>843</v>
      </c>
      <c r="H867">
        <v>4</v>
      </c>
      <c r="I867" t="s">
        <v>3065</v>
      </c>
      <c r="J867">
        <v>4</v>
      </c>
      <c r="K867" t="s">
        <v>3066</v>
      </c>
      <c r="L867" t="s">
        <v>3067</v>
      </c>
    </row>
    <row r="868" spans="1:14" x14ac:dyDescent="0.3">
      <c r="A868" t="s">
        <v>3045</v>
      </c>
      <c r="B868" t="s">
        <v>3046</v>
      </c>
      <c r="C868" t="s">
        <v>14</v>
      </c>
      <c r="D868">
        <v>39.949954200000001</v>
      </c>
      <c r="E868">
        <v>-75.162142299999999</v>
      </c>
      <c r="F868" t="s">
        <v>3047</v>
      </c>
      <c r="G868">
        <v>843</v>
      </c>
      <c r="H868">
        <v>4</v>
      </c>
      <c r="I868" t="s">
        <v>3068</v>
      </c>
      <c r="J868">
        <v>5</v>
      </c>
      <c r="L868" t="s">
        <v>912</v>
      </c>
    </row>
    <row r="869" spans="1:14" x14ac:dyDescent="0.3">
      <c r="A869" t="s">
        <v>3045</v>
      </c>
      <c r="B869" t="s">
        <v>3046</v>
      </c>
      <c r="C869" t="s">
        <v>14</v>
      </c>
      <c r="D869">
        <v>39.949954200000001</v>
      </c>
      <c r="E869">
        <v>-75.162142299999999</v>
      </c>
      <c r="F869" t="s">
        <v>3047</v>
      </c>
      <c r="G869">
        <v>843</v>
      </c>
      <c r="H869">
        <v>4</v>
      </c>
      <c r="I869" t="s">
        <v>3069</v>
      </c>
      <c r="J869">
        <v>5</v>
      </c>
      <c r="K869" t="s">
        <v>3070</v>
      </c>
      <c r="L869" t="s">
        <v>3071</v>
      </c>
    </row>
    <row r="870" spans="1:14" x14ac:dyDescent="0.3">
      <c r="A870" t="s">
        <v>3045</v>
      </c>
      <c r="B870" t="s">
        <v>3046</v>
      </c>
      <c r="C870" t="s">
        <v>14</v>
      </c>
      <c r="D870">
        <v>39.949954200000001</v>
      </c>
      <c r="E870">
        <v>-75.162142299999999</v>
      </c>
      <c r="F870" t="s">
        <v>3047</v>
      </c>
      <c r="G870">
        <v>843</v>
      </c>
      <c r="H870">
        <v>4</v>
      </c>
      <c r="I870" t="s">
        <v>3072</v>
      </c>
      <c r="J870">
        <v>4</v>
      </c>
      <c r="K870" t="s">
        <v>3073</v>
      </c>
      <c r="L870" t="s">
        <v>3074</v>
      </c>
    </row>
    <row r="871" spans="1:14" x14ac:dyDescent="0.3">
      <c r="A871" t="s">
        <v>3045</v>
      </c>
      <c r="B871" t="s">
        <v>3046</v>
      </c>
      <c r="C871" t="s">
        <v>14</v>
      </c>
      <c r="D871">
        <v>39.949954200000001</v>
      </c>
      <c r="E871">
        <v>-75.162142299999999</v>
      </c>
      <c r="F871" t="s">
        <v>3047</v>
      </c>
      <c r="G871">
        <v>843</v>
      </c>
      <c r="H871">
        <v>4</v>
      </c>
      <c r="I871" t="s">
        <v>3075</v>
      </c>
      <c r="J871">
        <v>4</v>
      </c>
      <c r="K871" t="s">
        <v>3076</v>
      </c>
      <c r="L871" t="s">
        <v>3077</v>
      </c>
    </row>
    <row r="872" spans="1:14" x14ac:dyDescent="0.3">
      <c r="A872" t="s">
        <v>3078</v>
      </c>
      <c r="B872" t="s">
        <v>3079</v>
      </c>
      <c r="C872" t="s">
        <v>14</v>
      </c>
      <c r="D872">
        <v>39.947142756700003</v>
      </c>
      <c r="E872">
        <v>-75.144509560499998</v>
      </c>
      <c r="F872" t="s">
        <v>3080</v>
      </c>
      <c r="G872">
        <v>841</v>
      </c>
      <c r="H872">
        <v>4</v>
      </c>
      <c r="I872" t="s">
        <v>3081</v>
      </c>
      <c r="J872">
        <v>5</v>
      </c>
      <c r="K872" t="s">
        <v>3082</v>
      </c>
      <c r="L872" t="s">
        <v>3083</v>
      </c>
    </row>
    <row r="873" spans="1:14" x14ac:dyDescent="0.3">
      <c r="A873" t="s">
        <v>3078</v>
      </c>
      <c r="B873" t="s">
        <v>3079</v>
      </c>
      <c r="C873" t="s">
        <v>14</v>
      </c>
      <c r="D873">
        <v>39.947142756700003</v>
      </c>
      <c r="E873">
        <v>-75.144509560499998</v>
      </c>
      <c r="F873" t="s">
        <v>3080</v>
      </c>
      <c r="G873">
        <v>841</v>
      </c>
      <c r="H873">
        <v>4</v>
      </c>
      <c r="I873" t="s">
        <v>3084</v>
      </c>
      <c r="J873">
        <v>4</v>
      </c>
      <c r="L873" t="s">
        <v>3085</v>
      </c>
    </row>
    <row r="874" spans="1:14" x14ac:dyDescent="0.3">
      <c r="A874" t="s">
        <v>3078</v>
      </c>
      <c r="B874" t="s">
        <v>3079</v>
      </c>
      <c r="C874" t="s">
        <v>14</v>
      </c>
      <c r="D874">
        <v>39.947142756700003</v>
      </c>
      <c r="E874">
        <v>-75.144509560499998</v>
      </c>
      <c r="F874" t="s">
        <v>3080</v>
      </c>
      <c r="G874">
        <v>841</v>
      </c>
      <c r="H874">
        <v>4</v>
      </c>
      <c r="I874" t="s">
        <v>3086</v>
      </c>
      <c r="J874">
        <v>5</v>
      </c>
      <c r="K874" t="s">
        <v>3087</v>
      </c>
      <c r="L874" t="s">
        <v>3088</v>
      </c>
    </row>
    <row r="875" spans="1:14" x14ac:dyDescent="0.3">
      <c r="A875" t="s">
        <v>3078</v>
      </c>
      <c r="B875" t="s">
        <v>3079</v>
      </c>
      <c r="C875" t="s">
        <v>14</v>
      </c>
      <c r="D875">
        <v>39.947142756700003</v>
      </c>
      <c r="E875">
        <v>-75.144509560499998</v>
      </c>
      <c r="F875" t="s">
        <v>3080</v>
      </c>
      <c r="G875">
        <v>841</v>
      </c>
      <c r="H875">
        <v>4</v>
      </c>
      <c r="I875" t="s">
        <v>3089</v>
      </c>
      <c r="J875">
        <v>4</v>
      </c>
      <c r="K875" t="s">
        <v>3090</v>
      </c>
      <c r="L875" t="s">
        <v>3091</v>
      </c>
    </row>
    <row r="876" spans="1:14" x14ac:dyDescent="0.3">
      <c r="A876" t="s">
        <v>3078</v>
      </c>
      <c r="B876" t="s">
        <v>3079</v>
      </c>
      <c r="C876" t="s">
        <v>14</v>
      </c>
      <c r="D876">
        <v>39.947142756700003</v>
      </c>
      <c r="E876">
        <v>-75.144509560499998</v>
      </c>
      <c r="F876" t="s">
        <v>3080</v>
      </c>
      <c r="G876">
        <v>841</v>
      </c>
      <c r="H876">
        <v>4</v>
      </c>
      <c r="I876" t="s">
        <v>3092</v>
      </c>
      <c r="J876">
        <v>5</v>
      </c>
      <c r="K876" t="s">
        <v>3093</v>
      </c>
      <c r="L876" t="s">
        <v>3094</v>
      </c>
    </row>
    <row r="877" spans="1:14" x14ac:dyDescent="0.3">
      <c r="A877" t="s">
        <v>3078</v>
      </c>
      <c r="B877" t="s">
        <v>3079</v>
      </c>
      <c r="C877" t="s">
        <v>14</v>
      </c>
      <c r="D877">
        <v>39.947142756700003</v>
      </c>
      <c r="E877">
        <v>-75.144509560499998</v>
      </c>
      <c r="F877" t="s">
        <v>3080</v>
      </c>
      <c r="G877">
        <v>841</v>
      </c>
      <c r="H877">
        <v>4</v>
      </c>
      <c r="I877" t="s">
        <v>3095</v>
      </c>
      <c r="J877">
        <v>2</v>
      </c>
      <c r="K877" t="s">
        <v>3096</v>
      </c>
      <c r="L877" t="s">
        <v>3097</v>
      </c>
    </row>
    <row r="878" spans="1:14" x14ac:dyDescent="0.3">
      <c r="A878" t="s">
        <v>3078</v>
      </c>
      <c r="B878" t="s">
        <v>3079</v>
      </c>
      <c r="C878" t="s">
        <v>14</v>
      </c>
      <c r="D878">
        <v>39.947142756700003</v>
      </c>
      <c r="E878">
        <v>-75.144509560499998</v>
      </c>
      <c r="F878" t="s">
        <v>3080</v>
      </c>
      <c r="G878">
        <v>841</v>
      </c>
      <c r="H878">
        <v>4</v>
      </c>
      <c r="I878" t="s">
        <v>3098</v>
      </c>
      <c r="J878">
        <v>4</v>
      </c>
      <c r="L878" t="s">
        <v>3099</v>
      </c>
    </row>
    <row r="879" spans="1:14" x14ac:dyDescent="0.3">
      <c r="A879" t="s">
        <v>3078</v>
      </c>
      <c r="B879" t="s">
        <v>3079</v>
      </c>
      <c r="C879" t="s">
        <v>14</v>
      </c>
      <c r="D879">
        <v>39.947142756700003</v>
      </c>
      <c r="E879">
        <v>-75.144509560499998</v>
      </c>
      <c r="F879" t="s">
        <v>3080</v>
      </c>
      <c r="G879">
        <v>841</v>
      </c>
      <c r="H879">
        <v>4</v>
      </c>
      <c r="I879" t="s">
        <v>3100</v>
      </c>
      <c r="J879">
        <v>4</v>
      </c>
      <c r="K879" t="s">
        <v>3101</v>
      </c>
      <c r="L879" t="s">
        <v>3102</v>
      </c>
    </row>
    <row r="880" spans="1:14" x14ac:dyDescent="0.3">
      <c r="A880" t="s">
        <v>3078</v>
      </c>
      <c r="B880" t="s">
        <v>3079</v>
      </c>
      <c r="C880" t="s">
        <v>14</v>
      </c>
      <c r="D880">
        <v>39.947142756700003</v>
      </c>
      <c r="E880">
        <v>-75.144509560499998</v>
      </c>
      <c r="F880" t="s">
        <v>3080</v>
      </c>
      <c r="G880">
        <v>841</v>
      </c>
      <c r="H880">
        <v>4</v>
      </c>
      <c r="I880" t="s">
        <v>3103</v>
      </c>
      <c r="J880">
        <v>5</v>
      </c>
      <c r="K880" t="s">
        <v>3104</v>
      </c>
      <c r="L880" t="s">
        <v>3105</v>
      </c>
    </row>
    <row r="881" spans="1:12" x14ac:dyDescent="0.3">
      <c r="A881" t="s">
        <v>3078</v>
      </c>
      <c r="B881" t="s">
        <v>3079</v>
      </c>
      <c r="C881" t="s">
        <v>14</v>
      </c>
      <c r="D881">
        <v>39.947142756700003</v>
      </c>
      <c r="E881">
        <v>-75.144509560499998</v>
      </c>
      <c r="F881" t="s">
        <v>3080</v>
      </c>
      <c r="G881">
        <v>841</v>
      </c>
      <c r="H881">
        <v>4</v>
      </c>
      <c r="I881" t="s">
        <v>3106</v>
      </c>
      <c r="J881">
        <v>3</v>
      </c>
      <c r="K881" t="s">
        <v>3107</v>
      </c>
      <c r="L881" t="s">
        <v>3108</v>
      </c>
    </row>
    <row r="882" spans="1:12" x14ac:dyDescent="0.3">
      <c r="A882" t="s">
        <v>3109</v>
      </c>
      <c r="B882" t="s">
        <v>3110</v>
      </c>
      <c r="C882" t="s">
        <v>14</v>
      </c>
      <c r="D882">
        <v>39.959879200000003</v>
      </c>
      <c r="E882">
        <v>-75.190681499999997</v>
      </c>
      <c r="F882" t="s">
        <v>743</v>
      </c>
      <c r="G882">
        <v>833</v>
      </c>
      <c r="H882">
        <v>4</v>
      </c>
      <c r="I882" t="s">
        <v>3111</v>
      </c>
      <c r="J882">
        <v>3</v>
      </c>
      <c r="K882" t="s">
        <v>3112</v>
      </c>
      <c r="L882" t="s">
        <v>158</v>
      </c>
    </row>
    <row r="883" spans="1:12" x14ac:dyDescent="0.3">
      <c r="A883" t="s">
        <v>3109</v>
      </c>
      <c r="B883" t="s">
        <v>3110</v>
      </c>
      <c r="C883" t="s">
        <v>14</v>
      </c>
      <c r="D883">
        <v>39.959879200000003</v>
      </c>
      <c r="E883">
        <v>-75.190681499999997</v>
      </c>
      <c r="F883" t="s">
        <v>743</v>
      </c>
      <c r="G883">
        <v>833</v>
      </c>
      <c r="H883">
        <v>4</v>
      </c>
      <c r="I883" t="s">
        <v>3113</v>
      </c>
      <c r="J883">
        <v>4</v>
      </c>
      <c r="K883" t="s">
        <v>3114</v>
      </c>
      <c r="L883" t="s">
        <v>3115</v>
      </c>
    </row>
    <row r="884" spans="1:12" x14ac:dyDescent="0.3">
      <c r="A884" t="s">
        <v>3109</v>
      </c>
      <c r="B884" t="s">
        <v>3110</v>
      </c>
      <c r="C884" t="s">
        <v>14</v>
      </c>
      <c r="D884">
        <v>39.959879200000003</v>
      </c>
      <c r="E884">
        <v>-75.190681499999997</v>
      </c>
      <c r="F884" t="s">
        <v>743</v>
      </c>
      <c r="G884">
        <v>833</v>
      </c>
      <c r="H884">
        <v>4</v>
      </c>
      <c r="I884" t="s">
        <v>3116</v>
      </c>
      <c r="J884">
        <v>4</v>
      </c>
      <c r="K884" t="s">
        <v>3117</v>
      </c>
      <c r="L884" t="s">
        <v>3118</v>
      </c>
    </row>
    <row r="885" spans="1:12" x14ac:dyDescent="0.3">
      <c r="A885" t="s">
        <v>3109</v>
      </c>
      <c r="B885" t="s">
        <v>3110</v>
      </c>
      <c r="C885" t="s">
        <v>14</v>
      </c>
      <c r="D885">
        <v>39.959879200000003</v>
      </c>
      <c r="E885">
        <v>-75.190681499999997</v>
      </c>
      <c r="F885" t="s">
        <v>743</v>
      </c>
      <c r="G885">
        <v>833</v>
      </c>
      <c r="H885">
        <v>4</v>
      </c>
      <c r="I885" t="s">
        <v>3119</v>
      </c>
      <c r="J885">
        <v>5</v>
      </c>
      <c r="K885" t="s">
        <v>3120</v>
      </c>
      <c r="L885" t="s">
        <v>3121</v>
      </c>
    </row>
    <row r="886" spans="1:12" x14ac:dyDescent="0.3">
      <c r="A886" t="s">
        <v>3109</v>
      </c>
      <c r="B886" t="s">
        <v>3110</v>
      </c>
      <c r="C886" t="s">
        <v>14</v>
      </c>
      <c r="D886">
        <v>39.959879200000003</v>
      </c>
      <c r="E886">
        <v>-75.190681499999997</v>
      </c>
      <c r="F886" t="s">
        <v>743</v>
      </c>
      <c r="G886">
        <v>833</v>
      </c>
      <c r="H886">
        <v>4</v>
      </c>
      <c r="I886" t="s">
        <v>3122</v>
      </c>
      <c r="J886">
        <v>5</v>
      </c>
      <c r="K886" t="s">
        <v>3123</v>
      </c>
      <c r="L886" t="s">
        <v>20</v>
      </c>
    </row>
    <row r="887" spans="1:12" x14ac:dyDescent="0.3">
      <c r="A887" t="s">
        <v>3109</v>
      </c>
      <c r="B887" t="s">
        <v>3110</v>
      </c>
      <c r="C887" t="s">
        <v>14</v>
      </c>
      <c r="D887">
        <v>39.959879200000003</v>
      </c>
      <c r="E887">
        <v>-75.190681499999997</v>
      </c>
      <c r="F887" t="s">
        <v>743</v>
      </c>
      <c r="G887">
        <v>833</v>
      </c>
      <c r="H887">
        <v>4</v>
      </c>
      <c r="I887" t="s">
        <v>3124</v>
      </c>
      <c r="J887">
        <v>1</v>
      </c>
      <c r="L887" t="s">
        <v>3125</v>
      </c>
    </row>
    <row r="888" spans="1:12" x14ac:dyDescent="0.3">
      <c r="A888" t="s">
        <v>3109</v>
      </c>
      <c r="B888" t="s">
        <v>3110</v>
      </c>
      <c r="C888" t="s">
        <v>14</v>
      </c>
      <c r="D888">
        <v>39.959879200000003</v>
      </c>
      <c r="E888">
        <v>-75.190681499999997</v>
      </c>
      <c r="F888" t="s">
        <v>743</v>
      </c>
      <c r="G888">
        <v>833</v>
      </c>
      <c r="H888">
        <v>4</v>
      </c>
      <c r="I888" t="s">
        <v>3126</v>
      </c>
      <c r="J888">
        <v>5</v>
      </c>
      <c r="K888" t="s">
        <v>3127</v>
      </c>
      <c r="L888" t="s">
        <v>3128</v>
      </c>
    </row>
    <row r="889" spans="1:12" x14ac:dyDescent="0.3">
      <c r="A889" t="s">
        <v>3109</v>
      </c>
      <c r="B889" t="s">
        <v>3110</v>
      </c>
      <c r="C889" t="s">
        <v>14</v>
      </c>
      <c r="D889">
        <v>39.959879200000003</v>
      </c>
      <c r="E889">
        <v>-75.190681499999997</v>
      </c>
      <c r="F889" t="s">
        <v>743</v>
      </c>
      <c r="G889">
        <v>833</v>
      </c>
      <c r="H889">
        <v>4</v>
      </c>
      <c r="I889" t="s">
        <v>3129</v>
      </c>
      <c r="J889">
        <v>2</v>
      </c>
      <c r="K889" t="s">
        <v>3130</v>
      </c>
      <c r="L889" t="s">
        <v>3131</v>
      </c>
    </row>
    <row r="890" spans="1:12" x14ac:dyDescent="0.3">
      <c r="A890" t="s">
        <v>3109</v>
      </c>
      <c r="B890" t="s">
        <v>3110</v>
      </c>
      <c r="C890" t="s">
        <v>14</v>
      </c>
      <c r="D890">
        <v>39.959879200000003</v>
      </c>
      <c r="E890">
        <v>-75.190681499999997</v>
      </c>
      <c r="F890" t="s">
        <v>743</v>
      </c>
      <c r="G890">
        <v>833</v>
      </c>
      <c r="H890">
        <v>4</v>
      </c>
      <c r="I890" t="s">
        <v>3132</v>
      </c>
      <c r="J890">
        <v>5</v>
      </c>
      <c r="L890" t="s">
        <v>3133</v>
      </c>
    </row>
    <row r="891" spans="1:12" x14ac:dyDescent="0.3">
      <c r="A891" t="s">
        <v>3109</v>
      </c>
      <c r="B891" t="s">
        <v>3110</v>
      </c>
      <c r="C891" t="s">
        <v>14</v>
      </c>
      <c r="D891">
        <v>39.959879200000003</v>
      </c>
      <c r="E891">
        <v>-75.190681499999997</v>
      </c>
      <c r="F891" t="s">
        <v>743</v>
      </c>
      <c r="G891">
        <v>833</v>
      </c>
      <c r="H891">
        <v>4</v>
      </c>
      <c r="I891" t="s">
        <v>3134</v>
      </c>
      <c r="J891">
        <v>5</v>
      </c>
      <c r="L891" t="s">
        <v>3135</v>
      </c>
    </row>
    <row r="892" spans="1:12" x14ac:dyDescent="0.3">
      <c r="A892" t="s">
        <v>3136</v>
      </c>
      <c r="B892" t="s">
        <v>3137</v>
      </c>
      <c r="C892" t="s">
        <v>14</v>
      </c>
      <c r="D892">
        <v>39.95214</v>
      </c>
      <c r="E892">
        <v>-75.172216199999994</v>
      </c>
      <c r="F892" t="s">
        <v>3138</v>
      </c>
      <c r="G892">
        <v>825</v>
      </c>
      <c r="H892">
        <v>3.5</v>
      </c>
      <c r="I892" t="s">
        <v>3139</v>
      </c>
      <c r="J892">
        <v>2</v>
      </c>
      <c r="K892" t="s">
        <v>3140</v>
      </c>
      <c r="L892" t="s">
        <v>3141</v>
      </c>
    </row>
    <row r="893" spans="1:12" x14ac:dyDescent="0.3">
      <c r="A893" t="s">
        <v>3136</v>
      </c>
      <c r="B893" t="s">
        <v>3137</v>
      </c>
      <c r="C893" t="s">
        <v>14</v>
      </c>
      <c r="D893">
        <v>39.95214</v>
      </c>
      <c r="E893">
        <v>-75.172216199999994</v>
      </c>
      <c r="F893" t="s">
        <v>3138</v>
      </c>
      <c r="G893">
        <v>825</v>
      </c>
      <c r="H893">
        <v>3.5</v>
      </c>
      <c r="I893" t="s">
        <v>3142</v>
      </c>
      <c r="J893">
        <v>5</v>
      </c>
      <c r="K893" t="s">
        <v>3143</v>
      </c>
      <c r="L893" t="s">
        <v>3144</v>
      </c>
    </row>
    <row r="894" spans="1:12" x14ac:dyDescent="0.3">
      <c r="A894" t="s">
        <v>3136</v>
      </c>
      <c r="B894" t="s">
        <v>3137</v>
      </c>
      <c r="C894" t="s">
        <v>14</v>
      </c>
      <c r="D894">
        <v>39.95214</v>
      </c>
      <c r="E894">
        <v>-75.172216199999994</v>
      </c>
      <c r="F894" t="s">
        <v>3138</v>
      </c>
      <c r="G894">
        <v>825</v>
      </c>
      <c r="H894">
        <v>3.5</v>
      </c>
      <c r="I894" t="s">
        <v>3145</v>
      </c>
      <c r="J894">
        <v>5</v>
      </c>
      <c r="K894" t="s">
        <v>3146</v>
      </c>
      <c r="L894" t="s">
        <v>3147</v>
      </c>
    </row>
    <row r="895" spans="1:12" x14ac:dyDescent="0.3">
      <c r="A895" t="s">
        <v>3136</v>
      </c>
      <c r="B895" t="s">
        <v>3137</v>
      </c>
      <c r="C895" t="s">
        <v>14</v>
      </c>
      <c r="D895">
        <v>39.95214</v>
      </c>
      <c r="E895">
        <v>-75.172216199999994</v>
      </c>
      <c r="F895" t="s">
        <v>3138</v>
      </c>
      <c r="G895">
        <v>825</v>
      </c>
      <c r="H895">
        <v>3.5</v>
      </c>
      <c r="I895" t="s">
        <v>3148</v>
      </c>
      <c r="J895">
        <v>2</v>
      </c>
      <c r="K895" t="s">
        <v>3149</v>
      </c>
      <c r="L895" t="s">
        <v>3150</v>
      </c>
    </row>
    <row r="896" spans="1:12" x14ac:dyDescent="0.3">
      <c r="A896" t="s">
        <v>3136</v>
      </c>
      <c r="B896" t="s">
        <v>3137</v>
      </c>
      <c r="C896" t="s">
        <v>14</v>
      </c>
      <c r="D896">
        <v>39.95214</v>
      </c>
      <c r="E896">
        <v>-75.172216199999994</v>
      </c>
      <c r="F896" t="s">
        <v>3138</v>
      </c>
      <c r="G896">
        <v>825</v>
      </c>
      <c r="H896">
        <v>3.5</v>
      </c>
      <c r="I896" t="s">
        <v>3151</v>
      </c>
      <c r="J896">
        <v>5</v>
      </c>
      <c r="K896" t="s">
        <v>3152</v>
      </c>
      <c r="L896" t="s">
        <v>3153</v>
      </c>
    </row>
    <row r="897" spans="1:35" x14ac:dyDescent="0.3">
      <c r="A897" t="s">
        <v>3136</v>
      </c>
      <c r="B897" t="s">
        <v>3137</v>
      </c>
      <c r="C897" t="s">
        <v>14</v>
      </c>
      <c r="D897">
        <v>39.95214</v>
      </c>
      <c r="E897">
        <v>-75.172216199999994</v>
      </c>
      <c r="F897" t="s">
        <v>3138</v>
      </c>
      <c r="G897">
        <v>825</v>
      </c>
      <c r="H897">
        <v>3.5</v>
      </c>
      <c r="I897" t="s">
        <v>3154</v>
      </c>
      <c r="J897">
        <v>4</v>
      </c>
      <c r="K897" t="s">
        <v>3155</v>
      </c>
      <c r="L897" t="s">
        <v>3156</v>
      </c>
    </row>
    <row r="898" spans="1:35" x14ac:dyDescent="0.3">
      <c r="A898" t="s">
        <v>3136</v>
      </c>
      <c r="B898" t="s">
        <v>3137</v>
      </c>
      <c r="C898" t="s">
        <v>14</v>
      </c>
      <c r="D898">
        <v>39.95214</v>
      </c>
      <c r="E898">
        <v>-75.172216199999994</v>
      </c>
      <c r="F898" t="s">
        <v>3138</v>
      </c>
      <c r="G898">
        <v>825</v>
      </c>
      <c r="H898">
        <v>3.5</v>
      </c>
      <c r="I898" t="s">
        <v>3157</v>
      </c>
      <c r="J898">
        <v>4</v>
      </c>
      <c r="K898" t="s">
        <v>3158</v>
      </c>
      <c r="L898" t="s">
        <v>3159</v>
      </c>
    </row>
    <row r="899" spans="1:35" x14ac:dyDescent="0.3">
      <c r="A899" t="s">
        <v>3136</v>
      </c>
      <c r="B899" t="s">
        <v>3137</v>
      </c>
      <c r="C899" t="s">
        <v>14</v>
      </c>
      <c r="D899">
        <v>39.95214</v>
      </c>
      <c r="E899">
        <v>-75.172216199999994</v>
      </c>
      <c r="F899" t="s">
        <v>3138</v>
      </c>
      <c r="G899">
        <v>825</v>
      </c>
      <c r="H899">
        <v>3.5</v>
      </c>
      <c r="I899" t="s">
        <v>3160</v>
      </c>
      <c r="J899">
        <v>1</v>
      </c>
      <c r="K899" t="s">
        <v>3161</v>
      </c>
      <c r="L899" t="s">
        <v>3162</v>
      </c>
    </row>
    <row r="900" spans="1:35" x14ac:dyDescent="0.3">
      <c r="A900" t="s">
        <v>3136</v>
      </c>
      <c r="B900" t="s">
        <v>3137</v>
      </c>
      <c r="C900" t="s">
        <v>14</v>
      </c>
      <c r="D900">
        <v>39.95214</v>
      </c>
      <c r="E900">
        <v>-75.172216199999994</v>
      </c>
      <c r="F900" t="s">
        <v>3138</v>
      </c>
      <c r="G900">
        <v>825</v>
      </c>
      <c r="H900">
        <v>3.5</v>
      </c>
      <c r="I900" t="s">
        <v>3163</v>
      </c>
      <c r="J900">
        <v>4</v>
      </c>
      <c r="K900" t="s">
        <v>3164</v>
      </c>
      <c r="L900" t="s">
        <v>3165</v>
      </c>
    </row>
    <row r="901" spans="1:35" x14ac:dyDescent="0.3">
      <c r="A901" t="s">
        <v>3136</v>
      </c>
      <c r="B901" t="s">
        <v>3137</v>
      </c>
      <c r="C901" t="s">
        <v>14</v>
      </c>
      <c r="D901">
        <v>39.95214</v>
      </c>
      <c r="E901">
        <v>-75.172216199999994</v>
      </c>
      <c r="F901" t="s">
        <v>3138</v>
      </c>
      <c r="G901">
        <v>825</v>
      </c>
      <c r="H901">
        <v>3.5</v>
      </c>
      <c r="I901" t="s">
        <v>3166</v>
      </c>
      <c r="J901">
        <v>3</v>
      </c>
      <c r="K901" t="s">
        <v>3167</v>
      </c>
      <c r="L901" t="s">
        <v>3168</v>
      </c>
    </row>
    <row r="902" spans="1:35" x14ac:dyDescent="0.3">
      <c r="A902" t="s">
        <v>3169</v>
      </c>
      <c r="B902" t="s">
        <v>3170</v>
      </c>
      <c r="C902" t="s">
        <v>14</v>
      </c>
      <c r="D902">
        <v>39.950352000000002</v>
      </c>
      <c r="E902">
        <v>-75.161582899999999</v>
      </c>
      <c r="F902" t="s">
        <v>3171</v>
      </c>
      <c r="G902">
        <v>822</v>
      </c>
      <c r="H902">
        <v>4</v>
      </c>
      <c r="I902" t="s">
        <v>3172</v>
      </c>
      <c r="J902">
        <v>2</v>
      </c>
      <c r="K902" t="s">
        <v>3173</v>
      </c>
      <c r="L902" t="s">
        <v>3174</v>
      </c>
    </row>
    <row r="903" spans="1:35" x14ac:dyDescent="0.3">
      <c r="A903" t="s">
        <v>3169</v>
      </c>
      <c r="B903" t="s">
        <v>3170</v>
      </c>
      <c r="C903" t="s">
        <v>14</v>
      </c>
      <c r="D903">
        <v>39.950352000000002</v>
      </c>
      <c r="E903">
        <v>-75.161582899999999</v>
      </c>
      <c r="F903" t="s">
        <v>3171</v>
      </c>
      <c r="G903">
        <v>822</v>
      </c>
      <c r="H903">
        <v>4</v>
      </c>
      <c r="I903" t="s">
        <v>3175</v>
      </c>
      <c r="J903">
        <v>5</v>
      </c>
      <c r="K903" t="s">
        <v>3176</v>
      </c>
      <c r="L903" t="s">
        <v>3177</v>
      </c>
      <c r="M903" t="s">
        <v>3178</v>
      </c>
      <c r="N903" t="s">
        <v>3179</v>
      </c>
      <c r="O903" t="s">
        <v>3180</v>
      </c>
      <c r="P903" t="s">
        <v>3181</v>
      </c>
      <c r="Q903" t="s">
        <v>3182</v>
      </c>
      <c r="R903" t="s">
        <v>3183</v>
      </c>
      <c r="S903" t="s">
        <v>3184</v>
      </c>
      <c r="T903" t="s">
        <v>3185</v>
      </c>
      <c r="U903" t="s">
        <v>3186</v>
      </c>
      <c r="V903" t="s">
        <v>3187</v>
      </c>
      <c r="W903" t="s">
        <v>3188</v>
      </c>
      <c r="X903" t="s">
        <v>3189</v>
      </c>
      <c r="Y903" t="s">
        <v>3190</v>
      </c>
      <c r="Z903" t="s">
        <v>3191</v>
      </c>
      <c r="AA903" t="s">
        <v>3192</v>
      </c>
      <c r="AB903" t="s">
        <v>3193</v>
      </c>
      <c r="AC903" t="s">
        <v>3194</v>
      </c>
      <c r="AD903" t="s">
        <v>3195</v>
      </c>
      <c r="AE903" t="s">
        <v>3196</v>
      </c>
      <c r="AF903" t="s">
        <v>3197</v>
      </c>
      <c r="AG903" t="s">
        <v>3198</v>
      </c>
      <c r="AH903" t="s">
        <v>3199</v>
      </c>
      <c r="AI903" t="s">
        <v>3200</v>
      </c>
    </row>
    <row r="904" spans="1:35" x14ac:dyDescent="0.3">
      <c r="A904" t="s">
        <v>3169</v>
      </c>
      <c r="B904" t="s">
        <v>3170</v>
      </c>
      <c r="C904" t="s">
        <v>14</v>
      </c>
      <c r="D904">
        <v>39.950352000000002</v>
      </c>
      <c r="E904">
        <v>-75.161582899999999</v>
      </c>
      <c r="F904" t="s">
        <v>3171</v>
      </c>
      <c r="G904">
        <v>822</v>
      </c>
      <c r="H904">
        <v>4</v>
      </c>
      <c r="I904" t="s">
        <v>3201</v>
      </c>
      <c r="J904">
        <v>3</v>
      </c>
      <c r="K904" t="s">
        <v>3202</v>
      </c>
      <c r="L904" t="s">
        <v>3203</v>
      </c>
    </row>
    <row r="905" spans="1:35" x14ac:dyDescent="0.3">
      <c r="A905" t="s">
        <v>3169</v>
      </c>
      <c r="B905" t="s">
        <v>3170</v>
      </c>
      <c r="C905" t="s">
        <v>14</v>
      </c>
      <c r="D905">
        <v>39.950352000000002</v>
      </c>
      <c r="E905">
        <v>-75.161582899999999</v>
      </c>
      <c r="F905" t="s">
        <v>3171</v>
      </c>
      <c r="G905">
        <v>822</v>
      </c>
      <c r="H905">
        <v>4</v>
      </c>
      <c r="I905" t="s">
        <v>3204</v>
      </c>
      <c r="J905">
        <v>4</v>
      </c>
      <c r="K905" t="s">
        <v>3205</v>
      </c>
      <c r="L905" t="s">
        <v>3206</v>
      </c>
    </row>
    <row r="906" spans="1:35" x14ac:dyDescent="0.3">
      <c r="A906" t="s">
        <v>3169</v>
      </c>
      <c r="B906" t="s">
        <v>3170</v>
      </c>
      <c r="C906" t="s">
        <v>14</v>
      </c>
      <c r="D906">
        <v>39.950352000000002</v>
      </c>
      <c r="E906">
        <v>-75.161582899999999</v>
      </c>
      <c r="F906" t="s">
        <v>3171</v>
      </c>
      <c r="G906">
        <v>822</v>
      </c>
      <c r="H906">
        <v>4</v>
      </c>
      <c r="I906" t="s">
        <v>3207</v>
      </c>
      <c r="J906">
        <v>4</v>
      </c>
      <c r="K906" t="s">
        <v>3208</v>
      </c>
      <c r="L906" t="s">
        <v>3209</v>
      </c>
    </row>
    <row r="907" spans="1:35" x14ac:dyDescent="0.3">
      <c r="A907" t="s">
        <v>3169</v>
      </c>
      <c r="B907" t="s">
        <v>3170</v>
      </c>
      <c r="C907" t="s">
        <v>14</v>
      </c>
      <c r="D907">
        <v>39.950352000000002</v>
      </c>
      <c r="E907">
        <v>-75.161582899999999</v>
      </c>
      <c r="F907" t="s">
        <v>3171</v>
      </c>
      <c r="G907">
        <v>822</v>
      </c>
      <c r="H907">
        <v>4</v>
      </c>
      <c r="I907" t="s">
        <v>3210</v>
      </c>
      <c r="J907">
        <v>3</v>
      </c>
      <c r="K907" t="s">
        <v>3211</v>
      </c>
      <c r="L907" t="s">
        <v>3212</v>
      </c>
    </row>
    <row r="908" spans="1:35" x14ac:dyDescent="0.3">
      <c r="A908" t="s">
        <v>3169</v>
      </c>
      <c r="B908" t="s">
        <v>3170</v>
      </c>
      <c r="C908" t="s">
        <v>14</v>
      </c>
      <c r="D908">
        <v>39.950352000000002</v>
      </c>
      <c r="E908">
        <v>-75.161582899999999</v>
      </c>
      <c r="F908" t="s">
        <v>3171</v>
      </c>
      <c r="G908">
        <v>822</v>
      </c>
      <c r="H908">
        <v>4</v>
      </c>
      <c r="I908" t="s">
        <v>3213</v>
      </c>
      <c r="J908">
        <v>4</v>
      </c>
      <c r="K908" t="s">
        <v>3214</v>
      </c>
      <c r="L908" t="s">
        <v>3215</v>
      </c>
    </row>
    <row r="909" spans="1:35" x14ac:dyDescent="0.3">
      <c r="A909" t="s">
        <v>3169</v>
      </c>
      <c r="B909" t="s">
        <v>3170</v>
      </c>
      <c r="C909" t="s">
        <v>14</v>
      </c>
      <c r="D909">
        <v>39.950352000000002</v>
      </c>
      <c r="E909">
        <v>-75.161582899999999</v>
      </c>
      <c r="F909" t="s">
        <v>3171</v>
      </c>
      <c r="G909">
        <v>822</v>
      </c>
      <c r="H909">
        <v>4</v>
      </c>
      <c r="I909" t="s">
        <v>3216</v>
      </c>
      <c r="J909">
        <v>4</v>
      </c>
      <c r="K909" t="s">
        <v>3217</v>
      </c>
      <c r="L909" t="s">
        <v>3218</v>
      </c>
      <c r="M909" t="s">
        <v>3219</v>
      </c>
      <c r="N909" t="s">
        <v>3220</v>
      </c>
    </row>
    <row r="910" spans="1:35" x14ac:dyDescent="0.3">
      <c r="A910" t="s">
        <v>3169</v>
      </c>
      <c r="B910" t="s">
        <v>3170</v>
      </c>
      <c r="C910" t="s">
        <v>14</v>
      </c>
      <c r="D910">
        <v>39.950352000000002</v>
      </c>
      <c r="E910">
        <v>-75.161582899999999</v>
      </c>
      <c r="F910" t="s">
        <v>3171</v>
      </c>
      <c r="G910">
        <v>822</v>
      </c>
      <c r="H910">
        <v>4</v>
      </c>
      <c r="I910" t="s">
        <v>3221</v>
      </c>
      <c r="J910">
        <v>5</v>
      </c>
      <c r="K910" t="s">
        <v>3222</v>
      </c>
      <c r="L910" t="s">
        <v>3223</v>
      </c>
    </row>
    <row r="911" spans="1:35" x14ac:dyDescent="0.3">
      <c r="A911" t="s">
        <v>3169</v>
      </c>
      <c r="B911" t="s">
        <v>3170</v>
      </c>
      <c r="C911" t="s">
        <v>14</v>
      </c>
      <c r="D911">
        <v>39.950352000000002</v>
      </c>
      <c r="E911">
        <v>-75.161582899999999</v>
      </c>
      <c r="F911" t="s">
        <v>3171</v>
      </c>
      <c r="G911">
        <v>822</v>
      </c>
      <c r="H911">
        <v>4</v>
      </c>
      <c r="I911" t="s">
        <v>3224</v>
      </c>
      <c r="J911">
        <v>2</v>
      </c>
      <c r="K911" t="s">
        <v>3225</v>
      </c>
      <c r="L911" t="s">
        <v>3226</v>
      </c>
    </row>
    <row r="912" spans="1:35" x14ac:dyDescent="0.3">
      <c r="A912" t="s">
        <v>3227</v>
      </c>
      <c r="B912" t="s">
        <v>3228</v>
      </c>
      <c r="C912" t="s">
        <v>14</v>
      </c>
      <c r="D912">
        <v>39.9467949</v>
      </c>
      <c r="E912">
        <v>-75.157702499999999</v>
      </c>
      <c r="F912" t="s">
        <v>3229</v>
      </c>
      <c r="G912">
        <v>818</v>
      </c>
      <c r="H912">
        <v>4</v>
      </c>
      <c r="I912" t="s">
        <v>3230</v>
      </c>
      <c r="J912">
        <v>3</v>
      </c>
      <c r="K912" t="s">
        <v>3231</v>
      </c>
      <c r="L912" t="s">
        <v>2846</v>
      </c>
    </row>
    <row r="913" spans="1:21" x14ac:dyDescent="0.3">
      <c r="A913" t="s">
        <v>3227</v>
      </c>
      <c r="B913" t="s">
        <v>3228</v>
      </c>
      <c r="C913" t="s">
        <v>14</v>
      </c>
      <c r="D913">
        <v>39.9467949</v>
      </c>
      <c r="E913">
        <v>-75.157702499999999</v>
      </c>
      <c r="F913" t="s">
        <v>3229</v>
      </c>
      <c r="G913">
        <v>818</v>
      </c>
      <c r="H913">
        <v>4</v>
      </c>
      <c r="I913" t="s">
        <v>3232</v>
      </c>
      <c r="J913">
        <v>4</v>
      </c>
      <c r="K913" t="s">
        <v>3233</v>
      </c>
      <c r="L913" t="s">
        <v>3234</v>
      </c>
    </row>
    <row r="914" spans="1:21" x14ac:dyDescent="0.3">
      <c r="A914" t="s">
        <v>3227</v>
      </c>
      <c r="B914" t="s">
        <v>3228</v>
      </c>
      <c r="C914" t="s">
        <v>14</v>
      </c>
      <c r="D914">
        <v>39.9467949</v>
      </c>
      <c r="E914">
        <v>-75.157702499999999</v>
      </c>
      <c r="F914" t="s">
        <v>3229</v>
      </c>
      <c r="G914">
        <v>818</v>
      </c>
      <c r="H914">
        <v>4</v>
      </c>
      <c r="I914" t="s">
        <v>3235</v>
      </c>
      <c r="J914">
        <v>4</v>
      </c>
      <c r="K914" t="s">
        <v>3236</v>
      </c>
      <c r="L914" t="s">
        <v>2064</v>
      </c>
    </row>
    <row r="915" spans="1:21" x14ac:dyDescent="0.3">
      <c r="A915" t="s">
        <v>3227</v>
      </c>
      <c r="B915" t="s">
        <v>3228</v>
      </c>
      <c r="C915" t="s">
        <v>14</v>
      </c>
      <c r="D915">
        <v>39.9467949</v>
      </c>
      <c r="E915">
        <v>-75.157702499999999</v>
      </c>
      <c r="F915" t="s">
        <v>3229</v>
      </c>
      <c r="G915">
        <v>818</v>
      </c>
      <c r="H915">
        <v>4</v>
      </c>
      <c r="I915" t="s">
        <v>3237</v>
      </c>
      <c r="J915">
        <v>5</v>
      </c>
      <c r="K915" t="s">
        <v>3238</v>
      </c>
      <c r="L915" t="s">
        <v>3239</v>
      </c>
    </row>
    <row r="916" spans="1:21" x14ac:dyDescent="0.3">
      <c r="A916" t="s">
        <v>3227</v>
      </c>
      <c r="B916" t="s">
        <v>3228</v>
      </c>
      <c r="C916" t="s">
        <v>14</v>
      </c>
      <c r="D916">
        <v>39.9467949</v>
      </c>
      <c r="E916">
        <v>-75.157702499999999</v>
      </c>
      <c r="F916" t="s">
        <v>3229</v>
      </c>
      <c r="G916">
        <v>818</v>
      </c>
      <c r="H916">
        <v>4</v>
      </c>
      <c r="I916" t="s">
        <v>3240</v>
      </c>
      <c r="J916">
        <v>5</v>
      </c>
      <c r="K916" t="s">
        <v>3241</v>
      </c>
      <c r="L916" t="s">
        <v>3242</v>
      </c>
    </row>
    <row r="917" spans="1:21" x14ac:dyDescent="0.3">
      <c r="A917" t="s">
        <v>3227</v>
      </c>
      <c r="B917" t="s">
        <v>3228</v>
      </c>
      <c r="C917" t="s">
        <v>14</v>
      </c>
      <c r="D917">
        <v>39.9467949</v>
      </c>
      <c r="E917">
        <v>-75.157702499999999</v>
      </c>
      <c r="F917" t="s">
        <v>3229</v>
      </c>
      <c r="G917">
        <v>818</v>
      </c>
      <c r="H917">
        <v>4</v>
      </c>
      <c r="I917" t="s">
        <v>3243</v>
      </c>
      <c r="J917">
        <v>4</v>
      </c>
      <c r="K917" t="s">
        <v>3244</v>
      </c>
      <c r="L917" t="s">
        <v>3245</v>
      </c>
    </row>
    <row r="918" spans="1:21" x14ac:dyDescent="0.3">
      <c r="A918" t="s">
        <v>3227</v>
      </c>
      <c r="B918" t="s">
        <v>3228</v>
      </c>
      <c r="C918" t="s">
        <v>14</v>
      </c>
      <c r="D918">
        <v>39.9467949</v>
      </c>
      <c r="E918">
        <v>-75.157702499999999</v>
      </c>
      <c r="F918" t="s">
        <v>3229</v>
      </c>
      <c r="G918">
        <v>818</v>
      </c>
      <c r="H918">
        <v>4</v>
      </c>
      <c r="I918" t="s">
        <v>3246</v>
      </c>
      <c r="J918">
        <v>5</v>
      </c>
      <c r="K918" t="s">
        <v>3247</v>
      </c>
      <c r="L918" t="s">
        <v>3248</v>
      </c>
    </row>
    <row r="919" spans="1:21" x14ac:dyDescent="0.3">
      <c r="A919" t="s">
        <v>3227</v>
      </c>
      <c r="B919" t="s">
        <v>3228</v>
      </c>
      <c r="C919" t="s">
        <v>14</v>
      </c>
      <c r="D919">
        <v>39.9467949</v>
      </c>
      <c r="E919">
        <v>-75.157702499999999</v>
      </c>
      <c r="F919" t="s">
        <v>3229</v>
      </c>
      <c r="G919">
        <v>818</v>
      </c>
      <c r="H919">
        <v>4</v>
      </c>
      <c r="I919" t="s">
        <v>3249</v>
      </c>
      <c r="J919">
        <v>5</v>
      </c>
      <c r="K919" t="s">
        <v>3250</v>
      </c>
      <c r="L919" t="s">
        <v>3251</v>
      </c>
    </row>
    <row r="920" spans="1:21" x14ac:dyDescent="0.3">
      <c r="A920" t="s">
        <v>3227</v>
      </c>
      <c r="B920" t="s">
        <v>3228</v>
      </c>
      <c r="C920" t="s">
        <v>14</v>
      </c>
      <c r="D920">
        <v>39.9467949</v>
      </c>
      <c r="E920">
        <v>-75.157702499999999</v>
      </c>
      <c r="F920" t="s">
        <v>3229</v>
      </c>
      <c r="G920">
        <v>818</v>
      </c>
      <c r="H920">
        <v>4</v>
      </c>
      <c r="I920" t="s">
        <v>3252</v>
      </c>
      <c r="J920">
        <v>4</v>
      </c>
      <c r="K920" t="s">
        <v>3253</v>
      </c>
      <c r="L920" t="s">
        <v>3254</v>
      </c>
    </row>
    <row r="921" spans="1:21" x14ac:dyDescent="0.3">
      <c r="A921" t="s">
        <v>3227</v>
      </c>
      <c r="B921" t="s">
        <v>3228</v>
      </c>
      <c r="C921" t="s">
        <v>14</v>
      </c>
      <c r="D921">
        <v>39.9467949</v>
      </c>
      <c r="E921">
        <v>-75.157702499999999</v>
      </c>
      <c r="F921" t="s">
        <v>3229</v>
      </c>
      <c r="G921">
        <v>818</v>
      </c>
      <c r="H921">
        <v>4</v>
      </c>
      <c r="I921" t="s">
        <v>3255</v>
      </c>
      <c r="J921">
        <v>5</v>
      </c>
      <c r="K921" t="s">
        <v>3256</v>
      </c>
      <c r="L921" t="s">
        <v>3257</v>
      </c>
    </row>
    <row r="922" spans="1:21" x14ac:dyDescent="0.3">
      <c r="A922" t="s">
        <v>3258</v>
      </c>
      <c r="B922" t="s">
        <v>3259</v>
      </c>
      <c r="C922" t="s">
        <v>14</v>
      </c>
      <c r="D922">
        <v>39.931348</v>
      </c>
      <c r="E922">
        <v>-75.166497000000007</v>
      </c>
      <c r="F922" t="s">
        <v>3260</v>
      </c>
      <c r="G922">
        <v>813</v>
      </c>
      <c r="H922">
        <v>4</v>
      </c>
      <c r="I922" t="s">
        <v>3261</v>
      </c>
      <c r="J922">
        <v>4</v>
      </c>
      <c r="L922" t="s">
        <v>1645</v>
      </c>
    </row>
    <row r="923" spans="1:21" x14ac:dyDescent="0.3">
      <c r="A923" t="s">
        <v>3258</v>
      </c>
      <c r="B923" t="s">
        <v>3259</v>
      </c>
      <c r="C923" t="s">
        <v>14</v>
      </c>
      <c r="D923">
        <v>39.931348</v>
      </c>
      <c r="E923">
        <v>-75.166497000000007</v>
      </c>
      <c r="F923" t="s">
        <v>3260</v>
      </c>
      <c r="G923">
        <v>813</v>
      </c>
      <c r="H923">
        <v>4</v>
      </c>
      <c r="I923" t="s">
        <v>3262</v>
      </c>
      <c r="J923">
        <v>3</v>
      </c>
      <c r="K923" t="s">
        <v>3263</v>
      </c>
      <c r="L923" t="s">
        <v>3264</v>
      </c>
      <c r="M923" t="s">
        <v>3265</v>
      </c>
      <c r="N923" t="s">
        <v>3266</v>
      </c>
      <c r="O923" t="s">
        <v>3267</v>
      </c>
      <c r="P923" t="s">
        <v>3268</v>
      </c>
      <c r="Q923" t="s">
        <v>3269</v>
      </c>
      <c r="R923" t="s">
        <v>3270</v>
      </c>
    </row>
    <row r="924" spans="1:21" x14ac:dyDescent="0.3">
      <c r="A924" t="s">
        <v>3258</v>
      </c>
      <c r="B924" t="s">
        <v>3259</v>
      </c>
      <c r="C924" t="s">
        <v>14</v>
      </c>
      <c r="D924">
        <v>39.931348</v>
      </c>
      <c r="E924">
        <v>-75.166497000000007</v>
      </c>
      <c r="F924" t="s">
        <v>3260</v>
      </c>
      <c r="G924">
        <v>813</v>
      </c>
      <c r="H924">
        <v>4</v>
      </c>
      <c r="I924" t="s">
        <v>3271</v>
      </c>
      <c r="J924">
        <v>4</v>
      </c>
      <c r="K924" t="s">
        <v>3272</v>
      </c>
      <c r="L924" t="s">
        <v>3273</v>
      </c>
    </row>
    <row r="925" spans="1:21" x14ac:dyDescent="0.3">
      <c r="A925" t="s">
        <v>3258</v>
      </c>
      <c r="B925" t="s">
        <v>3259</v>
      </c>
      <c r="C925" t="s">
        <v>14</v>
      </c>
      <c r="D925">
        <v>39.931348</v>
      </c>
      <c r="E925">
        <v>-75.166497000000007</v>
      </c>
      <c r="F925" t="s">
        <v>3260</v>
      </c>
      <c r="G925">
        <v>813</v>
      </c>
      <c r="H925">
        <v>4</v>
      </c>
      <c r="I925" t="s">
        <v>3274</v>
      </c>
      <c r="J925">
        <v>3</v>
      </c>
      <c r="K925" t="s">
        <v>3275</v>
      </c>
      <c r="L925" t="s">
        <v>3276</v>
      </c>
    </row>
    <row r="926" spans="1:21" x14ac:dyDescent="0.3">
      <c r="A926" t="s">
        <v>3258</v>
      </c>
      <c r="B926" t="s">
        <v>3259</v>
      </c>
      <c r="C926" t="s">
        <v>14</v>
      </c>
      <c r="D926">
        <v>39.931348</v>
      </c>
      <c r="E926">
        <v>-75.166497000000007</v>
      </c>
      <c r="F926" t="s">
        <v>3260</v>
      </c>
      <c r="G926">
        <v>813</v>
      </c>
      <c r="H926">
        <v>4</v>
      </c>
      <c r="I926" t="s">
        <v>3277</v>
      </c>
      <c r="J926">
        <v>4</v>
      </c>
      <c r="K926" t="s">
        <v>3278</v>
      </c>
      <c r="L926" t="s">
        <v>3279</v>
      </c>
    </row>
    <row r="927" spans="1:21" x14ac:dyDescent="0.3">
      <c r="A927" t="s">
        <v>3258</v>
      </c>
      <c r="B927" t="s">
        <v>3259</v>
      </c>
      <c r="C927" t="s">
        <v>14</v>
      </c>
      <c r="D927">
        <v>39.931348</v>
      </c>
      <c r="E927">
        <v>-75.166497000000007</v>
      </c>
      <c r="F927" t="s">
        <v>3260</v>
      </c>
      <c r="G927">
        <v>813</v>
      </c>
      <c r="H927">
        <v>4</v>
      </c>
      <c r="I927" t="s">
        <v>3280</v>
      </c>
      <c r="J927">
        <v>4</v>
      </c>
      <c r="K927" t="s">
        <v>3281</v>
      </c>
      <c r="L927" t="s">
        <v>3282</v>
      </c>
      <c r="M927" t="s">
        <v>3283</v>
      </c>
      <c r="N927" t="s">
        <v>3284</v>
      </c>
      <c r="O927" t="s">
        <v>3285</v>
      </c>
      <c r="P927" t="s">
        <v>3286</v>
      </c>
      <c r="Q927" t="s">
        <v>3287</v>
      </c>
      <c r="R927" t="s">
        <v>3288</v>
      </c>
      <c r="S927" t="s">
        <v>3289</v>
      </c>
      <c r="T927" t="s">
        <v>3290</v>
      </c>
      <c r="U927" t="s">
        <v>3291</v>
      </c>
    </row>
    <row r="928" spans="1:21" x14ac:dyDescent="0.3">
      <c r="A928" t="s">
        <v>3258</v>
      </c>
      <c r="B928" t="s">
        <v>3259</v>
      </c>
      <c r="C928" t="s">
        <v>14</v>
      </c>
      <c r="D928">
        <v>39.931348</v>
      </c>
      <c r="E928">
        <v>-75.166497000000007</v>
      </c>
      <c r="F928" t="s">
        <v>3260</v>
      </c>
      <c r="G928">
        <v>813</v>
      </c>
      <c r="H928">
        <v>4</v>
      </c>
      <c r="I928" t="s">
        <v>3292</v>
      </c>
      <c r="J928">
        <v>5</v>
      </c>
      <c r="K928" t="s">
        <v>3293</v>
      </c>
      <c r="L928" t="s">
        <v>3294</v>
      </c>
    </row>
    <row r="929" spans="1:17" x14ac:dyDescent="0.3">
      <c r="A929" t="s">
        <v>3258</v>
      </c>
      <c r="B929" t="s">
        <v>3259</v>
      </c>
      <c r="C929" t="s">
        <v>14</v>
      </c>
      <c r="D929">
        <v>39.931348</v>
      </c>
      <c r="E929">
        <v>-75.166497000000007</v>
      </c>
      <c r="F929" t="s">
        <v>3260</v>
      </c>
      <c r="G929">
        <v>813</v>
      </c>
      <c r="H929">
        <v>4</v>
      </c>
      <c r="I929" t="s">
        <v>3295</v>
      </c>
      <c r="J929">
        <v>5</v>
      </c>
      <c r="K929" t="s">
        <v>3296</v>
      </c>
      <c r="L929" t="s">
        <v>3297</v>
      </c>
    </row>
    <row r="930" spans="1:17" x14ac:dyDescent="0.3">
      <c r="A930" t="s">
        <v>3258</v>
      </c>
      <c r="B930" t="s">
        <v>3259</v>
      </c>
      <c r="C930" t="s">
        <v>14</v>
      </c>
      <c r="D930">
        <v>39.931348</v>
      </c>
      <c r="E930">
        <v>-75.166497000000007</v>
      </c>
      <c r="F930" t="s">
        <v>3260</v>
      </c>
      <c r="G930">
        <v>813</v>
      </c>
      <c r="H930">
        <v>4</v>
      </c>
      <c r="I930" t="s">
        <v>3298</v>
      </c>
      <c r="J930">
        <v>4</v>
      </c>
      <c r="K930" t="s">
        <v>3299</v>
      </c>
      <c r="L930" t="s">
        <v>3300</v>
      </c>
    </row>
    <row r="931" spans="1:17" x14ac:dyDescent="0.3">
      <c r="A931" t="s">
        <v>3258</v>
      </c>
      <c r="B931" t="s">
        <v>3259</v>
      </c>
      <c r="C931" t="s">
        <v>14</v>
      </c>
      <c r="D931">
        <v>39.931348</v>
      </c>
      <c r="E931">
        <v>-75.166497000000007</v>
      </c>
      <c r="F931" t="s">
        <v>3260</v>
      </c>
      <c r="G931">
        <v>813</v>
      </c>
      <c r="H931">
        <v>4</v>
      </c>
      <c r="I931" t="s">
        <v>3301</v>
      </c>
      <c r="J931">
        <v>4</v>
      </c>
      <c r="K931" t="s">
        <v>3302</v>
      </c>
      <c r="L931" t="s">
        <v>3303</v>
      </c>
      <c r="M931" t="s">
        <v>3304</v>
      </c>
      <c r="N931" t="s">
        <v>3305</v>
      </c>
      <c r="O931" t="s">
        <v>3306</v>
      </c>
      <c r="P931" t="s">
        <v>3307</v>
      </c>
      <c r="Q931" t="s">
        <v>3308</v>
      </c>
    </row>
    <row r="932" spans="1:17" x14ac:dyDescent="0.3">
      <c r="A932" t="s">
        <v>3309</v>
      </c>
      <c r="B932" t="s">
        <v>3310</v>
      </c>
      <c r="C932" t="s">
        <v>14</v>
      </c>
      <c r="D932">
        <v>39.949333340300001</v>
      </c>
      <c r="E932">
        <v>-75.166732651199993</v>
      </c>
      <c r="F932" t="s">
        <v>3311</v>
      </c>
      <c r="G932">
        <v>810</v>
      </c>
      <c r="H932">
        <v>4.5</v>
      </c>
      <c r="I932" t="s">
        <v>3312</v>
      </c>
      <c r="J932">
        <v>1</v>
      </c>
      <c r="K932" t="s">
        <v>3313</v>
      </c>
      <c r="L932" t="s">
        <v>3314</v>
      </c>
    </row>
    <row r="933" spans="1:17" x14ac:dyDescent="0.3">
      <c r="A933" t="s">
        <v>3309</v>
      </c>
      <c r="B933" t="s">
        <v>3310</v>
      </c>
      <c r="C933" t="s">
        <v>14</v>
      </c>
      <c r="D933">
        <v>39.949333340300001</v>
      </c>
      <c r="E933">
        <v>-75.166732651199993</v>
      </c>
      <c r="F933" t="s">
        <v>3311</v>
      </c>
      <c r="G933">
        <v>810</v>
      </c>
      <c r="H933">
        <v>4.5</v>
      </c>
      <c r="I933" t="s">
        <v>3315</v>
      </c>
      <c r="J933">
        <v>4</v>
      </c>
      <c r="K933" t="s">
        <v>3316</v>
      </c>
      <c r="L933" t="s">
        <v>3317</v>
      </c>
    </row>
    <row r="934" spans="1:17" x14ac:dyDescent="0.3">
      <c r="A934" t="s">
        <v>3309</v>
      </c>
      <c r="B934" t="s">
        <v>3310</v>
      </c>
      <c r="C934" t="s">
        <v>14</v>
      </c>
      <c r="D934">
        <v>39.949333340300001</v>
      </c>
      <c r="E934">
        <v>-75.166732651199993</v>
      </c>
      <c r="F934" t="s">
        <v>3311</v>
      </c>
      <c r="G934">
        <v>810</v>
      </c>
      <c r="H934">
        <v>4.5</v>
      </c>
      <c r="I934" t="s">
        <v>3318</v>
      </c>
      <c r="J934">
        <v>5</v>
      </c>
      <c r="K934" t="s">
        <v>3319</v>
      </c>
      <c r="L934" t="s">
        <v>3320</v>
      </c>
    </row>
    <row r="935" spans="1:17" x14ac:dyDescent="0.3">
      <c r="A935" t="s">
        <v>3309</v>
      </c>
      <c r="B935" t="s">
        <v>3310</v>
      </c>
      <c r="C935" t="s">
        <v>14</v>
      </c>
      <c r="D935">
        <v>39.949333340300001</v>
      </c>
      <c r="E935">
        <v>-75.166732651199993</v>
      </c>
      <c r="F935" t="s">
        <v>3311</v>
      </c>
      <c r="G935">
        <v>810</v>
      </c>
      <c r="H935">
        <v>4.5</v>
      </c>
      <c r="I935" t="s">
        <v>3321</v>
      </c>
      <c r="J935">
        <v>5</v>
      </c>
      <c r="K935" t="s">
        <v>3322</v>
      </c>
      <c r="L935" t="s">
        <v>3323</v>
      </c>
    </row>
    <row r="936" spans="1:17" x14ac:dyDescent="0.3">
      <c r="A936" t="s">
        <v>3309</v>
      </c>
      <c r="B936" t="s">
        <v>3310</v>
      </c>
      <c r="C936" t="s">
        <v>14</v>
      </c>
      <c r="D936">
        <v>39.949333340300001</v>
      </c>
      <c r="E936">
        <v>-75.166732651199993</v>
      </c>
      <c r="F936" t="s">
        <v>3311</v>
      </c>
      <c r="G936">
        <v>810</v>
      </c>
      <c r="H936">
        <v>4.5</v>
      </c>
      <c r="I936" t="s">
        <v>3324</v>
      </c>
      <c r="J936">
        <v>4</v>
      </c>
      <c r="K936" t="s">
        <v>3325</v>
      </c>
      <c r="L936" t="s">
        <v>3326</v>
      </c>
    </row>
    <row r="937" spans="1:17" x14ac:dyDescent="0.3">
      <c r="A937" t="s">
        <v>3309</v>
      </c>
      <c r="B937" t="s">
        <v>3310</v>
      </c>
      <c r="C937" t="s">
        <v>14</v>
      </c>
      <c r="D937">
        <v>39.949333340300001</v>
      </c>
      <c r="E937">
        <v>-75.166732651199993</v>
      </c>
      <c r="F937" t="s">
        <v>3311</v>
      </c>
      <c r="G937">
        <v>810</v>
      </c>
      <c r="H937">
        <v>4.5</v>
      </c>
      <c r="I937" t="s">
        <v>3327</v>
      </c>
      <c r="J937">
        <v>5</v>
      </c>
      <c r="L937" t="s">
        <v>3328</v>
      </c>
    </row>
    <row r="938" spans="1:17" x14ac:dyDescent="0.3">
      <c r="A938" t="s">
        <v>3309</v>
      </c>
      <c r="B938" t="s">
        <v>3310</v>
      </c>
      <c r="C938" t="s">
        <v>14</v>
      </c>
      <c r="D938">
        <v>39.949333340300001</v>
      </c>
      <c r="E938">
        <v>-75.166732651199993</v>
      </c>
      <c r="F938" t="s">
        <v>3311</v>
      </c>
      <c r="G938">
        <v>810</v>
      </c>
      <c r="H938">
        <v>4.5</v>
      </c>
      <c r="I938" t="s">
        <v>3329</v>
      </c>
      <c r="J938">
        <v>4</v>
      </c>
      <c r="L938" t="s">
        <v>3330</v>
      </c>
    </row>
    <row r="939" spans="1:17" x14ac:dyDescent="0.3">
      <c r="A939" t="s">
        <v>3309</v>
      </c>
      <c r="B939" t="s">
        <v>3310</v>
      </c>
      <c r="C939" t="s">
        <v>14</v>
      </c>
      <c r="D939">
        <v>39.949333340300001</v>
      </c>
      <c r="E939">
        <v>-75.166732651199993</v>
      </c>
      <c r="F939" t="s">
        <v>3311</v>
      </c>
      <c r="G939">
        <v>810</v>
      </c>
      <c r="H939">
        <v>4.5</v>
      </c>
      <c r="I939" t="s">
        <v>3331</v>
      </c>
      <c r="J939">
        <v>5</v>
      </c>
      <c r="L939" t="s">
        <v>3332</v>
      </c>
    </row>
    <row r="940" spans="1:17" x14ac:dyDescent="0.3">
      <c r="A940" t="s">
        <v>3309</v>
      </c>
      <c r="B940" t="s">
        <v>3310</v>
      </c>
      <c r="C940" t="s">
        <v>14</v>
      </c>
      <c r="D940">
        <v>39.949333340300001</v>
      </c>
      <c r="E940">
        <v>-75.166732651199993</v>
      </c>
      <c r="F940" t="s">
        <v>3311</v>
      </c>
      <c r="G940">
        <v>810</v>
      </c>
      <c r="H940">
        <v>4.5</v>
      </c>
      <c r="I940" t="s">
        <v>3333</v>
      </c>
      <c r="J940">
        <v>5</v>
      </c>
      <c r="K940" t="s">
        <v>3334</v>
      </c>
      <c r="L940" t="s">
        <v>3335</v>
      </c>
    </row>
    <row r="941" spans="1:17" x14ac:dyDescent="0.3">
      <c r="A941" t="s">
        <v>3309</v>
      </c>
      <c r="B941" t="s">
        <v>3310</v>
      </c>
      <c r="C941" t="s">
        <v>14</v>
      </c>
      <c r="D941">
        <v>39.949333340300001</v>
      </c>
      <c r="E941">
        <v>-75.166732651199993</v>
      </c>
      <c r="F941" t="s">
        <v>3311</v>
      </c>
      <c r="G941">
        <v>810</v>
      </c>
      <c r="H941">
        <v>4.5</v>
      </c>
      <c r="I941" t="s">
        <v>3336</v>
      </c>
      <c r="J941">
        <v>4</v>
      </c>
      <c r="K941" t="s">
        <v>3337</v>
      </c>
      <c r="L941" t="s">
        <v>3338</v>
      </c>
    </row>
    <row r="942" spans="1:17" x14ac:dyDescent="0.3">
      <c r="A942" t="s">
        <v>3339</v>
      </c>
      <c r="B942" t="s">
        <v>3340</v>
      </c>
      <c r="C942" t="s">
        <v>14</v>
      </c>
      <c r="D942">
        <v>39.949579</v>
      </c>
      <c r="E942">
        <v>-75.155383099999995</v>
      </c>
      <c r="F942" t="s">
        <v>3341</v>
      </c>
      <c r="G942">
        <v>807</v>
      </c>
      <c r="H942">
        <v>4</v>
      </c>
      <c r="I942" t="s">
        <v>3342</v>
      </c>
      <c r="J942">
        <v>5</v>
      </c>
      <c r="L942" t="s">
        <v>3343</v>
      </c>
    </row>
    <row r="943" spans="1:17" x14ac:dyDescent="0.3">
      <c r="A943" t="s">
        <v>3339</v>
      </c>
      <c r="B943" t="s">
        <v>3340</v>
      </c>
      <c r="C943" t="s">
        <v>14</v>
      </c>
      <c r="D943">
        <v>39.949579</v>
      </c>
      <c r="E943">
        <v>-75.155383099999995</v>
      </c>
      <c r="F943" t="s">
        <v>3341</v>
      </c>
      <c r="G943">
        <v>807</v>
      </c>
      <c r="H943">
        <v>4</v>
      </c>
      <c r="I943" t="s">
        <v>3344</v>
      </c>
      <c r="J943">
        <v>5</v>
      </c>
      <c r="K943" t="s">
        <v>3345</v>
      </c>
      <c r="L943" t="s">
        <v>3346</v>
      </c>
    </row>
    <row r="944" spans="1:17" x14ac:dyDescent="0.3">
      <c r="A944" t="s">
        <v>3339</v>
      </c>
      <c r="B944" t="s">
        <v>3340</v>
      </c>
      <c r="C944" t="s">
        <v>14</v>
      </c>
      <c r="D944">
        <v>39.949579</v>
      </c>
      <c r="E944">
        <v>-75.155383099999995</v>
      </c>
      <c r="F944" t="s">
        <v>3341</v>
      </c>
      <c r="G944">
        <v>807</v>
      </c>
      <c r="H944">
        <v>4</v>
      </c>
      <c r="I944" t="s">
        <v>3347</v>
      </c>
      <c r="J944">
        <v>4</v>
      </c>
      <c r="K944" t="s">
        <v>3348</v>
      </c>
      <c r="L944" t="s">
        <v>3349</v>
      </c>
    </row>
    <row r="945" spans="1:17" x14ac:dyDescent="0.3">
      <c r="A945" t="s">
        <v>3339</v>
      </c>
      <c r="B945" t="s">
        <v>3340</v>
      </c>
      <c r="C945" t="s">
        <v>14</v>
      </c>
      <c r="D945">
        <v>39.949579</v>
      </c>
      <c r="E945">
        <v>-75.155383099999995</v>
      </c>
      <c r="F945" t="s">
        <v>3341</v>
      </c>
      <c r="G945">
        <v>807</v>
      </c>
      <c r="H945">
        <v>4</v>
      </c>
      <c r="I945" t="s">
        <v>3350</v>
      </c>
      <c r="J945">
        <v>5</v>
      </c>
      <c r="K945" t="s">
        <v>3351</v>
      </c>
      <c r="L945" t="s">
        <v>3352</v>
      </c>
    </row>
    <row r="946" spans="1:17" x14ac:dyDescent="0.3">
      <c r="A946" t="s">
        <v>3339</v>
      </c>
      <c r="B946" t="s">
        <v>3340</v>
      </c>
      <c r="C946" t="s">
        <v>14</v>
      </c>
      <c r="D946">
        <v>39.949579</v>
      </c>
      <c r="E946">
        <v>-75.155383099999995</v>
      </c>
      <c r="F946" t="s">
        <v>3341</v>
      </c>
      <c r="G946">
        <v>807</v>
      </c>
      <c r="H946">
        <v>4</v>
      </c>
      <c r="I946" t="s">
        <v>3353</v>
      </c>
      <c r="J946">
        <v>5</v>
      </c>
      <c r="K946" t="s">
        <v>3354</v>
      </c>
      <c r="L946" t="s">
        <v>3355</v>
      </c>
    </row>
    <row r="947" spans="1:17" x14ac:dyDescent="0.3">
      <c r="A947" t="s">
        <v>3339</v>
      </c>
      <c r="B947" t="s">
        <v>3340</v>
      </c>
      <c r="C947" t="s">
        <v>14</v>
      </c>
      <c r="D947">
        <v>39.949579</v>
      </c>
      <c r="E947">
        <v>-75.155383099999995</v>
      </c>
      <c r="F947" t="s">
        <v>3341</v>
      </c>
      <c r="G947">
        <v>807</v>
      </c>
      <c r="H947">
        <v>4</v>
      </c>
      <c r="I947" t="s">
        <v>3356</v>
      </c>
      <c r="J947">
        <v>5</v>
      </c>
      <c r="K947" t="s">
        <v>3357</v>
      </c>
      <c r="L947" t="s">
        <v>3358</v>
      </c>
    </row>
    <row r="948" spans="1:17" x14ac:dyDescent="0.3">
      <c r="A948" t="s">
        <v>3339</v>
      </c>
      <c r="B948" t="s">
        <v>3340</v>
      </c>
      <c r="C948" t="s">
        <v>14</v>
      </c>
      <c r="D948">
        <v>39.949579</v>
      </c>
      <c r="E948">
        <v>-75.155383099999995</v>
      </c>
      <c r="F948" t="s">
        <v>3341</v>
      </c>
      <c r="G948">
        <v>807</v>
      </c>
      <c r="H948">
        <v>4</v>
      </c>
      <c r="I948" t="s">
        <v>3359</v>
      </c>
      <c r="J948">
        <v>4</v>
      </c>
      <c r="K948" t="s">
        <v>3360</v>
      </c>
      <c r="L948" t="s">
        <v>3361</v>
      </c>
    </row>
    <row r="949" spans="1:17" x14ac:dyDescent="0.3">
      <c r="A949" t="s">
        <v>3339</v>
      </c>
      <c r="B949" t="s">
        <v>3340</v>
      </c>
      <c r="C949" t="s">
        <v>14</v>
      </c>
      <c r="D949">
        <v>39.949579</v>
      </c>
      <c r="E949">
        <v>-75.155383099999995</v>
      </c>
      <c r="F949" t="s">
        <v>3341</v>
      </c>
      <c r="G949">
        <v>807</v>
      </c>
      <c r="H949">
        <v>4</v>
      </c>
      <c r="I949" t="s">
        <v>3362</v>
      </c>
      <c r="J949">
        <v>5</v>
      </c>
      <c r="K949" t="s">
        <v>3363</v>
      </c>
      <c r="L949" t="s">
        <v>3364</v>
      </c>
    </row>
    <row r="950" spans="1:17" x14ac:dyDescent="0.3">
      <c r="A950" t="s">
        <v>3339</v>
      </c>
      <c r="B950" t="s">
        <v>3340</v>
      </c>
      <c r="C950" t="s">
        <v>14</v>
      </c>
      <c r="D950">
        <v>39.949579</v>
      </c>
      <c r="E950">
        <v>-75.155383099999995</v>
      </c>
      <c r="F950" t="s">
        <v>3341</v>
      </c>
      <c r="G950">
        <v>807</v>
      </c>
      <c r="H950">
        <v>4</v>
      </c>
      <c r="I950" t="s">
        <v>3365</v>
      </c>
      <c r="J950">
        <v>5</v>
      </c>
      <c r="K950" t="s">
        <v>3366</v>
      </c>
      <c r="L950" t="s">
        <v>3367</v>
      </c>
    </row>
    <row r="951" spans="1:17" x14ac:dyDescent="0.3">
      <c r="A951" t="s">
        <v>3339</v>
      </c>
      <c r="B951" t="s">
        <v>3340</v>
      </c>
      <c r="C951" t="s">
        <v>14</v>
      </c>
      <c r="D951">
        <v>39.949579</v>
      </c>
      <c r="E951">
        <v>-75.155383099999995</v>
      </c>
      <c r="F951" t="s">
        <v>3341</v>
      </c>
      <c r="G951">
        <v>807</v>
      </c>
      <c r="H951">
        <v>4</v>
      </c>
      <c r="I951" t="s">
        <v>3368</v>
      </c>
      <c r="J951">
        <v>5</v>
      </c>
      <c r="K951" t="s">
        <v>3369</v>
      </c>
      <c r="L951" t="s">
        <v>3370</v>
      </c>
    </row>
    <row r="952" spans="1:17" x14ac:dyDescent="0.3">
      <c r="A952" t="s">
        <v>3371</v>
      </c>
      <c r="B952" t="s">
        <v>3372</v>
      </c>
      <c r="C952" t="s">
        <v>14</v>
      </c>
      <c r="D952">
        <v>39.966505009700001</v>
      </c>
      <c r="E952">
        <v>-75.139149300200003</v>
      </c>
      <c r="F952" t="s">
        <v>3373</v>
      </c>
      <c r="G952">
        <v>806</v>
      </c>
      <c r="H952">
        <v>3</v>
      </c>
      <c r="I952" t="s">
        <v>3374</v>
      </c>
      <c r="J952">
        <v>5</v>
      </c>
      <c r="K952" t="s">
        <v>3375</v>
      </c>
      <c r="L952" t="s">
        <v>3376</v>
      </c>
    </row>
    <row r="953" spans="1:17" x14ac:dyDescent="0.3">
      <c r="A953" t="s">
        <v>3371</v>
      </c>
      <c r="B953" t="s">
        <v>3372</v>
      </c>
      <c r="C953" t="s">
        <v>14</v>
      </c>
      <c r="D953">
        <v>39.966505009700001</v>
      </c>
      <c r="E953">
        <v>-75.139149300200003</v>
      </c>
      <c r="F953" t="s">
        <v>3373</v>
      </c>
      <c r="G953">
        <v>806</v>
      </c>
      <c r="H953">
        <v>3</v>
      </c>
      <c r="I953" t="s">
        <v>3377</v>
      </c>
      <c r="J953">
        <v>4</v>
      </c>
      <c r="K953" t="s">
        <v>3378</v>
      </c>
      <c r="L953" t="s">
        <v>3379</v>
      </c>
    </row>
    <row r="954" spans="1:17" x14ac:dyDescent="0.3">
      <c r="A954" t="s">
        <v>3371</v>
      </c>
      <c r="B954" t="s">
        <v>3372</v>
      </c>
      <c r="C954" t="s">
        <v>14</v>
      </c>
      <c r="D954">
        <v>39.966505009700001</v>
      </c>
      <c r="E954">
        <v>-75.139149300200003</v>
      </c>
      <c r="F954" t="s">
        <v>3373</v>
      </c>
      <c r="G954">
        <v>806</v>
      </c>
      <c r="H954">
        <v>3</v>
      </c>
      <c r="I954" t="s">
        <v>3380</v>
      </c>
      <c r="J954">
        <v>3</v>
      </c>
      <c r="L954" t="s">
        <v>3381</v>
      </c>
    </row>
    <row r="955" spans="1:17" x14ac:dyDescent="0.3">
      <c r="A955" t="s">
        <v>3371</v>
      </c>
      <c r="B955" t="s">
        <v>3372</v>
      </c>
      <c r="C955" t="s">
        <v>14</v>
      </c>
      <c r="D955">
        <v>39.966505009700001</v>
      </c>
      <c r="E955">
        <v>-75.139149300200003</v>
      </c>
      <c r="F955" t="s">
        <v>3373</v>
      </c>
      <c r="G955">
        <v>806</v>
      </c>
      <c r="H955">
        <v>3</v>
      </c>
      <c r="I955" t="s">
        <v>3382</v>
      </c>
      <c r="J955">
        <v>3</v>
      </c>
      <c r="K955" t="s">
        <v>3383</v>
      </c>
      <c r="L955" t="s">
        <v>3384</v>
      </c>
      <c r="M955" t="s">
        <v>3385</v>
      </c>
      <c r="N955" t="s">
        <v>3386</v>
      </c>
      <c r="O955" t="s">
        <v>3387</v>
      </c>
      <c r="P955" t="s">
        <v>3388</v>
      </c>
      <c r="Q955" t="s">
        <v>3389</v>
      </c>
    </row>
    <row r="956" spans="1:17" x14ac:dyDescent="0.3">
      <c r="A956" t="s">
        <v>3371</v>
      </c>
      <c r="B956" t="s">
        <v>3372</v>
      </c>
      <c r="C956" t="s">
        <v>14</v>
      </c>
      <c r="D956">
        <v>39.966505009700001</v>
      </c>
      <c r="E956">
        <v>-75.139149300200003</v>
      </c>
      <c r="F956" t="s">
        <v>3373</v>
      </c>
      <c r="G956">
        <v>806</v>
      </c>
      <c r="H956">
        <v>3</v>
      </c>
      <c r="I956" t="s">
        <v>3390</v>
      </c>
      <c r="J956">
        <v>5</v>
      </c>
      <c r="K956" t="s">
        <v>3391</v>
      </c>
      <c r="L956" t="s">
        <v>3392</v>
      </c>
    </row>
    <row r="957" spans="1:17" x14ac:dyDescent="0.3">
      <c r="A957" t="s">
        <v>3371</v>
      </c>
      <c r="B957" t="s">
        <v>3372</v>
      </c>
      <c r="C957" t="s">
        <v>14</v>
      </c>
      <c r="D957">
        <v>39.966505009700001</v>
      </c>
      <c r="E957">
        <v>-75.139149300200003</v>
      </c>
      <c r="F957" t="s">
        <v>3373</v>
      </c>
      <c r="G957">
        <v>806</v>
      </c>
      <c r="H957">
        <v>3</v>
      </c>
      <c r="I957" t="s">
        <v>3393</v>
      </c>
      <c r="J957">
        <v>3</v>
      </c>
      <c r="K957" t="s">
        <v>3394</v>
      </c>
      <c r="L957" t="s">
        <v>710</v>
      </c>
    </row>
    <row r="958" spans="1:17" x14ac:dyDescent="0.3">
      <c r="A958" t="s">
        <v>3371</v>
      </c>
      <c r="B958" t="s">
        <v>3372</v>
      </c>
      <c r="C958" t="s">
        <v>14</v>
      </c>
      <c r="D958">
        <v>39.966505009700001</v>
      </c>
      <c r="E958">
        <v>-75.139149300200003</v>
      </c>
      <c r="F958" t="s">
        <v>3373</v>
      </c>
      <c r="G958">
        <v>806</v>
      </c>
      <c r="H958">
        <v>3</v>
      </c>
      <c r="I958" t="s">
        <v>3395</v>
      </c>
      <c r="J958">
        <v>1</v>
      </c>
      <c r="K958" t="s">
        <v>3396</v>
      </c>
      <c r="L958" t="s">
        <v>3397</v>
      </c>
    </row>
    <row r="959" spans="1:17" x14ac:dyDescent="0.3">
      <c r="A959" t="s">
        <v>3371</v>
      </c>
      <c r="B959" t="s">
        <v>3372</v>
      </c>
      <c r="C959" t="s">
        <v>14</v>
      </c>
      <c r="D959">
        <v>39.966505009700001</v>
      </c>
      <c r="E959">
        <v>-75.139149300200003</v>
      </c>
      <c r="F959" t="s">
        <v>3373</v>
      </c>
      <c r="G959">
        <v>806</v>
      </c>
      <c r="H959">
        <v>3</v>
      </c>
      <c r="I959" t="s">
        <v>3398</v>
      </c>
      <c r="J959">
        <v>1</v>
      </c>
      <c r="K959" t="s">
        <v>3399</v>
      </c>
      <c r="L959" t="s">
        <v>3400</v>
      </c>
    </row>
    <row r="960" spans="1:17" x14ac:dyDescent="0.3">
      <c r="A960" t="s">
        <v>3371</v>
      </c>
      <c r="B960" t="s">
        <v>3372</v>
      </c>
      <c r="C960" t="s">
        <v>14</v>
      </c>
      <c r="D960">
        <v>39.966505009700001</v>
      </c>
      <c r="E960">
        <v>-75.139149300200003</v>
      </c>
      <c r="F960" t="s">
        <v>3373</v>
      </c>
      <c r="G960">
        <v>806</v>
      </c>
      <c r="H960">
        <v>3</v>
      </c>
      <c r="I960" t="s">
        <v>3401</v>
      </c>
      <c r="J960">
        <v>1</v>
      </c>
      <c r="K960" t="s">
        <v>3402</v>
      </c>
      <c r="L960" t="s">
        <v>1213</v>
      </c>
    </row>
    <row r="961" spans="1:17" x14ac:dyDescent="0.3">
      <c r="A961" t="s">
        <v>3371</v>
      </c>
      <c r="B961" t="s">
        <v>3372</v>
      </c>
      <c r="C961" t="s">
        <v>14</v>
      </c>
      <c r="D961">
        <v>39.966505009700001</v>
      </c>
      <c r="E961">
        <v>-75.139149300200003</v>
      </c>
      <c r="F961" t="s">
        <v>3373</v>
      </c>
      <c r="G961">
        <v>806</v>
      </c>
      <c r="H961">
        <v>3</v>
      </c>
      <c r="I961" t="s">
        <v>3403</v>
      </c>
      <c r="J961">
        <v>3</v>
      </c>
      <c r="K961" t="s">
        <v>3404</v>
      </c>
      <c r="L961" t="s">
        <v>3405</v>
      </c>
    </row>
    <row r="962" spans="1:17" x14ac:dyDescent="0.3">
      <c r="A962" t="s">
        <v>3406</v>
      </c>
      <c r="B962" t="s">
        <v>3407</v>
      </c>
      <c r="C962" t="s">
        <v>14</v>
      </c>
      <c r="D962">
        <v>40.055020499999998</v>
      </c>
      <c r="E962">
        <v>-75.126033399999997</v>
      </c>
      <c r="F962" t="s">
        <v>3408</v>
      </c>
      <c r="G962">
        <v>800</v>
      </c>
      <c r="H962">
        <v>4</v>
      </c>
      <c r="I962" t="s">
        <v>3409</v>
      </c>
      <c r="J962">
        <v>1</v>
      </c>
      <c r="K962" t="s">
        <v>3410</v>
      </c>
      <c r="L962" t="s">
        <v>3411</v>
      </c>
    </row>
    <row r="963" spans="1:17" x14ac:dyDescent="0.3">
      <c r="A963" t="s">
        <v>3406</v>
      </c>
      <c r="B963" t="s">
        <v>3407</v>
      </c>
      <c r="C963" t="s">
        <v>14</v>
      </c>
      <c r="D963">
        <v>40.055020499999998</v>
      </c>
      <c r="E963">
        <v>-75.126033399999997</v>
      </c>
      <c r="F963" t="s">
        <v>3408</v>
      </c>
      <c r="G963">
        <v>800</v>
      </c>
      <c r="H963">
        <v>4</v>
      </c>
      <c r="I963" t="s">
        <v>3412</v>
      </c>
      <c r="J963">
        <v>4</v>
      </c>
      <c r="K963" t="s">
        <v>3413</v>
      </c>
      <c r="L963" t="s">
        <v>3414</v>
      </c>
    </row>
    <row r="964" spans="1:17" x14ac:dyDescent="0.3">
      <c r="A964" t="s">
        <v>3406</v>
      </c>
      <c r="B964" t="s">
        <v>3407</v>
      </c>
      <c r="C964" t="s">
        <v>14</v>
      </c>
      <c r="D964">
        <v>40.055020499999998</v>
      </c>
      <c r="E964">
        <v>-75.126033399999997</v>
      </c>
      <c r="F964" t="s">
        <v>3408</v>
      </c>
      <c r="G964">
        <v>800</v>
      </c>
      <c r="H964">
        <v>4</v>
      </c>
      <c r="I964" t="s">
        <v>3415</v>
      </c>
      <c r="J964">
        <v>5</v>
      </c>
      <c r="K964" t="s">
        <v>3416</v>
      </c>
      <c r="L964" t="s">
        <v>3417</v>
      </c>
    </row>
    <row r="965" spans="1:17" x14ac:dyDescent="0.3">
      <c r="A965" t="s">
        <v>3406</v>
      </c>
      <c r="B965" t="s">
        <v>3407</v>
      </c>
      <c r="C965" t="s">
        <v>14</v>
      </c>
      <c r="D965">
        <v>40.055020499999998</v>
      </c>
      <c r="E965">
        <v>-75.126033399999997</v>
      </c>
      <c r="F965" t="s">
        <v>3408</v>
      </c>
      <c r="G965">
        <v>800</v>
      </c>
      <c r="H965">
        <v>4</v>
      </c>
      <c r="I965" t="s">
        <v>3418</v>
      </c>
      <c r="J965">
        <v>3</v>
      </c>
      <c r="K965" t="s">
        <v>3419</v>
      </c>
      <c r="L965" t="s">
        <v>3420</v>
      </c>
    </row>
    <row r="966" spans="1:17" x14ac:dyDescent="0.3">
      <c r="A966" t="s">
        <v>3406</v>
      </c>
      <c r="B966" t="s">
        <v>3407</v>
      </c>
      <c r="C966" t="s">
        <v>14</v>
      </c>
      <c r="D966">
        <v>40.055020499999998</v>
      </c>
      <c r="E966">
        <v>-75.126033399999997</v>
      </c>
      <c r="F966" t="s">
        <v>3408</v>
      </c>
      <c r="G966">
        <v>800</v>
      </c>
      <c r="H966">
        <v>4</v>
      </c>
      <c r="I966" t="s">
        <v>3421</v>
      </c>
      <c r="J966">
        <v>4</v>
      </c>
      <c r="L966" t="s">
        <v>3422</v>
      </c>
    </row>
    <row r="967" spans="1:17" x14ac:dyDescent="0.3">
      <c r="A967" t="s">
        <v>3406</v>
      </c>
      <c r="B967" t="s">
        <v>3407</v>
      </c>
      <c r="C967" t="s">
        <v>14</v>
      </c>
      <c r="D967">
        <v>40.055020499999998</v>
      </c>
      <c r="E967">
        <v>-75.126033399999997</v>
      </c>
      <c r="F967" t="s">
        <v>3408</v>
      </c>
      <c r="G967">
        <v>800</v>
      </c>
      <c r="H967">
        <v>4</v>
      </c>
      <c r="I967" t="s">
        <v>3423</v>
      </c>
      <c r="J967">
        <v>1</v>
      </c>
      <c r="K967" t="s">
        <v>3424</v>
      </c>
      <c r="L967" t="s">
        <v>3425</v>
      </c>
    </row>
    <row r="968" spans="1:17" x14ac:dyDescent="0.3">
      <c r="A968" t="s">
        <v>3406</v>
      </c>
      <c r="B968" t="s">
        <v>3407</v>
      </c>
      <c r="C968" t="s">
        <v>14</v>
      </c>
      <c r="D968">
        <v>40.055020499999998</v>
      </c>
      <c r="E968">
        <v>-75.126033399999997</v>
      </c>
      <c r="F968" t="s">
        <v>3408</v>
      </c>
      <c r="G968">
        <v>800</v>
      </c>
      <c r="H968">
        <v>4</v>
      </c>
      <c r="I968" t="s">
        <v>3426</v>
      </c>
      <c r="J968">
        <v>5</v>
      </c>
      <c r="K968" t="s">
        <v>3427</v>
      </c>
      <c r="L968" t="s">
        <v>3428</v>
      </c>
    </row>
    <row r="969" spans="1:17" x14ac:dyDescent="0.3">
      <c r="A969" t="s">
        <v>3406</v>
      </c>
      <c r="B969" t="s">
        <v>3407</v>
      </c>
      <c r="C969" t="s">
        <v>14</v>
      </c>
      <c r="D969">
        <v>40.055020499999998</v>
      </c>
      <c r="E969">
        <v>-75.126033399999997</v>
      </c>
      <c r="F969" t="s">
        <v>3408</v>
      </c>
      <c r="G969">
        <v>800</v>
      </c>
      <c r="H969">
        <v>4</v>
      </c>
      <c r="I969" t="s">
        <v>3429</v>
      </c>
      <c r="J969">
        <v>5</v>
      </c>
      <c r="L969" t="s">
        <v>3430</v>
      </c>
    </row>
    <row r="970" spans="1:17" x14ac:dyDescent="0.3">
      <c r="A970" t="s">
        <v>3406</v>
      </c>
      <c r="B970" t="s">
        <v>3407</v>
      </c>
      <c r="C970" t="s">
        <v>14</v>
      </c>
      <c r="D970">
        <v>40.055020499999998</v>
      </c>
      <c r="E970">
        <v>-75.126033399999997</v>
      </c>
      <c r="F970" t="s">
        <v>3408</v>
      </c>
      <c r="G970">
        <v>800</v>
      </c>
      <c r="H970">
        <v>4</v>
      </c>
      <c r="I970" t="s">
        <v>3431</v>
      </c>
      <c r="J970">
        <v>4</v>
      </c>
      <c r="K970" t="s">
        <v>3432</v>
      </c>
      <c r="L970" t="s">
        <v>3433</v>
      </c>
    </row>
    <row r="971" spans="1:17" x14ac:dyDescent="0.3">
      <c r="A971" t="s">
        <v>3406</v>
      </c>
      <c r="B971" t="s">
        <v>3407</v>
      </c>
      <c r="C971" t="s">
        <v>14</v>
      </c>
      <c r="D971">
        <v>40.055020499999998</v>
      </c>
      <c r="E971">
        <v>-75.126033399999997</v>
      </c>
      <c r="F971" t="s">
        <v>3408</v>
      </c>
      <c r="G971">
        <v>800</v>
      </c>
      <c r="H971">
        <v>4</v>
      </c>
      <c r="I971" t="s">
        <v>3434</v>
      </c>
      <c r="J971">
        <v>3</v>
      </c>
      <c r="K971" t="s">
        <v>3435</v>
      </c>
      <c r="L971" t="s">
        <v>3436</v>
      </c>
    </row>
    <row r="972" spans="1:17" x14ac:dyDescent="0.3">
      <c r="A972" t="s">
        <v>3437</v>
      </c>
      <c r="B972" t="s">
        <v>3438</v>
      </c>
      <c r="C972" t="s">
        <v>14</v>
      </c>
      <c r="D972">
        <v>39.953970773499996</v>
      </c>
      <c r="E972">
        <v>-75.1960369886</v>
      </c>
      <c r="F972" t="s">
        <v>3439</v>
      </c>
      <c r="G972">
        <v>797</v>
      </c>
      <c r="H972">
        <v>3.5</v>
      </c>
      <c r="I972" t="s">
        <v>3440</v>
      </c>
      <c r="J972">
        <v>4</v>
      </c>
      <c r="K972" t="s">
        <v>3441</v>
      </c>
      <c r="L972" t="s">
        <v>3442</v>
      </c>
    </row>
    <row r="973" spans="1:17" x14ac:dyDescent="0.3">
      <c r="A973" t="s">
        <v>3437</v>
      </c>
      <c r="B973" t="s">
        <v>3438</v>
      </c>
      <c r="C973" t="s">
        <v>14</v>
      </c>
      <c r="D973">
        <v>39.953970773499996</v>
      </c>
      <c r="E973">
        <v>-75.1960369886</v>
      </c>
      <c r="F973" t="s">
        <v>3439</v>
      </c>
      <c r="G973">
        <v>797</v>
      </c>
      <c r="H973">
        <v>3.5</v>
      </c>
      <c r="I973" t="s">
        <v>3443</v>
      </c>
      <c r="J973">
        <v>3</v>
      </c>
      <c r="K973" t="s">
        <v>3444</v>
      </c>
      <c r="L973" t="s">
        <v>3445</v>
      </c>
    </row>
    <row r="974" spans="1:17" x14ac:dyDescent="0.3">
      <c r="A974" t="s">
        <v>3437</v>
      </c>
      <c r="B974" t="s">
        <v>3438</v>
      </c>
      <c r="C974" t="s">
        <v>14</v>
      </c>
      <c r="D974">
        <v>39.953970773499996</v>
      </c>
      <c r="E974">
        <v>-75.1960369886</v>
      </c>
      <c r="F974" t="s">
        <v>3439</v>
      </c>
      <c r="G974">
        <v>797</v>
      </c>
      <c r="H974">
        <v>3.5</v>
      </c>
      <c r="I974" t="e">
        <f>-jpDJ2I712kU4mkNS2krCw</f>
        <v>#NAME?</v>
      </c>
      <c r="J974">
        <v>4</v>
      </c>
      <c r="K974" t="s">
        <v>3446</v>
      </c>
      <c r="L974" t="s">
        <v>3447</v>
      </c>
    </row>
    <row r="975" spans="1:17" x14ac:dyDescent="0.3">
      <c r="A975" t="s">
        <v>3437</v>
      </c>
      <c r="B975" t="s">
        <v>3438</v>
      </c>
      <c r="C975" t="s">
        <v>14</v>
      </c>
      <c r="D975">
        <v>39.953970773499996</v>
      </c>
      <c r="E975">
        <v>-75.1960369886</v>
      </c>
      <c r="F975" t="s">
        <v>3439</v>
      </c>
      <c r="G975">
        <v>797</v>
      </c>
      <c r="H975">
        <v>3.5</v>
      </c>
      <c r="I975" t="s">
        <v>3448</v>
      </c>
      <c r="J975">
        <v>2</v>
      </c>
      <c r="K975" t="s">
        <v>3449</v>
      </c>
      <c r="L975" t="s">
        <v>3450</v>
      </c>
      <c r="M975" t="s">
        <v>3451</v>
      </c>
      <c r="N975" t="s">
        <v>3452</v>
      </c>
      <c r="O975" t="s">
        <v>3453</v>
      </c>
      <c r="P975" t="s">
        <v>3454</v>
      </c>
      <c r="Q975" t="s">
        <v>3455</v>
      </c>
    </row>
    <row r="976" spans="1:17" x14ac:dyDescent="0.3">
      <c r="A976" t="s">
        <v>3437</v>
      </c>
      <c r="B976" t="s">
        <v>3438</v>
      </c>
      <c r="C976" t="s">
        <v>14</v>
      </c>
      <c r="D976">
        <v>39.953970773499996</v>
      </c>
      <c r="E976">
        <v>-75.1960369886</v>
      </c>
      <c r="F976" t="s">
        <v>3439</v>
      </c>
      <c r="G976">
        <v>797</v>
      </c>
      <c r="H976">
        <v>3.5</v>
      </c>
      <c r="I976" t="s">
        <v>3456</v>
      </c>
      <c r="J976">
        <v>5</v>
      </c>
      <c r="K976" t="s">
        <v>3457</v>
      </c>
      <c r="L976" t="s">
        <v>3458</v>
      </c>
    </row>
    <row r="977" spans="1:12" x14ac:dyDescent="0.3">
      <c r="A977" t="s">
        <v>3437</v>
      </c>
      <c r="B977" t="s">
        <v>3438</v>
      </c>
      <c r="C977" t="s">
        <v>14</v>
      </c>
      <c r="D977">
        <v>39.953970773499996</v>
      </c>
      <c r="E977">
        <v>-75.1960369886</v>
      </c>
      <c r="F977" t="s">
        <v>3439</v>
      </c>
      <c r="G977">
        <v>797</v>
      </c>
      <c r="H977">
        <v>3.5</v>
      </c>
      <c r="I977" t="s">
        <v>3459</v>
      </c>
      <c r="J977">
        <v>5</v>
      </c>
      <c r="K977" t="s">
        <v>3460</v>
      </c>
      <c r="L977" t="s">
        <v>3461</v>
      </c>
    </row>
    <row r="978" spans="1:12" x14ac:dyDescent="0.3">
      <c r="A978" t="s">
        <v>3437</v>
      </c>
      <c r="B978" t="s">
        <v>3438</v>
      </c>
      <c r="C978" t="s">
        <v>14</v>
      </c>
      <c r="D978">
        <v>39.953970773499996</v>
      </c>
      <c r="E978">
        <v>-75.1960369886</v>
      </c>
      <c r="F978" t="s">
        <v>3439</v>
      </c>
      <c r="G978">
        <v>797</v>
      </c>
      <c r="H978">
        <v>3.5</v>
      </c>
      <c r="I978" t="s">
        <v>3462</v>
      </c>
      <c r="J978">
        <v>4</v>
      </c>
      <c r="K978" t="s">
        <v>3463</v>
      </c>
      <c r="L978" t="s">
        <v>3464</v>
      </c>
    </row>
    <row r="979" spans="1:12" x14ac:dyDescent="0.3">
      <c r="A979" t="s">
        <v>3437</v>
      </c>
      <c r="B979" t="s">
        <v>3438</v>
      </c>
      <c r="C979" t="s">
        <v>14</v>
      </c>
      <c r="D979">
        <v>39.953970773499996</v>
      </c>
      <c r="E979">
        <v>-75.1960369886</v>
      </c>
      <c r="F979" t="s">
        <v>3439</v>
      </c>
      <c r="G979">
        <v>797</v>
      </c>
      <c r="H979">
        <v>3.5</v>
      </c>
      <c r="I979" t="s">
        <v>3465</v>
      </c>
      <c r="J979">
        <v>4</v>
      </c>
      <c r="K979" t="s">
        <v>3466</v>
      </c>
      <c r="L979" t="s">
        <v>3467</v>
      </c>
    </row>
    <row r="980" spans="1:12" x14ac:dyDescent="0.3">
      <c r="A980" t="s">
        <v>3437</v>
      </c>
      <c r="B980" t="s">
        <v>3438</v>
      </c>
      <c r="C980" t="s">
        <v>14</v>
      </c>
      <c r="D980">
        <v>39.953970773499996</v>
      </c>
      <c r="E980">
        <v>-75.1960369886</v>
      </c>
      <c r="F980" t="s">
        <v>3439</v>
      </c>
      <c r="G980">
        <v>797</v>
      </c>
      <c r="H980">
        <v>3.5</v>
      </c>
      <c r="I980" t="s">
        <v>3468</v>
      </c>
      <c r="J980">
        <v>1</v>
      </c>
      <c r="L980" t="s">
        <v>3469</v>
      </c>
    </row>
    <row r="981" spans="1:12" x14ac:dyDescent="0.3">
      <c r="A981" t="s">
        <v>3437</v>
      </c>
      <c r="B981" t="s">
        <v>3438</v>
      </c>
      <c r="C981" t="s">
        <v>14</v>
      </c>
      <c r="D981">
        <v>39.953970773499996</v>
      </c>
      <c r="E981">
        <v>-75.1960369886</v>
      </c>
      <c r="F981" t="s">
        <v>3439</v>
      </c>
      <c r="G981">
        <v>797</v>
      </c>
      <c r="H981">
        <v>3.5</v>
      </c>
      <c r="I981" t="s">
        <v>3470</v>
      </c>
      <c r="J981">
        <v>5</v>
      </c>
      <c r="K981" t="s">
        <v>3471</v>
      </c>
      <c r="L981" t="s">
        <v>3472</v>
      </c>
    </row>
    <row r="982" spans="1:12" x14ac:dyDescent="0.3">
      <c r="A982" t="s">
        <v>3473</v>
      </c>
      <c r="B982" t="s">
        <v>3474</v>
      </c>
      <c r="C982" t="s">
        <v>14</v>
      </c>
      <c r="D982">
        <v>39.949539562299996</v>
      </c>
      <c r="E982">
        <v>-75.158919096000005</v>
      </c>
      <c r="F982" t="s">
        <v>3475</v>
      </c>
      <c r="G982">
        <v>796</v>
      </c>
      <c r="H982">
        <v>3.5</v>
      </c>
      <c r="I982" t="s">
        <v>3476</v>
      </c>
      <c r="J982">
        <v>5</v>
      </c>
      <c r="K982" t="s">
        <v>3477</v>
      </c>
      <c r="L982" t="s">
        <v>3478</v>
      </c>
    </row>
    <row r="983" spans="1:12" x14ac:dyDescent="0.3">
      <c r="A983" t="s">
        <v>3473</v>
      </c>
      <c r="B983" t="s">
        <v>3474</v>
      </c>
      <c r="C983" t="s">
        <v>14</v>
      </c>
      <c r="D983">
        <v>39.949539562299996</v>
      </c>
      <c r="E983">
        <v>-75.158919096000005</v>
      </c>
      <c r="F983" t="s">
        <v>3475</v>
      </c>
      <c r="G983">
        <v>796</v>
      </c>
      <c r="H983">
        <v>3.5</v>
      </c>
      <c r="I983" t="s">
        <v>3479</v>
      </c>
      <c r="J983">
        <v>2</v>
      </c>
      <c r="K983" t="s">
        <v>3480</v>
      </c>
      <c r="L983" t="s">
        <v>3481</v>
      </c>
    </row>
    <row r="984" spans="1:12" x14ac:dyDescent="0.3">
      <c r="A984" t="s">
        <v>3473</v>
      </c>
      <c r="B984" t="s">
        <v>3474</v>
      </c>
      <c r="C984" t="s">
        <v>14</v>
      </c>
      <c r="D984">
        <v>39.949539562299996</v>
      </c>
      <c r="E984">
        <v>-75.158919096000005</v>
      </c>
      <c r="F984" t="s">
        <v>3475</v>
      </c>
      <c r="G984">
        <v>796</v>
      </c>
      <c r="H984">
        <v>3.5</v>
      </c>
      <c r="I984" t="s">
        <v>3482</v>
      </c>
      <c r="J984">
        <v>5</v>
      </c>
      <c r="L984" t="s">
        <v>3483</v>
      </c>
    </row>
    <row r="985" spans="1:12" x14ac:dyDescent="0.3">
      <c r="A985" t="s">
        <v>3473</v>
      </c>
      <c r="B985" t="s">
        <v>3474</v>
      </c>
      <c r="C985" t="s">
        <v>14</v>
      </c>
      <c r="D985">
        <v>39.949539562299996</v>
      </c>
      <c r="E985">
        <v>-75.158919096000005</v>
      </c>
      <c r="F985" t="s">
        <v>3475</v>
      </c>
      <c r="G985">
        <v>796</v>
      </c>
      <c r="H985">
        <v>3.5</v>
      </c>
      <c r="I985" t="s">
        <v>3484</v>
      </c>
      <c r="J985">
        <v>5</v>
      </c>
      <c r="K985" t="s">
        <v>3485</v>
      </c>
      <c r="L985" t="s">
        <v>3486</v>
      </c>
    </row>
    <row r="986" spans="1:12" x14ac:dyDescent="0.3">
      <c r="A986" t="s">
        <v>3473</v>
      </c>
      <c r="B986" t="s">
        <v>3474</v>
      </c>
      <c r="C986" t="s">
        <v>14</v>
      </c>
      <c r="D986">
        <v>39.949539562299996</v>
      </c>
      <c r="E986">
        <v>-75.158919096000005</v>
      </c>
      <c r="F986" t="s">
        <v>3475</v>
      </c>
      <c r="G986">
        <v>796</v>
      </c>
      <c r="H986">
        <v>3.5</v>
      </c>
      <c r="I986" t="s">
        <v>3487</v>
      </c>
      <c r="J986">
        <v>3</v>
      </c>
      <c r="K986" t="s">
        <v>3488</v>
      </c>
      <c r="L986" t="s">
        <v>3489</v>
      </c>
    </row>
    <row r="987" spans="1:12" x14ac:dyDescent="0.3">
      <c r="A987" t="s">
        <v>3473</v>
      </c>
      <c r="B987" t="s">
        <v>3474</v>
      </c>
      <c r="C987" t="s">
        <v>14</v>
      </c>
      <c r="D987">
        <v>39.949539562299996</v>
      </c>
      <c r="E987">
        <v>-75.158919096000005</v>
      </c>
      <c r="F987" t="s">
        <v>3475</v>
      </c>
      <c r="G987">
        <v>796</v>
      </c>
      <c r="H987">
        <v>3.5</v>
      </c>
      <c r="I987" t="s">
        <v>3490</v>
      </c>
      <c r="J987">
        <v>2</v>
      </c>
      <c r="K987" t="s">
        <v>3491</v>
      </c>
      <c r="L987" t="s">
        <v>3492</v>
      </c>
    </row>
    <row r="988" spans="1:12" x14ac:dyDescent="0.3">
      <c r="A988" t="s">
        <v>3473</v>
      </c>
      <c r="B988" t="s">
        <v>3474</v>
      </c>
      <c r="C988" t="s">
        <v>14</v>
      </c>
      <c r="D988">
        <v>39.949539562299996</v>
      </c>
      <c r="E988">
        <v>-75.158919096000005</v>
      </c>
      <c r="F988" t="s">
        <v>3475</v>
      </c>
      <c r="G988">
        <v>796</v>
      </c>
      <c r="H988">
        <v>3.5</v>
      </c>
      <c r="I988" t="s">
        <v>3493</v>
      </c>
      <c r="J988">
        <v>5</v>
      </c>
      <c r="K988" t="s">
        <v>3494</v>
      </c>
      <c r="L988" t="s">
        <v>3495</v>
      </c>
    </row>
    <row r="989" spans="1:12" x14ac:dyDescent="0.3">
      <c r="A989" t="s">
        <v>3473</v>
      </c>
      <c r="B989" t="s">
        <v>3474</v>
      </c>
      <c r="C989" t="s">
        <v>14</v>
      </c>
      <c r="D989">
        <v>39.949539562299996</v>
      </c>
      <c r="E989">
        <v>-75.158919096000005</v>
      </c>
      <c r="F989" t="s">
        <v>3475</v>
      </c>
      <c r="G989">
        <v>796</v>
      </c>
      <c r="H989">
        <v>3.5</v>
      </c>
      <c r="I989" t="s">
        <v>3496</v>
      </c>
      <c r="J989">
        <v>5</v>
      </c>
      <c r="K989" t="s">
        <v>3497</v>
      </c>
      <c r="L989" t="s">
        <v>3498</v>
      </c>
    </row>
    <row r="990" spans="1:12" x14ac:dyDescent="0.3">
      <c r="A990" t="s">
        <v>3473</v>
      </c>
      <c r="B990" t="s">
        <v>3474</v>
      </c>
      <c r="C990" t="s">
        <v>14</v>
      </c>
      <c r="D990">
        <v>39.949539562299996</v>
      </c>
      <c r="E990">
        <v>-75.158919096000005</v>
      </c>
      <c r="F990" t="s">
        <v>3475</v>
      </c>
      <c r="G990">
        <v>796</v>
      </c>
      <c r="H990">
        <v>3.5</v>
      </c>
      <c r="I990" t="s">
        <v>3499</v>
      </c>
      <c r="J990">
        <v>3</v>
      </c>
      <c r="K990" t="s">
        <v>3500</v>
      </c>
      <c r="L990" t="s">
        <v>146</v>
      </c>
    </row>
    <row r="991" spans="1:12" x14ac:dyDescent="0.3">
      <c r="A991" t="s">
        <v>3473</v>
      </c>
      <c r="B991" t="s">
        <v>3474</v>
      </c>
      <c r="C991" t="s">
        <v>14</v>
      </c>
      <c r="D991">
        <v>39.949539562299996</v>
      </c>
      <c r="E991">
        <v>-75.158919096000005</v>
      </c>
      <c r="F991" t="s">
        <v>3475</v>
      </c>
      <c r="G991">
        <v>796</v>
      </c>
      <c r="H991">
        <v>3.5</v>
      </c>
      <c r="I991" t="s">
        <v>3501</v>
      </c>
      <c r="J991">
        <v>5</v>
      </c>
      <c r="L991" t="s">
        <v>3502</v>
      </c>
    </row>
    <row r="992" spans="1:12" x14ac:dyDescent="0.3">
      <c r="A992" t="s">
        <v>3503</v>
      </c>
      <c r="B992" t="s">
        <v>3504</v>
      </c>
      <c r="C992" t="s">
        <v>14</v>
      </c>
      <c r="D992">
        <v>39.953461820900003</v>
      </c>
      <c r="E992">
        <v>-75.159321306899997</v>
      </c>
      <c r="F992" t="s">
        <v>3505</v>
      </c>
      <c r="G992">
        <v>796</v>
      </c>
      <c r="H992">
        <v>4.5</v>
      </c>
      <c r="I992" t="s">
        <v>3506</v>
      </c>
      <c r="J992">
        <v>4</v>
      </c>
      <c r="K992" t="s">
        <v>3507</v>
      </c>
      <c r="L992" t="s">
        <v>3508</v>
      </c>
    </row>
    <row r="993" spans="1:19" x14ac:dyDescent="0.3">
      <c r="A993" t="s">
        <v>3503</v>
      </c>
      <c r="B993" t="s">
        <v>3504</v>
      </c>
      <c r="C993" t="s">
        <v>14</v>
      </c>
      <c r="D993">
        <v>39.953461820900003</v>
      </c>
      <c r="E993">
        <v>-75.159321306899997</v>
      </c>
      <c r="F993" t="s">
        <v>3505</v>
      </c>
      <c r="G993">
        <v>796</v>
      </c>
      <c r="H993">
        <v>4.5</v>
      </c>
      <c r="I993" t="s">
        <v>3509</v>
      </c>
      <c r="J993">
        <v>4</v>
      </c>
      <c r="K993" t="s">
        <v>3510</v>
      </c>
      <c r="L993" t="s">
        <v>3511</v>
      </c>
    </row>
    <row r="994" spans="1:19" x14ac:dyDescent="0.3">
      <c r="A994" t="s">
        <v>3503</v>
      </c>
      <c r="B994" t="s">
        <v>3504</v>
      </c>
      <c r="C994" t="s">
        <v>14</v>
      </c>
      <c r="D994">
        <v>39.953461820900003</v>
      </c>
      <c r="E994">
        <v>-75.159321306899997</v>
      </c>
      <c r="F994" t="s">
        <v>3505</v>
      </c>
      <c r="G994">
        <v>796</v>
      </c>
      <c r="H994">
        <v>4.5</v>
      </c>
      <c r="I994" t="s">
        <v>3512</v>
      </c>
      <c r="J994">
        <v>4</v>
      </c>
      <c r="K994" t="s">
        <v>3513</v>
      </c>
      <c r="L994" t="s">
        <v>643</v>
      </c>
    </row>
    <row r="995" spans="1:19" x14ac:dyDescent="0.3">
      <c r="A995" t="s">
        <v>3503</v>
      </c>
      <c r="B995" t="s">
        <v>3504</v>
      </c>
      <c r="C995" t="s">
        <v>14</v>
      </c>
      <c r="D995">
        <v>39.953461820900003</v>
      </c>
      <c r="E995">
        <v>-75.159321306899997</v>
      </c>
      <c r="F995" t="s">
        <v>3505</v>
      </c>
      <c r="G995">
        <v>796</v>
      </c>
      <c r="H995">
        <v>4.5</v>
      </c>
      <c r="I995" t="s">
        <v>3514</v>
      </c>
      <c r="J995">
        <v>4</v>
      </c>
      <c r="L995" t="s">
        <v>3515</v>
      </c>
    </row>
    <row r="996" spans="1:19" x14ac:dyDescent="0.3">
      <c r="A996" t="s">
        <v>3503</v>
      </c>
      <c r="B996" t="s">
        <v>3504</v>
      </c>
      <c r="C996" t="s">
        <v>14</v>
      </c>
      <c r="D996">
        <v>39.953461820900003</v>
      </c>
      <c r="E996">
        <v>-75.159321306899997</v>
      </c>
      <c r="F996" t="s">
        <v>3505</v>
      </c>
      <c r="G996">
        <v>796</v>
      </c>
      <c r="H996">
        <v>4.5</v>
      </c>
      <c r="I996" t="s">
        <v>3516</v>
      </c>
      <c r="J996">
        <v>5</v>
      </c>
      <c r="L996" t="s">
        <v>3517</v>
      </c>
    </row>
    <row r="997" spans="1:19" x14ac:dyDescent="0.3">
      <c r="A997" t="s">
        <v>3503</v>
      </c>
      <c r="B997" t="s">
        <v>3504</v>
      </c>
      <c r="C997" t="s">
        <v>14</v>
      </c>
      <c r="D997">
        <v>39.953461820900003</v>
      </c>
      <c r="E997">
        <v>-75.159321306899997</v>
      </c>
      <c r="F997" t="s">
        <v>3505</v>
      </c>
      <c r="G997">
        <v>796</v>
      </c>
      <c r="H997">
        <v>4.5</v>
      </c>
      <c r="I997" t="s">
        <v>3518</v>
      </c>
      <c r="J997">
        <v>5</v>
      </c>
      <c r="L997" t="s">
        <v>3519</v>
      </c>
    </row>
    <row r="998" spans="1:19" x14ac:dyDescent="0.3">
      <c r="A998" t="s">
        <v>3503</v>
      </c>
      <c r="B998" t="s">
        <v>3504</v>
      </c>
      <c r="C998" t="s">
        <v>14</v>
      </c>
      <c r="D998">
        <v>39.953461820900003</v>
      </c>
      <c r="E998">
        <v>-75.159321306899997</v>
      </c>
      <c r="F998" t="s">
        <v>3505</v>
      </c>
      <c r="G998">
        <v>796</v>
      </c>
      <c r="H998">
        <v>4.5</v>
      </c>
      <c r="I998" t="s">
        <v>3520</v>
      </c>
      <c r="J998">
        <v>1</v>
      </c>
      <c r="K998" t="s">
        <v>3521</v>
      </c>
      <c r="L998" t="s">
        <v>3522</v>
      </c>
    </row>
    <row r="999" spans="1:19" x14ac:dyDescent="0.3">
      <c r="A999" t="s">
        <v>3503</v>
      </c>
      <c r="B999" t="s">
        <v>3504</v>
      </c>
      <c r="C999" t="s">
        <v>14</v>
      </c>
      <c r="D999">
        <v>39.953461820900003</v>
      </c>
      <c r="E999">
        <v>-75.159321306899997</v>
      </c>
      <c r="F999" t="s">
        <v>3505</v>
      </c>
      <c r="G999">
        <v>796</v>
      </c>
      <c r="H999">
        <v>4.5</v>
      </c>
      <c r="I999" t="s">
        <v>3523</v>
      </c>
      <c r="J999">
        <v>5</v>
      </c>
      <c r="L999" t="s">
        <v>3524</v>
      </c>
    </row>
    <row r="1000" spans="1:19" x14ac:dyDescent="0.3">
      <c r="A1000" t="s">
        <v>3503</v>
      </c>
      <c r="B1000" t="s">
        <v>3504</v>
      </c>
      <c r="C1000" t="s">
        <v>14</v>
      </c>
      <c r="D1000">
        <v>39.953461820900003</v>
      </c>
      <c r="E1000">
        <v>-75.159321306899997</v>
      </c>
      <c r="F1000" t="s">
        <v>3505</v>
      </c>
      <c r="G1000">
        <v>796</v>
      </c>
      <c r="H1000">
        <v>4.5</v>
      </c>
      <c r="I1000" t="s">
        <v>3525</v>
      </c>
      <c r="J1000">
        <v>5</v>
      </c>
      <c r="L1000" t="s">
        <v>3526</v>
      </c>
    </row>
    <row r="1001" spans="1:19" x14ac:dyDescent="0.3">
      <c r="A1001" t="s">
        <v>3503</v>
      </c>
      <c r="B1001" t="s">
        <v>3504</v>
      </c>
      <c r="C1001" t="s">
        <v>14</v>
      </c>
      <c r="D1001">
        <v>39.953461820900003</v>
      </c>
      <c r="E1001">
        <v>-75.159321306899997</v>
      </c>
      <c r="F1001" t="s">
        <v>3505</v>
      </c>
      <c r="G1001">
        <v>796</v>
      </c>
      <c r="H1001">
        <v>4.5</v>
      </c>
      <c r="I1001" t="s">
        <v>3527</v>
      </c>
      <c r="J1001">
        <v>5</v>
      </c>
      <c r="L1001" t="s">
        <v>1223</v>
      </c>
    </row>
    <row r="1002" spans="1:19" x14ac:dyDescent="0.3">
      <c r="A1002" t="s">
        <v>3528</v>
      </c>
      <c r="B1002" t="s">
        <v>3529</v>
      </c>
      <c r="C1002" t="s">
        <v>14</v>
      </c>
      <c r="D1002">
        <v>39.942584699999998</v>
      </c>
      <c r="E1002">
        <v>-75.1570964</v>
      </c>
      <c r="F1002" t="s">
        <v>3530</v>
      </c>
      <c r="G1002">
        <v>794</v>
      </c>
      <c r="H1002">
        <v>4</v>
      </c>
      <c r="I1002" t="s">
        <v>3531</v>
      </c>
      <c r="J1002">
        <v>5</v>
      </c>
      <c r="K1002" t="s">
        <v>3532</v>
      </c>
      <c r="L1002" t="s">
        <v>685</v>
      </c>
    </row>
    <row r="1003" spans="1:19" x14ac:dyDescent="0.3">
      <c r="A1003" t="s">
        <v>3528</v>
      </c>
      <c r="B1003" t="s">
        <v>3529</v>
      </c>
      <c r="C1003" t="s">
        <v>14</v>
      </c>
      <c r="D1003">
        <v>39.942584699999998</v>
      </c>
      <c r="E1003">
        <v>-75.1570964</v>
      </c>
      <c r="F1003" t="s">
        <v>3530</v>
      </c>
      <c r="G1003">
        <v>794</v>
      </c>
      <c r="H1003">
        <v>4</v>
      </c>
      <c r="I1003" t="s">
        <v>3533</v>
      </c>
      <c r="J1003">
        <v>4</v>
      </c>
      <c r="K1003" t="s">
        <v>3534</v>
      </c>
      <c r="L1003" t="s">
        <v>3535</v>
      </c>
      <c r="M1003" t="s">
        <v>3536</v>
      </c>
      <c r="N1003" t="s">
        <v>3537</v>
      </c>
    </row>
    <row r="1004" spans="1:19" x14ac:dyDescent="0.3">
      <c r="A1004" t="s">
        <v>3528</v>
      </c>
      <c r="B1004" t="s">
        <v>3529</v>
      </c>
      <c r="C1004" t="s">
        <v>14</v>
      </c>
      <c r="D1004">
        <v>39.942584699999998</v>
      </c>
      <c r="E1004">
        <v>-75.1570964</v>
      </c>
      <c r="F1004" t="s">
        <v>3530</v>
      </c>
      <c r="G1004">
        <v>794</v>
      </c>
      <c r="H1004">
        <v>4</v>
      </c>
      <c r="I1004" t="s">
        <v>3538</v>
      </c>
      <c r="J1004">
        <v>1</v>
      </c>
      <c r="L1004" t="s">
        <v>3539</v>
      </c>
    </row>
    <row r="1005" spans="1:19" x14ac:dyDescent="0.3">
      <c r="A1005" t="s">
        <v>3528</v>
      </c>
      <c r="B1005" t="s">
        <v>3529</v>
      </c>
      <c r="C1005" t="s">
        <v>14</v>
      </c>
      <c r="D1005">
        <v>39.942584699999998</v>
      </c>
      <c r="E1005">
        <v>-75.1570964</v>
      </c>
      <c r="F1005" t="s">
        <v>3530</v>
      </c>
      <c r="G1005">
        <v>794</v>
      </c>
      <c r="H1005">
        <v>4</v>
      </c>
      <c r="I1005" t="s">
        <v>3540</v>
      </c>
      <c r="J1005">
        <v>4</v>
      </c>
      <c r="K1005" t="s">
        <v>3541</v>
      </c>
      <c r="L1005" t="s">
        <v>983</v>
      </c>
    </row>
    <row r="1006" spans="1:19" x14ac:dyDescent="0.3">
      <c r="A1006" t="s">
        <v>3528</v>
      </c>
      <c r="B1006" t="s">
        <v>3529</v>
      </c>
      <c r="C1006" t="s">
        <v>14</v>
      </c>
      <c r="D1006">
        <v>39.942584699999998</v>
      </c>
      <c r="E1006">
        <v>-75.1570964</v>
      </c>
      <c r="F1006" t="s">
        <v>3530</v>
      </c>
      <c r="G1006">
        <v>794</v>
      </c>
      <c r="H1006">
        <v>4</v>
      </c>
      <c r="I1006" t="s">
        <v>3542</v>
      </c>
      <c r="J1006">
        <v>4</v>
      </c>
      <c r="K1006" t="s">
        <v>3543</v>
      </c>
      <c r="L1006" t="s">
        <v>3544</v>
      </c>
      <c r="M1006" t="s">
        <v>3545</v>
      </c>
      <c r="N1006" t="s">
        <v>3546</v>
      </c>
      <c r="O1006" t="s">
        <v>3547</v>
      </c>
      <c r="P1006" t="s">
        <v>3548</v>
      </c>
      <c r="Q1006" t="s">
        <v>3549</v>
      </c>
      <c r="R1006" t="s">
        <v>3550</v>
      </c>
      <c r="S1006" t="s">
        <v>3551</v>
      </c>
    </row>
    <row r="1007" spans="1:19" x14ac:dyDescent="0.3">
      <c r="A1007" t="s">
        <v>3528</v>
      </c>
      <c r="B1007" t="s">
        <v>3529</v>
      </c>
      <c r="C1007" t="s">
        <v>14</v>
      </c>
      <c r="D1007">
        <v>39.942584699999998</v>
      </c>
      <c r="E1007">
        <v>-75.1570964</v>
      </c>
      <c r="F1007" t="s">
        <v>3530</v>
      </c>
      <c r="G1007">
        <v>794</v>
      </c>
      <c r="H1007">
        <v>4</v>
      </c>
      <c r="I1007" t="s">
        <v>3552</v>
      </c>
      <c r="J1007">
        <v>3</v>
      </c>
      <c r="K1007" t="s">
        <v>3553</v>
      </c>
      <c r="L1007" t="s">
        <v>3554</v>
      </c>
    </row>
    <row r="1008" spans="1:19" x14ac:dyDescent="0.3">
      <c r="A1008" t="s">
        <v>3528</v>
      </c>
      <c r="B1008" t="s">
        <v>3529</v>
      </c>
      <c r="C1008" t="s">
        <v>14</v>
      </c>
      <c r="D1008">
        <v>39.942584699999998</v>
      </c>
      <c r="E1008">
        <v>-75.1570964</v>
      </c>
      <c r="F1008" t="s">
        <v>3530</v>
      </c>
      <c r="G1008">
        <v>794</v>
      </c>
      <c r="H1008">
        <v>4</v>
      </c>
      <c r="I1008" t="s">
        <v>3555</v>
      </c>
      <c r="J1008">
        <v>3</v>
      </c>
      <c r="K1008" t="s">
        <v>3556</v>
      </c>
      <c r="L1008" t="s">
        <v>3557</v>
      </c>
      <c r="M1008" t="s">
        <v>3558</v>
      </c>
      <c r="N1008" t="s">
        <v>3559</v>
      </c>
    </row>
    <row r="1009" spans="1:12" x14ac:dyDescent="0.3">
      <c r="A1009" t="s">
        <v>3528</v>
      </c>
      <c r="B1009" t="s">
        <v>3529</v>
      </c>
      <c r="C1009" t="s">
        <v>14</v>
      </c>
      <c r="D1009">
        <v>39.942584699999998</v>
      </c>
      <c r="E1009">
        <v>-75.1570964</v>
      </c>
      <c r="F1009" t="s">
        <v>3530</v>
      </c>
      <c r="G1009">
        <v>794</v>
      </c>
      <c r="H1009">
        <v>4</v>
      </c>
      <c r="I1009" t="s">
        <v>3560</v>
      </c>
      <c r="J1009">
        <v>2</v>
      </c>
      <c r="K1009" t="s">
        <v>3561</v>
      </c>
      <c r="L1009" t="s">
        <v>3562</v>
      </c>
    </row>
    <row r="1010" spans="1:12" x14ac:dyDescent="0.3">
      <c r="A1010" t="s">
        <v>3528</v>
      </c>
      <c r="B1010" t="s">
        <v>3529</v>
      </c>
      <c r="C1010" t="s">
        <v>14</v>
      </c>
      <c r="D1010">
        <v>39.942584699999998</v>
      </c>
      <c r="E1010">
        <v>-75.1570964</v>
      </c>
      <c r="F1010" t="s">
        <v>3530</v>
      </c>
      <c r="G1010">
        <v>794</v>
      </c>
      <c r="H1010">
        <v>4</v>
      </c>
      <c r="I1010" t="s">
        <v>3563</v>
      </c>
      <c r="J1010">
        <v>5</v>
      </c>
      <c r="K1010" t="s">
        <v>3564</v>
      </c>
      <c r="L1010" t="s">
        <v>3565</v>
      </c>
    </row>
    <row r="1011" spans="1:12" x14ac:dyDescent="0.3">
      <c r="A1011" t="s">
        <v>3528</v>
      </c>
      <c r="B1011" t="s">
        <v>3529</v>
      </c>
      <c r="C1011" t="s">
        <v>14</v>
      </c>
      <c r="D1011">
        <v>39.942584699999998</v>
      </c>
      <c r="E1011">
        <v>-75.1570964</v>
      </c>
      <c r="F1011" t="s">
        <v>3530</v>
      </c>
      <c r="G1011">
        <v>794</v>
      </c>
      <c r="H1011">
        <v>4</v>
      </c>
      <c r="I1011" t="s">
        <v>3566</v>
      </c>
      <c r="J1011">
        <v>4</v>
      </c>
      <c r="K1011" t="s">
        <v>3567</v>
      </c>
      <c r="L1011" t="s">
        <v>3568</v>
      </c>
    </row>
    <row r="1012" spans="1:12" x14ac:dyDescent="0.3">
      <c r="A1012" t="s">
        <v>3569</v>
      </c>
      <c r="B1012" t="s">
        <v>3570</v>
      </c>
      <c r="C1012" t="s">
        <v>14</v>
      </c>
      <c r="D1012">
        <v>39.948709600000001</v>
      </c>
      <c r="E1012">
        <v>-75.170874299999994</v>
      </c>
      <c r="F1012" t="s">
        <v>3571</v>
      </c>
      <c r="G1012">
        <v>789</v>
      </c>
      <c r="H1012">
        <v>4.5</v>
      </c>
      <c r="I1012" t="s">
        <v>3572</v>
      </c>
      <c r="J1012">
        <v>5</v>
      </c>
      <c r="K1012" t="s">
        <v>3573</v>
      </c>
      <c r="L1012" t="s">
        <v>3574</v>
      </c>
    </row>
    <row r="1013" spans="1:12" x14ac:dyDescent="0.3">
      <c r="A1013" t="s">
        <v>3569</v>
      </c>
      <c r="B1013" t="s">
        <v>3570</v>
      </c>
      <c r="C1013" t="s">
        <v>14</v>
      </c>
      <c r="D1013">
        <v>39.948709600000001</v>
      </c>
      <c r="E1013">
        <v>-75.170874299999994</v>
      </c>
      <c r="F1013" t="s">
        <v>3571</v>
      </c>
      <c r="G1013">
        <v>789</v>
      </c>
      <c r="H1013">
        <v>4.5</v>
      </c>
      <c r="I1013" t="s">
        <v>3575</v>
      </c>
      <c r="J1013">
        <v>5</v>
      </c>
      <c r="K1013" t="s">
        <v>3576</v>
      </c>
      <c r="L1013" t="s">
        <v>3577</v>
      </c>
    </row>
    <row r="1014" spans="1:12" x14ac:dyDescent="0.3">
      <c r="A1014" t="s">
        <v>3569</v>
      </c>
      <c r="B1014" t="s">
        <v>3570</v>
      </c>
      <c r="C1014" t="s">
        <v>14</v>
      </c>
      <c r="D1014">
        <v>39.948709600000001</v>
      </c>
      <c r="E1014">
        <v>-75.170874299999994</v>
      </c>
      <c r="F1014" t="s">
        <v>3571</v>
      </c>
      <c r="G1014">
        <v>789</v>
      </c>
      <c r="H1014">
        <v>4.5</v>
      </c>
      <c r="I1014" t="s">
        <v>3578</v>
      </c>
      <c r="J1014">
        <v>5</v>
      </c>
      <c r="K1014" t="s">
        <v>3579</v>
      </c>
      <c r="L1014" t="s">
        <v>3580</v>
      </c>
    </row>
    <row r="1015" spans="1:12" x14ac:dyDescent="0.3">
      <c r="A1015" t="s">
        <v>3569</v>
      </c>
      <c r="B1015" t="s">
        <v>3570</v>
      </c>
      <c r="C1015" t="s">
        <v>14</v>
      </c>
      <c r="D1015">
        <v>39.948709600000001</v>
      </c>
      <c r="E1015">
        <v>-75.170874299999994</v>
      </c>
      <c r="F1015" t="s">
        <v>3571</v>
      </c>
      <c r="G1015">
        <v>789</v>
      </c>
      <c r="H1015">
        <v>4.5</v>
      </c>
      <c r="I1015" t="s">
        <v>3581</v>
      </c>
      <c r="J1015">
        <v>5</v>
      </c>
      <c r="L1015" t="s">
        <v>3582</v>
      </c>
    </row>
    <row r="1016" spans="1:12" x14ac:dyDescent="0.3">
      <c r="A1016" t="s">
        <v>3569</v>
      </c>
      <c r="B1016" t="s">
        <v>3570</v>
      </c>
      <c r="C1016" t="s">
        <v>14</v>
      </c>
      <c r="D1016">
        <v>39.948709600000001</v>
      </c>
      <c r="E1016">
        <v>-75.170874299999994</v>
      </c>
      <c r="F1016" t="s">
        <v>3571</v>
      </c>
      <c r="G1016">
        <v>789</v>
      </c>
      <c r="H1016">
        <v>4.5</v>
      </c>
      <c r="I1016" t="s">
        <v>3583</v>
      </c>
      <c r="J1016">
        <v>5</v>
      </c>
      <c r="K1016" t="s">
        <v>3584</v>
      </c>
      <c r="L1016" t="s">
        <v>3585</v>
      </c>
    </row>
    <row r="1017" spans="1:12" x14ac:dyDescent="0.3">
      <c r="A1017" t="s">
        <v>3569</v>
      </c>
      <c r="B1017" t="s">
        <v>3570</v>
      </c>
      <c r="C1017" t="s">
        <v>14</v>
      </c>
      <c r="D1017">
        <v>39.948709600000001</v>
      </c>
      <c r="E1017">
        <v>-75.170874299999994</v>
      </c>
      <c r="F1017" t="s">
        <v>3571</v>
      </c>
      <c r="G1017">
        <v>789</v>
      </c>
      <c r="H1017">
        <v>4.5</v>
      </c>
      <c r="I1017" t="s">
        <v>3586</v>
      </c>
      <c r="J1017">
        <v>3</v>
      </c>
      <c r="K1017" t="s">
        <v>3587</v>
      </c>
      <c r="L1017" t="s">
        <v>3588</v>
      </c>
    </row>
    <row r="1018" spans="1:12" x14ac:dyDescent="0.3">
      <c r="A1018" t="s">
        <v>3569</v>
      </c>
      <c r="B1018" t="s">
        <v>3570</v>
      </c>
      <c r="C1018" t="s">
        <v>14</v>
      </c>
      <c r="D1018">
        <v>39.948709600000001</v>
      </c>
      <c r="E1018">
        <v>-75.170874299999994</v>
      </c>
      <c r="F1018" t="s">
        <v>3571</v>
      </c>
      <c r="G1018">
        <v>789</v>
      </c>
      <c r="H1018">
        <v>4.5</v>
      </c>
      <c r="I1018" t="s">
        <v>3589</v>
      </c>
      <c r="J1018">
        <v>5</v>
      </c>
      <c r="K1018" t="s">
        <v>3590</v>
      </c>
      <c r="L1018" t="s">
        <v>3591</v>
      </c>
    </row>
    <row r="1019" spans="1:12" x14ac:dyDescent="0.3">
      <c r="A1019" t="s">
        <v>3569</v>
      </c>
      <c r="B1019" t="s">
        <v>3570</v>
      </c>
      <c r="C1019" t="s">
        <v>14</v>
      </c>
      <c r="D1019">
        <v>39.948709600000001</v>
      </c>
      <c r="E1019">
        <v>-75.170874299999994</v>
      </c>
      <c r="F1019" t="s">
        <v>3571</v>
      </c>
      <c r="G1019">
        <v>789</v>
      </c>
      <c r="H1019">
        <v>4.5</v>
      </c>
      <c r="I1019" t="s">
        <v>3592</v>
      </c>
      <c r="J1019">
        <v>3</v>
      </c>
      <c r="K1019" t="s">
        <v>3593</v>
      </c>
      <c r="L1019" t="s">
        <v>3594</v>
      </c>
    </row>
    <row r="1020" spans="1:12" x14ac:dyDescent="0.3">
      <c r="A1020" t="s">
        <v>3569</v>
      </c>
      <c r="B1020" t="s">
        <v>3570</v>
      </c>
      <c r="C1020" t="s">
        <v>14</v>
      </c>
      <c r="D1020">
        <v>39.948709600000001</v>
      </c>
      <c r="E1020">
        <v>-75.170874299999994</v>
      </c>
      <c r="F1020" t="s">
        <v>3571</v>
      </c>
      <c r="G1020">
        <v>789</v>
      </c>
      <c r="H1020">
        <v>4.5</v>
      </c>
      <c r="I1020" t="s">
        <v>3595</v>
      </c>
      <c r="J1020">
        <v>5</v>
      </c>
      <c r="K1020" t="s">
        <v>3596</v>
      </c>
      <c r="L1020" t="s">
        <v>3597</v>
      </c>
    </row>
    <row r="1021" spans="1:12" x14ac:dyDescent="0.3">
      <c r="A1021" t="s">
        <v>3569</v>
      </c>
      <c r="B1021" t="s">
        <v>3570</v>
      </c>
      <c r="C1021" t="s">
        <v>14</v>
      </c>
      <c r="D1021">
        <v>39.948709600000001</v>
      </c>
      <c r="E1021">
        <v>-75.170874299999994</v>
      </c>
      <c r="F1021" t="s">
        <v>3571</v>
      </c>
      <c r="G1021">
        <v>789</v>
      </c>
      <c r="H1021">
        <v>4.5</v>
      </c>
      <c r="I1021" t="s">
        <v>3598</v>
      </c>
      <c r="J1021">
        <v>5</v>
      </c>
      <c r="K1021" t="s">
        <v>3599</v>
      </c>
      <c r="L1021" t="s">
        <v>918</v>
      </c>
    </row>
    <row r="1022" spans="1:12" x14ac:dyDescent="0.3">
      <c r="A1022" t="s">
        <v>3600</v>
      </c>
      <c r="B1022" t="s">
        <v>3601</v>
      </c>
      <c r="C1022" t="s">
        <v>14</v>
      </c>
      <c r="D1022">
        <v>39.954086811000003</v>
      </c>
      <c r="E1022">
        <v>-75.2009592271</v>
      </c>
      <c r="F1022" t="s">
        <v>3602</v>
      </c>
      <c r="G1022">
        <v>788</v>
      </c>
      <c r="H1022">
        <v>3.5</v>
      </c>
      <c r="I1022" t="s">
        <v>3603</v>
      </c>
      <c r="J1022">
        <v>2</v>
      </c>
      <c r="K1022" t="s">
        <v>3604</v>
      </c>
      <c r="L1022" t="s">
        <v>3605</v>
      </c>
    </row>
    <row r="1023" spans="1:12" x14ac:dyDescent="0.3">
      <c r="A1023" t="s">
        <v>3600</v>
      </c>
      <c r="B1023" t="s">
        <v>3601</v>
      </c>
      <c r="C1023" t="s">
        <v>14</v>
      </c>
      <c r="D1023">
        <v>39.954086811000003</v>
      </c>
      <c r="E1023">
        <v>-75.2009592271</v>
      </c>
      <c r="F1023" t="s">
        <v>3602</v>
      </c>
      <c r="G1023">
        <v>788</v>
      </c>
      <c r="H1023">
        <v>3.5</v>
      </c>
      <c r="I1023" t="s">
        <v>3606</v>
      </c>
      <c r="J1023">
        <v>3</v>
      </c>
      <c r="K1023" t="s">
        <v>3607</v>
      </c>
      <c r="L1023" t="e">
        <f>-AJV31rH5tZmKI0f0rlQnA</f>
        <v>#NAME?</v>
      </c>
    </row>
    <row r="1024" spans="1:12" x14ac:dyDescent="0.3">
      <c r="A1024" t="s">
        <v>3600</v>
      </c>
      <c r="B1024" t="s">
        <v>3601</v>
      </c>
      <c r="C1024" t="s">
        <v>14</v>
      </c>
      <c r="D1024">
        <v>39.954086811000003</v>
      </c>
      <c r="E1024">
        <v>-75.2009592271</v>
      </c>
      <c r="F1024" t="s">
        <v>3602</v>
      </c>
      <c r="G1024">
        <v>788</v>
      </c>
      <c r="H1024">
        <v>3.5</v>
      </c>
      <c r="I1024" t="s">
        <v>3608</v>
      </c>
      <c r="J1024">
        <v>5</v>
      </c>
      <c r="L1024" t="s">
        <v>3609</v>
      </c>
    </row>
    <row r="1025" spans="1:19" x14ac:dyDescent="0.3">
      <c r="A1025" t="s">
        <v>3600</v>
      </c>
      <c r="B1025" t="s">
        <v>3601</v>
      </c>
      <c r="C1025" t="s">
        <v>14</v>
      </c>
      <c r="D1025">
        <v>39.954086811000003</v>
      </c>
      <c r="E1025">
        <v>-75.2009592271</v>
      </c>
      <c r="F1025" t="s">
        <v>3602</v>
      </c>
      <c r="G1025">
        <v>788</v>
      </c>
      <c r="H1025">
        <v>3.5</v>
      </c>
      <c r="I1025" t="s">
        <v>3610</v>
      </c>
      <c r="J1025">
        <v>5</v>
      </c>
      <c r="K1025" t="s">
        <v>3611</v>
      </c>
      <c r="L1025" t="s">
        <v>3612</v>
      </c>
    </row>
    <row r="1026" spans="1:19" x14ac:dyDescent="0.3">
      <c r="A1026" t="s">
        <v>3600</v>
      </c>
      <c r="B1026" t="s">
        <v>3601</v>
      </c>
      <c r="C1026" t="s">
        <v>14</v>
      </c>
      <c r="D1026">
        <v>39.954086811000003</v>
      </c>
      <c r="E1026">
        <v>-75.2009592271</v>
      </c>
      <c r="F1026" t="s">
        <v>3602</v>
      </c>
      <c r="G1026">
        <v>788</v>
      </c>
      <c r="H1026">
        <v>3.5</v>
      </c>
      <c r="I1026" t="s">
        <v>3613</v>
      </c>
      <c r="J1026">
        <v>3</v>
      </c>
      <c r="K1026" t="s">
        <v>3614</v>
      </c>
      <c r="L1026" t="s">
        <v>3615</v>
      </c>
    </row>
    <row r="1027" spans="1:19" x14ac:dyDescent="0.3">
      <c r="A1027" t="s">
        <v>3600</v>
      </c>
      <c r="B1027" t="s">
        <v>3601</v>
      </c>
      <c r="C1027" t="s">
        <v>14</v>
      </c>
      <c r="D1027">
        <v>39.954086811000003</v>
      </c>
      <c r="E1027">
        <v>-75.2009592271</v>
      </c>
      <c r="F1027" t="s">
        <v>3602</v>
      </c>
      <c r="G1027">
        <v>788</v>
      </c>
      <c r="H1027">
        <v>3.5</v>
      </c>
      <c r="I1027" t="s">
        <v>3616</v>
      </c>
      <c r="J1027">
        <v>3</v>
      </c>
      <c r="K1027" t="s">
        <v>3617</v>
      </c>
      <c r="L1027" t="s">
        <v>3618</v>
      </c>
    </row>
    <row r="1028" spans="1:19" x14ac:dyDescent="0.3">
      <c r="A1028" t="s">
        <v>3600</v>
      </c>
      <c r="B1028" t="s">
        <v>3601</v>
      </c>
      <c r="C1028" t="s">
        <v>14</v>
      </c>
      <c r="D1028">
        <v>39.954086811000003</v>
      </c>
      <c r="E1028">
        <v>-75.2009592271</v>
      </c>
      <c r="F1028" t="s">
        <v>3602</v>
      </c>
      <c r="G1028">
        <v>788</v>
      </c>
      <c r="H1028">
        <v>3.5</v>
      </c>
      <c r="I1028" t="s">
        <v>3619</v>
      </c>
      <c r="J1028">
        <v>3</v>
      </c>
      <c r="K1028" t="s">
        <v>3620</v>
      </c>
      <c r="L1028" t="s">
        <v>3621</v>
      </c>
      <c r="M1028" t="s">
        <v>3622</v>
      </c>
      <c r="N1028" t="s">
        <v>3623</v>
      </c>
      <c r="O1028" t="s">
        <v>3624</v>
      </c>
      <c r="P1028" t="s">
        <v>3625</v>
      </c>
    </row>
    <row r="1029" spans="1:19" x14ac:dyDescent="0.3">
      <c r="A1029" t="s">
        <v>3600</v>
      </c>
      <c r="B1029" t="s">
        <v>3601</v>
      </c>
      <c r="C1029" t="s">
        <v>14</v>
      </c>
      <c r="D1029">
        <v>39.954086811000003</v>
      </c>
      <c r="E1029">
        <v>-75.2009592271</v>
      </c>
      <c r="F1029" t="s">
        <v>3602</v>
      </c>
      <c r="G1029">
        <v>788</v>
      </c>
      <c r="H1029">
        <v>3.5</v>
      </c>
      <c r="I1029" t="s">
        <v>3626</v>
      </c>
      <c r="J1029">
        <v>2</v>
      </c>
      <c r="K1029" t="s">
        <v>3627</v>
      </c>
      <c r="L1029" t="s">
        <v>3628</v>
      </c>
    </row>
    <row r="1030" spans="1:19" x14ac:dyDescent="0.3">
      <c r="A1030" t="s">
        <v>3600</v>
      </c>
      <c r="B1030" t="s">
        <v>3601</v>
      </c>
      <c r="C1030" t="s">
        <v>14</v>
      </c>
      <c r="D1030">
        <v>39.954086811000003</v>
      </c>
      <c r="E1030">
        <v>-75.2009592271</v>
      </c>
      <c r="F1030" t="s">
        <v>3602</v>
      </c>
      <c r="G1030">
        <v>788</v>
      </c>
      <c r="H1030">
        <v>3.5</v>
      </c>
      <c r="I1030" t="s">
        <v>3629</v>
      </c>
      <c r="J1030">
        <v>5</v>
      </c>
      <c r="K1030" t="s">
        <v>3630</v>
      </c>
      <c r="L1030" t="s">
        <v>3631</v>
      </c>
    </row>
    <row r="1031" spans="1:19" x14ac:dyDescent="0.3">
      <c r="A1031" t="s">
        <v>3600</v>
      </c>
      <c r="B1031" t="s">
        <v>3601</v>
      </c>
      <c r="C1031" t="s">
        <v>14</v>
      </c>
      <c r="D1031">
        <v>39.954086811000003</v>
      </c>
      <c r="E1031">
        <v>-75.2009592271</v>
      </c>
      <c r="F1031" t="s">
        <v>3602</v>
      </c>
      <c r="G1031">
        <v>788</v>
      </c>
      <c r="H1031">
        <v>3.5</v>
      </c>
      <c r="I1031" t="s">
        <v>3632</v>
      </c>
      <c r="J1031">
        <v>4</v>
      </c>
      <c r="K1031" t="s">
        <v>3633</v>
      </c>
      <c r="L1031" t="s">
        <v>3634</v>
      </c>
    </row>
    <row r="1032" spans="1:19" x14ac:dyDescent="0.3">
      <c r="A1032" t="s">
        <v>3635</v>
      </c>
      <c r="B1032" t="s">
        <v>3636</v>
      </c>
      <c r="C1032" t="s">
        <v>14</v>
      </c>
      <c r="D1032">
        <v>39.877422872899999</v>
      </c>
      <c r="E1032">
        <v>-75.240520718599996</v>
      </c>
      <c r="F1032" t="s">
        <v>3637</v>
      </c>
      <c r="G1032">
        <v>787</v>
      </c>
      <c r="H1032">
        <v>2.5</v>
      </c>
      <c r="I1032" t="s">
        <v>3638</v>
      </c>
      <c r="J1032">
        <v>2</v>
      </c>
      <c r="K1032" t="s">
        <v>3639</v>
      </c>
      <c r="L1032" t="s">
        <v>3640</v>
      </c>
      <c r="M1032" t="s">
        <v>3641</v>
      </c>
    </row>
    <row r="1033" spans="1:19" x14ac:dyDescent="0.3">
      <c r="A1033" t="s">
        <v>3635</v>
      </c>
      <c r="B1033" t="s">
        <v>3636</v>
      </c>
      <c r="C1033" t="s">
        <v>14</v>
      </c>
      <c r="D1033">
        <v>39.877422872899999</v>
      </c>
      <c r="E1033">
        <v>-75.240520718599996</v>
      </c>
      <c r="F1033" t="s">
        <v>3637</v>
      </c>
      <c r="G1033">
        <v>787</v>
      </c>
      <c r="H1033">
        <v>2.5</v>
      </c>
      <c r="I1033" t="s">
        <v>3642</v>
      </c>
      <c r="J1033">
        <v>2</v>
      </c>
      <c r="L1033" t="s">
        <v>3643</v>
      </c>
    </row>
    <row r="1034" spans="1:19" x14ac:dyDescent="0.3">
      <c r="A1034" t="s">
        <v>3635</v>
      </c>
      <c r="B1034" t="s">
        <v>3636</v>
      </c>
      <c r="C1034" t="s">
        <v>14</v>
      </c>
      <c r="D1034">
        <v>39.877422872899999</v>
      </c>
      <c r="E1034">
        <v>-75.240520718599996</v>
      </c>
      <c r="F1034" t="s">
        <v>3637</v>
      </c>
      <c r="G1034">
        <v>787</v>
      </c>
      <c r="H1034">
        <v>2.5</v>
      </c>
      <c r="I1034" t="s">
        <v>3644</v>
      </c>
      <c r="J1034">
        <v>1</v>
      </c>
      <c r="K1034" t="s">
        <v>3645</v>
      </c>
      <c r="L1034" t="s">
        <v>3646</v>
      </c>
      <c r="M1034" t="s">
        <v>3647</v>
      </c>
      <c r="N1034" t="s">
        <v>3648</v>
      </c>
      <c r="O1034" t="s">
        <v>3649</v>
      </c>
      <c r="P1034" t="s">
        <v>3650</v>
      </c>
      <c r="Q1034" t="s">
        <v>3651</v>
      </c>
      <c r="R1034" t="s">
        <v>3652</v>
      </c>
      <c r="S1034" t="s">
        <v>3653</v>
      </c>
    </row>
    <row r="1035" spans="1:19" x14ac:dyDescent="0.3">
      <c r="A1035" t="s">
        <v>3635</v>
      </c>
      <c r="B1035" t="s">
        <v>3636</v>
      </c>
      <c r="C1035" t="s">
        <v>14</v>
      </c>
      <c r="D1035">
        <v>39.877422872899999</v>
      </c>
      <c r="E1035">
        <v>-75.240520718599996</v>
      </c>
      <c r="F1035" t="s">
        <v>3637</v>
      </c>
      <c r="G1035">
        <v>787</v>
      </c>
      <c r="H1035">
        <v>2.5</v>
      </c>
      <c r="I1035" t="s">
        <v>3654</v>
      </c>
      <c r="J1035">
        <v>4</v>
      </c>
      <c r="L1035" t="s">
        <v>3655</v>
      </c>
    </row>
    <row r="1036" spans="1:19" x14ac:dyDescent="0.3">
      <c r="A1036" t="s">
        <v>3635</v>
      </c>
      <c r="B1036" t="s">
        <v>3636</v>
      </c>
      <c r="C1036" t="s">
        <v>14</v>
      </c>
      <c r="D1036">
        <v>39.877422872899999</v>
      </c>
      <c r="E1036">
        <v>-75.240520718599996</v>
      </c>
      <c r="F1036" t="s">
        <v>3637</v>
      </c>
      <c r="G1036">
        <v>787</v>
      </c>
      <c r="H1036">
        <v>2.5</v>
      </c>
      <c r="I1036" t="s">
        <v>3656</v>
      </c>
      <c r="J1036">
        <v>2</v>
      </c>
      <c r="K1036" t="s">
        <v>3657</v>
      </c>
      <c r="L1036" t="s">
        <v>3658</v>
      </c>
    </row>
    <row r="1037" spans="1:19" x14ac:dyDescent="0.3">
      <c r="A1037" t="s">
        <v>3635</v>
      </c>
      <c r="B1037" t="s">
        <v>3636</v>
      </c>
      <c r="C1037" t="s">
        <v>14</v>
      </c>
      <c r="D1037">
        <v>39.877422872899999</v>
      </c>
      <c r="E1037">
        <v>-75.240520718599996</v>
      </c>
      <c r="F1037" t="s">
        <v>3637</v>
      </c>
      <c r="G1037">
        <v>787</v>
      </c>
      <c r="H1037">
        <v>2.5</v>
      </c>
      <c r="I1037" t="s">
        <v>3659</v>
      </c>
      <c r="J1037">
        <v>2</v>
      </c>
      <c r="K1037" t="s">
        <v>3660</v>
      </c>
      <c r="L1037" t="e">
        <f>-v2IPgrUSp3ZPvwLvLFAYg</f>
        <v>#NAME?</v>
      </c>
    </row>
    <row r="1038" spans="1:19" x14ac:dyDescent="0.3">
      <c r="A1038" t="s">
        <v>3635</v>
      </c>
      <c r="B1038" t="s">
        <v>3636</v>
      </c>
      <c r="C1038" t="s">
        <v>14</v>
      </c>
      <c r="D1038">
        <v>39.877422872899999</v>
      </c>
      <c r="E1038">
        <v>-75.240520718599996</v>
      </c>
      <c r="F1038" t="s">
        <v>3637</v>
      </c>
      <c r="G1038">
        <v>787</v>
      </c>
      <c r="H1038">
        <v>2.5</v>
      </c>
      <c r="I1038" t="s">
        <v>3661</v>
      </c>
      <c r="J1038">
        <v>1</v>
      </c>
      <c r="L1038" t="s">
        <v>3662</v>
      </c>
    </row>
    <row r="1039" spans="1:19" x14ac:dyDescent="0.3">
      <c r="A1039" t="s">
        <v>3635</v>
      </c>
      <c r="B1039" t="s">
        <v>3636</v>
      </c>
      <c r="C1039" t="s">
        <v>14</v>
      </c>
      <c r="D1039">
        <v>39.877422872899999</v>
      </c>
      <c r="E1039">
        <v>-75.240520718599996</v>
      </c>
      <c r="F1039" t="s">
        <v>3637</v>
      </c>
      <c r="G1039">
        <v>787</v>
      </c>
      <c r="H1039">
        <v>2.5</v>
      </c>
      <c r="I1039" t="s">
        <v>3663</v>
      </c>
      <c r="J1039">
        <v>1</v>
      </c>
      <c r="L1039" t="s">
        <v>3664</v>
      </c>
    </row>
    <row r="1040" spans="1:19" x14ac:dyDescent="0.3">
      <c r="A1040" t="s">
        <v>3635</v>
      </c>
      <c r="B1040" t="s">
        <v>3636</v>
      </c>
      <c r="C1040" t="s">
        <v>14</v>
      </c>
      <c r="D1040">
        <v>39.877422872899999</v>
      </c>
      <c r="E1040">
        <v>-75.240520718599996</v>
      </c>
      <c r="F1040" t="s">
        <v>3637</v>
      </c>
      <c r="G1040">
        <v>787</v>
      </c>
      <c r="H1040">
        <v>2.5</v>
      </c>
      <c r="I1040" t="s">
        <v>3665</v>
      </c>
      <c r="J1040">
        <v>3</v>
      </c>
      <c r="K1040" t="s">
        <v>3666</v>
      </c>
      <c r="L1040" t="s">
        <v>3667</v>
      </c>
    </row>
    <row r="1041" spans="1:22" x14ac:dyDescent="0.3">
      <c r="A1041" t="s">
        <v>3635</v>
      </c>
      <c r="B1041" t="s">
        <v>3636</v>
      </c>
      <c r="C1041" t="s">
        <v>14</v>
      </c>
      <c r="D1041">
        <v>39.877422872899999</v>
      </c>
      <c r="E1041">
        <v>-75.240520718599996</v>
      </c>
      <c r="F1041" t="s">
        <v>3637</v>
      </c>
      <c r="G1041">
        <v>787</v>
      </c>
      <c r="H1041">
        <v>2.5</v>
      </c>
      <c r="I1041" t="s">
        <v>3668</v>
      </c>
      <c r="J1041">
        <v>2</v>
      </c>
      <c r="K1041" t="s">
        <v>3669</v>
      </c>
      <c r="L1041" t="s">
        <v>3670</v>
      </c>
    </row>
    <row r="1042" spans="1:22" x14ac:dyDescent="0.3">
      <c r="A1042" t="s">
        <v>3671</v>
      </c>
      <c r="B1042" t="s">
        <v>3672</v>
      </c>
      <c r="C1042" t="s">
        <v>14</v>
      </c>
      <c r="D1042">
        <v>39.951617261199999</v>
      </c>
      <c r="E1042">
        <v>-75.167190457000004</v>
      </c>
      <c r="F1042" t="s">
        <v>3673</v>
      </c>
      <c r="G1042">
        <v>787</v>
      </c>
      <c r="H1042">
        <v>3.5</v>
      </c>
      <c r="I1042" t="s">
        <v>3674</v>
      </c>
      <c r="J1042">
        <v>5</v>
      </c>
      <c r="K1042" t="s">
        <v>3675</v>
      </c>
      <c r="L1042" t="s">
        <v>3676</v>
      </c>
      <c r="M1042" t="s">
        <v>3677</v>
      </c>
      <c r="N1042" t="s">
        <v>3678</v>
      </c>
      <c r="O1042" t="s">
        <v>3679</v>
      </c>
      <c r="P1042" t="s">
        <v>3680</v>
      </c>
    </row>
    <row r="1043" spans="1:22" x14ac:dyDescent="0.3">
      <c r="A1043" t="s">
        <v>3671</v>
      </c>
      <c r="B1043" t="s">
        <v>3672</v>
      </c>
      <c r="C1043" t="s">
        <v>14</v>
      </c>
      <c r="D1043">
        <v>39.951617261199999</v>
      </c>
      <c r="E1043">
        <v>-75.167190457000004</v>
      </c>
      <c r="F1043" t="s">
        <v>3673</v>
      </c>
      <c r="G1043">
        <v>787</v>
      </c>
      <c r="H1043">
        <v>3.5</v>
      </c>
      <c r="I1043" t="s">
        <v>3681</v>
      </c>
      <c r="J1043">
        <v>5</v>
      </c>
      <c r="K1043" t="s">
        <v>3682</v>
      </c>
      <c r="L1043" t="s">
        <v>3683</v>
      </c>
    </row>
    <row r="1044" spans="1:22" x14ac:dyDescent="0.3">
      <c r="A1044" t="s">
        <v>3671</v>
      </c>
      <c r="B1044" t="s">
        <v>3672</v>
      </c>
      <c r="C1044" t="s">
        <v>14</v>
      </c>
      <c r="D1044">
        <v>39.951617261199999</v>
      </c>
      <c r="E1044">
        <v>-75.167190457000004</v>
      </c>
      <c r="F1044" t="s">
        <v>3673</v>
      </c>
      <c r="G1044">
        <v>787</v>
      </c>
      <c r="H1044">
        <v>3.5</v>
      </c>
      <c r="I1044" t="s">
        <v>3684</v>
      </c>
      <c r="J1044">
        <v>5</v>
      </c>
      <c r="K1044" t="s">
        <v>3685</v>
      </c>
      <c r="L1044" t="s">
        <v>1270</v>
      </c>
    </row>
    <row r="1045" spans="1:22" x14ac:dyDescent="0.3">
      <c r="A1045" t="s">
        <v>3671</v>
      </c>
      <c r="B1045" t="s">
        <v>3672</v>
      </c>
      <c r="C1045" t="s">
        <v>14</v>
      </c>
      <c r="D1045">
        <v>39.951617261199999</v>
      </c>
      <c r="E1045">
        <v>-75.167190457000004</v>
      </c>
      <c r="F1045" t="s">
        <v>3673</v>
      </c>
      <c r="G1045">
        <v>787</v>
      </c>
      <c r="H1045">
        <v>3.5</v>
      </c>
      <c r="I1045" t="s">
        <v>3686</v>
      </c>
      <c r="J1045">
        <v>2</v>
      </c>
      <c r="K1045" t="s">
        <v>3687</v>
      </c>
      <c r="L1045" t="s">
        <v>3688</v>
      </c>
      <c r="M1045" t="s">
        <v>3689</v>
      </c>
      <c r="N1045" t="s">
        <v>3690</v>
      </c>
      <c r="O1045" t="s">
        <v>3691</v>
      </c>
    </row>
    <row r="1046" spans="1:22" x14ac:dyDescent="0.3">
      <c r="A1046" t="s">
        <v>3671</v>
      </c>
      <c r="B1046" t="s">
        <v>3672</v>
      </c>
      <c r="C1046" t="s">
        <v>14</v>
      </c>
      <c r="D1046">
        <v>39.951617261199999</v>
      </c>
      <c r="E1046">
        <v>-75.167190457000004</v>
      </c>
      <c r="F1046" t="s">
        <v>3673</v>
      </c>
      <c r="G1046">
        <v>787</v>
      </c>
      <c r="H1046">
        <v>3.5</v>
      </c>
      <c r="I1046" t="s">
        <v>3692</v>
      </c>
      <c r="J1046">
        <v>4</v>
      </c>
      <c r="K1046" t="s">
        <v>3693</v>
      </c>
      <c r="L1046" t="s">
        <v>596</v>
      </c>
    </row>
    <row r="1047" spans="1:22" x14ac:dyDescent="0.3">
      <c r="A1047" t="s">
        <v>3671</v>
      </c>
      <c r="B1047" t="s">
        <v>3672</v>
      </c>
      <c r="C1047" t="s">
        <v>14</v>
      </c>
      <c r="D1047">
        <v>39.951617261199999</v>
      </c>
      <c r="E1047">
        <v>-75.167190457000004</v>
      </c>
      <c r="F1047" t="s">
        <v>3673</v>
      </c>
      <c r="G1047">
        <v>787</v>
      </c>
      <c r="H1047">
        <v>3.5</v>
      </c>
      <c r="I1047" t="s">
        <v>3694</v>
      </c>
      <c r="J1047">
        <v>5</v>
      </c>
      <c r="K1047" t="s">
        <v>3695</v>
      </c>
      <c r="L1047" t="s">
        <v>3696</v>
      </c>
    </row>
    <row r="1048" spans="1:22" x14ac:dyDescent="0.3">
      <c r="A1048" t="s">
        <v>3671</v>
      </c>
      <c r="B1048" t="s">
        <v>3672</v>
      </c>
      <c r="C1048" t="s">
        <v>14</v>
      </c>
      <c r="D1048">
        <v>39.951617261199999</v>
      </c>
      <c r="E1048">
        <v>-75.167190457000004</v>
      </c>
      <c r="F1048" t="s">
        <v>3673</v>
      </c>
      <c r="G1048">
        <v>787</v>
      </c>
      <c r="H1048">
        <v>3.5</v>
      </c>
      <c r="I1048" t="s">
        <v>3697</v>
      </c>
      <c r="J1048">
        <v>5</v>
      </c>
      <c r="K1048" t="s">
        <v>3698</v>
      </c>
      <c r="L1048" t="s">
        <v>3699</v>
      </c>
    </row>
    <row r="1049" spans="1:22" x14ac:dyDescent="0.3">
      <c r="A1049" t="s">
        <v>3671</v>
      </c>
      <c r="B1049" t="s">
        <v>3672</v>
      </c>
      <c r="C1049" t="s">
        <v>14</v>
      </c>
      <c r="D1049">
        <v>39.951617261199999</v>
      </c>
      <c r="E1049">
        <v>-75.167190457000004</v>
      </c>
      <c r="F1049" t="s">
        <v>3673</v>
      </c>
      <c r="G1049">
        <v>787</v>
      </c>
      <c r="H1049">
        <v>3.5</v>
      </c>
      <c r="I1049" t="s">
        <v>3700</v>
      </c>
      <c r="J1049">
        <v>5</v>
      </c>
      <c r="K1049" t="s">
        <v>3701</v>
      </c>
      <c r="L1049" t="s">
        <v>3702</v>
      </c>
    </row>
    <row r="1050" spans="1:22" x14ac:dyDescent="0.3">
      <c r="A1050" t="s">
        <v>3671</v>
      </c>
      <c r="B1050" t="s">
        <v>3672</v>
      </c>
      <c r="C1050" t="s">
        <v>14</v>
      </c>
      <c r="D1050">
        <v>39.951617261199999</v>
      </c>
      <c r="E1050">
        <v>-75.167190457000004</v>
      </c>
      <c r="F1050" t="s">
        <v>3673</v>
      </c>
      <c r="G1050">
        <v>787</v>
      </c>
      <c r="H1050">
        <v>3.5</v>
      </c>
      <c r="I1050" t="s">
        <v>3703</v>
      </c>
      <c r="J1050">
        <v>4</v>
      </c>
      <c r="K1050" t="s">
        <v>3704</v>
      </c>
      <c r="L1050" t="s">
        <v>3705</v>
      </c>
    </row>
    <row r="1051" spans="1:22" x14ac:dyDescent="0.3">
      <c r="A1051" t="s">
        <v>3671</v>
      </c>
      <c r="B1051" t="s">
        <v>3672</v>
      </c>
      <c r="C1051" t="s">
        <v>14</v>
      </c>
      <c r="D1051">
        <v>39.951617261199999</v>
      </c>
      <c r="E1051">
        <v>-75.167190457000004</v>
      </c>
      <c r="F1051" t="s">
        <v>3673</v>
      </c>
      <c r="G1051">
        <v>787</v>
      </c>
      <c r="H1051">
        <v>3.5</v>
      </c>
      <c r="I1051" t="s">
        <v>3706</v>
      </c>
      <c r="J1051">
        <v>2</v>
      </c>
      <c r="K1051" t="s">
        <v>3707</v>
      </c>
      <c r="L1051" t="s">
        <v>209</v>
      </c>
    </row>
    <row r="1052" spans="1:22" x14ac:dyDescent="0.3">
      <c r="A1052" t="s">
        <v>3708</v>
      </c>
      <c r="B1052" t="s">
        <v>3709</v>
      </c>
      <c r="C1052" t="s">
        <v>14</v>
      </c>
      <c r="D1052">
        <v>39.96414</v>
      </c>
      <c r="E1052">
        <v>-75.140514400000001</v>
      </c>
      <c r="F1052" t="s">
        <v>3710</v>
      </c>
      <c r="G1052">
        <v>785</v>
      </c>
      <c r="H1052">
        <v>4</v>
      </c>
      <c r="I1052" t="s">
        <v>3711</v>
      </c>
      <c r="J1052">
        <v>5</v>
      </c>
      <c r="K1052" t="s">
        <v>3712</v>
      </c>
      <c r="L1052" t="s">
        <v>3713</v>
      </c>
    </row>
    <row r="1053" spans="1:22" x14ac:dyDescent="0.3">
      <c r="A1053" t="s">
        <v>3708</v>
      </c>
      <c r="B1053" t="s">
        <v>3709</v>
      </c>
      <c r="C1053" t="s">
        <v>14</v>
      </c>
      <c r="D1053">
        <v>39.96414</v>
      </c>
      <c r="E1053">
        <v>-75.140514400000001</v>
      </c>
      <c r="F1053" t="s">
        <v>3710</v>
      </c>
      <c r="G1053">
        <v>785</v>
      </c>
      <c r="H1053">
        <v>4</v>
      </c>
      <c r="I1053" t="s">
        <v>3714</v>
      </c>
      <c r="J1053">
        <v>4</v>
      </c>
      <c r="K1053" t="s">
        <v>3715</v>
      </c>
      <c r="L1053" t="s">
        <v>1748</v>
      </c>
    </row>
    <row r="1054" spans="1:22" x14ac:dyDescent="0.3">
      <c r="A1054" t="s">
        <v>3708</v>
      </c>
      <c r="B1054" t="s">
        <v>3709</v>
      </c>
      <c r="C1054" t="s">
        <v>14</v>
      </c>
      <c r="D1054">
        <v>39.96414</v>
      </c>
      <c r="E1054">
        <v>-75.140514400000001</v>
      </c>
      <c r="F1054" t="s">
        <v>3710</v>
      </c>
      <c r="G1054">
        <v>785</v>
      </c>
      <c r="H1054">
        <v>4</v>
      </c>
      <c r="I1054" t="s">
        <v>3716</v>
      </c>
      <c r="J1054">
        <v>2</v>
      </c>
      <c r="K1054" t="s">
        <v>3717</v>
      </c>
      <c r="L1054" t="s">
        <v>3718</v>
      </c>
      <c r="M1054" t="s">
        <v>3719</v>
      </c>
      <c r="N1054" t="s">
        <v>3720</v>
      </c>
      <c r="O1054" t="s">
        <v>3721</v>
      </c>
      <c r="P1054" t="s">
        <v>3722</v>
      </c>
      <c r="Q1054" t="s">
        <v>3723</v>
      </c>
      <c r="R1054" t="s">
        <v>3724</v>
      </c>
      <c r="S1054" t="s">
        <v>3725</v>
      </c>
      <c r="T1054" t="s">
        <v>3726</v>
      </c>
      <c r="U1054" t="s">
        <v>3727</v>
      </c>
      <c r="V1054" t="s">
        <v>3728</v>
      </c>
    </row>
    <row r="1055" spans="1:22" x14ac:dyDescent="0.3">
      <c r="A1055" t="s">
        <v>3708</v>
      </c>
      <c r="B1055" t="s">
        <v>3709</v>
      </c>
      <c r="C1055" t="s">
        <v>14</v>
      </c>
      <c r="D1055">
        <v>39.96414</v>
      </c>
      <c r="E1055">
        <v>-75.140514400000001</v>
      </c>
      <c r="F1055" t="s">
        <v>3710</v>
      </c>
      <c r="G1055">
        <v>785</v>
      </c>
      <c r="H1055">
        <v>4</v>
      </c>
      <c r="I1055" t="s">
        <v>3729</v>
      </c>
      <c r="J1055">
        <v>4</v>
      </c>
      <c r="K1055" t="s">
        <v>3730</v>
      </c>
      <c r="L1055" t="s">
        <v>3731</v>
      </c>
    </row>
    <row r="1056" spans="1:22" x14ac:dyDescent="0.3">
      <c r="A1056" t="s">
        <v>3708</v>
      </c>
      <c r="B1056" t="s">
        <v>3709</v>
      </c>
      <c r="C1056" t="s">
        <v>14</v>
      </c>
      <c r="D1056">
        <v>39.96414</v>
      </c>
      <c r="E1056">
        <v>-75.140514400000001</v>
      </c>
      <c r="F1056" t="s">
        <v>3710</v>
      </c>
      <c r="G1056">
        <v>785</v>
      </c>
      <c r="H1056">
        <v>4</v>
      </c>
      <c r="I1056" t="s">
        <v>3732</v>
      </c>
      <c r="J1056">
        <v>3</v>
      </c>
      <c r="K1056" t="s">
        <v>3733</v>
      </c>
      <c r="L1056" t="s">
        <v>3734</v>
      </c>
    </row>
    <row r="1057" spans="1:34" x14ac:dyDescent="0.3">
      <c r="A1057" t="s">
        <v>3708</v>
      </c>
      <c r="B1057" t="s">
        <v>3709</v>
      </c>
      <c r="C1057" t="s">
        <v>14</v>
      </c>
      <c r="D1057">
        <v>39.96414</v>
      </c>
      <c r="E1057">
        <v>-75.140514400000001</v>
      </c>
      <c r="F1057" t="s">
        <v>3710</v>
      </c>
      <c r="G1057">
        <v>785</v>
      </c>
      <c r="H1057">
        <v>4</v>
      </c>
      <c r="I1057" t="s">
        <v>3735</v>
      </c>
      <c r="J1057">
        <v>3</v>
      </c>
      <c r="K1057" t="s">
        <v>3736</v>
      </c>
      <c r="L1057" t="s">
        <v>2268</v>
      </c>
    </row>
    <row r="1058" spans="1:34" x14ac:dyDescent="0.3">
      <c r="A1058" t="s">
        <v>3708</v>
      </c>
      <c r="B1058" t="s">
        <v>3709</v>
      </c>
      <c r="C1058" t="s">
        <v>14</v>
      </c>
      <c r="D1058">
        <v>39.96414</v>
      </c>
      <c r="E1058">
        <v>-75.140514400000001</v>
      </c>
      <c r="F1058" t="s">
        <v>3710</v>
      </c>
      <c r="G1058">
        <v>785</v>
      </c>
      <c r="H1058">
        <v>4</v>
      </c>
      <c r="I1058" t="s">
        <v>3737</v>
      </c>
      <c r="J1058">
        <v>5</v>
      </c>
      <c r="K1058" t="s">
        <v>3738</v>
      </c>
      <c r="L1058" t="s">
        <v>3739</v>
      </c>
    </row>
    <row r="1059" spans="1:34" x14ac:dyDescent="0.3">
      <c r="A1059" t="s">
        <v>3708</v>
      </c>
      <c r="B1059" t="s">
        <v>3709</v>
      </c>
      <c r="C1059" t="s">
        <v>14</v>
      </c>
      <c r="D1059">
        <v>39.96414</v>
      </c>
      <c r="E1059">
        <v>-75.140514400000001</v>
      </c>
      <c r="F1059" t="s">
        <v>3710</v>
      </c>
      <c r="G1059">
        <v>785</v>
      </c>
      <c r="H1059">
        <v>4</v>
      </c>
      <c r="I1059" t="s">
        <v>3740</v>
      </c>
      <c r="J1059">
        <v>3</v>
      </c>
      <c r="K1059" t="s">
        <v>3741</v>
      </c>
      <c r="L1059" t="s">
        <v>3742</v>
      </c>
    </row>
    <row r="1060" spans="1:34" x14ac:dyDescent="0.3">
      <c r="A1060" t="s">
        <v>3708</v>
      </c>
      <c r="B1060" t="s">
        <v>3709</v>
      </c>
      <c r="C1060" t="s">
        <v>14</v>
      </c>
      <c r="D1060">
        <v>39.96414</v>
      </c>
      <c r="E1060">
        <v>-75.140514400000001</v>
      </c>
      <c r="F1060" t="s">
        <v>3710</v>
      </c>
      <c r="G1060">
        <v>785</v>
      </c>
      <c r="H1060">
        <v>4</v>
      </c>
      <c r="I1060" t="s">
        <v>3743</v>
      </c>
      <c r="J1060">
        <v>5</v>
      </c>
      <c r="K1060" t="s">
        <v>3744</v>
      </c>
      <c r="L1060" t="s">
        <v>3745</v>
      </c>
    </row>
    <row r="1061" spans="1:34" x14ac:dyDescent="0.3">
      <c r="A1061" t="s">
        <v>3708</v>
      </c>
      <c r="B1061" t="s">
        <v>3709</v>
      </c>
      <c r="C1061" t="s">
        <v>14</v>
      </c>
      <c r="D1061">
        <v>39.96414</v>
      </c>
      <c r="E1061">
        <v>-75.140514400000001</v>
      </c>
      <c r="F1061" t="s">
        <v>3710</v>
      </c>
      <c r="G1061">
        <v>785</v>
      </c>
      <c r="H1061">
        <v>4</v>
      </c>
      <c r="I1061" t="s">
        <v>3746</v>
      </c>
      <c r="J1061">
        <v>5</v>
      </c>
      <c r="K1061" t="s">
        <v>3747</v>
      </c>
      <c r="L1061" t="s">
        <v>3748</v>
      </c>
    </row>
    <row r="1062" spans="1:34" x14ac:dyDescent="0.3">
      <c r="A1062" t="s">
        <v>3749</v>
      </c>
      <c r="B1062" t="s">
        <v>3750</v>
      </c>
      <c r="C1062" t="s">
        <v>14</v>
      </c>
      <c r="D1062">
        <v>39.956710516100003</v>
      </c>
      <c r="E1062">
        <v>-75.1971027811</v>
      </c>
      <c r="F1062" t="s">
        <v>1025</v>
      </c>
      <c r="G1062">
        <v>783</v>
      </c>
      <c r="H1062">
        <v>4</v>
      </c>
      <c r="I1062" t="s">
        <v>3751</v>
      </c>
      <c r="J1062">
        <v>4</v>
      </c>
      <c r="K1062" t="s">
        <v>3752</v>
      </c>
      <c r="L1062" t="s">
        <v>2363</v>
      </c>
    </row>
    <row r="1063" spans="1:34" x14ac:dyDescent="0.3">
      <c r="A1063" t="s">
        <v>3749</v>
      </c>
      <c r="B1063" t="s">
        <v>3750</v>
      </c>
      <c r="C1063" t="s">
        <v>14</v>
      </c>
      <c r="D1063">
        <v>39.956710516100003</v>
      </c>
      <c r="E1063">
        <v>-75.1971027811</v>
      </c>
      <c r="F1063" t="s">
        <v>1025</v>
      </c>
      <c r="G1063">
        <v>783</v>
      </c>
      <c r="H1063">
        <v>4</v>
      </c>
      <c r="I1063" t="s">
        <v>3753</v>
      </c>
      <c r="J1063">
        <v>5</v>
      </c>
      <c r="K1063" t="s">
        <v>3754</v>
      </c>
      <c r="L1063" t="s">
        <v>519</v>
      </c>
    </row>
    <row r="1064" spans="1:34" x14ac:dyDescent="0.3">
      <c r="A1064" t="s">
        <v>3749</v>
      </c>
      <c r="B1064" t="s">
        <v>3750</v>
      </c>
      <c r="C1064" t="s">
        <v>14</v>
      </c>
      <c r="D1064">
        <v>39.956710516100003</v>
      </c>
      <c r="E1064">
        <v>-75.1971027811</v>
      </c>
      <c r="F1064" t="s">
        <v>1025</v>
      </c>
      <c r="G1064">
        <v>783</v>
      </c>
      <c r="H1064">
        <v>4</v>
      </c>
      <c r="I1064" t="s">
        <v>3755</v>
      </c>
      <c r="J1064">
        <v>3</v>
      </c>
      <c r="K1064" t="s">
        <v>3756</v>
      </c>
      <c r="L1064" t="s">
        <v>763</v>
      </c>
    </row>
    <row r="1065" spans="1:34" x14ac:dyDescent="0.3">
      <c r="A1065" t="s">
        <v>3749</v>
      </c>
      <c r="B1065" t="s">
        <v>3750</v>
      </c>
      <c r="C1065" t="s">
        <v>14</v>
      </c>
      <c r="D1065">
        <v>39.956710516100003</v>
      </c>
      <c r="E1065">
        <v>-75.1971027811</v>
      </c>
      <c r="F1065" t="s">
        <v>1025</v>
      </c>
      <c r="G1065">
        <v>783</v>
      </c>
      <c r="H1065">
        <v>4</v>
      </c>
      <c r="I1065" t="s">
        <v>3757</v>
      </c>
      <c r="J1065">
        <v>3</v>
      </c>
      <c r="K1065" t="s">
        <v>3758</v>
      </c>
      <c r="L1065" t="s">
        <v>3759</v>
      </c>
    </row>
    <row r="1066" spans="1:34" x14ac:dyDescent="0.3">
      <c r="A1066" t="s">
        <v>3749</v>
      </c>
      <c r="B1066" t="s">
        <v>3750</v>
      </c>
      <c r="C1066" t="s">
        <v>14</v>
      </c>
      <c r="D1066">
        <v>39.956710516100003</v>
      </c>
      <c r="E1066">
        <v>-75.1971027811</v>
      </c>
      <c r="F1066" t="s">
        <v>1025</v>
      </c>
      <c r="G1066">
        <v>783</v>
      </c>
      <c r="H1066">
        <v>4</v>
      </c>
      <c r="I1066" t="s">
        <v>3760</v>
      </c>
      <c r="J1066">
        <v>1</v>
      </c>
      <c r="K1066" t="s">
        <v>3761</v>
      </c>
      <c r="L1066" t="s">
        <v>3762</v>
      </c>
      <c r="M1066" t="s">
        <v>3763</v>
      </c>
      <c r="N1066" t="s">
        <v>3764</v>
      </c>
      <c r="O1066" t="s">
        <v>3765</v>
      </c>
      <c r="P1066" t="s">
        <v>3766</v>
      </c>
      <c r="Q1066" t="s">
        <v>3767</v>
      </c>
      <c r="R1066" t="s">
        <v>3768</v>
      </c>
      <c r="S1066" t="s">
        <v>3769</v>
      </c>
      <c r="T1066" t="s">
        <v>3770</v>
      </c>
      <c r="U1066" t="s">
        <v>3771</v>
      </c>
      <c r="V1066" t="s">
        <v>3772</v>
      </c>
      <c r="W1066" t="s">
        <v>3773</v>
      </c>
      <c r="X1066" t="s">
        <v>3774</v>
      </c>
      <c r="Y1066" t="s">
        <v>3775</v>
      </c>
      <c r="Z1066" t="s">
        <v>3776</v>
      </c>
      <c r="AA1066" t="s">
        <v>3777</v>
      </c>
      <c r="AB1066" t="s">
        <v>3778</v>
      </c>
      <c r="AC1066" t="s">
        <v>3779</v>
      </c>
      <c r="AD1066" t="s">
        <v>3780</v>
      </c>
      <c r="AE1066" t="s">
        <v>3781</v>
      </c>
      <c r="AF1066" t="s">
        <v>3782</v>
      </c>
      <c r="AG1066" t="s">
        <v>3783</v>
      </c>
      <c r="AH1066" t="s">
        <v>3784</v>
      </c>
    </row>
    <row r="1067" spans="1:34" x14ac:dyDescent="0.3">
      <c r="A1067" t="s">
        <v>3749</v>
      </c>
      <c r="B1067" t="s">
        <v>3750</v>
      </c>
      <c r="C1067" t="s">
        <v>14</v>
      </c>
      <c r="D1067">
        <v>39.956710516100003</v>
      </c>
      <c r="E1067">
        <v>-75.1971027811</v>
      </c>
      <c r="F1067" t="s">
        <v>1025</v>
      </c>
      <c r="G1067">
        <v>783</v>
      </c>
      <c r="H1067">
        <v>4</v>
      </c>
      <c r="I1067" t="s">
        <v>3785</v>
      </c>
      <c r="J1067">
        <v>5</v>
      </c>
      <c r="K1067" t="s">
        <v>3786</v>
      </c>
      <c r="L1067" t="s">
        <v>3787</v>
      </c>
      <c r="M1067" t="s">
        <v>3788</v>
      </c>
      <c r="N1067" t="s">
        <v>3789</v>
      </c>
      <c r="O1067" t="s">
        <v>3790</v>
      </c>
    </row>
    <row r="1068" spans="1:34" x14ac:dyDescent="0.3">
      <c r="A1068" t="s">
        <v>3749</v>
      </c>
      <c r="B1068" t="s">
        <v>3750</v>
      </c>
      <c r="C1068" t="s">
        <v>14</v>
      </c>
      <c r="D1068">
        <v>39.956710516100003</v>
      </c>
      <c r="E1068">
        <v>-75.1971027811</v>
      </c>
      <c r="F1068" t="s">
        <v>1025</v>
      </c>
      <c r="G1068">
        <v>783</v>
      </c>
      <c r="H1068">
        <v>4</v>
      </c>
      <c r="I1068" t="s">
        <v>3791</v>
      </c>
      <c r="J1068">
        <v>5</v>
      </c>
      <c r="K1068" t="s">
        <v>3792</v>
      </c>
      <c r="L1068" t="s">
        <v>3793</v>
      </c>
    </row>
    <row r="1069" spans="1:34" x14ac:dyDescent="0.3">
      <c r="A1069" t="s">
        <v>3749</v>
      </c>
      <c r="B1069" t="s">
        <v>3750</v>
      </c>
      <c r="C1069" t="s">
        <v>14</v>
      </c>
      <c r="D1069">
        <v>39.956710516100003</v>
      </c>
      <c r="E1069">
        <v>-75.1971027811</v>
      </c>
      <c r="F1069" t="s">
        <v>1025</v>
      </c>
      <c r="G1069">
        <v>783</v>
      </c>
      <c r="H1069">
        <v>4</v>
      </c>
      <c r="I1069" t="s">
        <v>3794</v>
      </c>
      <c r="J1069">
        <v>5</v>
      </c>
      <c r="L1069" t="s">
        <v>3795</v>
      </c>
    </row>
    <row r="1070" spans="1:34" x14ac:dyDescent="0.3">
      <c r="A1070" t="s">
        <v>3749</v>
      </c>
      <c r="B1070" t="s">
        <v>3750</v>
      </c>
      <c r="C1070" t="s">
        <v>14</v>
      </c>
      <c r="D1070">
        <v>39.956710516100003</v>
      </c>
      <c r="E1070">
        <v>-75.1971027811</v>
      </c>
      <c r="F1070" t="s">
        <v>1025</v>
      </c>
      <c r="G1070">
        <v>783</v>
      </c>
      <c r="H1070">
        <v>4</v>
      </c>
      <c r="I1070" t="s">
        <v>3796</v>
      </c>
      <c r="J1070">
        <v>5</v>
      </c>
      <c r="K1070" t="s">
        <v>3797</v>
      </c>
      <c r="L1070" t="s">
        <v>3798</v>
      </c>
      <c r="M1070" t="s">
        <v>3799</v>
      </c>
      <c r="N1070" t="s">
        <v>3800</v>
      </c>
      <c r="O1070" t="s">
        <v>3801</v>
      </c>
      <c r="P1070" t="s">
        <v>3802</v>
      </c>
      <c r="Q1070" t="s">
        <v>3803</v>
      </c>
      <c r="R1070" t="s">
        <v>3804</v>
      </c>
      <c r="S1070" t="s">
        <v>3805</v>
      </c>
      <c r="T1070" t="s">
        <v>3806</v>
      </c>
      <c r="U1070" t="s">
        <v>3807</v>
      </c>
      <c r="V1070" t="s">
        <v>3808</v>
      </c>
      <c r="W1070" t="s">
        <v>3809</v>
      </c>
      <c r="X1070" t="s">
        <v>3810</v>
      </c>
      <c r="Y1070" t="s">
        <v>901</v>
      </c>
    </row>
    <row r="1071" spans="1:34" x14ac:dyDescent="0.3">
      <c r="A1071" t="s">
        <v>3749</v>
      </c>
      <c r="B1071" t="s">
        <v>3750</v>
      </c>
      <c r="C1071" t="s">
        <v>14</v>
      </c>
      <c r="D1071">
        <v>39.956710516100003</v>
      </c>
      <c r="E1071">
        <v>-75.1971027811</v>
      </c>
      <c r="F1071" t="s">
        <v>1025</v>
      </c>
      <c r="G1071">
        <v>783</v>
      </c>
      <c r="H1071">
        <v>4</v>
      </c>
      <c r="I1071" t="s">
        <v>3811</v>
      </c>
      <c r="J1071">
        <v>4</v>
      </c>
      <c r="K1071" t="s">
        <v>3812</v>
      </c>
      <c r="L1071" t="s">
        <v>3813</v>
      </c>
    </row>
    <row r="1072" spans="1:34" x14ac:dyDescent="0.3">
      <c r="A1072" t="s">
        <v>3814</v>
      </c>
      <c r="B1072" t="s">
        <v>3815</v>
      </c>
      <c r="C1072" t="s">
        <v>14</v>
      </c>
      <c r="D1072">
        <v>39.951225632800003</v>
      </c>
      <c r="E1072">
        <v>-75.1737892628</v>
      </c>
      <c r="F1072" t="s">
        <v>3816</v>
      </c>
      <c r="G1072">
        <v>777</v>
      </c>
      <c r="H1072">
        <v>3.5</v>
      </c>
      <c r="I1072" t="s">
        <v>3817</v>
      </c>
      <c r="J1072">
        <v>4</v>
      </c>
      <c r="K1072" t="s">
        <v>3818</v>
      </c>
      <c r="L1072" t="s">
        <v>3819</v>
      </c>
    </row>
    <row r="1073" spans="1:12" x14ac:dyDescent="0.3">
      <c r="A1073" t="s">
        <v>3814</v>
      </c>
      <c r="B1073" t="s">
        <v>3815</v>
      </c>
      <c r="C1073" t="s">
        <v>14</v>
      </c>
      <c r="D1073">
        <v>39.951225632800003</v>
      </c>
      <c r="E1073">
        <v>-75.1737892628</v>
      </c>
      <c r="F1073" t="s">
        <v>3816</v>
      </c>
      <c r="G1073">
        <v>777</v>
      </c>
      <c r="H1073">
        <v>3.5</v>
      </c>
      <c r="I1073" t="s">
        <v>3820</v>
      </c>
      <c r="J1073">
        <v>4</v>
      </c>
      <c r="K1073" t="s">
        <v>3821</v>
      </c>
      <c r="L1073" t="s">
        <v>3822</v>
      </c>
    </row>
    <row r="1074" spans="1:12" x14ac:dyDescent="0.3">
      <c r="A1074" t="s">
        <v>3814</v>
      </c>
      <c r="B1074" t="s">
        <v>3815</v>
      </c>
      <c r="C1074" t="s">
        <v>14</v>
      </c>
      <c r="D1074">
        <v>39.951225632800003</v>
      </c>
      <c r="E1074">
        <v>-75.1737892628</v>
      </c>
      <c r="F1074" t="s">
        <v>3816</v>
      </c>
      <c r="G1074">
        <v>777</v>
      </c>
      <c r="H1074">
        <v>3.5</v>
      </c>
      <c r="I1074" t="s">
        <v>3823</v>
      </c>
      <c r="J1074">
        <v>3</v>
      </c>
      <c r="K1074" t="s">
        <v>3824</v>
      </c>
      <c r="L1074" t="s">
        <v>3825</v>
      </c>
    </row>
    <row r="1075" spans="1:12" x14ac:dyDescent="0.3">
      <c r="A1075" t="s">
        <v>3814</v>
      </c>
      <c r="B1075" t="s">
        <v>3815</v>
      </c>
      <c r="C1075" t="s">
        <v>14</v>
      </c>
      <c r="D1075">
        <v>39.951225632800003</v>
      </c>
      <c r="E1075">
        <v>-75.1737892628</v>
      </c>
      <c r="F1075" t="s">
        <v>3816</v>
      </c>
      <c r="G1075">
        <v>777</v>
      </c>
      <c r="H1075">
        <v>3.5</v>
      </c>
      <c r="I1075" t="s">
        <v>3826</v>
      </c>
      <c r="J1075">
        <v>5</v>
      </c>
      <c r="K1075" t="s">
        <v>3827</v>
      </c>
      <c r="L1075" t="s">
        <v>3828</v>
      </c>
    </row>
    <row r="1076" spans="1:12" x14ac:dyDescent="0.3">
      <c r="A1076" t="s">
        <v>3814</v>
      </c>
      <c r="B1076" t="s">
        <v>3815</v>
      </c>
      <c r="C1076" t="s">
        <v>14</v>
      </c>
      <c r="D1076">
        <v>39.951225632800003</v>
      </c>
      <c r="E1076">
        <v>-75.1737892628</v>
      </c>
      <c r="F1076" t="s">
        <v>3816</v>
      </c>
      <c r="G1076">
        <v>777</v>
      </c>
      <c r="H1076">
        <v>3.5</v>
      </c>
      <c r="I1076" t="s">
        <v>3829</v>
      </c>
      <c r="J1076">
        <v>4</v>
      </c>
      <c r="K1076" t="s">
        <v>3830</v>
      </c>
      <c r="L1076" t="s">
        <v>3831</v>
      </c>
    </row>
    <row r="1077" spans="1:12" x14ac:dyDescent="0.3">
      <c r="A1077" t="s">
        <v>3814</v>
      </c>
      <c r="B1077" t="s">
        <v>3815</v>
      </c>
      <c r="C1077" t="s">
        <v>14</v>
      </c>
      <c r="D1077">
        <v>39.951225632800003</v>
      </c>
      <c r="E1077">
        <v>-75.1737892628</v>
      </c>
      <c r="F1077" t="s">
        <v>3816</v>
      </c>
      <c r="G1077">
        <v>777</v>
      </c>
      <c r="H1077">
        <v>3.5</v>
      </c>
      <c r="I1077" t="s">
        <v>3832</v>
      </c>
      <c r="J1077">
        <v>5</v>
      </c>
      <c r="K1077" t="s">
        <v>3833</v>
      </c>
      <c r="L1077" t="s">
        <v>3834</v>
      </c>
    </row>
    <row r="1078" spans="1:12" x14ac:dyDescent="0.3">
      <c r="A1078" t="s">
        <v>3814</v>
      </c>
      <c r="B1078" t="s">
        <v>3815</v>
      </c>
      <c r="C1078" t="s">
        <v>14</v>
      </c>
      <c r="D1078">
        <v>39.951225632800003</v>
      </c>
      <c r="E1078">
        <v>-75.1737892628</v>
      </c>
      <c r="F1078" t="s">
        <v>3816</v>
      </c>
      <c r="G1078">
        <v>777</v>
      </c>
      <c r="H1078">
        <v>3.5</v>
      </c>
      <c r="I1078" t="s">
        <v>3835</v>
      </c>
      <c r="J1078">
        <v>4</v>
      </c>
      <c r="L1078" t="s">
        <v>3346</v>
      </c>
    </row>
    <row r="1079" spans="1:12" x14ac:dyDescent="0.3">
      <c r="A1079" t="s">
        <v>3814</v>
      </c>
      <c r="B1079" t="s">
        <v>3815</v>
      </c>
      <c r="C1079" t="s">
        <v>14</v>
      </c>
      <c r="D1079">
        <v>39.951225632800003</v>
      </c>
      <c r="E1079">
        <v>-75.1737892628</v>
      </c>
      <c r="F1079" t="s">
        <v>3816</v>
      </c>
      <c r="G1079">
        <v>777</v>
      </c>
      <c r="H1079">
        <v>3.5</v>
      </c>
      <c r="I1079" t="s">
        <v>3836</v>
      </c>
      <c r="J1079">
        <v>4</v>
      </c>
      <c r="K1079" t="s">
        <v>3837</v>
      </c>
      <c r="L1079" t="s">
        <v>3838</v>
      </c>
    </row>
    <row r="1080" spans="1:12" x14ac:dyDescent="0.3">
      <c r="A1080" t="s">
        <v>3814</v>
      </c>
      <c r="B1080" t="s">
        <v>3815</v>
      </c>
      <c r="C1080" t="s">
        <v>14</v>
      </c>
      <c r="D1080">
        <v>39.951225632800003</v>
      </c>
      <c r="E1080">
        <v>-75.1737892628</v>
      </c>
      <c r="F1080" t="s">
        <v>3816</v>
      </c>
      <c r="G1080">
        <v>777</v>
      </c>
      <c r="H1080">
        <v>3.5</v>
      </c>
      <c r="I1080" t="s">
        <v>3839</v>
      </c>
      <c r="J1080">
        <v>5</v>
      </c>
      <c r="K1080" t="s">
        <v>3840</v>
      </c>
      <c r="L1080" t="s">
        <v>3841</v>
      </c>
    </row>
    <row r="1081" spans="1:12" x14ac:dyDescent="0.3">
      <c r="A1081" t="s">
        <v>3814</v>
      </c>
      <c r="B1081" t="s">
        <v>3815</v>
      </c>
      <c r="C1081" t="s">
        <v>14</v>
      </c>
      <c r="D1081">
        <v>39.951225632800003</v>
      </c>
      <c r="E1081">
        <v>-75.1737892628</v>
      </c>
      <c r="F1081" t="s">
        <v>3816</v>
      </c>
      <c r="G1081">
        <v>777</v>
      </c>
      <c r="H1081">
        <v>3.5</v>
      </c>
      <c r="I1081" t="s">
        <v>3842</v>
      </c>
      <c r="J1081">
        <v>4</v>
      </c>
      <c r="K1081" t="s">
        <v>3843</v>
      </c>
      <c r="L1081" t="s">
        <v>3844</v>
      </c>
    </row>
    <row r="1082" spans="1:12" x14ac:dyDescent="0.3">
      <c r="A1082" t="s">
        <v>3845</v>
      </c>
      <c r="B1082" t="s">
        <v>3846</v>
      </c>
      <c r="C1082" t="s">
        <v>14</v>
      </c>
      <c r="D1082">
        <v>39.946623799999998</v>
      </c>
      <c r="E1082">
        <v>-75.160913899999997</v>
      </c>
      <c r="F1082" t="s">
        <v>3847</v>
      </c>
      <c r="G1082">
        <v>770</v>
      </c>
      <c r="H1082">
        <v>4.5</v>
      </c>
      <c r="I1082" t="s">
        <v>3848</v>
      </c>
      <c r="J1082">
        <v>5</v>
      </c>
      <c r="K1082" t="s">
        <v>3849</v>
      </c>
      <c r="L1082" t="s">
        <v>3850</v>
      </c>
    </row>
    <row r="1083" spans="1:12" x14ac:dyDescent="0.3">
      <c r="A1083" t="s">
        <v>3845</v>
      </c>
      <c r="B1083" t="s">
        <v>3846</v>
      </c>
      <c r="C1083" t="s">
        <v>14</v>
      </c>
      <c r="D1083">
        <v>39.946623799999998</v>
      </c>
      <c r="E1083">
        <v>-75.160913899999997</v>
      </c>
      <c r="F1083" t="s">
        <v>3847</v>
      </c>
      <c r="G1083">
        <v>770</v>
      </c>
      <c r="H1083">
        <v>4.5</v>
      </c>
      <c r="I1083" t="s">
        <v>3851</v>
      </c>
      <c r="J1083">
        <v>5</v>
      </c>
      <c r="L1083" t="s">
        <v>3852</v>
      </c>
    </row>
    <row r="1084" spans="1:12" x14ac:dyDescent="0.3">
      <c r="A1084" t="s">
        <v>3845</v>
      </c>
      <c r="B1084" t="s">
        <v>3846</v>
      </c>
      <c r="C1084" t="s">
        <v>14</v>
      </c>
      <c r="D1084">
        <v>39.946623799999998</v>
      </c>
      <c r="E1084">
        <v>-75.160913899999997</v>
      </c>
      <c r="F1084" t="s">
        <v>3847</v>
      </c>
      <c r="G1084">
        <v>770</v>
      </c>
      <c r="H1084">
        <v>4.5</v>
      </c>
      <c r="I1084" t="s">
        <v>3853</v>
      </c>
      <c r="J1084">
        <v>5</v>
      </c>
      <c r="K1084" t="s">
        <v>3854</v>
      </c>
      <c r="L1084" t="s">
        <v>2102</v>
      </c>
    </row>
    <row r="1085" spans="1:12" x14ac:dyDescent="0.3">
      <c r="A1085" t="s">
        <v>3845</v>
      </c>
      <c r="B1085" t="s">
        <v>3846</v>
      </c>
      <c r="C1085" t="s">
        <v>14</v>
      </c>
      <c r="D1085">
        <v>39.946623799999998</v>
      </c>
      <c r="E1085">
        <v>-75.160913899999997</v>
      </c>
      <c r="F1085" t="s">
        <v>3847</v>
      </c>
      <c r="G1085">
        <v>770</v>
      </c>
      <c r="H1085">
        <v>4.5</v>
      </c>
      <c r="I1085" t="s">
        <v>3855</v>
      </c>
      <c r="J1085">
        <v>5</v>
      </c>
      <c r="K1085" t="s">
        <v>3856</v>
      </c>
      <c r="L1085" t="s">
        <v>2730</v>
      </c>
    </row>
    <row r="1086" spans="1:12" x14ac:dyDescent="0.3">
      <c r="A1086" t="s">
        <v>3845</v>
      </c>
      <c r="B1086" t="s">
        <v>3846</v>
      </c>
      <c r="C1086" t="s">
        <v>14</v>
      </c>
      <c r="D1086">
        <v>39.946623799999998</v>
      </c>
      <c r="E1086">
        <v>-75.160913899999997</v>
      </c>
      <c r="F1086" t="s">
        <v>3847</v>
      </c>
      <c r="G1086">
        <v>770</v>
      </c>
      <c r="H1086">
        <v>4.5</v>
      </c>
      <c r="I1086" t="s">
        <v>3857</v>
      </c>
      <c r="J1086">
        <v>5</v>
      </c>
      <c r="K1086" t="s">
        <v>3858</v>
      </c>
      <c r="L1086" t="s">
        <v>3859</v>
      </c>
    </row>
    <row r="1087" spans="1:12" x14ac:dyDescent="0.3">
      <c r="A1087" t="s">
        <v>3845</v>
      </c>
      <c r="B1087" t="s">
        <v>3846</v>
      </c>
      <c r="C1087" t="s">
        <v>14</v>
      </c>
      <c r="D1087">
        <v>39.946623799999998</v>
      </c>
      <c r="E1087">
        <v>-75.160913899999997</v>
      </c>
      <c r="F1087" t="s">
        <v>3847</v>
      </c>
      <c r="G1087">
        <v>770</v>
      </c>
      <c r="H1087">
        <v>4.5</v>
      </c>
      <c r="I1087" t="s">
        <v>3860</v>
      </c>
      <c r="J1087">
        <v>5</v>
      </c>
      <c r="K1087" t="s">
        <v>3861</v>
      </c>
      <c r="L1087" t="s">
        <v>3862</v>
      </c>
    </row>
    <row r="1088" spans="1:12" x14ac:dyDescent="0.3">
      <c r="A1088" t="s">
        <v>3845</v>
      </c>
      <c r="B1088" t="s">
        <v>3846</v>
      </c>
      <c r="C1088" t="s">
        <v>14</v>
      </c>
      <c r="D1088">
        <v>39.946623799999998</v>
      </c>
      <c r="E1088">
        <v>-75.160913899999997</v>
      </c>
      <c r="F1088" t="s">
        <v>3847</v>
      </c>
      <c r="G1088">
        <v>770</v>
      </c>
      <c r="H1088">
        <v>4.5</v>
      </c>
      <c r="I1088" t="s">
        <v>3863</v>
      </c>
      <c r="J1088">
        <v>4</v>
      </c>
      <c r="K1088" t="s">
        <v>3864</v>
      </c>
      <c r="L1088" t="s">
        <v>3865</v>
      </c>
    </row>
    <row r="1089" spans="1:16" x14ac:dyDescent="0.3">
      <c r="A1089" t="s">
        <v>3845</v>
      </c>
      <c r="B1089" t="s">
        <v>3846</v>
      </c>
      <c r="C1089" t="s">
        <v>14</v>
      </c>
      <c r="D1089">
        <v>39.946623799999998</v>
      </c>
      <c r="E1089">
        <v>-75.160913899999997</v>
      </c>
      <c r="F1089" t="s">
        <v>3847</v>
      </c>
      <c r="G1089">
        <v>770</v>
      </c>
      <c r="H1089">
        <v>4.5</v>
      </c>
      <c r="I1089" t="s">
        <v>3866</v>
      </c>
      <c r="J1089">
        <v>5</v>
      </c>
      <c r="K1089" t="s">
        <v>3867</v>
      </c>
      <c r="L1089" t="s">
        <v>3868</v>
      </c>
    </row>
    <row r="1090" spans="1:16" x14ac:dyDescent="0.3">
      <c r="A1090" t="s">
        <v>3845</v>
      </c>
      <c r="B1090" t="s">
        <v>3846</v>
      </c>
      <c r="C1090" t="s">
        <v>14</v>
      </c>
      <c r="D1090">
        <v>39.946623799999998</v>
      </c>
      <c r="E1090">
        <v>-75.160913899999997</v>
      </c>
      <c r="F1090" t="s">
        <v>3847</v>
      </c>
      <c r="G1090">
        <v>770</v>
      </c>
      <c r="H1090">
        <v>4.5</v>
      </c>
      <c r="I1090" t="s">
        <v>3869</v>
      </c>
      <c r="J1090">
        <v>4</v>
      </c>
      <c r="K1090" t="s">
        <v>3870</v>
      </c>
      <c r="L1090" t="s">
        <v>3871</v>
      </c>
    </row>
    <row r="1091" spans="1:16" x14ac:dyDescent="0.3">
      <c r="A1091" t="s">
        <v>3845</v>
      </c>
      <c r="B1091" t="s">
        <v>3846</v>
      </c>
      <c r="C1091" t="s">
        <v>14</v>
      </c>
      <c r="D1091">
        <v>39.946623799999998</v>
      </c>
      <c r="E1091">
        <v>-75.160913899999997</v>
      </c>
      <c r="F1091" t="s">
        <v>3847</v>
      </c>
      <c r="G1091">
        <v>770</v>
      </c>
      <c r="H1091">
        <v>4.5</v>
      </c>
      <c r="I1091" t="s">
        <v>3872</v>
      </c>
      <c r="J1091">
        <v>4</v>
      </c>
      <c r="K1091" t="s">
        <v>3873</v>
      </c>
      <c r="L1091" t="s">
        <v>3874</v>
      </c>
    </row>
    <row r="1092" spans="1:16" x14ac:dyDescent="0.3">
      <c r="A1092" t="s">
        <v>3875</v>
      </c>
      <c r="B1092" t="s">
        <v>3876</v>
      </c>
      <c r="C1092" t="s">
        <v>14</v>
      </c>
      <c r="D1092">
        <v>39.965572999999999</v>
      </c>
      <c r="E1092">
        <v>-75.180969000000005</v>
      </c>
      <c r="F1092" t="s">
        <v>3877</v>
      </c>
      <c r="G1092">
        <v>767</v>
      </c>
      <c r="H1092">
        <v>4.5</v>
      </c>
      <c r="I1092" t="s">
        <v>3878</v>
      </c>
      <c r="J1092">
        <v>3</v>
      </c>
      <c r="K1092" t="s">
        <v>3879</v>
      </c>
      <c r="L1092" t="s">
        <v>3880</v>
      </c>
    </row>
    <row r="1093" spans="1:16" x14ac:dyDescent="0.3">
      <c r="A1093" t="s">
        <v>3875</v>
      </c>
      <c r="B1093" t="s">
        <v>3876</v>
      </c>
      <c r="C1093" t="s">
        <v>14</v>
      </c>
      <c r="D1093">
        <v>39.965572999999999</v>
      </c>
      <c r="E1093">
        <v>-75.180969000000005</v>
      </c>
      <c r="F1093" t="s">
        <v>3877</v>
      </c>
      <c r="G1093">
        <v>767</v>
      </c>
      <c r="H1093">
        <v>4.5</v>
      </c>
      <c r="I1093" t="s">
        <v>3881</v>
      </c>
      <c r="J1093">
        <v>4</v>
      </c>
      <c r="K1093" t="s">
        <v>3882</v>
      </c>
      <c r="L1093" t="s">
        <v>3883</v>
      </c>
    </row>
    <row r="1094" spans="1:16" x14ac:dyDescent="0.3">
      <c r="A1094" t="s">
        <v>3875</v>
      </c>
      <c r="B1094" t="s">
        <v>3876</v>
      </c>
      <c r="C1094" t="s">
        <v>14</v>
      </c>
      <c r="D1094">
        <v>39.965572999999999</v>
      </c>
      <c r="E1094">
        <v>-75.180969000000005</v>
      </c>
      <c r="F1094" t="s">
        <v>3877</v>
      </c>
      <c r="G1094">
        <v>767</v>
      </c>
      <c r="H1094">
        <v>4.5</v>
      </c>
      <c r="I1094" t="s">
        <v>3884</v>
      </c>
      <c r="J1094">
        <v>5</v>
      </c>
      <c r="K1094" t="s">
        <v>3885</v>
      </c>
      <c r="L1094" t="s">
        <v>3886</v>
      </c>
    </row>
    <row r="1095" spans="1:16" x14ac:dyDescent="0.3">
      <c r="A1095" t="s">
        <v>3875</v>
      </c>
      <c r="B1095" t="s">
        <v>3876</v>
      </c>
      <c r="C1095" t="s">
        <v>14</v>
      </c>
      <c r="D1095">
        <v>39.965572999999999</v>
      </c>
      <c r="E1095">
        <v>-75.180969000000005</v>
      </c>
      <c r="F1095" t="s">
        <v>3877</v>
      </c>
      <c r="G1095">
        <v>767</v>
      </c>
      <c r="H1095">
        <v>4.5</v>
      </c>
      <c r="I1095" t="s">
        <v>3887</v>
      </c>
      <c r="J1095">
        <v>5</v>
      </c>
      <c r="K1095" t="s">
        <v>3888</v>
      </c>
      <c r="L1095" t="s">
        <v>3889</v>
      </c>
    </row>
    <row r="1096" spans="1:16" x14ac:dyDescent="0.3">
      <c r="A1096" t="s">
        <v>3875</v>
      </c>
      <c r="B1096" t="s">
        <v>3876</v>
      </c>
      <c r="C1096" t="s">
        <v>14</v>
      </c>
      <c r="D1096">
        <v>39.965572999999999</v>
      </c>
      <c r="E1096">
        <v>-75.180969000000005</v>
      </c>
      <c r="F1096" t="s">
        <v>3877</v>
      </c>
      <c r="G1096">
        <v>767</v>
      </c>
      <c r="H1096">
        <v>4.5</v>
      </c>
      <c r="I1096" t="s">
        <v>3890</v>
      </c>
      <c r="J1096">
        <v>4</v>
      </c>
      <c r="K1096" t="s">
        <v>3891</v>
      </c>
      <c r="L1096" t="s">
        <v>3892</v>
      </c>
    </row>
    <row r="1097" spans="1:16" x14ac:dyDescent="0.3">
      <c r="A1097" t="s">
        <v>3875</v>
      </c>
      <c r="B1097" t="s">
        <v>3876</v>
      </c>
      <c r="C1097" t="s">
        <v>14</v>
      </c>
      <c r="D1097">
        <v>39.965572999999999</v>
      </c>
      <c r="E1097">
        <v>-75.180969000000005</v>
      </c>
      <c r="F1097" t="s">
        <v>3877</v>
      </c>
      <c r="G1097">
        <v>767</v>
      </c>
      <c r="H1097">
        <v>4.5</v>
      </c>
      <c r="I1097" t="s">
        <v>3893</v>
      </c>
      <c r="J1097">
        <v>4</v>
      </c>
      <c r="K1097" t="s">
        <v>3894</v>
      </c>
      <c r="L1097" t="s">
        <v>86</v>
      </c>
    </row>
    <row r="1098" spans="1:16" x14ac:dyDescent="0.3">
      <c r="A1098" t="s">
        <v>3875</v>
      </c>
      <c r="B1098" t="s">
        <v>3876</v>
      </c>
      <c r="C1098" t="s">
        <v>14</v>
      </c>
      <c r="D1098">
        <v>39.965572999999999</v>
      </c>
      <c r="E1098">
        <v>-75.180969000000005</v>
      </c>
      <c r="F1098" t="s">
        <v>3877</v>
      </c>
      <c r="G1098">
        <v>767</v>
      </c>
      <c r="H1098">
        <v>4.5</v>
      </c>
      <c r="I1098" t="s">
        <v>3895</v>
      </c>
      <c r="J1098">
        <v>4</v>
      </c>
      <c r="K1098" t="s">
        <v>3896</v>
      </c>
      <c r="L1098" t="s">
        <v>3897</v>
      </c>
    </row>
    <row r="1099" spans="1:16" x14ac:dyDescent="0.3">
      <c r="A1099" t="s">
        <v>3875</v>
      </c>
      <c r="B1099" t="s">
        <v>3876</v>
      </c>
      <c r="C1099" t="s">
        <v>14</v>
      </c>
      <c r="D1099">
        <v>39.965572999999999</v>
      </c>
      <c r="E1099">
        <v>-75.180969000000005</v>
      </c>
      <c r="F1099" t="s">
        <v>3877</v>
      </c>
      <c r="G1099">
        <v>767</v>
      </c>
      <c r="H1099">
        <v>4.5</v>
      </c>
      <c r="I1099" t="s">
        <v>3898</v>
      </c>
      <c r="J1099">
        <v>5</v>
      </c>
      <c r="K1099" t="s">
        <v>3899</v>
      </c>
      <c r="L1099" t="s">
        <v>3900</v>
      </c>
    </row>
    <row r="1100" spans="1:16" x14ac:dyDescent="0.3">
      <c r="A1100" t="s">
        <v>3875</v>
      </c>
      <c r="B1100" t="s">
        <v>3876</v>
      </c>
      <c r="C1100" t="s">
        <v>14</v>
      </c>
      <c r="D1100">
        <v>39.965572999999999</v>
      </c>
      <c r="E1100">
        <v>-75.180969000000005</v>
      </c>
      <c r="F1100" t="s">
        <v>3877</v>
      </c>
      <c r="G1100">
        <v>767</v>
      </c>
      <c r="H1100">
        <v>4.5</v>
      </c>
      <c r="I1100" t="s">
        <v>3901</v>
      </c>
      <c r="J1100">
        <v>5</v>
      </c>
      <c r="K1100" t="s">
        <v>3902</v>
      </c>
      <c r="L1100" t="s">
        <v>3903</v>
      </c>
    </row>
    <row r="1101" spans="1:16" x14ac:dyDescent="0.3">
      <c r="A1101" t="s">
        <v>3875</v>
      </c>
      <c r="B1101" t="s">
        <v>3876</v>
      </c>
      <c r="C1101" t="s">
        <v>14</v>
      </c>
      <c r="D1101">
        <v>39.965572999999999</v>
      </c>
      <c r="E1101">
        <v>-75.180969000000005</v>
      </c>
      <c r="F1101" t="s">
        <v>3877</v>
      </c>
      <c r="G1101">
        <v>767</v>
      </c>
      <c r="H1101">
        <v>4.5</v>
      </c>
      <c r="I1101" t="s">
        <v>3904</v>
      </c>
      <c r="J1101">
        <v>5</v>
      </c>
      <c r="K1101" t="s">
        <v>3905</v>
      </c>
      <c r="L1101" t="s">
        <v>3906</v>
      </c>
      <c r="M1101" t="s">
        <v>3907</v>
      </c>
      <c r="N1101" t="s">
        <v>3908</v>
      </c>
      <c r="O1101" t="s">
        <v>3909</v>
      </c>
      <c r="P1101" t="s">
        <v>519</v>
      </c>
    </row>
    <row r="1102" spans="1:16" x14ac:dyDescent="0.3">
      <c r="A1102" t="s">
        <v>3910</v>
      </c>
      <c r="B1102" t="s">
        <v>3911</v>
      </c>
      <c r="C1102" t="s">
        <v>14</v>
      </c>
      <c r="D1102">
        <v>39.942305858600001</v>
      </c>
      <c r="E1102">
        <v>-75.154698419499994</v>
      </c>
      <c r="F1102" t="s">
        <v>3912</v>
      </c>
      <c r="G1102">
        <v>764</v>
      </c>
      <c r="H1102">
        <v>4</v>
      </c>
      <c r="I1102" t="s">
        <v>3913</v>
      </c>
      <c r="J1102">
        <v>5</v>
      </c>
      <c r="K1102" t="s">
        <v>3914</v>
      </c>
      <c r="L1102" t="s">
        <v>3915</v>
      </c>
    </row>
    <row r="1103" spans="1:16" x14ac:dyDescent="0.3">
      <c r="A1103" t="s">
        <v>3910</v>
      </c>
      <c r="B1103" t="s">
        <v>3911</v>
      </c>
      <c r="C1103" t="s">
        <v>14</v>
      </c>
      <c r="D1103">
        <v>39.942305858600001</v>
      </c>
      <c r="E1103">
        <v>-75.154698419499994</v>
      </c>
      <c r="F1103" t="s">
        <v>3912</v>
      </c>
      <c r="G1103">
        <v>764</v>
      </c>
      <c r="H1103">
        <v>4</v>
      </c>
      <c r="I1103" t="s">
        <v>3916</v>
      </c>
      <c r="J1103">
        <v>2</v>
      </c>
      <c r="K1103" t="s">
        <v>3917</v>
      </c>
      <c r="L1103" t="s">
        <v>26</v>
      </c>
    </row>
    <row r="1104" spans="1:16" x14ac:dyDescent="0.3">
      <c r="A1104" t="s">
        <v>3910</v>
      </c>
      <c r="B1104" t="s">
        <v>3911</v>
      </c>
      <c r="C1104" t="s">
        <v>14</v>
      </c>
      <c r="D1104">
        <v>39.942305858600001</v>
      </c>
      <c r="E1104">
        <v>-75.154698419499994</v>
      </c>
      <c r="F1104" t="s">
        <v>3912</v>
      </c>
      <c r="G1104">
        <v>764</v>
      </c>
      <c r="H1104">
        <v>4</v>
      </c>
      <c r="I1104" t="s">
        <v>3918</v>
      </c>
      <c r="J1104">
        <v>5</v>
      </c>
      <c r="K1104" t="s">
        <v>3919</v>
      </c>
      <c r="L1104" t="s">
        <v>3920</v>
      </c>
    </row>
    <row r="1105" spans="1:15" x14ac:dyDescent="0.3">
      <c r="A1105" t="s">
        <v>3910</v>
      </c>
      <c r="B1105" t="s">
        <v>3911</v>
      </c>
      <c r="C1105" t="s">
        <v>14</v>
      </c>
      <c r="D1105">
        <v>39.942305858600001</v>
      </c>
      <c r="E1105">
        <v>-75.154698419499994</v>
      </c>
      <c r="F1105" t="s">
        <v>3912</v>
      </c>
      <c r="G1105">
        <v>764</v>
      </c>
      <c r="H1105">
        <v>4</v>
      </c>
      <c r="I1105" t="s">
        <v>3921</v>
      </c>
      <c r="J1105">
        <v>5</v>
      </c>
      <c r="K1105" t="s">
        <v>3922</v>
      </c>
      <c r="L1105" t="s">
        <v>3923</v>
      </c>
    </row>
    <row r="1106" spans="1:15" x14ac:dyDescent="0.3">
      <c r="A1106" t="s">
        <v>3910</v>
      </c>
      <c r="B1106" t="s">
        <v>3911</v>
      </c>
      <c r="C1106" t="s">
        <v>14</v>
      </c>
      <c r="D1106">
        <v>39.942305858600001</v>
      </c>
      <c r="E1106">
        <v>-75.154698419499994</v>
      </c>
      <c r="F1106" t="s">
        <v>3912</v>
      </c>
      <c r="G1106">
        <v>764</v>
      </c>
      <c r="H1106">
        <v>4</v>
      </c>
      <c r="I1106" t="s">
        <v>3924</v>
      </c>
      <c r="J1106">
        <v>5</v>
      </c>
      <c r="K1106" t="s">
        <v>3925</v>
      </c>
      <c r="L1106" t="s">
        <v>3926</v>
      </c>
      <c r="M1106" t="s">
        <v>3927</v>
      </c>
      <c r="N1106" t="s">
        <v>3928</v>
      </c>
      <c r="O1106" t="s">
        <v>3929</v>
      </c>
    </row>
    <row r="1107" spans="1:15" x14ac:dyDescent="0.3">
      <c r="A1107" t="s">
        <v>3910</v>
      </c>
      <c r="B1107" t="s">
        <v>3911</v>
      </c>
      <c r="C1107" t="s">
        <v>14</v>
      </c>
      <c r="D1107">
        <v>39.942305858600001</v>
      </c>
      <c r="E1107">
        <v>-75.154698419499994</v>
      </c>
      <c r="F1107" t="s">
        <v>3912</v>
      </c>
      <c r="G1107">
        <v>764</v>
      </c>
      <c r="H1107">
        <v>4</v>
      </c>
      <c r="I1107" t="s">
        <v>3930</v>
      </c>
      <c r="J1107">
        <v>1</v>
      </c>
      <c r="K1107" t="s">
        <v>3931</v>
      </c>
      <c r="L1107" t="s">
        <v>3932</v>
      </c>
    </row>
    <row r="1108" spans="1:15" x14ac:dyDescent="0.3">
      <c r="A1108" t="s">
        <v>3910</v>
      </c>
      <c r="B1108" t="s">
        <v>3911</v>
      </c>
      <c r="C1108" t="s">
        <v>14</v>
      </c>
      <c r="D1108">
        <v>39.942305858600001</v>
      </c>
      <c r="E1108">
        <v>-75.154698419499994</v>
      </c>
      <c r="F1108" t="s">
        <v>3912</v>
      </c>
      <c r="G1108">
        <v>764</v>
      </c>
      <c r="H1108">
        <v>4</v>
      </c>
      <c r="I1108" t="s">
        <v>3933</v>
      </c>
      <c r="J1108">
        <v>4</v>
      </c>
      <c r="K1108" t="s">
        <v>3934</v>
      </c>
      <c r="L1108" t="s">
        <v>3935</v>
      </c>
    </row>
    <row r="1109" spans="1:15" x14ac:dyDescent="0.3">
      <c r="A1109" t="s">
        <v>3910</v>
      </c>
      <c r="B1109" t="s">
        <v>3911</v>
      </c>
      <c r="C1109" t="s">
        <v>14</v>
      </c>
      <c r="D1109">
        <v>39.942305858600001</v>
      </c>
      <c r="E1109">
        <v>-75.154698419499994</v>
      </c>
      <c r="F1109" t="s">
        <v>3912</v>
      </c>
      <c r="G1109">
        <v>764</v>
      </c>
      <c r="H1109">
        <v>4</v>
      </c>
      <c r="I1109" t="s">
        <v>3936</v>
      </c>
      <c r="J1109">
        <v>5</v>
      </c>
      <c r="K1109" t="s">
        <v>3937</v>
      </c>
      <c r="L1109" t="s">
        <v>3938</v>
      </c>
    </row>
    <row r="1110" spans="1:15" x14ac:dyDescent="0.3">
      <c r="A1110" t="s">
        <v>3910</v>
      </c>
      <c r="B1110" t="s">
        <v>3911</v>
      </c>
      <c r="C1110" t="s">
        <v>14</v>
      </c>
      <c r="D1110">
        <v>39.942305858600001</v>
      </c>
      <c r="E1110">
        <v>-75.154698419499994</v>
      </c>
      <c r="F1110" t="s">
        <v>3912</v>
      </c>
      <c r="G1110">
        <v>764</v>
      </c>
      <c r="H1110">
        <v>4</v>
      </c>
      <c r="I1110" t="s">
        <v>3939</v>
      </c>
      <c r="J1110">
        <v>4</v>
      </c>
      <c r="K1110" t="s">
        <v>3940</v>
      </c>
      <c r="L1110" t="s">
        <v>3941</v>
      </c>
    </row>
    <row r="1111" spans="1:15" x14ac:dyDescent="0.3">
      <c r="A1111" t="s">
        <v>3910</v>
      </c>
      <c r="B1111" t="s">
        <v>3911</v>
      </c>
      <c r="C1111" t="s">
        <v>14</v>
      </c>
      <c r="D1111">
        <v>39.942305858600001</v>
      </c>
      <c r="E1111">
        <v>-75.154698419499994</v>
      </c>
      <c r="F1111" t="s">
        <v>3912</v>
      </c>
      <c r="G1111">
        <v>764</v>
      </c>
      <c r="H1111">
        <v>4</v>
      </c>
      <c r="I1111" t="s">
        <v>3942</v>
      </c>
      <c r="J1111">
        <v>5</v>
      </c>
      <c r="K1111" t="s">
        <v>3943</v>
      </c>
      <c r="L1111" t="s">
        <v>3944</v>
      </c>
    </row>
    <row r="1112" spans="1:15" x14ac:dyDescent="0.3">
      <c r="A1112" t="s">
        <v>3945</v>
      </c>
      <c r="B1112" t="s">
        <v>3946</v>
      </c>
      <c r="C1112" t="s">
        <v>14</v>
      </c>
      <c r="D1112">
        <v>39.944868021600001</v>
      </c>
      <c r="E1112">
        <v>-75.163250114099995</v>
      </c>
      <c r="F1112" t="s">
        <v>3947</v>
      </c>
      <c r="G1112">
        <v>762</v>
      </c>
      <c r="H1112">
        <v>4</v>
      </c>
      <c r="I1112" t="s">
        <v>3948</v>
      </c>
      <c r="J1112">
        <v>3</v>
      </c>
      <c r="K1112" t="s">
        <v>3949</v>
      </c>
      <c r="L1112" t="s">
        <v>3950</v>
      </c>
    </row>
    <row r="1113" spans="1:15" x14ac:dyDescent="0.3">
      <c r="A1113" t="s">
        <v>3945</v>
      </c>
      <c r="B1113" t="s">
        <v>3946</v>
      </c>
      <c r="C1113" t="s">
        <v>14</v>
      </c>
      <c r="D1113">
        <v>39.944868021600001</v>
      </c>
      <c r="E1113">
        <v>-75.163250114099995</v>
      </c>
      <c r="F1113" t="s">
        <v>3947</v>
      </c>
      <c r="G1113">
        <v>762</v>
      </c>
      <c r="H1113">
        <v>4</v>
      </c>
      <c r="I1113" t="s">
        <v>3951</v>
      </c>
      <c r="J1113">
        <v>5</v>
      </c>
      <c r="K1113" t="s">
        <v>3952</v>
      </c>
      <c r="L1113" t="s">
        <v>3953</v>
      </c>
    </row>
    <row r="1114" spans="1:15" x14ac:dyDescent="0.3">
      <c r="A1114" t="s">
        <v>3945</v>
      </c>
      <c r="B1114" t="s">
        <v>3946</v>
      </c>
      <c r="C1114" t="s">
        <v>14</v>
      </c>
      <c r="D1114">
        <v>39.944868021600001</v>
      </c>
      <c r="E1114">
        <v>-75.163250114099995</v>
      </c>
      <c r="F1114" t="s">
        <v>3947</v>
      </c>
      <c r="G1114">
        <v>762</v>
      </c>
      <c r="H1114">
        <v>4</v>
      </c>
      <c r="I1114" t="s">
        <v>3954</v>
      </c>
      <c r="J1114">
        <v>5</v>
      </c>
      <c r="K1114" t="s">
        <v>3955</v>
      </c>
      <c r="L1114" t="s">
        <v>3956</v>
      </c>
    </row>
    <row r="1115" spans="1:15" x14ac:dyDescent="0.3">
      <c r="A1115" t="s">
        <v>3945</v>
      </c>
      <c r="B1115" t="s">
        <v>3946</v>
      </c>
      <c r="C1115" t="s">
        <v>14</v>
      </c>
      <c r="D1115">
        <v>39.944868021600001</v>
      </c>
      <c r="E1115">
        <v>-75.163250114099995</v>
      </c>
      <c r="F1115" t="s">
        <v>3947</v>
      </c>
      <c r="G1115">
        <v>762</v>
      </c>
      <c r="H1115">
        <v>4</v>
      </c>
      <c r="I1115" t="s">
        <v>3957</v>
      </c>
      <c r="J1115">
        <v>5</v>
      </c>
      <c r="K1115" t="s">
        <v>3958</v>
      </c>
      <c r="L1115" t="s">
        <v>3959</v>
      </c>
    </row>
    <row r="1116" spans="1:15" x14ac:dyDescent="0.3">
      <c r="A1116" t="s">
        <v>3945</v>
      </c>
      <c r="B1116" t="s">
        <v>3946</v>
      </c>
      <c r="C1116" t="s">
        <v>14</v>
      </c>
      <c r="D1116">
        <v>39.944868021600001</v>
      </c>
      <c r="E1116">
        <v>-75.163250114099995</v>
      </c>
      <c r="F1116" t="s">
        <v>3947</v>
      </c>
      <c r="G1116">
        <v>762</v>
      </c>
      <c r="H1116">
        <v>4</v>
      </c>
      <c r="I1116" t="s">
        <v>3960</v>
      </c>
      <c r="J1116">
        <v>3</v>
      </c>
      <c r="K1116" t="s">
        <v>3961</v>
      </c>
      <c r="L1116" t="s">
        <v>3962</v>
      </c>
      <c r="M1116" t="s">
        <v>3963</v>
      </c>
    </row>
    <row r="1117" spans="1:15" x14ac:dyDescent="0.3">
      <c r="A1117" t="s">
        <v>3945</v>
      </c>
      <c r="B1117" t="s">
        <v>3946</v>
      </c>
      <c r="C1117" t="s">
        <v>14</v>
      </c>
      <c r="D1117">
        <v>39.944868021600001</v>
      </c>
      <c r="E1117">
        <v>-75.163250114099995</v>
      </c>
      <c r="F1117" t="s">
        <v>3947</v>
      </c>
      <c r="G1117">
        <v>762</v>
      </c>
      <c r="H1117">
        <v>4</v>
      </c>
      <c r="I1117" t="s">
        <v>3964</v>
      </c>
      <c r="J1117">
        <v>5</v>
      </c>
      <c r="K1117" t="s">
        <v>3965</v>
      </c>
      <c r="L1117" t="s">
        <v>3966</v>
      </c>
    </row>
    <row r="1118" spans="1:15" x14ac:dyDescent="0.3">
      <c r="A1118" t="s">
        <v>3945</v>
      </c>
      <c r="B1118" t="s">
        <v>3946</v>
      </c>
      <c r="C1118" t="s">
        <v>14</v>
      </c>
      <c r="D1118">
        <v>39.944868021600001</v>
      </c>
      <c r="E1118">
        <v>-75.163250114099995</v>
      </c>
      <c r="F1118" t="s">
        <v>3947</v>
      </c>
      <c r="G1118">
        <v>762</v>
      </c>
      <c r="H1118">
        <v>4</v>
      </c>
      <c r="I1118" t="s">
        <v>3967</v>
      </c>
      <c r="J1118">
        <v>1</v>
      </c>
      <c r="K1118" t="s">
        <v>3968</v>
      </c>
      <c r="L1118" t="s">
        <v>3969</v>
      </c>
    </row>
    <row r="1119" spans="1:15" x14ac:dyDescent="0.3">
      <c r="A1119" t="s">
        <v>3945</v>
      </c>
      <c r="B1119" t="s">
        <v>3946</v>
      </c>
      <c r="C1119" t="s">
        <v>14</v>
      </c>
      <c r="D1119">
        <v>39.944868021600001</v>
      </c>
      <c r="E1119">
        <v>-75.163250114099995</v>
      </c>
      <c r="F1119" t="s">
        <v>3947</v>
      </c>
      <c r="G1119">
        <v>762</v>
      </c>
      <c r="H1119">
        <v>4</v>
      </c>
      <c r="I1119" t="s">
        <v>3970</v>
      </c>
      <c r="J1119">
        <v>2</v>
      </c>
      <c r="K1119" t="s">
        <v>3971</v>
      </c>
      <c r="L1119" t="s">
        <v>3972</v>
      </c>
    </row>
    <row r="1120" spans="1:15" x14ac:dyDescent="0.3">
      <c r="A1120" t="s">
        <v>3945</v>
      </c>
      <c r="B1120" t="s">
        <v>3946</v>
      </c>
      <c r="C1120" t="s">
        <v>14</v>
      </c>
      <c r="D1120">
        <v>39.944868021600001</v>
      </c>
      <c r="E1120">
        <v>-75.163250114099995</v>
      </c>
      <c r="F1120" t="s">
        <v>3947</v>
      </c>
      <c r="G1120">
        <v>762</v>
      </c>
      <c r="H1120">
        <v>4</v>
      </c>
      <c r="I1120" t="s">
        <v>3973</v>
      </c>
      <c r="J1120">
        <v>4</v>
      </c>
      <c r="L1120" t="s">
        <v>3974</v>
      </c>
    </row>
    <row r="1121" spans="1:12" x14ac:dyDescent="0.3">
      <c r="A1121" t="s">
        <v>3945</v>
      </c>
      <c r="B1121" t="s">
        <v>3946</v>
      </c>
      <c r="C1121" t="s">
        <v>14</v>
      </c>
      <c r="D1121">
        <v>39.944868021600001</v>
      </c>
      <c r="E1121">
        <v>-75.163250114099995</v>
      </c>
      <c r="F1121" t="s">
        <v>3947</v>
      </c>
      <c r="G1121">
        <v>762</v>
      </c>
      <c r="H1121">
        <v>4</v>
      </c>
      <c r="I1121" t="s">
        <v>3975</v>
      </c>
      <c r="J1121">
        <v>2</v>
      </c>
      <c r="K1121" t="s">
        <v>3976</v>
      </c>
      <c r="L1121" t="s">
        <v>3977</v>
      </c>
    </row>
    <row r="1122" spans="1:12" x14ac:dyDescent="0.3">
      <c r="A1122" t="s">
        <v>3978</v>
      </c>
      <c r="B1122" t="s">
        <v>3979</v>
      </c>
      <c r="C1122" t="s">
        <v>14</v>
      </c>
      <c r="D1122">
        <v>39.948392050800003</v>
      </c>
      <c r="E1122">
        <v>-75.165350225799997</v>
      </c>
      <c r="F1122" t="s">
        <v>3980</v>
      </c>
      <c r="G1122">
        <v>761</v>
      </c>
      <c r="H1122">
        <v>4</v>
      </c>
      <c r="I1122" t="s">
        <v>3981</v>
      </c>
      <c r="J1122">
        <v>3</v>
      </c>
      <c r="K1122" t="s">
        <v>3982</v>
      </c>
      <c r="L1122" t="s">
        <v>3983</v>
      </c>
    </row>
    <row r="1123" spans="1:12" x14ac:dyDescent="0.3">
      <c r="A1123" t="s">
        <v>3978</v>
      </c>
      <c r="B1123" t="s">
        <v>3979</v>
      </c>
      <c r="C1123" t="s">
        <v>14</v>
      </c>
      <c r="D1123">
        <v>39.948392050800003</v>
      </c>
      <c r="E1123">
        <v>-75.165350225799997</v>
      </c>
      <c r="F1123" t="s">
        <v>3980</v>
      </c>
      <c r="G1123">
        <v>761</v>
      </c>
      <c r="H1123">
        <v>4</v>
      </c>
      <c r="I1123" t="s">
        <v>3984</v>
      </c>
      <c r="J1123">
        <v>5</v>
      </c>
      <c r="L1123" t="s">
        <v>3985</v>
      </c>
    </row>
    <row r="1124" spans="1:12" x14ac:dyDescent="0.3">
      <c r="A1124" t="s">
        <v>3978</v>
      </c>
      <c r="B1124" t="s">
        <v>3979</v>
      </c>
      <c r="C1124" t="s">
        <v>14</v>
      </c>
      <c r="D1124">
        <v>39.948392050800003</v>
      </c>
      <c r="E1124">
        <v>-75.165350225799997</v>
      </c>
      <c r="F1124" t="s">
        <v>3980</v>
      </c>
      <c r="G1124">
        <v>761</v>
      </c>
      <c r="H1124">
        <v>4</v>
      </c>
      <c r="I1124" t="s">
        <v>3986</v>
      </c>
      <c r="J1124">
        <v>5</v>
      </c>
      <c r="K1124" t="s">
        <v>3987</v>
      </c>
      <c r="L1124" t="s">
        <v>3988</v>
      </c>
    </row>
    <row r="1125" spans="1:12" x14ac:dyDescent="0.3">
      <c r="A1125" t="s">
        <v>3978</v>
      </c>
      <c r="B1125" t="s">
        <v>3979</v>
      </c>
      <c r="C1125" t="s">
        <v>14</v>
      </c>
      <c r="D1125">
        <v>39.948392050800003</v>
      </c>
      <c r="E1125">
        <v>-75.165350225799997</v>
      </c>
      <c r="F1125" t="s">
        <v>3980</v>
      </c>
      <c r="G1125">
        <v>761</v>
      </c>
      <c r="H1125">
        <v>4</v>
      </c>
      <c r="I1125" t="s">
        <v>3989</v>
      </c>
      <c r="J1125">
        <v>3</v>
      </c>
      <c r="K1125" t="s">
        <v>3990</v>
      </c>
      <c r="L1125" t="s">
        <v>3991</v>
      </c>
    </row>
    <row r="1126" spans="1:12" x14ac:dyDescent="0.3">
      <c r="A1126" t="s">
        <v>3978</v>
      </c>
      <c r="B1126" t="s">
        <v>3979</v>
      </c>
      <c r="C1126" t="s">
        <v>14</v>
      </c>
      <c r="D1126">
        <v>39.948392050800003</v>
      </c>
      <c r="E1126">
        <v>-75.165350225799997</v>
      </c>
      <c r="F1126" t="s">
        <v>3980</v>
      </c>
      <c r="G1126">
        <v>761</v>
      </c>
      <c r="H1126">
        <v>4</v>
      </c>
      <c r="I1126" t="s">
        <v>3992</v>
      </c>
      <c r="J1126">
        <v>4</v>
      </c>
      <c r="K1126" t="s">
        <v>3993</v>
      </c>
      <c r="L1126" t="s">
        <v>3994</v>
      </c>
    </row>
    <row r="1127" spans="1:12" x14ac:dyDescent="0.3">
      <c r="A1127" t="s">
        <v>3978</v>
      </c>
      <c r="B1127" t="s">
        <v>3979</v>
      </c>
      <c r="C1127" t="s">
        <v>14</v>
      </c>
      <c r="D1127">
        <v>39.948392050800003</v>
      </c>
      <c r="E1127">
        <v>-75.165350225799997</v>
      </c>
      <c r="F1127" t="s">
        <v>3980</v>
      </c>
      <c r="G1127">
        <v>761</v>
      </c>
      <c r="H1127">
        <v>4</v>
      </c>
      <c r="I1127" t="s">
        <v>3995</v>
      </c>
      <c r="J1127">
        <v>5</v>
      </c>
      <c r="L1127" t="s">
        <v>3996</v>
      </c>
    </row>
    <row r="1128" spans="1:12" x14ac:dyDescent="0.3">
      <c r="A1128" t="s">
        <v>3978</v>
      </c>
      <c r="B1128" t="s">
        <v>3979</v>
      </c>
      <c r="C1128" t="s">
        <v>14</v>
      </c>
      <c r="D1128">
        <v>39.948392050800003</v>
      </c>
      <c r="E1128">
        <v>-75.165350225799997</v>
      </c>
      <c r="F1128" t="s">
        <v>3980</v>
      </c>
      <c r="G1128">
        <v>761</v>
      </c>
      <c r="H1128">
        <v>4</v>
      </c>
      <c r="I1128" t="s">
        <v>3997</v>
      </c>
      <c r="J1128">
        <v>4</v>
      </c>
      <c r="L1128" t="s">
        <v>3998</v>
      </c>
    </row>
    <row r="1129" spans="1:12" x14ac:dyDescent="0.3">
      <c r="A1129" t="s">
        <v>3978</v>
      </c>
      <c r="B1129" t="s">
        <v>3979</v>
      </c>
      <c r="C1129" t="s">
        <v>14</v>
      </c>
      <c r="D1129">
        <v>39.948392050800003</v>
      </c>
      <c r="E1129">
        <v>-75.165350225799997</v>
      </c>
      <c r="F1129" t="s">
        <v>3980</v>
      </c>
      <c r="G1129">
        <v>761</v>
      </c>
      <c r="H1129">
        <v>4</v>
      </c>
      <c r="I1129" t="s">
        <v>3999</v>
      </c>
      <c r="J1129">
        <v>4</v>
      </c>
      <c r="L1129" t="s">
        <v>4000</v>
      </c>
    </row>
    <row r="1130" spans="1:12" x14ac:dyDescent="0.3">
      <c r="A1130" t="s">
        <v>3978</v>
      </c>
      <c r="B1130" t="s">
        <v>3979</v>
      </c>
      <c r="C1130" t="s">
        <v>14</v>
      </c>
      <c r="D1130">
        <v>39.948392050800003</v>
      </c>
      <c r="E1130">
        <v>-75.165350225799997</v>
      </c>
      <c r="F1130" t="s">
        <v>3980</v>
      </c>
      <c r="G1130">
        <v>761</v>
      </c>
      <c r="H1130">
        <v>4</v>
      </c>
      <c r="I1130" t="s">
        <v>4001</v>
      </c>
      <c r="J1130">
        <v>3</v>
      </c>
      <c r="K1130" t="s">
        <v>4002</v>
      </c>
      <c r="L1130" t="s">
        <v>4003</v>
      </c>
    </row>
    <row r="1131" spans="1:12" x14ac:dyDescent="0.3">
      <c r="A1131" t="s">
        <v>3978</v>
      </c>
      <c r="B1131" t="s">
        <v>3979</v>
      </c>
      <c r="C1131" t="s">
        <v>14</v>
      </c>
      <c r="D1131">
        <v>39.948392050800003</v>
      </c>
      <c r="E1131">
        <v>-75.165350225799997</v>
      </c>
      <c r="F1131" t="s">
        <v>3980</v>
      </c>
      <c r="G1131">
        <v>761</v>
      </c>
      <c r="H1131">
        <v>4</v>
      </c>
      <c r="I1131" t="s">
        <v>4004</v>
      </c>
      <c r="J1131">
        <v>5</v>
      </c>
      <c r="K1131" t="s">
        <v>4005</v>
      </c>
      <c r="L1131" t="s">
        <v>4006</v>
      </c>
    </row>
    <row r="1132" spans="1:12" x14ac:dyDescent="0.3">
      <c r="A1132" t="s">
        <v>4007</v>
      </c>
      <c r="B1132" t="s">
        <v>4008</v>
      </c>
      <c r="C1132" t="s">
        <v>14</v>
      </c>
      <c r="D1132">
        <v>39.960970619500003</v>
      </c>
      <c r="E1132">
        <v>-75.146907999999996</v>
      </c>
      <c r="F1132" t="s">
        <v>4009</v>
      </c>
      <c r="G1132">
        <v>755</v>
      </c>
      <c r="H1132">
        <v>4</v>
      </c>
      <c r="I1132" t="s">
        <v>4010</v>
      </c>
      <c r="J1132">
        <v>5</v>
      </c>
      <c r="K1132" t="s">
        <v>4011</v>
      </c>
      <c r="L1132" t="s">
        <v>4012</v>
      </c>
    </row>
    <row r="1133" spans="1:12" x14ac:dyDescent="0.3">
      <c r="A1133" t="s">
        <v>4007</v>
      </c>
      <c r="B1133" t="s">
        <v>4008</v>
      </c>
      <c r="C1133" t="s">
        <v>14</v>
      </c>
      <c r="D1133">
        <v>39.960970619500003</v>
      </c>
      <c r="E1133">
        <v>-75.146907999999996</v>
      </c>
      <c r="F1133" t="s">
        <v>4009</v>
      </c>
      <c r="G1133">
        <v>755</v>
      </c>
      <c r="H1133">
        <v>4</v>
      </c>
      <c r="I1133" t="s">
        <v>4013</v>
      </c>
      <c r="J1133">
        <v>5</v>
      </c>
      <c r="K1133" t="s">
        <v>4014</v>
      </c>
      <c r="L1133" t="e">
        <f>-rBPL3ntdbLnTw3uwZLfQw</f>
        <v>#NAME?</v>
      </c>
    </row>
    <row r="1134" spans="1:12" x14ac:dyDescent="0.3">
      <c r="A1134" t="s">
        <v>4007</v>
      </c>
      <c r="B1134" t="s">
        <v>4008</v>
      </c>
      <c r="C1134" t="s">
        <v>14</v>
      </c>
      <c r="D1134">
        <v>39.960970619500003</v>
      </c>
      <c r="E1134">
        <v>-75.146907999999996</v>
      </c>
      <c r="F1134" t="s">
        <v>4009</v>
      </c>
      <c r="G1134">
        <v>755</v>
      </c>
      <c r="H1134">
        <v>4</v>
      </c>
      <c r="I1134" t="s">
        <v>4015</v>
      </c>
      <c r="J1134">
        <v>5</v>
      </c>
      <c r="K1134" t="s">
        <v>4016</v>
      </c>
      <c r="L1134" t="s">
        <v>4017</v>
      </c>
    </row>
    <row r="1135" spans="1:12" x14ac:dyDescent="0.3">
      <c r="A1135" t="s">
        <v>4007</v>
      </c>
      <c r="B1135" t="s">
        <v>4008</v>
      </c>
      <c r="C1135" t="s">
        <v>14</v>
      </c>
      <c r="D1135">
        <v>39.960970619500003</v>
      </c>
      <c r="E1135">
        <v>-75.146907999999996</v>
      </c>
      <c r="F1135" t="s">
        <v>4009</v>
      </c>
      <c r="G1135">
        <v>755</v>
      </c>
      <c r="H1135">
        <v>4</v>
      </c>
      <c r="I1135" t="s">
        <v>4018</v>
      </c>
      <c r="J1135">
        <v>5</v>
      </c>
      <c r="K1135" t="s">
        <v>4019</v>
      </c>
      <c r="L1135" t="e">
        <f>-muNAYCmylCP7kype-VCZA</f>
        <v>#NAME?</v>
      </c>
    </row>
    <row r="1136" spans="1:12" x14ac:dyDescent="0.3">
      <c r="A1136" t="s">
        <v>4007</v>
      </c>
      <c r="B1136" t="s">
        <v>4008</v>
      </c>
      <c r="C1136" t="s">
        <v>14</v>
      </c>
      <c r="D1136">
        <v>39.960970619500003</v>
      </c>
      <c r="E1136">
        <v>-75.146907999999996</v>
      </c>
      <c r="F1136" t="s">
        <v>4009</v>
      </c>
      <c r="G1136">
        <v>755</v>
      </c>
      <c r="H1136">
        <v>4</v>
      </c>
      <c r="I1136" t="s">
        <v>4020</v>
      </c>
      <c r="J1136">
        <v>4</v>
      </c>
      <c r="L1136" t="s">
        <v>4021</v>
      </c>
    </row>
    <row r="1137" spans="1:12" x14ac:dyDescent="0.3">
      <c r="A1137" t="s">
        <v>4007</v>
      </c>
      <c r="B1137" t="s">
        <v>4008</v>
      </c>
      <c r="C1137" t="s">
        <v>14</v>
      </c>
      <c r="D1137">
        <v>39.960970619500003</v>
      </c>
      <c r="E1137">
        <v>-75.146907999999996</v>
      </c>
      <c r="F1137" t="s">
        <v>4009</v>
      </c>
      <c r="G1137">
        <v>755</v>
      </c>
      <c r="H1137">
        <v>4</v>
      </c>
      <c r="I1137" t="s">
        <v>4022</v>
      </c>
      <c r="J1137">
        <v>5</v>
      </c>
      <c r="K1137" t="s">
        <v>4023</v>
      </c>
      <c r="L1137" t="s">
        <v>4024</v>
      </c>
    </row>
    <row r="1138" spans="1:12" x14ac:dyDescent="0.3">
      <c r="A1138" t="s">
        <v>4007</v>
      </c>
      <c r="B1138" t="s">
        <v>4008</v>
      </c>
      <c r="C1138" t="s">
        <v>14</v>
      </c>
      <c r="D1138">
        <v>39.960970619500003</v>
      </c>
      <c r="E1138">
        <v>-75.146907999999996</v>
      </c>
      <c r="F1138" t="s">
        <v>4009</v>
      </c>
      <c r="G1138">
        <v>755</v>
      </c>
      <c r="H1138">
        <v>4</v>
      </c>
      <c r="I1138" t="s">
        <v>4025</v>
      </c>
      <c r="J1138">
        <v>1</v>
      </c>
      <c r="K1138" t="s">
        <v>4026</v>
      </c>
      <c r="L1138" t="s">
        <v>4027</v>
      </c>
    </row>
    <row r="1139" spans="1:12" x14ac:dyDescent="0.3">
      <c r="A1139" t="s">
        <v>4007</v>
      </c>
      <c r="B1139" t="s">
        <v>4008</v>
      </c>
      <c r="C1139" t="s">
        <v>14</v>
      </c>
      <c r="D1139">
        <v>39.960970619500003</v>
      </c>
      <c r="E1139">
        <v>-75.146907999999996</v>
      </c>
      <c r="F1139" t="s">
        <v>4009</v>
      </c>
      <c r="G1139">
        <v>755</v>
      </c>
      <c r="H1139">
        <v>4</v>
      </c>
      <c r="I1139" t="s">
        <v>4028</v>
      </c>
      <c r="J1139">
        <v>5</v>
      </c>
      <c r="K1139" t="s">
        <v>4029</v>
      </c>
      <c r="L1139" t="s">
        <v>4030</v>
      </c>
    </row>
    <row r="1140" spans="1:12" x14ac:dyDescent="0.3">
      <c r="A1140" t="s">
        <v>4007</v>
      </c>
      <c r="B1140" t="s">
        <v>4008</v>
      </c>
      <c r="C1140" t="s">
        <v>14</v>
      </c>
      <c r="D1140">
        <v>39.960970619500003</v>
      </c>
      <c r="E1140">
        <v>-75.146907999999996</v>
      </c>
      <c r="F1140" t="s">
        <v>4009</v>
      </c>
      <c r="G1140">
        <v>755</v>
      </c>
      <c r="H1140">
        <v>4</v>
      </c>
      <c r="I1140" t="s">
        <v>4031</v>
      </c>
      <c r="J1140">
        <v>2</v>
      </c>
      <c r="K1140" t="s">
        <v>4032</v>
      </c>
      <c r="L1140" t="s">
        <v>4033</v>
      </c>
    </row>
    <row r="1141" spans="1:12" x14ac:dyDescent="0.3">
      <c r="A1141" t="s">
        <v>4007</v>
      </c>
      <c r="B1141" t="s">
        <v>4008</v>
      </c>
      <c r="C1141" t="s">
        <v>14</v>
      </c>
      <c r="D1141">
        <v>39.960970619500003</v>
      </c>
      <c r="E1141">
        <v>-75.146907999999996</v>
      </c>
      <c r="F1141" t="s">
        <v>4009</v>
      </c>
      <c r="G1141">
        <v>755</v>
      </c>
      <c r="H1141">
        <v>4</v>
      </c>
      <c r="I1141" t="s">
        <v>4034</v>
      </c>
      <c r="J1141">
        <v>5</v>
      </c>
      <c r="L1141" t="s">
        <v>4035</v>
      </c>
    </row>
    <row r="1142" spans="1:12" x14ac:dyDescent="0.3">
      <c r="A1142" t="s">
        <v>4036</v>
      </c>
      <c r="B1142" t="s">
        <v>4037</v>
      </c>
      <c r="C1142" t="s">
        <v>14</v>
      </c>
      <c r="D1142">
        <v>39.948512700000002</v>
      </c>
      <c r="E1142">
        <v>-75.168032199999999</v>
      </c>
      <c r="F1142" t="s">
        <v>4038</v>
      </c>
      <c r="G1142">
        <v>753</v>
      </c>
      <c r="H1142">
        <v>4</v>
      </c>
      <c r="I1142" t="s">
        <v>4039</v>
      </c>
      <c r="J1142">
        <v>3</v>
      </c>
      <c r="K1142" t="s">
        <v>4040</v>
      </c>
      <c r="L1142" t="s">
        <v>4041</v>
      </c>
    </row>
    <row r="1143" spans="1:12" x14ac:dyDescent="0.3">
      <c r="A1143" t="s">
        <v>4036</v>
      </c>
      <c r="B1143" t="s">
        <v>4037</v>
      </c>
      <c r="C1143" t="s">
        <v>14</v>
      </c>
      <c r="D1143">
        <v>39.948512700000002</v>
      </c>
      <c r="E1143">
        <v>-75.168032199999999</v>
      </c>
      <c r="F1143" t="s">
        <v>4038</v>
      </c>
      <c r="G1143">
        <v>753</v>
      </c>
      <c r="H1143">
        <v>4</v>
      </c>
      <c r="I1143" t="s">
        <v>4042</v>
      </c>
      <c r="J1143">
        <v>5</v>
      </c>
      <c r="K1143" t="s">
        <v>4043</v>
      </c>
      <c r="L1143" t="s">
        <v>4044</v>
      </c>
    </row>
    <row r="1144" spans="1:12" x14ac:dyDescent="0.3">
      <c r="A1144" t="s">
        <v>4036</v>
      </c>
      <c r="B1144" t="s">
        <v>4037</v>
      </c>
      <c r="C1144" t="s">
        <v>14</v>
      </c>
      <c r="D1144">
        <v>39.948512700000002</v>
      </c>
      <c r="E1144">
        <v>-75.168032199999999</v>
      </c>
      <c r="F1144" t="s">
        <v>4038</v>
      </c>
      <c r="G1144">
        <v>753</v>
      </c>
      <c r="H1144">
        <v>4</v>
      </c>
      <c r="I1144" t="s">
        <v>4045</v>
      </c>
      <c r="J1144">
        <v>4</v>
      </c>
      <c r="K1144" t="s">
        <v>4046</v>
      </c>
      <c r="L1144" t="s">
        <v>4047</v>
      </c>
    </row>
    <row r="1145" spans="1:12" x14ac:dyDescent="0.3">
      <c r="A1145" t="s">
        <v>4036</v>
      </c>
      <c r="B1145" t="s">
        <v>4037</v>
      </c>
      <c r="C1145" t="s">
        <v>14</v>
      </c>
      <c r="D1145">
        <v>39.948512700000002</v>
      </c>
      <c r="E1145">
        <v>-75.168032199999999</v>
      </c>
      <c r="F1145" t="s">
        <v>4038</v>
      </c>
      <c r="G1145">
        <v>753</v>
      </c>
      <c r="H1145">
        <v>4</v>
      </c>
      <c r="I1145" t="s">
        <v>4048</v>
      </c>
      <c r="J1145">
        <v>5</v>
      </c>
      <c r="K1145" t="s">
        <v>4049</v>
      </c>
      <c r="L1145" t="s">
        <v>4050</v>
      </c>
    </row>
    <row r="1146" spans="1:12" x14ac:dyDescent="0.3">
      <c r="A1146" t="s">
        <v>4036</v>
      </c>
      <c r="B1146" t="s">
        <v>4037</v>
      </c>
      <c r="C1146" t="s">
        <v>14</v>
      </c>
      <c r="D1146">
        <v>39.948512700000002</v>
      </c>
      <c r="E1146">
        <v>-75.168032199999999</v>
      </c>
      <c r="F1146" t="s">
        <v>4038</v>
      </c>
      <c r="G1146">
        <v>753</v>
      </c>
      <c r="H1146">
        <v>4</v>
      </c>
      <c r="I1146" t="s">
        <v>4051</v>
      </c>
      <c r="J1146">
        <v>4</v>
      </c>
      <c r="L1146" t="s">
        <v>4052</v>
      </c>
    </row>
    <row r="1147" spans="1:12" x14ac:dyDescent="0.3">
      <c r="A1147" t="s">
        <v>4036</v>
      </c>
      <c r="B1147" t="s">
        <v>4037</v>
      </c>
      <c r="C1147" t="s">
        <v>14</v>
      </c>
      <c r="D1147">
        <v>39.948512700000002</v>
      </c>
      <c r="E1147">
        <v>-75.168032199999999</v>
      </c>
      <c r="F1147" t="s">
        <v>4038</v>
      </c>
      <c r="G1147">
        <v>753</v>
      </c>
      <c r="H1147">
        <v>4</v>
      </c>
      <c r="I1147" t="s">
        <v>4053</v>
      </c>
      <c r="J1147">
        <v>3</v>
      </c>
      <c r="K1147" t="s">
        <v>4054</v>
      </c>
      <c r="L1147" t="s">
        <v>1305</v>
      </c>
    </row>
    <row r="1148" spans="1:12" x14ac:dyDescent="0.3">
      <c r="A1148" t="s">
        <v>4036</v>
      </c>
      <c r="B1148" t="s">
        <v>4037</v>
      </c>
      <c r="C1148" t="s">
        <v>14</v>
      </c>
      <c r="D1148">
        <v>39.948512700000002</v>
      </c>
      <c r="E1148">
        <v>-75.168032199999999</v>
      </c>
      <c r="F1148" t="s">
        <v>4038</v>
      </c>
      <c r="G1148">
        <v>753</v>
      </c>
      <c r="H1148">
        <v>4</v>
      </c>
      <c r="I1148" t="s">
        <v>4055</v>
      </c>
      <c r="J1148">
        <v>5</v>
      </c>
      <c r="K1148" t="s">
        <v>4056</v>
      </c>
      <c r="L1148" t="s">
        <v>4057</v>
      </c>
    </row>
    <row r="1149" spans="1:12" x14ac:dyDescent="0.3">
      <c r="A1149" t="s">
        <v>4036</v>
      </c>
      <c r="B1149" t="s">
        <v>4037</v>
      </c>
      <c r="C1149" t="s">
        <v>14</v>
      </c>
      <c r="D1149">
        <v>39.948512700000002</v>
      </c>
      <c r="E1149">
        <v>-75.168032199999999</v>
      </c>
      <c r="F1149" t="s">
        <v>4038</v>
      </c>
      <c r="G1149">
        <v>753</v>
      </c>
      <c r="H1149">
        <v>4</v>
      </c>
      <c r="I1149" t="s">
        <v>4058</v>
      </c>
      <c r="J1149">
        <v>5</v>
      </c>
      <c r="K1149" t="s">
        <v>4059</v>
      </c>
      <c r="L1149" t="s">
        <v>4060</v>
      </c>
    </row>
    <row r="1150" spans="1:12" x14ac:dyDescent="0.3">
      <c r="A1150" t="s">
        <v>4036</v>
      </c>
      <c r="B1150" t="s">
        <v>4037</v>
      </c>
      <c r="C1150" t="s">
        <v>14</v>
      </c>
      <c r="D1150">
        <v>39.948512700000002</v>
      </c>
      <c r="E1150">
        <v>-75.168032199999999</v>
      </c>
      <c r="F1150" t="s">
        <v>4038</v>
      </c>
      <c r="G1150">
        <v>753</v>
      </c>
      <c r="H1150">
        <v>4</v>
      </c>
      <c r="I1150" t="s">
        <v>4061</v>
      </c>
      <c r="J1150">
        <v>5</v>
      </c>
      <c r="K1150" t="s">
        <v>4062</v>
      </c>
      <c r="L1150" t="s">
        <v>4063</v>
      </c>
    </row>
    <row r="1151" spans="1:12" x14ac:dyDescent="0.3">
      <c r="A1151" t="s">
        <v>4036</v>
      </c>
      <c r="B1151" t="s">
        <v>4037</v>
      </c>
      <c r="C1151" t="s">
        <v>14</v>
      </c>
      <c r="D1151">
        <v>39.948512700000002</v>
      </c>
      <c r="E1151">
        <v>-75.168032199999999</v>
      </c>
      <c r="F1151" t="s">
        <v>4038</v>
      </c>
      <c r="G1151">
        <v>753</v>
      </c>
      <c r="H1151">
        <v>4</v>
      </c>
      <c r="I1151" t="s">
        <v>4064</v>
      </c>
      <c r="J1151">
        <v>2</v>
      </c>
      <c r="K1151" t="s">
        <v>4065</v>
      </c>
      <c r="L1151" t="s">
        <v>4066</v>
      </c>
    </row>
    <row r="1152" spans="1:12" x14ac:dyDescent="0.3">
      <c r="A1152" t="s">
        <v>4067</v>
      </c>
      <c r="B1152" t="s">
        <v>4068</v>
      </c>
      <c r="C1152" t="s">
        <v>14</v>
      </c>
      <c r="D1152">
        <v>39.949751200000001</v>
      </c>
      <c r="E1152">
        <v>-75.169996900000001</v>
      </c>
      <c r="F1152" t="s">
        <v>4069</v>
      </c>
      <c r="G1152">
        <v>751</v>
      </c>
      <c r="H1152">
        <v>3.5</v>
      </c>
      <c r="I1152" t="s">
        <v>4070</v>
      </c>
      <c r="J1152">
        <v>3</v>
      </c>
      <c r="K1152" t="s">
        <v>4071</v>
      </c>
      <c r="L1152" t="s">
        <v>4072</v>
      </c>
    </row>
    <row r="1153" spans="1:12" x14ac:dyDescent="0.3">
      <c r="A1153" t="s">
        <v>4067</v>
      </c>
      <c r="B1153" t="s">
        <v>4068</v>
      </c>
      <c r="C1153" t="s">
        <v>14</v>
      </c>
      <c r="D1153">
        <v>39.949751200000001</v>
      </c>
      <c r="E1153">
        <v>-75.169996900000001</v>
      </c>
      <c r="F1153" t="s">
        <v>4069</v>
      </c>
      <c r="G1153">
        <v>751</v>
      </c>
      <c r="H1153">
        <v>3.5</v>
      </c>
      <c r="I1153" t="s">
        <v>4073</v>
      </c>
      <c r="J1153">
        <v>4</v>
      </c>
      <c r="K1153" t="s">
        <v>4074</v>
      </c>
      <c r="L1153" t="s">
        <v>4075</v>
      </c>
    </row>
    <row r="1154" spans="1:12" x14ac:dyDescent="0.3">
      <c r="A1154" t="s">
        <v>4067</v>
      </c>
      <c r="B1154" t="s">
        <v>4068</v>
      </c>
      <c r="C1154" t="s">
        <v>14</v>
      </c>
      <c r="D1154">
        <v>39.949751200000001</v>
      </c>
      <c r="E1154">
        <v>-75.169996900000001</v>
      </c>
      <c r="F1154" t="s">
        <v>4069</v>
      </c>
      <c r="G1154">
        <v>751</v>
      </c>
      <c r="H1154">
        <v>3.5</v>
      </c>
      <c r="I1154" t="s">
        <v>4076</v>
      </c>
      <c r="J1154">
        <v>4</v>
      </c>
      <c r="K1154" t="s">
        <v>4077</v>
      </c>
      <c r="L1154" t="s">
        <v>4078</v>
      </c>
    </row>
    <row r="1155" spans="1:12" x14ac:dyDescent="0.3">
      <c r="A1155" t="s">
        <v>4067</v>
      </c>
      <c r="B1155" t="s">
        <v>4068</v>
      </c>
      <c r="C1155" t="s">
        <v>14</v>
      </c>
      <c r="D1155">
        <v>39.949751200000001</v>
      </c>
      <c r="E1155">
        <v>-75.169996900000001</v>
      </c>
      <c r="F1155" t="s">
        <v>4069</v>
      </c>
      <c r="G1155">
        <v>751</v>
      </c>
      <c r="H1155">
        <v>3.5</v>
      </c>
      <c r="I1155" t="s">
        <v>4079</v>
      </c>
      <c r="J1155">
        <v>4</v>
      </c>
      <c r="L1155" t="s">
        <v>4080</v>
      </c>
    </row>
    <row r="1156" spans="1:12" x14ac:dyDescent="0.3">
      <c r="A1156" t="s">
        <v>4067</v>
      </c>
      <c r="B1156" t="s">
        <v>4068</v>
      </c>
      <c r="C1156" t="s">
        <v>14</v>
      </c>
      <c r="D1156">
        <v>39.949751200000001</v>
      </c>
      <c r="E1156">
        <v>-75.169996900000001</v>
      </c>
      <c r="F1156" t="s">
        <v>4069</v>
      </c>
      <c r="G1156">
        <v>751</v>
      </c>
      <c r="H1156">
        <v>3.5</v>
      </c>
      <c r="I1156" t="s">
        <v>4081</v>
      </c>
      <c r="J1156">
        <v>4</v>
      </c>
      <c r="L1156" t="s">
        <v>4082</v>
      </c>
    </row>
    <row r="1157" spans="1:12" x14ac:dyDescent="0.3">
      <c r="A1157" t="s">
        <v>4067</v>
      </c>
      <c r="B1157" t="s">
        <v>4068</v>
      </c>
      <c r="C1157" t="s">
        <v>14</v>
      </c>
      <c r="D1157">
        <v>39.949751200000001</v>
      </c>
      <c r="E1157">
        <v>-75.169996900000001</v>
      </c>
      <c r="F1157" t="s">
        <v>4069</v>
      </c>
      <c r="G1157">
        <v>751</v>
      </c>
      <c r="H1157">
        <v>3.5</v>
      </c>
      <c r="I1157" t="s">
        <v>4083</v>
      </c>
      <c r="J1157">
        <v>4</v>
      </c>
      <c r="L1157" t="s">
        <v>4084</v>
      </c>
    </row>
    <row r="1158" spans="1:12" x14ac:dyDescent="0.3">
      <c r="A1158" t="s">
        <v>4067</v>
      </c>
      <c r="B1158" t="s">
        <v>4068</v>
      </c>
      <c r="C1158" t="s">
        <v>14</v>
      </c>
      <c r="D1158">
        <v>39.949751200000001</v>
      </c>
      <c r="E1158">
        <v>-75.169996900000001</v>
      </c>
      <c r="F1158" t="s">
        <v>4069</v>
      </c>
      <c r="G1158">
        <v>751</v>
      </c>
      <c r="H1158">
        <v>3.5</v>
      </c>
      <c r="I1158" t="s">
        <v>4085</v>
      </c>
      <c r="J1158">
        <v>4</v>
      </c>
      <c r="K1158" t="s">
        <v>4086</v>
      </c>
      <c r="L1158" t="s">
        <v>4087</v>
      </c>
    </row>
    <row r="1159" spans="1:12" x14ac:dyDescent="0.3">
      <c r="A1159" t="s">
        <v>4067</v>
      </c>
      <c r="B1159" t="s">
        <v>4068</v>
      </c>
      <c r="C1159" t="s">
        <v>14</v>
      </c>
      <c r="D1159">
        <v>39.949751200000001</v>
      </c>
      <c r="E1159">
        <v>-75.169996900000001</v>
      </c>
      <c r="F1159" t="s">
        <v>4069</v>
      </c>
      <c r="G1159">
        <v>751</v>
      </c>
      <c r="H1159">
        <v>3.5</v>
      </c>
      <c r="I1159" t="s">
        <v>4088</v>
      </c>
      <c r="J1159">
        <v>2</v>
      </c>
      <c r="K1159" t="s">
        <v>4089</v>
      </c>
      <c r="L1159" t="s">
        <v>3597</v>
      </c>
    </row>
    <row r="1160" spans="1:12" x14ac:dyDescent="0.3">
      <c r="A1160" t="s">
        <v>4067</v>
      </c>
      <c r="B1160" t="s">
        <v>4068</v>
      </c>
      <c r="C1160" t="s">
        <v>14</v>
      </c>
      <c r="D1160">
        <v>39.949751200000001</v>
      </c>
      <c r="E1160">
        <v>-75.169996900000001</v>
      </c>
      <c r="F1160" t="s">
        <v>4069</v>
      </c>
      <c r="G1160">
        <v>751</v>
      </c>
      <c r="H1160">
        <v>3.5</v>
      </c>
      <c r="I1160" t="s">
        <v>4090</v>
      </c>
      <c r="J1160">
        <v>2</v>
      </c>
      <c r="K1160" t="s">
        <v>4091</v>
      </c>
      <c r="L1160" t="s">
        <v>4092</v>
      </c>
    </row>
    <row r="1161" spans="1:12" x14ac:dyDescent="0.3">
      <c r="A1161" t="s">
        <v>4067</v>
      </c>
      <c r="B1161" t="s">
        <v>4068</v>
      </c>
      <c r="C1161" t="s">
        <v>14</v>
      </c>
      <c r="D1161">
        <v>39.949751200000001</v>
      </c>
      <c r="E1161">
        <v>-75.169996900000001</v>
      </c>
      <c r="F1161" t="s">
        <v>4069</v>
      </c>
      <c r="G1161">
        <v>751</v>
      </c>
      <c r="H1161">
        <v>3.5</v>
      </c>
      <c r="I1161" t="s">
        <v>4093</v>
      </c>
      <c r="J1161">
        <v>3</v>
      </c>
      <c r="K1161" t="s">
        <v>4094</v>
      </c>
      <c r="L1161" t="s">
        <v>4095</v>
      </c>
    </row>
    <row r="1162" spans="1:12" x14ac:dyDescent="0.3">
      <c r="A1162" t="s">
        <v>4096</v>
      </c>
      <c r="B1162" t="s">
        <v>4097</v>
      </c>
      <c r="C1162" t="s">
        <v>14</v>
      </c>
      <c r="D1162">
        <v>39.955949699999998</v>
      </c>
      <c r="E1162">
        <v>-75.157160300000001</v>
      </c>
      <c r="F1162" t="s">
        <v>4098</v>
      </c>
      <c r="G1162">
        <v>748</v>
      </c>
      <c r="H1162">
        <v>3.5</v>
      </c>
      <c r="I1162" t="s">
        <v>4099</v>
      </c>
      <c r="J1162">
        <v>5</v>
      </c>
      <c r="K1162" t="s">
        <v>4100</v>
      </c>
      <c r="L1162" t="s">
        <v>4101</v>
      </c>
    </row>
    <row r="1163" spans="1:12" x14ac:dyDescent="0.3">
      <c r="A1163" t="s">
        <v>4096</v>
      </c>
      <c r="B1163" t="s">
        <v>4097</v>
      </c>
      <c r="C1163" t="s">
        <v>14</v>
      </c>
      <c r="D1163">
        <v>39.955949699999998</v>
      </c>
      <c r="E1163">
        <v>-75.157160300000001</v>
      </c>
      <c r="F1163" t="s">
        <v>4098</v>
      </c>
      <c r="G1163">
        <v>748</v>
      </c>
      <c r="H1163">
        <v>3.5</v>
      </c>
      <c r="I1163" t="s">
        <v>4102</v>
      </c>
      <c r="J1163">
        <v>3</v>
      </c>
      <c r="K1163" t="s">
        <v>4103</v>
      </c>
      <c r="L1163" t="s">
        <v>492</v>
      </c>
    </row>
    <row r="1164" spans="1:12" x14ac:dyDescent="0.3">
      <c r="A1164" t="s">
        <v>4096</v>
      </c>
      <c r="B1164" t="s">
        <v>4097</v>
      </c>
      <c r="C1164" t="s">
        <v>14</v>
      </c>
      <c r="D1164">
        <v>39.955949699999998</v>
      </c>
      <c r="E1164">
        <v>-75.157160300000001</v>
      </c>
      <c r="F1164" t="s">
        <v>4098</v>
      </c>
      <c r="G1164">
        <v>748</v>
      </c>
      <c r="H1164">
        <v>3.5</v>
      </c>
      <c r="I1164" t="s">
        <v>4104</v>
      </c>
      <c r="J1164">
        <v>4</v>
      </c>
      <c r="K1164" t="s">
        <v>4105</v>
      </c>
      <c r="L1164" t="s">
        <v>4106</v>
      </c>
    </row>
    <row r="1165" spans="1:12" x14ac:dyDescent="0.3">
      <c r="A1165" t="s">
        <v>4096</v>
      </c>
      <c r="B1165" t="s">
        <v>4097</v>
      </c>
      <c r="C1165" t="s">
        <v>14</v>
      </c>
      <c r="D1165">
        <v>39.955949699999998</v>
      </c>
      <c r="E1165">
        <v>-75.157160300000001</v>
      </c>
      <c r="F1165" t="s">
        <v>4098</v>
      </c>
      <c r="G1165">
        <v>748</v>
      </c>
      <c r="H1165">
        <v>3.5</v>
      </c>
      <c r="I1165" t="s">
        <v>4107</v>
      </c>
      <c r="J1165">
        <v>2</v>
      </c>
      <c r="K1165" t="s">
        <v>4108</v>
      </c>
      <c r="L1165" t="s">
        <v>4109</v>
      </c>
    </row>
    <row r="1166" spans="1:12" x14ac:dyDescent="0.3">
      <c r="A1166" t="s">
        <v>4096</v>
      </c>
      <c r="B1166" t="s">
        <v>4097</v>
      </c>
      <c r="C1166" t="s">
        <v>14</v>
      </c>
      <c r="D1166">
        <v>39.955949699999998</v>
      </c>
      <c r="E1166">
        <v>-75.157160300000001</v>
      </c>
      <c r="F1166" t="s">
        <v>4098</v>
      </c>
      <c r="G1166">
        <v>748</v>
      </c>
      <c r="H1166">
        <v>3.5</v>
      </c>
      <c r="I1166" t="s">
        <v>4110</v>
      </c>
      <c r="J1166">
        <v>4</v>
      </c>
      <c r="K1166" t="s">
        <v>4111</v>
      </c>
      <c r="L1166" t="s">
        <v>4112</v>
      </c>
    </row>
    <row r="1167" spans="1:12" x14ac:dyDescent="0.3">
      <c r="A1167" t="s">
        <v>4096</v>
      </c>
      <c r="B1167" t="s">
        <v>4097</v>
      </c>
      <c r="C1167" t="s">
        <v>14</v>
      </c>
      <c r="D1167">
        <v>39.955949699999998</v>
      </c>
      <c r="E1167">
        <v>-75.157160300000001</v>
      </c>
      <c r="F1167" t="s">
        <v>4098</v>
      </c>
      <c r="G1167">
        <v>748</v>
      </c>
      <c r="H1167">
        <v>3.5</v>
      </c>
      <c r="I1167" t="s">
        <v>4113</v>
      </c>
      <c r="J1167">
        <v>3</v>
      </c>
      <c r="L1167" t="s">
        <v>4114</v>
      </c>
    </row>
    <row r="1168" spans="1:12" x14ac:dyDescent="0.3">
      <c r="A1168" t="s">
        <v>4096</v>
      </c>
      <c r="B1168" t="s">
        <v>4097</v>
      </c>
      <c r="C1168" t="s">
        <v>14</v>
      </c>
      <c r="D1168">
        <v>39.955949699999998</v>
      </c>
      <c r="E1168">
        <v>-75.157160300000001</v>
      </c>
      <c r="F1168" t="s">
        <v>4098</v>
      </c>
      <c r="G1168">
        <v>748</v>
      </c>
      <c r="H1168">
        <v>3.5</v>
      </c>
      <c r="I1168" t="s">
        <v>4115</v>
      </c>
      <c r="J1168">
        <v>3</v>
      </c>
      <c r="K1168" t="s">
        <v>4116</v>
      </c>
      <c r="L1168" t="s">
        <v>4117</v>
      </c>
    </row>
    <row r="1169" spans="1:19" x14ac:dyDescent="0.3">
      <c r="A1169" t="s">
        <v>4096</v>
      </c>
      <c r="B1169" t="s">
        <v>4097</v>
      </c>
      <c r="C1169" t="s">
        <v>14</v>
      </c>
      <c r="D1169">
        <v>39.955949699999998</v>
      </c>
      <c r="E1169">
        <v>-75.157160300000001</v>
      </c>
      <c r="F1169" t="s">
        <v>4098</v>
      </c>
      <c r="G1169">
        <v>748</v>
      </c>
      <c r="H1169">
        <v>3.5</v>
      </c>
      <c r="I1169" t="s">
        <v>4118</v>
      </c>
      <c r="J1169">
        <v>4</v>
      </c>
      <c r="K1169" t="s">
        <v>4119</v>
      </c>
      <c r="L1169" t="s">
        <v>4120</v>
      </c>
      <c r="M1169" t="s">
        <v>4121</v>
      </c>
      <c r="N1169" t="s">
        <v>4122</v>
      </c>
    </row>
    <row r="1170" spans="1:19" x14ac:dyDescent="0.3">
      <c r="A1170" t="s">
        <v>4096</v>
      </c>
      <c r="B1170" t="s">
        <v>4097</v>
      </c>
      <c r="C1170" t="s">
        <v>14</v>
      </c>
      <c r="D1170">
        <v>39.955949699999998</v>
      </c>
      <c r="E1170">
        <v>-75.157160300000001</v>
      </c>
      <c r="F1170" t="s">
        <v>4098</v>
      </c>
      <c r="G1170">
        <v>748</v>
      </c>
      <c r="H1170">
        <v>3.5</v>
      </c>
      <c r="I1170" t="s">
        <v>4123</v>
      </c>
      <c r="J1170">
        <v>1</v>
      </c>
      <c r="K1170" t="s">
        <v>4124</v>
      </c>
      <c r="L1170" t="s">
        <v>4125</v>
      </c>
    </row>
    <row r="1171" spans="1:19" x14ac:dyDescent="0.3">
      <c r="A1171" t="s">
        <v>4096</v>
      </c>
      <c r="B1171" t="s">
        <v>4097</v>
      </c>
      <c r="C1171" t="s">
        <v>14</v>
      </c>
      <c r="D1171">
        <v>39.955949699999998</v>
      </c>
      <c r="E1171">
        <v>-75.157160300000001</v>
      </c>
      <c r="F1171" t="s">
        <v>4098</v>
      </c>
      <c r="G1171">
        <v>748</v>
      </c>
      <c r="H1171">
        <v>3.5</v>
      </c>
      <c r="I1171" t="s">
        <v>4126</v>
      </c>
      <c r="J1171">
        <v>5</v>
      </c>
      <c r="K1171" t="s">
        <v>4127</v>
      </c>
      <c r="L1171" t="s">
        <v>4128</v>
      </c>
    </row>
    <row r="1172" spans="1:19" x14ac:dyDescent="0.3">
      <c r="A1172" t="s">
        <v>4129</v>
      </c>
      <c r="B1172" t="s">
        <v>4130</v>
      </c>
      <c r="C1172" t="s">
        <v>14</v>
      </c>
      <c r="D1172">
        <v>39.954309261200002</v>
      </c>
      <c r="E1172">
        <v>-75.201352473499995</v>
      </c>
      <c r="F1172" t="s">
        <v>4131</v>
      </c>
      <c r="G1172">
        <v>742</v>
      </c>
      <c r="H1172">
        <v>3.5</v>
      </c>
      <c r="I1172" t="s">
        <v>4132</v>
      </c>
      <c r="J1172">
        <v>4</v>
      </c>
      <c r="K1172" t="s">
        <v>4133</v>
      </c>
      <c r="L1172" t="s">
        <v>519</v>
      </c>
    </row>
    <row r="1173" spans="1:19" x14ac:dyDescent="0.3">
      <c r="A1173" t="s">
        <v>4129</v>
      </c>
      <c r="B1173" t="s">
        <v>4130</v>
      </c>
      <c r="C1173" t="s">
        <v>14</v>
      </c>
      <c r="D1173">
        <v>39.954309261200002</v>
      </c>
      <c r="E1173">
        <v>-75.201352473499995</v>
      </c>
      <c r="F1173" t="s">
        <v>4131</v>
      </c>
      <c r="G1173">
        <v>742</v>
      </c>
      <c r="H1173">
        <v>3.5</v>
      </c>
      <c r="I1173" t="s">
        <v>4134</v>
      </c>
      <c r="J1173">
        <v>3</v>
      </c>
      <c r="K1173" t="s">
        <v>4135</v>
      </c>
      <c r="L1173" t="s">
        <v>4136</v>
      </c>
    </row>
    <row r="1174" spans="1:19" x14ac:dyDescent="0.3">
      <c r="A1174" t="s">
        <v>4129</v>
      </c>
      <c r="B1174" t="s">
        <v>4130</v>
      </c>
      <c r="C1174" t="s">
        <v>14</v>
      </c>
      <c r="D1174">
        <v>39.954309261200002</v>
      </c>
      <c r="E1174">
        <v>-75.201352473499995</v>
      </c>
      <c r="F1174" t="s">
        <v>4131</v>
      </c>
      <c r="G1174">
        <v>742</v>
      </c>
      <c r="H1174">
        <v>3.5</v>
      </c>
      <c r="I1174" t="s">
        <v>4137</v>
      </c>
      <c r="J1174">
        <v>2</v>
      </c>
      <c r="K1174" t="s">
        <v>4138</v>
      </c>
      <c r="L1174" t="s">
        <v>4139</v>
      </c>
      <c r="M1174" t="s">
        <v>3464</v>
      </c>
    </row>
    <row r="1175" spans="1:19" x14ac:dyDescent="0.3">
      <c r="A1175" t="s">
        <v>4129</v>
      </c>
      <c r="B1175" t="s">
        <v>4130</v>
      </c>
      <c r="C1175" t="s">
        <v>14</v>
      </c>
      <c r="D1175">
        <v>39.954309261200002</v>
      </c>
      <c r="E1175">
        <v>-75.201352473499995</v>
      </c>
      <c r="F1175" t="s">
        <v>4131</v>
      </c>
      <c r="G1175">
        <v>742</v>
      </c>
      <c r="H1175">
        <v>3.5</v>
      </c>
      <c r="I1175" t="s">
        <v>4140</v>
      </c>
      <c r="J1175">
        <v>4</v>
      </c>
      <c r="K1175" t="s">
        <v>4141</v>
      </c>
      <c r="L1175" t="s">
        <v>4142</v>
      </c>
    </row>
    <row r="1176" spans="1:19" x14ac:dyDescent="0.3">
      <c r="A1176" t="s">
        <v>4129</v>
      </c>
      <c r="B1176" t="s">
        <v>4130</v>
      </c>
      <c r="C1176" t="s">
        <v>14</v>
      </c>
      <c r="D1176">
        <v>39.954309261200002</v>
      </c>
      <c r="E1176">
        <v>-75.201352473499995</v>
      </c>
      <c r="F1176" t="s">
        <v>4131</v>
      </c>
      <c r="G1176">
        <v>742</v>
      </c>
      <c r="H1176">
        <v>3.5</v>
      </c>
      <c r="I1176" t="s">
        <v>4143</v>
      </c>
      <c r="J1176">
        <v>4</v>
      </c>
      <c r="K1176" t="s">
        <v>4144</v>
      </c>
      <c r="L1176" t="s">
        <v>4145</v>
      </c>
    </row>
    <row r="1177" spans="1:19" x14ac:dyDescent="0.3">
      <c r="A1177" t="s">
        <v>4129</v>
      </c>
      <c r="B1177" t="s">
        <v>4130</v>
      </c>
      <c r="C1177" t="s">
        <v>14</v>
      </c>
      <c r="D1177">
        <v>39.954309261200002</v>
      </c>
      <c r="E1177">
        <v>-75.201352473499995</v>
      </c>
      <c r="F1177" t="s">
        <v>4131</v>
      </c>
      <c r="G1177">
        <v>742</v>
      </c>
      <c r="H1177">
        <v>3.5</v>
      </c>
      <c r="I1177" t="e">
        <f>-UHmWK1PbhcaC6GJkH-ZCA</f>
        <v>#NAME?</v>
      </c>
      <c r="J1177">
        <v>3</v>
      </c>
      <c r="L1177" t="s">
        <v>4146</v>
      </c>
    </row>
    <row r="1178" spans="1:19" x14ac:dyDescent="0.3">
      <c r="A1178" t="s">
        <v>4129</v>
      </c>
      <c r="B1178" t="s">
        <v>4130</v>
      </c>
      <c r="C1178" t="s">
        <v>14</v>
      </c>
      <c r="D1178">
        <v>39.954309261200002</v>
      </c>
      <c r="E1178">
        <v>-75.201352473499995</v>
      </c>
      <c r="F1178" t="s">
        <v>4131</v>
      </c>
      <c r="G1178">
        <v>742</v>
      </c>
      <c r="H1178">
        <v>3.5</v>
      </c>
      <c r="I1178" t="s">
        <v>4147</v>
      </c>
      <c r="J1178">
        <v>3</v>
      </c>
      <c r="K1178" t="s">
        <v>4148</v>
      </c>
      <c r="L1178" t="s">
        <v>4149</v>
      </c>
      <c r="M1178" t="s">
        <v>4150</v>
      </c>
      <c r="N1178" t="s">
        <v>4151</v>
      </c>
      <c r="O1178" t="s">
        <v>4152</v>
      </c>
      <c r="P1178" t="s">
        <v>4153</v>
      </c>
      <c r="Q1178" t="s">
        <v>4154</v>
      </c>
      <c r="R1178" t="s">
        <v>4155</v>
      </c>
      <c r="S1178" t="s">
        <v>212</v>
      </c>
    </row>
    <row r="1179" spans="1:19" x14ac:dyDescent="0.3">
      <c r="A1179" t="s">
        <v>4129</v>
      </c>
      <c r="B1179" t="s">
        <v>4130</v>
      </c>
      <c r="C1179" t="s">
        <v>14</v>
      </c>
      <c r="D1179">
        <v>39.954309261200002</v>
      </c>
      <c r="E1179">
        <v>-75.201352473499995</v>
      </c>
      <c r="F1179" t="s">
        <v>4131</v>
      </c>
      <c r="G1179">
        <v>742</v>
      </c>
      <c r="H1179">
        <v>3.5</v>
      </c>
      <c r="I1179" t="s">
        <v>4156</v>
      </c>
      <c r="J1179">
        <v>5</v>
      </c>
      <c r="K1179" t="s">
        <v>4157</v>
      </c>
      <c r="L1179" t="s">
        <v>4158</v>
      </c>
    </row>
    <row r="1180" spans="1:19" x14ac:dyDescent="0.3">
      <c r="A1180" t="s">
        <v>4129</v>
      </c>
      <c r="B1180" t="s">
        <v>4130</v>
      </c>
      <c r="C1180" t="s">
        <v>14</v>
      </c>
      <c r="D1180">
        <v>39.954309261200002</v>
      </c>
      <c r="E1180">
        <v>-75.201352473499995</v>
      </c>
      <c r="F1180" t="s">
        <v>4131</v>
      </c>
      <c r="G1180">
        <v>742</v>
      </c>
      <c r="H1180">
        <v>3.5</v>
      </c>
      <c r="I1180" t="s">
        <v>4159</v>
      </c>
      <c r="J1180">
        <v>4</v>
      </c>
      <c r="K1180" t="s">
        <v>4160</v>
      </c>
      <c r="L1180" t="s">
        <v>4161</v>
      </c>
    </row>
    <row r="1181" spans="1:19" x14ac:dyDescent="0.3">
      <c r="A1181" t="s">
        <v>4129</v>
      </c>
      <c r="B1181" t="s">
        <v>4130</v>
      </c>
      <c r="C1181" t="s">
        <v>14</v>
      </c>
      <c r="D1181">
        <v>39.954309261200002</v>
      </c>
      <c r="E1181">
        <v>-75.201352473499995</v>
      </c>
      <c r="F1181" t="s">
        <v>4131</v>
      </c>
      <c r="G1181">
        <v>742</v>
      </c>
      <c r="H1181">
        <v>3.5</v>
      </c>
      <c r="I1181" t="s">
        <v>4162</v>
      </c>
      <c r="J1181">
        <v>3</v>
      </c>
      <c r="K1181" t="s">
        <v>4163</v>
      </c>
      <c r="L1181" t="s">
        <v>4164</v>
      </c>
      <c r="M1181" t="s">
        <v>4165</v>
      </c>
      <c r="N1181" t="s">
        <v>4166</v>
      </c>
    </row>
    <row r="1182" spans="1:19" x14ac:dyDescent="0.3">
      <c r="A1182" t="e">
        <f t="shared" ref="A1182:A1191" si="2">-DGsnMlRrR_tv8avrpQLQw</f>
        <v>#NAME?</v>
      </c>
      <c r="B1182" t="s">
        <v>4167</v>
      </c>
      <c r="C1182" t="s">
        <v>14</v>
      </c>
      <c r="D1182">
        <v>39.940860700000002</v>
      </c>
      <c r="E1182">
        <v>-75.158904500000006</v>
      </c>
      <c r="F1182" t="s">
        <v>4168</v>
      </c>
      <c r="G1182">
        <v>741</v>
      </c>
      <c r="H1182">
        <v>4</v>
      </c>
      <c r="I1182" t="s">
        <v>4169</v>
      </c>
      <c r="J1182">
        <v>2</v>
      </c>
      <c r="K1182" t="s">
        <v>4170</v>
      </c>
      <c r="L1182" t="s">
        <v>4171</v>
      </c>
    </row>
    <row r="1183" spans="1:19" x14ac:dyDescent="0.3">
      <c r="A1183" t="e">
        <f t="shared" si="2"/>
        <v>#NAME?</v>
      </c>
      <c r="B1183" t="s">
        <v>4167</v>
      </c>
      <c r="C1183" t="s">
        <v>14</v>
      </c>
      <c r="D1183">
        <v>39.940860700000002</v>
      </c>
      <c r="E1183">
        <v>-75.158904500000006</v>
      </c>
      <c r="F1183" t="s">
        <v>4168</v>
      </c>
      <c r="G1183">
        <v>741</v>
      </c>
      <c r="H1183">
        <v>4</v>
      </c>
      <c r="I1183" t="s">
        <v>4172</v>
      </c>
      <c r="J1183">
        <v>4</v>
      </c>
      <c r="K1183" t="s">
        <v>4173</v>
      </c>
      <c r="L1183" t="s">
        <v>4174</v>
      </c>
    </row>
    <row r="1184" spans="1:19" x14ac:dyDescent="0.3">
      <c r="A1184" t="e">
        <f t="shared" si="2"/>
        <v>#NAME?</v>
      </c>
      <c r="B1184" t="s">
        <v>4167</v>
      </c>
      <c r="C1184" t="s">
        <v>14</v>
      </c>
      <c r="D1184">
        <v>39.940860700000002</v>
      </c>
      <c r="E1184">
        <v>-75.158904500000006</v>
      </c>
      <c r="F1184" t="s">
        <v>4168</v>
      </c>
      <c r="G1184">
        <v>741</v>
      </c>
      <c r="H1184">
        <v>4</v>
      </c>
      <c r="I1184" t="s">
        <v>4175</v>
      </c>
      <c r="J1184">
        <v>3</v>
      </c>
      <c r="K1184" t="s">
        <v>4176</v>
      </c>
      <c r="L1184" t="s">
        <v>4177</v>
      </c>
    </row>
    <row r="1185" spans="1:12" x14ac:dyDescent="0.3">
      <c r="A1185" t="e">
        <f t="shared" si="2"/>
        <v>#NAME?</v>
      </c>
      <c r="B1185" t="s">
        <v>4167</v>
      </c>
      <c r="C1185" t="s">
        <v>14</v>
      </c>
      <c r="D1185">
        <v>39.940860700000002</v>
      </c>
      <c r="E1185">
        <v>-75.158904500000006</v>
      </c>
      <c r="F1185" t="s">
        <v>4168</v>
      </c>
      <c r="G1185">
        <v>741</v>
      </c>
      <c r="H1185">
        <v>4</v>
      </c>
      <c r="I1185" t="s">
        <v>4178</v>
      </c>
      <c r="J1185">
        <v>3</v>
      </c>
      <c r="K1185" t="s">
        <v>4179</v>
      </c>
      <c r="L1185" t="s">
        <v>4180</v>
      </c>
    </row>
    <row r="1186" spans="1:12" x14ac:dyDescent="0.3">
      <c r="A1186" t="e">
        <f t="shared" si="2"/>
        <v>#NAME?</v>
      </c>
      <c r="B1186" t="s">
        <v>4167</v>
      </c>
      <c r="C1186" t="s">
        <v>14</v>
      </c>
      <c r="D1186">
        <v>39.940860700000002</v>
      </c>
      <c r="E1186">
        <v>-75.158904500000006</v>
      </c>
      <c r="F1186" t="s">
        <v>4168</v>
      </c>
      <c r="G1186">
        <v>741</v>
      </c>
      <c r="H1186">
        <v>4</v>
      </c>
      <c r="I1186" t="s">
        <v>4181</v>
      </c>
      <c r="J1186">
        <v>3</v>
      </c>
      <c r="K1186" t="s">
        <v>4182</v>
      </c>
      <c r="L1186" t="s">
        <v>4183</v>
      </c>
    </row>
    <row r="1187" spans="1:12" x14ac:dyDescent="0.3">
      <c r="A1187" t="e">
        <f t="shared" si="2"/>
        <v>#NAME?</v>
      </c>
      <c r="B1187" t="s">
        <v>4167</v>
      </c>
      <c r="C1187" t="s">
        <v>14</v>
      </c>
      <c r="D1187">
        <v>39.940860700000002</v>
      </c>
      <c r="E1187">
        <v>-75.158904500000006</v>
      </c>
      <c r="F1187" t="s">
        <v>4168</v>
      </c>
      <c r="G1187">
        <v>741</v>
      </c>
      <c r="H1187">
        <v>4</v>
      </c>
      <c r="I1187" t="s">
        <v>4184</v>
      </c>
      <c r="J1187">
        <v>4</v>
      </c>
      <c r="K1187" t="s">
        <v>4185</v>
      </c>
      <c r="L1187" t="s">
        <v>4186</v>
      </c>
    </row>
    <row r="1188" spans="1:12" x14ac:dyDescent="0.3">
      <c r="A1188" t="e">
        <f t="shared" si="2"/>
        <v>#NAME?</v>
      </c>
      <c r="B1188" t="s">
        <v>4167</v>
      </c>
      <c r="C1188" t="s">
        <v>14</v>
      </c>
      <c r="D1188">
        <v>39.940860700000002</v>
      </c>
      <c r="E1188">
        <v>-75.158904500000006</v>
      </c>
      <c r="F1188" t="s">
        <v>4168</v>
      </c>
      <c r="G1188">
        <v>741</v>
      </c>
      <c r="H1188">
        <v>4</v>
      </c>
      <c r="I1188" t="s">
        <v>4187</v>
      </c>
      <c r="J1188">
        <v>1</v>
      </c>
      <c r="K1188" t="s">
        <v>4188</v>
      </c>
      <c r="L1188" t="s">
        <v>4189</v>
      </c>
    </row>
    <row r="1189" spans="1:12" x14ac:dyDescent="0.3">
      <c r="A1189" t="e">
        <f t="shared" si="2"/>
        <v>#NAME?</v>
      </c>
      <c r="B1189" t="s">
        <v>4167</v>
      </c>
      <c r="C1189" t="s">
        <v>14</v>
      </c>
      <c r="D1189">
        <v>39.940860700000002</v>
      </c>
      <c r="E1189">
        <v>-75.158904500000006</v>
      </c>
      <c r="F1189" t="s">
        <v>4168</v>
      </c>
      <c r="G1189">
        <v>741</v>
      </c>
      <c r="H1189">
        <v>4</v>
      </c>
      <c r="I1189" t="s">
        <v>4190</v>
      </c>
      <c r="J1189">
        <v>4</v>
      </c>
      <c r="K1189" t="s">
        <v>4191</v>
      </c>
      <c r="L1189" t="s">
        <v>4192</v>
      </c>
    </row>
    <row r="1190" spans="1:12" x14ac:dyDescent="0.3">
      <c r="A1190" t="e">
        <f t="shared" si="2"/>
        <v>#NAME?</v>
      </c>
      <c r="B1190" t="s">
        <v>4167</v>
      </c>
      <c r="C1190" t="s">
        <v>14</v>
      </c>
      <c r="D1190">
        <v>39.940860700000002</v>
      </c>
      <c r="E1190">
        <v>-75.158904500000006</v>
      </c>
      <c r="F1190" t="s">
        <v>4168</v>
      </c>
      <c r="G1190">
        <v>741</v>
      </c>
      <c r="H1190">
        <v>4</v>
      </c>
      <c r="I1190" t="s">
        <v>4193</v>
      </c>
      <c r="J1190">
        <v>5</v>
      </c>
      <c r="K1190" t="s">
        <v>4194</v>
      </c>
      <c r="L1190" t="s">
        <v>4195</v>
      </c>
    </row>
    <row r="1191" spans="1:12" x14ac:dyDescent="0.3">
      <c r="A1191" t="e">
        <f t="shared" si="2"/>
        <v>#NAME?</v>
      </c>
      <c r="B1191" t="s">
        <v>4167</v>
      </c>
      <c r="C1191" t="s">
        <v>14</v>
      </c>
      <c r="D1191">
        <v>39.940860700000002</v>
      </c>
      <c r="E1191">
        <v>-75.158904500000006</v>
      </c>
      <c r="F1191" t="s">
        <v>4168</v>
      </c>
      <c r="G1191">
        <v>741</v>
      </c>
      <c r="H1191">
        <v>4</v>
      </c>
      <c r="I1191" t="e">
        <f>-XXoIfV02UsZGGdTRfl9Iw</f>
        <v>#NAME?</v>
      </c>
      <c r="J1191">
        <v>1</v>
      </c>
      <c r="L1191" t="s">
        <v>4196</v>
      </c>
    </row>
    <row r="1192" spans="1:12" x14ac:dyDescent="0.3">
      <c r="A1192" t="s">
        <v>4197</v>
      </c>
      <c r="B1192" t="s">
        <v>4198</v>
      </c>
      <c r="C1192" t="s">
        <v>14</v>
      </c>
      <c r="D1192">
        <v>39.950893506900002</v>
      </c>
      <c r="E1192">
        <v>-75.1722220268</v>
      </c>
      <c r="F1192" t="s">
        <v>4199</v>
      </c>
      <c r="G1192">
        <v>739</v>
      </c>
      <c r="H1192">
        <v>4.5</v>
      </c>
      <c r="I1192" t="s">
        <v>4200</v>
      </c>
      <c r="J1192">
        <v>5</v>
      </c>
      <c r="K1192" t="s">
        <v>4201</v>
      </c>
      <c r="L1192" t="s">
        <v>4202</v>
      </c>
    </row>
    <row r="1193" spans="1:12" x14ac:dyDescent="0.3">
      <c r="A1193" t="s">
        <v>4197</v>
      </c>
      <c r="B1193" t="s">
        <v>4198</v>
      </c>
      <c r="C1193" t="s">
        <v>14</v>
      </c>
      <c r="D1193">
        <v>39.950893506900002</v>
      </c>
      <c r="E1193">
        <v>-75.1722220268</v>
      </c>
      <c r="F1193" t="s">
        <v>4199</v>
      </c>
      <c r="G1193">
        <v>739</v>
      </c>
      <c r="H1193">
        <v>4.5</v>
      </c>
      <c r="I1193" t="s">
        <v>4203</v>
      </c>
      <c r="J1193">
        <v>4</v>
      </c>
      <c r="K1193" t="s">
        <v>4204</v>
      </c>
      <c r="L1193" t="s">
        <v>4205</v>
      </c>
    </row>
    <row r="1194" spans="1:12" x14ac:dyDescent="0.3">
      <c r="A1194" t="s">
        <v>4197</v>
      </c>
      <c r="B1194" t="s">
        <v>4198</v>
      </c>
      <c r="C1194" t="s">
        <v>14</v>
      </c>
      <c r="D1194">
        <v>39.950893506900002</v>
      </c>
      <c r="E1194">
        <v>-75.1722220268</v>
      </c>
      <c r="F1194" t="s">
        <v>4199</v>
      </c>
      <c r="G1194">
        <v>739</v>
      </c>
      <c r="H1194">
        <v>4.5</v>
      </c>
      <c r="I1194" t="s">
        <v>4206</v>
      </c>
      <c r="J1194">
        <v>5</v>
      </c>
      <c r="K1194" t="s">
        <v>4207</v>
      </c>
      <c r="L1194" t="s">
        <v>4208</v>
      </c>
    </row>
    <row r="1195" spans="1:12" x14ac:dyDescent="0.3">
      <c r="A1195" t="s">
        <v>4197</v>
      </c>
      <c r="B1195" t="s">
        <v>4198</v>
      </c>
      <c r="C1195" t="s">
        <v>14</v>
      </c>
      <c r="D1195">
        <v>39.950893506900002</v>
      </c>
      <c r="E1195">
        <v>-75.1722220268</v>
      </c>
      <c r="F1195" t="s">
        <v>4199</v>
      </c>
      <c r="G1195">
        <v>739</v>
      </c>
      <c r="H1195">
        <v>4.5</v>
      </c>
      <c r="I1195" t="s">
        <v>4209</v>
      </c>
      <c r="J1195">
        <v>3</v>
      </c>
      <c r="K1195" t="s">
        <v>4210</v>
      </c>
      <c r="L1195" t="s">
        <v>4211</v>
      </c>
    </row>
    <row r="1196" spans="1:12" x14ac:dyDescent="0.3">
      <c r="A1196" t="s">
        <v>4197</v>
      </c>
      <c r="B1196" t="s">
        <v>4198</v>
      </c>
      <c r="C1196" t="s">
        <v>14</v>
      </c>
      <c r="D1196">
        <v>39.950893506900002</v>
      </c>
      <c r="E1196">
        <v>-75.1722220268</v>
      </c>
      <c r="F1196" t="s">
        <v>4199</v>
      </c>
      <c r="G1196">
        <v>739</v>
      </c>
      <c r="H1196">
        <v>4.5</v>
      </c>
      <c r="I1196" t="s">
        <v>4212</v>
      </c>
      <c r="J1196">
        <v>5</v>
      </c>
      <c r="K1196" t="s">
        <v>4213</v>
      </c>
      <c r="L1196" t="s">
        <v>4214</v>
      </c>
    </row>
    <row r="1197" spans="1:12" x14ac:dyDescent="0.3">
      <c r="A1197" t="s">
        <v>4197</v>
      </c>
      <c r="B1197" t="s">
        <v>4198</v>
      </c>
      <c r="C1197" t="s">
        <v>14</v>
      </c>
      <c r="D1197">
        <v>39.950893506900002</v>
      </c>
      <c r="E1197">
        <v>-75.1722220268</v>
      </c>
      <c r="F1197" t="s">
        <v>4199</v>
      </c>
      <c r="G1197">
        <v>739</v>
      </c>
      <c r="H1197">
        <v>4.5</v>
      </c>
      <c r="I1197" t="s">
        <v>4215</v>
      </c>
      <c r="J1197">
        <v>4</v>
      </c>
      <c r="K1197" t="s">
        <v>4216</v>
      </c>
      <c r="L1197" t="s">
        <v>4217</v>
      </c>
    </row>
    <row r="1198" spans="1:12" x14ac:dyDescent="0.3">
      <c r="A1198" t="s">
        <v>4197</v>
      </c>
      <c r="B1198" t="s">
        <v>4198</v>
      </c>
      <c r="C1198" t="s">
        <v>14</v>
      </c>
      <c r="D1198">
        <v>39.950893506900002</v>
      </c>
      <c r="E1198">
        <v>-75.1722220268</v>
      </c>
      <c r="F1198" t="s">
        <v>4199</v>
      </c>
      <c r="G1198">
        <v>739</v>
      </c>
      <c r="H1198">
        <v>4.5</v>
      </c>
      <c r="I1198" t="s">
        <v>4218</v>
      </c>
      <c r="J1198">
        <v>4</v>
      </c>
      <c r="K1198" t="s">
        <v>4219</v>
      </c>
      <c r="L1198" t="s">
        <v>4220</v>
      </c>
    </row>
    <row r="1199" spans="1:12" x14ac:dyDescent="0.3">
      <c r="A1199" t="s">
        <v>4197</v>
      </c>
      <c r="B1199" t="s">
        <v>4198</v>
      </c>
      <c r="C1199" t="s">
        <v>14</v>
      </c>
      <c r="D1199">
        <v>39.950893506900002</v>
      </c>
      <c r="E1199">
        <v>-75.1722220268</v>
      </c>
      <c r="F1199" t="s">
        <v>4199</v>
      </c>
      <c r="G1199">
        <v>739</v>
      </c>
      <c r="H1199">
        <v>4.5</v>
      </c>
      <c r="I1199" t="s">
        <v>4221</v>
      </c>
      <c r="J1199">
        <v>4</v>
      </c>
      <c r="K1199" t="s">
        <v>4222</v>
      </c>
      <c r="L1199" t="s">
        <v>4223</v>
      </c>
    </row>
    <row r="1200" spans="1:12" x14ac:dyDescent="0.3">
      <c r="A1200" t="s">
        <v>4197</v>
      </c>
      <c r="B1200" t="s">
        <v>4198</v>
      </c>
      <c r="C1200" t="s">
        <v>14</v>
      </c>
      <c r="D1200">
        <v>39.950893506900002</v>
      </c>
      <c r="E1200">
        <v>-75.1722220268</v>
      </c>
      <c r="F1200" t="s">
        <v>4199</v>
      </c>
      <c r="G1200">
        <v>739</v>
      </c>
      <c r="H1200">
        <v>4.5</v>
      </c>
      <c r="I1200" t="s">
        <v>4224</v>
      </c>
      <c r="J1200">
        <v>4</v>
      </c>
      <c r="K1200" t="s">
        <v>4225</v>
      </c>
      <c r="L1200" t="s">
        <v>4226</v>
      </c>
    </row>
    <row r="1201" spans="1:17" x14ac:dyDescent="0.3">
      <c r="A1201" t="s">
        <v>4197</v>
      </c>
      <c r="B1201" t="s">
        <v>4198</v>
      </c>
      <c r="C1201" t="s">
        <v>14</v>
      </c>
      <c r="D1201">
        <v>39.950893506900002</v>
      </c>
      <c r="E1201">
        <v>-75.1722220268</v>
      </c>
      <c r="F1201" t="s">
        <v>4199</v>
      </c>
      <c r="G1201">
        <v>739</v>
      </c>
      <c r="H1201">
        <v>4.5</v>
      </c>
      <c r="I1201" t="s">
        <v>4227</v>
      </c>
      <c r="J1201">
        <v>5</v>
      </c>
      <c r="K1201" t="s">
        <v>4228</v>
      </c>
      <c r="L1201" t="s">
        <v>4229</v>
      </c>
    </row>
    <row r="1202" spans="1:17" x14ac:dyDescent="0.3">
      <c r="A1202" t="s">
        <v>4230</v>
      </c>
      <c r="B1202" t="s">
        <v>4231</v>
      </c>
      <c r="C1202" t="s">
        <v>14</v>
      </c>
      <c r="D1202">
        <v>39.936488599999997</v>
      </c>
      <c r="E1202">
        <v>-75.162213899999998</v>
      </c>
      <c r="F1202" t="s">
        <v>4232</v>
      </c>
      <c r="G1202">
        <v>738</v>
      </c>
      <c r="H1202">
        <v>4</v>
      </c>
      <c r="I1202" t="s">
        <v>4233</v>
      </c>
      <c r="J1202">
        <v>1</v>
      </c>
      <c r="K1202" t="s">
        <v>4234</v>
      </c>
      <c r="L1202" t="s">
        <v>4235</v>
      </c>
    </row>
    <row r="1203" spans="1:17" x14ac:dyDescent="0.3">
      <c r="A1203" t="s">
        <v>4230</v>
      </c>
      <c r="B1203" t="s">
        <v>4231</v>
      </c>
      <c r="C1203" t="s">
        <v>14</v>
      </c>
      <c r="D1203">
        <v>39.936488599999997</v>
      </c>
      <c r="E1203">
        <v>-75.162213899999998</v>
      </c>
      <c r="F1203" t="s">
        <v>4232</v>
      </c>
      <c r="G1203">
        <v>738</v>
      </c>
      <c r="H1203">
        <v>4</v>
      </c>
      <c r="I1203" t="s">
        <v>4236</v>
      </c>
      <c r="J1203">
        <v>5</v>
      </c>
      <c r="K1203" t="s">
        <v>4237</v>
      </c>
      <c r="L1203" t="s">
        <v>2846</v>
      </c>
    </row>
    <row r="1204" spans="1:17" x14ac:dyDescent="0.3">
      <c r="A1204" t="s">
        <v>4230</v>
      </c>
      <c r="B1204" t="s">
        <v>4231</v>
      </c>
      <c r="C1204" t="s">
        <v>14</v>
      </c>
      <c r="D1204">
        <v>39.936488599999997</v>
      </c>
      <c r="E1204">
        <v>-75.162213899999998</v>
      </c>
      <c r="F1204" t="s">
        <v>4232</v>
      </c>
      <c r="G1204">
        <v>738</v>
      </c>
      <c r="H1204">
        <v>4</v>
      </c>
      <c r="I1204" t="s">
        <v>4238</v>
      </c>
      <c r="J1204">
        <v>4</v>
      </c>
      <c r="K1204" t="s">
        <v>4239</v>
      </c>
      <c r="L1204" t="s">
        <v>4240</v>
      </c>
    </row>
    <row r="1205" spans="1:17" x14ac:dyDescent="0.3">
      <c r="A1205" t="s">
        <v>4230</v>
      </c>
      <c r="B1205" t="s">
        <v>4231</v>
      </c>
      <c r="C1205" t="s">
        <v>14</v>
      </c>
      <c r="D1205">
        <v>39.936488599999997</v>
      </c>
      <c r="E1205">
        <v>-75.162213899999998</v>
      </c>
      <c r="F1205" t="s">
        <v>4232</v>
      </c>
      <c r="G1205">
        <v>738</v>
      </c>
      <c r="H1205">
        <v>4</v>
      </c>
      <c r="I1205" t="s">
        <v>4241</v>
      </c>
      <c r="J1205">
        <v>3</v>
      </c>
      <c r="K1205" t="s">
        <v>4242</v>
      </c>
      <c r="L1205" t="s">
        <v>4243</v>
      </c>
    </row>
    <row r="1206" spans="1:17" x14ac:dyDescent="0.3">
      <c r="A1206" t="s">
        <v>4230</v>
      </c>
      <c r="B1206" t="s">
        <v>4231</v>
      </c>
      <c r="C1206" t="s">
        <v>14</v>
      </c>
      <c r="D1206">
        <v>39.936488599999997</v>
      </c>
      <c r="E1206">
        <v>-75.162213899999998</v>
      </c>
      <c r="F1206" t="s">
        <v>4232</v>
      </c>
      <c r="G1206">
        <v>738</v>
      </c>
      <c r="H1206">
        <v>4</v>
      </c>
      <c r="I1206" t="s">
        <v>4244</v>
      </c>
      <c r="J1206">
        <v>4</v>
      </c>
      <c r="K1206" t="s">
        <v>4245</v>
      </c>
      <c r="L1206" t="s">
        <v>4246</v>
      </c>
      <c r="M1206" t="s">
        <v>4247</v>
      </c>
      <c r="N1206" t="s">
        <v>4248</v>
      </c>
      <c r="O1206" t="s">
        <v>4249</v>
      </c>
      <c r="P1206" t="s">
        <v>4250</v>
      </c>
      <c r="Q1206" t="s">
        <v>4251</v>
      </c>
    </row>
    <row r="1207" spans="1:17" x14ac:dyDescent="0.3">
      <c r="A1207" t="s">
        <v>4230</v>
      </c>
      <c r="B1207" t="s">
        <v>4231</v>
      </c>
      <c r="C1207" t="s">
        <v>14</v>
      </c>
      <c r="D1207">
        <v>39.936488599999997</v>
      </c>
      <c r="E1207">
        <v>-75.162213899999998</v>
      </c>
      <c r="F1207" t="s">
        <v>4232</v>
      </c>
      <c r="G1207">
        <v>738</v>
      </c>
      <c r="H1207">
        <v>4</v>
      </c>
      <c r="I1207" t="s">
        <v>4252</v>
      </c>
      <c r="J1207">
        <v>5</v>
      </c>
      <c r="K1207" t="s">
        <v>4253</v>
      </c>
      <c r="L1207" t="s">
        <v>4254</v>
      </c>
    </row>
    <row r="1208" spans="1:17" x14ac:dyDescent="0.3">
      <c r="A1208" t="s">
        <v>4230</v>
      </c>
      <c r="B1208" t="s">
        <v>4231</v>
      </c>
      <c r="C1208" t="s">
        <v>14</v>
      </c>
      <c r="D1208">
        <v>39.936488599999997</v>
      </c>
      <c r="E1208">
        <v>-75.162213899999998</v>
      </c>
      <c r="F1208" t="s">
        <v>4232</v>
      </c>
      <c r="G1208">
        <v>738</v>
      </c>
      <c r="H1208">
        <v>4</v>
      </c>
      <c r="I1208" t="s">
        <v>4255</v>
      </c>
      <c r="J1208">
        <v>4</v>
      </c>
      <c r="K1208" t="s">
        <v>4256</v>
      </c>
      <c r="L1208" t="s">
        <v>4257</v>
      </c>
    </row>
    <row r="1209" spans="1:17" x14ac:dyDescent="0.3">
      <c r="A1209" t="s">
        <v>4230</v>
      </c>
      <c r="B1209" t="s">
        <v>4231</v>
      </c>
      <c r="C1209" t="s">
        <v>14</v>
      </c>
      <c r="D1209">
        <v>39.936488599999997</v>
      </c>
      <c r="E1209">
        <v>-75.162213899999998</v>
      </c>
      <c r="F1209" t="s">
        <v>4232</v>
      </c>
      <c r="G1209">
        <v>738</v>
      </c>
      <c r="H1209">
        <v>4</v>
      </c>
      <c r="I1209" t="s">
        <v>4258</v>
      </c>
      <c r="J1209">
        <v>4</v>
      </c>
      <c r="L1209" t="s">
        <v>4259</v>
      </c>
    </row>
    <row r="1210" spans="1:17" x14ac:dyDescent="0.3">
      <c r="A1210" t="s">
        <v>4230</v>
      </c>
      <c r="B1210" t="s">
        <v>4231</v>
      </c>
      <c r="C1210" t="s">
        <v>14</v>
      </c>
      <c r="D1210">
        <v>39.936488599999997</v>
      </c>
      <c r="E1210">
        <v>-75.162213899999998</v>
      </c>
      <c r="F1210" t="s">
        <v>4232</v>
      </c>
      <c r="G1210">
        <v>738</v>
      </c>
      <c r="H1210">
        <v>4</v>
      </c>
      <c r="I1210" t="s">
        <v>4260</v>
      </c>
      <c r="J1210">
        <v>5</v>
      </c>
      <c r="L1210" t="s">
        <v>4261</v>
      </c>
    </row>
    <row r="1211" spans="1:17" x14ac:dyDescent="0.3">
      <c r="A1211" t="s">
        <v>4230</v>
      </c>
      <c r="B1211" t="s">
        <v>4231</v>
      </c>
      <c r="C1211" t="s">
        <v>14</v>
      </c>
      <c r="D1211">
        <v>39.936488599999997</v>
      </c>
      <c r="E1211">
        <v>-75.162213899999998</v>
      </c>
      <c r="F1211" t="s">
        <v>4232</v>
      </c>
      <c r="G1211">
        <v>738</v>
      </c>
      <c r="H1211">
        <v>4</v>
      </c>
      <c r="I1211" t="s">
        <v>4262</v>
      </c>
      <c r="J1211">
        <v>4</v>
      </c>
      <c r="K1211" t="s">
        <v>4263</v>
      </c>
      <c r="L1211" t="s">
        <v>4264</v>
      </c>
    </row>
    <row r="1212" spans="1:17" x14ac:dyDescent="0.3">
      <c r="A1212" t="s">
        <v>4265</v>
      </c>
      <c r="B1212" t="s">
        <v>4266</v>
      </c>
      <c r="C1212" t="s">
        <v>14</v>
      </c>
      <c r="D1212">
        <v>39.950659297599998</v>
      </c>
      <c r="E1212">
        <v>-75.170547676699996</v>
      </c>
      <c r="F1212" t="s">
        <v>4267</v>
      </c>
      <c r="G1212">
        <v>734</v>
      </c>
      <c r="H1212">
        <v>4</v>
      </c>
      <c r="I1212" t="s">
        <v>4268</v>
      </c>
      <c r="J1212">
        <v>4</v>
      </c>
      <c r="K1212" t="s">
        <v>4269</v>
      </c>
      <c r="L1212" t="s">
        <v>4270</v>
      </c>
    </row>
    <row r="1213" spans="1:17" x14ac:dyDescent="0.3">
      <c r="A1213" t="s">
        <v>4265</v>
      </c>
      <c r="B1213" t="s">
        <v>4266</v>
      </c>
      <c r="C1213" t="s">
        <v>14</v>
      </c>
      <c r="D1213">
        <v>39.950659297599998</v>
      </c>
      <c r="E1213">
        <v>-75.170547676699996</v>
      </c>
      <c r="F1213" t="s">
        <v>4267</v>
      </c>
      <c r="G1213">
        <v>734</v>
      </c>
      <c r="H1213">
        <v>4</v>
      </c>
      <c r="I1213" t="s">
        <v>4271</v>
      </c>
      <c r="J1213">
        <v>5</v>
      </c>
      <c r="K1213" t="s">
        <v>4272</v>
      </c>
      <c r="L1213" t="s">
        <v>4273</v>
      </c>
    </row>
    <row r="1214" spans="1:17" x14ac:dyDescent="0.3">
      <c r="A1214" t="s">
        <v>4265</v>
      </c>
      <c r="B1214" t="s">
        <v>4266</v>
      </c>
      <c r="C1214" t="s">
        <v>14</v>
      </c>
      <c r="D1214">
        <v>39.950659297599998</v>
      </c>
      <c r="E1214">
        <v>-75.170547676699996</v>
      </c>
      <c r="F1214" t="s">
        <v>4267</v>
      </c>
      <c r="G1214">
        <v>734</v>
      </c>
      <c r="H1214">
        <v>4</v>
      </c>
      <c r="I1214" t="s">
        <v>4274</v>
      </c>
      <c r="J1214">
        <v>5</v>
      </c>
      <c r="L1214" t="s">
        <v>4275</v>
      </c>
    </row>
    <row r="1215" spans="1:17" x14ac:dyDescent="0.3">
      <c r="A1215" t="s">
        <v>4265</v>
      </c>
      <c r="B1215" t="s">
        <v>4266</v>
      </c>
      <c r="C1215" t="s">
        <v>14</v>
      </c>
      <c r="D1215">
        <v>39.950659297599998</v>
      </c>
      <c r="E1215">
        <v>-75.170547676699996</v>
      </c>
      <c r="F1215" t="s">
        <v>4267</v>
      </c>
      <c r="G1215">
        <v>734</v>
      </c>
      <c r="H1215">
        <v>4</v>
      </c>
      <c r="I1215" t="s">
        <v>4276</v>
      </c>
      <c r="J1215">
        <v>5</v>
      </c>
      <c r="K1215" t="s">
        <v>4277</v>
      </c>
      <c r="L1215" t="s">
        <v>4278</v>
      </c>
    </row>
    <row r="1216" spans="1:17" x14ac:dyDescent="0.3">
      <c r="A1216" t="s">
        <v>4265</v>
      </c>
      <c r="B1216" t="s">
        <v>4266</v>
      </c>
      <c r="C1216" t="s">
        <v>14</v>
      </c>
      <c r="D1216">
        <v>39.950659297599998</v>
      </c>
      <c r="E1216">
        <v>-75.170547676699996</v>
      </c>
      <c r="F1216" t="s">
        <v>4267</v>
      </c>
      <c r="G1216">
        <v>734</v>
      </c>
      <c r="H1216">
        <v>4</v>
      </c>
      <c r="I1216" t="s">
        <v>4279</v>
      </c>
      <c r="J1216">
        <v>3</v>
      </c>
      <c r="K1216" t="s">
        <v>4280</v>
      </c>
      <c r="L1216" t="s">
        <v>4281</v>
      </c>
    </row>
    <row r="1217" spans="1:16" x14ac:dyDescent="0.3">
      <c r="A1217" t="s">
        <v>4265</v>
      </c>
      <c r="B1217" t="s">
        <v>4266</v>
      </c>
      <c r="C1217" t="s">
        <v>14</v>
      </c>
      <c r="D1217">
        <v>39.950659297599998</v>
      </c>
      <c r="E1217">
        <v>-75.170547676699996</v>
      </c>
      <c r="F1217" t="s">
        <v>4267</v>
      </c>
      <c r="G1217">
        <v>734</v>
      </c>
      <c r="H1217">
        <v>4</v>
      </c>
      <c r="I1217" t="s">
        <v>4282</v>
      </c>
      <c r="J1217">
        <v>5</v>
      </c>
      <c r="K1217" t="s">
        <v>4283</v>
      </c>
      <c r="L1217" t="s">
        <v>4284</v>
      </c>
    </row>
    <row r="1218" spans="1:16" x14ac:dyDescent="0.3">
      <c r="A1218" t="s">
        <v>4265</v>
      </c>
      <c r="B1218" t="s">
        <v>4266</v>
      </c>
      <c r="C1218" t="s">
        <v>14</v>
      </c>
      <c r="D1218">
        <v>39.950659297599998</v>
      </c>
      <c r="E1218">
        <v>-75.170547676699996</v>
      </c>
      <c r="F1218" t="s">
        <v>4267</v>
      </c>
      <c r="G1218">
        <v>734</v>
      </c>
      <c r="H1218">
        <v>4</v>
      </c>
      <c r="I1218" t="s">
        <v>4285</v>
      </c>
      <c r="J1218">
        <v>5</v>
      </c>
      <c r="L1218" t="s">
        <v>4286</v>
      </c>
    </row>
    <row r="1219" spans="1:16" x14ac:dyDescent="0.3">
      <c r="A1219" t="s">
        <v>4265</v>
      </c>
      <c r="B1219" t="s">
        <v>4266</v>
      </c>
      <c r="C1219" t="s">
        <v>14</v>
      </c>
      <c r="D1219">
        <v>39.950659297599998</v>
      </c>
      <c r="E1219">
        <v>-75.170547676699996</v>
      </c>
      <c r="F1219" t="s">
        <v>4267</v>
      </c>
      <c r="G1219">
        <v>734</v>
      </c>
      <c r="H1219">
        <v>4</v>
      </c>
      <c r="I1219" t="s">
        <v>4287</v>
      </c>
      <c r="J1219">
        <v>5</v>
      </c>
      <c r="K1219" t="s">
        <v>4288</v>
      </c>
      <c r="L1219" t="s">
        <v>4289</v>
      </c>
    </row>
    <row r="1220" spans="1:16" x14ac:dyDescent="0.3">
      <c r="A1220" t="s">
        <v>4265</v>
      </c>
      <c r="B1220" t="s">
        <v>4266</v>
      </c>
      <c r="C1220" t="s">
        <v>14</v>
      </c>
      <c r="D1220">
        <v>39.950659297599998</v>
      </c>
      <c r="E1220">
        <v>-75.170547676699996</v>
      </c>
      <c r="F1220" t="s">
        <v>4267</v>
      </c>
      <c r="G1220">
        <v>734</v>
      </c>
      <c r="H1220">
        <v>4</v>
      </c>
      <c r="I1220" t="s">
        <v>4290</v>
      </c>
      <c r="J1220">
        <v>4</v>
      </c>
      <c r="K1220" t="s">
        <v>4291</v>
      </c>
      <c r="L1220" t="s">
        <v>4292</v>
      </c>
    </row>
    <row r="1221" spans="1:16" x14ac:dyDescent="0.3">
      <c r="A1221" t="s">
        <v>4265</v>
      </c>
      <c r="B1221" t="s">
        <v>4266</v>
      </c>
      <c r="C1221" t="s">
        <v>14</v>
      </c>
      <c r="D1221">
        <v>39.950659297599998</v>
      </c>
      <c r="E1221">
        <v>-75.170547676699996</v>
      </c>
      <c r="F1221" t="s">
        <v>4267</v>
      </c>
      <c r="G1221">
        <v>734</v>
      </c>
      <c r="H1221">
        <v>4</v>
      </c>
      <c r="I1221" t="s">
        <v>4293</v>
      </c>
      <c r="J1221">
        <v>5</v>
      </c>
      <c r="K1221" t="s">
        <v>4294</v>
      </c>
      <c r="L1221" t="s">
        <v>4295</v>
      </c>
      <c r="M1221" t="s">
        <v>4296</v>
      </c>
      <c r="N1221" t="s">
        <v>4297</v>
      </c>
      <c r="O1221" t="s">
        <v>4298</v>
      </c>
      <c r="P1221" t="s">
        <v>4299</v>
      </c>
    </row>
    <row r="1222" spans="1:16" x14ac:dyDescent="0.3">
      <c r="A1222" t="s">
        <v>4300</v>
      </c>
      <c r="B1222" t="s">
        <v>4301</v>
      </c>
      <c r="C1222" t="s">
        <v>14</v>
      </c>
      <c r="D1222">
        <v>40.007874600000001</v>
      </c>
      <c r="E1222">
        <v>-75.192407200000005</v>
      </c>
      <c r="F1222" t="s">
        <v>4302</v>
      </c>
      <c r="G1222">
        <v>729</v>
      </c>
      <c r="H1222">
        <v>4</v>
      </c>
      <c r="I1222" t="s">
        <v>4303</v>
      </c>
      <c r="J1222">
        <v>5</v>
      </c>
      <c r="K1222" t="s">
        <v>4304</v>
      </c>
      <c r="L1222" t="s">
        <v>4305</v>
      </c>
    </row>
    <row r="1223" spans="1:16" x14ac:dyDescent="0.3">
      <c r="A1223" t="s">
        <v>4300</v>
      </c>
      <c r="B1223" t="s">
        <v>4301</v>
      </c>
      <c r="C1223" t="s">
        <v>14</v>
      </c>
      <c r="D1223">
        <v>40.007874600000001</v>
      </c>
      <c r="E1223">
        <v>-75.192407200000005</v>
      </c>
      <c r="F1223" t="s">
        <v>4302</v>
      </c>
      <c r="G1223">
        <v>729</v>
      </c>
      <c r="H1223">
        <v>4</v>
      </c>
      <c r="I1223" t="s">
        <v>4306</v>
      </c>
      <c r="J1223">
        <v>4</v>
      </c>
      <c r="L1223" t="s">
        <v>4307</v>
      </c>
    </row>
    <row r="1224" spans="1:16" x14ac:dyDescent="0.3">
      <c r="A1224" t="s">
        <v>4300</v>
      </c>
      <c r="B1224" t="s">
        <v>4301</v>
      </c>
      <c r="C1224" t="s">
        <v>14</v>
      </c>
      <c r="D1224">
        <v>40.007874600000001</v>
      </c>
      <c r="E1224">
        <v>-75.192407200000005</v>
      </c>
      <c r="F1224" t="s">
        <v>4302</v>
      </c>
      <c r="G1224">
        <v>729</v>
      </c>
      <c r="H1224">
        <v>4</v>
      </c>
      <c r="I1224" t="s">
        <v>4308</v>
      </c>
      <c r="J1224">
        <v>5</v>
      </c>
      <c r="K1224" t="s">
        <v>4309</v>
      </c>
      <c r="L1224" t="s">
        <v>4310</v>
      </c>
    </row>
    <row r="1225" spans="1:16" x14ac:dyDescent="0.3">
      <c r="A1225" t="s">
        <v>4300</v>
      </c>
      <c r="B1225" t="s">
        <v>4301</v>
      </c>
      <c r="C1225" t="s">
        <v>14</v>
      </c>
      <c r="D1225">
        <v>40.007874600000001</v>
      </c>
      <c r="E1225">
        <v>-75.192407200000005</v>
      </c>
      <c r="F1225" t="s">
        <v>4302</v>
      </c>
      <c r="G1225">
        <v>729</v>
      </c>
      <c r="H1225">
        <v>4</v>
      </c>
      <c r="I1225" t="s">
        <v>4311</v>
      </c>
      <c r="J1225">
        <v>5</v>
      </c>
      <c r="K1225" t="s">
        <v>4312</v>
      </c>
      <c r="L1225" t="s">
        <v>4313</v>
      </c>
    </row>
    <row r="1226" spans="1:16" x14ac:dyDescent="0.3">
      <c r="A1226" t="s">
        <v>4300</v>
      </c>
      <c r="B1226" t="s">
        <v>4301</v>
      </c>
      <c r="C1226" t="s">
        <v>14</v>
      </c>
      <c r="D1226">
        <v>40.007874600000001</v>
      </c>
      <c r="E1226">
        <v>-75.192407200000005</v>
      </c>
      <c r="F1226" t="s">
        <v>4302</v>
      </c>
      <c r="G1226">
        <v>729</v>
      </c>
      <c r="H1226">
        <v>4</v>
      </c>
      <c r="I1226" t="s">
        <v>4314</v>
      </c>
      <c r="J1226">
        <v>5</v>
      </c>
      <c r="K1226" t="s">
        <v>4315</v>
      </c>
      <c r="L1226" t="s">
        <v>4316</v>
      </c>
    </row>
    <row r="1227" spans="1:16" x14ac:dyDescent="0.3">
      <c r="A1227" t="s">
        <v>4300</v>
      </c>
      <c r="B1227" t="s">
        <v>4301</v>
      </c>
      <c r="C1227" t="s">
        <v>14</v>
      </c>
      <c r="D1227">
        <v>40.007874600000001</v>
      </c>
      <c r="E1227">
        <v>-75.192407200000005</v>
      </c>
      <c r="F1227" t="s">
        <v>4302</v>
      </c>
      <c r="G1227">
        <v>729</v>
      </c>
      <c r="H1227">
        <v>4</v>
      </c>
      <c r="I1227" t="s">
        <v>4317</v>
      </c>
      <c r="J1227">
        <v>5</v>
      </c>
      <c r="K1227" t="s">
        <v>4318</v>
      </c>
      <c r="L1227" t="s">
        <v>4319</v>
      </c>
    </row>
    <row r="1228" spans="1:16" x14ac:dyDescent="0.3">
      <c r="A1228" t="s">
        <v>4300</v>
      </c>
      <c r="B1228" t="s">
        <v>4301</v>
      </c>
      <c r="C1228" t="s">
        <v>14</v>
      </c>
      <c r="D1228">
        <v>40.007874600000001</v>
      </c>
      <c r="E1228">
        <v>-75.192407200000005</v>
      </c>
      <c r="F1228" t="s">
        <v>4302</v>
      </c>
      <c r="G1228">
        <v>729</v>
      </c>
      <c r="H1228">
        <v>4</v>
      </c>
      <c r="I1228" t="s">
        <v>4320</v>
      </c>
      <c r="J1228">
        <v>5</v>
      </c>
      <c r="K1228" t="s">
        <v>4321</v>
      </c>
      <c r="L1228" t="s">
        <v>4322</v>
      </c>
    </row>
    <row r="1229" spans="1:16" x14ac:dyDescent="0.3">
      <c r="A1229" t="s">
        <v>4300</v>
      </c>
      <c r="B1229" t="s">
        <v>4301</v>
      </c>
      <c r="C1229" t="s">
        <v>14</v>
      </c>
      <c r="D1229">
        <v>40.007874600000001</v>
      </c>
      <c r="E1229">
        <v>-75.192407200000005</v>
      </c>
      <c r="F1229" t="s">
        <v>4302</v>
      </c>
      <c r="G1229">
        <v>729</v>
      </c>
      <c r="H1229">
        <v>4</v>
      </c>
      <c r="I1229" t="s">
        <v>4323</v>
      </c>
      <c r="J1229">
        <v>4</v>
      </c>
      <c r="K1229" t="s">
        <v>4324</v>
      </c>
      <c r="L1229" t="s">
        <v>4325</v>
      </c>
    </row>
    <row r="1230" spans="1:16" x14ac:dyDescent="0.3">
      <c r="A1230" t="s">
        <v>4300</v>
      </c>
      <c r="B1230" t="s">
        <v>4301</v>
      </c>
      <c r="C1230" t="s">
        <v>14</v>
      </c>
      <c r="D1230">
        <v>40.007874600000001</v>
      </c>
      <c r="E1230">
        <v>-75.192407200000005</v>
      </c>
      <c r="F1230" t="s">
        <v>4302</v>
      </c>
      <c r="G1230">
        <v>729</v>
      </c>
      <c r="H1230">
        <v>4</v>
      </c>
      <c r="I1230" t="s">
        <v>4326</v>
      </c>
      <c r="J1230">
        <v>4</v>
      </c>
      <c r="K1230" t="s">
        <v>4327</v>
      </c>
      <c r="L1230" t="s">
        <v>4328</v>
      </c>
    </row>
    <row r="1231" spans="1:16" x14ac:dyDescent="0.3">
      <c r="A1231" t="s">
        <v>4300</v>
      </c>
      <c r="B1231" t="s">
        <v>4301</v>
      </c>
      <c r="C1231" t="s">
        <v>14</v>
      </c>
      <c r="D1231">
        <v>40.007874600000001</v>
      </c>
      <c r="E1231">
        <v>-75.192407200000005</v>
      </c>
      <c r="F1231" t="s">
        <v>4302</v>
      </c>
      <c r="G1231">
        <v>729</v>
      </c>
      <c r="H1231">
        <v>4</v>
      </c>
      <c r="I1231" t="s">
        <v>4329</v>
      </c>
      <c r="J1231">
        <v>5</v>
      </c>
      <c r="L1231" t="s">
        <v>4330</v>
      </c>
    </row>
    <row r="1232" spans="1:16" x14ac:dyDescent="0.3">
      <c r="A1232" t="s">
        <v>4331</v>
      </c>
      <c r="B1232" t="s">
        <v>4332</v>
      </c>
      <c r="C1232" t="s">
        <v>14</v>
      </c>
      <c r="D1232">
        <v>39.950651100000002</v>
      </c>
      <c r="E1232">
        <v>-75.168334599999994</v>
      </c>
      <c r="F1232" t="s">
        <v>4333</v>
      </c>
      <c r="G1232">
        <v>725</v>
      </c>
      <c r="H1232">
        <v>4.5</v>
      </c>
      <c r="I1232" t="s">
        <v>4334</v>
      </c>
      <c r="J1232">
        <v>5</v>
      </c>
      <c r="K1232" t="s">
        <v>4335</v>
      </c>
      <c r="L1232" t="s">
        <v>4336</v>
      </c>
    </row>
    <row r="1233" spans="1:18" x14ac:dyDescent="0.3">
      <c r="A1233" t="s">
        <v>4331</v>
      </c>
      <c r="B1233" t="s">
        <v>4332</v>
      </c>
      <c r="C1233" t="s">
        <v>14</v>
      </c>
      <c r="D1233">
        <v>39.950651100000002</v>
      </c>
      <c r="E1233">
        <v>-75.168334599999994</v>
      </c>
      <c r="F1233" t="s">
        <v>4333</v>
      </c>
      <c r="G1233">
        <v>725</v>
      </c>
      <c r="H1233">
        <v>4.5</v>
      </c>
      <c r="I1233" t="s">
        <v>4337</v>
      </c>
      <c r="J1233">
        <v>5</v>
      </c>
      <c r="L1233" t="s">
        <v>4338</v>
      </c>
    </row>
    <row r="1234" spans="1:18" x14ac:dyDescent="0.3">
      <c r="A1234" t="s">
        <v>4331</v>
      </c>
      <c r="B1234" t="s">
        <v>4332</v>
      </c>
      <c r="C1234" t="s">
        <v>14</v>
      </c>
      <c r="D1234">
        <v>39.950651100000002</v>
      </c>
      <c r="E1234">
        <v>-75.168334599999994</v>
      </c>
      <c r="F1234" t="s">
        <v>4333</v>
      </c>
      <c r="G1234">
        <v>725</v>
      </c>
      <c r="H1234">
        <v>4.5</v>
      </c>
      <c r="I1234" t="s">
        <v>4339</v>
      </c>
      <c r="J1234">
        <v>5</v>
      </c>
      <c r="L1234" t="s">
        <v>4340</v>
      </c>
    </row>
    <row r="1235" spans="1:18" x14ac:dyDescent="0.3">
      <c r="A1235" t="s">
        <v>4331</v>
      </c>
      <c r="B1235" t="s">
        <v>4332</v>
      </c>
      <c r="C1235" t="s">
        <v>14</v>
      </c>
      <c r="D1235">
        <v>39.950651100000002</v>
      </c>
      <c r="E1235">
        <v>-75.168334599999994</v>
      </c>
      <c r="F1235" t="s">
        <v>4333</v>
      </c>
      <c r="G1235">
        <v>725</v>
      </c>
      <c r="H1235">
        <v>4.5</v>
      </c>
      <c r="I1235" t="s">
        <v>4341</v>
      </c>
      <c r="J1235">
        <v>3</v>
      </c>
      <c r="K1235" t="s">
        <v>4342</v>
      </c>
      <c r="L1235" t="s">
        <v>4343</v>
      </c>
    </row>
    <row r="1236" spans="1:18" x14ac:dyDescent="0.3">
      <c r="A1236" t="s">
        <v>4331</v>
      </c>
      <c r="B1236" t="s">
        <v>4332</v>
      </c>
      <c r="C1236" t="s">
        <v>14</v>
      </c>
      <c r="D1236">
        <v>39.950651100000002</v>
      </c>
      <c r="E1236">
        <v>-75.168334599999994</v>
      </c>
      <c r="F1236" t="s">
        <v>4333</v>
      </c>
      <c r="G1236">
        <v>725</v>
      </c>
      <c r="H1236">
        <v>4.5</v>
      </c>
      <c r="I1236" t="s">
        <v>4344</v>
      </c>
      <c r="J1236">
        <v>5</v>
      </c>
      <c r="K1236" t="s">
        <v>4345</v>
      </c>
      <c r="L1236" t="s">
        <v>4346</v>
      </c>
    </row>
    <row r="1237" spans="1:18" x14ac:dyDescent="0.3">
      <c r="A1237" t="s">
        <v>4331</v>
      </c>
      <c r="B1237" t="s">
        <v>4332</v>
      </c>
      <c r="C1237" t="s">
        <v>14</v>
      </c>
      <c r="D1237">
        <v>39.950651100000002</v>
      </c>
      <c r="E1237">
        <v>-75.168334599999994</v>
      </c>
      <c r="F1237" t="s">
        <v>4333</v>
      </c>
      <c r="G1237">
        <v>725</v>
      </c>
      <c r="H1237">
        <v>4.5</v>
      </c>
      <c r="I1237" t="s">
        <v>4347</v>
      </c>
      <c r="J1237">
        <v>5</v>
      </c>
      <c r="K1237" t="s">
        <v>4348</v>
      </c>
      <c r="L1237" t="s">
        <v>3988</v>
      </c>
    </row>
    <row r="1238" spans="1:18" x14ac:dyDescent="0.3">
      <c r="A1238" t="s">
        <v>4331</v>
      </c>
      <c r="B1238" t="s">
        <v>4332</v>
      </c>
      <c r="C1238" t="s">
        <v>14</v>
      </c>
      <c r="D1238">
        <v>39.950651100000002</v>
      </c>
      <c r="E1238">
        <v>-75.168334599999994</v>
      </c>
      <c r="F1238" t="s">
        <v>4333</v>
      </c>
      <c r="G1238">
        <v>725</v>
      </c>
      <c r="H1238">
        <v>4.5</v>
      </c>
      <c r="I1238" t="s">
        <v>4349</v>
      </c>
      <c r="J1238">
        <v>5</v>
      </c>
      <c r="K1238" t="s">
        <v>4350</v>
      </c>
      <c r="L1238" t="s">
        <v>4351</v>
      </c>
      <c r="M1238" t="s">
        <v>4352</v>
      </c>
      <c r="N1238" t="s">
        <v>4353</v>
      </c>
      <c r="O1238" t="s">
        <v>4354</v>
      </c>
      <c r="P1238" t="s">
        <v>4355</v>
      </c>
      <c r="Q1238" t="s">
        <v>4356</v>
      </c>
      <c r="R1238" t="s">
        <v>519</v>
      </c>
    </row>
    <row r="1239" spans="1:18" x14ac:dyDescent="0.3">
      <c r="A1239" t="s">
        <v>4331</v>
      </c>
      <c r="B1239" t="s">
        <v>4332</v>
      </c>
      <c r="C1239" t="s">
        <v>14</v>
      </c>
      <c r="D1239">
        <v>39.950651100000002</v>
      </c>
      <c r="E1239">
        <v>-75.168334599999994</v>
      </c>
      <c r="F1239" t="s">
        <v>4333</v>
      </c>
      <c r="G1239">
        <v>725</v>
      </c>
      <c r="H1239">
        <v>4.5</v>
      </c>
      <c r="I1239" t="s">
        <v>4357</v>
      </c>
      <c r="J1239">
        <v>5</v>
      </c>
      <c r="L1239" t="s">
        <v>4358</v>
      </c>
    </row>
    <row r="1240" spans="1:18" x14ac:dyDescent="0.3">
      <c r="A1240" t="s">
        <v>4331</v>
      </c>
      <c r="B1240" t="s">
        <v>4332</v>
      </c>
      <c r="C1240" t="s">
        <v>14</v>
      </c>
      <c r="D1240">
        <v>39.950651100000002</v>
      </c>
      <c r="E1240">
        <v>-75.168334599999994</v>
      </c>
      <c r="F1240" t="s">
        <v>4333</v>
      </c>
      <c r="G1240">
        <v>725</v>
      </c>
      <c r="H1240">
        <v>4.5</v>
      </c>
      <c r="I1240" t="s">
        <v>4359</v>
      </c>
      <c r="J1240">
        <v>5</v>
      </c>
      <c r="K1240" t="s">
        <v>4360</v>
      </c>
      <c r="L1240" t="s">
        <v>4361</v>
      </c>
    </row>
    <row r="1241" spans="1:18" x14ac:dyDescent="0.3">
      <c r="A1241" t="s">
        <v>4331</v>
      </c>
      <c r="B1241" t="s">
        <v>4332</v>
      </c>
      <c r="C1241" t="s">
        <v>14</v>
      </c>
      <c r="D1241">
        <v>39.950651100000002</v>
      </c>
      <c r="E1241">
        <v>-75.168334599999994</v>
      </c>
      <c r="F1241" t="s">
        <v>4333</v>
      </c>
      <c r="G1241">
        <v>725</v>
      </c>
      <c r="H1241">
        <v>4.5</v>
      </c>
      <c r="I1241" t="s">
        <v>4362</v>
      </c>
      <c r="J1241">
        <v>4</v>
      </c>
      <c r="L1241" t="s">
        <v>4363</v>
      </c>
    </row>
    <row r="1242" spans="1:18" x14ac:dyDescent="0.3">
      <c r="A1242" t="s">
        <v>4364</v>
      </c>
      <c r="B1242" t="s">
        <v>4365</v>
      </c>
      <c r="C1242" t="s">
        <v>14</v>
      </c>
      <c r="D1242">
        <v>39.9416787531</v>
      </c>
      <c r="E1242">
        <v>-75.148787593600005</v>
      </c>
      <c r="F1242" t="s">
        <v>4366</v>
      </c>
      <c r="G1242">
        <v>722</v>
      </c>
      <c r="H1242">
        <v>4</v>
      </c>
      <c r="I1242" t="s">
        <v>4367</v>
      </c>
      <c r="J1242">
        <v>4</v>
      </c>
      <c r="K1242" t="s">
        <v>4368</v>
      </c>
      <c r="L1242" t="s">
        <v>4369</v>
      </c>
    </row>
    <row r="1243" spans="1:18" x14ac:dyDescent="0.3">
      <c r="A1243" t="s">
        <v>4364</v>
      </c>
      <c r="B1243" t="s">
        <v>4365</v>
      </c>
      <c r="C1243" t="s">
        <v>14</v>
      </c>
      <c r="D1243">
        <v>39.9416787531</v>
      </c>
      <c r="E1243">
        <v>-75.148787593600005</v>
      </c>
      <c r="F1243" t="s">
        <v>4366</v>
      </c>
      <c r="G1243">
        <v>722</v>
      </c>
      <c r="H1243">
        <v>4</v>
      </c>
      <c r="I1243" t="s">
        <v>4370</v>
      </c>
      <c r="J1243">
        <v>4</v>
      </c>
      <c r="K1243" t="s">
        <v>4371</v>
      </c>
      <c r="L1243" t="s">
        <v>4372</v>
      </c>
    </row>
    <row r="1244" spans="1:18" x14ac:dyDescent="0.3">
      <c r="A1244" t="s">
        <v>4364</v>
      </c>
      <c r="B1244" t="s">
        <v>4365</v>
      </c>
      <c r="C1244" t="s">
        <v>14</v>
      </c>
      <c r="D1244">
        <v>39.9416787531</v>
      </c>
      <c r="E1244">
        <v>-75.148787593600005</v>
      </c>
      <c r="F1244" t="s">
        <v>4366</v>
      </c>
      <c r="G1244">
        <v>722</v>
      </c>
      <c r="H1244">
        <v>4</v>
      </c>
      <c r="I1244" t="s">
        <v>4373</v>
      </c>
      <c r="J1244">
        <v>5</v>
      </c>
      <c r="K1244" t="s">
        <v>4374</v>
      </c>
      <c r="L1244" t="s">
        <v>4375</v>
      </c>
    </row>
    <row r="1245" spans="1:18" x14ac:dyDescent="0.3">
      <c r="A1245" t="s">
        <v>4364</v>
      </c>
      <c r="B1245" t="s">
        <v>4365</v>
      </c>
      <c r="C1245" t="s">
        <v>14</v>
      </c>
      <c r="D1245">
        <v>39.9416787531</v>
      </c>
      <c r="E1245">
        <v>-75.148787593600005</v>
      </c>
      <c r="F1245" t="s">
        <v>4366</v>
      </c>
      <c r="G1245">
        <v>722</v>
      </c>
      <c r="H1245">
        <v>4</v>
      </c>
      <c r="I1245" t="s">
        <v>4376</v>
      </c>
      <c r="J1245">
        <v>3</v>
      </c>
      <c r="K1245" t="s">
        <v>4377</v>
      </c>
      <c r="L1245" t="s">
        <v>2700</v>
      </c>
    </row>
    <row r="1246" spans="1:18" x14ac:dyDescent="0.3">
      <c r="A1246" t="s">
        <v>4364</v>
      </c>
      <c r="B1246" t="s">
        <v>4365</v>
      </c>
      <c r="C1246" t="s">
        <v>14</v>
      </c>
      <c r="D1246">
        <v>39.9416787531</v>
      </c>
      <c r="E1246">
        <v>-75.148787593600005</v>
      </c>
      <c r="F1246" t="s">
        <v>4366</v>
      </c>
      <c r="G1246">
        <v>722</v>
      </c>
      <c r="H1246">
        <v>4</v>
      </c>
      <c r="I1246" t="s">
        <v>4378</v>
      </c>
      <c r="J1246">
        <v>4</v>
      </c>
      <c r="K1246" t="s">
        <v>4379</v>
      </c>
      <c r="L1246" t="s">
        <v>4380</v>
      </c>
    </row>
    <row r="1247" spans="1:18" x14ac:dyDescent="0.3">
      <c r="A1247" t="s">
        <v>4364</v>
      </c>
      <c r="B1247" t="s">
        <v>4365</v>
      </c>
      <c r="C1247" t="s">
        <v>14</v>
      </c>
      <c r="D1247">
        <v>39.9416787531</v>
      </c>
      <c r="E1247">
        <v>-75.148787593600005</v>
      </c>
      <c r="F1247" t="s">
        <v>4366</v>
      </c>
      <c r="G1247">
        <v>722</v>
      </c>
      <c r="H1247">
        <v>4</v>
      </c>
      <c r="I1247" t="s">
        <v>4381</v>
      </c>
      <c r="J1247">
        <v>3</v>
      </c>
      <c r="K1247" t="s">
        <v>4382</v>
      </c>
      <c r="L1247" t="s">
        <v>300</v>
      </c>
    </row>
    <row r="1248" spans="1:18" x14ac:dyDescent="0.3">
      <c r="A1248" t="s">
        <v>4364</v>
      </c>
      <c r="B1248" t="s">
        <v>4365</v>
      </c>
      <c r="C1248" t="s">
        <v>14</v>
      </c>
      <c r="D1248">
        <v>39.9416787531</v>
      </c>
      <c r="E1248">
        <v>-75.148787593600005</v>
      </c>
      <c r="F1248" t="s">
        <v>4366</v>
      </c>
      <c r="G1248">
        <v>722</v>
      </c>
      <c r="H1248">
        <v>4</v>
      </c>
      <c r="I1248" t="s">
        <v>4383</v>
      </c>
      <c r="J1248">
        <v>5</v>
      </c>
      <c r="K1248" t="s">
        <v>4384</v>
      </c>
      <c r="L1248" t="s">
        <v>1792</v>
      </c>
    </row>
    <row r="1249" spans="1:14" x14ac:dyDescent="0.3">
      <c r="A1249" t="s">
        <v>4364</v>
      </c>
      <c r="B1249" t="s">
        <v>4365</v>
      </c>
      <c r="C1249" t="s">
        <v>14</v>
      </c>
      <c r="D1249">
        <v>39.9416787531</v>
      </c>
      <c r="E1249">
        <v>-75.148787593600005</v>
      </c>
      <c r="F1249" t="s">
        <v>4366</v>
      </c>
      <c r="G1249">
        <v>722</v>
      </c>
      <c r="H1249">
        <v>4</v>
      </c>
      <c r="I1249" t="s">
        <v>4385</v>
      </c>
      <c r="J1249">
        <v>1</v>
      </c>
      <c r="L1249" t="s">
        <v>4386</v>
      </c>
    </row>
    <row r="1250" spans="1:14" x14ac:dyDescent="0.3">
      <c r="A1250" t="s">
        <v>4364</v>
      </c>
      <c r="B1250" t="s">
        <v>4365</v>
      </c>
      <c r="C1250" t="s">
        <v>14</v>
      </c>
      <c r="D1250">
        <v>39.9416787531</v>
      </c>
      <c r="E1250">
        <v>-75.148787593600005</v>
      </c>
      <c r="F1250" t="s">
        <v>4366</v>
      </c>
      <c r="G1250">
        <v>722</v>
      </c>
      <c r="H1250">
        <v>4</v>
      </c>
      <c r="I1250" t="s">
        <v>4387</v>
      </c>
      <c r="J1250">
        <v>4</v>
      </c>
      <c r="L1250" t="s">
        <v>4388</v>
      </c>
    </row>
    <row r="1251" spans="1:14" x14ac:dyDescent="0.3">
      <c r="A1251" t="s">
        <v>4364</v>
      </c>
      <c r="B1251" t="s">
        <v>4365</v>
      </c>
      <c r="C1251" t="s">
        <v>14</v>
      </c>
      <c r="D1251">
        <v>39.9416787531</v>
      </c>
      <c r="E1251">
        <v>-75.148787593600005</v>
      </c>
      <c r="F1251" t="s">
        <v>4366</v>
      </c>
      <c r="G1251">
        <v>722</v>
      </c>
      <c r="H1251">
        <v>4</v>
      </c>
      <c r="I1251" t="s">
        <v>4389</v>
      </c>
      <c r="J1251">
        <v>5</v>
      </c>
      <c r="K1251" t="s">
        <v>4390</v>
      </c>
      <c r="L1251" t="s">
        <v>4391</v>
      </c>
    </row>
    <row r="1252" spans="1:14" x14ac:dyDescent="0.3">
      <c r="A1252" t="s">
        <v>4392</v>
      </c>
      <c r="B1252" t="s">
        <v>4393</v>
      </c>
      <c r="C1252" t="s">
        <v>14</v>
      </c>
      <c r="D1252">
        <v>39.948270999999998</v>
      </c>
      <c r="E1252">
        <v>-75.174424999999999</v>
      </c>
      <c r="F1252" t="s">
        <v>4394</v>
      </c>
      <c r="G1252">
        <v>722</v>
      </c>
      <c r="H1252">
        <v>4</v>
      </c>
      <c r="I1252" t="s">
        <v>4395</v>
      </c>
      <c r="J1252">
        <v>2</v>
      </c>
      <c r="K1252" t="s">
        <v>4396</v>
      </c>
      <c r="L1252" t="s">
        <v>4397</v>
      </c>
    </row>
    <row r="1253" spans="1:14" x14ac:dyDescent="0.3">
      <c r="A1253" t="s">
        <v>4392</v>
      </c>
      <c r="B1253" t="s">
        <v>4393</v>
      </c>
      <c r="C1253" t="s">
        <v>14</v>
      </c>
      <c r="D1253">
        <v>39.948270999999998</v>
      </c>
      <c r="E1253">
        <v>-75.174424999999999</v>
      </c>
      <c r="F1253" t="s">
        <v>4394</v>
      </c>
      <c r="G1253">
        <v>722</v>
      </c>
      <c r="H1253">
        <v>4</v>
      </c>
      <c r="I1253" t="s">
        <v>4398</v>
      </c>
      <c r="J1253">
        <v>4</v>
      </c>
      <c r="K1253" t="s">
        <v>4399</v>
      </c>
      <c r="L1253" t="s">
        <v>1751</v>
      </c>
    </row>
    <row r="1254" spans="1:14" x14ac:dyDescent="0.3">
      <c r="A1254" t="s">
        <v>4392</v>
      </c>
      <c r="B1254" t="s">
        <v>4393</v>
      </c>
      <c r="C1254" t="s">
        <v>14</v>
      </c>
      <c r="D1254">
        <v>39.948270999999998</v>
      </c>
      <c r="E1254">
        <v>-75.174424999999999</v>
      </c>
      <c r="F1254" t="s">
        <v>4394</v>
      </c>
      <c r="G1254">
        <v>722</v>
      </c>
      <c r="H1254">
        <v>4</v>
      </c>
      <c r="I1254" t="s">
        <v>4400</v>
      </c>
      <c r="J1254">
        <v>5</v>
      </c>
      <c r="K1254" t="s">
        <v>4401</v>
      </c>
      <c r="L1254" t="s">
        <v>4402</v>
      </c>
    </row>
    <row r="1255" spans="1:14" x14ac:dyDescent="0.3">
      <c r="A1255" t="s">
        <v>4392</v>
      </c>
      <c r="B1255" t="s">
        <v>4393</v>
      </c>
      <c r="C1255" t="s">
        <v>14</v>
      </c>
      <c r="D1255">
        <v>39.948270999999998</v>
      </c>
      <c r="E1255">
        <v>-75.174424999999999</v>
      </c>
      <c r="F1255" t="s">
        <v>4394</v>
      </c>
      <c r="G1255">
        <v>722</v>
      </c>
      <c r="H1255">
        <v>4</v>
      </c>
      <c r="I1255" t="s">
        <v>4403</v>
      </c>
      <c r="J1255">
        <v>5</v>
      </c>
      <c r="L1255" t="s">
        <v>4404</v>
      </c>
    </row>
    <row r="1256" spans="1:14" x14ac:dyDescent="0.3">
      <c r="A1256" t="s">
        <v>4392</v>
      </c>
      <c r="B1256" t="s">
        <v>4393</v>
      </c>
      <c r="C1256" t="s">
        <v>14</v>
      </c>
      <c r="D1256">
        <v>39.948270999999998</v>
      </c>
      <c r="E1256">
        <v>-75.174424999999999</v>
      </c>
      <c r="F1256" t="s">
        <v>4394</v>
      </c>
      <c r="G1256">
        <v>722</v>
      </c>
      <c r="H1256">
        <v>4</v>
      </c>
      <c r="I1256" t="s">
        <v>4405</v>
      </c>
      <c r="J1256">
        <v>4</v>
      </c>
      <c r="K1256" t="s">
        <v>4406</v>
      </c>
      <c r="L1256" t="s">
        <v>763</v>
      </c>
    </row>
    <row r="1257" spans="1:14" x14ac:dyDescent="0.3">
      <c r="A1257" t="s">
        <v>4392</v>
      </c>
      <c r="B1257" t="s">
        <v>4393</v>
      </c>
      <c r="C1257" t="s">
        <v>14</v>
      </c>
      <c r="D1257">
        <v>39.948270999999998</v>
      </c>
      <c r="E1257">
        <v>-75.174424999999999</v>
      </c>
      <c r="F1257" t="s">
        <v>4394</v>
      </c>
      <c r="G1257">
        <v>722</v>
      </c>
      <c r="H1257">
        <v>4</v>
      </c>
      <c r="I1257" t="s">
        <v>4407</v>
      </c>
      <c r="J1257">
        <v>2</v>
      </c>
      <c r="K1257" t="s">
        <v>4408</v>
      </c>
      <c r="L1257" t="s">
        <v>4409</v>
      </c>
    </row>
    <row r="1258" spans="1:14" x14ac:dyDescent="0.3">
      <c r="A1258" t="s">
        <v>4392</v>
      </c>
      <c r="B1258" t="s">
        <v>4393</v>
      </c>
      <c r="C1258" t="s">
        <v>14</v>
      </c>
      <c r="D1258">
        <v>39.948270999999998</v>
      </c>
      <c r="E1258">
        <v>-75.174424999999999</v>
      </c>
      <c r="F1258" t="s">
        <v>4394</v>
      </c>
      <c r="G1258">
        <v>722</v>
      </c>
      <c r="H1258">
        <v>4</v>
      </c>
      <c r="I1258" t="s">
        <v>4410</v>
      </c>
      <c r="J1258">
        <v>4</v>
      </c>
      <c r="K1258" t="s">
        <v>4411</v>
      </c>
      <c r="L1258" t="s">
        <v>4412</v>
      </c>
    </row>
    <row r="1259" spans="1:14" x14ac:dyDescent="0.3">
      <c r="A1259" t="s">
        <v>4392</v>
      </c>
      <c r="B1259" t="s">
        <v>4393</v>
      </c>
      <c r="C1259" t="s">
        <v>14</v>
      </c>
      <c r="D1259">
        <v>39.948270999999998</v>
      </c>
      <c r="E1259">
        <v>-75.174424999999999</v>
      </c>
      <c r="F1259" t="s">
        <v>4394</v>
      </c>
      <c r="G1259">
        <v>722</v>
      </c>
      <c r="H1259">
        <v>4</v>
      </c>
      <c r="I1259" t="s">
        <v>4413</v>
      </c>
      <c r="J1259">
        <v>4</v>
      </c>
      <c r="K1259" t="s">
        <v>4414</v>
      </c>
      <c r="L1259" t="s">
        <v>4415</v>
      </c>
      <c r="M1259" t="s">
        <v>4416</v>
      </c>
      <c r="N1259" t="s">
        <v>4417</v>
      </c>
    </row>
    <row r="1260" spans="1:14" x14ac:dyDescent="0.3">
      <c r="A1260" t="s">
        <v>4392</v>
      </c>
      <c r="B1260" t="s">
        <v>4393</v>
      </c>
      <c r="C1260" t="s">
        <v>14</v>
      </c>
      <c r="D1260">
        <v>39.948270999999998</v>
      </c>
      <c r="E1260">
        <v>-75.174424999999999</v>
      </c>
      <c r="F1260" t="s">
        <v>4394</v>
      </c>
      <c r="G1260">
        <v>722</v>
      </c>
      <c r="H1260">
        <v>4</v>
      </c>
      <c r="I1260" t="s">
        <v>4418</v>
      </c>
      <c r="J1260">
        <v>5</v>
      </c>
      <c r="K1260" t="s">
        <v>4419</v>
      </c>
      <c r="L1260" t="s">
        <v>4420</v>
      </c>
    </row>
    <row r="1261" spans="1:14" x14ac:dyDescent="0.3">
      <c r="A1261" t="s">
        <v>4392</v>
      </c>
      <c r="B1261" t="s">
        <v>4393</v>
      </c>
      <c r="C1261" t="s">
        <v>14</v>
      </c>
      <c r="D1261">
        <v>39.948270999999998</v>
      </c>
      <c r="E1261">
        <v>-75.174424999999999</v>
      </c>
      <c r="F1261" t="s">
        <v>4394</v>
      </c>
      <c r="G1261">
        <v>722</v>
      </c>
      <c r="H1261">
        <v>4</v>
      </c>
      <c r="I1261" t="s">
        <v>4421</v>
      </c>
      <c r="J1261">
        <v>5</v>
      </c>
      <c r="K1261" t="s">
        <v>4422</v>
      </c>
      <c r="L1261" t="s">
        <v>4423</v>
      </c>
    </row>
    <row r="1262" spans="1:14" x14ac:dyDescent="0.3">
      <c r="A1262" t="s">
        <v>4424</v>
      </c>
      <c r="B1262" t="s">
        <v>4425</v>
      </c>
      <c r="C1262" t="s">
        <v>14</v>
      </c>
      <c r="D1262">
        <v>40.029102999999999</v>
      </c>
      <c r="E1262">
        <v>-75.027261899999999</v>
      </c>
      <c r="F1262" t="s">
        <v>4426</v>
      </c>
      <c r="G1262">
        <v>721</v>
      </c>
      <c r="H1262">
        <v>4.5</v>
      </c>
      <c r="I1262" t="s">
        <v>4427</v>
      </c>
      <c r="J1262">
        <v>5</v>
      </c>
      <c r="L1262" t="s">
        <v>4428</v>
      </c>
    </row>
    <row r="1263" spans="1:14" x14ac:dyDescent="0.3">
      <c r="A1263" t="s">
        <v>4424</v>
      </c>
      <c r="B1263" t="s">
        <v>4425</v>
      </c>
      <c r="C1263" t="s">
        <v>14</v>
      </c>
      <c r="D1263">
        <v>40.029102999999999</v>
      </c>
      <c r="E1263">
        <v>-75.027261899999999</v>
      </c>
      <c r="F1263" t="s">
        <v>4426</v>
      </c>
      <c r="G1263">
        <v>721</v>
      </c>
      <c r="H1263">
        <v>4.5</v>
      </c>
      <c r="I1263" t="s">
        <v>4429</v>
      </c>
      <c r="J1263">
        <v>5</v>
      </c>
      <c r="K1263" t="s">
        <v>4430</v>
      </c>
      <c r="L1263" t="s">
        <v>4431</v>
      </c>
    </row>
    <row r="1264" spans="1:14" x14ac:dyDescent="0.3">
      <c r="A1264" t="s">
        <v>4424</v>
      </c>
      <c r="B1264" t="s">
        <v>4425</v>
      </c>
      <c r="C1264" t="s">
        <v>14</v>
      </c>
      <c r="D1264">
        <v>40.029102999999999</v>
      </c>
      <c r="E1264">
        <v>-75.027261899999999</v>
      </c>
      <c r="F1264" t="s">
        <v>4426</v>
      </c>
      <c r="G1264">
        <v>721</v>
      </c>
      <c r="H1264">
        <v>4.5</v>
      </c>
      <c r="I1264" t="s">
        <v>4432</v>
      </c>
      <c r="J1264">
        <v>5</v>
      </c>
      <c r="K1264" t="s">
        <v>4433</v>
      </c>
      <c r="L1264" t="s">
        <v>4434</v>
      </c>
    </row>
    <row r="1265" spans="1:34" x14ac:dyDescent="0.3">
      <c r="A1265" t="s">
        <v>4424</v>
      </c>
      <c r="B1265" t="s">
        <v>4425</v>
      </c>
      <c r="C1265" t="s">
        <v>14</v>
      </c>
      <c r="D1265">
        <v>40.029102999999999</v>
      </c>
      <c r="E1265">
        <v>-75.027261899999999</v>
      </c>
      <c r="F1265" t="s">
        <v>4426</v>
      </c>
      <c r="G1265">
        <v>721</v>
      </c>
      <c r="H1265">
        <v>4.5</v>
      </c>
      <c r="I1265" t="s">
        <v>4435</v>
      </c>
      <c r="J1265">
        <v>4</v>
      </c>
      <c r="K1265" t="s">
        <v>4436</v>
      </c>
      <c r="L1265" t="s">
        <v>4437</v>
      </c>
    </row>
    <row r="1266" spans="1:34" x14ac:dyDescent="0.3">
      <c r="A1266" t="s">
        <v>4424</v>
      </c>
      <c r="B1266" t="s">
        <v>4425</v>
      </c>
      <c r="C1266" t="s">
        <v>14</v>
      </c>
      <c r="D1266">
        <v>40.029102999999999</v>
      </c>
      <c r="E1266">
        <v>-75.027261899999999</v>
      </c>
      <c r="F1266" t="s">
        <v>4426</v>
      </c>
      <c r="G1266">
        <v>721</v>
      </c>
      <c r="H1266">
        <v>4.5</v>
      </c>
      <c r="I1266" t="s">
        <v>4438</v>
      </c>
      <c r="J1266">
        <v>5</v>
      </c>
      <c r="K1266" t="s">
        <v>4439</v>
      </c>
      <c r="L1266" t="s">
        <v>4440</v>
      </c>
    </row>
    <row r="1267" spans="1:34" x14ac:dyDescent="0.3">
      <c r="A1267" t="s">
        <v>4424</v>
      </c>
      <c r="B1267" t="s">
        <v>4425</v>
      </c>
      <c r="C1267" t="s">
        <v>14</v>
      </c>
      <c r="D1267">
        <v>40.029102999999999</v>
      </c>
      <c r="E1267">
        <v>-75.027261899999999</v>
      </c>
      <c r="F1267" t="s">
        <v>4426</v>
      </c>
      <c r="G1267">
        <v>721</v>
      </c>
      <c r="H1267">
        <v>4.5</v>
      </c>
      <c r="I1267" t="s">
        <v>4441</v>
      </c>
      <c r="J1267">
        <v>5</v>
      </c>
      <c r="K1267" t="s">
        <v>4442</v>
      </c>
      <c r="L1267" t="s">
        <v>4443</v>
      </c>
    </row>
    <row r="1268" spans="1:34" x14ac:dyDescent="0.3">
      <c r="A1268" t="s">
        <v>4424</v>
      </c>
      <c r="B1268" t="s">
        <v>4425</v>
      </c>
      <c r="C1268" t="s">
        <v>14</v>
      </c>
      <c r="D1268">
        <v>40.029102999999999</v>
      </c>
      <c r="E1268">
        <v>-75.027261899999999</v>
      </c>
      <c r="F1268" t="s">
        <v>4426</v>
      </c>
      <c r="G1268">
        <v>721</v>
      </c>
      <c r="H1268">
        <v>4.5</v>
      </c>
      <c r="I1268" t="s">
        <v>4444</v>
      </c>
      <c r="J1268">
        <v>5</v>
      </c>
      <c r="K1268" t="s">
        <v>4445</v>
      </c>
      <c r="L1268" t="s">
        <v>4446</v>
      </c>
      <c r="M1268" t="s">
        <v>4447</v>
      </c>
      <c r="N1268" t="s">
        <v>4448</v>
      </c>
      <c r="O1268" t="s">
        <v>4449</v>
      </c>
      <c r="P1268" t="s">
        <v>4450</v>
      </c>
      <c r="Q1268" t="s">
        <v>4451</v>
      </c>
    </row>
    <row r="1269" spans="1:34" x14ac:dyDescent="0.3">
      <c r="A1269" t="s">
        <v>4424</v>
      </c>
      <c r="B1269" t="s">
        <v>4425</v>
      </c>
      <c r="C1269" t="s">
        <v>14</v>
      </c>
      <c r="D1269">
        <v>40.029102999999999</v>
      </c>
      <c r="E1269">
        <v>-75.027261899999999</v>
      </c>
      <c r="F1269" t="s">
        <v>4426</v>
      </c>
      <c r="G1269">
        <v>721</v>
      </c>
      <c r="H1269">
        <v>4.5</v>
      </c>
      <c r="I1269" t="s">
        <v>4452</v>
      </c>
      <c r="J1269">
        <v>4</v>
      </c>
      <c r="K1269" t="s">
        <v>4453</v>
      </c>
      <c r="L1269" t="s">
        <v>4454</v>
      </c>
    </row>
    <row r="1270" spans="1:34" x14ac:dyDescent="0.3">
      <c r="A1270" t="s">
        <v>4424</v>
      </c>
      <c r="B1270" t="s">
        <v>4425</v>
      </c>
      <c r="C1270" t="s">
        <v>14</v>
      </c>
      <c r="D1270">
        <v>40.029102999999999</v>
      </c>
      <c r="E1270">
        <v>-75.027261899999999</v>
      </c>
      <c r="F1270" t="s">
        <v>4426</v>
      </c>
      <c r="G1270">
        <v>721</v>
      </c>
      <c r="H1270">
        <v>4.5</v>
      </c>
      <c r="I1270" t="s">
        <v>4455</v>
      </c>
      <c r="J1270">
        <v>5</v>
      </c>
      <c r="K1270" t="s">
        <v>4456</v>
      </c>
      <c r="L1270" t="s">
        <v>4457</v>
      </c>
      <c r="M1270" t="s">
        <v>4458</v>
      </c>
      <c r="N1270" t="s">
        <v>4459</v>
      </c>
      <c r="O1270" t="s">
        <v>4460</v>
      </c>
      <c r="P1270" t="s">
        <v>4448</v>
      </c>
      <c r="Q1270" t="s">
        <v>4461</v>
      </c>
      <c r="R1270" t="s">
        <v>4462</v>
      </c>
      <c r="S1270" t="s">
        <v>4463</v>
      </c>
      <c r="T1270" t="s">
        <v>4464</v>
      </c>
      <c r="U1270" t="s">
        <v>4465</v>
      </c>
      <c r="V1270" t="s">
        <v>4466</v>
      </c>
      <c r="W1270" t="s">
        <v>4467</v>
      </c>
      <c r="X1270" t="s">
        <v>4468</v>
      </c>
      <c r="Y1270" t="s">
        <v>4469</v>
      </c>
      <c r="Z1270" t="s">
        <v>4470</v>
      </c>
      <c r="AA1270" t="s">
        <v>4471</v>
      </c>
      <c r="AB1270" t="s">
        <v>4472</v>
      </c>
      <c r="AC1270" t="s">
        <v>4473</v>
      </c>
      <c r="AD1270" t="s">
        <v>4474</v>
      </c>
      <c r="AE1270" t="s">
        <v>4475</v>
      </c>
      <c r="AF1270" t="s">
        <v>4476</v>
      </c>
      <c r="AG1270" t="s">
        <v>4477</v>
      </c>
      <c r="AH1270" t="s">
        <v>4478</v>
      </c>
    </row>
    <row r="1271" spans="1:34" x14ac:dyDescent="0.3">
      <c r="A1271" t="s">
        <v>4424</v>
      </c>
      <c r="B1271" t="s">
        <v>4425</v>
      </c>
      <c r="C1271" t="s">
        <v>14</v>
      </c>
      <c r="D1271">
        <v>40.029102999999999</v>
      </c>
      <c r="E1271">
        <v>-75.027261899999999</v>
      </c>
      <c r="F1271" t="s">
        <v>4426</v>
      </c>
      <c r="G1271">
        <v>721</v>
      </c>
      <c r="H1271">
        <v>4.5</v>
      </c>
      <c r="I1271" t="s">
        <v>4479</v>
      </c>
      <c r="J1271">
        <v>4</v>
      </c>
      <c r="K1271" t="s">
        <v>4480</v>
      </c>
      <c r="L1271" t="s">
        <v>4481</v>
      </c>
    </row>
    <row r="1272" spans="1:34" x14ac:dyDescent="0.3">
      <c r="A1272" t="s">
        <v>4482</v>
      </c>
      <c r="B1272" t="s">
        <v>4483</v>
      </c>
      <c r="C1272" t="s">
        <v>14</v>
      </c>
      <c r="D1272">
        <v>39.953283999999996</v>
      </c>
      <c r="E1272">
        <v>-75.159402999999998</v>
      </c>
      <c r="F1272" t="s">
        <v>4484</v>
      </c>
      <c r="G1272">
        <v>718</v>
      </c>
      <c r="H1272">
        <v>4.5</v>
      </c>
      <c r="I1272" t="s">
        <v>4485</v>
      </c>
      <c r="J1272">
        <v>4</v>
      </c>
      <c r="L1272" t="s">
        <v>4486</v>
      </c>
    </row>
    <row r="1273" spans="1:34" x14ac:dyDescent="0.3">
      <c r="A1273" t="s">
        <v>4482</v>
      </c>
      <c r="B1273" t="s">
        <v>4483</v>
      </c>
      <c r="C1273" t="s">
        <v>14</v>
      </c>
      <c r="D1273">
        <v>39.953283999999996</v>
      </c>
      <c r="E1273">
        <v>-75.159402999999998</v>
      </c>
      <c r="F1273" t="s">
        <v>4484</v>
      </c>
      <c r="G1273">
        <v>718</v>
      </c>
      <c r="H1273">
        <v>4.5</v>
      </c>
      <c r="I1273" t="s">
        <v>4487</v>
      </c>
      <c r="J1273">
        <v>5</v>
      </c>
      <c r="L1273" t="s">
        <v>4488</v>
      </c>
    </row>
    <row r="1274" spans="1:34" x14ac:dyDescent="0.3">
      <c r="A1274" t="s">
        <v>4482</v>
      </c>
      <c r="B1274" t="s">
        <v>4483</v>
      </c>
      <c r="C1274" t="s">
        <v>14</v>
      </c>
      <c r="D1274">
        <v>39.953283999999996</v>
      </c>
      <c r="E1274">
        <v>-75.159402999999998</v>
      </c>
      <c r="F1274" t="s">
        <v>4484</v>
      </c>
      <c r="G1274">
        <v>718</v>
      </c>
      <c r="H1274">
        <v>4.5</v>
      </c>
      <c r="I1274" t="s">
        <v>4489</v>
      </c>
      <c r="J1274">
        <v>4</v>
      </c>
      <c r="K1274" t="s">
        <v>4490</v>
      </c>
      <c r="L1274" t="s">
        <v>4491</v>
      </c>
    </row>
    <row r="1275" spans="1:34" x14ac:dyDescent="0.3">
      <c r="A1275" t="s">
        <v>4482</v>
      </c>
      <c r="B1275" t="s">
        <v>4483</v>
      </c>
      <c r="C1275" t="s">
        <v>14</v>
      </c>
      <c r="D1275">
        <v>39.953283999999996</v>
      </c>
      <c r="E1275">
        <v>-75.159402999999998</v>
      </c>
      <c r="F1275" t="s">
        <v>4484</v>
      </c>
      <c r="G1275">
        <v>718</v>
      </c>
      <c r="H1275">
        <v>4.5</v>
      </c>
      <c r="I1275" t="s">
        <v>4492</v>
      </c>
      <c r="J1275">
        <v>4</v>
      </c>
      <c r="K1275" t="s">
        <v>4493</v>
      </c>
      <c r="L1275" t="s">
        <v>4494</v>
      </c>
    </row>
    <row r="1276" spans="1:34" x14ac:dyDescent="0.3">
      <c r="A1276" t="s">
        <v>4482</v>
      </c>
      <c r="B1276" t="s">
        <v>4483</v>
      </c>
      <c r="C1276" t="s">
        <v>14</v>
      </c>
      <c r="D1276">
        <v>39.953283999999996</v>
      </c>
      <c r="E1276">
        <v>-75.159402999999998</v>
      </c>
      <c r="F1276" t="s">
        <v>4484</v>
      </c>
      <c r="G1276">
        <v>718</v>
      </c>
      <c r="H1276">
        <v>4.5</v>
      </c>
      <c r="I1276" t="s">
        <v>4495</v>
      </c>
      <c r="J1276">
        <v>5</v>
      </c>
      <c r="L1276" t="s">
        <v>4496</v>
      </c>
    </row>
    <row r="1277" spans="1:34" x14ac:dyDescent="0.3">
      <c r="A1277" t="s">
        <v>4482</v>
      </c>
      <c r="B1277" t="s">
        <v>4483</v>
      </c>
      <c r="C1277" t="s">
        <v>14</v>
      </c>
      <c r="D1277">
        <v>39.953283999999996</v>
      </c>
      <c r="E1277">
        <v>-75.159402999999998</v>
      </c>
      <c r="F1277" t="s">
        <v>4484</v>
      </c>
      <c r="G1277">
        <v>718</v>
      </c>
      <c r="H1277">
        <v>4.5</v>
      </c>
      <c r="I1277" t="s">
        <v>4497</v>
      </c>
      <c r="J1277">
        <v>5</v>
      </c>
      <c r="K1277" t="s">
        <v>4498</v>
      </c>
      <c r="L1277" t="s">
        <v>4499</v>
      </c>
    </row>
    <row r="1278" spans="1:34" x14ac:dyDescent="0.3">
      <c r="A1278" t="s">
        <v>4482</v>
      </c>
      <c r="B1278" t="s">
        <v>4483</v>
      </c>
      <c r="C1278" t="s">
        <v>14</v>
      </c>
      <c r="D1278">
        <v>39.953283999999996</v>
      </c>
      <c r="E1278">
        <v>-75.159402999999998</v>
      </c>
      <c r="F1278" t="s">
        <v>4484</v>
      </c>
      <c r="G1278">
        <v>718</v>
      </c>
      <c r="H1278">
        <v>4.5</v>
      </c>
      <c r="I1278" t="e">
        <f>-D6KaZCiMsoFu9EJv6jAYw</f>
        <v>#NAME?</v>
      </c>
      <c r="J1278">
        <v>5</v>
      </c>
      <c r="L1278" t="s">
        <v>4500</v>
      </c>
    </row>
    <row r="1279" spans="1:34" x14ac:dyDescent="0.3">
      <c r="A1279" t="s">
        <v>4482</v>
      </c>
      <c r="B1279" t="s">
        <v>4483</v>
      </c>
      <c r="C1279" t="s">
        <v>14</v>
      </c>
      <c r="D1279">
        <v>39.953283999999996</v>
      </c>
      <c r="E1279">
        <v>-75.159402999999998</v>
      </c>
      <c r="F1279" t="s">
        <v>4484</v>
      </c>
      <c r="G1279">
        <v>718</v>
      </c>
      <c r="H1279">
        <v>4.5</v>
      </c>
      <c r="I1279" t="s">
        <v>4501</v>
      </c>
      <c r="J1279">
        <v>4</v>
      </c>
      <c r="K1279" t="s">
        <v>4502</v>
      </c>
      <c r="L1279" t="s">
        <v>4503</v>
      </c>
    </row>
    <row r="1280" spans="1:34" x14ac:dyDescent="0.3">
      <c r="A1280" t="s">
        <v>4482</v>
      </c>
      <c r="B1280" t="s">
        <v>4483</v>
      </c>
      <c r="C1280" t="s">
        <v>14</v>
      </c>
      <c r="D1280">
        <v>39.953283999999996</v>
      </c>
      <c r="E1280">
        <v>-75.159402999999998</v>
      </c>
      <c r="F1280" t="s">
        <v>4484</v>
      </c>
      <c r="G1280">
        <v>718</v>
      </c>
      <c r="H1280">
        <v>4.5</v>
      </c>
      <c r="I1280" t="s">
        <v>4504</v>
      </c>
      <c r="J1280">
        <v>3</v>
      </c>
      <c r="K1280" t="s">
        <v>4505</v>
      </c>
      <c r="L1280" t="s">
        <v>4506</v>
      </c>
    </row>
    <row r="1281" spans="1:16" x14ac:dyDescent="0.3">
      <c r="A1281" t="s">
        <v>4482</v>
      </c>
      <c r="B1281" t="s">
        <v>4483</v>
      </c>
      <c r="C1281" t="s">
        <v>14</v>
      </c>
      <c r="D1281">
        <v>39.953283999999996</v>
      </c>
      <c r="E1281">
        <v>-75.159402999999998</v>
      </c>
      <c r="F1281" t="s">
        <v>4484</v>
      </c>
      <c r="G1281">
        <v>718</v>
      </c>
      <c r="H1281">
        <v>4.5</v>
      </c>
      <c r="I1281" t="s">
        <v>4507</v>
      </c>
      <c r="J1281">
        <v>3</v>
      </c>
      <c r="K1281" t="s">
        <v>4508</v>
      </c>
      <c r="L1281" t="s">
        <v>4509</v>
      </c>
    </row>
    <row r="1282" spans="1:16" x14ac:dyDescent="0.3">
      <c r="A1282" t="s">
        <v>4510</v>
      </c>
      <c r="B1282" t="s">
        <v>4511</v>
      </c>
      <c r="C1282" t="s">
        <v>14</v>
      </c>
      <c r="D1282">
        <v>39.970200699999999</v>
      </c>
      <c r="E1282">
        <v>-75.135634300000007</v>
      </c>
      <c r="F1282" t="s">
        <v>4512</v>
      </c>
      <c r="G1282">
        <v>716</v>
      </c>
      <c r="H1282">
        <v>4</v>
      </c>
      <c r="I1282" t="s">
        <v>4513</v>
      </c>
      <c r="J1282">
        <v>4</v>
      </c>
      <c r="K1282" t="s">
        <v>4514</v>
      </c>
      <c r="L1282" t="s">
        <v>4515</v>
      </c>
    </row>
    <row r="1283" spans="1:16" x14ac:dyDescent="0.3">
      <c r="A1283" t="s">
        <v>4510</v>
      </c>
      <c r="B1283" t="s">
        <v>4511</v>
      </c>
      <c r="C1283" t="s">
        <v>14</v>
      </c>
      <c r="D1283">
        <v>39.970200699999999</v>
      </c>
      <c r="E1283">
        <v>-75.135634300000007</v>
      </c>
      <c r="F1283" t="s">
        <v>4512</v>
      </c>
      <c r="G1283">
        <v>716</v>
      </c>
      <c r="H1283">
        <v>4</v>
      </c>
      <c r="I1283" t="s">
        <v>4516</v>
      </c>
      <c r="J1283">
        <v>4</v>
      </c>
      <c r="K1283" t="s">
        <v>4517</v>
      </c>
      <c r="L1283" t="s">
        <v>4518</v>
      </c>
    </row>
    <row r="1284" spans="1:16" x14ac:dyDescent="0.3">
      <c r="A1284" t="s">
        <v>4510</v>
      </c>
      <c r="B1284" t="s">
        <v>4511</v>
      </c>
      <c r="C1284" t="s">
        <v>14</v>
      </c>
      <c r="D1284">
        <v>39.970200699999999</v>
      </c>
      <c r="E1284">
        <v>-75.135634300000007</v>
      </c>
      <c r="F1284" t="s">
        <v>4512</v>
      </c>
      <c r="G1284">
        <v>716</v>
      </c>
      <c r="H1284">
        <v>4</v>
      </c>
      <c r="I1284" t="s">
        <v>4519</v>
      </c>
      <c r="J1284">
        <v>2</v>
      </c>
      <c r="K1284" t="s">
        <v>4520</v>
      </c>
      <c r="L1284" t="s">
        <v>4521</v>
      </c>
      <c r="M1284" t="s">
        <v>4522</v>
      </c>
      <c r="N1284" t="s">
        <v>4523</v>
      </c>
      <c r="O1284" t="s">
        <v>4524</v>
      </c>
      <c r="P1284" t="s">
        <v>4525</v>
      </c>
    </row>
    <row r="1285" spans="1:16" x14ac:dyDescent="0.3">
      <c r="A1285" t="s">
        <v>4510</v>
      </c>
      <c r="B1285" t="s">
        <v>4511</v>
      </c>
      <c r="C1285" t="s">
        <v>14</v>
      </c>
      <c r="D1285">
        <v>39.970200699999999</v>
      </c>
      <c r="E1285">
        <v>-75.135634300000007</v>
      </c>
      <c r="F1285" t="s">
        <v>4512</v>
      </c>
      <c r="G1285">
        <v>716</v>
      </c>
      <c r="H1285">
        <v>4</v>
      </c>
      <c r="I1285" t="s">
        <v>4526</v>
      </c>
      <c r="J1285">
        <v>5</v>
      </c>
      <c r="K1285" t="s">
        <v>4527</v>
      </c>
      <c r="L1285" t="s">
        <v>4528</v>
      </c>
    </row>
    <row r="1286" spans="1:16" x14ac:dyDescent="0.3">
      <c r="A1286" t="s">
        <v>4510</v>
      </c>
      <c r="B1286" t="s">
        <v>4511</v>
      </c>
      <c r="C1286" t="s">
        <v>14</v>
      </c>
      <c r="D1286">
        <v>39.970200699999999</v>
      </c>
      <c r="E1286">
        <v>-75.135634300000007</v>
      </c>
      <c r="F1286" t="s">
        <v>4512</v>
      </c>
      <c r="G1286">
        <v>716</v>
      </c>
      <c r="H1286">
        <v>4</v>
      </c>
      <c r="I1286" t="s">
        <v>4529</v>
      </c>
      <c r="J1286">
        <v>5</v>
      </c>
      <c r="K1286" t="s">
        <v>4530</v>
      </c>
      <c r="L1286" t="s">
        <v>4531</v>
      </c>
    </row>
    <row r="1287" spans="1:16" x14ac:dyDescent="0.3">
      <c r="A1287" t="s">
        <v>4510</v>
      </c>
      <c r="B1287" t="s">
        <v>4511</v>
      </c>
      <c r="C1287" t="s">
        <v>14</v>
      </c>
      <c r="D1287">
        <v>39.970200699999999</v>
      </c>
      <c r="E1287">
        <v>-75.135634300000007</v>
      </c>
      <c r="F1287" t="s">
        <v>4512</v>
      </c>
      <c r="G1287">
        <v>716</v>
      </c>
      <c r="H1287">
        <v>4</v>
      </c>
      <c r="I1287" t="s">
        <v>4532</v>
      </c>
      <c r="J1287">
        <v>2</v>
      </c>
      <c r="K1287" t="s">
        <v>4533</v>
      </c>
      <c r="L1287" t="s">
        <v>4534</v>
      </c>
    </row>
    <row r="1288" spans="1:16" x14ac:dyDescent="0.3">
      <c r="A1288" t="s">
        <v>4510</v>
      </c>
      <c r="B1288" t="s">
        <v>4511</v>
      </c>
      <c r="C1288" t="s">
        <v>14</v>
      </c>
      <c r="D1288">
        <v>39.970200699999999</v>
      </c>
      <c r="E1288">
        <v>-75.135634300000007</v>
      </c>
      <c r="F1288" t="s">
        <v>4512</v>
      </c>
      <c r="G1288">
        <v>716</v>
      </c>
      <c r="H1288">
        <v>4</v>
      </c>
      <c r="I1288" t="s">
        <v>4535</v>
      </c>
      <c r="J1288">
        <v>5</v>
      </c>
      <c r="K1288" t="s">
        <v>4536</v>
      </c>
      <c r="L1288" t="s">
        <v>4537</v>
      </c>
    </row>
    <row r="1289" spans="1:16" x14ac:dyDescent="0.3">
      <c r="A1289" t="s">
        <v>4510</v>
      </c>
      <c r="B1289" t="s">
        <v>4511</v>
      </c>
      <c r="C1289" t="s">
        <v>14</v>
      </c>
      <c r="D1289">
        <v>39.970200699999999</v>
      </c>
      <c r="E1289">
        <v>-75.135634300000007</v>
      </c>
      <c r="F1289" t="s">
        <v>4512</v>
      </c>
      <c r="G1289">
        <v>716</v>
      </c>
      <c r="H1289">
        <v>4</v>
      </c>
      <c r="I1289" t="s">
        <v>4538</v>
      </c>
      <c r="J1289">
        <v>1</v>
      </c>
      <c r="L1289" t="e">
        <f>-e6CXKzQSAGtZkPAQ3DJ6Q</f>
        <v>#NAME?</v>
      </c>
    </row>
    <row r="1290" spans="1:16" x14ac:dyDescent="0.3">
      <c r="A1290" t="s">
        <v>4510</v>
      </c>
      <c r="B1290" t="s">
        <v>4511</v>
      </c>
      <c r="C1290" t="s">
        <v>14</v>
      </c>
      <c r="D1290">
        <v>39.970200699999999</v>
      </c>
      <c r="E1290">
        <v>-75.135634300000007</v>
      </c>
      <c r="F1290" t="s">
        <v>4512</v>
      </c>
      <c r="G1290">
        <v>716</v>
      </c>
      <c r="H1290">
        <v>4</v>
      </c>
      <c r="I1290" t="s">
        <v>4539</v>
      </c>
      <c r="J1290">
        <v>3</v>
      </c>
      <c r="K1290" t="s">
        <v>4540</v>
      </c>
      <c r="L1290" t="s">
        <v>4541</v>
      </c>
    </row>
    <row r="1291" spans="1:16" x14ac:dyDescent="0.3">
      <c r="A1291" t="s">
        <v>4510</v>
      </c>
      <c r="B1291" t="s">
        <v>4511</v>
      </c>
      <c r="C1291" t="s">
        <v>14</v>
      </c>
      <c r="D1291">
        <v>39.970200699999999</v>
      </c>
      <c r="E1291">
        <v>-75.135634300000007</v>
      </c>
      <c r="F1291" t="s">
        <v>4512</v>
      </c>
      <c r="G1291">
        <v>716</v>
      </c>
      <c r="H1291">
        <v>4</v>
      </c>
      <c r="I1291" t="s">
        <v>4542</v>
      </c>
      <c r="J1291">
        <v>5</v>
      </c>
      <c r="L1291" t="s">
        <v>4543</v>
      </c>
    </row>
    <row r="1292" spans="1:16" x14ac:dyDescent="0.3">
      <c r="A1292" t="s">
        <v>4544</v>
      </c>
      <c r="B1292" t="s">
        <v>4545</v>
      </c>
      <c r="C1292" t="s">
        <v>14</v>
      </c>
      <c r="D1292">
        <v>39.942713912800002</v>
      </c>
      <c r="E1292">
        <v>-75.152138781600001</v>
      </c>
      <c r="F1292" t="s">
        <v>4546</v>
      </c>
      <c r="G1292">
        <v>716</v>
      </c>
      <c r="H1292">
        <v>4</v>
      </c>
      <c r="I1292" t="s">
        <v>4547</v>
      </c>
      <c r="J1292">
        <v>5</v>
      </c>
      <c r="K1292" t="s">
        <v>4548</v>
      </c>
      <c r="L1292" t="s">
        <v>4549</v>
      </c>
    </row>
    <row r="1293" spans="1:16" x14ac:dyDescent="0.3">
      <c r="A1293" t="s">
        <v>4544</v>
      </c>
      <c r="B1293" t="s">
        <v>4545</v>
      </c>
      <c r="C1293" t="s">
        <v>14</v>
      </c>
      <c r="D1293">
        <v>39.942713912800002</v>
      </c>
      <c r="E1293">
        <v>-75.152138781600001</v>
      </c>
      <c r="F1293" t="s">
        <v>4546</v>
      </c>
      <c r="G1293">
        <v>716</v>
      </c>
      <c r="H1293">
        <v>4</v>
      </c>
      <c r="I1293" t="s">
        <v>4550</v>
      </c>
      <c r="J1293">
        <v>5</v>
      </c>
      <c r="L1293" t="s">
        <v>4551</v>
      </c>
    </row>
    <row r="1294" spans="1:16" x14ac:dyDescent="0.3">
      <c r="A1294" t="s">
        <v>4544</v>
      </c>
      <c r="B1294" t="s">
        <v>4545</v>
      </c>
      <c r="C1294" t="s">
        <v>14</v>
      </c>
      <c r="D1294">
        <v>39.942713912800002</v>
      </c>
      <c r="E1294">
        <v>-75.152138781600001</v>
      </c>
      <c r="F1294" t="s">
        <v>4546</v>
      </c>
      <c r="G1294">
        <v>716</v>
      </c>
      <c r="H1294">
        <v>4</v>
      </c>
      <c r="I1294" t="s">
        <v>4552</v>
      </c>
      <c r="J1294">
        <v>5</v>
      </c>
      <c r="K1294" t="s">
        <v>4553</v>
      </c>
      <c r="L1294" t="s">
        <v>4554</v>
      </c>
    </row>
    <row r="1295" spans="1:16" x14ac:dyDescent="0.3">
      <c r="A1295" t="s">
        <v>4544</v>
      </c>
      <c r="B1295" t="s">
        <v>4545</v>
      </c>
      <c r="C1295" t="s">
        <v>14</v>
      </c>
      <c r="D1295">
        <v>39.942713912800002</v>
      </c>
      <c r="E1295">
        <v>-75.152138781600001</v>
      </c>
      <c r="F1295" t="s">
        <v>4546</v>
      </c>
      <c r="G1295">
        <v>716</v>
      </c>
      <c r="H1295">
        <v>4</v>
      </c>
      <c r="I1295" t="s">
        <v>4555</v>
      </c>
      <c r="J1295">
        <v>5</v>
      </c>
      <c r="K1295" t="s">
        <v>4556</v>
      </c>
      <c r="L1295" t="s">
        <v>4557</v>
      </c>
    </row>
    <row r="1296" spans="1:16" x14ac:dyDescent="0.3">
      <c r="A1296" t="s">
        <v>4544</v>
      </c>
      <c r="B1296" t="s">
        <v>4545</v>
      </c>
      <c r="C1296" t="s">
        <v>14</v>
      </c>
      <c r="D1296">
        <v>39.942713912800002</v>
      </c>
      <c r="E1296">
        <v>-75.152138781600001</v>
      </c>
      <c r="F1296" t="s">
        <v>4546</v>
      </c>
      <c r="G1296">
        <v>716</v>
      </c>
      <c r="H1296">
        <v>4</v>
      </c>
      <c r="I1296" t="s">
        <v>4558</v>
      </c>
      <c r="J1296">
        <v>4</v>
      </c>
      <c r="L1296" t="s">
        <v>2174</v>
      </c>
    </row>
    <row r="1297" spans="1:20" x14ac:dyDescent="0.3">
      <c r="A1297" t="s">
        <v>4544</v>
      </c>
      <c r="B1297" t="s">
        <v>4545</v>
      </c>
      <c r="C1297" t="s">
        <v>14</v>
      </c>
      <c r="D1297">
        <v>39.942713912800002</v>
      </c>
      <c r="E1297">
        <v>-75.152138781600001</v>
      </c>
      <c r="F1297" t="s">
        <v>4546</v>
      </c>
      <c r="G1297">
        <v>716</v>
      </c>
      <c r="H1297">
        <v>4</v>
      </c>
      <c r="I1297" t="s">
        <v>4559</v>
      </c>
      <c r="J1297">
        <v>4</v>
      </c>
      <c r="K1297" t="s">
        <v>4560</v>
      </c>
      <c r="L1297" t="s">
        <v>4561</v>
      </c>
    </row>
    <row r="1298" spans="1:20" x14ac:dyDescent="0.3">
      <c r="A1298" t="s">
        <v>4544</v>
      </c>
      <c r="B1298" t="s">
        <v>4545</v>
      </c>
      <c r="C1298" t="s">
        <v>14</v>
      </c>
      <c r="D1298">
        <v>39.942713912800002</v>
      </c>
      <c r="E1298">
        <v>-75.152138781600001</v>
      </c>
      <c r="F1298" t="s">
        <v>4546</v>
      </c>
      <c r="G1298">
        <v>716</v>
      </c>
      <c r="H1298">
        <v>4</v>
      </c>
      <c r="I1298" t="s">
        <v>4562</v>
      </c>
      <c r="J1298">
        <v>5</v>
      </c>
      <c r="K1298" t="s">
        <v>4563</v>
      </c>
      <c r="L1298" t="s">
        <v>2562</v>
      </c>
    </row>
    <row r="1299" spans="1:20" x14ac:dyDescent="0.3">
      <c r="A1299" t="s">
        <v>4544</v>
      </c>
      <c r="B1299" t="s">
        <v>4545</v>
      </c>
      <c r="C1299" t="s">
        <v>14</v>
      </c>
      <c r="D1299">
        <v>39.942713912800002</v>
      </c>
      <c r="E1299">
        <v>-75.152138781600001</v>
      </c>
      <c r="F1299" t="s">
        <v>4546</v>
      </c>
      <c r="G1299">
        <v>716</v>
      </c>
      <c r="H1299">
        <v>4</v>
      </c>
      <c r="I1299" t="e">
        <f>-WvlIT9PsoERThOB8P_pwQ</f>
        <v>#NAME?</v>
      </c>
      <c r="J1299">
        <v>5</v>
      </c>
      <c r="K1299" t="s">
        <v>4564</v>
      </c>
      <c r="L1299" t="s">
        <v>458</v>
      </c>
    </row>
    <row r="1300" spans="1:20" x14ac:dyDescent="0.3">
      <c r="A1300" t="s">
        <v>4544</v>
      </c>
      <c r="B1300" t="s">
        <v>4545</v>
      </c>
      <c r="C1300" t="s">
        <v>14</v>
      </c>
      <c r="D1300">
        <v>39.942713912800002</v>
      </c>
      <c r="E1300">
        <v>-75.152138781600001</v>
      </c>
      <c r="F1300" t="s">
        <v>4546</v>
      </c>
      <c r="G1300">
        <v>716</v>
      </c>
      <c r="H1300">
        <v>4</v>
      </c>
      <c r="I1300" t="s">
        <v>4565</v>
      </c>
      <c r="J1300">
        <v>5</v>
      </c>
      <c r="K1300" t="s">
        <v>4566</v>
      </c>
      <c r="L1300" t="s">
        <v>4567</v>
      </c>
    </row>
    <row r="1301" spans="1:20" x14ac:dyDescent="0.3">
      <c r="A1301" t="s">
        <v>4544</v>
      </c>
      <c r="B1301" t="s">
        <v>4545</v>
      </c>
      <c r="C1301" t="s">
        <v>14</v>
      </c>
      <c r="D1301">
        <v>39.942713912800002</v>
      </c>
      <c r="E1301">
        <v>-75.152138781600001</v>
      </c>
      <c r="F1301" t="s">
        <v>4546</v>
      </c>
      <c r="G1301">
        <v>716</v>
      </c>
      <c r="H1301">
        <v>4</v>
      </c>
      <c r="I1301" t="e">
        <f>-yV4ZLPWMr2bZtWcnjXYZQ</f>
        <v>#NAME?</v>
      </c>
      <c r="J1301">
        <v>4</v>
      </c>
      <c r="K1301" t="s">
        <v>4568</v>
      </c>
      <c r="L1301" t="s">
        <v>4569</v>
      </c>
      <c r="M1301" t="s">
        <v>4570</v>
      </c>
      <c r="N1301" t="s">
        <v>4571</v>
      </c>
      <c r="O1301" t="s">
        <v>4572</v>
      </c>
      <c r="P1301" t="s">
        <v>4573</v>
      </c>
      <c r="Q1301" t="s">
        <v>4574</v>
      </c>
    </row>
    <row r="1302" spans="1:20" x14ac:dyDescent="0.3">
      <c r="A1302" t="s">
        <v>4575</v>
      </c>
      <c r="B1302" t="s">
        <v>4576</v>
      </c>
      <c r="C1302" t="s">
        <v>14</v>
      </c>
      <c r="D1302">
        <v>39.941036400000002</v>
      </c>
      <c r="E1302">
        <v>-75.160868600000001</v>
      </c>
      <c r="F1302" t="s">
        <v>4577</v>
      </c>
      <c r="G1302">
        <v>716</v>
      </c>
      <c r="H1302">
        <v>4</v>
      </c>
      <c r="I1302" t="s">
        <v>4578</v>
      </c>
      <c r="J1302">
        <v>3</v>
      </c>
      <c r="L1302" t="s">
        <v>4579</v>
      </c>
    </row>
    <row r="1303" spans="1:20" x14ac:dyDescent="0.3">
      <c r="A1303" t="s">
        <v>4575</v>
      </c>
      <c r="B1303" t="s">
        <v>4576</v>
      </c>
      <c r="C1303" t="s">
        <v>14</v>
      </c>
      <c r="D1303">
        <v>39.941036400000002</v>
      </c>
      <c r="E1303">
        <v>-75.160868600000001</v>
      </c>
      <c r="F1303" t="s">
        <v>4577</v>
      </c>
      <c r="G1303">
        <v>716</v>
      </c>
      <c r="H1303">
        <v>4</v>
      </c>
      <c r="I1303" t="s">
        <v>4580</v>
      </c>
      <c r="J1303">
        <v>4</v>
      </c>
      <c r="L1303" t="s">
        <v>4581</v>
      </c>
    </row>
    <row r="1304" spans="1:20" x14ac:dyDescent="0.3">
      <c r="A1304" t="s">
        <v>4575</v>
      </c>
      <c r="B1304" t="s">
        <v>4576</v>
      </c>
      <c r="C1304" t="s">
        <v>14</v>
      </c>
      <c r="D1304">
        <v>39.941036400000002</v>
      </c>
      <c r="E1304">
        <v>-75.160868600000001</v>
      </c>
      <c r="F1304" t="s">
        <v>4577</v>
      </c>
      <c r="G1304">
        <v>716</v>
      </c>
      <c r="H1304">
        <v>4</v>
      </c>
      <c r="I1304" t="s">
        <v>4582</v>
      </c>
      <c r="J1304">
        <v>5</v>
      </c>
      <c r="K1304" t="s">
        <v>4583</v>
      </c>
      <c r="L1304" t="s">
        <v>4584</v>
      </c>
      <c r="M1304" t="s">
        <v>4585</v>
      </c>
      <c r="N1304" t="s">
        <v>4586</v>
      </c>
      <c r="O1304" t="s">
        <v>4587</v>
      </c>
      <c r="P1304" t="s">
        <v>4588</v>
      </c>
      <c r="Q1304" t="s">
        <v>4589</v>
      </c>
      <c r="R1304" t="s">
        <v>4590</v>
      </c>
      <c r="S1304" t="s">
        <v>4591</v>
      </c>
      <c r="T1304" t="s">
        <v>4592</v>
      </c>
    </row>
    <row r="1305" spans="1:20" x14ac:dyDescent="0.3">
      <c r="A1305" t="s">
        <v>4575</v>
      </c>
      <c r="B1305" t="s">
        <v>4576</v>
      </c>
      <c r="C1305" t="s">
        <v>14</v>
      </c>
      <c r="D1305">
        <v>39.941036400000002</v>
      </c>
      <c r="E1305">
        <v>-75.160868600000001</v>
      </c>
      <c r="F1305" t="s">
        <v>4577</v>
      </c>
      <c r="G1305">
        <v>716</v>
      </c>
      <c r="H1305">
        <v>4</v>
      </c>
      <c r="I1305" t="s">
        <v>4593</v>
      </c>
      <c r="J1305">
        <v>4</v>
      </c>
      <c r="K1305" t="s">
        <v>4594</v>
      </c>
      <c r="L1305" t="s">
        <v>4595</v>
      </c>
    </row>
    <row r="1306" spans="1:20" x14ac:dyDescent="0.3">
      <c r="A1306" t="s">
        <v>4575</v>
      </c>
      <c r="B1306" t="s">
        <v>4576</v>
      </c>
      <c r="C1306" t="s">
        <v>14</v>
      </c>
      <c r="D1306">
        <v>39.941036400000002</v>
      </c>
      <c r="E1306">
        <v>-75.160868600000001</v>
      </c>
      <c r="F1306" t="s">
        <v>4577</v>
      </c>
      <c r="G1306">
        <v>716</v>
      </c>
      <c r="H1306">
        <v>4</v>
      </c>
      <c r="I1306" t="s">
        <v>4596</v>
      </c>
      <c r="J1306">
        <v>1</v>
      </c>
      <c r="K1306" t="s">
        <v>4597</v>
      </c>
      <c r="L1306" t="s">
        <v>4598</v>
      </c>
    </row>
    <row r="1307" spans="1:20" x14ac:dyDescent="0.3">
      <c r="A1307" t="s">
        <v>4575</v>
      </c>
      <c r="B1307" t="s">
        <v>4576</v>
      </c>
      <c r="C1307" t="s">
        <v>14</v>
      </c>
      <c r="D1307">
        <v>39.941036400000002</v>
      </c>
      <c r="E1307">
        <v>-75.160868600000001</v>
      </c>
      <c r="F1307" t="s">
        <v>4577</v>
      </c>
      <c r="G1307">
        <v>716</v>
      </c>
      <c r="H1307">
        <v>4</v>
      </c>
      <c r="I1307" t="s">
        <v>4599</v>
      </c>
      <c r="J1307">
        <v>4</v>
      </c>
      <c r="K1307" t="s">
        <v>4600</v>
      </c>
      <c r="L1307" t="s">
        <v>4601</v>
      </c>
    </row>
    <row r="1308" spans="1:20" x14ac:dyDescent="0.3">
      <c r="A1308" t="s">
        <v>4575</v>
      </c>
      <c r="B1308" t="s">
        <v>4576</v>
      </c>
      <c r="C1308" t="s">
        <v>14</v>
      </c>
      <c r="D1308">
        <v>39.941036400000002</v>
      </c>
      <c r="E1308">
        <v>-75.160868600000001</v>
      </c>
      <c r="F1308" t="s">
        <v>4577</v>
      </c>
      <c r="G1308">
        <v>716</v>
      </c>
      <c r="H1308">
        <v>4</v>
      </c>
      <c r="I1308" t="s">
        <v>4602</v>
      </c>
      <c r="J1308">
        <v>1</v>
      </c>
      <c r="K1308" t="s">
        <v>4603</v>
      </c>
      <c r="L1308" t="s">
        <v>4604</v>
      </c>
    </row>
    <row r="1309" spans="1:20" x14ac:dyDescent="0.3">
      <c r="A1309" t="s">
        <v>4575</v>
      </c>
      <c r="B1309" t="s">
        <v>4576</v>
      </c>
      <c r="C1309" t="s">
        <v>14</v>
      </c>
      <c r="D1309">
        <v>39.941036400000002</v>
      </c>
      <c r="E1309">
        <v>-75.160868600000001</v>
      </c>
      <c r="F1309" t="s">
        <v>4577</v>
      </c>
      <c r="G1309">
        <v>716</v>
      </c>
      <c r="H1309">
        <v>4</v>
      </c>
      <c r="I1309" t="s">
        <v>4605</v>
      </c>
      <c r="J1309">
        <v>4</v>
      </c>
      <c r="L1309" t="s">
        <v>4606</v>
      </c>
    </row>
    <row r="1310" spans="1:20" x14ac:dyDescent="0.3">
      <c r="A1310" t="s">
        <v>4575</v>
      </c>
      <c r="B1310" t="s">
        <v>4576</v>
      </c>
      <c r="C1310" t="s">
        <v>14</v>
      </c>
      <c r="D1310">
        <v>39.941036400000002</v>
      </c>
      <c r="E1310">
        <v>-75.160868600000001</v>
      </c>
      <c r="F1310" t="s">
        <v>4577</v>
      </c>
      <c r="G1310">
        <v>716</v>
      </c>
      <c r="H1310">
        <v>4</v>
      </c>
      <c r="I1310" t="s">
        <v>4607</v>
      </c>
      <c r="J1310">
        <v>4</v>
      </c>
      <c r="K1310" t="s">
        <v>4608</v>
      </c>
      <c r="L1310" t="s">
        <v>4609</v>
      </c>
    </row>
    <row r="1311" spans="1:20" x14ac:dyDescent="0.3">
      <c r="A1311" t="s">
        <v>4575</v>
      </c>
      <c r="B1311" t="s">
        <v>4576</v>
      </c>
      <c r="C1311" t="s">
        <v>14</v>
      </c>
      <c r="D1311">
        <v>39.941036400000002</v>
      </c>
      <c r="E1311">
        <v>-75.160868600000001</v>
      </c>
      <c r="F1311" t="s">
        <v>4577</v>
      </c>
      <c r="G1311">
        <v>716</v>
      </c>
      <c r="H1311">
        <v>4</v>
      </c>
      <c r="I1311" t="s">
        <v>4610</v>
      </c>
      <c r="J1311">
        <v>4</v>
      </c>
      <c r="K1311" t="s">
        <v>4611</v>
      </c>
      <c r="L1311" t="s">
        <v>3868</v>
      </c>
    </row>
    <row r="1312" spans="1:20" x14ac:dyDescent="0.3">
      <c r="A1312" t="s">
        <v>4612</v>
      </c>
      <c r="B1312" t="s">
        <v>4613</v>
      </c>
      <c r="C1312" t="s">
        <v>14</v>
      </c>
      <c r="D1312">
        <v>39.954903018099998</v>
      </c>
      <c r="E1312">
        <v>-75.138912526799999</v>
      </c>
      <c r="F1312" t="s">
        <v>4614</v>
      </c>
      <c r="G1312">
        <v>710</v>
      </c>
      <c r="H1312">
        <v>3</v>
      </c>
      <c r="I1312" t="s">
        <v>4615</v>
      </c>
      <c r="J1312">
        <v>4</v>
      </c>
      <c r="K1312" t="s">
        <v>4616</v>
      </c>
      <c r="L1312" t="s">
        <v>4617</v>
      </c>
    </row>
    <row r="1313" spans="1:40" x14ac:dyDescent="0.3">
      <c r="A1313" t="s">
        <v>4612</v>
      </c>
      <c r="B1313" t="s">
        <v>4613</v>
      </c>
      <c r="C1313" t="s">
        <v>14</v>
      </c>
      <c r="D1313">
        <v>39.954903018099998</v>
      </c>
      <c r="E1313">
        <v>-75.138912526799999</v>
      </c>
      <c r="F1313" t="s">
        <v>4614</v>
      </c>
      <c r="G1313">
        <v>710</v>
      </c>
      <c r="H1313">
        <v>3</v>
      </c>
      <c r="I1313" t="s">
        <v>4618</v>
      </c>
      <c r="J1313">
        <v>2</v>
      </c>
      <c r="K1313" t="s">
        <v>4619</v>
      </c>
      <c r="L1313" t="s">
        <v>4620</v>
      </c>
      <c r="M1313" t="s">
        <v>4621</v>
      </c>
      <c r="N1313" t="s">
        <v>4622</v>
      </c>
      <c r="O1313" t="s">
        <v>4623</v>
      </c>
      <c r="P1313" t="s">
        <v>4624</v>
      </c>
      <c r="Q1313" t="s">
        <v>4625</v>
      </c>
      <c r="R1313" t="s">
        <v>4626</v>
      </c>
      <c r="S1313" t="s">
        <v>4627</v>
      </c>
      <c r="T1313" t="s">
        <v>4628</v>
      </c>
      <c r="U1313" t="s">
        <v>4629</v>
      </c>
      <c r="V1313" t="s">
        <v>4630</v>
      </c>
      <c r="W1313" t="s">
        <v>4631</v>
      </c>
      <c r="X1313" t="s">
        <v>4632</v>
      </c>
      <c r="Y1313" t="s">
        <v>4633</v>
      </c>
      <c r="Z1313" t="s">
        <v>4634</v>
      </c>
      <c r="AA1313" t="s">
        <v>4635</v>
      </c>
      <c r="AB1313" t="s">
        <v>4636</v>
      </c>
      <c r="AC1313" t="s">
        <v>4637</v>
      </c>
      <c r="AD1313" t="s">
        <v>4638</v>
      </c>
      <c r="AE1313" t="s">
        <v>4639</v>
      </c>
      <c r="AF1313" t="s">
        <v>4640</v>
      </c>
      <c r="AG1313" t="s">
        <v>4641</v>
      </c>
      <c r="AH1313" t="s">
        <v>4642</v>
      </c>
      <c r="AI1313" t="s">
        <v>4643</v>
      </c>
      <c r="AJ1313" t="s">
        <v>4644</v>
      </c>
      <c r="AK1313" t="s">
        <v>4645</v>
      </c>
      <c r="AL1313" t="s">
        <v>4646</v>
      </c>
      <c r="AM1313" t="s">
        <v>4647</v>
      </c>
      <c r="AN1313" t="s">
        <v>4648</v>
      </c>
    </row>
    <row r="1314" spans="1:40" x14ac:dyDescent="0.3">
      <c r="A1314" t="s">
        <v>4612</v>
      </c>
      <c r="B1314" t="s">
        <v>4613</v>
      </c>
      <c r="C1314" t="s">
        <v>14</v>
      </c>
      <c r="D1314">
        <v>39.954903018099998</v>
      </c>
      <c r="E1314">
        <v>-75.138912526799999</v>
      </c>
      <c r="F1314" t="s">
        <v>4614</v>
      </c>
      <c r="G1314">
        <v>710</v>
      </c>
      <c r="H1314">
        <v>3</v>
      </c>
      <c r="I1314" t="s">
        <v>4649</v>
      </c>
      <c r="J1314">
        <v>3</v>
      </c>
      <c r="K1314" t="s">
        <v>4650</v>
      </c>
      <c r="L1314" t="s">
        <v>4651</v>
      </c>
    </row>
    <row r="1315" spans="1:40" x14ac:dyDescent="0.3">
      <c r="A1315" t="s">
        <v>4612</v>
      </c>
      <c r="B1315" t="s">
        <v>4613</v>
      </c>
      <c r="C1315" t="s">
        <v>14</v>
      </c>
      <c r="D1315">
        <v>39.954903018099998</v>
      </c>
      <c r="E1315">
        <v>-75.138912526799999</v>
      </c>
      <c r="F1315" t="s">
        <v>4614</v>
      </c>
      <c r="G1315">
        <v>710</v>
      </c>
      <c r="H1315">
        <v>3</v>
      </c>
      <c r="I1315" t="s">
        <v>4652</v>
      </c>
      <c r="J1315">
        <v>3</v>
      </c>
      <c r="K1315" t="s">
        <v>4653</v>
      </c>
      <c r="L1315" t="s">
        <v>4654</v>
      </c>
    </row>
    <row r="1316" spans="1:40" x14ac:dyDescent="0.3">
      <c r="A1316" t="s">
        <v>4612</v>
      </c>
      <c r="B1316" t="s">
        <v>4613</v>
      </c>
      <c r="C1316" t="s">
        <v>14</v>
      </c>
      <c r="D1316">
        <v>39.954903018099998</v>
      </c>
      <c r="E1316">
        <v>-75.138912526799999</v>
      </c>
      <c r="F1316" t="s">
        <v>4614</v>
      </c>
      <c r="G1316">
        <v>710</v>
      </c>
      <c r="H1316">
        <v>3</v>
      </c>
      <c r="I1316" t="s">
        <v>4655</v>
      </c>
      <c r="J1316">
        <v>1</v>
      </c>
      <c r="L1316" t="s">
        <v>4656</v>
      </c>
    </row>
    <row r="1317" spans="1:40" x14ac:dyDescent="0.3">
      <c r="A1317" t="s">
        <v>4612</v>
      </c>
      <c r="B1317" t="s">
        <v>4613</v>
      </c>
      <c r="C1317" t="s">
        <v>14</v>
      </c>
      <c r="D1317">
        <v>39.954903018099998</v>
      </c>
      <c r="E1317">
        <v>-75.138912526799999</v>
      </c>
      <c r="F1317" t="s">
        <v>4614</v>
      </c>
      <c r="G1317">
        <v>710</v>
      </c>
      <c r="H1317">
        <v>3</v>
      </c>
      <c r="I1317" t="s">
        <v>4657</v>
      </c>
      <c r="J1317">
        <v>1</v>
      </c>
      <c r="K1317" t="s">
        <v>4658</v>
      </c>
      <c r="L1317" t="s">
        <v>3308</v>
      </c>
    </row>
    <row r="1318" spans="1:40" x14ac:dyDescent="0.3">
      <c r="A1318" t="s">
        <v>4612</v>
      </c>
      <c r="B1318" t="s">
        <v>4613</v>
      </c>
      <c r="C1318" t="s">
        <v>14</v>
      </c>
      <c r="D1318">
        <v>39.954903018099998</v>
      </c>
      <c r="E1318">
        <v>-75.138912526799999</v>
      </c>
      <c r="F1318" t="s">
        <v>4614</v>
      </c>
      <c r="G1318">
        <v>710</v>
      </c>
      <c r="H1318">
        <v>3</v>
      </c>
      <c r="I1318" t="s">
        <v>4659</v>
      </c>
      <c r="J1318">
        <v>1</v>
      </c>
      <c r="K1318" t="s">
        <v>4660</v>
      </c>
      <c r="L1318" t="s">
        <v>4661</v>
      </c>
    </row>
    <row r="1319" spans="1:40" x14ac:dyDescent="0.3">
      <c r="A1319" t="s">
        <v>4612</v>
      </c>
      <c r="B1319" t="s">
        <v>4613</v>
      </c>
      <c r="C1319" t="s">
        <v>14</v>
      </c>
      <c r="D1319">
        <v>39.954903018099998</v>
      </c>
      <c r="E1319">
        <v>-75.138912526799999</v>
      </c>
      <c r="F1319" t="s">
        <v>4614</v>
      </c>
      <c r="G1319">
        <v>710</v>
      </c>
      <c r="H1319">
        <v>3</v>
      </c>
      <c r="I1319" t="s">
        <v>4662</v>
      </c>
      <c r="J1319">
        <v>3</v>
      </c>
      <c r="K1319" t="s">
        <v>4663</v>
      </c>
      <c r="L1319" t="s">
        <v>4664</v>
      </c>
    </row>
    <row r="1320" spans="1:40" x14ac:dyDescent="0.3">
      <c r="A1320" t="s">
        <v>4612</v>
      </c>
      <c r="B1320" t="s">
        <v>4613</v>
      </c>
      <c r="C1320" t="s">
        <v>14</v>
      </c>
      <c r="D1320">
        <v>39.954903018099998</v>
      </c>
      <c r="E1320">
        <v>-75.138912526799999</v>
      </c>
      <c r="F1320" t="s">
        <v>4614</v>
      </c>
      <c r="G1320">
        <v>710</v>
      </c>
      <c r="H1320">
        <v>3</v>
      </c>
      <c r="I1320" t="s">
        <v>4665</v>
      </c>
      <c r="J1320">
        <v>2</v>
      </c>
      <c r="L1320" t="s">
        <v>4666</v>
      </c>
    </row>
    <row r="1321" spans="1:40" x14ac:dyDescent="0.3">
      <c r="A1321" t="s">
        <v>4612</v>
      </c>
      <c r="B1321" t="s">
        <v>4613</v>
      </c>
      <c r="C1321" t="s">
        <v>14</v>
      </c>
      <c r="D1321">
        <v>39.954903018099998</v>
      </c>
      <c r="E1321">
        <v>-75.138912526799999</v>
      </c>
      <c r="F1321" t="s">
        <v>4614</v>
      </c>
      <c r="G1321">
        <v>710</v>
      </c>
      <c r="H1321">
        <v>3</v>
      </c>
      <c r="I1321" t="s">
        <v>4667</v>
      </c>
      <c r="J1321">
        <v>1</v>
      </c>
      <c r="K1321" t="s">
        <v>4668</v>
      </c>
      <c r="L1321" t="s">
        <v>4669</v>
      </c>
    </row>
    <row r="1322" spans="1:40" x14ac:dyDescent="0.3">
      <c r="A1322" t="s">
        <v>4670</v>
      </c>
      <c r="B1322" t="s">
        <v>4671</v>
      </c>
      <c r="C1322" t="s">
        <v>14</v>
      </c>
      <c r="D1322">
        <v>39.946499600000003</v>
      </c>
      <c r="E1322">
        <v>-75.161765200000005</v>
      </c>
      <c r="F1322" t="s">
        <v>4672</v>
      </c>
      <c r="G1322">
        <v>709</v>
      </c>
      <c r="H1322">
        <v>4</v>
      </c>
      <c r="I1322" t="s">
        <v>4673</v>
      </c>
      <c r="J1322">
        <v>2</v>
      </c>
      <c r="K1322" t="s">
        <v>4674</v>
      </c>
      <c r="L1322" t="s">
        <v>4675</v>
      </c>
    </row>
    <row r="1323" spans="1:40" x14ac:dyDescent="0.3">
      <c r="A1323" t="s">
        <v>4670</v>
      </c>
      <c r="B1323" t="s">
        <v>4671</v>
      </c>
      <c r="C1323" t="s">
        <v>14</v>
      </c>
      <c r="D1323">
        <v>39.946499600000003</v>
      </c>
      <c r="E1323">
        <v>-75.161765200000005</v>
      </c>
      <c r="F1323" t="s">
        <v>4672</v>
      </c>
      <c r="G1323">
        <v>709</v>
      </c>
      <c r="H1323">
        <v>4</v>
      </c>
      <c r="I1323" t="s">
        <v>4676</v>
      </c>
      <c r="J1323">
        <v>5</v>
      </c>
      <c r="K1323" t="s">
        <v>4677</v>
      </c>
      <c r="L1323" t="s">
        <v>4678</v>
      </c>
    </row>
    <row r="1324" spans="1:40" x14ac:dyDescent="0.3">
      <c r="A1324" t="s">
        <v>4670</v>
      </c>
      <c r="B1324" t="s">
        <v>4671</v>
      </c>
      <c r="C1324" t="s">
        <v>14</v>
      </c>
      <c r="D1324">
        <v>39.946499600000003</v>
      </c>
      <c r="E1324">
        <v>-75.161765200000005</v>
      </c>
      <c r="F1324" t="s">
        <v>4672</v>
      </c>
      <c r="G1324">
        <v>709</v>
      </c>
      <c r="H1324">
        <v>4</v>
      </c>
      <c r="I1324" t="s">
        <v>4679</v>
      </c>
      <c r="J1324">
        <v>5</v>
      </c>
      <c r="K1324" t="s">
        <v>4680</v>
      </c>
      <c r="L1324" t="s">
        <v>4681</v>
      </c>
      <c r="M1324" t="s">
        <v>4682</v>
      </c>
      <c r="N1324" t="s">
        <v>4683</v>
      </c>
      <c r="O1324" t="s">
        <v>4684</v>
      </c>
      <c r="P1324" t="s">
        <v>4685</v>
      </c>
      <c r="Q1324" t="s">
        <v>4686</v>
      </c>
      <c r="R1324" t="s">
        <v>4687</v>
      </c>
      <c r="S1324" t="s">
        <v>4688</v>
      </c>
      <c r="T1324" t="s">
        <v>4689</v>
      </c>
      <c r="U1324" t="s">
        <v>4690</v>
      </c>
      <c r="V1324" t="s">
        <v>4691</v>
      </c>
      <c r="W1324" t="s">
        <v>4692</v>
      </c>
      <c r="X1324" t="s">
        <v>4693</v>
      </c>
    </row>
    <row r="1325" spans="1:40" x14ac:dyDescent="0.3">
      <c r="A1325" t="s">
        <v>4670</v>
      </c>
      <c r="B1325" t="s">
        <v>4671</v>
      </c>
      <c r="C1325" t="s">
        <v>14</v>
      </c>
      <c r="D1325">
        <v>39.946499600000003</v>
      </c>
      <c r="E1325">
        <v>-75.161765200000005</v>
      </c>
      <c r="F1325" t="s">
        <v>4672</v>
      </c>
      <c r="G1325">
        <v>709</v>
      </c>
      <c r="H1325">
        <v>4</v>
      </c>
      <c r="I1325" t="s">
        <v>4694</v>
      </c>
      <c r="J1325">
        <v>5</v>
      </c>
      <c r="K1325" t="s">
        <v>4695</v>
      </c>
      <c r="L1325" t="s">
        <v>4696</v>
      </c>
    </row>
    <row r="1326" spans="1:40" x14ac:dyDescent="0.3">
      <c r="A1326" t="s">
        <v>4670</v>
      </c>
      <c r="B1326" t="s">
        <v>4671</v>
      </c>
      <c r="C1326" t="s">
        <v>14</v>
      </c>
      <c r="D1326">
        <v>39.946499600000003</v>
      </c>
      <c r="E1326">
        <v>-75.161765200000005</v>
      </c>
      <c r="F1326" t="s">
        <v>4672</v>
      </c>
      <c r="G1326">
        <v>709</v>
      </c>
      <c r="H1326">
        <v>4</v>
      </c>
      <c r="I1326" t="s">
        <v>4697</v>
      </c>
      <c r="J1326">
        <v>3</v>
      </c>
      <c r="K1326" t="s">
        <v>4698</v>
      </c>
      <c r="L1326" t="s">
        <v>4699</v>
      </c>
    </row>
    <row r="1327" spans="1:40" x14ac:dyDescent="0.3">
      <c r="A1327" t="s">
        <v>4670</v>
      </c>
      <c r="B1327" t="s">
        <v>4671</v>
      </c>
      <c r="C1327" t="s">
        <v>14</v>
      </c>
      <c r="D1327">
        <v>39.946499600000003</v>
      </c>
      <c r="E1327">
        <v>-75.161765200000005</v>
      </c>
      <c r="F1327" t="s">
        <v>4672</v>
      </c>
      <c r="G1327">
        <v>709</v>
      </c>
      <c r="H1327">
        <v>4</v>
      </c>
      <c r="I1327" t="s">
        <v>4700</v>
      </c>
      <c r="J1327">
        <v>5</v>
      </c>
      <c r="K1327" t="s">
        <v>4701</v>
      </c>
      <c r="L1327" t="s">
        <v>4702</v>
      </c>
    </row>
    <row r="1328" spans="1:40" x14ac:dyDescent="0.3">
      <c r="A1328" t="s">
        <v>4670</v>
      </c>
      <c r="B1328" t="s">
        <v>4671</v>
      </c>
      <c r="C1328" t="s">
        <v>14</v>
      </c>
      <c r="D1328">
        <v>39.946499600000003</v>
      </c>
      <c r="E1328">
        <v>-75.161765200000005</v>
      </c>
      <c r="F1328" t="s">
        <v>4672</v>
      </c>
      <c r="G1328">
        <v>709</v>
      </c>
      <c r="H1328">
        <v>4</v>
      </c>
      <c r="I1328" t="s">
        <v>4703</v>
      </c>
      <c r="J1328">
        <v>3</v>
      </c>
      <c r="K1328" t="s">
        <v>4704</v>
      </c>
      <c r="L1328" t="s">
        <v>4705</v>
      </c>
    </row>
    <row r="1329" spans="1:15" x14ac:dyDescent="0.3">
      <c r="A1329" t="s">
        <v>4670</v>
      </c>
      <c r="B1329" t="s">
        <v>4671</v>
      </c>
      <c r="C1329" t="s">
        <v>14</v>
      </c>
      <c r="D1329">
        <v>39.946499600000003</v>
      </c>
      <c r="E1329">
        <v>-75.161765200000005</v>
      </c>
      <c r="F1329" t="s">
        <v>4672</v>
      </c>
      <c r="G1329">
        <v>709</v>
      </c>
      <c r="H1329">
        <v>4</v>
      </c>
      <c r="I1329" t="s">
        <v>4706</v>
      </c>
      <c r="J1329">
        <v>4</v>
      </c>
      <c r="K1329" t="s">
        <v>4707</v>
      </c>
      <c r="L1329" t="s">
        <v>4708</v>
      </c>
    </row>
    <row r="1330" spans="1:15" x14ac:dyDescent="0.3">
      <c r="A1330" t="s">
        <v>4670</v>
      </c>
      <c r="B1330" t="s">
        <v>4671</v>
      </c>
      <c r="C1330" t="s">
        <v>14</v>
      </c>
      <c r="D1330">
        <v>39.946499600000003</v>
      </c>
      <c r="E1330">
        <v>-75.161765200000005</v>
      </c>
      <c r="F1330" t="s">
        <v>4672</v>
      </c>
      <c r="G1330">
        <v>709</v>
      </c>
      <c r="H1330">
        <v>4</v>
      </c>
      <c r="I1330" t="s">
        <v>4709</v>
      </c>
      <c r="J1330">
        <v>5</v>
      </c>
      <c r="K1330" t="s">
        <v>4710</v>
      </c>
      <c r="L1330" t="s">
        <v>4711</v>
      </c>
    </row>
    <row r="1331" spans="1:15" x14ac:dyDescent="0.3">
      <c r="A1331" t="s">
        <v>4670</v>
      </c>
      <c r="B1331" t="s">
        <v>4671</v>
      </c>
      <c r="C1331" t="s">
        <v>14</v>
      </c>
      <c r="D1331">
        <v>39.946499600000003</v>
      </c>
      <c r="E1331">
        <v>-75.161765200000005</v>
      </c>
      <c r="F1331" t="s">
        <v>4672</v>
      </c>
      <c r="G1331">
        <v>709</v>
      </c>
      <c r="H1331">
        <v>4</v>
      </c>
      <c r="I1331" t="s">
        <v>4712</v>
      </c>
      <c r="J1331">
        <v>5</v>
      </c>
      <c r="K1331" t="s">
        <v>4713</v>
      </c>
      <c r="L1331" t="s">
        <v>4714</v>
      </c>
    </row>
    <row r="1332" spans="1:15" x14ac:dyDescent="0.3">
      <c r="A1332" t="s">
        <v>4715</v>
      </c>
      <c r="B1332" t="s">
        <v>4716</v>
      </c>
      <c r="C1332" t="s">
        <v>14</v>
      </c>
      <c r="D1332">
        <v>39.955392199999999</v>
      </c>
      <c r="E1332">
        <v>-75.1546977</v>
      </c>
      <c r="F1332" t="s">
        <v>4717</v>
      </c>
      <c r="G1332">
        <v>708</v>
      </c>
      <c r="H1332">
        <v>4</v>
      </c>
      <c r="I1332" t="s">
        <v>4718</v>
      </c>
      <c r="J1332">
        <v>5</v>
      </c>
      <c r="K1332" t="s">
        <v>4719</v>
      </c>
      <c r="L1332" t="s">
        <v>4720</v>
      </c>
    </row>
    <row r="1333" spans="1:15" x14ac:dyDescent="0.3">
      <c r="A1333" t="s">
        <v>4715</v>
      </c>
      <c r="B1333" t="s">
        <v>4716</v>
      </c>
      <c r="C1333" t="s">
        <v>14</v>
      </c>
      <c r="D1333">
        <v>39.955392199999999</v>
      </c>
      <c r="E1333">
        <v>-75.1546977</v>
      </c>
      <c r="F1333" t="s">
        <v>4717</v>
      </c>
      <c r="G1333">
        <v>708</v>
      </c>
      <c r="H1333">
        <v>4</v>
      </c>
      <c r="I1333" t="s">
        <v>4721</v>
      </c>
      <c r="J1333">
        <v>5</v>
      </c>
      <c r="K1333" t="s">
        <v>4722</v>
      </c>
      <c r="L1333" t="e">
        <f>-ATWrYEqBxsNqevq5UyqxA</f>
        <v>#NAME?</v>
      </c>
    </row>
    <row r="1334" spans="1:15" x14ac:dyDescent="0.3">
      <c r="A1334" t="s">
        <v>4715</v>
      </c>
      <c r="B1334" t="s">
        <v>4716</v>
      </c>
      <c r="C1334" t="s">
        <v>14</v>
      </c>
      <c r="D1334">
        <v>39.955392199999999</v>
      </c>
      <c r="E1334">
        <v>-75.1546977</v>
      </c>
      <c r="F1334" t="s">
        <v>4717</v>
      </c>
      <c r="G1334">
        <v>708</v>
      </c>
      <c r="H1334">
        <v>4</v>
      </c>
      <c r="I1334" t="s">
        <v>4723</v>
      </c>
      <c r="J1334">
        <v>4</v>
      </c>
      <c r="K1334" t="s">
        <v>4724</v>
      </c>
      <c r="L1334" t="s">
        <v>4725</v>
      </c>
    </row>
    <row r="1335" spans="1:15" x14ac:dyDescent="0.3">
      <c r="A1335" t="s">
        <v>4715</v>
      </c>
      <c r="B1335" t="s">
        <v>4716</v>
      </c>
      <c r="C1335" t="s">
        <v>14</v>
      </c>
      <c r="D1335">
        <v>39.955392199999999</v>
      </c>
      <c r="E1335">
        <v>-75.1546977</v>
      </c>
      <c r="F1335" t="s">
        <v>4717</v>
      </c>
      <c r="G1335">
        <v>708</v>
      </c>
      <c r="H1335">
        <v>4</v>
      </c>
      <c r="I1335" t="s">
        <v>4726</v>
      </c>
      <c r="J1335">
        <v>3</v>
      </c>
      <c r="K1335" t="s">
        <v>4727</v>
      </c>
      <c r="L1335" t="s">
        <v>4728</v>
      </c>
      <c r="M1335" t="s">
        <v>4729</v>
      </c>
    </row>
    <row r="1336" spans="1:15" x14ac:dyDescent="0.3">
      <c r="A1336" t="s">
        <v>4715</v>
      </c>
      <c r="B1336" t="s">
        <v>4716</v>
      </c>
      <c r="C1336" t="s">
        <v>14</v>
      </c>
      <c r="D1336">
        <v>39.955392199999999</v>
      </c>
      <c r="E1336">
        <v>-75.1546977</v>
      </c>
      <c r="F1336" t="s">
        <v>4717</v>
      </c>
      <c r="G1336">
        <v>708</v>
      </c>
      <c r="H1336">
        <v>4</v>
      </c>
      <c r="I1336" t="s">
        <v>4730</v>
      </c>
      <c r="J1336">
        <v>4</v>
      </c>
      <c r="K1336" t="s">
        <v>4731</v>
      </c>
      <c r="L1336" t="s">
        <v>3200</v>
      </c>
    </row>
    <row r="1337" spans="1:15" x14ac:dyDescent="0.3">
      <c r="A1337" t="s">
        <v>4715</v>
      </c>
      <c r="B1337" t="s">
        <v>4716</v>
      </c>
      <c r="C1337" t="s">
        <v>14</v>
      </c>
      <c r="D1337">
        <v>39.955392199999999</v>
      </c>
      <c r="E1337">
        <v>-75.1546977</v>
      </c>
      <c r="F1337" t="s">
        <v>4717</v>
      </c>
      <c r="G1337">
        <v>708</v>
      </c>
      <c r="H1337">
        <v>4</v>
      </c>
      <c r="I1337" t="s">
        <v>4732</v>
      </c>
      <c r="J1337">
        <v>3</v>
      </c>
      <c r="L1337" t="s">
        <v>4733</v>
      </c>
    </row>
    <row r="1338" spans="1:15" x14ac:dyDescent="0.3">
      <c r="A1338" t="s">
        <v>4715</v>
      </c>
      <c r="B1338" t="s">
        <v>4716</v>
      </c>
      <c r="C1338" t="s">
        <v>14</v>
      </c>
      <c r="D1338">
        <v>39.955392199999999</v>
      </c>
      <c r="E1338">
        <v>-75.1546977</v>
      </c>
      <c r="F1338" t="s">
        <v>4717</v>
      </c>
      <c r="G1338">
        <v>708</v>
      </c>
      <c r="H1338">
        <v>4</v>
      </c>
      <c r="I1338" t="s">
        <v>4734</v>
      </c>
      <c r="J1338">
        <v>5</v>
      </c>
      <c r="K1338" t="s">
        <v>4735</v>
      </c>
      <c r="L1338" t="s">
        <v>4736</v>
      </c>
    </row>
    <row r="1339" spans="1:15" x14ac:dyDescent="0.3">
      <c r="A1339" t="s">
        <v>4715</v>
      </c>
      <c r="B1339" t="s">
        <v>4716</v>
      </c>
      <c r="C1339" t="s">
        <v>14</v>
      </c>
      <c r="D1339">
        <v>39.955392199999999</v>
      </c>
      <c r="E1339">
        <v>-75.1546977</v>
      </c>
      <c r="F1339" t="s">
        <v>4717</v>
      </c>
      <c r="G1339">
        <v>708</v>
      </c>
      <c r="H1339">
        <v>4</v>
      </c>
      <c r="I1339" t="s">
        <v>4737</v>
      </c>
      <c r="J1339">
        <v>4</v>
      </c>
      <c r="K1339" t="s">
        <v>4738</v>
      </c>
      <c r="L1339" t="s">
        <v>4739</v>
      </c>
    </row>
    <row r="1340" spans="1:15" x14ac:dyDescent="0.3">
      <c r="A1340" t="s">
        <v>4715</v>
      </c>
      <c r="B1340" t="s">
        <v>4716</v>
      </c>
      <c r="C1340" t="s">
        <v>14</v>
      </c>
      <c r="D1340">
        <v>39.955392199999999</v>
      </c>
      <c r="E1340">
        <v>-75.1546977</v>
      </c>
      <c r="F1340" t="s">
        <v>4717</v>
      </c>
      <c r="G1340">
        <v>708</v>
      </c>
      <c r="H1340">
        <v>4</v>
      </c>
      <c r="I1340" t="s">
        <v>4740</v>
      </c>
      <c r="J1340">
        <v>4</v>
      </c>
      <c r="K1340" t="s">
        <v>4741</v>
      </c>
      <c r="L1340" t="s">
        <v>4742</v>
      </c>
    </row>
    <row r="1341" spans="1:15" x14ac:dyDescent="0.3">
      <c r="A1341" t="s">
        <v>4715</v>
      </c>
      <c r="B1341" t="s">
        <v>4716</v>
      </c>
      <c r="C1341" t="s">
        <v>14</v>
      </c>
      <c r="D1341">
        <v>39.955392199999999</v>
      </c>
      <c r="E1341">
        <v>-75.1546977</v>
      </c>
      <c r="F1341" t="s">
        <v>4717</v>
      </c>
      <c r="G1341">
        <v>708</v>
      </c>
      <c r="H1341">
        <v>4</v>
      </c>
      <c r="I1341" t="s">
        <v>4743</v>
      </c>
      <c r="J1341">
        <v>5</v>
      </c>
      <c r="K1341" t="s">
        <v>4744</v>
      </c>
      <c r="L1341" t="s">
        <v>4745</v>
      </c>
      <c r="M1341" t="s">
        <v>4746</v>
      </c>
      <c r="N1341" t="s">
        <v>4747</v>
      </c>
      <c r="O1341" t="s">
        <v>4748</v>
      </c>
    </row>
    <row r="1342" spans="1:15" x14ac:dyDescent="0.3">
      <c r="A1342" t="s">
        <v>4749</v>
      </c>
      <c r="B1342" t="s">
        <v>4750</v>
      </c>
      <c r="C1342" t="s">
        <v>14</v>
      </c>
      <c r="D1342">
        <v>39.953778457600002</v>
      </c>
      <c r="E1342">
        <v>-75.157045315999994</v>
      </c>
      <c r="F1342" t="s">
        <v>4751</v>
      </c>
      <c r="G1342">
        <v>706</v>
      </c>
      <c r="H1342">
        <v>3.5</v>
      </c>
      <c r="I1342" t="s">
        <v>4752</v>
      </c>
      <c r="J1342">
        <v>3</v>
      </c>
      <c r="K1342" t="s">
        <v>4753</v>
      </c>
      <c r="L1342" t="s">
        <v>4754</v>
      </c>
    </row>
    <row r="1343" spans="1:15" x14ac:dyDescent="0.3">
      <c r="A1343" t="s">
        <v>4749</v>
      </c>
      <c r="B1343" t="s">
        <v>4750</v>
      </c>
      <c r="C1343" t="s">
        <v>14</v>
      </c>
      <c r="D1343">
        <v>39.953778457600002</v>
      </c>
      <c r="E1343">
        <v>-75.157045315999994</v>
      </c>
      <c r="F1343" t="s">
        <v>4751</v>
      </c>
      <c r="G1343">
        <v>706</v>
      </c>
      <c r="H1343">
        <v>3.5</v>
      </c>
      <c r="I1343" t="s">
        <v>4755</v>
      </c>
      <c r="J1343">
        <v>5</v>
      </c>
      <c r="K1343" t="s">
        <v>4756</v>
      </c>
      <c r="L1343" t="s">
        <v>4757</v>
      </c>
    </row>
    <row r="1344" spans="1:15" x14ac:dyDescent="0.3">
      <c r="A1344" t="s">
        <v>4749</v>
      </c>
      <c r="B1344" t="s">
        <v>4750</v>
      </c>
      <c r="C1344" t="s">
        <v>14</v>
      </c>
      <c r="D1344">
        <v>39.953778457600002</v>
      </c>
      <c r="E1344">
        <v>-75.157045315999994</v>
      </c>
      <c r="F1344" t="s">
        <v>4751</v>
      </c>
      <c r="G1344">
        <v>706</v>
      </c>
      <c r="H1344">
        <v>3.5</v>
      </c>
      <c r="I1344" t="s">
        <v>4758</v>
      </c>
      <c r="J1344">
        <v>5</v>
      </c>
      <c r="K1344" t="s">
        <v>4759</v>
      </c>
      <c r="L1344" t="s">
        <v>4760</v>
      </c>
    </row>
    <row r="1345" spans="1:23" x14ac:dyDescent="0.3">
      <c r="A1345" t="s">
        <v>4749</v>
      </c>
      <c r="B1345" t="s">
        <v>4750</v>
      </c>
      <c r="C1345" t="s">
        <v>14</v>
      </c>
      <c r="D1345">
        <v>39.953778457600002</v>
      </c>
      <c r="E1345">
        <v>-75.157045315999994</v>
      </c>
      <c r="F1345" t="s">
        <v>4751</v>
      </c>
      <c r="G1345">
        <v>706</v>
      </c>
      <c r="H1345">
        <v>3.5</v>
      </c>
      <c r="I1345" t="s">
        <v>4761</v>
      </c>
      <c r="J1345">
        <v>1</v>
      </c>
      <c r="K1345" t="s">
        <v>4762</v>
      </c>
      <c r="L1345" t="s">
        <v>4763</v>
      </c>
      <c r="M1345" t="s">
        <v>4764</v>
      </c>
      <c r="N1345" t="s">
        <v>4765</v>
      </c>
      <c r="O1345" t="s">
        <v>4766</v>
      </c>
      <c r="P1345" t="s">
        <v>4767</v>
      </c>
      <c r="Q1345" t="s">
        <v>4768</v>
      </c>
      <c r="R1345" t="s">
        <v>4769</v>
      </c>
      <c r="S1345" t="s">
        <v>4770</v>
      </c>
      <c r="T1345" t="s">
        <v>4771</v>
      </c>
      <c r="U1345" t="s">
        <v>4772</v>
      </c>
      <c r="V1345" t="s">
        <v>4773</v>
      </c>
      <c r="W1345" t="s">
        <v>4774</v>
      </c>
    </row>
    <row r="1346" spans="1:23" x14ac:dyDescent="0.3">
      <c r="A1346" t="s">
        <v>4749</v>
      </c>
      <c r="B1346" t="s">
        <v>4750</v>
      </c>
      <c r="C1346" t="s">
        <v>14</v>
      </c>
      <c r="D1346">
        <v>39.953778457600002</v>
      </c>
      <c r="E1346">
        <v>-75.157045315999994</v>
      </c>
      <c r="F1346" t="s">
        <v>4751</v>
      </c>
      <c r="G1346">
        <v>706</v>
      </c>
      <c r="H1346">
        <v>3.5</v>
      </c>
      <c r="I1346" t="s">
        <v>4775</v>
      </c>
      <c r="J1346">
        <v>5</v>
      </c>
      <c r="K1346" t="s">
        <v>4776</v>
      </c>
      <c r="L1346" t="e">
        <f>-RxxGsVSFiq9LdBwdnjs3g</f>
        <v>#NAME?</v>
      </c>
    </row>
    <row r="1347" spans="1:23" x14ac:dyDescent="0.3">
      <c r="A1347" t="s">
        <v>4749</v>
      </c>
      <c r="B1347" t="s">
        <v>4750</v>
      </c>
      <c r="C1347" t="s">
        <v>14</v>
      </c>
      <c r="D1347">
        <v>39.953778457600002</v>
      </c>
      <c r="E1347">
        <v>-75.157045315999994</v>
      </c>
      <c r="F1347" t="s">
        <v>4751</v>
      </c>
      <c r="G1347">
        <v>706</v>
      </c>
      <c r="H1347">
        <v>3.5</v>
      </c>
      <c r="I1347" t="s">
        <v>4777</v>
      </c>
      <c r="J1347">
        <v>4</v>
      </c>
      <c r="K1347" t="s">
        <v>4778</v>
      </c>
      <c r="L1347" t="s">
        <v>4748</v>
      </c>
    </row>
    <row r="1348" spans="1:23" x14ac:dyDescent="0.3">
      <c r="A1348" t="s">
        <v>4749</v>
      </c>
      <c r="B1348" t="s">
        <v>4750</v>
      </c>
      <c r="C1348" t="s">
        <v>14</v>
      </c>
      <c r="D1348">
        <v>39.953778457600002</v>
      </c>
      <c r="E1348">
        <v>-75.157045315999994</v>
      </c>
      <c r="F1348" t="s">
        <v>4751</v>
      </c>
      <c r="G1348">
        <v>706</v>
      </c>
      <c r="H1348">
        <v>3.5</v>
      </c>
      <c r="I1348" t="s">
        <v>4779</v>
      </c>
      <c r="J1348">
        <v>5</v>
      </c>
      <c r="L1348" t="s">
        <v>2271</v>
      </c>
    </row>
    <row r="1349" spans="1:23" x14ac:dyDescent="0.3">
      <c r="A1349" t="s">
        <v>4749</v>
      </c>
      <c r="B1349" t="s">
        <v>4750</v>
      </c>
      <c r="C1349" t="s">
        <v>14</v>
      </c>
      <c r="D1349">
        <v>39.953778457600002</v>
      </c>
      <c r="E1349">
        <v>-75.157045315999994</v>
      </c>
      <c r="F1349" t="s">
        <v>4751</v>
      </c>
      <c r="G1349">
        <v>706</v>
      </c>
      <c r="H1349">
        <v>3.5</v>
      </c>
      <c r="I1349" t="s">
        <v>4780</v>
      </c>
      <c r="J1349">
        <v>4</v>
      </c>
      <c r="K1349" t="s">
        <v>4781</v>
      </c>
      <c r="L1349" t="s">
        <v>4782</v>
      </c>
    </row>
    <row r="1350" spans="1:23" x14ac:dyDescent="0.3">
      <c r="A1350" t="s">
        <v>4749</v>
      </c>
      <c r="B1350" t="s">
        <v>4750</v>
      </c>
      <c r="C1350" t="s">
        <v>14</v>
      </c>
      <c r="D1350">
        <v>39.953778457600002</v>
      </c>
      <c r="E1350">
        <v>-75.157045315999994</v>
      </c>
      <c r="F1350" t="s">
        <v>4751</v>
      </c>
      <c r="G1350">
        <v>706</v>
      </c>
      <c r="H1350">
        <v>3.5</v>
      </c>
      <c r="I1350" t="s">
        <v>4783</v>
      </c>
      <c r="J1350">
        <v>5</v>
      </c>
      <c r="K1350" t="s">
        <v>4784</v>
      </c>
      <c r="L1350" t="s">
        <v>3595</v>
      </c>
    </row>
    <row r="1351" spans="1:23" x14ac:dyDescent="0.3">
      <c r="A1351" t="s">
        <v>4749</v>
      </c>
      <c r="B1351" t="s">
        <v>4750</v>
      </c>
      <c r="C1351" t="s">
        <v>14</v>
      </c>
      <c r="D1351">
        <v>39.953778457600002</v>
      </c>
      <c r="E1351">
        <v>-75.157045315999994</v>
      </c>
      <c r="F1351" t="s">
        <v>4751</v>
      </c>
      <c r="G1351">
        <v>706</v>
      </c>
      <c r="H1351">
        <v>3.5</v>
      </c>
      <c r="I1351" t="s">
        <v>4785</v>
      </c>
      <c r="J1351">
        <v>3</v>
      </c>
      <c r="K1351" t="s">
        <v>4786</v>
      </c>
      <c r="L1351" t="s">
        <v>4787</v>
      </c>
    </row>
    <row r="1352" spans="1:23" x14ac:dyDescent="0.3">
      <c r="A1352" t="s">
        <v>4788</v>
      </c>
      <c r="B1352" t="s">
        <v>4789</v>
      </c>
      <c r="C1352" t="s">
        <v>14</v>
      </c>
      <c r="D1352">
        <v>39.954962700000003</v>
      </c>
      <c r="E1352">
        <v>-75.211851100000004</v>
      </c>
      <c r="F1352" t="s">
        <v>4790</v>
      </c>
      <c r="G1352">
        <v>702</v>
      </c>
      <c r="H1352">
        <v>4.5</v>
      </c>
      <c r="I1352" t="s">
        <v>4791</v>
      </c>
      <c r="J1352">
        <v>5</v>
      </c>
      <c r="K1352" t="s">
        <v>4792</v>
      </c>
      <c r="L1352" t="s">
        <v>4793</v>
      </c>
    </row>
    <row r="1353" spans="1:23" x14ac:dyDescent="0.3">
      <c r="A1353" t="s">
        <v>4788</v>
      </c>
      <c r="B1353" t="s">
        <v>4789</v>
      </c>
      <c r="C1353" t="s">
        <v>14</v>
      </c>
      <c r="D1353">
        <v>39.954962700000003</v>
      </c>
      <c r="E1353">
        <v>-75.211851100000004</v>
      </c>
      <c r="F1353" t="s">
        <v>4790</v>
      </c>
      <c r="G1353">
        <v>702</v>
      </c>
      <c r="H1353">
        <v>4.5</v>
      </c>
      <c r="I1353" t="s">
        <v>4794</v>
      </c>
      <c r="J1353">
        <v>5</v>
      </c>
      <c r="K1353" t="s">
        <v>4795</v>
      </c>
      <c r="L1353" t="s">
        <v>4796</v>
      </c>
    </row>
    <row r="1354" spans="1:23" x14ac:dyDescent="0.3">
      <c r="A1354" t="s">
        <v>4788</v>
      </c>
      <c r="B1354" t="s">
        <v>4789</v>
      </c>
      <c r="C1354" t="s">
        <v>14</v>
      </c>
      <c r="D1354">
        <v>39.954962700000003</v>
      </c>
      <c r="E1354">
        <v>-75.211851100000004</v>
      </c>
      <c r="F1354" t="s">
        <v>4790</v>
      </c>
      <c r="G1354">
        <v>702</v>
      </c>
      <c r="H1354">
        <v>4.5</v>
      </c>
      <c r="I1354" t="s">
        <v>4797</v>
      </c>
      <c r="J1354">
        <v>1</v>
      </c>
      <c r="K1354" t="s">
        <v>4798</v>
      </c>
      <c r="L1354" t="s">
        <v>4799</v>
      </c>
    </row>
    <row r="1355" spans="1:23" x14ac:dyDescent="0.3">
      <c r="A1355" t="s">
        <v>4788</v>
      </c>
      <c r="B1355" t="s">
        <v>4789</v>
      </c>
      <c r="C1355" t="s">
        <v>14</v>
      </c>
      <c r="D1355">
        <v>39.954962700000003</v>
      </c>
      <c r="E1355">
        <v>-75.211851100000004</v>
      </c>
      <c r="F1355" t="s">
        <v>4790</v>
      </c>
      <c r="G1355">
        <v>702</v>
      </c>
      <c r="H1355">
        <v>4.5</v>
      </c>
      <c r="I1355" t="s">
        <v>4800</v>
      </c>
      <c r="J1355">
        <v>5</v>
      </c>
      <c r="K1355" t="s">
        <v>4801</v>
      </c>
      <c r="L1355" t="s">
        <v>4802</v>
      </c>
    </row>
    <row r="1356" spans="1:23" x14ac:dyDescent="0.3">
      <c r="A1356" t="s">
        <v>4788</v>
      </c>
      <c r="B1356" t="s">
        <v>4789</v>
      </c>
      <c r="C1356" t="s">
        <v>14</v>
      </c>
      <c r="D1356">
        <v>39.954962700000003</v>
      </c>
      <c r="E1356">
        <v>-75.211851100000004</v>
      </c>
      <c r="F1356" t="s">
        <v>4790</v>
      </c>
      <c r="G1356">
        <v>702</v>
      </c>
      <c r="H1356">
        <v>4.5</v>
      </c>
      <c r="I1356" t="s">
        <v>4803</v>
      </c>
      <c r="J1356">
        <v>5</v>
      </c>
      <c r="K1356" t="s">
        <v>4804</v>
      </c>
      <c r="L1356" t="s">
        <v>4805</v>
      </c>
    </row>
    <row r="1357" spans="1:23" x14ac:dyDescent="0.3">
      <c r="A1357" t="s">
        <v>4788</v>
      </c>
      <c r="B1357" t="s">
        <v>4789</v>
      </c>
      <c r="C1357" t="s">
        <v>14</v>
      </c>
      <c r="D1357">
        <v>39.954962700000003</v>
      </c>
      <c r="E1357">
        <v>-75.211851100000004</v>
      </c>
      <c r="F1357" t="s">
        <v>4790</v>
      </c>
      <c r="G1357">
        <v>702</v>
      </c>
      <c r="H1357">
        <v>4.5</v>
      </c>
      <c r="I1357" t="s">
        <v>4806</v>
      </c>
      <c r="J1357">
        <v>4</v>
      </c>
      <c r="K1357" t="s">
        <v>4807</v>
      </c>
      <c r="L1357" t="s">
        <v>4808</v>
      </c>
    </row>
    <row r="1358" spans="1:23" x14ac:dyDescent="0.3">
      <c r="A1358" t="s">
        <v>4788</v>
      </c>
      <c r="B1358" t="s">
        <v>4789</v>
      </c>
      <c r="C1358" t="s">
        <v>14</v>
      </c>
      <c r="D1358">
        <v>39.954962700000003</v>
      </c>
      <c r="E1358">
        <v>-75.211851100000004</v>
      </c>
      <c r="F1358" t="s">
        <v>4790</v>
      </c>
      <c r="G1358">
        <v>702</v>
      </c>
      <c r="H1358">
        <v>4.5</v>
      </c>
      <c r="I1358" t="s">
        <v>4809</v>
      </c>
      <c r="J1358">
        <v>5</v>
      </c>
      <c r="K1358" t="s">
        <v>4810</v>
      </c>
      <c r="L1358" t="s">
        <v>1213</v>
      </c>
    </row>
    <row r="1359" spans="1:23" x14ac:dyDescent="0.3">
      <c r="A1359" t="s">
        <v>4788</v>
      </c>
      <c r="B1359" t="s">
        <v>4789</v>
      </c>
      <c r="C1359" t="s">
        <v>14</v>
      </c>
      <c r="D1359">
        <v>39.954962700000003</v>
      </c>
      <c r="E1359">
        <v>-75.211851100000004</v>
      </c>
      <c r="F1359" t="s">
        <v>4790</v>
      </c>
      <c r="G1359">
        <v>702</v>
      </c>
      <c r="H1359">
        <v>4.5</v>
      </c>
      <c r="I1359" t="s">
        <v>4811</v>
      </c>
      <c r="J1359">
        <v>5</v>
      </c>
      <c r="L1359" t="s">
        <v>4812</v>
      </c>
    </row>
    <row r="1360" spans="1:23" x14ac:dyDescent="0.3">
      <c r="A1360" t="s">
        <v>4788</v>
      </c>
      <c r="B1360" t="s">
        <v>4789</v>
      </c>
      <c r="C1360" t="s">
        <v>14</v>
      </c>
      <c r="D1360">
        <v>39.954962700000003</v>
      </c>
      <c r="E1360">
        <v>-75.211851100000004</v>
      </c>
      <c r="F1360" t="s">
        <v>4790</v>
      </c>
      <c r="G1360">
        <v>702</v>
      </c>
      <c r="H1360">
        <v>4.5</v>
      </c>
      <c r="I1360" t="s">
        <v>4813</v>
      </c>
      <c r="J1360">
        <v>1</v>
      </c>
      <c r="K1360" t="s">
        <v>4814</v>
      </c>
      <c r="L1360" t="s">
        <v>4815</v>
      </c>
    </row>
    <row r="1361" spans="1:17" x14ac:dyDescent="0.3">
      <c r="A1361" t="s">
        <v>4788</v>
      </c>
      <c r="B1361" t="s">
        <v>4789</v>
      </c>
      <c r="C1361" t="s">
        <v>14</v>
      </c>
      <c r="D1361">
        <v>39.954962700000003</v>
      </c>
      <c r="E1361">
        <v>-75.211851100000004</v>
      </c>
      <c r="F1361" t="s">
        <v>4790</v>
      </c>
      <c r="G1361">
        <v>702</v>
      </c>
      <c r="H1361">
        <v>4.5</v>
      </c>
      <c r="I1361" t="s">
        <v>4816</v>
      </c>
      <c r="J1361">
        <v>5</v>
      </c>
      <c r="K1361" t="s">
        <v>4817</v>
      </c>
      <c r="L1361" t="s">
        <v>4818</v>
      </c>
    </row>
    <row r="1362" spans="1:17" x14ac:dyDescent="0.3">
      <c r="A1362" t="s">
        <v>4819</v>
      </c>
      <c r="B1362" t="s">
        <v>4820</v>
      </c>
      <c r="C1362" t="s">
        <v>14</v>
      </c>
      <c r="D1362">
        <v>39.9547768017</v>
      </c>
      <c r="E1362">
        <v>-75.1726724432</v>
      </c>
      <c r="F1362" t="s">
        <v>4821</v>
      </c>
      <c r="G1362">
        <v>697</v>
      </c>
      <c r="H1362">
        <v>3.5</v>
      </c>
      <c r="I1362" t="s">
        <v>4822</v>
      </c>
      <c r="J1362">
        <v>1</v>
      </c>
      <c r="K1362" t="s">
        <v>4823</v>
      </c>
      <c r="L1362" t="s">
        <v>4824</v>
      </c>
    </row>
    <row r="1363" spans="1:17" x14ac:dyDescent="0.3">
      <c r="A1363" t="s">
        <v>4819</v>
      </c>
      <c r="B1363" t="s">
        <v>4820</v>
      </c>
      <c r="C1363" t="s">
        <v>14</v>
      </c>
      <c r="D1363">
        <v>39.9547768017</v>
      </c>
      <c r="E1363">
        <v>-75.1726724432</v>
      </c>
      <c r="F1363" t="s">
        <v>4821</v>
      </c>
      <c r="G1363">
        <v>697</v>
      </c>
      <c r="H1363">
        <v>3.5</v>
      </c>
      <c r="I1363" t="s">
        <v>4825</v>
      </c>
      <c r="J1363">
        <v>4</v>
      </c>
      <c r="K1363" t="s">
        <v>4826</v>
      </c>
      <c r="L1363" t="s">
        <v>4827</v>
      </c>
    </row>
    <row r="1364" spans="1:17" x14ac:dyDescent="0.3">
      <c r="A1364" t="s">
        <v>4819</v>
      </c>
      <c r="B1364" t="s">
        <v>4820</v>
      </c>
      <c r="C1364" t="s">
        <v>14</v>
      </c>
      <c r="D1364">
        <v>39.9547768017</v>
      </c>
      <c r="E1364">
        <v>-75.1726724432</v>
      </c>
      <c r="F1364" t="s">
        <v>4821</v>
      </c>
      <c r="G1364">
        <v>697</v>
      </c>
      <c r="H1364">
        <v>3.5</v>
      </c>
      <c r="I1364" t="s">
        <v>4828</v>
      </c>
      <c r="J1364">
        <v>3</v>
      </c>
      <c r="K1364" t="s">
        <v>4829</v>
      </c>
      <c r="L1364" t="s">
        <v>4830</v>
      </c>
      <c r="M1364" t="s">
        <v>4831</v>
      </c>
      <c r="N1364" t="s">
        <v>4832</v>
      </c>
      <c r="O1364" t="s">
        <v>4833</v>
      </c>
      <c r="P1364" t="s">
        <v>4834</v>
      </c>
      <c r="Q1364" t="s">
        <v>3819</v>
      </c>
    </row>
    <row r="1365" spans="1:17" x14ac:dyDescent="0.3">
      <c r="A1365" t="s">
        <v>4819</v>
      </c>
      <c r="B1365" t="s">
        <v>4820</v>
      </c>
      <c r="C1365" t="s">
        <v>14</v>
      </c>
      <c r="D1365">
        <v>39.9547768017</v>
      </c>
      <c r="E1365">
        <v>-75.1726724432</v>
      </c>
      <c r="F1365" t="s">
        <v>4821</v>
      </c>
      <c r="G1365">
        <v>697</v>
      </c>
      <c r="H1365">
        <v>3.5</v>
      </c>
      <c r="I1365" t="s">
        <v>4835</v>
      </c>
      <c r="J1365">
        <v>4</v>
      </c>
      <c r="K1365" t="s">
        <v>4836</v>
      </c>
      <c r="L1365" t="s">
        <v>4837</v>
      </c>
    </row>
    <row r="1366" spans="1:17" x14ac:dyDescent="0.3">
      <c r="A1366" t="s">
        <v>4819</v>
      </c>
      <c r="B1366" t="s">
        <v>4820</v>
      </c>
      <c r="C1366" t="s">
        <v>14</v>
      </c>
      <c r="D1366">
        <v>39.9547768017</v>
      </c>
      <c r="E1366">
        <v>-75.1726724432</v>
      </c>
      <c r="F1366" t="s">
        <v>4821</v>
      </c>
      <c r="G1366">
        <v>697</v>
      </c>
      <c r="H1366">
        <v>3.5</v>
      </c>
      <c r="I1366" t="s">
        <v>4838</v>
      </c>
      <c r="J1366">
        <v>5</v>
      </c>
      <c r="L1366" t="s">
        <v>4839</v>
      </c>
    </row>
    <row r="1367" spans="1:17" x14ac:dyDescent="0.3">
      <c r="A1367" t="s">
        <v>4819</v>
      </c>
      <c r="B1367" t="s">
        <v>4820</v>
      </c>
      <c r="C1367" t="s">
        <v>14</v>
      </c>
      <c r="D1367">
        <v>39.9547768017</v>
      </c>
      <c r="E1367">
        <v>-75.1726724432</v>
      </c>
      <c r="F1367" t="s">
        <v>4821</v>
      </c>
      <c r="G1367">
        <v>697</v>
      </c>
      <c r="H1367">
        <v>3.5</v>
      </c>
      <c r="I1367" t="s">
        <v>4840</v>
      </c>
      <c r="J1367">
        <v>5</v>
      </c>
      <c r="L1367" t="s">
        <v>4841</v>
      </c>
    </row>
    <row r="1368" spans="1:17" x14ac:dyDescent="0.3">
      <c r="A1368" t="s">
        <v>4819</v>
      </c>
      <c r="B1368" t="s">
        <v>4820</v>
      </c>
      <c r="C1368" t="s">
        <v>14</v>
      </c>
      <c r="D1368">
        <v>39.9547768017</v>
      </c>
      <c r="E1368">
        <v>-75.1726724432</v>
      </c>
      <c r="F1368" t="s">
        <v>4821</v>
      </c>
      <c r="G1368">
        <v>697</v>
      </c>
      <c r="H1368">
        <v>3.5</v>
      </c>
      <c r="I1368" t="s">
        <v>4842</v>
      </c>
      <c r="J1368">
        <v>5</v>
      </c>
      <c r="L1368" t="s">
        <v>4843</v>
      </c>
    </row>
    <row r="1369" spans="1:17" x14ac:dyDescent="0.3">
      <c r="A1369" t="s">
        <v>4819</v>
      </c>
      <c r="B1369" t="s">
        <v>4820</v>
      </c>
      <c r="C1369" t="s">
        <v>14</v>
      </c>
      <c r="D1369">
        <v>39.9547768017</v>
      </c>
      <c r="E1369">
        <v>-75.1726724432</v>
      </c>
      <c r="F1369" t="s">
        <v>4821</v>
      </c>
      <c r="G1369">
        <v>697</v>
      </c>
      <c r="H1369">
        <v>3.5</v>
      </c>
      <c r="I1369" t="s">
        <v>4844</v>
      </c>
      <c r="J1369">
        <v>5</v>
      </c>
      <c r="K1369" t="s">
        <v>4845</v>
      </c>
      <c r="L1369" t="s">
        <v>4846</v>
      </c>
    </row>
    <row r="1370" spans="1:17" x14ac:dyDescent="0.3">
      <c r="A1370" t="s">
        <v>4819</v>
      </c>
      <c r="B1370" t="s">
        <v>4820</v>
      </c>
      <c r="C1370" t="s">
        <v>14</v>
      </c>
      <c r="D1370">
        <v>39.9547768017</v>
      </c>
      <c r="E1370">
        <v>-75.1726724432</v>
      </c>
      <c r="F1370" t="s">
        <v>4821</v>
      </c>
      <c r="G1370">
        <v>697</v>
      </c>
      <c r="H1370">
        <v>3.5</v>
      </c>
      <c r="I1370" t="s">
        <v>4847</v>
      </c>
      <c r="J1370">
        <v>3</v>
      </c>
      <c r="K1370" t="s">
        <v>4848</v>
      </c>
      <c r="L1370" t="s">
        <v>4849</v>
      </c>
    </row>
    <row r="1371" spans="1:17" x14ac:dyDescent="0.3">
      <c r="A1371" t="s">
        <v>4819</v>
      </c>
      <c r="B1371" t="s">
        <v>4820</v>
      </c>
      <c r="C1371" t="s">
        <v>14</v>
      </c>
      <c r="D1371">
        <v>39.9547768017</v>
      </c>
      <c r="E1371">
        <v>-75.1726724432</v>
      </c>
      <c r="F1371" t="s">
        <v>4821</v>
      </c>
      <c r="G1371">
        <v>697</v>
      </c>
      <c r="H1371">
        <v>3.5</v>
      </c>
      <c r="I1371" t="s">
        <v>4850</v>
      </c>
      <c r="J1371">
        <v>5</v>
      </c>
      <c r="L1371" t="s">
        <v>4851</v>
      </c>
    </row>
    <row r="1372" spans="1:17" x14ac:dyDescent="0.3">
      <c r="A1372" t="s">
        <v>4852</v>
      </c>
      <c r="B1372" t="s">
        <v>4853</v>
      </c>
      <c r="C1372" t="s">
        <v>14</v>
      </c>
      <c r="D1372">
        <v>40.022471000000003</v>
      </c>
      <c r="E1372">
        <v>-75.218800000000002</v>
      </c>
      <c r="F1372" t="s">
        <v>4854</v>
      </c>
      <c r="G1372">
        <v>692</v>
      </c>
      <c r="H1372">
        <v>3.5</v>
      </c>
      <c r="I1372" t="s">
        <v>4855</v>
      </c>
      <c r="J1372">
        <v>4</v>
      </c>
      <c r="K1372" t="s">
        <v>4856</v>
      </c>
      <c r="L1372" t="s">
        <v>4857</v>
      </c>
    </row>
    <row r="1373" spans="1:17" x14ac:dyDescent="0.3">
      <c r="A1373" t="s">
        <v>4852</v>
      </c>
      <c r="B1373" t="s">
        <v>4853</v>
      </c>
      <c r="C1373" t="s">
        <v>14</v>
      </c>
      <c r="D1373">
        <v>40.022471000000003</v>
      </c>
      <c r="E1373">
        <v>-75.218800000000002</v>
      </c>
      <c r="F1373" t="s">
        <v>4854</v>
      </c>
      <c r="G1373">
        <v>692</v>
      </c>
      <c r="H1373">
        <v>3.5</v>
      </c>
      <c r="I1373" t="s">
        <v>4858</v>
      </c>
      <c r="J1373">
        <v>3</v>
      </c>
      <c r="K1373" t="s">
        <v>4859</v>
      </c>
      <c r="L1373" t="s">
        <v>4860</v>
      </c>
    </row>
    <row r="1374" spans="1:17" x14ac:dyDescent="0.3">
      <c r="A1374" t="s">
        <v>4852</v>
      </c>
      <c r="B1374" t="s">
        <v>4853</v>
      </c>
      <c r="C1374" t="s">
        <v>14</v>
      </c>
      <c r="D1374">
        <v>40.022471000000003</v>
      </c>
      <c r="E1374">
        <v>-75.218800000000002</v>
      </c>
      <c r="F1374" t="s">
        <v>4854</v>
      </c>
      <c r="G1374">
        <v>692</v>
      </c>
      <c r="H1374">
        <v>3.5</v>
      </c>
      <c r="I1374" t="s">
        <v>4861</v>
      </c>
      <c r="J1374">
        <v>4</v>
      </c>
      <c r="K1374" t="s">
        <v>4862</v>
      </c>
      <c r="L1374" t="s">
        <v>4863</v>
      </c>
    </row>
    <row r="1375" spans="1:17" x14ac:dyDescent="0.3">
      <c r="A1375" t="s">
        <v>4852</v>
      </c>
      <c r="B1375" t="s">
        <v>4853</v>
      </c>
      <c r="C1375" t="s">
        <v>14</v>
      </c>
      <c r="D1375">
        <v>40.022471000000003</v>
      </c>
      <c r="E1375">
        <v>-75.218800000000002</v>
      </c>
      <c r="F1375" t="s">
        <v>4854</v>
      </c>
      <c r="G1375">
        <v>692</v>
      </c>
      <c r="H1375">
        <v>3.5</v>
      </c>
      <c r="I1375" t="s">
        <v>4864</v>
      </c>
      <c r="J1375">
        <v>4</v>
      </c>
      <c r="L1375" t="s">
        <v>4865</v>
      </c>
    </row>
    <row r="1376" spans="1:17" x14ac:dyDescent="0.3">
      <c r="A1376" t="s">
        <v>4852</v>
      </c>
      <c r="B1376" t="s">
        <v>4853</v>
      </c>
      <c r="C1376" t="s">
        <v>14</v>
      </c>
      <c r="D1376">
        <v>40.022471000000003</v>
      </c>
      <c r="E1376">
        <v>-75.218800000000002</v>
      </c>
      <c r="F1376" t="s">
        <v>4854</v>
      </c>
      <c r="G1376">
        <v>692</v>
      </c>
      <c r="H1376">
        <v>3.5</v>
      </c>
      <c r="I1376" t="s">
        <v>4866</v>
      </c>
      <c r="J1376">
        <v>3</v>
      </c>
      <c r="K1376" t="s">
        <v>4867</v>
      </c>
      <c r="L1376" t="s">
        <v>4868</v>
      </c>
    </row>
    <row r="1377" spans="1:23" x14ac:dyDescent="0.3">
      <c r="A1377" t="s">
        <v>4852</v>
      </c>
      <c r="B1377" t="s">
        <v>4853</v>
      </c>
      <c r="C1377" t="s">
        <v>14</v>
      </c>
      <c r="D1377">
        <v>40.022471000000003</v>
      </c>
      <c r="E1377">
        <v>-75.218800000000002</v>
      </c>
      <c r="F1377" t="s">
        <v>4854</v>
      </c>
      <c r="G1377">
        <v>692</v>
      </c>
      <c r="H1377">
        <v>3.5</v>
      </c>
      <c r="I1377" t="s">
        <v>4869</v>
      </c>
      <c r="J1377">
        <v>4</v>
      </c>
      <c r="K1377" t="s">
        <v>4870</v>
      </c>
      <c r="L1377" t="s">
        <v>4871</v>
      </c>
    </row>
    <row r="1378" spans="1:23" x14ac:dyDescent="0.3">
      <c r="A1378" t="s">
        <v>4852</v>
      </c>
      <c r="B1378" t="s">
        <v>4853</v>
      </c>
      <c r="C1378" t="s">
        <v>14</v>
      </c>
      <c r="D1378">
        <v>40.022471000000003</v>
      </c>
      <c r="E1378">
        <v>-75.218800000000002</v>
      </c>
      <c r="F1378" t="s">
        <v>4854</v>
      </c>
      <c r="G1378">
        <v>692</v>
      </c>
      <c r="H1378">
        <v>3.5</v>
      </c>
      <c r="I1378" t="s">
        <v>4872</v>
      </c>
      <c r="J1378">
        <v>5</v>
      </c>
      <c r="K1378" t="s">
        <v>4873</v>
      </c>
      <c r="L1378" t="s">
        <v>4874</v>
      </c>
    </row>
    <row r="1379" spans="1:23" x14ac:dyDescent="0.3">
      <c r="A1379" t="s">
        <v>4852</v>
      </c>
      <c r="B1379" t="s">
        <v>4853</v>
      </c>
      <c r="C1379" t="s">
        <v>14</v>
      </c>
      <c r="D1379">
        <v>40.022471000000003</v>
      </c>
      <c r="E1379">
        <v>-75.218800000000002</v>
      </c>
      <c r="F1379" t="s">
        <v>4854</v>
      </c>
      <c r="G1379">
        <v>692</v>
      </c>
      <c r="H1379">
        <v>3.5</v>
      </c>
      <c r="I1379" t="s">
        <v>4875</v>
      </c>
      <c r="J1379">
        <v>1</v>
      </c>
      <c r="K1379" t="s">
        <v>4876</v>
      </c>
      <c r="L1379" t="s">
        <v>4877</v>
      </c>
    </row>
    <row r="1380" spans="1:23" x14ac:dyDescent="0.3">
      <c r="A1380" t="s">
        <v>4852</v>
      </c>
      <c r="B1380" t="s">
        <v>4853</v>
      </c>
      <c r="C1380" t="s">
        <v>14</v>
      </c>
      <c r="D1380">
        <v>40.022471000000003</v>
      </c>
      <c r="E1380">
        <v>-75.218800000000002</v>
      </c>
      <c r="F1380" t="s">
        <v>4854</v>
      </c>
      <c r="G1380">
        <v>692</v>
      </c>
      <c r="H1380">
        <v>3.5</v>
      </c>
      <c r="I1380" t="s">
        <v>4878</v>
      </c>
      <c r="J1380">
        <v>2</v>
      </c>
      <c r="L1380" t="s">
        <v>4879</v>
      </c>
    </row>
    <row r="1381" spans="1:23" x14ac:dyDescent="0.3">
      <c r="A1381" t="s">
        <v>4852</v>
      </c>
      <c r="B1381" t="s">
        <v>4853</v>
      </c>
      <c r="C1381" t="s">
        <v>14</v>
      </c>
      <c r="D1381">
        <v>40.022471000000003</v>
      </c>
      <c r="E1381">
        <v>-75.218800000000002</v>
      </c>
      <c r="F1381" t="s">
        <v>4854</v>
      </c>
      <c r="G1381">
        <v>692</v>
      </c>
      <c r="H1381">
        <v>3.5</v>
      </c>
      <c r="I1381" t="s">
        <v>4880</v>
      </c>
      <c r="J1381">
        <v>3</v>
      </c>
      <c r="K1381" t="s">
        <v>4881</v>
      </c>
      <c r="L1381" t="s">
        <v>4882</v>
      </c>
    </row>
    <row r="1382" spans="1:23" x14ac:dyDescent="0.3">
      <c r="A1382" t="s">
        <v>4883</v>
      </c>
      <c r="B1382" t="s">
        <v>4884</v>
      </c>
      <c r="C1382" t="s">
        <v>14</v>
      </c>
      <c r="D1382">
        <v>39.9416802</v>
      </c>
      <c r="E1382">
        <v>-75.151915900000006</v>
      </c>
      <c r="F1382" t="s">
        <v>4885</v>
      </c>
      <c r="G1382">
        <v>692</v>
      </c>
      <c r="H1382">
        <v>4</v>
      </c>
      <c r="I1382" t="s">
        <v>4886</v>
      </c>
      <c r="J1382">
        <v>4</v>
      </c>
      <c r="K1382" t="s">
        <v>4887</v>
      </c>
      <c r="L1382" t="s">
        <v>4888</v>
      </c>
    </row>
    <row r="1383" spans="1:23" x14ac:dyDescent="0.3">
      <c r="A1383" t="s">
        <v>4883</v>
      </c>
      <c r="B1383" t="s">
        <v>4884</v>
      </c>
      <c r="C1383" t="s">
        <v>14</v>
      </c>
      <c r="D1383">
        <v>39.9416802</v>
      </c>
      <c r="E1383">
        <v>-75.151915900000006</v>
      </c>
      <c r="F1383" t="s">
        <v>4885</v>
      </c>
      <c r="G1383">
        <v>692</v>
      </c>
      <c r="H1383">
        <v>4</v>
      </c>
      <c r="I1383" t="s">
        <v>4889</v>
      </c>
      <c r="J1383">
        <v>5</v>
      </c>
      <c r="K1383" t="s">
        <v>4890</v>
      </c>
      <c r="L1383" t="s">
        <v>4891</v>
      </c>
    </row>
    <row r="1384" spans="1:23" x14ac:dyDescent="0.3">
      <c r="A1384" t="s">
        <v>4883</v>
      </c>
      <c r="B1384" t="s">
        <v>4884</v>
      </c>
      <c r="C1384" t="s">
        <v>14</v>
      </c>
      <c r="D1384">
        <v>39.9416802</v>
      </c>
      <c r="E1384">
        <v>-75.151915900000006</v>
      </c>
      <c r="F1384" t="s">
        <v>4885</v>
      </c>
      <c r="G1384">
        <v>692</v>
      </c>
      <c r="H1384">
        <v>4</v>
      </c>
      <c r="I1384" t="s">
        <v>4892</v>
      </c>
      <c r="J1384">
        <v>4</v>
      </c>
      <c r="K1384" t="s">
        <v>4893</v>
      </c>
      <c r="L1384" t="s">
        <v>4894</v>
      </c>
    </row>
    <row r="1385" spans="1:23" x14ac:dyDescent="0.3">
      <c r="A1385" t="s">
        <v>4883</v>
      </c>
      <c r="B1385" t="s">
        <v>4884</v>
      </c>
      <c r="C1385" t="s">
        <v>14</v>
      </c>
      <c r="D1385">
        <v>39.9416802</v>
      </c>
      <c r="E1385">
        <v>-75.151915900000006</v>
      </c>
      <c r="F1385" t="s">
        <v>4885</v>
      </c>
      <c r="G1385">
        <v>692</v>
      </c>
      <c r="H1385">
        <v>4</v>
      </c>
      <c r="I1385" t="s">
        <v>4895</v>
      </c>
      <c r="J1385">
        <v>4</v>
      </c>
      <c r="K1385" t="s">
        <v>4896</v>
      </c>
      <c r="L1385" t="s">
        <v>4897</v>
      </c>
      <c r="M1385" t="s">
        <v>4898</v>
      </c>
      <c r="N1385" t="s">
        <v>4899</v>
      </c>
      <c r="O1385" t="s">
        <v>4900</v>
      </c>
      <c r="P1385" t="s">
        <v>4901</v>
      </c>
      <c r="Q1385" t="s">
        <v>4902</v>
      </c>
      <c r="R1385" t="s">
        <v>4903</v>
      </c>
      <c r="S1385" t="s">
        <v>4904</v>
      </c>
      <c r="T1385" t="s">
        <v>4905</v>
      </c>
      <c r="U1385" t="s">
        <v>4906</v>
      </c>
      <c r="V1385" t="s">
        <v>4907</v>
      </c>
      <c r="W1385" t="s">
        <v>4908</v>
      </c>
    </row>
    <row r="1386" spans="1:23" x14ac:dyDescent="0.3">
      <c r="A1386" t="s">
        <v>4883</v>
      </c>
      <c r="B1386" t="s">
        <v>4884</v>
      </c>
      <c r="C1386" t="s">
        <v>14</v>
      </c>
      <c r="D1386">
        <v>39.9416802</v>
      </c>
      <c r="E1386">
        <v>-75.151915900000006</v>
      </c>
      <c r="F1386" t="s">
        <v>4885</v>
      </c>
      <c r="G1386">
        <v>692</v>
      </c>
      <c r="H1386">
        <v>4</v>
      </c>
      <c r="I1386" t="s">
        <v>4909</v>
      </c>
      <c r="J1386">
        <v>4</v>
      </c>
      <c r="L1386" t="s">
        <v>4910</v>
      </c>
    </row>
    <row r="1387" spans="1:23" x14ac:dyDescent="0.3">
      <c r="A1387" t="s">
        <v>4883</v>
      </c>
      <c r="B1387" t="s">
        <v>4884</v>
      </c>
      <c r="C1387" t="s">
        <v>14</v>
      </c>
      <c r="D1387">
        <v>39.9416802</v>
      </c>
      <c r="E1387">
        <v>-75.151915900000006</v>
      </c>
      <c r="F1387" t="s">
        <v>4885</v>
      </c>
      <c r="G1387">
        <v>692</v>
      </c>
      <c r="H1387">
        <v>4</v>
      </c>
      <c r="I1387" t="s">
        <v>4911</v>
      </c>
      <c r="J1387">
        <v>3</v>
      </c>
      <c r="K1387" t="s">
        <v>4912</v>
      </c>
      <c r="L1387" t="s">
        <v>4913</v>
      </c>
      <c r="M1387" t="s">
        <v>4914</v>
      </c>
      <c r="N1387" t="s">
        <v>4915</v>
      </c>
      <c r="O1387" t="s">
        <v>4916</v>
      </c>
    </row>
    <row r="1388" spans="1:23" x14ac:dyDescent="0.3">
      <c r="A1388" t="s">
        <v>4883</v>
      </c>
      <c r="B1388" t="s">
        <v>4884</v>
      </c>
      <c r="C1388" t="s">
        <v>14</v>
      </c>
      <c r="D1388">
        <v>39.9416802</v>
      </c>
      <c r="E1388">
        <v>-75.151915900000006</v>
      </c>
      <c r="F1388" t="s">
        <v>4885</v>
      </c>
      <c r="G1388">
        <v>692</v>
      </c>
      <c r="H1388">
        <v>4</v>
      </c>
      <c r="I1388" t="s">
        <v>4917</v>
      </c>
      <c r="J1388">
        <v>5</v>
      </c>
      <c r="K1388" t="s">
        <v>4918</v>
      </c>
      <c r="L1388" t="s">
        <v>4919</v>
      </c>
    </row>
    <row r="1389" spans="1:23" x14ac:dyDescent="0.3">
      <c r="A1389" t="s">
        <v>4883</v>
      </c>
      <c r="B1389" t="s">
        <v>4884</v>
      </c>
      <c r="C1389" t="s">
        <v>14</v>
      </c>
      <c r="D1389">
        <v>39.9416802</v>
      </c>
      <c r="E1389">
        <v>-75.151915900000006</v>
      </c>
      <c r="F1389" t="s">
        <v>4885</v>
      </c>
      <c r="G1389">
        <v>692</v>
      </c>
      <c r="H1389">
        <v>4</v>
      </c>
      <c r="I1389" t="s">
        <v>4920</v>
      </c>
      <c r="J1389">
        <v>5</v>
      </c>
      <c r="K1389" t="s">
        <v>4921</v>
      </c>
      <c r="L1389" t="s">
        <v>2951</v>
      </c>
    </row>
    <row r="1390" spans="1:23" x14ac:dyDescent="0.3">
      <c r="A1390" t="s">
        <v>4883</v>
      </c>
      <c r="B1390" t="s">
        <v>4884</v>
      </c>
      <c r="C1390" t="s">
        <v>14</v>
      </c>
      <c r="D1390">
        <v>39.9416802</v>
      </c>
      <c r="E1390">
        <v>-75.151915900000006</v>
      </c>
      <c r="F1390" t="s">
        <v>4885</v>
      </c>
      <c r="G1390">
        <v>692</v>
      </c>
      <c r="H1390">
        <v>4</v>
      </c>
      <c r="I1390" t="s">
        <v>4922</v>
      </c>
      <c r="J1390">
        <v>5</v>
      </c>
      <c r="K1390" t="s">
        <v>4923</v>
      </c>
      <c r="L1390" t="s">
        <v>2102</v>
      </c>
    </row>
    <row r="1391" spans="1:23" x14ac:dyDescent="0.3">
      <c r="A1391" t="s">
        <v>4883</v>
      </c>
      <c r="B1391" t="s">
        <v>4884</v>
      </c>
      <c r="C1391" t="s">
        <v>14</v>
      </c>
      <c r="D1391">
        <v>39.9416802</v>
      </c>
      <c r="E1391">
        <v>-75.151915900000006</v>
      </c>
      <c r="F1391" t="s">
        <v>4885</v>
      </c>
      <c r="G1391">
        <v>692</v>
      </c>
      <c r="H1391">
        <v>4</v>
      </c>
      <c r="I1391" t="s">
        <v>4924</v>
      </c>
      <c r="J1391">
        <v>5</v>
      </c>
      <c r="K1391" t="s">
        <v>4925</v>
      </c>
      <c r="L1391" t="s">
        <v>4926</v>
      </c>
    </row>
    <row r="1392" spans="1:23" x14ac:dyDescent="0.3">
      <c r="A1392" t="s">
        <v>4927</v>
      </c>
      <c r="B1392" t="s">
        <v>4928</v>
      </c>
      <c r="C1392" t="s">
        <v>14</v>
      </c>
      <c r="D1392">
        <v>39.945179483700002</v>
      </c>
      <c r="E1392">
        <v>-75.177189693599999</v>
      </c>
      <c r="F1392" t="s">
        <v>4929</v>
      </c>
      <c r="G1392">
        <v>691</v>
      </c>
      <c r="H1392">
        <v>4</v>
      </c>
      <c r="I1392" t="s">
        <v>4930</v>
      </c>
      <c r="J1392">
        <v>2</v>
      </c>
      <c r="K1392" t="s">
        <v>4931</v>
      </c>
      <c r="L1392" t="s">
        <v>2772</v>
      </c>
    </row>
    <row r="1393" spans="1:13" x14ac:dyDescent="0.3">
      <c r="A1393" t="s">
        <v>4927</v>
      </c>
      <c r="B1393" t="s">
        <v>4928</v>
      </c>
      <c r="C1393" t="s">
        <v>14</v>
      </c>
      <c r="D1393">
        <v>39.945179483700002</v>
      </c>
      <c r="E1393">
        <v>-75.177189693599999</v>
      </c>
      <c r="F1393" t="s">
        <v>4929</v>
      </c>
      <c r="G1393">
        <v>691</v>
      </c>
      <c r="H1393">
        <v>4</v>
      </c>
      <c r="I1393" t="s">
        <v>4932</v>
      </c>
      <c r="J1393">
        <v>5</v>
      </c>
      <c r="L1393" t="s">
        <v>4933</v>
      </c>
    </row>
    <row r="1394" spans="1:13" x14ac:dyDescent="0.3">
      <c r="A1394" t="s">
        <v>4927</v>
      </c>
      <c r="B1394" t="s">
        <v>4928</v>
      </c>
      <c r="C1394" t="s">
        <v>14</v>
      </c>
      <c r="D1394">
        <v>39.945179483700002</v>
      </c>
      <c r="E1394">
        <v>-75.177189693599999</v>
      </c>
      <c r="F1394" t="s">
        <v>4929</v>
      </c>
      <c r="G1394">
        <v>691</v>
      </c>
      <c r="H1394">
        <v>4</v>
      </c>
      <c r="I1394" t="s">
        <v>4934</v>
      </c>
      <c r="J1394">
        <v>5</v>
      </c>
      <c r="K1394" t="s">
        <v>4935</v>
      </c>
      <c r="L1394" t="s">
        <v>4936</v>
      </c>
    </row>
    <row r="1395" spans="1:13" x14ac:dyDescent="0.3">
      <c r="A1395" t="s">
        <v>4927</v>
      </c>
      <c r="B1395" t="s">
        <v>4928</v>
      </c>
      <c r="C1395" t="s">
        <v>14</v>
      </c>
      <c r="D1395">
        <v>39.945179483700002</v>
      </c>
      <c r="E1395">
        <v>-75.177189693599999</v>
      </c>
      <c r="F1395" t="s">
        <v>4929</v>
      </c>
      <c r="G1395">
        <v>691</v>
      </c>
      <c r="H1395">
        <v>4</v>
      </c>
      <c r="I1395" t="s">
        <v>4937</v>
      </c>
      <c r="J1395">
        <v>5</v>
      </c>
      <c r="L1395" t="s">
        <v>4938</v>
      </c>
    </row>
    <row r="1396" spans="1:13" x14ac:dyDescent="0.3">
      <c r="A1396" t="s">
        <v>4927</v>
      </c>
      <c r="B1396" t="s">
        <v>4928</v>
      </c>
      <c r="C1396" t="s">
        <v>14</v>
      </c>
      <c r="D1396">
        <v>39.945179483700002</v>
      </c>
      <c r="E1396">
        <v>-75.177189693599999</v>
      </c>
      <c r="F1396" t="s">
        <v>4929</v>
      </c>
      <c r="G1396">
        <v>691</v>
      </c>
      <c r="H1396">
        <v>4</v>
      </c>
      <c r="I1396" t="s">
        <v>4939</v>
      </c>
      <c r="J1396">
        <v>4</v>
      </c>
      <c r="K1396" t="s">
        <v>4940</v>
      </c>
      <c r="L1396" t="s">
        <v>4941</v>
      </c>
    </row>
    <row r="1397" spans="1:13" x14ac:dyDescent="0.3">
      <c r="A1397" t="s">
        <v>4927</v>
      </c>
      <c r="B1397" t="s">
        <v>4928</v>
      </c>
      <c r="C1397" t="s">
        <v>14</v>
      </c>
      <c r="D1397">
        <v>39.945179483700002</v>
      </c>
      <c r="E1397">
        <v>-75.177189693599999</v>
      </c>
      <c r="F1397" t="s">
        <v>4929</v>
      </c>
      <c r="G1397">
        <v>691</v>
      </c>
      <c r="H1397">
        <v>4</v>
      </c>
      <c r="I1397" t="s">
        <v>4942</v>
      </c>
      <c r="J1397">
        <v>2</v>
      </c>
      <c r="L1397" t="s">
        <v>4943</v>
      </c>
    </row>
    <row r="1398" spans="1:13" x14ac:dyDescent="0.3">
      <c r="A1398" t="s">
        <v>4927</v>
      </c>
      <c r="B1398" t="s">
        <v>4928</v>
      </c>
      <c r="C1398" t="s">
        <v>14</v>
      </c>
      <c r="D1398">
        <v>39.945179483700002</v>
      </c>
      <c r="E1398">
        <v>-75.177189693599999</v>
      </c>
      <c r="F1398" t="s">
        <v>4929</v>
      </c>
      <c r="G1398">
        <v>691</v>
      </c>
      <c r="H1398">
        <v>4</v>
      </c>
      <c r="I1398" t="s">
        <v>4944</v>
      </c>
      <c r="J1398">
        <v>4</v>
      </c>
      <c r="K1398" t="s">
        <v>4945</v>
      </c>
      <c r="L1398" t="s">
        <v>4946</v>
      </c>
    </row>
    <row r="1399" spans="1:13" x14ac:dyDescent="0.3">
      <c r="A1399" t="s">
        <v>4927</v>
      </c>
      <c r="B1399" t="s">
        <v>4928</v>
      </c>
      <c r="C1399" t="s">
        <v>14</v>
      </c>
      <c r="D1399">
        <v>39.945179483700002</v>
      </c>
      <c r="E1399">
        <v>-75.177189693599999</v>
      </c>
      <c r="F1399" t="s">
        <v>4929</v>
      </c>
      <c r="G1399">
        <v>691</v>
      </c>
      <c r="H1399">
        <v>4</v>
      </c>
      <c r="I1399" t="s">
        <v>4947</v>
      </c>
      <c r="J1399">
        <v>4</v>
      </c>
      <c r="K1399" t="s">
        <v>4948</v>
      </c>
      <c r="L1399" t="s">
        <v>4949</v>
      </c>
      <c r="M1399" t="s">
        <v>4950</v>
      </c>
    </row>
    <row r="1400" spans="1:13" x14ac:dyDescent="0.3">
      <c r="A1400" t="s">
        <v>4927</v>
      </c>
      <c r="B1400" t="s">
        <v>4928</v>
      </c>
      <c r="C1400" t="s">
        <v>14</v>
      </c>
      <c r="D1400">
        <v>39.945179483700002</v>
      </c>
      <c r="E1400">
        <v>-75.177189693599999</v>
      </c>
      <c r="F1400" t="s">
        <v>4929</v>
      </c>
      <c r="G1400">
        <v>691</v>
      </c>
      <c r="H1400">
        <v>4</v>
      </c>
      <c r="I1400" t="s">
        <v>4951</v>
      </c>
      <c r="J1400">
        <v>4</v>
      </c>
      <c r="K1400" t="s">
        <v>4952</v>
      </c>
      <c r="L1400" t="s">
        <v>4953</v>
      </c>
    </row>
    <row r="1401" spans="1:13" x14ac:dyDescent="0.3">
      <c r="A1401" t="s">
        <v>4927</v>
      </c>
      <c r="B1401" t="s">
        <v>4928</v>
      </c>
      <c r="C1401" t="s">
        <v>14</v>
      </c>
      <c r="D1401">
        <v>39.945179483700002</v>
      </c>
      <c r="E1401">
        <v>-75.177189693599999</v>
      </c>
      <c r="F1401" t="s">
        <v>4929</v>
      </c>
      <c r="G1401">
        <v>691</v>
      </c>
      <c r="H1401">
        <v>4</v>
      </c>
      <c r="I1401" t="s">
        <v>4954</v>
      </c>
      <c r="J1401">
        <v>4</v>
      </c>
      <c r="K1401" t="s">
        <v>4955</v>
      </c>
      <c r="L1401" t="s">
        <v>4956</v>
      </c>
    </row>
    <row r="1402" spans="1:13" x14ac:dyDescent="0.3">
      <c r="A1402" t="s">
        <v>4957</v>
      </c>
      <c r="B1402" t="s">
        <v>4958</v>
      </c>
      <c r="C1402" t="s">
        <v>14</v>
      </c>
      <c r="D1402">
        <v>39.955216700000001</v>
      </c>
      <c r="E1402">
        <v>-75.157426799999996</v>
      </c>
      <c r="F1402" t="s">
        <v>4959</v>
      </c>
      <c r="G1402">
        <v>691</v>
      </c>
      <c r="H1402">
        <v>4.5</v>
      </c>
      <c r="I1402" t="s">
        <v>4960</v>
      </c>
      <c r="J1402">
        <v>4</v>
      </c>
      <c r="K1402" t="s">
        <v>4961</v>
      </c>
      <c r="L1402" t="s">
        <v>4962</v>
      </c>
    </row>
    <row r="1403" spans="1:13" x14ac:dyDescent="0.3">
      <c r="A1403" t="s">
        <v>4957</v>
      </c>
      <c r="B1403" t="s">
        <v>4958</v>
      </c>
      <c r="C1403" t="s">
        <v>14</v>
      </c>
      <c r="D1403">
        <v>39.955216700000001</v>
      </c>
      <c r="E1403">
        <v>-75.157426799999996</v>
      </c>
      <c r="F1403" t="s">
        <v>4959</v>
      </c>
      <c r="G1403">
        <v>691</v>
      </c>
      <c r="H1403">
        <v>4.5</v>
      </c>
      <c r="I1403" t="s">
        <v>4963</v>
      </c>
      <c r="J1403">
        <v>5</v>
      </c>
      <c r="K1403" t="s">
        <v>4964</v>
      </c>
      <c r="L1403" t="s">
        <v>4965</v>
      </c>
    </row>
    <row r="1404" spans="1:13" x14ac:dyDescent="0.3">
      <c r="A1404" t="s">
        <v>4957</v>
      </c>
      <c r="B1404" t="s">
        <v>4958</v>
      </c>
      <c r="C1404" t="s">
        <v>14</v>
      </c>
      <c r="D1404">
        <v>39.955216700000001</v>
      </c>
      <c r="E1404">
        <v>-75.157426799999996</v>
      </c>
      <c r="F1404" t="s">
        <v>4959</v>
      </c>
      <c r="G1404">
        <v>691</v>
      </c>
      <c r="H1404">
        <v>4.5</v>
      </c>
      <c r="I1404" t="s">
        <v>4966</v>
      </c>
      <c r="J1404">
        <v>5</v>
      </c>
      <c r="K1404" t="s">
        <v>4967</v>
      </c>
      <c r="L1404" t="s">
        <v>4968</v>
      </c>
    </row>
    <row r="1405" spans="1:13" x14ac:dyDescent="0.3">
      <c r="A1405" t="s">
        <v>4957</v>
      </c>
      <c r="B1405" t="s">
        <v>4958</v>
      </c>
      <c r="C1405" t="s">
        <v>14</v>
      </c>
      <c r="D1405">
        <v>39.955216700000001</v>
      </c>
      <c r="E1405">
        <v>-75.157426799999996</v>
      </c>
      <c r="F1405" t="s">
        <v>4959</v>
      </c>
      <c r="G1405">
        <v>691</v>
      </c>
      <c r="H1405">
        <v>4.5</v>
      </c>
      <c r="I1405" t="s">
        <v>4969</v>
      </c>
      <c r="J1405">
        <v>5</v>
      </c>
      <c r="L1405" t="s">
        <v>4970</v>
      </c>
    </row>
    <row r="1406" spans="1:13" x14ac:dyDescent="0.3">
      <c r="A1406" t="s">
        <v>4957</v>
      </c>
      <c r="B1406" t="s">
        <v>4958</v>
      </c>
      <c r="C1406" t="s">
        <v>14</v>
      </c>
      <c r="D1406">
        <v>39.955216700000001</v>
      </c>
      <c r="E1406">
        <v>-75.157426799999996</v>
      </c>
      <c r="F1406" t="s">
        <v>4959</v>
      </c>
      <c r="G1406">
        <v>691</v>
      </c>
      <c r="H1406">
        <v>4.5</v>
      </c>
      <c r="I1406" t="s">
        <v>4971</v>
      </c>
      <c r="J1406">
        <v>5</v>
      </c>
      <c r="K1406" t="s">
        <v>4972</v>
      </c>
      <c r="L1406" t="s">
        <v>4973</v>
      </c>
    </row>
    <row r="1407" spans="1:13" x14ac:dyDescent="0.3">
      <c r="A1407" t="s">
        <v>4957</v>
      </c>
      <c r="B1407" t="s">
        <v>4958</v>
      </c>
      <c r="C1407" t="s">
        <v>14</v>
      </c>
      <c r="D1407">
        <v>39.955216700000001</v>
      </c>
      <c r="E1407">
        <v>-75.157426799999996</v>
      </c>
      <c r="F1407" t="s">
        <v>4959</v>
      </c>
      <c r="G1407">
        <v>691</v>
      </c>
      <c r="H1407">
        <v>4.5</v>
      </c>
      <c r="I1407" t="s">
        <v>4974</v>
      </c>
      <c r="J1407">
        <v>4</v>
      </c>
      <c r="K1407" t="s">
        <v>4975</v>
      </c>
      <c r="L1407" t="s">
        <v>4976</v>
      </c>
    </row>
    <row r="1408" spans="1:13" x14ac:dyDescent="0.3">
      <c r="A1408" t="s">
        <v>4957</v>
      </c>
      <c r="B1408" t="s">
        <v>4958</v>
      </c>
      <c r="C1408" t="s">
        <v>14</v>
      </c>
      <c r="D1408">
        <v>39.955216700000001</v>
      </c>
      <c r="E1408">
        <v>-75.157426799999996</v>
      </c>
      <c r="F1408" t="s">
        <v>4959</v>
      </c>
      <c r="G1408">
        <v>691</v>
      </c>
      <c r="H1408">
        <v>4.5</v>
      </c>
      <c r="I1408" t="s">
        <v>4977</v>
      </c>
      <c r="J1408">
        <v>5</v>
      </c>
      <c r="L1408" t="s">
        <v>4978</v>
      </c>
    </row>
    <row r="1409" spans="1:12" x14ac:dyDescent="0.3">
      <c r="A1409" t="s">
        <v>4957</v>
      </c>
      <c r="B1409" t="s">
        <v>4958</v>
      </c>
      <c r="C1409" t="s">
        <v>14</v>
      </c>
      <c r="D1409">
        <v>39.955216700000001</v>
      </c>
      <c r="E1409">
        <v>-75.157426799999996</v>
      </c>
      <c r="F1409" t="s">
        <v>4959</v>
      </c>
      <c r="G1409">
        <v>691</v>
      </c>
      <c r="H1409">
        <v>4.5</v>
      </c>
      <c r="I1409" t="s">
        <v>4979</v>
      </c>
      <c r="J1409">
        <v>5</v>
      </c>
      <c r="K1409" t="s">
        <v>4980</v>
      </c>
      <c r="L1409" t="s">
        <v>4981</v>
      </c>
    </row>
    <row r="1410" spans="1:12" x14ac:dyDescent="0.3">
      <c r="A1410" t="s">
        <v>4957</v>
      </c>
      <c r="B1410" t="s">
        <v>4958</v>
      </c>
      <c r="C1410" t="s">
        <v>14</v>
      </c>
      <c r="D1410">
        <v>39.955216700000001</v>
      </c>
      <c r="E1410">
        <v>-75.157426799999996</v>
      </c>
      <c r="F1410" t="s">
        <v>4959</v>
      </c>
      <c r="G1410">
        <v>691</v>
      </c>
      <c r="H1410">
        <v>4.5</v>
      </c>
      <c r="I1410" t="s">
        <v>4982</v>
      </c>
      <c r="J1410">
        <v>4</v>
      </c>
      <c r="K1410" t="s">
        <v>4983</v>
      </c>
      <c r="L1410" t="s">
        <v>4984</v>
      </c>
    </row>
    <row r="1411" spans="1:12" x14ac:dyDescent="0.3">
      <c r="A1411" t="s">
        <v>4957</v>
      </c>
      <c r="B1411" t="s">
        <v>4958</v>
      </c>
      <c r="C1411" t="s">
        <v>14</v>
      </c>
      <c r="D1411">
        <v>39.955216700000001</v>
      </c>
      <c r="E1411">
        <v>-75.157426799999996</v>
      </c>
      <c r="F1411" t="s">
        <v>4959</v>
      </c>
      <c r="G1411">
        <v>691</v>
      </c>
      <c r="H1411">
        <v>4.5</v>
      </c>
      <c r="I1411" t="s">
        <v>4985</v>
      </c>
      <c r="J1411">
        <v>4</v>
      </c>
      <c r="K1411" t="s">
        <v>4986</v>
      </c>
      <c r="L1411" t="s">
        <v>4987</v>
      </c>
    </row>
    <row r="1412" spans="1:12" x14ac:dyDescent="0.3">
      <c r="A1412" t="s">
        <v>4988</v>
      </c>
      <c r="B1412" t="s">
        <v>4989</v>
      </c>
      <c r="C1412" t="s">
        <v>14</v>
      </c>
      <c r="D1412">
        <v>39.946657899999998</v>
      </c>
      <c r="E1412">
        <v>-75.144723999999997</v>
      </c>
      <c r="F1412" t="s">
        <v>4990</v>
      </c>
      <c r="G1412">
        <v>689</v>
      </c>
      <c r="H1412">
        <v>3.5</v>
      </c>
      <c r="I1412" t="s">
        <v>4991</v>
      </c>
      <c r="J1412">
        <v>3</v>
      </c>
      <c r="K1412" t="s">
        <v>4992</v>
      </c>
      <c r="L1412" t="s">
        <v>4993</v>
      </c>
    </row>
    <row r="1413" spans="1:12" x14ac:dyDescent="0.3">
      <c r="A1413" t="s">
        <v>4988</v>
      </c>
      <c r="B1413" t="s">
        <v>4989</v>
      </c>
      <c r="C1413" t="s">
        <v>14</v>
      </c>
      <c r="D1413">
        <v>39.946657899999998</v>
      </c>
      <c r="E1413">
        <v>-75.144723999999997</v>
      </c>
      <c r="F1413" t="s">
        <v>4990</v>
      </c>
      <c r="G1413">
        <v>689</v>
      </c>
      <c r="H1413">
        <v>3.5</v>
      </c>
      <c r="I1413" t="s">
        <v>4994</v>
      </c>
      <c r="J1413">
        <v>3</v>
      </c>
      <c r="K1413" t="s">
        <v>4995</v>
      </c>
      <c r="L1413" t="s">
        <v>4996</v>
      </c>
    </row>
    <row r="1414" spans="1:12" x14ac:dyDescent="0.3">
      <c r="A1414" t="s">
        <v>4988</v>
      </c>
      <c r="B1414" t="s">
        <v>4989</v>
      </c>
      <c r="C1414" t="s">
        <v>14</v>
      </c>
      <c r="D1414">
        <v>39.946657899999998</v>
      </c>
      <c r="E1414">
        <v>-75.144723999999997</v>
      </c>
      <c r="F1414" t="s">
        <v>4990</v>
      </c>
      <c r="G1414">
        <v>689</v>
      </c>
      <c r="H1414">
        <v>3.5</v>
      </c>
      <c r="I1414" t="s">
        <v>4997</v>
      </c>
      <c r="J1414">
        <v>1</v>
      </c>
      <c r="K1414" t="s">
        <v>4998</v>
      </c>
      <c r="L1414" t="s">
        <v>4999</v>
      </c>
    </row>
    <row r="1415" spans="1:12" x14ac:dyDescent="0.3">
      <c r="A1415" t="s">
        <v>4988</v>
      </c>
      <c r="B1415" t="s">
        <v>4989</v>
      </c>
      <c r="C1415" t="s">
        <v>14</v>
      </c>
      <c r="D1415">
        <v>39.946657899999998</v>
      </c>
      <c r="E1415">
        <v>-75.144723999999997</v>
      </c>
      <c r="F1415" t="s">
        <v>4990</v>
      </c>
      <c r="G1415">
        <v>689</v>
      </c>
      <c r="H1415">
        <v>3.5</v>
      </c>
      <c r="I1415" t="s">
        <v>5000</v>
      </c>
      <c r="J1415">
        <v>5</v>
      </c>
      <c r="K1415" t="s">
        <v>5001</v>
      </c>
      <c r="L1415" t="s">
        <v>5002</v>
      </c>
    </row>
    <row r="1416" spans="1:12" x14ac:dyDescent="0.3">
      <c r="A1416" t="s">
        <v>4988</v>
      </c>
      <c r="B1416" t="s">
        <v>4989</v>
      </c>
      <c r="C1416" t="s">
        <v>14</v>
      </c>
      <c r="D1416">
        <v>39.946657899999998</v>
      </c>
      <c r="E1416">
        <v>-75.144723999999997</v>
      </c>
      <c r="F1416" t="s">
        <v>4990</v>
      </c>
      <c r="G1416">
        <v>689</v>
      </c>
      <c r="H1416">
        <v>3.5</v>
      </c>
      <c r="I1416" t="s">
        <v>5003</v>
      </c>
      <c r="J1416">
        <v>5</v>
      </c>
      <c r="K1416" t="s">
        <v>5004</v>
      </c>
      <c r="L1416" t="s">
        <v>5005</v>
      </c>
    </row>
    <row r="1417" spans="1:12" x14ac:dyDescent="0.3">
      <c r="A1417" t="s">
        <v>4988</v>
      </c>
      <c r="B1417" t="s">
        <v>4989</v>
      </c>
      <c r="C1417" t="s">
        <v>14</v>
      </c>
      <c r="D1417">
        <v>39.946657899999998</v>
      </c>
      <c r="E1417">
        <v>-75.144723999999997</v>
      </c>
      <c r="F1417" t="s">
        <v>4990</v>
      </c>
      <c r="G1417">
        <v>689</v>
      </c>
      <c r="H1417">
        <v>3.5</v>
      </c>
      <c r="I1417" t="s">
        <v>5006</v>
      </c>
      <c r="J1417">
        <v>3</v>
      </c>
      <c r="K1417" t="s">
        <v>5007</v>
      </c>
      <c r="L1417" t="s">
        <v>5008</v>
      </c>
    </row>
    <row r="1418" spans="1:12" x14ac:dyDescent="0.3">
      <c r="A1418" t="s">
        <v>4988</v>
      </c>
      <c r="B1418" t="s">
        <v>4989</v>
      </c>
      <c r="C1418" t="s">
        <v>14</v>
      </c>
      <c r="D1418">
        <v>39.946657899999998</v>
      </c>
      <c r="E1418">
        <v>-75.144723999999997</v>
      </c>
      <c r="F1418" t="s">
        <v>4990</v>
      </c>
      <c r="G1418">
        <v>689</v>
      </c>
      <c r="H1418">
        <v>3.5</v>
      </c>
      <c r="I1418" t="s">
        <v>5009</v>
      </c>
      <c r="J1418">
        <v>4</v>
      </c>
      <c r="K1418" t="s">
        <v>5010</v>
      </c>
      <c r="L1418" t="s">
        <v>5011</v>
      </c>
    </row>
    <row r="1419" spans="1:12" x14ac:dyDescent="0.3">
      <c r="A1419" t="s">
        <v>4988</v>
      </c>
      <c r="B1419" t="s">
        <v>4989</v>
      </c>
      <c r="C1419" t="s">
        <v>14</v>
      </c>
      <c r="D1419">
        <v>39.946657899999998</v>
      </c>
      <c r="E1419">
        <v>-75.144723999999997</v>
      </c>
      <c r="F1419" t="s">
        <v>4990</v>
      </c>
      <c r="G1419">
        <v>689</v>
      </c>
      <c r="H1419">
        <v>3.5</v>
      </c>
      <c r="I1419" t="s">
        <v>5012</v>
      </c>
      <c r="J1419">
        <v>2</v>
      </c>
      <c r="K1419" t="s">
        <v>5013</v>
      </c>
      <c r="L1419" t="s">
        <v>5014</v>
      </c>
    </row>
    <row r="1420" spans="1:12" x14ac:dyDescent="0.3">
      <c r="A1420" t="s">
        <v>4988</v>
      </c>
      <c r="B1420" t="s">
        <v>4989</v>
      </c>
      <c r="C1420" t="s">
        <v>14</v>
      </c>
      <c r="D1420">
        <v>39.946657899999998</v>
      </c>
      <c r="E1420">
        <v>-75.144723999999997</v>
      </c>
      <c r="F1420" t="s">
        <v>4990</v>
      </c>
      <c r="G1420">
        <v>689</v>
      </c>
      <c r="H1420">
        <v>3.5</v>
      </c>
      <c r="I1420" t="s">
        <v>5015</v>
      </c>
      <c r="J1420">
        <v>4</v>
      </c>
      <c r="K1420" t="s">
        <v>5016</v>
      </c>
      <c r="L1420" t="s">
        <v>5017</v>
      </c>
    </row>
    <row r="1421" spans="1:12" x14ac:dyDescent="0.3">
      <c r="A1421" t="s">
        <v>4988</v>
      </c>
      <c r="B1421" t="s">
        <v>4989</v>
      </c>
      <c r="C1421" t="s">
        <v>14</v>
      </c>
      <c r="D1421">
        <v>39.946657899999998</v>
      </c>
      <c r="E1421">
        <v>-75.144723999999997</v>
      </c>
      <c r="F1421" t="s">
        <v>4990</v>
      </c>
      <c r="G1421">
        <v>689</v>
      </c>
      <c r="H1421">
        <v>3.5</v>
      </c>
      <c r="I1421" t="s">
        <v>5018</v>
      </c>
      <c r="J1421">
        <v>5</v>
      </c>
      <c r="K1421" t="s">
        <v>5019</v>
      </c>
      <c r="L1421" t="s">
        <v>5020</v>
      </c>
    </row>
    <row r="1422" spans="1:12" x14ac:dyDescent="0.3">
      <c r="A1422" t="s">
        <v>5021</v>
      </c>
      <c r="B1422" t="s">
        <v>5022</v>
      </c>
      <c r="C1422" t="s">
        <v>14</v>
      </c>
      <c r="D1422">
        <v>39.949701400000002</v>
      </c>
      <c r="E1422">
        <v>-75.144274499999995</v>
      </c>
      <c r="F1422" t="s">
        <v>5023</v>
      </c>
      <c r="G1422">
        <v>686</v>
      </c>
      <c r="H1422">
        <v>3.5</v>
      </c>
      <c r="I1422" t="s">
        <v>5024</v>
      </c>
      <c r="J1422">
        <v>1</v>
      </c>
      <c r="K1422" t="s">
        <v>5025</v>
      </c>
      <c r="L1422" t="s">
        <v>5026</v>
      </c>
    </row>
    <row r="1423" spans="1:12" x14ac:dyDescent="0.3">
      <c r="A1423" t="s">
        <v>5021</v>
      </c>
      <c r="B1423" t="s">
        <v>5022</v>
      </c>
      <c r="C1423" t="s">
        <v>14</v>
      </c>
      <c r="D1423">
        <v>39.949701400000002</v>
      </c>
      <c r="E1423">
        <v>-75.144274499999995</v>
      </c>
      <c r="F1423" t="s">
        <v>5023</v>
      </c>
      <c r="G1423">
        <v>686</v>
      </c>
      <c r="H1423">
        <v>3.5</v>
      </c>
      <c r="I1423" t="s">
        <v>5027</v>
      </c>
      <c r="J1423">
        <v>3</v>
      </c>
      <c r="L1423" t="s">
        <v>5028</v>
      </c>
    </row>
    <row r="1424" spans="1:12" x14ac:dyDescent="0.3">
      <c r="A1424" t="s">
        <v>5021</v>
      </c>
      <c r="B1424" t="s">
        <v>5022</v>
      </c>
      <c r="C1424" t="s">
        <v>14</v>
      </c>
      <c r="D1424">
        <v>39.949701400000002</v>
      </c>
      <c r="E1424">
        <v>-75.144274499999995</v>
      </c>
      <c r="F1424" t="s">
        <v>5023</v>
      </c>
      <c r="G1424">
        <v>686</v>
      </c>
      <c r="H1424">
        <v>3.5</v>
      </c>
      <c r="I1424" t="s">
        <v>5029</v>
      </c>
      <c r="J1424">
        <v>5</v>
      </c>
      <c r="K1424" t="s">
        <v>5030</v>
      </c>
      <c r="L1424" t="s">
        <v>5031</v>
      </c>
    </row>
    <row r="1425" spans="1:15" x14ac:dyDescent="0.3">
      <c r="A1425" t="s">
        <v>5021</v>
      </c>
      <c r="B1425" t="s">
        <v>5022</v>
      </c>
      <c r="C1425" t="s">
        <v>14</v>
      </c>
      <c r="D1425">
        <v>39.949701400000002</v>
      </c>
      <c r="E1425">
        <v>-75.144274499999995</v>
      </c>
      <c r="F1425" t="s">
        <v>5023</v>
      </c>
      <c r="G1425">
        <v>686</v>
      </c>
      <c r="H1425">
        <v>3.5</v>
      </c>
      <c r="I1425" t="s">
        <v>5032</v>
      </c>
      <c r="J1425">
        <v>3</v>
      </c>
      <c r="K1425" t="s">
        <v>5033</v>
      </c>
      <c r="L1425" t="s">
        <v>5034</v>
      </c>
    </row>
    <row r="1426" spans="1:15" x14ac:dyDescent="0.3">
      <c r="A1426" t="s">
        <v>5021</v>
      </c>
      <c r="B1426" t="s">
        <v>5022</v>
      </c>
      <c r="C1426" t="s">
        <v>14</v>
      </c>
      <c r="D1426">
        <v>39.949701400000002</v>
      </c>
      <c r="E1426">
        <v>-75.144274499999995</v>
      </c>
      <c r="F1426" t="s">
        <v>5023</v>
      </c>
      <c r="G1426">
        <v>686</v>
      </c>
      <c r="H1426">
        <v>3.5</v>
      </c>
      <c r="I1426" t="s">
        <v>5035</v>
      </c>
      <c r="J1426">
        <v>1</v>
      </c>
      <c r="L1426" t="s">
        <v>5036</v>
      </c>
    </row>
    <row r="1427" spans="1:15" x14ac:dyDescent="0.3">
      <c r="A1427" t="s">
        <v>5021</v>
      </c>
      <c r="B1427" t="s">
        <v>5022</v>
      </c>
      <c r="C1427" t="s">
        <v>14</v>
      </c>
      <c r="D1427">
        <v>39.949701400000002</v>
      </c>
      <c r="E1427">
        <v>-75.144274499999995</v>
      </c>
      <c r="F1427" t="s">
        <v>5023</v>
      </c>
      <c r="G1427">
        <v>686</v>
      </c>
      <c r="H1427">
        <v>3.5</v>
      </c>
      <c r="I1427" t="s">
        <v>5037</v>
      </c>
      <c r="J1427">
        <v>4</v>
      </c>
      <c r="K1427" t="s">
        <v>5038</v>
      </c>
      <c r="L1427" t="s">
        <v>2397</v>
      </c>
    </row>
    <row r="1428" spans="1:15" x14ac:dyDescent="0.3">
      <c r="A1428" t="s">
        <v>5021</v>
      </c>
      <c r="B1428" t="s">
        <v>5022</v>
      </c>
      <c r="C1428" t="s">
        <v>14</v>
      </c>
      <c r="D1428">
        <v>39.949701400000002</v>
      </c>
      <c r="E1428">
        <v>-75.144274499999995</v>
      </c>
      <c r="F1428" t="s">
        <v>5023</v>
      </c>
      <c r="G1428">
        <v>686</v>
      </c>
      <c r="H1428">
        <v>3.5</v>
      </c>
      <c r="I1428" t="s">
        <v>5039</v>
      </c>
      <c r="J1428">
        <v>2</v>
      </c>
      <c r="L1428" t="s">
        <v>5040</v>
      </c>
    </row>
    <row r="1429" spans="1:15" x14ac:dyDescent="0.3">
      <c r="A1429" t="s">
        <v>5021</v>
      </c>
      <c r="B1429" t="s">
        <v>5022</v>
      </c>
      <c r="C1429" t="s">
        <v>14</v>
      </c>
      <c r="D1429">
        <v>39.949701400000002</v>
      </c>
      <c r="E1429">
        <v>-75.144274499999995</v>
      </c>
      <c r="F1429" t="s">
        <v>5023</v>
      </c>
      <c r="G1429">
        <v>686</v>
      </c>
      <c r="H1429">
        <v>3.5</v>
      </c>
      <c r="I1429" t="s">
        <v>5041</v>
      </c>
      <c r="J1429">
        <v>4</v>
      </c>
      <c r="K1429" t="s">
        <v>5042</v>
      </c>
      <c r="L1429" t="s">
        <v>5043</v>
      </c>
    </row>
    <row r="1430" spans="1:15" x14ac:dyDescent="0.3">
      <c r="A1430" t="s">
        <v>5021</v>
      </c>
      <c r="B1430" t="s">
        <v>5022</v>
      </c>
      <c r="C1430" t="s">
        <v>14</v>
      </c>
      <c r="D1430">
        <v>39.949701400000002</v>
      </c>
      <c r="E1430">
        <v>-75.144274499999995</v>
      </c>
      <c r="F1430" t="s">
        <v>5023</v>
      </c>
      <c r="G1430">
        <v>686</v>
      </c>
      <c r="H1430">
        <v>3.5</v>
      </c>
      <c r="I1430" t="s">
        <v>5044</v>
      </c>
      <c r="J1430">
        <v>3</v>
      </c>
      <c r="K1430" t="s">
        <v>5045</v>
      </c>
      <c r="L1430" t="s">
        <v>5046</v>
      </c>
    </row>
    <row r="1431" spans="1:15" x14ac:dyDescent="0.3">
      <c r="A1431" t="s">
        <v>5021</v>
      </c>
      <c r="B1431" t="s">
        <v>5022</v>
      </c>
      <c r="C1431" t="s">
        <v>14</v>
      </c>
      <c r="D1431">
        <v>39.949701400000002</v>
      </c>
      <c r="E1431">
        <v>-75.144274499999995</v>
      </c>
      <c r="F1431" t="s">
        <v>5023</v>
      </c>
      <c r="G1431">
        <v>686</v>
      </c>
      <c r="H1431">
        <v>3.5</v>
      </c>
      <c r="I1431" t="s">
        <v>5047</v>
      </c>
      <c r="J1431">
        <v>3</v>
      </c>
      <c r="K1431" t="s">
        <v>5048</v>
      </c>
      <c r="L1431" t="s">
        <v>5049</v>
      </c>
    </row>
    <row r="1432" spans="1:15" x14ac:dyDescent="0.3">
      <c r="A1432" t="s">
        <v>5050</v>
      </c>
      <c r="B1432" t="s">
        <v>5051</v>
      </c>
      <c r="C1432" t="s">
        <v>14</v>
      </c>
      <c r="D1432">
        <v>39.952030100000002</v>
      </c>
      <c r="E1432">
        <v>-75.174896009299999</v>
      </c>
      <c r="F1432" t="s">
        <v>5052</v>
      </c>
      <c r="G1432">
        <v>682</v>
      </c>
      <c r="H1432">
        <v>4</v>
      </c>
      <c r="I1432" t="s">
        <v>5053</v>
      </c>
      <c r="J1432">
        <v>3</v>
      </c>
      <c r="K1432" t="s">
        <v>5054</v>
      </c>
      <c r="L1432" t="s">
        <v>5055</v>
      </c>
      <c r="M1432" t="s">
        <v>5056</v>
      </c>
      <c r="N1432" t="s">
        <v>5057</v>
      </c>
      <c r="O1432" t="s">
        <v>4223</v>
      </c>
    </row>
    <row r="1433" spans="1:15" x14ac:dyDescent="0.3">
      <c r="A1433" t="s">
        <v>5050</v>
      </c>
      <c r="B1433" t="s">
        <v>5051</v>
      </c>
      <c r="C1433" t="s">
        <v>14</v>
      </c>
      <c r="D1433">
        <v>39.952030100000002</v>
      </c>
      <c r="E1433">
        <v>-75.174896009299999</v>
      </c>
      <c r="F1433" t="s">
        <v>5052</v>
      </c>
      <c r="G1433">
        <v>682</v>
      </c>
      <c r="H1433">
        <v>4</v>
      </c>
      <c r="I1433" t="s">
        <v>5058</v>
      </c>
      <c r="J1433">
        <v>5</v>
      </c>
      <c r="K1433" t="s">
        <v>5059</v>
      </c>
      <c r="L1433" t="s">
        <v>5060</v>
      </c>
    </row>
    <row r="1434" spans="1:15" x14ac:dyDescent="0.3">
      <c r="A1434" t="s">
        <v>5050</v>
      </c>
      <c r="B1434" t="s">
        <v>5051</v>
      </c>
      <c r="C1434" t="s">
        <v>14</v>
      </c>
      <c r="D1434">
        <v>39.952030100000002</v>
      </c>
      <c r="E1434">
        <v>-75.174896009299999</v>
      </c>
      <c r="F1434" t="s">
        <v>5052</v>
      </c>
      <c r="G1434">
        <v>682</v>
      </c>
      <c r="H1434">
        <v>4</v>
      </c>
      <c r="I1434" t="s">
        <v>5061</v>
      </c>
      <c r="J1434">
        <v>5</v>
      </c>
      <c r="K1434" t="s">
        <v>5062</v>
      </c>
      <c r="L1434" t="s">
        <v>5063</v>
      </c>
    </row>
    <row r="1435" spans="1:15" x14ac:dyDescent="0.3">
      <c r="A1435" t="s">
        <v>5050</v>
      </c>
      <c r="B1435" t="s">
        <v>5051</v>
      </c>
      <c r="C1435" t="s">
        <v>14</v>
      </c>
      <c r="D1435">
        <v>39.952030100000002</v>
      </c>
      <c r="E1435">
        <v>-75.174896009299999</v>
      </c>
      <c r="F1435" t="s">
        <v>5052</v>
      </c>
      <c r="G1435">
        <v>682</v>
      </c>
      <c r="H1435">
        <v>4</v>
      </c>
      <c r="I1435" t="s">
        <v>5064</v>
      </c>
      <c r="J1435">
        <v>3</v>
      </c>
      <c r="K1435" t="s">
        <v>5065</v>
      </c>
      <c r="L1435" t="s">
        <v>2130</v>
      </c>
    </row>
    <row r="1436" spans="1:15" x14ac:dyDescent="0.3">
      <c r="A1436" t="s">
        <v>5050</v>
      </c>
      <c r="B1436" t="s">
        <v>5051</v>
      </c>
      <c r="C1436" t="s">
        <v>14</v>
      </c>
      <c r="D1436">
        <v>39.952030100000002</v>
      </c>
      <c r="E1436">
        <v>-75.174896009299999</v>
      </c>
      <c r="F1436" t="s">
        <v>5052</v>
      </c>
      <c r="G1436">
        <v>682</v>
      </c>
      <c r="H1436">
        <v>4</v>
      </c>
      <c r="I1436" t="s">
        <v>5066</v>
      </c>
      <c r="J1436">
        <v>4</v>
      </c>
      <c r="K1436" t="s">
        <v>5067</v>
      </c>
      <c r="L1436" t="s">
        <v>5068</v>
      </c>
    </row>
    <row r="1437" spans="1:15" x14ac:dyDescent="0.3">
      <c r="A1437" t="s">
        <v>5050</v>
      </c>
      <c r="B1437" t="s">
        <v>5051</v>
      </c>
      <c r="C1437" t="s">
        <v>14</v>
      </c>
      <c r="D1437">
        <v>39.952030100000002</v>
      </c>
      <c r="E1437">
        <v>-75.174896009299999</v>
      </c>
      <c r="F1437" t="s">
        <v>5052</v>
      </c>
      <c r="G1437">
        <v>682</v>
      </c>
      <c r="H1437">
        <v>4</v>
      </c>
      <c r="I1437" t="s">
        <v>5069</v>
      </c>
      <c r="J1437">
        <v>5</v>
      </c>
      <c r="K1437" t="s">
        <v>5070</v>
      </c>
      <c r="L1437" t="s">
        <v>5071</v>
      </c>
    </row>
    <row r="1438" spans="1:15" x14ac:dyDescent="0.3">
      <c r="A1438" t="s">
        <v>5050</v>
      </c>
      <c r="B1438" t="s">
        <v>5051</v>
      </c>
      <c r="C1438" t="s">
        <v>14</v>
      </c>
      <c r="D1438">
        <v>39.952030100000002</v>
      </c>
      <c r="E1438">
        <v>-75.174896009299999</v>
      </c>
      <c r="F1438" t="s">
        <v>5052</v>
      </c>
      <c r="G1438">
        <v>682</v>
      </c>
      <c r="H1438">
        <v>4</v>
      </c>
      <c r="I1438" t="s">
        <v>5072</v>
      </c>
      <c r="J1438">
        <v>5</v>
      </c>
      <c r="L1438" t="s">
        <v>5073</v>
      </c>
    </row>
    <row r="1439" spans="1:15" x14ac:dyDescent="0.3">
      <c r="A1439" t="s">
        <v>5050</v>
      </c>
      <c r="B1439" t="s">
        <v>5051</v>
      </c>
      <c r="C1439" t="s">
        <v>14</v>
      </c>
      <c r="D1439">
        <v>39.952030100000002</v>
      </c>
      <c r="E1439">
        <v>-75.174896009299999</v>
      </c>
      <c r="F1439" t="s">
        <v>5052</v>
      </c>
      <c r="G1439">
        <v>682</v>
      </c>
      <c r="H1439">
        <v>4</v>
      </c>
      <c r="I1439" t="s">
        <v>5074</v>
      </c>
      <c r="J1439">
        <v>2</v>
      </c>
      <c r="K1439" t="s">
        <v>5075</v>
      </c>
      <c r="L1439" t="s">
        <v>5076</v>
      </c>
    </row>
    <row r="1440" spans="1:15" x14ac:dyDescent="0.3">
      <c r="A1440" t="s">
        <v>5050</v>
      </c>
      <c r="B1440" t="s">
        <v>5051</v>
      </c>
      <c r="C1440" t="s">
        <v>14</v>
      </c>
      <c r="D1440">
        <v>39.952030100000002</v>
      </c>
      <c r="E1440">
        <v>-75.174896009299999</v>
      </c>
      <c r="F1440" t="s">
        <v>5052</v>
      </c>
      <c r="G1440">
        <v>682</v>
      </c>
      <c r="H1440">
        <v>4</v>
      </c>
      <c r="I1440" t="s">
        <v>5077</v>
      </c>
      <c r="J1440">
        <v>5</v>
      </c>
      <c r="K1440" t="s">
        <v>5078</v>
      </c>
      <c r="L1440" t="s">
        <v>5079</v>
      </c>
    </row>
    <row r="1441" spans="1:18" x14ac:dyDescent="0.3">
      <c r="A1441" t="s">
        <v>5050</v>
      </c>
      <c r="B1441" t="s">
        <v>5051</v>
      </c>
      <c r="C1441" t="s">
        <v>14</v>
      </c>
      <c r="D1441">
        <v>39.952030100000002</v>
      </c>
      <c r="E1441">
        <v>-75.174896009299999</v>
      </c>
      <c r="F1441" t="s">
        <v>5052</v>
      </c>
      <c r="G1441">
        <v>682</v>
      </c>
      <c r="H1441">
        <v>4</v>
      </c>
      <c r="I1441" t="s">
        <v>5080</v>
      </c>
      <c r="J1441">
        <v>5</v>
      </c>
      <c r="K1441" t="s">
        <v>5081</v>
      </c>
      <c r="L1441" t="s">
        <v>5082</v>
      </c>
    </row>
    <row r="1442" spans="1:18" x14ac:dyDescent="0.3">
      <c r="A1442" t="s">
        <v>5083</v>
      </c>
      <c r="B1442" t="s">
        <v>5084</v>
      </c>
      <c r="C1442" t="s">
        <v>14</v>
      </c>
      <c r="D1442">
        <v>39.967534000000001</v>
      </c>
      <c r="E1442">
        <v>-75.176073400000007</v>
      </c>
      <c r="F1442" t="s">
        <v>5085</v>
      </c>
      <c r="G1442">
        <v>681</v>
      </c>
      <c r="H1442">
        <v>4</v>
      </c>
      <c r="I1442" t="s">
        <v>5086</v>
      </c>
      <c r="J1442">
        <v>4</v>
      </c>
      <c r="K1442" t="s">
        <v>5087</v>
      </c>
      <c r="L1442" t="s">
        <v>5088</v>
      </c>
      <c r="M1442" t="s">
        <v>5089</v>
      </c>
      <c r="N1442" t="s">
        <v>5090</v>
      </c>
    </row>
    <row r="1443" spans="1:18" x14ac:dyDescent="0.3">
      <c r="A1443" t="s">
        <v>5083</v>
      </c>
      <c r="B1443" t="s">
        <v>5084</v>
      </c>
      <c r="C1443" t="s">
        <v>14</v>
      </c>
      <c r="D1443">
        <v>39.967534000000001</v>
      </c>
      <c r="E1443">
        <v>-75.176073400000007</v>
      </c>
      <c r="F1443" t="s">
        <v>5085</v>
      </c>
      <c r="G1443">
        <v>681</v>
      </c>
      <c r="H1443">
        <v>4</v>
      </c>
      <c r="I1443" t="s">
        <v>5091</v>
      </c>
      <c r="J1443">
        <v>4</v>
      </c>
      <c r="K1443" t="s">
        <v>5092</v>
      </c>
      <c r="L1443" t="s">
        <v>2271</v>
      </c>
    </row>
    <row r="1444" spans="1:18" x14ac:dyDescent="0.3">
      <c r="A1444" t="s">
        <v>5083</v>
      </c>
      <c r="B1444" t="s">
        <v>5084</v>
      </c>
      <c r="C1444" t="s">
        <v>14</v>
      </c>
      <c r="D1444">
        <v>39.967534000000001</v>
      </c>
      <c r="E1444">
        <v>-75.176073400000007</v>
      </c>
      <c r="F1444" t="s">
        <v>5085</v>
      </c>
      <c r="G1444">
        <v>681</v>
      </c>
      <c r="H1444">
        <v>4</v>
      </c>
      <c r="I1444" t="s">
        <v>5093</v>
      </c>
      <c r="J1444">
        <v>3</v>
      </c>
      <c r="K1444" t="s">
        <v>5094</v>
      </c>
      <c r="L1444" t="s">
        <v>3332</v>
      </c>
    </row>
    <row r="1445" spans="1:18" x14ac:dyDescent="0.3">
      <c r="A1445" t="s">
        <v>5083</v>
      </c>
      <c r="B1445" t="s">
        <v>5084</v>
      </c>
      <c r="C1445" t="s">
        <v>14</v>
      </c>
      <c r="D1445">
        <v>39.967534000000001</v>
      </c>
      <c r="E1445">
        <v>-75.176073400000007</v>
      </c>
      <c r="F1445" t="s">
        <v>5085</v>
      </c>
      <c r="G1445">
        <v>681</v>
      </c>
      <c r="H1445">
        <v>4</v>
      </c>
      <c r="I1445" t="s">
        <v>5095</v>
      </c>
      <c r="J1445">
        <v>4</v>
      </c>
      <c r="L1445" t="s">
        <v>5096</v>
      </c>
    </row>
    <row r="1446" spans="1:18" x14ac:dyDescent="0.3">
      <c r="A1446" t="s">
        <v>5083</v>
      </c>
      <c r="B1446" t="s">
        <v>5084</v>
      </c>
      <c r="C1446" t="s">
        <v>14</v>
      </c>
      <c r="D1446">
        <v>39.967534000000001</v>
      </c>
      <c r="E1446">
        <v>-75.176073400000007</v>
      </c>
      <c r="F1446" t="s">
        <v>5085</v>
      </c>
      <c r="G1446">
        <v>681</v>
      </c>
      <c r="H1446">
        <v>4</v>
      </c>
      <c r="I1446" t="s">
        <v>5097</v>
      </c>
      <c r="J1446">
        <v>2</v>
      </c>
      <c r="K1446" t="s">
        <v>5098</v>
      </c>
      <c r="L1446" t="s">
        <v>5099</v>
      </c>
    </row>
    <row r="1447" spans="1:18" x14ac:dyDescent="0.3">
      <c r="A1447" t="s">
        <v>5083</v>
      </c>
      <c r="B1447" t="s">
        <v>5084</v>
      </c>
      <c r="C1447" t="s">
        <v>14</v>
      </c>
      <c r="D1447">
        <v>39.967534000000001</v>
      </c>
      <c r="E1447">
        <v>-75.176073400000007</v>
      </c>
      <c r="F1447" t="s">
        <v>5085</v>
      </c>
      <c r="G1447">
        <v>681</v>
      </c>
      <c r="H1447">
        <v>4</v>
      </c>
      <c r="I1447" t="s">
        <v>5100</v>
      </c>
      <c r="J1447">
        <v>5</v>
      </c>
      <c r="K1447" t="s">
        <v>5101</v>
      </c>
      <c r="L1447" t="s">
        <v>5102</v>
      </c>
    </row>
    <row r="1448" spans="1:18" x14ac:dyDescent="0.3">
      <c r="A1448" t="s">
        <v>5083</v>
      </c>
      <c r="B1448" t="s">
        <v>5084</v>
      </c>
      <c r="C1448" t="s">
        <v>14</v>
      </c>
      <c r="D1448">
        <v>39.967534000000001</v>
      </c>
      <c r="E1448">
        <v>-75.176073400000007</v>
      </c>
      <c r="F1448" t="s">
        <v>5085</v>
      </c>
      <c r="G1448">
        <v>681</v>
      </c>
      <c r="H1448">
        <v>4</v>
      </c>
      <c r="I1448" t="s">
        <v>5103</v>
      </c>
      <c r="J1448">
        <v>5</v>
      </c>
      <c r="K1448" t="s">
        <v>5104</v>
      </c>
      <c r="L1448" t="s">
        <v>5105</v>
      </c>
    </row>
    <row r="1449" spans="1:18" x14ac:dyDescent="0.3">
      <c r="A1449" t="s">
        <v>5083</v>
      </c>
      <c r="B1449" t="s">
        <v>5084</v>
      </c>
      <c r="C1449" t="s">
        <v>14</v>
      </c>
      <c r="D1449">
        <v>39.967534000000001</v>
      </c>
      <c r="E1449">
        <v>-75.176073400000007</v>
      </c>
      <c r="F1449" t="s">
        <v>5085</v>
      </c>
      <c r="G1449">
        <v>681</v>
      </c>
      <c r="H1449">
        <v>4</v>
      </c>
      <c r="I1449" t="s">
        <v>5106</v>
      </c>
      <c r="J1449">
        <v>4</v>
      </c>
      <c r="K1449" t="s">
        <v>5107</v>
      </c>
      <c r="L1449" t="s">
        <v>5108</v>
      </c>
    </row>
    <row r="1450" spans="1:18" x14ac:dyDescent="0.3">
      <c r="A1450" t="s">
        <v>5083</v>
      </c>
      <c r="B1450" t="s">
        <v>5084</v>
      </c>
      <c r="C1450" t="s">
        <v>14</v>
      </c>
      <c r="D1450">
        <v>39.967534000000001</v>
      </c>
      <c r="E1450">
        <v>-75.176073400000007</v>
      </c>
      <c r="F1450" t="s">
        <v>5085</v>
      </c>
      <c r="G1450">
        <v>681</v>
      </c>
      <c r="H1450">
        <v>4</v>
      </c>
      <c r="I1450" t="s">
        <v>5109</v>
      </c>
      <c r="J1450">
        <v>3</v>
      </c>
      <c r="K1450" t="s">
        <v>5110</v>
      </c>
      <c r="L1450" t="s">
        <v>5111</v>
      </c>
    </row>
    <row r="1451" spans="1:18" x14ac:dyDescent="0.3">
      <c r="A1451" t="s">
        <v>5083</v>
      </c>
      <c r="B1451" t="s">
        <v>5084</v>
      </c>
      <c r="C1451" t="s">
        <v>14</v>
      </c>
      <c r="D1451">
        <v>39.967534000000001</v>
      </c>
      <c r="E1451">
        <v>-75.176073400000007</v>
      </c>
      <c r="F1451" t="s">
        <v>5085</v>
      </c>
      <c r="G1451">
        <v>681</v>
      </c>
      <c r="H1451">
        <v>4</v>
      </c>
      <c r="I1451" t="s">
        <v>5112</v>
      </c>
      <c r="J1451">
        <v>4</v>
      </c>
      <c r="K1451" t="s">
        <v>5113</v>
      </c>
      <c r="L1451" t="s">
        <v>5114</v>
      </c>
      <c r="M1451" t="s">
        <v>5115</v>
      </c>
      <c r="N1451" t="s">
        <v>5116</v>
      </c>
      <c r="O1451" t="s">
        <v>5117</v>
      </c>
      <c r="P1451" t="s">
        <v>5118</v>
      </c>
      <c r="Q1451" t="s">
        <v>5119</v>
      </c>
      <c r="R1451" t="s">
        <v>5120</v>
      </c>
    </row>
    <row r="1452" spans="1:18" x14ac:dyDescent="0.3">
      <c r="A1452" t="s">
        <v>5121</v>
      </c>
      <c r="B1452" t="s">
        <v>5122</v>
      </c>
      <c r="C1452" t="s">
        <v>14</v>
      </c>
      <c r="D1452">
        <v>39.941893899999997</v>
      </c>
      <c r="E1452">
        <v>-75.179458400000001</v>
      </c>
      <c r="F1452" t="s">
        <v>5123</v>
      </c>
      <c r="G1452">
        <v>680</v>
      </c>
      <c r="H1452">
        <v>4</v>
      </c>
      <c r="I1452" t="s">
        <v>5124</v>
      </c>
      <c r="J1452">
        <v>5</v>
      </c>
      <c r="K1452" t="s">
        <v>5125</v>
      </c>
      <c r="L1452" t="s">
        <v>5126</v>
      </c>
    </row>
    <row r="1453" spans="1:18" x14ac:dyDescent="0.3">
      <c r="A1453" t="s">
        <v>5121</v>
      </c>
      <c r="B1453" t="s">
        <v>5122</v>
      </c>
      <c r="C1453" t="s">
        <v>14</v>
      </c>
      <c r="D1453">
        <v>39.941893899999997</v>
      </c>
      <c r="E1453">
        <v>-75.179458400000001</v>
      </c>
      <c r="F1453" t="s">
        <v>5123</v>
      </c>
      <c r="G1453">
        <v>680</v>
      </c>
      <c r="H1453">
        <v>4</v>
      </c>
      <c r="I1453" t="s">
        <v>5127</v>
      </c>
      <c r="J1453">
        <v>3</v>
      </c>
      <c r="K1453" t="s">
        <v>5128</v>
      </c>
      <c r="L1453" t="s">
        <v>5129</v>
      </c>
    </row>
    <row r="1454" spans="1:18" x14ac:dyDescent="0.3">
      <c r="A1454" t="s">
        <v>5121</v>
      </c>
      <c r="B1454" t="s">
        <v>5122</v>
      </c>
      <c r="C1454" t="s">
        <v>14</v>
      </c>
      <c r="D1454">
        <v>39.941893899999997</v>
      </c>
      <c r="E1454">
        <v>-75.179458400000001</v>
      </c>
      <c r="F1454" t="s">
        <v>5123</v>
      </c>
      <c r="G1454">
        <v>680</v>
      </c>
      <c r="H1454">
        <v>4</v>
      </c>
      <c r="I1454" t="s">
        <v>5130</v>
      </c>
      <c r="J1454">
        <v>3</v>
      </c>
      <c r="K1454" t="s">
        <v>5131</v>
      </c>
      <c r="L1454" t="s">
        <v>5132</v>
      </c>
    </row>
    <row r="1455" spans="1:18" x14ac:dyDescent="0.3">
      <c r="A1455" t="s">
        <v>5121</v>
      </c>
      <c r="B1455" t="s">
        <v>5122</v>
      </c>
      <c r="C1455" t="s">
        <v>14</v>
      </c>
      <c r="D1455">
        <v>39.941893899999997</v>
      </c>
      <c r="E1455">
        <v>-75.179458400000001</v>
      </c>
      <c r="F1455" t="s">
        <v>5123</v>
      </c>
      <c r="G1455">
        <v>680</v>
      </c>
      <c r="H1455">
        <v>4</v>
      </c>
      <c r="I1455" t="s">
        <v>5133</v>
      </c>
      <c r="J1455">
        <v>4</v>
      </c>
      <c r="K1455" t="s">
        <v>5134</v>
      </c>
      <c r="L1455" t="s">
        <v>5135</v>
      </c>
    </row>
    <row r="1456" spans="1:18" x14ac:dyDescent="0.3">
      <c r="A1456" t="s">
        <v>5121</v>
      </c>
      <c r="B1456" t="s">
        <v>5122</v>
      </c>
      <c r="C1456" t="s">
        <v>14</v>
      </c>
      <c r="D1456">
        <v>39.941893899999997</v>
      </c>
      <c r="E1456">
        <v>-75.179458400000001</v>
      </c>
      <c r="F1456" t="s">
        <v>5123</v>
      </c>
      <c r="G1456">
        <v>680</v>
      </c>
      <c r="H1456">
        <v>4</v>
      </c>
      <c r="I1456" t="s">
        <v>5136</v>
      </c>
      <c r="J1456">
        <v>5</v>
      </c>
      <c r="K1456" t="s">
        <v>5137</v>
      </c>
      <c r="L1456" t="s">
        <v>5138</v>
      </c>
    </row>
    <row r="1457" spans="1:26" x14ac:dyDescent="0.3">
      <c r="A1457" t="s">
        <v>5121</v>
      </c>
      <c r="B1457" t="s">
        <v>5122</v>
      </c>
      <c r="C1457" t="s">
        <v>14</v>
      </c>
      <c r="D1457">
        <v>39.941893899999997</v>
      </c>
      <c r="E1457">
        <v>-75.179458400000001</v>
      </c>
      <c r="F1457" t="s">
        <v>5123</v>
      </c>
      <c r="G1457">
        <v>680</v>
      </c>
      <c r="H1457">
        <v>4</v>
      </c>
      <c r="I1457" t="s">
        <v>5139</v>
      </c>
      <c r="J1457">
        <v>4</v>
      </c>
      <c r="L1457" t="s">
        <v>5140</v>
      </c>
    </row>
    <row r="1458" spans="1:26" x14ac:dyDescent="0.3">
      <c r="A1458" t="s">
        <v>5121</v>
      </c>
      <c r="B1458" t="s">
        <v>5122</v>
      </c>
      <c r="C1458" t="s">
        <v>14</v>
      </c>
      <c r="D1458">
        <v>39.941893899999997</v>
      </c>
      <c r="E1458">
        <v>-75.179458400000001</v>
      </c>
      <c r="F1458" t="s">
        <v>5123</v>
      </c>
      <c r="G1458">
        <v>680</v>
      </c>
      <c r="H1458">
        <v>4</v>
      </c>
      <c r="I1458" t="e">
        <f>-yfsN0YDeheYsAp0VbOUpw</f>
        <v>#NAME?</v>
      </c>
      <c r="J1458">
        <v>2</v>
      </c>
      <c r="L1458" t="s">
        <v>5141</v>
      </c>
    </row>
    <row r="1459" spans="1:26" x14ac:dyDescent="0.3">
      <c r="A1459" t="s">
        <v>5121</v>
      </c>
      <c r="B1459" t="s">
        <v>5122</v>
      </c>
      <c r="C1459" t="s">
        <v>14</v>
      </c>
      <c r="D1459">
        <v>39.941893899999997</v>
      </c>
      <c r="E1459">
        <v>-75.179458400000001</v>
      </c>
      <c r="F1459" t="s">
        <v>5123</v>
      </c>
      <c r="G1459">
        <v>680</v>
      </c>
      <c r="H1459">
        <v>4</v>
      </c>
      <c r="I1459" t="s">
        <v>5142</v>
      </c>
      <c r="J1459">
        <v>5</v>
      </c>
      <c r="K1459" t="s">
        <v>5143</v>
      </c>
      <c r="L1459" t="s">
        <v>5144</v>
      </c>
    </row>
    <row r="1460" spans="1:26" x14ac:dyDescent="0.3">
      <c r="A1460" t="s">
        <v>5121</v>
      </c>
      <c r="B1460" t="s">
        <v>5122</v>
      </c>
      <c r="C1460" t="s">
        <v>14</v>
      </c>
      <c r="D1460">
        <v>39.941893899999997</v>
      </c>
      <c r="E1460">
        <v>-75.179458400000001</v>
      </c>
      <c r="F1460" t="s">
        <v>5123</v>
      </c>
      <c r="G1460">
        <v>680</v>
      </c>
      <c r="H1460">
        <v>4</v>
      </c>
      <c r="I1460" t="s">
        <v>5145</v>
      </c>
      <c r="J1460">
        <v>3</v>
      </c>
      <c r="K1460" t="s">
        <v>5146</v>
      </c>
      <c r="L1460" t="s">
        <v>5147</v>
      </c>
    </row>
    <row r="1461" spans="1:26" x14ac:dyDescent="0.3">
      <c r="A1461" t="s">
        <v>5121</v>
      </c>
      <c r="B1461" t="s">
        <v>5122</v>
      </c>
      <c r="C1461" t="s">
        <v>14</v>
      </c>
      <c r="D1461">
        <v>39.941893899999997</v>
      </c>
      <c r="E1461">
        <v>-75.179458400000001</v>
      </c>
      <c r="F1461" t="s">
        <v>5123</v>
      </c>
      <c r="G1461">
        <v>680</v>
      </c>
      <c r="H1461">
        <v>4</v>
      </c>
      <c r="I1461" t="s">
        <v>5148</v>
      </c>
      <c r="J1461">
        <v>4</v>
      </c>
      <c r="K1461" t="s">
        <v>5149</v>
      </c>
      <c r="L1461" t="s">
        <v>5150</v>
      </c>
    </row>
    <row r="1462" spans="1:26" x14ac:dyDescent="0.3">
      <c r="A1462" t="s">
        <v>5151</v>
      </c>
      <c r="B1462" t="s">
        <v>5152</v>
      </c>
      <c r="C1462" t="s">
        <v>14</v>
      </c>
      <c r="D1462">
        <v>40.009045</v>
      </c>
      <c r="E1462">
        <v>-75.150470999999996</v>
      </c>
      <c r="F1462" t="s">
        <v>5153</v>
      </c>
      <c r="G1462">
        <v>679</v>
      </c>
      <c r="H1462">
        <v>4</v>
      </c>
      <c r="I1462" t="s">
        <v>5154</v>
      </c>
      <c r="J1462">
        <v>5</v>
      </c>
      <c r="L1462" t="s">
        <v>5155</v>
      </c>
    </row>
    <row r="1463" spans="1:26" x14ac:dyDescent="0.3">
      <c r="A1463" t="s">
        <v>5151</v>
      </c>
      <c r="B1463" t="s">
        <v>5152</v>
      </c>
      <c r="C1463" t="s">
        <v>14</v>
      </c>
      <c r="D1463">
        <v>40.009045</v>
      </c>
      <c r="E1463">
        <v>-75.150470999999996</v>
      </c>
      <c r="F1463" t="s">
        <v>5153</v>
      </c>
      <c r="G1463">
        <v>679</v>
      </c>
      <c r="H1463">
        <v>4</v>
      </c>
      <c r="I1463" t="s">
        <v>5156</v>
      </c>
      <c r="J1463">
        <v>5</v>
      </c>
      <c r="L1463" t="s">
        <v>5157</v>
      </c>
    </row>
    <row r="1464" spans="1:26" x14ac:dyDescent="0.3">
      <c r="A1464" t="s">
        <v>5151</v>
      </c>
      <c r="B1464" t="s">
        <v>5152</v>
      </c>
      <c r="C1464" t="s">
        <v>14</v>
      </c>
      <c r="D1464">
        <v>40.009045</v>
      </c>
      <c r="E1464">
        <v>-75.150470999999996</v>
      </c>
      <c r="F1464" t="s">
        <v>5153</v>
      </c>
      <c r="G1464">
        <v>679</v>
      </c>
      <c r="H1464">
        <v>4</v>
      </c>
      <c r="I1464" t="e">
        <f>-kdgd5OfCi0dyDIkQf9lnQ</f>
        <v>#NAME?</v>
      </c>
      <c r="J1464">
        <v>2</v>
      </c>
      <c r="K1464" t="s">
        <v>5158</v>
      </c>
      <c r="L1464" t="s">
        <v>5159</v>
      </c>
    </row>
    <row r="1465" spans="1:26" x14ac:dyDescent="0.3">
      <c r="A1465" t="s">
        <v>5151</v>
      </c>
      <c r="B1465" t="s">
        <v>5152</v>
      </c>
      <c r="C1465" t="s">
        <v>14</v>
      </c>
      <c r="D1465">
        <v>40.009045</v>
      </c>
      <c r="E1465">
        <v>-75.150470999999996</v>
      </c>
      <c r="F1465" t="s">
        <v>5153</v>
      </c>
      <c r="G1465">
        <v>679</v>
      </c>
      <c r="H1465">
        <v>4</v>
      </c>
      <c r="I1465" t="s">
        <v>5160</v>
      </c>
      <c r="J1465">
        <v>1</v>
      </c>
      <c r="K1465" t="s">
        <v>5161</v>
      </c>
      <c r="L1465" t="s">
        <v>5162</v>
      </c>
    </row>
    <row r="1466" spans="1:26" x14ac:dyDescent="0.3">
      <c r="A1466" t="s">
        <v>5151</v>
      </c>
      <c r="B1466" t="s">
        <v>5152</v>
      </c>
      <c r="C1466" t="s">
        <v>14</v>
      </c>
      <c r="D1466">
        <v>40.009045</v>
      </c>
      <c r="E1466">
        <v>-75.150470999999996</v>
      </c>
      <c r="F1466" t="s">
        <v>5153</v>
      </c>
      <c r="G1466">
        <v>679</v>
      </c>
      <c r="H1466">
        <v>4</v>
      </c>
      <c r="I1466" t="s">
        <v>5163</v>
      </c>
      <c r="J1466">
        <v>5</v>
      </c>
      <c r="L1466" t="s">
        <v>5164</v>
      </c>
    </row>
    <row r="1467" spans="1:26" x14ac:dyDescent="0.3">
      <c r="A1467" t="s">
        <v>5151</v>
      </c>
      <c r="B1467" t="s">
        <v>5152</v>
      </c>
      <c r="C1467" t="s">
        <v>14</v>
      </c>
      <c r="D1467">
        <v>40.009045</v>
      </c>
      <c r="E1467">
        <v>-75.150470999999996</v>
      </c>
      <c r="F1467" t="s">
        <v>5153</v>
      </c>
      <c r="G1467">
        <v>679</v>
      </c>
      <c r="H1467">
        <v>4</v>
      </c>
      <c r="I1467" t="s">
        <v>5165</v>
      </c>
      <c r="J1467">
        <v>4</v>
      </c>
      <c r="L1467" t="s">
        <v>5166</v>
      </c>
    </row>
    <row r="1468" spans="1:26" x14ac:dyDescent="0.3">
      <c r="A1468" t="s">
        <v>5151</v>
      </c>
      <c r="B1468" t="s">
        <v>5152</v>
      </c>
      <c r="C1468" t="s">
        <v>14</v>
      </c>
      <c r="D1468">
        <v>40.009045</v>
      </c>
      <c r="E1468">
        <v>-75.150470999999996</v>
      </c>
      <c r="F1468" t="s">
        <v>5153</v>
      </c>
      <c r="G1468">
        <v>679</v>
      </c>
      <c r="H1468">
        <v>4</v>
      </c>
      <c r="I1468" t="s">
        <v>5167</v>
      </c>
      <c r="J1468">
        <v>5</v>
      </c>
      <c r="K1468" t="s">
        <v>5168</v>
      </c>
      <c r="L1468" t="s">
        <v>5169</v>
      </c>
    </row>
    <row r="1469" spans="1:26" x14ac:dyDescent="0.3">
      <c r="A1469" t="s">
        <v>5151</v>
      </c>
      <c r="B1469" t="s">
        <v>5152</v>
      </c>
      <c r="C1469" t="s">
        <v>14</v>
      </c>
      <c r="D1469">
        <v>40.009045</v>
      </c>
      <c r="E1469">
        <v>-75.150470999999996</v>
      </c>
      <c r="F1469" t="s">
        <v>5153</v>
      </c>
      <c r="G1469">
        <v>679</v>
      </c>
      <c r="H1469">
        <v>4</v>
      </c>
      <c r="I1469" t="s">
        <v>5170</v>
      </c>
      <c r="J1469">
        <v>5</v>
      </c>
      <c r="K1469" t="s">
        <v>5171</v>
      </c>
      <c r="L1469" t="s">
        <v>5172</v>
      </c>
    </row>
    <row r="1470" spans="1:26" x14ac:dyDescent="0.3">
      <c r="A1470" t="s">
        <v>5151</v>
      </c>
      <c r="B1470" t="s">
        <v>5152</v>
      </c>
      <c r="C1470" t="s">
        <v>14</v>
      </c>
      <c r="D1470">
        <v>40.009045</v>
      </c>
      <c r="E1470">
        <v>-75.150470999999996</v>
      </c>
      <c r="F1470" t="s">
        <v>5153</v>
      </c>
      <c r="G1470">
        <v>679</v>
      </c>
      <c r="H1470">
        <v>4</v>
      </c>
      <c r="I1470" t="s">
        <v>5173</v>
      </c>
      <c r="J1470">
        <v>2</v>
      </c>
      <c r="K1470" t="s">
        <v>5174</v>
      </c>
      <c r="L1470" t="s">
        <v>5175</v>
      </c>
      <c r="M1470" t="s">
        <v>5176</v>
      </c>
      <c r="N1470" t="s">
        <v>5177</v>
      </c>
      <c r="O1470" t="s">
        <v>5178</v>
      </c>
      <c r="P1470" t="s">
        <v>5179</v>
      </c>
      <c r="Q1470" t="s">
        <v>5180</v>
      </c>
      <c r="R1470" t="s">
        <v>5181</v>
      </c>
      <c r="S1470" t="s">
        <v>5182</v>
      </c>
      <c r="T1470" t="s">
        <v>5183</v>
      </c>
      <c r="U1470" t="s">
        <v>5184</v>
      </c>
      <c r="V1470" t="s">
        <v>5185</v>
      </c>
      <c r="W1470" t="s">
        <v>5186</v>
      </c>
      <c r="X1470" t="s">
        <v>5187</v>
      </c>
      <c r="Y1470" t="s">
        <v>5188</v>
      </c>
      <c r="Z1470" t="s">
        <v>5189</v>
      </c>
    </row>
    <row r="1471" spans="1:26" x14ac:dyDescent="0.3">
      <c r="A1471" t="s">
        <v>5151</v>
      </c>
      <c r="B1471" t="s">
        <v>5152</v>
      </c>
      <c r="C1471" t="s">
        <v>14</v>
      </c>
      <c r="D1471">
        <v>40.009045</v>
      </c>
      <c r="E1471">
        <v>-75.150470999999996</v>
      </c>
      <c r="F1471" t="s">
        <v>5153</v>
      </c>
      <c r="G1471">
        <v>679</v>
      </c>
      <c r="H1471">
        <v>4</v>
      </c>
      <c r="I1471" t="s">
        <v>5190</v>
      </c>
      <c r="J1471">
        <v>3</v>
      </c>
      <c r="K1471" t="s">
        <v>5191</v>
      </c>
      <c r="L1471" t="s">
        <v>5192</v>
      </c>
    </row>
    <row r="1472" spans="1:26" x14ac:dyDescent="0.3">
      <c r="A1472" t="s">
        <v>5193</v>
      </c>
      <c r="B1472" t="s">
        <v>5194</v>
      </c>
      <c r="C1472" t="s">
        <v>14</v>
      </c>
      <c r="D1472">
        <v>39.948381700399999</v>
      </c>
      <c r="E1472">
        <v>-75.143897040799999</v>
      </c>
      <c r="F1472" t="s">
        <v>5195</v>
      </c>
      <c r="G1472">
        <v>678</v>
      </c>
      <c r="H1472">
        <v>4</v>
      </c>
      <c r="I1472" t="s">
        <v>5196</v>
      </c>
      <c r="J1472">
        <v>5</v>
      </c>
      <c r="K1472" t="s">
        <v>5197</v>
      </c>
      <c r="L1472" t="s">
        <v>5198</v>
      </c>
    </row>
    <row r="1473" spans="1:21" x14ac:dyDescent="0.3">
      <c r="A1473" t="s">
        <v>5193</v>
      </c>
      <c r="B1473" t="s">
        <v>5194</v>
      </c>
      <c r="C1473" t="s">
        <v>14</v>
      </c>
      <c r="D1473">
        <v>39.948381700399999</v>
      </c>
      <c r="E1473">
        <v>-75.143897040799999</v>
      </c>
      <c r="F1473" t="s">
        <v>5195</v>
      </c>
      <c r="G1473">
        <v>678</v>
      </c>
      <c r="H1473">
        <v>4</v>
      </c>
      <c r="I1473" t="s">
        <v>5199</v>
      </c>
      <c r="J1473">
        <v>5</v>
      </c>
      <c r="K1473" t="s">
        <v>5200</v>
      </c>
      <c r="L1473" t="s">
        <v>5201</v>
      </c>
    </row>
    <row r="1474" spans="1:21" x14ac:dyDescent="0.3">
      <c r="A1474" t="s">
        <v>5193</v>
      </c>
      <c r="B1474" t="s">
        <v>5194</v>
      </c>
      <c r="C1474" t="s">
        <v>14</v>
      </c>
      <c r="D1474">
        <v>39.948381700399999</v>
      </c>
      <c r="E1474">
        <v>-75.143897040799999</v>
      </c>
      <c r="F1474" t="s">
        <v>5195</v>
      </c>
      <c r="G1474">
        <v>678</v>
      </c>
      <c r="H1474">
        <v>4</v>
      </c>
      <c r="I1474" t="s">
        <v>5202</v>
      </c>
      <c r="J1474">
        <v>4</v>
      </c>
      <c r="K1474" t="s">
        <v>5203</v>
      </c>
      <c r="L1474" t="s">
        <v>5204</v>
      </c>
    </row>
    <row r="1475" spans="1:21" x14ac:dyDescent="0.3">
      <c r="A1475" t="s">
        <v>5193</v>
      </c>
      <c r="B1475" t="s">
        <v>5194</v>
      </c>
      <c r="C1475" t="s">
        <v>14</v>
      </c>
      <c r="D1475">
        <v>39.948381700399999</v>
      </c>
      <c r="E1475">
        <v>-75.143897040799999</v>
      </c>
      <c r="F1475" t="s">
        <v>5195</v>
      </c>
      <c r="G1475">
        <v>678</v>
      </c>
      <c r="H1475">
        <v>4</v>
      </c>
      <c r="I1475" t="s">
        <v>5205</v>
      </c>
      <c r="J1475">
        <v>1</v>
      </c>
      <c r="K1475" t="s">
        <v>5206</v>
      </c>
      <c r="L1475" t="s">
        <v>5207</v>
      </c>
    </row>
    <row r="1476" spans="1:21" x14ac:dyDescent="0.3">
      <c r="A1476" t="s">
        <v>5193</v>
      </c>
      <c r="B1476" t="s">
        <v>5194</v>
      </c>
      <c r="C1476" t="s">
        <v>14</v>
      </c>
      <c r="D1476">
        <v>39.948381700399999</v>
      </c>
      <c r="E1476">
        <v>-75.143897040799999</v>
      </c>
      <c r="F1476" t="s">
        <v>5195</v>
      </c>
      <c r="G1476">
        <v>678</v>
      </c>
      <c r="H1476">
        <v>4</v>
      </c>
      <c r="I1476" t="s">
        <v>5208</v>
      </c>
      <c r="J1476">
        <v>5</v>
      </c>
      <c r="K1476" t="s">
        <v>5209</v>
      </c>
      <c r="L1476" t="s">
        <v>5210</v>
      </c>
    </row>
    <row r="1477" spans="1:21" x14ac:dyDescent="0.3">
      <c r="A1477" t="s">
        <v>5193</v>
      </c>
      <c r="B1477" t="s">
        <v>5194</v>
      </c>
      <c r="C1477" t="s">
        <v>14</v>
      </c>
      <c r="D1477">
        <v>39.948381700399999</v>
      </c>
      <c r="E1477">
        <v>-75.143897040799999</v>
      </c>
      <c r="F1477" t="s">
        <v>5195</v>
      </c>
      <c r="G1477">
        <v>678</v>
      </c>
      <c r="H1477">
        <v>4</v>
      </c>
      <c r="I1477" t="s">
        <v>5211</v>
      </c>
      <c r="J1477">
        <v>4</v>
      </c>
      <c r="K1477" t="s">
        <v>5212</v>
      </c>
      <c r="L1477" t="s">
        <v>5213</v>
      </c>
    </row>
    <row r="1478" spans="1:21" x14ac:dyDescent="0.3">
      <c r="A1478" t="s">
        <v>5193</v>
      </c>
      <c r="B1478" t="s">
        <v>5194</v>
      </c>
      <c r="C1478" t="s">
        <v>14</v>
      </c>
      <c r="D1478">
        <v>39.948381700399999</v>
      </c>
      <c r="E1478">
        <v>-75.143897040799999</v>
      </c>
      <c r="F1478" t="s">
        <v>5195</v>
      </c>
      <c r="G1478">
        <v>678</v>
      </c>
      <c r="H1478">
        <v>4</v>
      </c>
      <c r="I1478" t="s">
        <v>5214</v>
      </c>
      <c r="J1478">
        <v>4</v>
      </c>
      <c r="K1478" t="s">
        <v>5215</v>
      </c>
      <c r="L1478" t="s">
        <v>2896</v>
      </c>
    </row>
    <row r="1479" spans="1:21" x14ac:dyDescent="0.3">
      <c r="A1479" t="s">
        <v>5193</v>
      </c>
      <c r="B1479" t="s">
        <v>5194</v>
      </c>
      <c r="C1479" t="s">
        <v>14</v>
      </c>
      <c r="D1479">
        <v>39.948381700399999</v>
      </c>
      <c r="E1479">
        <v>-75.143897040799999</v>
      </c>
      <c r="F1479" t="s">
        <v>5195</v>
      </c>
      <c r="G1479">
        <v>678</v>
      </c>
      <c r="H1479">
        <v>4</v>
      </c>
      <c r="I1479" t="s">
        <v>5216</v>
      </c>
      <c r="J1479">
        <v>5</v>
      </c>
      <c r="K1479" t="s">
        <v>5217</v>
      </c>
      <c r="L1479" t="s">
        <v>5218</v>
      </c>
    </row>
    <row r="1480" spans="1:21" x14ac:dyDescent="0.3">
      <c r="A1480" t="s">
        <v>5193</v>
      </c>
      <c r="B1480" t="s">
        <v>5194</v>
      </c>
      <c r="C1480" t="s">
        <v>14</v>
      </c>
      <c r="D1480">
        <v>39.948381700399999</v>
      </c>
      <c r="E1480">
        <v>-75.143897040799999</v>
      </c>
      <c r="F1480" t="s">
        <v>5195</v>
      </c>
      <c r="G1480">
        <v>678</v>
      </c>
      <c r="H1480">
        <v>4</v>
      </c>
      <c r="I1480" t="s">
        <v>5219</v>
      </c>
      <c r="J1480">
        <v>4</v>
      </c>
      <c r="K1480" t="s">
        <v>5220</v>
      </c>
      <c r="L1480" t="s">
        <v>5221</v>
      </c>
      <c r="M1480" t="s">
        <v>5222</v>
      </c>
      <c r="N1480" t="s">
        <v>5223</v>
      </c>
      <c r="O1480" t="s">
        <v>5224</v>
      </c>
      <c r="P1480" t="s">
        <v>5225</v>
      </c>
      <c r="Q1480" t="s">
        <v>5226</v>
      </c>
      <c r="R1480" t="s">
        <v>5227</v>
      </c>
      <c r="S1480" t="s">
        <v>5228</v>
      </c>
      <c r="T1480" t="s">
        <v>5229</v>
      </c>
      <c r="U1480" t="s">
        <v>980</v>
      </c>
    </row>
    <row r="1481" spans="1:21" x14ac:dyDescent="0.3">
      <c r="A1481" t="s">
        <v>5193</v>
      </c>
      <c r="B1481" t="s">
        <v>5194</v>
      </c>
      <c r="C1481" t="s">
        <v>14</v>
      </c>
      <c r="D1481">
        <v>39.948381700399999</v>
      </c>
      <c r="E1481">
        <v>-75.143897040799999</v>
      </c>
      <c r="F1481" t="s">
        <v>5195</v>
      </c>
      <c r="G1481">
        <v>678</v>
      </c>
      <c r="H1481">
        <v>4</v>
      </c>
      <c r="I1481" t="s">
        <v>5230</v>
      </c>
      <c r="J1481">
        <v>2</v>
      </c>
      <c r="L1481" t="s">
        <v>5231</v>
      </c>
    </row>
    <row r="1482" spans="1:21" x14ac:dyDescent="0.3">
      <c r="A1482" t="s">
        <v>5232</v>
      </c>
      <c r="B1482" t="s">
        <v>5233</v>
      </c>
      <c r="C1482" t="s">
        <v>14</v>
      </c>
      <c r="D1482">
        <v>39.963505929999997</v>
      </c>
      <c r="E1482">
        <v>-75.142782097700007</v>
      </c>
      <c r="F1482" t="s">
        <v>5234</v>
      </c>
      <c r="G1482">
        <v>677</v>
      </c>
      <c r="H1482">
        <v>4</v>
      </c>
      <c r="I1482" t="s">
        <v>5235</v>
      </c>
      <c r="J1482">
        <v>5</v>
      </c>
      <c r="K1482" t="s">
        <v>5236</v>
      </c>
      <c r="L1482" t="s">
        <v>4891</v>
      </c>
    </row>
    <row r="1483" spans="1:21" x14ac:dyDescent="0.3">
      <c r="A1483" t="s">
        <v>5232</v>
      </c>
      <c r="B1483" t="s">
        <v>5233</v>
      </c>
      <c r="C1483" t="s">
        <v>14</v>
      </c>
      <c r="D1483">
        <v>39.963505929999997</v>
      </c>
      <c r="E1483">
        <v>-75.142782097700007</v>
      </c>
      <c r="F1483" t="s">
        <v>5234</v>
      </c>
      <c r="G1483">
        <v>677</v>
      </c>
      <c r="H1483">
        <v>4</v>
      </c>
      <c r="I1483" t="s">
        <v>5237</v>
      </c>
      <c r="J1483">
        <v>3</v>
      </c>
      <c r="L1483" t="s">
        <v>5238</v>
      </c>
    </row>
    <row r="1484" spans="1:21" x14ac:dyDescent="0.3">
      <c r="A1484" t="s">
        <v>5232</v>
      </c>
      <c r="B1484" t="s">
        <v>5233</v>
      </c>
      <c r="C1484" t="s">
        <v>14</v>
      </c>
      <c r="D1484">
        <v>39.963505929999997</v>
      </c>
      <c r="E1484">
        <v>-75.142782097700007</v>
      </c>
      <c r="F1484" t="s">
        <v>5234</v>
      </c>
      <c r="G1484">
        <v>677</v>
      </c>
      <c r="H1484">
        <v>4</v>
      </c>
      <c r="I1484" t="s">
        <v>5239</v>
      </c>
      <c r="J1484">
        <v>5</v>
      </c>
      <c r="K1484" t="s">
        <v>5240</v>
      </c>
      <c r="L1484" t="s">
        <v>5241</v>
      </c>
    </row>
    <row r="1485" spans="1:21" x14ac:dyDescent="0.3">
      <c r="A1485" t="s">
        <v>5232</v>
      </c>
      <c r="B1485" t="s">
        <v>5233</v>
      </c>
      <c r="C1485" t="s">
        <v>14</v>
      </c>
      <c r="D1485">
        <v>39.963505929999997</v>
      </c>
      <c r="E1485">
        <v>-75.142782097700007</v>
      </c>
      <c r="F1485" t="s">
        <v>5234</v>
      </c>
      <c r="G1485">
        <v>677</v>
      </c>
      <c r="H1485">
        <v>4</v>
      </c>
      <c r="I1485" t="e">
        <f>-K53_o0tPQCRJp6NWRwLtg</f>
        <v>#NAME?</v>
      </c>
      <c r="J1485">
        <v>4</v>
      </c>
      <c r="K1485" t="s">
        <v>5242</v>
      </c>
      <c r="L1485" t="s">
        <v>5243</v>
      </c>
      <c r="M1485" t="s">
        <v>5244</v>
      </c>
      <c r="N1485" t="s">
        <v>5245</v>
      </c>
      <c r="O1485" t="s">
        <v>5246</v>
      </c>
      <c r="P1485" t="s">
        <v>5247</v>
      </c>
      <c r="Q1485" t="s">
        <v>5248</v>
      </c>
      <c r="R1485" t="s">
        <v>5249</v>
      </c>
      <c r="S1485" t="s">
        <v>5250</v>
      </c>
    </row>
    <row r="1486" spans="1:21" x14ac:dyDescent="0.3">
      <c r="A1486" t="s">
        <v>5232</v>
      </c>
      <c r="B1486" t="s">
        <v>5233</v>
      </c>
      <c r="C1486" t="s">
        <v>14</v>
      </c>
      <c r="D1486">
        <v>39.963505929999997</v>
      </c>
      <c r="E1486">
        <v>-75.142782097700007</v>
      </c>
      <c r="F1486" t="s">
        <v>5234</v>
      </c>
      <c r="G1486">
        <v>677</v>
      </c>
      <c r="H1486">
        <v>4</v>
      </c>
      <c r="I1486" t="s">
        <v>5251</v>
      </c>
      <c r="J1486">
        <v>4</v>
      </c>
      <c r="K1486" t="s">
        <v>5252</v>
      </c>
      <c r="L1486" t="s">
        <v>5253</v>
      </c>
    </row>
    <row r="1487" spans="1:21" x14ac:dyDescent="0.3">
      <c r="A1487" t="s">
        <v>5232</v>
      </c>
      <c r="B1487" t="s">
        <v>5233</v>
      </c>
      <c r="C1487" t="s">
        <v>14</v>
      </c>
      <c r="D1487">
        <v>39.963505929999997</v>
      </c>
      <c r="E1487">
        <v>-75.142782097700007</v>
      </c>
      <c r="F1487" t="s">
        <v>5234</v>
      </c>
      <c r="G1487">
        <v>677</v>
      </c>
      <c r="H1487">
        <v>4</v>
      </c>
      <c r="I1487" t="s">
        <v>5254</v>
      </c>
      <c r="J1487">
        <v>2</v>
      </c>
      <c r="K1487" t="s">
        <v>5255</v>
      </c>
      <c r="L1487" t="s">
        <v>5256</v>
      </c>
    </row>
    <row r="1488" spans="1:21" x14ac:dyDescent="0.3">
      <c r="A1488" t="s">
        <v>5232</v>
      </c>
      <c r="B1488" t="s">
        <v>5233</v>
      </c>
      <c r="C1488" t="s">
        <v>14</v>
      </c>
      <c r="D1488">
        <v>39.963505929999997</v>
      </c>
      <c r="E1488">
        <v>-75.142782097700007</v>
      </c>
      <c r="F1488" t="s">
        <v>5234</v>
      </c>
      <c r="G1488">
        <v>677</v>
      </c>
      <c r="H1488">
        <v>4</v>
      </c>
      <c r="I1488" t="s">
        <v>5257</v>
      </c>
      <c r="J1488">
        <v>4</v>
      </c>
      <c r="K1488" t="s">
        <v>5258</v>
      </c>
      <c r="L1488" t="s">
        <v>5259</v>
      </c>
    </row>
    <row r="1489" spans="1:69" x14ac:dyDescent="0.3">
      <c r="A1489" t="s">
        <v>5232</v>
      </c>
      <c r="B1489" t="s">
        <v>5233</v>
      </c>
      <c r="C1489" t="s">
        <v>14</v>
      </c>
      <c r="D1489">
        <v>39.963505929999997</v>
      </c>
      <c r="E1489">
        <v>-75.142782097700007</v>
      </c>
      <c r="F1489" t="s">
        <v>5234</v>
      </c>
      <c r="G1489">
        <v>677</v>
      </c>
      <c r="H1489">
        <v>4</v>
      </c>
      <c r="I1489" t="s">
        <v>5260</v>
      </c>
      <c r="J1489">
        <v>4</v>
      </c>
      <c r="K1489" t="s">
        <v>5261</v>
      </c>
      <c r="L1489" t="s">
        <v>5262</v>
      </c>
    </row>
    <row r="1490" spans="1:69" x14ac:dyDescent="0.3">
      <c r="A1490" t="s">
        <v>5232</v>
      </c>
      <c r="B1490" t="s">
        <v>5233</v>
      </c>
      <c r="C1490" t="s">
        <v>14</v>
      </c>
      <c r="D1490">
        <v>39.963505929999997</v>
      </c>
      <c r="E1490">
        <v>-75.142782097700007</v>
      </c>
      <c r="F1490" t="s">
        <v>5234</v>
      </c>
      <c r="G1490">
        <v>677</v>
      </c>
      <c r="H1490">
        <v>4</v>
      </c>
      <c r="I1490" t="s">
        <v>5263</v>
      </c>
      <c r="J1490">
        <v>3</v>
      </c>
      <c r="K1490" t="s">
        <v>5264</v>
      </c>
      <c r="L1490" t="s">
        <v>5265</v>
      </c>
    </row>
    <row r="1491" spans="1:69" x14ac:dyDescent="0.3">
      <c r="A1491" t="s">
        <v>5232</v>
      </c>
      <c r="B1491" t="s">
        <v>5233</v>
      </c>
      <c r="C1491" t="s">
        <v>14</v>
      </c>
      <c r="D1491">
        <v>39.963505929999997</v>
      </c>
      <c r="E1491">
        <v>-75.142782097700007</v>
      </c>
      <c r="F1491" t="s">
        <v>5234</v>
      </c>
      <c r="G1491">
        <v>677</v>
      </c>
      <c r="H1491">
        <v>4</v>
      </c>
      <c r="I1491" t="s">
        <v>5266</v>
      </c>
      <c r="J1491">
        <v>4</v>
      </c>
      <c r="K1491" t="s">
        <v>5267</v>
      </c>
      <c r="L1491" t="s">
        <v>5268</v>
      </c>
    </row>
    <row r="1492" spans="1:69" x14ac:dyDescent="0.3">
      <c r="A1492" t="s">
        <v>5269</v>
      </c>
      <c r="B1492" t="s">
        <v>5270</v>
      </c>
      <c r="C1492" t="s">
        <v>14</v>
      </c>
      <c r="D1492">
        <v>39.9531992</v>
      </c>
      <c r="E1492">
        <v>-75.160227800000001</v>
      </c>
      <c r="F1492" t="s">
        <v>5271</v>
      </c>
      <c r="G1492">
        <v>676</v>
      </c>
      <c r="H1492">
        <v>3.5</v>
      </c>
      <c r="I1492" t="s">
        <v>5272</v>
      </c>
      <c r="J1492">
        <v>5</v>
      </c>
      <c r="K1492" t="s">
        <v>5273</v>
      </c>
      <c r="L1492" t="s">
        <v>5274</v>
      </c>
    </row>
    <row r="1493" spans="1:69" x14ac:dyDescent="0.3">
      <c r="A1493" t="s">
        <v>5269</v>
      </c>
      <c r="B1493" t="s">
        <v>5270</v>
      </c>
      <c r="C1493" t="s">
        <v>14</v>
      </c>
      <c r="D1493">
        <v>39.9531992</v>
      </c>
      <c r="E1493">
        <v>-75.160227800000001</v>
      </c>
      <c r="F1493" t="s">
        <v>5271</v>
      </c>
      <c r="G1493">
        <v>676</v>
      </c>
      <c r="H1493">
        <v>3.5</v>
      </c>
      <c r="I1493" t="s">
        <v>5275</v>
      </c>
      <c r="J1493">
        <v>5</v>
      </c>
      <c r="L1493" t="s">
        <v>5276</v>
      </c>
    </row>
    <row r="1494" spans="1:69" x14ac:dyDescent="0.3">
      <c r="A1494" t="s">
        <v>5269</v>
      </c>
      <c r="B1494" t="s">
        <v>5270</v>
      </c>
      <c r="C1494" t="s">
        <v>14</v>
      </c>
      <c r="D1494">
        <v>39.9531992</v>
      </c>
      <c r="E1494">
        <v>-75.160227800000001</v>
      </c>
      <c r="F1494" t="s">
        <v>5271</v>
      </c>
      <c r="G1494">
        <v>676</v>
      </c>
      <c r="H1494">
        <v>3.5</v>
      </c>
      <c r="I1494" t="s">
        <v>5277</v>
      </c>
      <c r="J1494">
        <v>4</v>
      </c>
      <c r="K1494" t="s">
        <v>5278</v>
      </c>
      <c r="L1494" t="s">
        <v>181</v>
      </c>
    </row>
    <row r="1495" spans="1:69" x14ac:dyDescent="0.3">
      <c r="A1495" t="s">
        <v>5269</v>
      </c>
      <c r="B1495" t="s">
        <v>5270</v>
      </c>
      <c r="C1495" t="s">
        <v>14</v>
      </c>
      <c r="D1495">
        <v>39.9531992</v>
      </c>
      <c r="E1495">
        <v>-75.160227800000001</v>
      </c>
      <c r="F1495" t="s">
        <v>5271</v>
      </c>
      <c r="G1495">
        <v>676</v>
      </c>
      <c r="H1495">
        <v>3.5</v>
      </c>
      <c r="I1495" t="s">
        <v>5279</v>
      </c>
      <c r="J1495">
        <v>3</v>
      </c>
      <c r="K1495" t="s">
        <v>5280</v>
      </c>
      <c r="L1495" t="s">
        <v>5281</v>
      </c>
    </row>
    <row r="1496" spans="1:69" x14ac:dyDescent="0.3">
      <c r="A1496" t="s">
        <v>5269</v>
      </c>
      <c r="B1496" t="s">
        <v>5270</v>
      </c>
      <c r="C1496" t="s">
        <v>14</v>
      </c>
      <c r="D1496">
        <v>39.9531992</v>
      </c>
      <c r="E1496">
        <v>-75.160227800000001</v>
      </c>
      <c r="F1496" t="s">
        <v>5271</v>
      </c>
      <c r="G1496">
        <v>676</v>
      </c>
      <c r="H1496">
        <v>3.5</v>
      </c>
      <c r="I1496" t="s">
        <v>5282</v>
      </c>
      <c r="J1496">
        <v>4</v>
      </c>
      <c r="K1496" t="s">
        <v>5283</v>
      </c>
      <c r="L1496" t="s">
        <v>5284</v>
      </c>
    </row>
    <row r="1497" spans="1:69" x14ac:dyDescent="0.3">
      <c r="A1497" t="s">
        <v>5269</v>
      </c>
      <c r="B1497" t="s">
        <v>5270</v>
      </c>
      <c r="C1497" t="s">
        <v>14</v>
      </c>
      <c r="D1497">
        <v>39.9531992</v>
      </c>
      <c r="E1497">
        <v>-75.160227800000001</v>
      </c>
      <c r="F1497" t="s">
        <v>5271</v>
      </c>
      <c r="G1497">
        <v>676</v>
      </c>
      <c r="H1497">
        <v>3.5</v>
      </c>
      <c r="I1497" t="s">
        <v>5285</v>
      </c>
      <c r="J1497">
        <v>3</v>
      </c>
      <c r="K1497" t="s">
        <v>5286</v>
      </c>
      <c r="L1497" t="s">
        <v>4109</v>
      </c>
    </row>
    <row r="1498" spans="1:69" x14ac:dyDescent="0.3">
      <c r="A1498" t="s">
        <v>5269</v>
      </c>
      <c r="B1498" t="s">
        <v>5270</v>
      </c>
      <c r="C1498" t="s">
        <v>14</v>
      </c>
      <c r="D1498">
        <v>39.9531992</v>
      </c>
      <c r="E1498">
        <v>-75.160227800000001</v>
      </c>
      <c r="F1498" t="s">
        <v>5271</v>
      </c>
      <c r="G1498">
        <v>676</v>
      </c>
      <c r="H1498">
        <v>3.5</v>
      </c>
      <c r="I1498" t="s">
        <v>5287</v>
      </c>
      <c r="J1498">
        <v>1</v>
      </c>
      <c r="K1498" t="s">
        <v>5288</v>
      </c>
      <c r="L1498" t="s">
        <v>5289</v>
      </c>
    </row>
    <row r="1499" spans="1:69" x14ac:dyDescent="0.3">
      <c r="A1499" t="s">
        <v>5269</v>
      </c>
      <c r="B1499" t="s">
        <v>5270</v>
      </c>
      <c r="C1499" t="s">
        <v>14</v>
      </c>
      <c r="D1499">
        <v>39.9531992</v>
      </c>
      <c r="E1499">
        <v>-75.160227800000001</v>
      </c>
      <c r="F1499" t="s">
        <v>5271</v>
      </c>
      <c r="G1499">
        <v>676</v>
      </c>
      <c r="H1499">
        <v>3.5</v>
      </c>
      <c r="I1499" t="s">
        <v>5290</v>
      </c>
      <c r="J1499">
        <v>5</v>
      </c>
      <c r="L1499" t="s">
        <v>5291</v>
      </c>
    </row>
    <row r="1500" spans="1:69" x14ac:dyDescent="0.3">
      <c r="A1500" t="s">
        <v>5269</v>
      </c>
      <c r="B1500" t="s">
        <v>5270</v>
      </c>
      <c r="C1500" t="s">
        <v>14</v>
      </c>
      <c r="D1500">
        <v>39.9531992</v>
      </c>
      <c r="E1500">
        <v>-75.160227800000001</v>
      </c>
      <c r="F1500" t="s">
        <v>5271</v>
      </c>
      <c r="G1500">
        <v>676</v>
      </c>
      <c r="H1500">
        <v>3.5</v>
      </c>
      <c r="I1500" t="s">
        <v>5292</v>
      </c>
      <c r="J1500">
        <v>5</v>
      </c>
      <c r="K1500" t="s">
        <v>5293</v>
      </c>
      <c r="L1500" t="s">
        <v>5294</v>
      </c>
    </row>
    <row r="1501" spans="1:69" x14ac:dyDescent="0.3">
      <c r="A1501" t="s">
        <v>5269</v>
      </c>
      <c r="B1501" t="s">
        <v>5270</v>
      </c>
      <c r="C1501" t="s">
        <v>14</v>
      </c>
      <c r="D1501">
        <v>39.9531992</v>
      </c>
      <c r="E1501">
        <v>-75.160227800000001</v>
      </c>
      <c r="F1501" t="s">
        <v>5271</v>
      </c>
      <c r="G1501">
        <v>676</v>
      </c>
      <c r="H1501">
        <v>3.5</v>
      </c>
      <c r="I1501" t="s">
        <v>5295</v>
      </c>
      <c r="J1501">
        <v>4</v>
      </c>
      <c r="K1501" t="s">
        <v>5296</v>
      </c>
      <c r="L1501" t="s">
        <v>5297</v>
      </c>
    </row>
    <row r="1502" spans="1:69" x14ac:dyDescent="0.3">
      <c r="A1502" t="s">
        <v>5298</v>
      </c>
      <c r="B1502" t="s">
        <v>5299</v>
      </c>
      <c r="C1502" t="s">
        <v>14</v>
      </c>
      <c r="D1502">
        <v>39.980367600000001</v>
      </c>
      <c r="E1502">
        <v>-75.123034399999995</v>
      </c>
      <c r="F1502" t="s">
        <v>5300</v>
      </c>
      <c r="G1502">
        <v>675</v>
      </c>
      <c r="H1502">
        <v>4</v>
      </c>
      <c r="I1502" t="s">
        <v>5301</v>
      </c>
      <c r="J1502">
        <v>2</v>
      </c>
      <c r="K1502" t="s">
        <v>5302</v>
      </c>
      <c r="L1502" t="s">
        <v>5303</v>
      </c>
      <c r="M1502" t="s">
        <v>5304</v>
      </c>
      <c r="N1502" t="s">
        <v>5305</v>
      </c>
      <c r="O1502" t="s">
        <v>5306</v>
      </c>
      <c r="P1502" t="s">
        <v>5307</v>
      </c>
      <c r="Q1502" t="s">
        <v>5308</v>
      </c>
      <c r="R1502" t="s">
        <v>5309</v>
      </c>
      <c r="S1502" t="s">
        <v>5310</v>
      </c>
      <c r="T1502" t="s">
        <v>5311</v>
      </c>
      <c r="U1502" t="s">
        <v>5312</v>
      </c>
      <c r="V1502" t="s">
        <v>5313</v>
      </c>
      <c r="W1502" t="s">
        <v>5314</v>
      </c>
      <c r="X1502" t="s">
        <v>5315</v>
      </c>
      <c r="Y1502" t="s">
        <v>5316</v>
      </c>
      <c r="Z1502" t="s">
        <v>5317</v>
      </c>
      <c r="AA1502" t="s">
        <v>5318</v>
      </c>
      <c r="AB1502" t="s">
        <v>5319</v>
      </c>
      <c r="AC1502" t="s">
        <v>5320</v>
      </c>
      <c r="AD1502" t="s">
        <v>5321</v>
      </c>
      <c r="AE1502" t="s">
        <v>5322</v>
      </c>
      <c r="AF1502" t="s">
        <v>5323</v>
      </c>
      <c r="AG1502" t="s">
        <v>5324</v>
      </c>
      <c r="AH1502" t="s">
        <v>5325</v>
      </c>
      <c r="AI1502" t="s">
        <v>5326</v>
      </c>
      <c r="AJ1502" t="s">
        <v>5327</v>
      </c>
      <c r="AK1502" t="s">
        <v>5328</v>
      </c>
      <c r="AL1502" t="s">
        <v>5329</v>
      </c>
      <c r="AM1502" t="s">
        <v>5330</v>
      </c>
      <c r="AN1502" t="s">
        <v>5331</v>
      </c>
      <c r="AO1502" t="s">
        <v>5332</v>
      </c>
      <c r="AP1502" t="s">
        <v>5333</v>
      </c>
      <c r="AQ1502" t="s">
        <v>5334</v>
      </c>
      <c r="AR1502" t="s">
        <v>5335</v>
      </c>
      <c r="AS1502" t="s">
        <v>5336</v>
      </c>
      <c r="AT1502" t="s">
        <v>5337</v>
      </c>
      <c r="AU1502" t="s">
        <v>5338</v>
      </c>
      <c r="AV1502" t="s">
        <v>5339</v>
      </c>
      <c r="AW1502" t="s">
        <v>5340</v>
      </c>
      <c r="AX1502" t="s">
        <v>5341</v>
      </c>
      <c r="AY1502" t="s">
        <v>5342</v>
      </c>
      <c r="AZ1502" t="s">
        <v>5343</v>
      </c>
      <c r="BA1502" t="s">
        <v>5344</v>
      </c>
      <c r="BB1502" t="s">
        <v>5345</v>
      </c>
      <c r="BC1502" t="s">
        <v>5346</v>
      </c>
      <c r="BD1502" t="s">
        <v>5347</v>
      </c>
      <c r="BE1502" t="s">
        <v>5348</v>
      </c>
      <c r="BF1502" t="s">
        <v>5349</v>
      </c>
      <c r="BG1502" t="s">
        <v>5350</v>
      </c>
      <c r="BH1502" t="s">
        <v>5351</v>
      </c>
      <c r="BI1502" t="s">
        <v>5352</v>
      </c>
      <c r="BJ1502" t="s">
        <v>5353</v>
      </c>
      <c r="BK1502" t="s">
        <v>5354</v>
      </c>
      <c r="BL1502" t="s">
        <v>5355</v>
      </c>
      <c r="BM1502" t="s">
        <v>5356</v>
      </c>
      <c r="BN1502" t="s">
        <v>5357</v>
      </c>
      <c r="BO1502" t="s">
        <v>5358</v>
      </c>
      <c r="BP1502" t="s">
        <v>5359</v>
      </c>
      <c r="BQ1502" t="s">
        <v>5360</v>
      </c>
    </row>
    <row r="1503" spans="1:69" x14ac:dyDescent="0.3">
      <c r="A1503" t="s">
        <v>5298</v>
      </c>
      <c r="B1503" t="s">
        <v>5299</v>
      </c>
      <c r="C1503" t="s">
        <v>14</v>
      </c>
      <c r="D1503">
        <v>39.980367600000001</v>
      </c>
      <c r="E1503">
        <v>-75.123034399999995</v>
      </c>
      <c r="F1503" t="s">
        <v>5300</v>
      </c>
      <c r="G1503">
        <v>675</v>
      </c>
      <c r="H1503">
        <v>4</v>
      </c>
      <c r="I1503" t="s">
        <v>5361</v>
      </c>
      <c r="J1503">
        <v>5</v>
      </c>
      <c r="K1503" t="s">
        <v>5362</v>
      </c>
      <c r="L1503" t="s">
        <v>5363</v>
      </c>
    </row>
    <row r="1504" spans="1:69" x14ac:dyDescent="0.3">
      <c r="A1504" t="s">
        <v>5298</v>
      </c>
      <c r="B1504" t="s">
        <v>5299</v>
      </c>
      <c r="C1504" t="s">
        <v>14</v>
      </c>
      <c r="D1504">
        <v>39.980367600000001</v>
      </c>
      <c r="E1504">
        <v>-75.123034399999995</v>
      </c>
      <c r="F1504" t="s">
        <v>5300</v>
      </c>
      <c r="G1504">
        <v>675</v>
      </c>
      <c r="H1504">
        <v>4</v>
      </c>
      <c r="I1504" t="s">
        <v>5364</v>
      </c>
      <c r="J1504">
        <v>5</v>
      </c>
      <c r="L1504" t="s">
        <v>5365</v>
      </c>
    </row>
    <row r="1505" spans="1:14" x14ac:dyDescent="0.3">
      <c r="A1505" t="s">
        <v>5298</v>
      </c>
      <c r="B1505" t="s">
        <v>5299</v>
      </c>
      <c r="C1505" t="s">
        <v>14</v>
      </c>
      <c r="D1505">
        <v>39.980367600000001</v>
      </c>
      <c r="E1505">
        <v>-75.123034399999995</v>
      </c>
      <c r="F1505" t="s">
        <v>5300</v>
      </c>
      <c r="G1505">
        <v>675</v>
      </c>
      <c r="H1505">
        <v>4</v>
      </c>
      <c r="I1505" t="s">
        <v>5366</v>
      </c>
      <c r="J1505">
        <v>5</v>
      </c>
      <c r="K1505" t="s">
        <v>5367</v>
      </c>
      <c r="L1505" t="s">
        <v>5368</v>
      </c>
    </row>
    <row r="1506" spans="1:14" x14ac:dyDescent="0.3">
      <c r="A1506" t="s">
        <v>5298</v>
      </c>
      <c r="B1506" t="s">
        <v>5299</v>
      </c>
      <c r="C1506" t="s">
        <v>14</v>
      </c>
      <c r="D1506">
        <v>39.980367600000001</v>
      </c>
      <c r="E1506">
        <v>-75.123034399999995</v>
      </c>
      <c r="F1506" t="s">
        <v>5300</v>
      </c>
      <c r="G1506">
        <v>675</v>
      </c>
      <c r="H1506">
        <v>4</v>
      </c>
      <c r="I1506" t="s">
        <v>5369</v>
      </c>
      <c r="J1506">
        <v>5</v>
      </c>
      <c r="K1506" t="s">
        <v>5370</v>
      </c>
      <c r="L1506" t="s">
        <v>5371</v>
      </c>
    </row>
    <row r="1507" spans="1:14" x14ac:dyDescent="0.3">
      <c r="A1507" t="s">
        <v>5298</v>
      </c>
      <c r="B1507" t="s">
        <v>5299</v>
      </c>
      <c r="C1507" t="s">
        <v>14</v>
      </c>
      <c r="D1507">
        <v>39.980367600000001</v>
      </c>
      <c r="E1507">
        <v>-75.123034399999995</v>
      </c>
      <c r="F1507" t="s">
        <v>5300</v>
      </c>
      <c r="G1507">
        <v>675</v>
      </c>
      <c r="H1507">
        <v>4</v>
      </c>
      <c r="I1507" t="s">
        <v>5372</v>
      </c>
      <c r="J1507">
        <v>5</v>
      </c>
      <c r="K1507" t="s">
        <v>5373</v>
      </c>
      <c r="L1507" t="s">
        <v>5374</v>
      </c>
    </row>
    <row r="1508" spans="1:14" x14ac:dyDescent="0.3">
      <c r="A1508" t="s">
        <v>5298</v>
      </c>
      <c r="B1508" t="s">
        <v>5299</v>
      </c>
      <c r="C1508" t="s">
        <v>14</v>
      </c>
      <c r="D1508">
        <v>39.980367600000001</v>
      </c>
      <c r="E1508">
        <v>-75.123034399999995</v>
      </c>
      <c r="F1508" t="s">
        <v>5300</v>
      </c>
      <c r="G1508">
        <v>675</v>
      </c>
      <c r="H1508">
        <v>4</v>
      </c>
      <c r="I1508" t="s">
        <v>5375</v>
      </c>
      <c r="J1508">
        <v>5</v>
      </c>
      <c r="K1508" t="s">
        <v>5376</v>
      </c>
      <c r="L1508" t="s">
        <v>5377</v>
      </c>
    </row>
    <row r="1509" spans="1:14" x14ac:dyDescent="0.3">
      <c r="A1509" t="s">
        <v>5298</v>
      </c>
      <c r="B1509" t="s">
        <v>5299</v>
      </c>
      <c r="C1509" t="s">
        <v>14</v>
      </c>
      <c r="D1509">
        <v>39.980367600000001</v>
      </c>
      <c r="E1509">
        <v>-75.123034399999995</v>
      </c>
      <c r="F1509" t="s">
        <v>5300</v>
      </c>
      <c r="G1509">
        <v>675</v>
      </c>
      <c r="H1509">
        <v>4</v>
      </c>
      <c r="I1509" t="s">
        <v>5378</v>
      </c>
      <c r="J1509">
        <v>4</v>
      </c>
      <c r="K1509" t="s">
        <v>5379</v>
      </c>
      <c r="L1509" t="s">
        <v>5380</v>
      </c>
    </row>
    <row r="1510" spans="1:14" x14ac:dyDescent="0.3">
      <c r="A1510" t="s">
        <v>5298</v>
      </c>
      <c r="B1510" t="s">
        <v>5299</v>
      </c>
      <c r="C1510" t="s">
        <v>14</v>
      </c>
      <c r="D1510">
        <v>39.980367600000001</v>
      </c>
      <c r="E1510">
        <v>-75.123034399999995</v>
      </c>
      <c r="F1510" t="s">
        <v>5300</v>
      </c>
      <c r="G1510">
        <v>675</v>
      </c>
      <c r="H1510">
        <v>4</v>
      </c>
      <c r="I1510" t="s">
        <v>5381</v>
      </c>
      <c r="J1510">
        <v>5</v>
      </c>
      <c r="K1510" t="s">
        <v>5382</v>
      </c>
      <c r="L1510" t="s">
        <v>5383</v>
      </c>
    </row>
    <row r="1511" spans="1:14" x14ac:dyDescent="0.3">
      <c r="A1511" t="s">
        <v>5298</v>
      </c>
      <c r="B1511" t="s">
        <v>5299</v>
      </c>
      <c r="C1511" t="s">
        <v>14</v>
      </c>
      <c r="D1511">
        <v>39.980367600000001</v>
      </c>
      <c r="E1511">
        <v>-75.123034399999995</v>
      </c>
      <c r="F1511" t="s">
        <v>5300</v>
      </c>
      <c r="G1511">
        <v>675</v>
      </c>
      <c r="H1511">
        <v>4</v>
      </c>
      <c r="I1511" t="s">
        <v>5384</v>
      </c>
      <c r="J1511">
        <v>4</v>
      </c>
      <c r="K1511" t="s">
        <v>5385</v>
      </c>
      <c r="L1511" t="s">
        <v>4063</v>
      </c>
    </row>
    <row r="1512" spans="1:14" x14ac:dyDescent="0.3">
      <c r="A1512" t="s">
        <v>5386</v>
      </c>
      <c r="B1512" t="s">
        <v>5387</v>
      </c>
      <c r="C1512" t="s">
        <v>14</v>
      </c>
      <c r="D1512">
        <v>39.937001500000001</v>
      </c>
      <c r="E1512">
        <v>-75.154503899999995</v>
      </c>
      <c r="F1512" t="s">
        <v>5388</v>
      </c>
      <c r="G1512">
        <v>669</v>
      </c>
      <c r="H1512">
        <v>4</v>
      </c>
      <c r="I1512" t="s">
        <v>5389</v>
      </c>
      <c r="J1512">
        <v>3</v>
      </c>
      <c r="K1512" t="s">
        <v>5390</v>
      </c>
      <c r="L1512" t="s">
        <v>5391</v>
      </c>
    </row>
    <row r="1513" spans="1:14" x14ac:dyDescent="0.3">
      <c r="A1513" t="s">
        <v>5386</v>
      </c>
      <c r="B1513" t="s">
        <v>5387</v>
      </c>
      <c r="C1513" t="s">
        <v>14</v>
      </c>
      <c r="D1513">
        <v>39.937001500000001</v>
      </c>
      <c r="E1513">
        <v>-75.154503899999995</v>
      </c>
      <c r="F1513" t="s">
        <v>5388</v>
      </c>
      <c r="G1513">
        <v>669</v>
      </c>
      <c r="H1513">
        <v>4</v>
      </c>
      <c r="I1513" t="s">
        <v>5392</v>
      </c>
      <c r="J1513">
        <v>5</v>
      </c>
      <c r="K1513" t="s">
        <v>5393</v>
      </c>
      <c r="L1513" t="s">
        <v>5394</v>
      </c>
    </row>
    <row r="1514" spans="1:14" x14ac:dyDescent="0.3">
      <c r="A1514" t="s">
        <v>5386</v>
      </c>
      <c r="B1514" t="s">
        <v>5387</v>
      </c>
      <c r="C1514" t="s">
        <v>14</v>
      </c>
      <c r="D1514">
        <v>39.937001500000001</v>
      </c>
      <c r="E1514">
        <v>-75.154503899999995</v>
      </c>
      <c r="F1514" t="s">
        <v>5388</v>
      </c>
      <c r="G1514">
        <v>669</v>
      </c>
      <c r="H1514">
        <v>4</v>
      </c>
      <c r="I1514" t="s">
        <v>5395</v>
      </c>
      <c r="J1514">
        <v>5</v>
      </c>
      <c r="K1514" t="s">
        <v>5396</v>
      </c>
      <c r="L1514" t="s">
        <v>5397</v>
      </c>
    </row>
    <row r="1515" spans="1:14" x14ac:dyDescent="0.3">
      <c r="A1515" t="s">
        <v>5386</v>
      </c>
      <c r="B1515" t="s">
        <v>5387</v>
      </c>
      <c r="C1515" t="s">
        <v>14</v>
      </c>
      <c r="D1515">
        <v>39.937001500000001</v>
      </c>
      <c r="E1515">
        <v>-75.154503899999995</v>
      </c>
      <c r="F1515" t="s">
        <v>5388</v>
      </c>
      <c r="G1515">
        <v>669</v>
      </c>
      <c r="H1515">
        <v>4</v>
      </c>
      <c r="I1515" t="s">
        <v>5398</v>
      </c>
      <c r="J1515">
        <v>4</v>
      </c>
      <c r="K1515" t="s">
        <v>5399</v>
      </c>
      <c r="L1515" t="s">
        <v>5400</v>
      </c>
    </row>
    <row r="1516" spans="1:14" x14ac:dyDescent="0.3">
      <c r="A1516" t="s">
        <v>5386</v>
      </c>
      <c r="B1516" t="s">
        <v>5387</v>
      </c>
      <c r="C1516" t="s">
        <v>14</v>
      </c>
      <c r="D1516">
        <v>39.937001500000001</v>
      </c>
      <c r="E1516">
        <v>-75.154503899999995</v>
      </c>
      <c r="F1516" t="s">
        <v>5388</v>
      </c>
      <c r="G1516">
        <v>669</v>
      </c>
      <c r="H1516">
        <v>4</v>
      </c>
      <c r="I1516" t="s">
        <v>5401</v>
      </c>
      <c r="J1516">
        <v>1</v>
      </c>
      <c r="K1516" t="s">
        <v>5402</v>
      </c>
      <c r="L1516" t="s">
        <v>5403</v>
      </c>
    </row>
    <row r="1517" spans="1:14" x14ac:dyDescent="0.3">
      <c r="A1517" t="s">
        <v>5386</v>
      </c>
      <c r="B1517" t="s">
        <v>5387</v>
      </c>
      <c r="C1517" t="s">
        <v>14</v>
      </c>
      <c r="D1517">
        <v>39.937001500000001</v>
      </c>
      <c r="E1517">
        <v>-75.154503899999995</v>
      </c>
      <c r="F1517" t="s">
        <v>5388</v>
      </c>
      <c r="G1517">
        <v>669</v>
      </c>
      <c r="H1517">
        <v>4</v>
      </c>
      <c r="I1517" t="s">
        <v>5404</v>
      </c>
      <c r="J1517">
        <v>4</v>
      </c>
      <c r="K1517" t="s">
        <v>5405</v>
      </c>
      <c r="L1517" t="s">
        <v>5406</v>
      </c>
    </row>
    <row r="1518" spans="1:14" x14ac:dyDescent="0.3">
      <c r="A1518" t="s">
        <v>5386</v>
      </c>
      <c r="B1518" t="s">
        <v>5387</v>
      </c>
      <c r="C1518" t="s">
        <v>14</v>
      </c>
      <c r="D1518">
        <v>39.937001500000001</v>
      </c>
      <c r="E1518">
        <v>-75.154503899999995</v>
      </c>
      <c r="F1518" t="s">
        <v>5388</v>
      </c>
      <c r="G1518">
        <v>669</v>
      </c>
      <c r="H1518">
        <v>4</v>
      </c>
      <c r="I1518" t="s">
        <v>5407</v>
      </c>
      <c r="J1518">
        <v>4</v>
      </c>
      <c r="L1518" t="s">
        <v>5408</v>
      </c>
    </row>
    <row r="1519" spans="1:14" x14ac:dyDescent="0.3">
      <c r="A1519" t="s">
        <v>5386</v>
      </c>
      <c r="B1519" t="s">
        <v>5387</v>
      </c>
      <c r="C1519" t="s">
        <v>14</v>
      </c>
      <c r="D1519">
        <v>39.937001500000001</v>
      </c>
      <c r="E1519">
        <v>-75.154503899999995</v>
      </c>
      <c r="F1519" t="s">
        <v>5388</v>
      </c>
      <c r="G1519">
        <v>669</v>
      </c>
      <c r="H1519">
        <v>4</v>
      </c>
      <c r="I1519" t="s">
        <v>5409</v>
      </c>
      <c r="J1519">
        <v>4</v>
      </c>
      <c r="K1519" t="s">
        <v>5410</v>
      </c>
      <c r="L1519" t="s">
        <v>5411</v>
      </c>
    </row>
    <row r="1520" spans="1:14" x14ac:dyDescent="0.3">
      <c r="A1520" t="s">
        <v>5386</v>
      </c>
      <c r="B1520" t="s">
        <v>5387</v>
      </c>
      <c r="C1520" t="s">
        <v>14</v>
      </c>
      <c r="D1520">
        <v>39.937001500000001</v>
      </c>
      <c r="E1520">
        <v>-75.154503899999995</v>
      </c>
      <c r="F1520" t="s">
        <v>5388</v>
      </c>
      <c r="G1520">
        <v>669</v>
      </c>
      <c r="H1520">
        <v>4</v>
      </c>
      <c r="I1520" t="s">
        <v>5412</v>
      </c>
      <c r="J1520">
        <v>5</v>
      </c>
      <c r="K1520" t="s">
        <v>5413</v>
      </c>
      <c r="L1520" t="s">
        <v>5414</v>
      </c>
      <c r="M1520" t="s">
        <v>5415</v>
      </c>
      <c r="N1520" t="s">
        <v>3551</v>
      </c>
    </row>
    <row r="1521" spans="1:16" x14ac:dyDescent="0.3">
      <c r="A1521" t="s">
        <v>5386</v>
      </c>
      <c r="B1521" t="s">
        <v>5387</v>
      </c>
      <c r="C1521" t="s">
        <v>14</v>
      </c>
      <c r="D1521">
        <v>39.937001500000001</v>
      </c>
      <c r="E1521">
        <v>-75.154503899999995</v>
      </c>
      <c r="F1521" t="s">
        <v>5388</v>
      </c>
      <c r="G1521">
        <v>669</v>
      </c>
      <c r="H1521">
        <v>4</v>
      </c>
      <c r="I1521" t="s">
        <v>5416</v>
      </c>
      <c r="J1521">
        <v>4</v>
      </c>
      <c r="K1521" t="s">
        <v>5417</v>
      </c>
      <c r="L1521" t="s">
        <v>5418</v>
      </c>
    </row>
    <row r="1522" spans="1:16" x14ac:dyDescent="0.3">
      <c r="A1522" t="s">
        <v>5419</v>
      </c>
      <c r="B1522" t="s">
        <v>5420</v>
      </c>
      <c r="C1522" t="s">
        <v>14</v>
      </c>
      <c r="D1522">
        <v>39.950080871600001</v>
      </c>
      <c r="E1522">
        <v>-75.162000000000006</v>
      </c>
      <c r="F1522" t="s">
        <v>5421</v>
      </c>
      <c r="G1522">
        <v>668</v>
      </c>
      <c r="H1522">
        <v>4</v>
      </c>
      <c r="I1522" t="s">
        <v>5422</v>
      </c>
      <c r="J1522">
        <v>5</v>
      </c>
      <c r="K1522" t="s">
        <v>5423</v>
      </c>
      <c r="L1522" t="s">
        <v>5424</v>
      </c>
    </row>
    <row r="1523" spans="1:16" x14ac:dyDescent="0.3">
      <c r="A1523" t="s">
        <v>5419</v>
      </c>
      <c r="B1523" t="s">
        <v>5420</v>
      </c>
      <c r="C1523" t="s">
        <v>14</v>
      </c>
      <c r="D1523">
        <v>39.950080871600001</v>
      </c>
      <c r="E1523">
        <v>-75.162000000000006</v>
      </c>
      <c r="F1523" t="s">
        <v>5421</v>
      </c>
      <c r="G1523">
        <v>668</v>
      </c>
      <c r="H1523">
        <v>4</v>
      </c>
      <c r="I1523" t="s">
        <v>5425</v>
      </c>
      <c r="J1523">
        <v>4</v>
      </c>
      <c r="K1523" t="s">
        <v>5426</v>
      </c>
      <c r="L1523" t="s">
        <v>5427</v>
      </c>
    </row>
    <row r="1524" spans="1:16" x14ac:dyDescent="0.3">
      <c r="A1524" t="s">
        <v>5419</v>
      </c>
      <c r="B1524" t="s">
        <v>5420</v>
      </c>
      <c r="C1524" t="s">
        <v>14</v>
      </c>
      <c r="D1524">
        <v>39.950080871600001</v>
      </c>
      <c r="E1524">
        <v>-75.162000000000006</v>
      </c>
      <c r="F1524" t="s">
        <v>5421</v>
      </c>
      <c r="G1524">
        <v>668</v>
      </c>
      <c r="H1524">
        <v>4</v>
      </c>
      <c r="I1524" t="s">
        <v>5428</v>
      </c>
      <c r="J1524">
        <v>5</v>
      </c>
      <c r="K1524" t="s">
        <v>5429</v>
      </c>
      <c r="L1524" t="s">
        <v>5430</v>
      </c>
    </row>
    <row r="1525" spans="1:16" x14ac:dyDescent="0.3">
      <c r="A1525" t="s">
        <v>5419</v>
      </c>
      <c r="B1525" t="s">
        <v>5420</v>
      </c>
      <c r="C1525" t="s">
        <v>14</v>
      </c>
      <c r="D1525">
        <v>39.950080871600001</v>
      </c>
      <c r="E1525">
        <v>-75.162000000000006</v>
      </c>
      <c r="F1525" t="s">
        <v>5421</v>
      </c>
      <c r="G1525">
        <v>668</v>
      </c>
      <c r="H1525">
        <v>4</v>
      </c>
      <c r="I1525" t="s">
        <v>5431</v>
      </c>
      <c r="J1525">
        <v>3</v>
      </c>
      <c r="K1525" t="s">
        <v>5432</v>
      </c>
      <c r="L1525" t="s">
        <v>4145</v>
      </c>
    </row>
    <row r="1526" spans="1:16" x14ac:dyDescent="0.3">
      <c r="A1526" t="s">
        <v>5419</v>
      </c>
      <c r="B1526" t="s">
        <v>5420</v>
      </c>
      <c r="C1526" t="s">
        <v>14</v>
      </c>
      <c r="D1526">
        <v>39.950080871600001</v>
      </c>
      <c r="E1526">
        <v>-75.162000000000006</v>
      </c>
      <c r="F1526" t="s">
        <v>5421</v>
      </c>
      <c r="G1526">
        <v>668</v>
      </c>
      <c r="H1526">
        <v>4</v>
      </c>
      <c r="I1526" t="s">
        <v>5433</v>
      </c>
      <c r="J1526">
        <v>4</v>
      </c>
      <c r="K1526" t="s">
        <v>5434</v>
      </c>
      <c r="L1526" t="s">
        <v>5435</v>
      </c>
    </row>
    <row r="1527" spans="1:16" x14ac:dyDescent="0.3">
      <c r="A1527" t="s">
        <v>5419</v>
      </c>
      <c r="B1527" t="s">
        <v>5420</v>
      </c>
      <c r="C1527" t="s">
        <v>14</v>
      </c>
      <c r="D1527">
        <v>39.950080871600001</v>
      </c>
      <c r="E1527">
        <v>-75.162000000000006</v>
      </c>
      <c r="F1527" t="s">
        <v>5421</v>
      </c>
      <c r="G1527">
        <v>668</v>
      </c>
      <c r="H1527">
        <v>4</v>
      </c>
      <c r="I1527" t="s">
        <v>5436</v>
      </c>
      <c r="J1527">
        <v>5</v>
      </c>
      <c r="K1527" t="s">
        <v>5437</v>
      </c>
      <c r="L1527" t="s">
        <v>5438</v>
      </c>
    </row>
    <row r="1528" spans="1:16" x14ac:dyDescent="0.3">
      <c r="A1528" t="s">
        <v>5419</v>
      </c>
      <c r="B1528" t="s">
        <v>5420</v>
      </c>
      <c r="C1528" t="s">
        <v>14</v>
      </c>
      <c r="D1528">
        <v>39.950080871600001</v>
      </c>
      <c r="E1528">
        <v>-75.162000000000006</v>
      </c>
      <c r="F1528" t="s">
        <v>5421</v>
      </c>
      <c r="G1528">
        <v>668</v>
      </c>
      <c r="H1528">
        <v>4</v>
      </c>
      <c r="I1528" t="s">
        <v>5439</v>
      </c>
      <c r="J1528">
        <v>4</v>
      </c>
      <c r="K1528" t="s">
        <v>5440</v>
      </c>
      <c r="L1528" t="s">
        <v>5441</v>
      </c>
    </row>
    <row r="1529" spans="1:16" x14ac:dyDescent="0.3">
      <c r="A1529" t="s">
        <v>5419</v>
      </c>
      <c r="B1529" t="s">
        <v>5420</v>
      </c>
      <c r="C1529" t="s">
        <v>14</v>
      </c>
      <c r="D1529">
        <v>39.950080871600001</v>
      </c>
      <c r="E1529">
        <v>-75.162000000000006</v>
      </c>
      <c r="F1529" t="s">
        <v>5421</v>
      </c>
      <c r="G1529">
        <v>668</v>
      </c>
      <c r="H1529">
        <v>4</v>
      </c>
      <c r="I1529" t="s">
        <v>5442</v>
      </c>
      <c r="J1529">
        <v>5</v>
      </c>
      <c r="L1529" t="s">
        <v>5443</v>
      </c>
    </row>
    <row r="1530" spans="1:16" x14ac:dyDescent="0.3">
      <c r="A1530" t="s">
        <v>5419</v>
      </c>
      <c r="B1530" t="s">
        <v>5420</v>
      </c>
      <c r="C1530" t="s">
        <v>14</v>
      </c>
      <c r="D1530">
        <v>39.950080871600001</v>
      </c>
      <c r="E1530">
        <v>-75.162000000000006</v>
      </c>
      <c r="F1530" t="s">
        <v>5421</v>
      </c>
      <c r="G1530">
        <v>668</v>
      </c>
      <c r="H1530">
        <v>4</v>
      </c>
      <c r="I1530" t="s">
        <v>5444</v>
      </c>
      <c r="J1530">
        <v>4</v>
      </c>
      <c r="L1530" t="s">
        <v>5445</v>
      </c>
    </row>
    <row r="1531" spans="1:16" x14ac:dyDescent="0.3">
      <c r="A1531" t="s">
        <v>5419</v>
      </c>
      <c r="B1531" t="s">
        <v>5420</v>
      </c>
      <c r="C1531" t="s">
        <v>14</v>
      </c>
      <c r="D1531">
        <v>39.950080871600001</v>
      </c>
      <c r="E1531">
        <v>-75.162000000000006</v>
      </c>
      <c r="F1531" t="s">
        <v>5421</v>
      </c>
      <c r="G1531">
        <v>668</v>
      </c>
      <c r="H1531">
        <v>4</v>
      </c>
      <c r="I1531" t="s">
        <v>5446</v>
      </c>
      <c r="J1531">
        <v>3</v>
      </c>
      <c r="K1531" t="s">
        <v>5447</v>
      </c>
      <c r="L1531" t="s">
        <v>5448</v>
      </c>
      <c r="M1531" t="s">
        <v>5449</v>
      </c>
      <c r="N1531" t="s">
        <v>5450</v>
      </c>
      <c r="O1531" t="s">
        <v>5451</v>
      </c>
      <c r="P1531" t="s">
        <v>5452</v>
      </c>
    </row>
    <row r="1532" spans="1:16" x14ac:dyDescent="0.3">
      <c r="A1532" t="s">
        <v>5453</v>
      </c>
      <c r="B1532" t="s">
        <v>5454</v>
      </c>
      <c r="C1532" t="s">
        <v>14</v>
      </c>
      <c r="D1532">
        <v>39.942043599999998</v>
      </c>
      <c r="E1532">
        <v>-75.149510199999995</v>
      </c>
      <c r="F1532" t="s">
        <v>5455</v>
      </c>
      <c r="G1532">
        <v>659</v>
      </c>
      <c r="H1532">
        <v>4.5</v>
      </c>
      <c r="I1532" t="s">
        <v>5456</v>
      </c>
      <c r="J1532">
        <v>5</v>
      </c>
      <c r="K1532" t="s">
        <v>5457</v>
      </c>
      <c r="L1532" t="s">
        <v>5458</v>
      </c>
    </row>
    <row r="1533" spans="1:16" x14ac:dyDescent="0.3">
      <c r="A1533" t="s">
        <v>5453</v>
      </c>
      <c r="B1533" t="s">
        <v>5454</v>
      </c>
      <c r="C1533" t="s">
        <v>14</v>
      </c>
      <c r="D1533">
        <v>39.942043599999998</v>
      </c>
      <c r="E1533">
        <v>-75.149510199999995</v>
      </c>
      <c r="F1533" t="s">
        <v>5455</v>
      </c>
      <c r="G1533">
        <v>659</v>
      </c>
      <c r="H1533">
        <v>4.5</v>
      </c>
      <c r="I1533" t="s">
        <v>5459</v>
      </c>
      <c r="J1533">
        <v>5</v>
      </c>
      <c r="K1533" t="s">
        <v>5460</v>
      </c>
      <c r="L1533" t="s">
        <v>5461</v>
      </c>
    </row>
    <row r="1534" spans="1:16" x14ac:dyDescent="0.3">
      <c r="A1534" t="s">
        <v>5453</v>
      </c>
      <c r="B1534" t="s">
        <v>5454</v>
      </c>
      <c r="C1534" t="s">
        <v>14</v>
      </c>
      <c r="D1534">
        <v>39.942043599999998</v>
      </c>
      <c r="E1534">
        <v>-75.149510199999995</v>
      </c>
      <c r="F1534" t="s">
        <v>5455</v>
      </c>
      <c r="G1534">
        <v>659</v>
      </c>
      <c r="H1534">
        <v>4.5</v>
      </c>
      <c r="I1534" t="s">
        <v>5462</v>
      </c>
      <c r="J1534">
        <v>4</v>
      </c>
      <c r="K1534" t="s">
        <v>5463</v>
      </c>
      <c r="L1534" t="s">
        <v>5464</v>
      </c>
    </row>
    <row r="1535" spans="1:16" x14ac:dyDescent="0.3">
      <c r="A1535" t="s">
        <v>5453</v>
      </c>
      <c r="B1535" t="s">
        <v>5454</v>
      </c>
      <c r="C1535" t="s">
        <v>14</v>
      </c>
      <c r="D1535">
        <v>39.942043599999998</v>
      </c>
      <c r="E1535">
        <v>-75.149510199999995</v>
      </c>
      <c r="F1535" t="s">
        <v>5455</v>
      </c>
      <c r="G1535">
        <v>659</v>
      </c>
      <c r="H1535">
        <v>4.5</v>
      </c>
      <c r="I1535" t="s">
        <v>5465</v>
      </c>
      <c r="J1535">
        <v>5</v>
      </c>
      <c r="K1535" t="s">
        <v>5466</v>
      </c>
      <c r="L1535" t="s">
        <v>5467</v>
      </c>
    </row>
    <row r="1536" spans="1:16" x14ac:dyDescent="0.3">
      <c r="A1536" t="s">
        <v>5453</v>
      </c>
      <c r="B1536" t="s">
        <v>5454</v>
      </c>
      <c r="C1536" t="s">
        <v>14</v>
      </c>
      <c r="D1536">
        <v>39.942043599999998</v>
      </c>
      <c r="E1536">
        <v>-75.149510199999995</v>
      </c>
      <c r="F1536" t="s">
        <v>5455</v>
      </c>
      <c r="G1536">
        <v>659</v>
      </c>
      <c r="H1536">
        <v>4.5</v>
      </c>
      <c r="I1536" t="s">
        <v>5468</v>
      </c>
      <c r="J1536">
        <v>5</v>
      </c>
      <c r="L1536" t="s">
        <v>5469</v>
      </c>
    </row>
    <row r="1537" spans="1:19" x14ac:dyDescent="0.3">
      <c r="A1537" t="s">
        <v>5453</v>
      </c>
      <c r="B1537" t="s">
        <v>5454</v>
      </c>
      <c r="C1537" t="s">
        <v>14</v>
      </c>
      <c r="D1537">
        <v>39.942043599999998</v>
      </c>
      <c r="E1537">
        <v>-75.149510199999995</v>
      </c>
      <c r="F1537" t="s">
        <v>5455</v>
      </c>
      <c r="G1537">
        <v>659</v>
      </c>
      <c r="H1537">
        <v>4.5</v>
      </c>
      <c r="I1537" t="s">
        <v>5470</v>
      </c>
      <c r="J1537">
        <v>4</v>
      </c>
      <c r="K1537" t="s">
        <v>5471</v>
      </c>
      <c r="L1537" t="s">
        <v>5472</v>
      </c>
    </row>
    <row r="1538" spans="1:19" x14ac:dyDescent="0.3">
      <c r="A1538" t="s">
        <v>5453</v>
      </c>
      <c r="B1538" t="s">
        <v>5454</v>
      </c>
      <c r="C1538" t="s">
        <v>14</v>
      </c>
      <c r="D1538">
        <v>39.942043599999998</v>
      </c>
      <c r="E1538">
        <v>-75.149510199999995</v>
      </c>
      <c r="F1538" t="s">
        <v>5455</v>
      </c>
      <c r="G1538">
        <v>659</v>
      </c>
      <c r="H1538">
        <v>4.5</v>
      </c>
      <c r="I1538" t="s">
        <v>5473</v>
      </c>
      <c r="J1538">
        <v>5</v>
      </c>
      <c r="K1538" t="s">
        <v>5474</v>
      </c>
      <c r="L1538" t="s">
        <v>513</v>
      </c>
    </row>
    <row r="1539" spans="1:19" x14ac:dyDescent="0.3">
      <c r="A1539" t="s">
        <v>5453</v>
      </c>
      <c r="B1539" t="s">
        <v>5454</v>
      </c>
      <c r="C1539" t="s">
        <v>14</v>
      </c>
      <c r="D1539">
        <v>39.942043599999998</v>
      </c>
      <c r="E1539">
        <v>-75.149510199999995</v>
      </c>
      <c r="F1539" t="s">
        <v>5455</v>
      </c>
      <c r="G1539">
        <v>659</v>
      </c>
      <c r="H1539">
        <v>4.5</v>
      </c>
      <c r="I1539" t="s">
        <v>5475</v>
      </c>
      <c r="J1539">
        <v>5</v>
      </c>
      <c r="K1539" t="s">
        <v>5476</v>
      </c>
      <c r="L1539" t="s">
        <v>5477</v>
      </c>
    </row>
    <row r="1540" spans="1:19" x14ac:dyDescent="0.3">
      <c r="A1540" t="s">
        <v>5453</v>
      </c>
      <c r="B1540" t="s">
        <v>5454</v>
      </c>
      <c r="C1540" t="s">
        <v>14</v>
      </c>
      <c r="D1540">
        <v>39.942043599999998</v>
      </c>
      <c r="E1540">
        <v>-75.149510199999995</v>
      </c>
      <c r="F1540" t="s">
        <v>5455</v>
      </c>
      <c r="G1540">
        <v>659</v>
      </c>
      <c r="H1540">
        <v>4.5</v>
      </c>
      <c r="I1540" t="s">
        <v>5478</v>
      </c>
      <c r="J1540">
        <v>5</v>
      </c>
      <c r="K1540" t="s">
        <v>5479</v>
      </c>
      <c r="L1540" t="s">
        <v>1444</v>
      </c>
    </row>
    <row r="1541" spans="1:19" x14ac:dyDescent="0.3">
      <c r="A1541" t="s">
        <v>5453</v>
      </c>
      <c r="B1541" t="s">
        <v>5454</v>
      </c>
      <c r="C1541" t="s">
        <v>14</v>
      </c>
      <c r="D1541">
        <v>39.942043599999998</v>
      </c>
      <c r="E1541">
        <v>-75.149510199999995</v>
      </c>
      <c r="F1541" t="s">
        <v>5455</v>
      </c>
      <c r="G1541">
        <v>659</v>
      </c>
      <c r="H1541">
        <v>4.5</v>
      </c>
      <c r="I1541" t="s">
        <v>5480</v>
      </c>
      <c r="J1541">
        <v>4</v>
      </c>
      <c r="K1541" t="s">
        <v>5481</v>
      </c>
      <c r="L1541" t="s">
        <v>5482</v>
      </c>
    </row>
    <row r="1542" spans="1:19" x14ac:dyDescent="0.3">
      <c r="A1542" t="s">
        <v>5483</v>
      </c>
      <c r="B1542" t="s">
        <v>5484</v>
      </c>
      <c r="C1542" t="s">
        <v>14</v>
      </c>
      <c r="D1542">
        <v>39.941595999999997</v>
      </c>
      <c r="E1542">
        <v>-75.147810100000001</v>
      </c>
      <c r="F1542" t="s">
        <v>5485</v>
      </c>
      <c r="G1542">
        <v>657</v>
      </c>
      <c r="H1542">
        <v>4</v>
      </c>
      <c r="I1542" t="s">
        <v>5486</v>
      </c>
      <c r="J1542">
        <v>5</v>
      </c>
      <c r="K1542" t="s">
        <v>5487</v>
      </c>
      <c r="L1542" t="s">
        <v>5488</v>
      </c>
    </row>
    <row r="1543" spans="1:19" x14ac:dyDescent="0.3">
      <c r="A1543" t="s">
        <v>5483</v>
      </c>
      <c r="B1543" t="s">
        <v>5484</v>
      </c>
      <c r="C1543" t="s">
        <v>14</v>
      </c>
      <c r="D1543">
        <v>39.941595999999997</v>
      </c>
      <c r="E1543">
        <v>-75.147810100000001</v>
      </c>
      <c r="F1543" t="s">
        <v>5485</v>
      </c>
      <c r="G1543">
        <v>657</v>
      </c>
      <c r="H1543">
        <v>4</v>
      </c>
      <c r="I1543" t="e">
        <f>-u9Sdg7SzzeTGQgOqgq1pA</f>
        <v>#NAME?</v>
      </c>
      <c r="J1543">
        <v>3</v>
      </c>
      <c r="K1543" t="s">
        <v>5489</v>
      </c>
      <c r="L1543" t="s">
        <v>5490</v>
      </c>
    </row>
    <row r="1544" spans="1:19" x14ac:dyDescent="0.3">
      <c r="A1544" t="s">
        <v>5483</v>
      </c>
      <c r="B1544" t="s">
        <v>5484</v>
      </c>
      <c r="C1544" t="s">
        <v>14</v>
      </c>
      <c r="D1544">
        <v>39.941595999999997</v>
      </c>
      <c r="E1544">
        <v>-75.147810100000001</v>
      </c>
      <c r="F1544" t="s">
        <v>5485</v>
      </c>
      <c r="G1544">
        <v>657</v>
      </c>
      <c r="H1544">
        <v>4</v>
      </c>
      <c r="I1544" t="s">
        <v>5491</v>
      </c>
      <c r="J1544">
        <v>3</v>
      </c>
      <c r="K1544" t="s">
        <v>5492</v>
      </c>
      <c r="L1544" t="s">
        <v>5493</v>
      </c>
      <c r="M1544" t="s">
        <v>5494</v>
      </c>
      <c r="N1544" t="s">
        <v>5495</v>
      </c>
      <c r="O1544" t="s">
        <v>5496</v>
      </c>
      <c r="P1544" t="s">
        <v>5497</v>
      </c>
      <c r="Q1544" t="s">
        <v>5498</v>
      </c>
      <c r="R1544" t="s">
        <v>5499</v>
      </c>
      <c r="S1544" t="s">
        <v>5500</v>
      </c>
    </row>
    <row r="1545" spans="1:19" x14ac:dyDescent="0.3">
      <c r="A1545" t="s">
        <v>5483</v>
      </c>
      <c r="B1545" t="s">
        <v>5484</v>
      </c>
      <c r="C1545" t="s">
        <v>14</v>
      </c>
      <c r="D1545">
        <v>39.941595999999997</v>
      </c>
      <c r="E1545">
        <v>-75.147810100000001</v>
      </c>
      <c r="F1545" t="s">
        <v>5485</v>
      </c>
      <c r="G1545">
        <v>657</v>
      </c>
      <c r="H1545">
        <v>4</v>
      </c>
      <c r="I1545" t="s">
        <v>5501</v>
      </c>
      <c r="J1545">
        <v>3</v>
      </c>
      <c r="K1545" t="s">
        <v>5502</v>
      </c>
      <c r="L1545" t="s">
        <v>5503</v>
      </c>
    </row>
    <row r="1546" spans="1:19" x14ac:dyDescent="0.3">
      <c r="A1546" t="s">
        <v>5483</v>
      </c>
      <c r="B1546" t="s">
        <v>5484</v>
      </c>
      <c r="C1546" t="s">
        <v>14</v>
      </c>
      <c r="D1546">
        <v>39.941595999999997</v>
      </c>
      <c r="E1546">
        <v>-75.147810100000001</v>
      </c>
      <c r="F1546" t="s">
        <v>5485</v>
      </c>
      <c r="G1546">
        <v>657</v>
      </c>
      <c r="H1546">
        <v>4</v>
      </c>
      <c r="I1546" t="s">
        <v>5504</v>
      </c>
      <c r="J1546">
        <v>1</v>
      </c>
      <c r="K1546" t="s">
        <v>5505</v>
      </c>
      <c r="L1546" t="s">
        <v>5506</v>
      </c>
    </row>
    <row r="1547" spans="1:19" x14ac:dyDescent="0.3">
      <c r="A1547" t="s">
        <v>5483</v>
      </c>
      <c r="B1547" t="s">
        <v>5484</v>
      </c>
      <c r="C1547" t="s">
        <v>14</v>
      </c>
      <c r="D1547">
        <v>39.941595999999997</v>
      </c>
      <c r="E1547">
        <v>-75.147810100000001</v>
      </c>
      <c r="F1547" t="s">
        <v>5485</v>
      </c>
      <c r="G1547">
        <v>657</v>
      </c>
      <c r="H1547">
        <v>4</v>
      </c>
      <c r="I1547" t="s">
        <v>5507</v>
      </c>
      <c r="J1547">
        <v>3</v>
      </c>
      <c r="K1547" t="s">
        <v>5508</v>
      </c>
      <c r="L1547" t="s">
        <v>5509</v>
      </c>
      <c r="M1547" t="s">
        <v>5510</v>
      </c>
    </row>
    <row r="1548" spans="1:19" x14ac:dyDescent="0.3">
      <c r="A1548" t="s">
        <v>5483</v>
      </c>
      <c r="B1548" t="s">
        <v>5484</v>
      </c>
      <c r="C1548" t="s">
        <v>14</v>
      </c>
      <c r="D1548">
        <v>39.941595999999997</v>
      </c>
      <c r="E1548">
        <v>-75.147810100000001</v>
      </c>
      <c r="F1548" t="s">
        <v>5485</v>
      </c>
      <c r="G1548">
        <v>657</v>
      </c>
      <c r="H1548">
        <v>4</v>
      </c>
      <c r="I1548" t="s">
        <v>5511</v>
      </c>
      <c r="J1548">
        <v>1</v>
      </c>
      <c r="K1548" t="s">
        <v>5512</v>
      </c>
      <c r="L1548" t="s">
        <v>5513</v>
      </c>
    </row>
    <row r="1549" spans="1:19" x14ac:dyDescent="0.3">
      <c r="A1549" t="s">
        <v>5483</v>
      </c>
      <c r="B1549" t="s">
        <v>5484</v>
      </c>
      <c r="C1549" t="s">
        <v>14</v>
      </c>
      <c r="D1549">
        <v>39.941595999999997</v>
      </c>
      <c r="E1549">
        <v>-75.147810100000001</v>
      </c>
      <c r="F1549" t="s">
        <v>5485</v>
      </c>
      <c r="G1549">
        <v>657</v>
      </c>
      <c r="H1549">
        <v>4</v>
      </c>
      <c r="I1549" t="s">
        <v>5514</v>
      </c>
      <c r="J1549">
        <v>3</v>
      </c>
      <c r="K1549" t="s">
        <v>5515</v>
      </c>
      <c r="L1549" t="s">
        <v>5516</v>
      </c>
    </row>
    <row r="1550" spans="1:19" x14ac:dyDescent="0.3">
      <c r="A1550" t="s">
        <v>5483</v>
      </c>
      <c r="B1550" t="s">
        <v>5484</v>
      </c>
      <c r="C1550" t="s">
        <v>14</v>
      </c>
      <c r="D1550">
        <v>39.941595999999997</v>
      </c>
      <c r="E1550">
        <v>-75.147810100000001</v>
      </c>
      <c r="F1550" t="s">
        <v>5485</v>
      </c>
      <c r="G1550">
        <v>657</v>
      </c>
      <c r="H1550">
        <v>4</v>
      </c>
      <c r="I1550" t="s">
        <v>5517</v>
      </c>
      <c r="J1550">
        <v>5</v>
      </c>
      <c r="K1550" t="s">
        <v>5518</v>
      </c>
      <c r="L1550" t="s">
        <v>5519</v>
      </c>
    </row>
    <row r="1551" spans="1:19" x14ac:dyDescent="0.3">
      <c r="A1551" t="s">
        <v>5483</v>
      </c>
      <c r="B1551" t="s">
        <v>5484</v>
      </c>
      <c r="C1551" t="s">
        <v>14</v>
      </c>
      <c r="D1551">
        <v>39.941595999999997</v>
      </c>
      <c r="E1551">
        <v>-75.147810100000001</v>
      </c>
      <c r="F1551" t="s">
        <v>5485</v>
      </c>
      <c r="G1551">
        <v>657</v>
      </c>
      <c r="H1551">
        <v>4</v>
      </c>
      <c r="I1551" t="s">
        <v>5520</v>
      </c>
      <c r="J1551">
        <v>5</v>
      </c>
      <c r="L1551" t="s">
        <v>5521</v>
      </c>
    </row>
    <row r="1552" spans="1:19" x14ac:dyDescent="0.3">
      <c r="A1552" t="s">
        <v>5522</v>
      </c>
      <c r="B1552" t="s">
        <v>1756</v>
      </c>
      <c r="C1552" t="s">
        <v>14</v>
      </c>
      <c r="D1552">
        <v>39.940058399999998</v>
      </c>
      <c r="E1552">
        <v>-75.1578655</v>
      </c>
      <c r="F1552" t="s">
        <v>5523</v>
      </c>
      <c r="G1552">
        <v>653</v>
      </c>
      <c r="H1552">
        <v>3.5</v>
      </c>
      <c r="I1552" t="s">
        <v>5524</v>
      </c>
      <c r="J1552">
        <v>5</v>
      </c>
      <c r="K1552" t="s">
        <v>5525</v>
      </c>
      <c r="L1552" t="s">
        <v>5526</v>
      </c>
    </row>
    <row r="1553" spans="1:14" x14ac:dyDescent="0.3">
      <c r="A1553" t="s">
        <v>5522</v>
      </c>
      <c r="B1553" t="s">
        <v>1756</v>
      </c>
      <c r="C1553" t="s">
        <v>14</v>
      </c>
      <c r="D1553">
        <v>39.940058399999998</v>
      </c>
      <c r="E1553">
        <v>-75.1578655</v>
      </c>
      <c r="F1553" t="s">
        <v>5523</v>
      </c>
      <c r="G1553">
        <v>653</v>
      </c>
      <c r="H1553">
        <v>3.5</v>
      </c>
      <c r="I1553" t="s">
        <v>5527</v>
      </c>
      <c r="J1553">
        <v>2</v>
      </c>
      <c r="K1553" t="s">
        <v>5528</v>
      </c>
      <c r="L1553" t="s">
        <v>3248</v>
      </c>
    </row>
    <row r="1554" spans="1:14" x14ac:dyDescent="0.3">
      <c r="A1554" t="s">
        <v>5522</v>
      </c>
      <c r="B1554" t="s">
        <v>1756</v>
      </c>
      <c r="C1554" t="s">
        <v>14</v>
      </c>
      <c r="D1554">
        <v>39.940058399999998</v>
      </c>
      <c r="E1554">
        <v>-75.1578655</v>
      </c>
      <c r="F1554" t="s">
        <v>5523</v>
      </c>
      <c r="G1554">
        <v>653</v>
      </c>
      <c r="H1554">
        <v>3.5</v>
      </c>
      <c r="I1554" t="s">
        <v>5529</v>
      </c>
      <c r="J1554">
        <v>5</v>
      </c>
      <c r="L1554" t="s">
        <v>5530</v>
      </c>
    </row>
    <row r="1555" spans="1:14" x14ac:dyDescent="0.3">
      <c r="A1555" t="s">
        <v>5522</v>
      </c>
      <c r="B1555" t="s">
        <v>1756</v>
      </c>
      <c r="C1555" t="s">
        <v>14</v>
      </c>
      <c r="D1555">
        <v>39.940058399999998</v>
      </c>
      <c r="E1555">
        <v>-75.1578655</v>
      </c>
      <c r="F1555" t="s">
        <v>5523</v>
      </c>
      <c r="G1555">
        <v>653</v>
      </c>
      <c r="H1555">
        <v>3.5</v>
      </c>
      <c r="I1555" t="s">
        <v>5531</v>
      </c>
      <c r="J1555">
        <v>5</v>
      </c>
      <c r="K1555" t="s">
        <v>5532</v>
      </c>
      <c r="L1555" t="s">
        <v>5533</v>
      </c>
    </row>
    <row r="1556" spans="1:14" x14ac:dyDescent="0.3">
      <c r="A1556" t="s">
        <v>5522</v>
      </c>
      <c r="B1556" t="s">
        <v>1756</v>
      </c>
      <c r="C1556" t="s">
        <v>14</v>
      </c>
      <c r="D1556">
        <v>39.940058399999998</v>
      </c>
      <c r="E1556">
        <v>-75.1578655</v>
      </c>
      <c r="F1556" t="s">
        <v>5523</v>
      </c>
      <c r="G1556">
        <v>653</v>
      </c>
      <c r="H1556">
        <v>3.5</v>
      </c>
      <c r="I1556" t="s">
        <v>5534</v>
      </c>
      <c r="J1556">
        <v>4</v>
      </c>
      <c r="K1556" t="s">
        <v>5535</v>
      </c>
      <c r="L1556" t="s">
        <v>262</v>
      </c>
    </row>
    <row r="1557" spans="1:14" x14ac:dyDescent="0.3">
      <c r="A1557" t="s">
        <v>5522</v>
      </c>
      <c r="B1557" t="s">
        <v>1756</v>
      </c>
      <c r="C1557" t="s">
        <v>14</v>
      </c>
      <c r="D1557">
        <v>39.940058399999998</v>
      </c>
      <c r="E1557">
        <v>-75.1578655</v>
      </c>
      <c r="F1557" t="s">
        <v>5523</v>
      </c>
      <c r="G1557">
        <v>653</v>
      </c>
      <c r="H1557">
        <v>3.5</v>
      </c>
      <c r="I1557" t="s">
        <v>5536</v>
      </c>
      <c r="J1557">
        <v>5</v>
      </c>
      <c r="K1557" t="s">
        <v>5537</v>
      </c>
      <c r="L1557" t="s">
        <v>5538</v>
      </c>
    </row>
    <row r="1558" spans="1:14" x14ac:dyDescent="0.3">
      <c r="A1558" t="s">
        <v>5522</v>
      </c>
      <c r="B1558" t="s">
        <v>1756</v>
      </c>
      <c r="C1558" t="s">
        <v>14</v>
      </c>
      <c r="D1558">
        <v>39.940058399999998</v>
      </c>
      <c r="E1558">
        <v>-75.1578655</v>
      </c>
      <c r="F1558" t="s">
        <v>5523</v>
      </c>
      <c r="G1558">
        <v>653</v>
      </c>
      <c r="H1558">
        <v>3.5</v>
      </c>
      <c r="I1558" t="s">
        <v>5539</v>
      </c>
      <c r="J1558">
        <v>5</v>
      </c>
      <c r="L1558" t="s">
        <v>5540</v>
      </c>
    </row>
    <row r="1559" spans="1:14" x14ac:dyDescent="0.3">
      <c r="A1559" t="s">
        <v>5522</v>
      </c>
      <c r="B1559" t="s">
        <v>1756</v>
      </c>
      <c r="C1559" t="s">
        <v>14</v>
      </c>
      <c r="D1559">
        <v>39.940058399999998</v>
      </c>
      <c r="E1559">
        <v>-75.1578655</v>
      </c>
      <c r="F1559" t="s">
        <v>5523</v>
      </c>
      <c r="G1559">
        <v>653</v>
      </c>
      <c r="H1559">
        <v>3.5</v>
      </c>
      <c r="I1559" t="s">
        <v>5541</v>
      </c>
      <c r="J1559">
        <v>5</v>
      </c>
      <c r="K1559" t="s">
        <v>5542</v>
      </c>
      <c r="L1559" t="s">
        <v>5543</v>
      </c>
    </row>
    <row r="1560" spans="1:14" x14ac:dyDescent="0.3">
      <c r="A1560" t="s">
        <v>5522</v>
      </c>
      <c r="B1560" t="s">
        <v>1756</v>
      </c>
      <c r="C1560" t="s">
        <v>14</v>
      </c>
      <c r="D1560">
        <v>39.940058399999998</v>
      </c>
      <c r="E1560">
        <v>-75.1578655</v>
      </c>
      <c r="F1560" t="s">
        <v>5523</v>
      </c>
      <c r="G1560">
        <v>653</v>
      </c>
      <c r="H1560">
        <v>3.5</v>
      </c>
      <c r="I1560" t="s">
        <v>5544</v>
      </c>
      <c r="J1560">
        <v>5</v>
      </c>
      <c r="K1560" t="s">
        <v>5545</v>
      </c>
      <c r="L1560" t="s">
        <v>5546</v>
      </c>
      <c r="M1560" t="s">
        <v>5547</v>
      </c>
      <c r="N1560" t="s">
        <v>5548</v>
      </c>
    </row>
    <row r="1561" spans="1:14" x14ac:dyDescent="0.3">
      <c r="A1561" t="s">
        <v>5522</v>
      </c>
      <c r="B1561" t="s">
        <v>1756</v>
      </c>
      <c r="C1561" t="s">
        <v>14</v>
      </c>
      <c r="D1561">
        <v>39.940058399999998</v>
      </c>
      <c r="E1561">
        <v>-75.1578655</v>
      </c>
      <c r="F1561" t="s">
        <v>5523</v>
      </c>
      <c r="G1561">
        <v>653</v>
      </c>
      <c r="H1561">
        <v>3.5</v>
      </c>
      <c r="I1561" t="s">
        <v>5549</v>
      </c>
      <c r="J1561">
        <v>5</v>
      </c>
      <c r="K1561" t="s">
        <v>5550</v>
      </c>
      <c r="L1561" t="s">
        <v>5551</v>
      </c>
    </row>
    <row r="1562" spans="1:14" x14ac:dyDescent="0.3">
      <c r="A1562" t="s">
        <v>5552</v>
      </c>
      <c r="B1562" t="s">
        <v>5553</v>
      </c>
      <c r="C1562" t="s">
        <v>14</v>
      </c>
      <c r="D1562">
        <v>39.973362000000002</v>
      </c>
      <c r="E1562">
        <v>-75.133615000000006</v>
      </c>
      <c r="F1562" t="s">
        <v>5554</v>
      </c>
      <c r="G1562">
        <v>652</v>
      </c>
      <c r="H1562">
        <v>4.5</v>
      </c>
      <c r="I1562" t="s">
        <v>5555</v>
      </c>
      <c r="J1562">
        <v>4</v>
      </c>
      <c r="K1562" t="s">
        <v>5556</v>
      </c>
      <c r="L1562" t="s">
        <v>5557</v>
      </c>
    </row>
    <row r="1563" spans="1:14" x14ac:dyDescent="0.3">
      <c r="A1563" t="s">
        <v>5552</v>
      </c>
      <c r="B1563" t="s">
        <v>5553</v>
      </c>
      <c r="C1563" t="s">
        <v>14</v>
      </c>
      <c r="D1563">
        <v>39.973362000000002</v>
      </c>
      <c r="E1563">
        <v>-75.133615000000006</v>
      </c>
      <c r="F1563" t="s">
        <v>5554</v>
      </c>
      <c r="G1563">
        <v>652</v>
      </c>
      <c r="H1563">
        <v>4.5</v>
      </c>
      <c r="I1563" t="s">
        <v>5558</v>
      </c>
      <c r="J1563">
        <v>5</v>
      </c>
      <c r="K1563" t="s">
        <v>5559</v>
      </c>
      <c r="L1563" t="s">
        <v>5560</v>
      </c>
      <c r="M1563" t="s">
        <v>5561</v>
      </c>
      <c r="N1563" t="s">
        <v>5562</v>
      </c>
    </row>
    <row r="1564" spans="1:14" x14ac:dyDescent="0.3">
      <c r="A1564" t="s">
        <v>5552</v>
      </c>
      <c r="B1564" t="s">
        <v>5553</v>
      </c>
      <c r="C1564" t="s">
        <v>14</v>
      </c>
      <c r="D1564">
        <v>39.973362000000002</v>
      </c>
      <c r="E1564">
        <v>-75.133615000000006</v>
      </c>
      <c r="F1564" t="s">
        <v>5554</v>
      </c>
      <c r="G1564">
        <v>652</v>
      </c>
      <c r="H1564">
        <v>4.5</v>
      </c>
      <c r="I1564" t="s">
        <v>5563</v>
      </c>
      <c r="J1564">
        <v>5</v>
      </c>
      <c r="K1564" t="s">
        <v>5564</v>
      </c>
      <c r="L1564" t="s">
        <v>5565</v>
      </c>
    </row>
    <row r="1565" spans="1:14" x14ac:dyDescent="0.3">
      <c r="A1565" t="s">
        <v>5552</v>
      </c>
      <c r="B1565" t="s">
        <v>5553</v>
      </c>
      <c r="C1565" t="s">
        <v>14</v>
      </c>
      <c r="D1565">
        <v>39.973362000000002</v>
      </c>
      <c r="E1565">
        <v>-75.133615000000006</v>
      </c>
      <c r="F1565" t="s">
        <v>5554</v>
      </c>
      <c r="G1565">
        <v>652</v>
      </c>
      <c r="H1565">
        <v>4.5</v>
      </c>
      <c r="I1565" t="s">
        <v>5566</v>
      </c>
      <c r="J1565">
        <v>5</v>
      </c>
      <c r="K1565" t="s">
        <v>5567</v>
      </c>
      <c r="L1565" t="s">
        <v>5568</v>
      </c>
    </row>
    <row r="1566" spans="1:14" x14ac:dyDescent="0.3">
      <c r="A1566" t="s">
        <v>5552</v>
      </c>
      <c r="B1566" t="s">
        <v>5553</v>
      </c>
      <c r="C1566" t="s">
        <v>14</v>
      </c>
      <c r="D1566">
        <v>39.973362000000002</v>
      </c>
      <c r="E1566">
        <v>-75.133615000000006</v>
      </c>
      <c r="F1566" t="s">
        <v>5554</v>
      </c>
      <c r="G1566">
        <v>652</v>
      </c>
      <c r="H1566">
        <v>4.5</v>
      </c>
      <c r="I1566" t="s">
        <v>5569</v>
      </c>
      <c r="J1566">
        <v>5</v>
      </c>
      <c r="L1566" t="s">
        <v>5570</v>
      </c>
    </row>
    <row r="1567" spans="1:14" x14ac:dyDescent="0.3">
      <c r="A1567" t="s">
        <v>5552</v>
      </c>
      <c r="B1567" t="s">
        <v>5553</v>
      </c>
      <c r="C1567" t="s">
        <v>14</v>
      </c>
      <c r="D1567">
        <v>39.973362000000002</v>
      </c>
      <c r="E1567">
        <v>-75.133615000000006</v>
      </c>
      <c r="F1567" t="s">
        <v>5554</v>
      </c>
      <c r="G1567">
        <v>652</v>
      </c>
      <c r="H1567">
        <v>4.5</v>
      </c>
      <c r="I1567" t="s">
        <v>5571</v>
      </c>
      <c r="J1567">
        <v>4</v>
      </c>
      <c r="K1567" t="s">
        <v>5572</v>
      </c>
      <c r="L1567" t="s">
        <v>5573</v>
      </c>
    </row>
    <row r="1568" spans="1:14" x14ac:dyDescent="0.3">
      <c r="A1568" t="s">
        <v>5552</v>
      </c>
      <c r="B1568" t="s">
        <v>5553</v>
      </c>
      <c r="C1568" t="s">
        <v>14</v>
      </c>
      <c r="D1568">
        <v>39.973362000000002</v>
      </c>
      <c r="E1568">
        <v>-75.133615000000006</v>
      </c>
      <c r="F1568" t="s">
        <v>5554</v>
      </c>
      <c r="G1568">
        <v>652</v>
      </c>
      <c r="H1568">
        <v>4.5</v>
      </c>
      <c r="I1568" t="s">
        <v>5574</v>
      </c>
      <c r="J1568">
        <v>5</v>
      </c>
      <c r="K1568" t="s">
        <v>5575</v>
      </c>
      <c r="L1568" t="s">
        <v>5576</v>
      </c>
    </row>
    <row r="1569" spans="1:20" x14ac:dyDescent="0.3">
      <c r="A1569" t="s">
        <v>5552</v>
      </c>
      <c r="B1569" t="s">
        <v>5553</v>
      </c>
      <c r="C1569" t="s">
        <v>14</v>
      </c>
      <c r="D1569">
        <v>39.973362000000002</v>
      </c>
      <c r="E1569">
        <v>-75.133615000000006</v>
      </c>
      <c r="F1569" t="s">
        <v>5554</v>
      </c>
      <c r="G1569">
        <v>652</v>
      </c>
      <c r="H1569">
        <v>4.5</v>
      </c>
      <c r="I1569" t="s">
        <v>5577</v>
      </c>
      <c r="J1569">
        <v>5</v>
      </c>
      <c r="K1569" t="s">
        <v>5578</v>
      </c>
      <c r="L1569" t="s">
        <v>5579</v>
      </c>
    </row>
    <row r="1570" spans="1:20" x14ac:dyDescent="0.3">
      <c r="A1570" t="s">
        <v>5552</v>
      </c>
      <c r="B1570" t="s">
        <v>5553</v>
      </c>
      <c r="C1570" t="s">
        <v>14</v>
      </c>
      <c r="D1570">
        <v>39.973362000000002</v>
      </c>
      <c r="E1570">
        <v>-75.133615000000006</v>
      </c>
      <c r="F1570" t="s">
        <v>5554</v>
      </c>
      <c r="G1570">
        <v>652</v>
      </c>
      <c r="H1570">
        <v>4.5</v>
      </c>
      <c r="I1570" t="s">
        <v>5580</v>
      </c>
      <c r="J1570">
        <v>5</v>
      </c>
      <c r="K1570" t="s">
        <v>5581</v>
      </c>
      <c r="L1570" t="s">
        <v>5582</v>
      </c>
    </row>
    <row r="1571" spans="1:20" x14ac:dyDescent="0.3">
      <c r="A1571" t="s">
        <v>5552</v>
      </c>
      <c r="B1571" t="s">
        <v>5553</v>
      </c>
      <c r="C1571" t="s">
        <v>14</v>
      </c>
      <c r="D1571">
        <v>39.973362000000002</v>
      </c>
      <c r="E1571">
        <v>-75.133615000000006</v>
      </c>
      <c r="F1571" t="s">
        <v>5554</v>
      </c>
      <c r="G1571">
        <v>652</v>
      </c>
      <c r="H1571">
        <v>4.5</v>
      </c>
      <c r="I1571" t="s">
        <v>5583</v>
      </c>
      <c r="J1571">
        <v>5</v>
      </c>
      <c r="K1571" t="s">
        <v>5584</v>
      </c>
      <c r="L1571" t="s">
        <v>5585</v>
      </c>
      <c r="M1571" t="s">
        <v>5586</v>
      </c>
      <c r="N1571" t="s">
        <v>5587</v>
      </c>
      <c r="O1571" t="s">
        <v>5588</v>
      </c>
      <c r="P1571" t="s">
        <v>5589</v>
      </c>
      <c r="Q1571" t="s">
        <v>5590</v>
      </c>
      <c r="R1571" t="s">
        <v>5591</v>
      </c>
      <c r="S1571" t="s">
        <v>5592</v>
      </c>
      <c r="T1571" t="s">
        <v>5593</v>
      </c>
    </row>
    <row r="1572" spans="1:20" x14ac:dyDescent="0.3">
      <c r="A1572" t="s">
        <v>5594</v>
      </c>
      <c r="B1572" t="s">
        <v>5595</v>
      </c>
      <c r="C1572" t="s">
        <v>14</v>
      </c>
      <c r="D1572">
        <v>39.960887999999997</v>
      </c>
      <c r="E1572">
        <v>-75.171212999999995</v>
      </c>
      <c r="F1572" t="s">
        <v>5596</v>
      </c>
      <c r="G1572">
        <v>651</v>
      </c>
      <c r="H1572">
        <v>4</v>
      </c>
      <c r="I1572" t="s">
        <v>5597</v>
      </c>
      <c r="J1572">
        <v>4</v>
      </c>
      <c r="L1572" t="s">
        <v>5598</v>
      </c>
    </row>
    <row r="1573" spans="1:20" x14ac:dyDescent="0.3">
      <c r="A1573" t="s">
        <v>5594</v>
      </c>
      <c r="B1573" t="s">
        <v>5595</v>
      </c>
      <c r="C1573" t="s">
        <v>14</v>
      </c>
      <c r="D1573">
        <v>39.960887999999997</v>
      </c>
      <c r="E1573">
        <v>-75.171212999999995</v>
      </c>
      <c r="F1573" t="s">
        <v>5596</v>
      </c>
      <c r="G1573">
        <v>651</v>
      </c>
      <c r="H1573">
        <v>4</v>
      </c>
      <c r="I1573" t="s">
        <v>5599</v>
      </c>
      <c r="J1573">
        <v>3</v>
      </c>
      <c r="K1573" t="s">
        <v>5600</v>
      </c>
      <c r="L1573" t="s">
        <v>5601</v>
      </c>
    </row>
    <row r="1574" spans="1:20" x14ac:dyDescent="0.3">
      <c r="A1574" t="s">
        <v>5594</v>
      </c>
      <c r="B1574" t="s">
        <v>5595</v>
      </c>
      <c r="C1574" t="s">
        <v>14</v>
      </c>
      <c r="D1574">
        <v>39.960887999999997</v>
      </c>
      <c r="E1574">
        <v>-75.171212999999995</v>
      </c>
      <c r="F1574" t="s">
        <v>5596</v>
      </c>
      <c r="G1574">
        <v>651</v>
      </c>
      <c r="H1574">
        <v>4</v>
      </c>
      <c r="I1574" t="s">
        <v>5602</v>
      </c>
      <c r="J1574">
        <v>2</v>
      </c>
      <c r="L1574" t="s">
        <v>5603</v>
      </c>
    </row>
    <row r="1575" spans="1:20" x14ac:dyDescent="0.3">
      <c r="A1575" t="s">
        <v>5594</v>
      </c>
      <c r="B1575" t="s">
        <v>5595</v>
      </c>
      <c r="C1575" t="s">
        <v>14</v>
      </c>
      <c r="D1575">
        <v>39.960887999999997</v>
      </c>
      <c r="E1575">
        <v>-75.171212999999995</v>
      </c>
      <c r="F1575" t="s">
        <v>5596</v>
      </c>
      <c r="G1575">
        <v>651</v>
      </c>
      <c r="H1575">
        <v>4</v>
      </c>
      <c r="I1575" t="s">
        <v>5604</v>
      </c>
      <c r="J1575">
        <v>5</v>
      </c>
      <c r="K1575" t="s">
        <v>5605</v>
      </c>
      <c r="L1575" t="s">
        <v>5606</v>
      </c>
    </row>
    <row r="1576" spans="1:20" x14ac:dyDescent="0.3">
      <c r="A1576" t="s">
        <v>5594</v>
      </c>
      <c r="B1576" t="s">
        <v>5595</v>
      </c>
      <c r="C1576" t="s">
        <v>14</v>
      </c>
      <c r="D1576">
        <v>39.960887999999997</v>
      </c>
      <c r="E1576">
        <v>-75.171212999999995</v>
      </c>
      <c r="F1576" t="s">
        <v>5596</v>
      </c>
      <c r="G1576">
        <v>651</v>
      </c>
      <c r="H1576">
        <v>4</v>
      </c>
      <c r="I1576" t="s">
        <v>5607</v>
      </c>
      <c r="J1576">
        <v>4</v>
      </c>
      <c r="K1576" t="s">
        <v>5608</v>
      </c>
      <c r="L1576" t="s">
        <v>5609</v>
      </c>
    </row>
    <row r="1577" spans="1:20" x14ac:dyDescent="0.3">
      <c r="A1577" t="s">
        <v>5594</v>
      </c>
      <c r="B1577" t="s">
        <v>5595</v>
      </c>
      <c r="C1577" t="s">
        <v>14</v>
      </c>
      <c r="D1577">
        <v>39.960887999999997</v>
      </c>
      <c r="E1577">
        <v>-75.171212999999995</v>
      </c>
      <c r="F1577" t="s">
        <v>5596</v>
      </c>
      <c r="G1577">
        <v>651</v>
      </c>
      <c r="H1577">
        <v>4</v>
      </c>
      <c r="I1577" t="s">
        <v>5610</v>
      </c>
      <c r="J1577">
        <v>3</v>
      </c>
      <c r="K1577" t="s">
        <v>5611</v>
      </c>
      <c r="L1577" t="s">
        <v>5612</v>
      </c>
    </row>
    <row r="1578" spans="1:20" x14ac:dyDescent="0.3">
      <c r="A1578" t="s">
        <v>5594</v>
      </c>
      <c r="B1578" t="s">
        <v>5595</v>
      </c>
      <c r="C1578" t="s">
        <v>14</v>
      </c>
      <c r="D1578">
        <v>39.960887999999997</v>
      </c>
      <c r="E1578">
        <v>-75.171212999999995</v>
      </c>
      <c r="F1578" t="s">
        <v>5596</v>
      </c>
      <c r="G1578">
        <v>651</v>
      </c>
      <c r="H1578">
        <v>4</v>
      </c>
      <c r="I1578" t="s">
        <v>5613</v>
      </c>
      <c r="J1578">
        <v>4</v>
      </c>
      <c r="K1578" t="s">
        <v>5614</v>
      </c>
      <c r="L1578" t="s">
        <v>5615</v>
      </c>
    </row>
    <row r="1579" spans="1:20" x14ac:dyDescent="0.3">
      <c r="A1579" t="s">
        <v>5594</v>
      </c>
      <c r="B1579" t="s">
        <v>5595</v>
      </c>
      <c r="C1579" t="s">
        <v>14</v>
      </c>
      <c r="D1579">
        <v>39.960887999999997</v>
      </c>
      <c r="E1579">
        <v>-75.171212999999995</v>
      </c>
      <c r="F1579" t="s">
        <v>5596</v>
      </c>
      <c r="G1579">
        <v>651</v>
      </c>
      <c r="H1579">
        <v>4</v>
      </c>
      <c r="I1579" t="s">
        <v>5616</v>
      </c>
      <c r="J1579">
        <v>4</v>
      </c>
      <c r="K1579" t="s">
        <v>5617</v>
      </c>
      <c r="L1579" t="s">
        <v>5618</v>
      </c>
    </row>
    <row r="1580" spans="1:20" x14ac:dyDescent="0.3">
      <c r="A1580" t="s">
        <v>5594</v>
      </c>
      <c r="B1580" t="s">
        <v>5595</v>
      </c>
      <c r="C1580" t="s">
        <v>14</v>
      </c>
      <c r="D1580">
        <v>39.960887999999997</v>
      </c>
      <c r="E1580">
        <v>-75.171212999999995</v>
      </c>
      <c r="F1580" t="s">
        <v>5596</v>
      </c>
      <c r="G1580">
        <v>651</v>
      </c>
      <c r="H1580">
        <v>4</v>
      </c>
      <c r="I1580" t="s">
        <v>5619</v>
      </c>
      <c r="J1580">
        <v>4</v>
      </c>
      <c r="K1580" t="s">
        <v>5620</v>
      </c>
      <c r="L1580" t="s">
        <v>5435</v>
      </c>
    </row>
    <row r="1581" spans="1:20" x14ac:dyDescent="0.3">
      <c r="A1581" t="s">
        <v>5594</v>
      </c>
      <c r="B1581" t="s">
        <v>5595</v>
      </c>
      <c r="C1581" t="s">
        <v>14</v>
      </c>
      <c r="D1581">
        <v>39.960887999999997</v>
      </c>
      <c r="E1581">
        <v>-75.171212999999995</v>
      </c>
      <c r="F1581" t="s">
        <v>5596</v>
      </c>
      <c r="G1581">
        <v>651</v>
      </c>
      <c r="H1581">
        <v>4</v>
      </c>
      <c r="I1581" t="s">
        <v>5621</v>
      </c>
      <c r="J1581">
        <v>5</v>
      </c>
      <c r="L1581" t="s">
        <v>5622</v>
      </c>
    </row>
    <row r="1582" spans="1:20" x14ac:dyDescent="0.3">
      <c r="A1582" t="s">
        <v>5623</v>
      </c>
      <c r="B1582" t="s">
        <v>5624</v>
      </c>
      <c r="C1582" t="s">
        <v>14</v>
      </c>
      <c r="D1582">
        <v>39.977142000000001</v>
      </c>
      <c r="E1582">
        <v>-75.127201999999997</v>
      </c>
      <c r="F1582" t="s">
        <v>5625</v>
      </c>
      <c r="G1582">
        <v>650</v>
      </c>
      <c r="H1582">
        <v>4</v>
      </c>
      <c r="I1582" t="s">
        <v>5626</v>
      </c>
      <c r="J1582">
        <v>4</v>
      </c>
      <c r="K1582" t="s">
        <v>5627</v>
      </c>
      <c r="L1582" t="s">
        <v>5628</v>
      </c>
    </row>
    <row r="1583" spans="1:20" x14ac:dyDescent="0.3">
      <c r="A1583" t="s">
        <v>5623</v>
      </c>
      <c r="B1583" t="s">
        <v>5624</v>
      </c>
      <c r="C1583" t="s">
        <v>14</v>
      </c>
      <c r="D1583">
        <v>39.977142000000001</v>
      </c>
      <c r="E1583">
        <v>-75.127201999999997</v>
      </c>
      <c r="F1583" t="s">
        <v>5625</v>
      </c>
      <c r="G1583">
        <v>650</v>
      </c>
      <c r="H1583">
        <v>4</v>
      </c>
      <c r="I1583" t="s">
        <v>5629</v>
      </c>
      <c r="J1583">
        <v>5</v>
      </c>
      <c r="L1583" t="s">
        <v>5630</v>
      </c>
    </row>
    <row r="1584" spans="1:20" x14ac:dyDescent="0.3">
      <c r="A1584" t="s">
        <v>5623</v>
      </c>
      <c r="B1584" t="s">
        <v>5624</v>
      </c>
      <c r="C1584" t="s">
        <v>14</v>
      </c>
      <c r="D1584">
        <v>39.977142000000001</v>
      </c>
      <c r="E1584">
        <v>-75.127201999999997</v>
      </c>
      <c r="F1584" t="s">
        <v>5625</v>
      </c>
      <c r="G1584">
        <v>650</v>
      </c>
      <c r="H1584">
        <v>4</v>
      </c>
      <c r="I1584" t="s">
        <v>5631</v>
      </c>
      <c r="J1584">
        <v>4</v>
      </c>
      <c r="K1584" t="s">
        <v>5632</v>
      </c>
      <c r="L1584" t="s">
        <v>707</v>
      </c>
    </row>
    <row r="1585" spans="1:12" x14ac:dyDescent="0.3">
      <c r="A1585" t="s">
        <v>5623</v>
      </c>
      <c r="B1585" t="s">
        <v>5624</v>
      </c>
      <c r="C1585" t="s">
        <v>14</v>
      </c>
      <c r="D1585">
        <v>39.977142000000001</v>
      </c>
      <c r="E1585">
        <v>-75.127201999999997</v>
      </c>
      <c r="F1585" t="s">
        <v>5625</v>
      </c>
      <c r="G1585">
        <v>650</v>
      </c>
      <c r="H1585">
        <v>4</v>
      </c>
      <c r="I1585" t="s">
        <v>5633</v>
      </c>
      <c r="J1585">
        <v>5</v>
      </c>
      <c r="K1585" t="s">
        <v>5634</v>
      </c>
      <c r="L1585" t="s">
        <v>5635</v>
      </c>
    </row>
    <row r="1586" spans="1:12" x14ac:dyDescent="0.3">
      <c r="A1586" t="s">
        <v>5623</v>
      </c>
      <c r="B1586" t="s">
        <v>5624</v>
      </c>
      <c r="C1586" t="s">
        <v>14</v>
      </c>
      <c r="D1586">
        <v>39.977142000000001</v>
      </c>
      <c r="E1586">
        <v>-75.127201999999997</v>
      </c>
      <c r="F1586" t="s">
        <v>5625</v>
      </c>
      <c r="G1586">
        <v>650</v>
      </c>
      <c r="H1586">
        <v>4</v>
      </c>
      <c r="I1586" t="s">
        <v>5636</v>
      </c>
      <c r="J1586">
        <v>4</v>
      </c>
      <c r="K1586" t="s">
        <v>5637</v>
      </c>
      <c r="L1586" t="s">
        <v>5638</v>
      </c>
    </row>
    <row r="1587" spans="1:12" x14ac:dyDescent="0.3">
      <c r="A1587" t="s">
        <v>5623</v>
      </c>
      <c r="B1587" t="s">
        <v>5624</v>
      </c>
      <c r="C1587" t="s">
        <v>14</v>
      </c>
      <c r="D1587">
        <v>39.977142000000001</v>
      </c>
      <c r="E1587">
        <v>-75.127201999999997</v>
      </c>
      <c r="F1587" t="s">
        <v>5625</v>
      </c>
      <c r="G1587">
        <v>650</v>
      </c>
      <c r="H1587">
        <v>4</v>
      </c>
      <c r="I1587" t="s">
        <v>5639</v>
      </c>
      <c r="J1587">
        <v>4</v>
      </c>
      <c r="L1587" t="s">
        <v>5435</v>
      </c>
    </row>
    <row r="1588" spans="1:12" x14ac:dyDescent="0.3">
      <c r="A1588" t="s">
        <v>5623</v>
      </c>
      <c r="B1588" t="s">
        <v>5624</v>
      </c>
      <c r="C1588" t="s">
        <v>14</v>
      </c>
      <c r="D1588">
        <v>39.977142000000001</v>
      </c>
      <c r="E1588">
        <v>-75.127201999999997</v>
      </c>
      <c r="F1588" t="s">
        <v>5625</v>
      </c>
      <c r="G1588">
        <v>650</v>
      </c>
      <c r="H1588">
        <v>4</v>
      </c>
      <c r="I1588" t="s">
        <v>5640</v>
      </c>
      <c r="J1588">
        <v>5</v>
      </c>
      <c r="L1588" t="s">
        <v>5641</v>
      </c>
    </row>
    <row r="1589" spans="1:12" x14ac:dyDescent="0.3">
      <c r="A1589" t="s">
        <v>5623</v>
      </c>
      <c r="B1589" t="s">
        <v>5624</v>
      </c>
      <c r="C1589" t="s">
        <v>14</v>
      </c>
      <c r="D1589">
        <v>39.977142000000001</v>
      </c>
      <c r="E1589">
        <v>-75.127201999999997</v>
      </c>
      <c r="F1589" t="s">
        <v>5625</v>
      </c>
      <c r="G1589">
        <v>650</v>
      </c>
      <c r="H1589">
        <v>4</v>
      </c>
      <c r="I1589" t="s">
        <v>5642</v>
      </c>
      <c r="J1589">
        <v>4</v>
      </c>
      <c r="K1589" t="s">
        <v>5643</v>
      </c>
      <c r="L1589" t="s">
        <v>5644</v>
      </c>
    </row>
    <row r="1590" spans="1:12" x14ac:dyDescent="0.3">
      <c r="A1590" t="s">
        <v>5623</v>
      </c>
      <c r="B1590" t="s">
        <v>5624</v>
      </c>
      <c r="C1590" t="s">
        <v>14</v>
      </c>
      <c r="D1590">
        <v>39.977142000000001</v>
      </c>
      <c r="E1590">
        <v>-75.127201999999997</v>
      </c>
      <c r="F1590" t="s">
        <v>5625</v>
      </c>
      <c r="G1590">
        <v>650</v>
      </c>
      <c r="H1590">
        <v>4</v>
      </c>
      <c r="I1590" t="s">
        <v>5645</v>
      </c>
      <c r="J1590">
        <v>4</v>
      </c>
      <c r="K1590" t="s">
        <v>5646</v>
      </c>
      <c r="L1590" t="s">
        <v>5647</v>
      </c>
    </row>
    <row r="1591" spans="1:12" x14ac:dyDescent="0.3">
      <c r="A1591" t="s">
        <v>5623</v>
      </c>
      <c r="B1591" t="s">
        <v>5624</v>
      </c>
      <c r="C1591" t="s">
        <v>14</v>
      </c>
      <c r="D1591">
        <v>39.977142000000001</v>
      </c>
      <c r="E1591">
        <v>-75.127201999999997</v>
      </c>
      <c r="F1591" t="s">
        <v>5625</v>
      </c>
      <c r="G1591">
        <v>650</v>
      </c>
      <c r="H1591">
        <v>4</v>
      </c>
      <c r="I1591" t="s">
        <v>5648</v>
      </c>
      <c r="J1591">
        <v>5</v>
      </c>
      <c r="L1591" t="s">
        <v>5649</v>
      </c>
    </row>
    <row r="1592" spans="1:12" x14ac:dyDescent="0.3">
      <c r="A1592" t="s">
        <v>5650</v>
      </c>
      <c r="B1592" t="s">
        <v>5651</v>
      </c>
      <c r="C1592" t="s">
        <v>14</v>
      </c>
      <c r="D1592">
        <v>39.954984400000001</v>
      </c>
      <c r="E1592">
        <v>-75.211523200000002</v>
      </c>
      <c r="F1592" t="s">
        <v>5652</v>
      </c>
      <c r="G1592">
        <v>646</v>
      </c>
      <c r="H1592">
        <v>4</v>
      </c>
      <c r="I1592" t="s">
        <v>5653</v>
      </c>
      <c r="J1592">
        <v>5</v>
      </c>
      <c r="K1592" t="s">
        <v>5654</v>
      </c>
      <c r="L1592" t="s">
        <v>5655</v>
      </c>
    </row>
    <row r="1593" spans="1:12" x14ac:dyDescent="0.3">
      <c r="A1593" t="s">
        <v>5650</v>
      </c>
      <c r="B1593" t="s">
        <v>5651</v>
      </c>
      <c r="C1593" t="s">
        <v>14</v>
      </c>
      <c r="D1593">
        <v>39.954984400000001</v>
      </c>
      <c r="E1593">
        <v>-75.211523200000002</v>
      </c>
      <c r="F1593" t="s">
        <v>5652</v>
      </c>
      <c r="G1593">
        <v>646</v>
      </c>
      <c r="H1593">
        <v>4</v>
      </c>
      <c r="I1593" t="s">
        <v>5656</v>
      </c>
      <c r="J1593">
        <v>4</v>
      </c>
      <c r="L1593" t="s">
        <v>5657</v>
      </c>
    </row>
    <row r="1594" spans="1:12" x14ac:dyDescent="0.3">
      <c r="A1594" t="s">
        <v>5650</v>
      </c>
      <c r="B1594" t="s">
        <v>5651</v>
      </c>
      <c r="C1594" t="s">
        <v>14</v>
      </c>
      <c r="D1594">
        <v>39.954984400000001</v>
      </c>
      <c r="E1594">
        <v>-75.211523200000002</v>
      </c>
      <c r="F1594" t="s">
        <v>5652</v>
      </c>
      <c r="G1594">
        <v>646</v>
      </c>
      <c r="H1594">
        <v>4</v>
      </c>
      <c r="I1594" t="s">
        <v>5658</v>
      </c>
      <c r="J1594">
        <v>5</v>
      </c>
      <c r="K1594" t="s">
        <v>5659</v>
      </c>
      <c r="L1594" t="s">
        <v>5660</v>
      </c>
    </row>
    <row r="1595" spans="1:12" x14ac:dyDescent="0.3">
      <c r="A1595" t="s">
        <v>5650</v>
      </c>
      <c r="B1595" t="s">
        <v>5651</v>
      </c>
      <c r="C1595" t="s">
        <v>14</v>
      </c>
      <c r="D1595">
        <v>39.954984400000001</v>
      </c>
      <c r="E1595">
        <v>-75.211523200000002</v>
      </c>
      <c r="F1595" t="s">
        <v>5652</v>
      </c>
      <c r="G1595">
        <v>646</v>
      </c>
      <c r="H1595">
        <v>4</v>
      </c>
      <c r="I1595" t="s">
        <v>5661</v>
      </c>
      <c r="J1595">
        <v>5</v>
      </c>
      <c r="L1595" t="s">
        <v>5662</v>
      </c>
    </row>
    <row r="1596" spans="1:12" x14ac:dyDescent="0.3">
      <c r="A1596" t="s">
        <v>5650</v>
      </c>
      <c r="B1596" t="s">
        <v>5651</v>
      </c>
      <c r="C1596" t="s">
        <v>14</v>
      </c>
      <c r="D1596">
        <v>39.954984400000001</v>
      </c>
      <c r="E1596">
        <v>-75.211523200000002</v>
      </c>
      <c r="F1596" t="s">
        <v>5652</v>
      </c>
      <c r="G1596">
        <v>646</v>
      </c>
      <c r="H1596">
        <v>4</v>
      </c>
      <c r="I1596" t="s">
        <v>5663</v>
      </c>
      <c r="J1596">
        <v>2</v>
      </c>
      <c r="K1596" t="s">
        <v>5664</v>
      </c>
      <c r="L1596" t="s">
        <v>5665</v>
      </c>
    </row>
    <row r="1597" spans="1:12" x14ac:dyDescent="0.3">
      <c r="A1597" t="s">
        <v>5650</v>
      </c>
      <c r="B1597" t="s">
        <v>5651</v>
      </c>
      <c r="C1597" t="s">
        <v>14</v>
      </c>
      <c r="D1597">
        <v>39.954984400000001</v>
      </c>
      <c r="E1597">
        <v>-75.211523200000002</v>
      </c>
      <c r="F1597" t="s">
        <v>5652</v>
      </c>
      <c r="G1597">
        <v>646</v>
      </c>
      <c r="H1597">
        <v>4</v>
      </c>
      <c r="I1597" t="s">
        <v>5666</v>
      </c>
      <c r="J1597">
        <v>1</v>
      </c>
      <c r="L1597" t="s">
        <v>5667</v>
      </c>
    </row>
    <row r="1598" spans="1:12" x14ac:dyDescent="0.3">
      <c r="A1598" t="s">
        <v>5650</v>
      </c>
      <c r="B1598" t="s">
        <v>5651</v>
      </c>
      <c r="C1598" t="s">
        <v>14</v>
      </c>
      <c r="D1598">
        <v>39.954984400000001</v>
      </c>
      <c r="E1598">
        <v>-75.211523200000002</v>
      </c>
      <c r="F1598" t="s">
        <v>5652</v>
      </c>
      <c r="G1598">
        <v>646</v>
      </c>
      <c r="H1598">
        <v>4</v>
      </c>
      <c r="I1598" t="s">
        <v>5668</v>
      </c>
      <c r="J1598">
        <v>1</v>
      </c>
      <c r="K1598" t="s">
        <v>5669</v>
      </c>
      <c r="L1598" t="s">
        <v>5670</v>
      </c>
    </row>
    <row r="1599" spans="1:12" x14ac:dyDescent="0.3">
      <c r="A1599" t="s">
        <v>5650</v>
      </c>
      <c r="B1599" t="s">
        <v>5651</v>
      </c>
      <c r="C1599" t="s">
        <v>14</v>
      </c>
      <c r="D1599">
        <v>39.954984400000001</v>
      </c>
      <c r="E1599">
        <v>-75.211523200000002</v>
      </c>
      <c r="F1599" t="s">
        <v>5652</v>
      </c>
      <c r="G1599">
        <v>646</v>
      </c>
      <c r="H1599">
        <v>4</v>
      </c>
      <c r="I1599" t="s">
        <v>5671</v>
      </c>
      <c r="J1599">
        <v>5</v>
      </c>
      <c r="K1599" t="s">
        <v>5672</v>
      </c>
      <c r="L1599" t="s">
        <v>5673</v>
      </c>
    </row>
    <row r="1600" spans="1:12" x14ac:dyDescent="0.3">
      <c r="A1600" t="s">
        <v>5650</v>
      </c>
      <c r="B1600" t="s">
        <v>5651</v>
      </c>
      <c r="C1600" t="s">
        <v>14</v>
      </c>
      <c r="D1600">
        <v>39.954984400000001</v>
      </c>
      <c r="E1600">
        <v>-75.211523200000002</v>
      </c>
      <c r="F1600" t="s">
        <v>5652</v>
      </c>
      <c r="G1600">
        <v>646</v>
      </c>
      <c r="H1600">
        <v>4</v>
      </c>
      <c r="I1600" t="s">
        <v>5674</v>
      </c>
      <c r="J1600">
        <v>5</v>
      </c>
      <c r="K1600" t="s">
        <v>5675</v>
      </c>
      <c r="L1600" t="s">
        <v>4808</v>
      </c>
    </row>
    <row r="1601" spans="1:19" x14ac:dyDescent="0.3">
      <c r="A1601" t="s">
        <v>5650</v>
      </c>
      <c r="B1601" t="s">
        <v>5651</v>
      </c>
      <c r="C1601" t="s">
        <v>14</v>
      </c>
      <c r="D1601">
        <v>39.954984400000001</v>
      </c>
      <c r="E1601">
        <v>-75.211523200000002</v>
      </c>
      <c r="F1601" t="s">
        <v>5652</v>
      </c>
      <c r="G1601">
        <v>646</v>
      </c>
      <c r="H1601">
        <v>4</v>
      </c>
      <c r="I1601" t="s">
        <v>5676</v>
      </c>
      <c r="J1601">
        <v>5</v>
      </c>
      <c r="K1601" t="s">
        <v>5677</v>
      </c>
      <c r="L1601" t="s">
        <v>5678</v>
      </c>
    </row>
    <row r="1602" spans="1:19" x14ac:dyDescent="0.3">
      <c r="A1602" t="s">
        <v>5679</v>
      </c>
      <c r="B1602" t="s">
        <v>5680</v>
      </c>
      <c r="C1602" t="s">
        <v>14</v>
      </c>
      <c r="D1602">
        <v>39.951678591399997</v>
      </c>
      <c r="E1602">
        <v>-75.175707991300001</v>
      </c>
      <c r="F1602" t="s">
        <v>5681</v>
      </c>
      <c r="G1602">
        <v>642</v>
      </c>
      <c r="H1602">
        <v>4</v>
      </c>
      <c r="I1602" t="s">
        <v>5682</v>
      </c>
      <c r="J1602">
        <v>4</v>
      </c>
      <c r="K1602" t="s">
        <v>5683</v>
      </c>
      <c r="L1602" t="s">
        <v>5684</v>
      </c>
    </row>
    <row r="1603" spans="1:19" x14ac:dyDescent="0.3">
      <c r="A1603" t="s">
        <v>5679</v>
      </c>
      <c r="B1603" t="s">
        <v>5680</v>
      </c>
      <c r="C1603" t="s">
        <v>14</v>
      </c>
      <c r="D1603">
        <v>39.951678591399997</v>
      </c>
      <c r="E1603">
        <v>-75.175707991300001</v>
      </c>
      <c r="F1603" t="s">
        <v>5681</v>
      </c>
      <c r="G1603">
        <v>642</v>
      </c>
      <c r="H1603">
        <v>4</v>
      </c>
      <c r="I1603" t="s">
        <v>5685</v>
      </c>
      <c r="J1603">
        <v>4</v>
      </c>
      <c r="K1603" t="s">
        <v>5686</v>
      </c>
      <c r="L1603" t="s">
        <v>5687</v>
      </c>
      <c r="M1603" t="s">
        <v>5688</v>
      </c>
      <c r="N1603" t="s">
        <v>5689</v>
      </c>
      <c r="O1603" t="s">
        <v>5690</v>
      </c>
      <c r="P1603" t="s">
        <v>5691</v>
      </c>
      <c r="Q1603" t="s">
        <v>5692</v>
      </c>
      <c r="R1603" t="s">
        <v>5693</v>
      </c>
      <c r="S1603" t="s">
        <v>5694</v>
      </c>
    </row>
    <row r="1604" spans="1:19" x14ac:dyDescent="0.3">
      <c r="A1604" t="s">
        <v>5679</v>
      </c>
      <c r="B1604" t="s">
        <v>5680</v>
      </c>
      <c r="C1604" t="s">
        <v>14</v>
      </c>
      <c r="D1604">
        <v>39.951678591399997</v>
      </c>
      <c r="E1604">
        <v>-75.175707991300001</v>
      </c>
      <c r="F1604" t="s">
        <v>5681</v>
      </c>
      <c r="G1604">
        <v>642</v>
      </c>
      <c r="H1604">
        <v>4</v>
      </c>
      <c r="I1604" t="s">
        <v>5695</v>
      </c>
      <c r="J1604">
        <v>5</v>
      </c>
      <c r="K1604" t="s">
        <v>5696</v>
      </c>
      <c r="L1604" t="s">
        <v>5697</v>
      </c>
    </row>
    <row r="1605" spans="1:19" x14ac:dyDescent="0.3">
      <c r="A1605" t="s">
        <v>5679</v>
      </c>
      <c r="B1605" t="s">
        <v>5680</v>
      </c>
      <c r="C1605" t="s">
        <v>14</v>
      </c>
      <c r="D1605">
        <v>39.951678591399997</v>
      </c>
      <c r="E1605">
        <v>-75.175707991300001</v>
      </c>
      <c r="F1605" t="s">
        <v>5681</v>
      </c>
      <c r="G1605">
        <v>642</v>
      </c>
      <c r="H1605">
        <v>4</v>
      </c>
      <c r="I1605" t="s">
        <v>5698</v>
      </c>
      <c r="J1605">
        <v>5</v>
      </c>
      <c r="K1605" t="s">
        <v>5699</v>
      </c>
      <c r="L1605" t="s">
        <v>5700</v>
      </c>
      <c r="M1605" t="s">
        <v>5701</v>
      </c>
      <c r="N1605" t="s">
        <v>5702</v>
      </c>
      <c r="O1605" t="s">
        <v>5703</v>
      </c>
    </row>
    <row r="1606" spans="1:19" x14ac:dyDescent="0.3">
      <c r="A1606" t="s">
        <v>5679</v>
      </c>
      <c r="B1606" t="s">
        <v>5680</v>
      </c>
      <c r="C1606" t="s">
        <v>14</v>
      </c>
      <c r="D1606">
        <v>39.951678591399997</v>
      </c>
      <c r="E1606">
        <v>-75.175707991300001</v>
      </c>
      <c r="F1606" t="s">
        <v>5681</v>
      </c>
      <c r="G1606">
        <v>642</v>
      </c>
      <c r="H1606">
        <v>4</v>
      </c>
      <c r="I1606" t="s">
        <v>5704</v>
      </c>
      <c r="J1606">
        <v>3</v>
      </c>
      <c r="K1606" t="s">
        <v>5705</v>
      </c>
      <c r="L1606" t="s">
        <v>3489</v>
      </c>
    </row>
    <row r="1607" spans="1:19" x14ac:dyDescent="0.3">
      <c r="A1607" t="s">
        <v>5679</v>
      </c>
      <c r="B1607" t="s">
        <v>5680</v>
      </c>
      <c r="C1607" t="s">
        <v>14</v>
      </c>
      <c r="D1607">
        <v>39.951678591399997</v>
      </c>
      <c r="E1607">
        <v>-75.175707991300001</v>
      </c>
      <c r="F1607" t="s">
        <v>5681</v>
      </c>
      <c r="G1607">
        <v>642</v>
      </c>
      <c r="H1607">
        <v>4</v>
      </c>
      <c r="I1607" t="s">
        <v>5706</v>
      </c>
      <c r="J1607">
        <v>5</v>
      </c>
      <c r="K1607" t="s">
        <v>5707</v>
      </c>
      <c r="L1607" t="s">
        <v>20</v>
      </c>
    </row>
    <row r="1608" spans="1:19" x14ac:dyDescent="0.3">
      <c r="A1608" t="s">
        <v>5679</v>
      </c>
      <c r="B1608" t="s">
        <v>5680</v>
      </c>
      <c r="C1608" t="s">
        <v>14</v>
      </c>
      <c r="D1608">
        <v>39.951678591399997</v>
      </c>
      <c r="E1608">
        <v>-75.175707991300001</v>
      </c>
      <c r="F1608" t="s">
        <v>5681</v>
      </c>
      <c r="G1608">
        <v>642</v>
      </c>
      <c r="H1608">
        <v>4</v>
      </c>
      <c r="I1608" t="s">
        <v>5708</v>
      </c>
      <c r="J1608">
        <v>2</v>
      </c>
      <c r="K1608" t="s">
        <v>5709</v>
      </c>
      <c r="L1608" t="s">
        <v>5710</v>
      </c>
      <c r="M1608" t="s">
        <v>5711</v>
      </c>
      <c r="N1608" t="s">
        <v>5712</v>
      </c>
      <c r="O1608" t="s">
        <v>5713</v>
      </c>
      <c r="P1608" t="s">
        <v>5714</v>
      </c>
    </row>
    <row r="1609" spans="1:19" x14ac:dyDescent="0.3">
      <c r="A1609" t="s">
        <v>5679</v>
      </c>
      <c r="B1609" t="s">
        <v>5680</v>
      </c>
      <c r="C1609" t="s">
        <v>14</v>
      </c>
      <c r="D1609">
        <v>39.951678591399997</v>
      </c>
      <c r="E1609">
        <v>-75.175707991300001</v>
      </c>
      <c r="F1609" t="s">
        <v>5681</v>
      </c>
      <c r="G1609">
        <v>642</v>
      </c>
      <c r="H1609">
        <v>4</v>
      </c>
      <c r="I1609" t="s">
        <v>5715</v>
      </c>
      <c r="J1609">
        <v>4</v>
      </c>
      <c r="K1609" t="s">
        <v>5716</v>
      </c>
      <c r="L1609" t="s">
        <v>5717</v>
      </c>
    </row>
    <row r="1610" spans="1:19" x14ac:dyDescent="0.3">
      <c r="A1610" t="s">
        <v>5679</v>
      </c>
      <c r="B1610" t="s">
        <v>5680</v>
      </c>
      <c r="C1610" t="s">
        <v>14</v>
      </c>
      <c r="D1610">
        <v>39.951678591399997</v>
      </c>
      <c r="E1610">
        <v>-75.175707991300001</v>
      </c>
      <c r="F1610" t="s">
        <v>5681</v>
      </c>
      <c r="G1610">
        <v>642</v>
      </c>
      <c r="H1610">
        <v>4</v>
      </c>
      <c r="I1610" t="s">
        <v>5718</v>
      </c>
      <c r="J1610">
        <v>4</v>
      </c>
      <c r="K1610" t="s">
        <v>5719</v>
      </c>
      <c r="L1610" t="s">
        <v>1181</v>
      </c>
    </row>
    <row r="1611" spans="1:19" x14ac:dyDescent="0.3">
      <c r="A1611" t="s">
        <v>5679</v>
      </c>
      <c r="B1611" t="s">
        <v>5680</v>
      </c>
      <c r="C1611" t="s">
        <v>14</v>
      </c>
      <c r="D1611">
        <v>39.951678591399997</v>
      </c>
      <c r="E1611">
        <v>-75.175707991300001</v>
      </c>
      <c r="F1611" t="s">
        <v>5681</v>
      </c>
      <c r="G1611">
        <v>642</v>
      </c>
      <c r="H1611">
        <v>4</v>
      </c>
      <c r="I1611" t="s">
        <v>5720</v>
      </c>
      <c r="J1611">
        <v>3</v>
      </c>
      <c r="K1611" t="s">
        <v>5721</v>
      </c>
      <c r="L1611" t="s">
        <v>5722</v>
      </c>
    </row>
    <row r="1612" spans="1:19" x14ac:dyDescent="0.3">
      <c r="A1612" t="s">
        <v>5723</v>
      </c>
      <c r="B1612" t="s">
        <v>5724</v>
      </c>
      <c r="C1612" t="s">
        <v>14</v>
      </c>
      <c r="D1612">
        <v>39.950750865499998</v>
      </c>
      <c r="E1612">
        <v>-75.168281276100004</v>
      </c>
      <c r="F1612" t="s">
        <v>5725</v>
      </c>
      <c r="G1612">
        <v>640</v>
      </c>
      <c r="H1612">
        <v>4.5</v>
      </c>
      <c r="I1612" t="s">
        <v>5726</v>
      </c>
      <c r="J1612">
        <v>5</v>
      </c>
      <c r="K1612" t="s">
        <v>5727</v>
      </c>
      <c r="L1612" t="s">
        <v>5728</v>
      </c>
    </row>
    <row r="1613" spans="1:19" x14ac:dyDescent="0.3">
      <c r="A1613" t="s">
        <v>5723</v>
      </c>
      <c r="B1613" t="s">
        <v>5724</v>
      </c>
      <c r="C1613" t="s">
        <v>14</v>
      </c>
      <c r="D1613">
        <v>39.950750865499998</v>
      </c>
      <c r="E1613">
        <v>-75.168281276100004</v>
      </c>
      <c r="F1613" t="s">
        <v>5725</v>
      </c>
      <c r="G1613">
        <v>640</v>
      </c>
      <c r="H1613">
        <v>4.5</v>
      </c>
      <c r="I1613" t="s">
        <v>5729</v>
      </c>
      <c r="J1613">
        <v>5</v>
      </c>
      <c r="K1613" t="s">
        <v>5730</v>
      </c>
      <c r="L1613" t="s">
        <v>5731</v>
      </c>
    </row>
    <row r="1614" spans="1:19" x14ac:dyDescent="0.3">
      <c r="A1614" t="s">
        <v>5723</v>
      </c>
      <c r="B1614" t="s">
        <v>5724</v>
      </c>
      <c r="C1614" t="s">
        <v>14</v>
      </c>
      <c r="D1614">
        <v>39.950750865499998</v>
      </c>
      <c r="E1614">
        <v>-75.168281276100004</v>
      </c>
      <c r="F1614" t="s">
        <v>5725</v>
      </c>
      <c r="G1614">
        <v>640</v>
      </c>
      <c r="H1614">
        <v>4.5</v>
      </c>
      <c r="I1614" t="s">
        <v>5732</v>
      </c>
      <c r="J1614">
        <v>5</v>
      </c>
      <c r="K1614" t="s">
        <v>5733</v>
      </c>
      <c r="L1614" t="s">
        <v>5734</v>
      </c>
    </row>
    <row r="1615" spans="1:19" x14ac:dyDescent="0.3">
      <c r="A1615" t="s">
        <v>5723</v>
      </c>
      <c r="B1615" t="s">
        <v>5724</v>
      </c>
      <c r="C1615" t="s">
        <v>14</v>
      </c>
      <c r="D1615">
        <v>39.950750865499998</v>
      </c>
      <c r="E1615">
        <v>-75.168281276100004</v>
      </c>
      <c r="F1615" t="s">
        <v>5725</v>
      </c>
      <c r="G1615">
        <v>640</v>
      </c>
      <c r="H1615">
        <v>4.5</v>
      </c>
      <c r="I1615" t="s">
        <v>5735</v>
      </c>
      <c r="J1615">
        <v>5</v>
      </c>
      <c r="K1615" t="s">
        <v>5736</v>
      </c>
      <c r="L1615" t="s">
        <v>5737</v>
      </c>
    </row>
    <row r="1616" spans="1:19" x14ac:dyDescent="0.3">
      <c r="A1616" t="s">
        <v>5723</v>
      </c>
      <c r="B1616" t="s">
        <v>5724</v>
      </c>
      <c r="C1616" t="s">
        <v>14</v>
      </c>
      <c r="D1616">
        <v>39.950750865499998</v>
      </c>
      <c r="E1616">
        <v>-75.168281276100004</v>
      </c>
      <c r="F1616" t="s">
        <v>5725</v>
      </c>
      <c r="G1616">
        <v>640</v>
      </c>
      <c r="H1616">
        <v>4.5</v>
      </c>
      <c r="I1616" t="s">
        <v>5738</v>
      </c>
      <c r="J1616">
        <v>3</v>
      </c>
      <c r="K1616" t="s">
        <v>5739</v>
      </c>
      <c r="L1616" t="s">
        <v>763</v>
      </c>
    </row>
    <row r="1617" spans="1:12" x14ac:dyDescent="0.3">
      <c r="A1617" t="s">
        <v>5723</v>
      </c>
      <c r="B1617" t="s">
        <v>5724</v>
      </c>
      <c r="C1617" t="s">
        <v>14</v>
      </c>
      <c r="D1617">
        <v>39.950750865499998</v>
      </c>
      <c r="E1617">
        <v>-75.168281276100004</v>
      </c>
      <c r="F1617" t="s">
        <v>5725</v>
      </c>
      <c r="G1617">
        <v>640</v>
      </c>
      <c r="H1617">
        <v>4.5</v>
      </c>
      <c r="I1617" t="s">
        <v>5740</v>
      </c>
      <c r="J1617">
        <v>5</v>
      </c>
      <c r="K1617" t="s">
        <v>5741</v>
      </c>
      <c r="L1617" t="s">
        <v>5742</v>
      </c>
    </row>
    <row r="1618" spans="1:12" x14ac:dyDescent="0.3">
      <c r="A1618" t="s">
        <v>5723</v>
      </c>
      <c r="B1618" t="s">
        <v>5724</v>
      </c>
      <c r="C1618" t="s">
        <v>14</v>
      </c>
      <c r="D1618">
        <v>39.950750865499998</v>
      </c>
      <c r="E1618">
        <v>-75.168281276100004</v>
      </c>
      <c r="F1618" t="s">
        <v>5725</v>
      </c>
      <c r="G1618">
        <v>640</v>
      </c>
      <c r="H1618">
        <v>4.5</v>
      </c>
      <c r="I1618" t="s">
        <v>5743</v>
      </c>
      <c r="J1618">
        <v>2</v>
      </c>
      <c r="K1618" t="s">
        <v>5744</v>
      </c>
      <c r="L1618" t="s">
        <v>5745</v>
      </c>
    </row>
    <row r="1619" spans="1:12" x14ac:dyDescent="0.3">
      <c r="A1619" t="s">
        <v>5723</v>
      </c>
      <c r="B1619" t="s">
        <v>5724</v>
      </c>
      <c r="C1619" t="s">
        <v>14</v>
      </c>
      <c r="D1619">
        <v>39.950750865499998</v>
      </c>
      <c r="E1619">
        <v>-75.168281276100004</v>
      </c>
      <c r="F1619" t="s">
        <v>5725</v>
      </c>
      <c r="G1619">
        <v>640</v>
      </c>
      <c r="H1619">
        <v>4.5</v>
      </c>
      <c r="I1619" t="s">
        <v>5746</v>
      </c>
      <c r="J1619">
        <v>2</v>
      </c>
      <c r="K1619" t="s">
        <v>5747</v>
      </c>
      <c r="L1619" t="s">
        <v>5748</v>
      </c>
    </row>
    <row r="1620" spans="1:12" x14ac:dyDescent="0.3">
      <c r="A1620" t="s">
        <v>5723</v>
      </c>
      <c r="B1620" t="s">
        <v>5724</v>
      </c>
      <c r="C1620" t="s">
        <v>14</v>
      </c>
      <c r="D1620">
        <v>39.950750865499998</v>
      </c>
      <c r="E1620">
        <v>-75.168281276100004</v>
      </c>
      <c r="F1620" t="s">
        <v>5725</v>
      </c>
      <c r="G1620">
        <v>640</v>
      </c>
      <c r="H1620">
        <v>4.5</v>
      </c>
      <c r="I1620" t="s">
        <v>5749</v>
      </c>
      <c r="J1620">
        <v>4</v>
      </c>
      <c r="K1620" t="s">
        <v>5750</v>
      </c>
      <c r="L1620" t="s">
        <v>5751</v>
      </c>
    </row>
    <row r="1621" spans="1:12" x14ac:dyDescent="0.3">
      <c r="A1621" t="s">
        <v>5723</v>
      </c>
      <c r="B1621" t="s">
        <v>5724</v>
      </c>
      <c r="C1621" t="s">
        <v>14</v>
      </c>
      <c r="D1621">
        <v>39.950750865499998</v>
      </c>
      <c r="E1621">
        <v>-75.168281276100004</v>
      </c>
      <c r="F1621" t="s">
        <v>5725</v>
      </c>
      <c r="G1621">
        <v>640</v>
      </c>
      <c r="H1621">
        <v>4.5</v>
      </c>
      <c r="I1621" t="s">
        <v>5752</v>
      </c>
      <c r="J1621">
        <v>5</v>
      </c>
      <c r="K1621" t="s">
        <v>5753</v>
      </c>
      <c r="L1621" t="s">
        <v>5754</v>
      </c>
    </row>
    <row r="1622" spans="1:12" x14ac:dyDescent="0.3">
      <c r="A1622" t="s">
        <v>5755</v>
      </c>
      <c r="B1622" t="s">
        <v>5756</v>
      </c>
      <c r="C1622" t="s">
        <v>14</v>
      </c>
      <c r="D1622">
        <v>39.950000699999997</v>
      </c>
      <c r="E1622">
        <v>-75.146124</v>
      </c>
      <c r="F1622" t="s">
        <v>5757</v>
      </c>
      <c r="G1622">
        <v>640</v>
      </c>
      <c r="H1622">
        <v>4</v>
      </c>
      <c r="I1622" t="s">
        <v>5758</v>
      </c>
      <c r="J1622">
        <v>2</v>
      </c>
      <c r="K1622" t="s">
        <v>5759</v>
      </c>
      <c r="L1622" t="s">
        <v>1057</v>
      </c>
    </row>
    <row r="1623" spans="1:12" x14ac:dyDescent="0.3">
      <c r="A1623" t="s">
        <v>5755</v>
      </c>
      <c r="B1623" t="s">
        <v>5756</v>
      </c>
      <c r="C1623" t="s">
        <v>14</v>
      </c>
      <c r="D1623">
        <v>39.950000699999997</v>
      </c>
      <c r="E1623">
        <v>-75.146124</v>
      </c>
      <c r="F1623" t="s">
        <v>5757</v>
      </c>
      <c r="G1623">
        <v>640</v>
      </c>
      <c r="H1623">
        <v>4</v>
      </c>
      <c r="I1623" t="s">
        <v>5760</v>
      </c>
      <c r="J1623">
        <v>5</v>
      </c>
      <c r="K1623" t="s">
        <v>5761</v>
      </c>
      <c r="L1623" t="s">
        <v>5762</v>
      </c>
    </row>
    <row r="1624" spans="1:12" x14ac:dyDescent="0.3">
      <c r="A1624" t="s">
        <v>5755</v>
      </c>
      <c r="B1624" t="s">
        <v>5756</v>
      </c>
      <c r="C1624" t="s">
        <v>14</v>
      </c>
      <c r="D1624">
        <v>39.950000699999997</v>
      </c>
      <c r="E1624">
        <v>-75.146124</v>
      </c>
      <c r="F1624" t="s">
        <v>5757</v>
      </c>
      <c r="G1624">
        <v>640</v>
      </c>
      <c r="H1624">
        <v>4</v>
      </c>
      <c r="I1624" t="s">
        <v>5763</v>
      </c>
      <c r="J1624">
        <v>1</v>
      </c>
      <c r="K1624" t="s">
        <v>5764</v>
      </c>
      <c r="L1624" t="s">
        <v>649</v>
      </c>
    </row>
    <row r="1625" spans="1:12" x14ac:dyDescent="0.3">
      <c r="A1625" t="s">
        <v>5755</v>
      </c>
      <c r="B1625" t="s">
        <v>5756</v>
      </c>
      <c r="C1625" t="s">
        <v>14</v>
      </c>
      <c r="D1625">
        <v>39.950000699999997</v>
      </c>
      <c r="E1625">
        <v>-75.146124</v>
      </c>
      <c r="F1625" t="s">
        <v>5757</v>
      </c>
      <c r="G1625">
        <v>640</v>
      </c>
      <c r="H1625">
        <v>4</v>
      </c>
      <c r="I1625" t="s">
        <v>5765</v>
      </c>
      <c r="J1625">
        <v>4</v>
      </c>
      <c r="K1625" t="s">
        <v>5766</v>
      </c>
      <c r="L1625" t="s">
        <v>5767</v>
      </c>
    </row>
    <row r="1626" spans="1:12" x14ac:dyDescent="0.3">
      <c r="A1626" t="s">
        <v>5755</v>
      </c>
      <c r="B1626" t="s">
        <v>5756</v>
      </c>
      <c r="C1626" t="s">
        <v>14</v>
      </c>
      <c r="D1626">
        <v>39.950000699999997</v>
      </c>
      <c r="E1626">
        <v>-75.146124</v>
      </c>
      <c r="F1626" t="s">
        <v>5757</v>
      </c>
      <c r="G1626">
        <v>640</v>
      </c>
      <c r="H1626">
        <v>4</v>
      </c>
      <c r="I1626" t="s">
        <v>5768</v>
      </c>
      <c r="J1626">
        <v>4</v>
      </c>
      <c r="K1626" t="s">
        <v>5769</v>
      </c>
      <c r="L1626" t="s">
        <v>5770</v>
      </c>
    </row>
    <row r="1627" spans="1:12" x14ac:dyDescent="0.3">
      <c r="A1627" t="s">
        <v>5755</v>
      </c>
      <c r="B1627" t="s">
        <v>5756</v>
      </c>
      <c r="C1627" t="s">
        <v>14</v>
      </c>
      <c r="D1627">
        <v>39.950000699999997</v>
      </c>
      <c r="E1627">
        <v>-75.146124</v>
      </c>
      <c r="F1627" t="s">
        <v>5757</v>
      </c>
      <c r="G1627">
        <v>640</v>
      </c>
      <c r="H1627">
        <v>4</v>
      </c>
      <c r="I1627" t="s">
        <v>5771</v>
      </c>
      <c r="J1627">
        <v>5</v>
      </c>
      <c r="K1627" t="s">
        <v>5772</v>
      </c>
      <c r="L1627" t="s">
        <v>5773</v>
      </c>
    </row>
    <row r="1628" spans="1:12" x14ac:dyDescent="0.3">
      <c r="A1628" t="s">
        <v>5755</v>
      </c>
      <c r="B1628" t="s">
        <v>5756</v>
      </c>
      <c r="C1628" t="s">
        <v>14</v>
      </c>
      <c r="D1628">
        <v>39.950000699999997</v>
      </c>
      <c r="E1628">
        <v>-75.146124</v>
      </c>
      <c r="F1628" t="s">
        <v>5757</v>
      </c>
      <c r="G1628">
        <v>640</v>
      </c>
      <c r="H1628">
        <v>4</v>
      </c>
      <c r="I1628" t="s">
        <v>5774</v>
      </c>
      <c r="J1628">
        <v>3</v>
      </c>
      <c r="K1628" t="s">
        <v>5775</v>
      </c>
      <c r="L1628" t="s">
        <v>5776</v>
      </c>
    </row>
    <row r="1629" spans="1:12" x14ac:dyDescent="0.3">
      <c r="A1629" t="s">
        <v>5755</v>
      </c>
      <c r="B1629" t="s">
        <v>5756</v>
      </c>
      <c r="C1629" t="s">
        <v>14</v>
      </c>
      <c r="D1629">
        <v>39.950000699999997</v>
      </c>
      <c r="E1629">
        <v>-75.146124</v>
      </c>
      <c r="F1629" t="s">
        <v>5757</v>
      </c>
      <c r="G1629">
        <v>640</v>
      </c>
      <c r="H1629">
        <v>4</v>
      </c>
      <c r="I1629" t="s">
        <v>5777</v>
      </c>
      <c r="J1629">
        <v>5</v>
      </c>
      <c r="K1629" t="s">
        <v>5778</v>
      </c>
      <c r="L1629" t="s">
        <v>5779</v>
      </c>
    </row>
    <row r="1630" spans="1:12" x14ac:dyDescent="0.3">
      <c r="A1630" t="s">
        <v>5755</v>
      </c>
      <c r="B1630" t="s">
        <v>5756</v>
      </c>
      <c r="C1630" t="s">
        <v>14</v>
      </c>
      <c r="D1630">
        <v>39.950000699999997</v>
      </c>
      <c r="E1630">
        <v>-75.146124</v>
      </c>
      <c r="F1630" t="s">
        <v>5757</v>
      </c>
      <c r="G1630">
        <v>640</v>
      </c>
      <c r="H1630">
        <v>4</v>
      </c>
      <c r="I1630" t="s">
        <v>5780</v>
      </c>
      <c r="J1630">
        <v>5</v>
      </c>
      <c r="K1630" t="s">
        <v>5781</v>
      </c>
      <c r="L1630" t="s">
        <v>2064</v>
      </c>
    </row>
    <row r="1631" spans="1:12" x14ac:dyDescent="0.3">
      <c r="A1631" t="s">
        <v>5755</v>
      </c>
      <c r="B1631" t="s">
        <v>5756</v>
      </c>
      <c r="C1631" t="s">
        <v>14</v>
      </c>
      <c r="D1631">
        <v>39.950000699999997</v>
      </c>
      <c r="E1631">
        <v>-75.146124</v>
      </c>
      <c r="F1631" t="s">
        <v>5757</v>
      </c>
      <c r="G1631">
        <v>640</v>
      </c>
      <c r="H1631">
        <v>4</v>
      </c>
      <c r="I1631" t="s">
        <v>5782</v>
      </c>
      <c r="J1631">
        <v>4</v>
      </c>
      <c r="K1631" t="s">
        <v>5783</v>
      </c>
      <c r="L1631" t="s">
        <v>5784</v>
      </c>
    </row>
    <row r="1632" spans="1:12" x14ac:dyDescent="0.3">
      <c r="A1632" t="s">
        <v>5785</v>
      </c>
      <c r="B1632" t="s">
        <v>5786</v>
      </c>
      <c r="C1632" t="s">
        <v>14</v>
      </c>
      <c r="D1632">
        <v>39.949692749699999</v>
      </c>
      <c r="E1632">
        <v>-75.143623128499996</v>
      </c>
      <c r="F1632" t="s">
        <v>5787</v>
      </c>
      <c r="G1632">
        <v>638</v>
      </c>
      <c r="H1632">
        <v>4</v>
      </c>
      <c r="I1632" t="s">
        <v>5788</v>
      </c>
      <c r="J1632">
        <v>4</v>
      </c>
      <c r="K1632" t="s">
        <v>5789</v>
      </c>
      <c r="L1632" t="s">
        <v>3568</v>
      </c>
    </row>
    <row r="1633" spans="1:17" x14ac:dyDescent="0.3">
      <c r="A1633" t="s">
        <v>5785</v>
      </c>
      <c r="B1633" t="s">
        <v>5786</v>
      </c>
      <c r="C1633" t="s">
        <v>14</v>
      </c>
      <c r="D1633">
        <v>39.949692749699999</v>
      </c>
      <c r="E1633">
        <v>-75.143623128499996</v>
      </c>
      <c r="F1633" t="s">
        <v>5787</v>
      </c>
      <c r="G1633">
        <v>638</v>
      </c>
      <c r="H1633">
        <v>4</v>
      </c>
      <c r="I1633" t="s">
        <v>5790</v>
      </c>
      <c r="J1633">
        <v>4</v>
      </c>
      <c r="K1633" t="s">
        <v>5791</v>
      </c>
      <c r="L1633" t="s">
        <v>5792</v>
      </c>
    </row>
    <row r="1634" spans="1:17" x14ac:dyDescent="0.3">
      <c r="A1634" t="s">
        <v>5785</v>
      </c>
      <c r="B1634" t="s">
        <v>5786</v>
      </c>
      <c r="C1634" t="s">
        <v>14</v>
      </c>
      <c r="D1634">
        <v>39.949692749699999</v>
      </c>
      <c r="E1634">
        <v>-75.143623128499996</v>
      </c>
      <c r="F1634" t="s">
        <v>5787</v>
      </c>
      <c r="G1634">
        <v>638</v>
      </c>
      <c r="H1634">
        <v>4</v>
      </c>
      <c r="I1634" t="s">
        <v>5793</v>
      </c>
      <c r="J1634">
        <v>1</v>
      </c>
      <c r="K1634" t="s">
        <v>5794</v>
      </c>
      <c r="L1634" t="s">
        <v>5795</v>
      </c>
    </row>
    <row r="1635" spans="1:17" x14ac:dyDescent="0.3">
      <c r="A1635" t="s">
        <v>5785</v>
      </c>
      <c r="B1635" t="s">
        <v>5786</v>
      </c>
      <c r="C1635" t="s">
        <v>14</v>
      </c>
      <c r="D1635">
        <v>39.949692749699999</v>
      </c>
      <c r="E1635">
        <v>-75.143623128499996</v>
      </c>
      <c r="F1635" t="s">
        <v>5787</v>
      </c>
      <c r="G1635">
        <v>638</v>
      </c>
      <c r="H1635">
        <v>4</v>
      </c>
      <c r="I1635" t="s">
        <v>5796</v>
      </c>
      <c r="J1635">
        <v>4</v>
      </c>
      <c r="K1635" t="s">
        <v>5797</v>
      </c>
      <c r="L1635" t="s">
        <v>933</v>
      </c>
    </row>
    <row r="1636" spans="1:17" x14ac:dyDescent="0.3">
      <c r="A1636" t="s">
        <v>5785</v>
      </c>
      <c r="B1636" t="s">
        <v>5786</v>
      </c>
      <c r="C1636" t="s">
        <v>14</v>
      </c>
      <c r="D1636">
        <v>39.949692749699999</v>
      </c>
      <c r="E1636">
        <v>-75.143623128499996</v>
      </c>
      <c r="F1636" t="s">
        <v>5787</v>
      </c>
      <c r="G1636">
        <v>638</v>
      </c>
      <c r="H1636">
        <v>4</v>
      </c>
      <c r="I1636" t="s">
        <v>5798</v>
      </c>
      <c r="J1636">
        <v>2</v>
      </c>
      <c r="K1636" t="s">
        <v>5799</v>
      </c>
      <c r="L1636" t="s">
        <v>1611</v>
      </c>
    </row>
    <row r="1637" spans="1:17" x14ac:dyDescent="0.3">
      <c r="A1637" t="s">
        <v>5785</v>
      </c>
      <c r="B1637" t="s">
        <v>5786</v>
      </c>
      <c r="C1637" t="s">
        <v>14</v>
      </c>
      <c r="D1637">
        <v>39.949692749699999</v>
      </c>
      <c r="E1637">
        <v>-75.143623128499996</v>
      </c>
      <c r="F1637" t="s">
        <v>5787</v>
      </c>
      <c r="G1637">
        <v>638</v>
      </c>
      <c r="H1637">
        <v>4</v>
      </c>
      <c r="I1637" t="s">
        <v>5800</v>
      </c>
      <c r="J1637">
        <v>4</v>
      </c>
      <c r="K1637" t="s">
        <v>5801</v>
      </c>
      <c r="L1637" t="s">
        <v>5802</v>
      </c>
    </row>
    <row r="1638" spans="1:17" x14ac:dyDescent="0.3">
      <c r="A1638" t="s">
        <v>5785</v>
      </c>
      <c r="B1638" t="s">
        <v>5786</v>
      </c>
      <c r="C1638" t="s">
        <v>14</v>
      </c>
      <c r="D1638">
        <v>39.949692749699999</v>
      </c>
      <c r="E1638">
        <v>-75.143623128499996</v>
      </c>
      <c r="F1638" t="s">
        <v>5787</v>
      </c>
      <c r="G1638">
        <v>638</v>
      </c>
      <c r="H1638">
        <v>4</v>
      </c>
      <c r="I1638" t="s">
        <v>5803</v>
      </c>
      <c r="J1638">
        <v>4</v>
      </c>
      <c r="K1638" t="s">
        <v>5804</v>
      </c>
      <c r="L1638" t="s">
        <v>5805</v>
      </c>
    </row>
    <row r="1639" spans="1:17" x14ac:dyDescent="0.3">
      <c r="A1639" t="s">
        <v>5785</v>
      </c>
      <c r="B1639" t="s">
        <v>5786</v>
      </c>
      <c r="C1639" t="s">
        <v>14</v>
      </c>
      <c r="D1639">
        <v>39.949692749699999</v>
      </c>
      <c r="E1639">
        <v>-75.143623128499996</v>
      </c>
      <c r="F1639" t="s">
        <v>5787</v>
      </c>
      <c r="G1639">
        <v>638</v>
      </c>
      <c r="H1639">
        <v>4</v>
      </c>
      <c r="I1639" t="s">
        <v>5806</v>
      </c>
      <c r="J1639">
        <v>3</v>
      </c>
      <c r="K1639" t="s">
        <v>5807</v>
      </c>
      <c r="L1639" t="s">
        <v>5808</v>
      </c>
    </row>
    <row r="1640" spans="1:17" x14ac:dyDescent="0.3">
      <c r="A1640" t="s">
        <v>5785</v>
      </c>
      <c r="B1640" t="s">
        <v>5786</v>
      </c>
      <c r="C1640" t="s">
        <v>14</v>
      </c>
      <c r="D1640">
        <v>39.949692749699999</v>
      </c>
      <c r="E1640">
        <v>-75.143623128499996</v>
      </c>
      <c r="F1640" t="s">
        <v>5787</v>
      </c>
      <c r="G1640">
        <v>638</v>
      </c>
      <c r="H1640">
        <v>4</v>
      </c>
      <c r="I1640" t="s">
        <v>5809</v>
      </c>
      <c r="J1640">
        <v>4</v>
      </c>
      <c r="K1640" t="s">
        <v>5810</v>
      </c>
      <c r="L1640" t="s">
        <v>5811</v>
      </c>
    </row>
    <row r="1641" spans="1:17" x14ac:dyDescent="0.3">
      <c r="A1641" t="s">
        <v>5785</v>
      </c>
      <c r="B1641" t="s">
        <v>5786</v>
      </c>
      <c r="C1641" t="s">
        <v>14</v>
      </c>
      <c r="D1641">
        <v>39.949692749699999</v>
      </c>
      <c r="E1641">
        <v>-75.143623128499996</v>
      </c>
      <c r="F1641" t="s">
        <v>5787</v>
      </c>
      <c r="G1641">
        <v>638</v>
      </c>
      <c r="H1641">
        <v>4</v>
      </c>
      <c r="I1641" t="s">
        <v>5812</v>
      </c>
      <c r="J1641">
        <v>3</v>
      </c>
      <c r="K1641" t="s">
        <v>5813</v>
      </c>
      <c r="L1641" t="s">
        <v>5814</v>
      </c>
    </row>
    <row r="1642" spans="1:17" x14ac:dyDescent="0.3">
      <c r="A1642" t="s">
        <v>5815</v>
      </c>
      <c r="B1642" t="s">
        <v>5816</v>
      </c>
      <c r="C1642" t="s">
        <v>14</v>
      </c>
      <c r="D1642">
        <v>39.9506134672</v>
      </c>
      <c r="E1642">
        <v>-75.163608032699997</v>
      </c>
      <c r="F1642" t="s">
        <v>5817</v>
      </c>
      <c r="G1642">
        <v>634</v>
      </c>
      <c r="H1642">
        <v>4</v>
      </c>
      <c r="I1642" t="s">
        <v>5818</v>
      </c>
      <c r="J1642">
        <v>5</v>
      </c>
      <c r="L1642" t="s">
        <v>5819</v>
      </c>
    </row>
    <row r="1643" spans="1:17" x14ac:dyDescent="0.3">
      <c r="A1643" t="s">
        <v>5815</v>
      </c>
      <c r="B1643" t="s">
        <v>5816</v>
      </c>
      <c r="C1643" t="s">
        <v>14</v>
      </c>
      <c r="D1643">
        <v>39.9506134672</v>
      </c>
      <c r="E1643">
        <v>-75.163608032699997</v>
      </c>
      <c r="F1643" t="s">
        <v>5817</v>
      </c>
      <c r="G1643">
        <v>634</v>
      </c>
      <c r="H1643">
        <v>4</v>
      </c>
      <c r="I1643" t="s">
        <v>5820</v>
      </c>
      <c r="J1643">
        <v>4</v>
      </c>
      <c r="K1643" t="s">
        <v>5821</v>
      </c>
      <c r="L1643" t="s">
        <v>5822</v>
      </c>
    </row>
    <row r="1644" spans="1:17" x14ac:dyDescent="0.3">
      <c r="A1644" t="s">
        <v>5815</v>
      </c>
      <c r="B1644" t="s">
        <v>5816</v>
      </c>
      <c r="C1644" t="s">
        <v>14</v>
      </c>
      <c r="D1644">
        <v>39.9506134672</v>
      </c>
      <c r="E1644">
        <v>-75.163608032699997</v>
      </c>
      <c r="F1644" t="s">
        <v>5817</v>
      </c>
      <c r="G1644">
        <v>634</v>
      </c>
      <c r="H1644">
        <v>4</v>
      </c>
      <c r="I1644" t="s">
        <v>5823</v>
      </c>
      <c r="J1644">
        <v>5</v>
      </c>
      <c r="K1644" t="s">
        <v>5824</v>
      </c>
      <c r="L1644" t="s">
        <v>5825</v>
      </c>
    </row>
    <row r="1645" spans="1:17" x14ac:dyDescent="0.3">
      <c r="A1645" t="s">
        <v>5815</v>
      </c>
      <c r="B1645" t="s">
        <v>5816</v>
      </c>
      <c r="C1645" t="s">
        <v>14</v>
      </c>
      <c r="D1645">
        <v>39.9506134672</v>
      </c>
      <c r="E1645">
        <v>-75.163608032699997</v>
      </c>
      <c r="F1645" t="s">
        <v>5817</v>
      </c>
      <c r="G1645">
        <v>634</v>
      </c>
      <c r="H1645">
        <v>4</v>
      </c>
      <c r="I1645" t="s">
        <v>5826</v>
      </c>
      <c r="J1645">
        <v>5</v>
      </c>
      <c r="K1645" t="s">
        <v>5827</v>
      </c>
      <c r="L1645" t="s">
        <v>1601</v>
      </c>
    </row>
    <row r="1646" spans="1:17" x14ac:dyDescent="0.3">
      <c r="A1646" t="s">
        <v>5815</v>
      </c>
      <c r="B1646" t="s">
        <v>5816</v>
      </c>
      <c r="C1646" t="s">
        <v>14</v>
      </c>
      <c r="D1646">
        <v>39.9506134672</v>
      </c>
      <c r="E1646">
        <v>-75.163608032699997</v>
      </c>
      <c r="F1646" t="s">
        <v>5817</v>
      </c>
      <c r="G1646">
        <v>634</v>
      </c>
      <c r="H1646">
        <v>4</v>
      </c>
      <c r="I1646" t="s">
        <v>5828</v>
      </c>
      <c r="J1646">
        <v>5</v>
      </c>
      <c r="K1646" t="s">
        <v>5829</v>
      </c>
      <c r="L1646" t="s">
        <v>5830</v>
      </c>
      <c r="M1646" t="s">
        <v>5831</v>
      </c>
      <c r="N1646" t="s">
        <v>5832</v>
      </c>
      <c r="O1646" t="s">
        <v>5833</v>
      </c>
      <c r="P1646" t="s">
        <v>5834</v>
      </c>
      <c r="Q1646" t="s">
        <v>5438</v>
      </c>
    </row>
    <row r="1647" spans="1:17" x14ac:dyDescent="0.3">
      <c r="A1647" t="s">
        <v>5815</v>
      </c>
      <c r="B1647" t="s">
        <v>5816</v>
      </c>
      <c r="C1647" t="s">
        <v>14</v>
      </c>
      <c r="D1647">
        <v>39.9506134672</v>
      </c>
      <c r="E1647">
        <v>-75.163608032699997</v>
      </c>
      <c r="F1647" t="s">
        <v>5817</v>
      </c>
      <c r="G1647">
        <v>634</v>
      </c>
      <c r="H1647">
        <v>4</v>
      </c>
      <c r="I1647" t="s">
        <v>5835</v>
      </c>
      <c r="J1647">
        <v>5</v>
      </c>
      <c r="L1647" t="s">
        <v>5836</v>
      </c>
    </row>
    <row r="1648" spans="1:17" x14ac:dyDescent="0.3">
      <c r="A1648" t="s">
        <v>5815</v>
      </c>
      <c r="B1648" t="s">
        <v>5816</v>
      </c>
      <c r="C1648" t="s">
        <v>14</v>
      </c>
      <c r="D1648">
        <v>39.9506134672</v>
      </c>
      <c r="E1648">
        <v>-75.163608032699997</v>
      </c>
      <c r="F1648" t="s">
        <v>5817</v>
      </c>
      <c r="G1648">
        <v>634</v>
      </c>
      <c r="H1648">
        <v>4</v>
      </c>
      <c r="I1648" t="s">
        <v>5837</v>
      </c>
      <c r="J1648">
        <v>2</v>
      </c>
      <c r="K1648" t="s">
        <v>5838</v>
      </c>
      <c r="L1648" t="s">
        <v>5839</v>
      </c>
    </row>
    <row r="1649" spans="1:12" x14ac:dyDescent="0.3">
      <c r="A1649" t="s">
        <v>5815</v>
      </c>
      <c r="B1649" t="s">
        <v>5816</v>
      </c>
      <c r="C1649" t="s">
        <v>14</v>
      </c>
      <c r="D1649">
        <v>39.9506134672</v>
      </c>
      <c r="E1649">
        <v>-75.163608032699997</v>
      </c>
      <c r="F1649" t="s">
        <v>5817</v>
      </c>
      <c r="G1649">
        <v>634</v>
      </c>
      <c r="H1649">
        <v>4</v>
      </c>
      <c r="I1649" t="s">
        <v>5840</v>
      </c>
      <c r="J1649">
        <v>2</v>
      </c>
      <c r="K1649" t="s">
        <v>5841</v>
      </c>
      <c r="L1649" t="e">
        <f>-bLNyy2gnXqDaYJ-bO0pSA</f>
        <v>#NAME?</v>
      </c>
    </row>
    <row r="1650" spans="1:12" x14ac:dyDescent="0.3">
      <c r="A1650" t="s">
        <v>5815</v>
      </c>
      <c r="B1650" t="s">
        <v>5816</v>
      </c>
      <c r="C1650" t="s">
        <v>14</v>
      </c>
      <c r="D1650">
        <v>39.9506134672</v>
      </c>
      <c r="E1650">
        <v>-75.163608032699997</v>
      </c>
      <c r="F1650" t="s">
        <v>5817</v>
      </c>
      <c r="G1650">
        <v>634</v>
      </c>
      <c r="H1650">
        <v>4</v>
      </c>
      <c r="I1650" t="s">
        <v>5842</v>
      </c>
      <c r="J1650">
        <v>5</v>
      </c>
      <c r="K1650" t="s">
        <v>5843</v>
      </c>
      <c r="L1650" t="s">
        <v>5844</v>
      </c>
    </row>
    <row r="1651" spans="1:12" x14ac:dyDescent="0.3">
      <c r="A1651" t="s">
        <v>5815</v>
      </c>
      <c r="B1651" t="s">
        <v>5816</v>
      </c>
      <c r="C1651" t="s">
        <v>14</v>
      </c>
      <c r="D1651">
        <v>39.9506134672</v>
      </c>
      <c r="E1651">
        <v>-75.163608032699997</v>
      </c>
      <c r="F1651" t="s">
        <v>5817</v>
      </c>
      <c r="G1651">
        <v>634</v>
      </c>
      <c r="H1651">
        <v>4</v>
      </c>
      <c r="I1651" t="s">
        <v>5845</v>
      </c>
      <c r="J1651">
        <v>4</v>
      </c>
      <c r="K1651" t="s">
        <v>5846</v>
      </c>
      <c r="L1651" t="s">
        <v>5847</v>
      </c>
    </row>
    <row r="1652" spans="1:12" x14ac:dyDescent="0.3">
      <c r="A1652" t="s">
        <v>5848</v>
      </c>
      <c r="B1652" t="s">
        <v>5849</v>
      </c>
      <c r="C1652" t="s">
        <v>14</v>
      </c>
      <c r="D1652">
        <v>39.9490512</v>
      </c>
      <c r="E1652">
        <v>-75.159887999999995</v>
      </c>
      <c r="F1652" t="s">
        <v>5850</v>
      </c>
      <c r="G1652">
        <v>631</v>
      </c>
      <c r="H1652">
        <v>4</v>
      </c>
      <c r="I1652" t="s">
        <v>5851</v>
      </c>
      <c r="J1652">
        <v>4</v>
      </c>
      <c r="K1652" t="s">
        <v>5852</v>
      </c>
      <c r="L1652" t="s">
        <v>231</v>
      </c>
    </row>
    <row r="1653" spans="1:12" x14ac:dyDescent="0.3">
      <c r="A1653" t="s">
        <v>5848</v>
      </c>
      <c r="B1653" t="s">
        <v>5849</v>
      </c>
      <c r="C1653" t="s">
        <v>14</v>
      </c>
      <c r="D1653">
        <v>39.9490512</v>
      </c>
      <c r="E1653">
        <v>-75.159887999999995</v>
      </c>
      <c r="F1653" t="s">
        <v>5850</v>
      </c>
      <c r="G1653">
        <v>631</v>
      </c>
      <c r="H1653">
        <v>4</v>
      </c>
      <c r="I1653" t="s">
        <v>5853</v>
      </c>
      <c r="J1653">
        <v>5</v>
      </c>
      <c r="K1653" t="s">
        <v>5854</v>
      </c>
      <c r="L1653" t="s">
        <v>672</v>
      </c>
    </row>
    <row r="1654" spans="1:12" x14ac:dyDescent="0.3">
      <c r="A1654" t="s">
        <v>5848</v>
      </c>
      <c r="B1654" t="s">
        <v>5849</v>
      </c>
      <c r="C1654" t="s">
        <v>14</v>
      </c>
      <c r="D1654">
        <v>39.9490512</v>
      </c>
      <c r="E1654">
        <v>-75.159887999999995</v>
      </c>
      <c r="F1654" t="s">
        <v>5850</v>
      </c>
      <c r="G1654">
        <v>631</v>
      </c>
      <c r="H1654">
        <v>4</v>
      </c>
      <c r="I1654" t="s">
        <v>5855</v>
      </c>
      <c r="J1654">
        <v>5</v>
      </c>
      <c r="K1654" t="s">
        <v>5856</v>
      </c>
      <c r="L1654" t="s">
        <v>5857</v>
      </c>
    </row>
    <row r="1655" spans="1:12" x14ac:dyDescent="0.3">
      <c r="A1655" t="s">
        <v>5848</v>
      </c>
      <c r="B1655" t="s">
        <v>5849</v>
      </c>
      <c r="C1655" t="s">
        <v>14</v>
      </c>
      <c r="D1655">
        <v>39.9490512</v>
      </c>
      <c r="E1655">
        <v>-75.159887999999995</v>
      </c>
      <c r="F1655" t="s">
        <v>5850</v>
      </c>
      <c r="G1655">
        <v>631</v>
      </c>
      <c r="H1655">
        <v>4</v>
      </c>
      <c r="I1655" t="s">
        <v>5858</v>
      </c>
      <c r="J1655">
        <v>1</v>
      </c>
      <c r="K1655" t="s">
        <v>5859</v>
      </c>
      <c r="L1655" t="s">
        <v>5860</v>
      </c>
    </row>
    <row r="1656" spans="1:12" x14ac:dyDescent="0.3">
      <c r="A1656" t="s">
        <v>5848</v>
      </c>
      <c r="B1656" t="s">
        <v>5849</v>
      </c>
      <c r="C1656" t="s">
        <v>14</v>
      </c>
      <c r="D1656">
        <v>39.9490512</v>
      </c>
      <c r="E1656">
        <v>-75.159887999999995</v>
      </c>
      <c r="F1656" t="s">
        <v>5850</v>
      </c>
      <c r="G1656">
        <v>631</v>
      </c>
      <c r="H1656">
        <v>4</v>
      </c>
      <c r="I1656" t="s">
        <v>5861</v>
      </c>
      <c r="J1656">
        <v>4</v>
      </c>
      <c r="K1656" t="s">
        <v>5862</v>
      </c>
      <c r="L1656" t="s">
        <v>5863</v>
      </c>
    </row>
    <row r="1657" spans="1:12" x14ac:dyDescent="0.3">
      <c r="A1657" t="s">
        <v>5848</v>
      </c>
      <c r="B1657" t="s">
        <v>5849</v>
      </c>
      <c r="C1657" t="s">
        <v>14</v>
      </c>
      <c r="D1657">
        <v>39.9490512</v>
      </c>
      <c r="E1657">
        <v>-75.159887999999995</v>
      </c>
      <c r="F1657" t="s">
        <v>5850</v>
      </c>
      <c r="G1657">
        <v>631</v>
      </c>
      <c r="H1657">
        <v>4</v>
      </c>
      <c r="I1657" t="s">
        <v>5864</v>
      </c>
      <c r="J1657">
        <v>5</v>
      </c>
      <c r="K1657" t="s">
        <v>5865</v>
      </c>
      <c r="L1657" t="s">
        <v>5866</v>
      </c>
    </row>
    <row r="1658" spans="1:12" x14ac:dyDescent="0.3">
      <c r="A1658" t="s">
        <v>5848</v>
      </c>
      <c r="B1658" t="s">
        <v>5849</v>
      </c>
      <c r="C1658" t="s">
        <v>14</v>
      </c>
      <c r="D1658">
        <v>39.9490512</v>
      </c>
      <c r="E1658">
        <v>-75.159887999999995</v>
      </c>
      <c r="F1658" t="s">
        <v>5850</v>
      </c>
      <c r="G1658">
        <v>631</v>
      </c>
      <c r="H1658">
        <v>4</v>
      </c>
      <c r="I1658" t="s">
        <v>5867</v>
      </c>
      <c r="J1658">
        <v>5</v>
      </c>
      <c r="K1658" t="s">
        <v>5868</v>
      </c>
      <c r="L1658" t="s">
        <v>5869</v>
      </c>
    </row>
    <row r="1659" spans="1:12" x14ac:dyDescent="0.3">
      <c r="A1659" t="s">
        <v>5848</v>
      </c>
      <c r="B1659" t="s">
        <v>5849</v>
      </c>
      <c r="C1659" t="s">
        <v>14</v>
      </c>
      <c r="D1659">
        <v>39.9490512</v>
      </c>
      <c r="E1659">
        <v>-75.159887999999995</v>
      </c>
      <c r="F1659" t="s">
        <v>5850</v>
      </c>
      <c r="G1659">
        <v>631</v>
      </c>
      <c r="H1659">
        <v>4</v>
      </c>
      <c r="I1659" t="s">
        <v>5870</v>
      </c>
      <c r="J1659">
        <v>5</v>
      </c>
      <c r="K1659" t="s">
        <v>5871</v>
      </c>
      <c r="L1659" t="s">
        <v>5872</v>
      </c>
    </row>
    <row r="1660" spans="1:12" x14ac:dyDescent="0.3">
      <c r="A1660" t="s">
        <v>5848</v>
      </c>
      <c r="B1660" t="s">
        <v>5849</v>
      </c>
      <c r="C1660" t="s">
        <v>14</v>
      </c>
      <c r="D1660">
        <v>39.9490512</v>
      </c>
      <c r="E1660">
        <v>-75.159887999999995</v>
      </c>
      <c r="F1660" t="s">
        <v>5850</v>
      </c>
      <c r="G1660">
        <v>631</v>
      </c>
      <c r="H1660">
        <v>4</v>
      </c>
      <c r="I1660" t="s">
        <v>5873</v>
      </c>
      <c r="J1660">
        <v>5</v>
      </c>
      <c r="K1660" t="s">
        <v>5874</v>
      </c>
      <c r="L1660" t="s">
        <v>5875</v>
      </c>
    </row>
    <row r="1661" spans="1:12" x14ac:dyDescent="0.3">
      <c r="A1661" t="s">
        <v>5848</v>
      </c>
      <c r="B1661" t="s">
        <v>5849</v>
      </c>
      <c r="C1661" t="s">
        <v>14</v>
      </c>
      <c r="D1661">
        <v>39.9490512</v>
      </c>
      <c r="E1661">
        <v>-75.159887999999995</v>
      </c>
      <c r="F1661" t="s">
        <v>5850</v>
      </c>
      <c r="G1661">
        <v>631</v>
      </c>
      <c r="H1661">
        <v>4</v>
      </c>
      <c r="I1661" t="s">
        <v>5876</v>
      </c>
      <c r="J1661">
        <v>2</v>
      </c>
      <c r="K1661" t="s">
        <v>5877</v>
      </c>
      <c r="L1661" t="s">
        <v>5878</v>
      </c>
    </row>
    <row r="1662" spans="1:12" x14ac:dyDescent="0.3">
      <c r="A1662" t="s">
        <v>5879</v>
      </c>
      <c r="B1662" t="s">
        <v>3529</v>
      </c>
      <c r="C1662" t="s">
        <v>14</v>
      </c>
      <c r="D1662">
        <v>39.9692358</v>
      </c>
      <c r="E1662">
        <v>-75.134788</v>
      </c>
      <c r="F1662" t="s">
        <v>5880</v>
      </c>
      <c r="G1662">
        <v>631</v>
      </c>
      <c r="H1662">
        <v>4</v>
      </c>
      <c r="I1662" t="s">
        <v>5881</v>
      </c>
      <c r="J1662">
        <v>3</v>
      </c>
      <c r="K1662" t="s">
        <v>5882</v>
      </c>
      <c r="L1662" t="s">
        <v>710</v>
      </c>
    </row>
    <row r="1663" spans="1:12" x14ac:dyDescent="0.3">
      <c r="A1663" t="s">
        <v>5879</v>
      </c>
      <c r="B1663" t="s">
        <v>3529</v>
      </c>
      <c r="C1663" t="s">
        <v>14</v>
      </c>
      <c r="D1663">
        <v>39.9692358</v>
      </c>
      <c r="E1663">
        <v>-75.134788</v>
      </c>
      <c r="F1663" t="s">
        <v>5880</v>
      </c>
      <c r="G1663">
        <v>631</v>
      </c>
      <c r="H1663">
        <v>4</v>
      </c>
      <c r="I1663" t="s">
        <v>5883</v>
      </c>
      <c r="J1663">
        <v>2</v>
      </c>
      <c r="K1663" t="s">
        <v>5884</v>
      </c>
      <c r="L1663" t="s">
        <v>5885</v>
      </c>
    </row>
    <row r="1664" spans="1:12" x14ac:dyDescent="0.3">
      <c r="A1664" t="s">
        <v>5879</v>
      </c>
      <c r="B1664" t="s">
        <v>3529</v>
      </c>
      <c r="C1664" t="s">
        <v>14</v>
      </c>
      <c r="D1664">
        <v>39.9692358</v>
      </c>
      <c r="E1664">
        <v>-75.134788</v>
      </c>
      <c r="F1664" t="s">
        <v>5880</v>
      </c>
      <c r="G1664">
        <v>631</v>
      </c>
      <c r="H1664">
        <v>4</v>
      </c>
      <c r="I1664" t="s">
        <v>5886</v>
      </c>
      <c r="J1664">
        <v>4</v>
      </c>
      <c r="K1664" t="s">
        <v>5887</v>
      </c>
      <c r="L1664" t="s">
        <v>5888</v>
      </c>
    </row>
    <row r="1665" spans="1:16" x14ac:dyDescent="0.3">
      <c r="A1665" t="s">
        <v>5879</v>
      </c>
      <c r="B1665" t="s">
        <v>3529</v>
      </c>
      <c r="C1665" t="s">
        <v>14</v>
      </c>
      <c r="D1665">
        <v>39.9692358</v>
      </c>
      <c r="E1665">
        <v>-75.134788</v>
      </c>
      <c r="F1665" t="s">
        <v>5880</v>
      </c>
      <c r="G1665">
        <v>631</v>
      </c>
      <c r="H1665">
        <v>4</v>
      </c>
      <c r="I1665" t="s">
        <v>5889</v>
      </c>
      <c r="J1665">
        <v>4</v>
      </c>
      <c r="K1665" t="s">
        <v>5890</v>
      </c>
      <c r="L1665" t="s">
        <v>5891</v>
      </c>
    </row>
    <row r="1666" spans="1:16" x14ac:dyDescent="0.3">
      <c r="A1666" t="s">
        <v>5879</v>
      </c>
      <c r="B1666" t="s">
        <v>3529</v>
      </c>
      <c r="C1666" t="s">
        <v>14</v>
      </c>
      <c r="D1666">
        <v>39.9692358</v>
      </c>
      <c r="E1666">
        <v>-75.134788</v>
      </c>
      <c r="F1666" t="s">
        <v>5880</v>
      </c>
      <c r="G1666">
        <v>631</v>
      </c>
      <c r="H1666">
        <v>4</v>
      </c>
      <c r="I1666" t="s">
        <v>5892</v>
      </c>
      <c r="J1666">
        <v>4</v>
      </c>
      <c r="K1666" t="s">
        <v>5893</v>
      </c>
      <c r="L1666" t="s">
        <v>5894</v>
      </c>
    </row>
    <row r="1667" spans="1:16" x14ac:dyDescent="0.3">
      <c r="A1667" t="s">
        <v>5879</v>
      </c>
      <c r="B1667" t="s">
        <v>3529</v>
      </c>
      <c r="C1667" t="s">
        <v>14</v>
      </c>
      <c r="D1667">
        <v>39.9692358</v>
      </c>
      <c r="E1667">
        <v>-75.134788</v>
      </c>
      <c r="F1667" t="s">
        <v>5880</v>
      </c>
      <c r="G1667">
        <v>631</v>
      </c>
      <c r="H1667">
        <v>4</v>
      </c>
      <c r="I1667" t="s">
        <v>5895</v>
      </c>
      <c r="J1667">
        <v>5</v>
      </c>
      <c r="K1667" t="s">
        <v>5896</v>
      </c>
      <c r="L1667" t="s">
        <v>5897</v>
      </c>
    </row>
    <row r="1668" spans="1:16" x14ac:dyDescent="0.3">
      <c r="A1668" t="s">
        <v>5879</v>
      </c>
      <c r="B1668" t="s">
        <v>3529</v>
      </c>
      <c r="C1668" t="s">
        <v>14</v>
      </c>
      <c r="D1668">
        <v>39.9692358</v>
      </c>
      <c r="E1668">
        <v>-75.134788</v>
      </c>
      <c r="F1668" t="s">
        <v>5880</v>
      </c>
      <c r="G1668">
        <v>631</v>
      </c>
      <c r="H1668">
        <v>4</v>
      </c>
      <c r="I1668" t="s">
        <v>5898</v>
      </c>
      <c r="J1668">
        <v>5</v>
      </c>
      <c r="K1668" t="s">
        <v>5899</v>
      </c>
      <c r="L1668" t="s">
        <v>5900</v>
      </c>
    </row>
    <row r="1669" spans="1:16" x14ac:dyDescent="0.3">
      <c r="A1669" t="s">
        <v>5879</v>
      </c>
      <c r="B1669" t="s">
        <v>3529</v>
      </c>
      <c r="C1669" t="s">
        <v>14</v>
      </c>
      <c r="D1669">
        <v>39.9692358</v>
      </c>
      <c r="E1669">
        <v>-75.134788</v>
      </c>
      <c r="F1669" t="s">
        <v>5880</v>
      </c>
      <c r="G1669">
        <v>631</v>
      </c>
      <c r="H1669">
        <v>4</v>
      </c>
      <c r="I1669" t="s">
        <v>5901</v>
      </c>
      <c r="J1669">
        <v>4</v>
      </c>
      <c r="K1669" t="s">
        <v>5902</v>
      </c>
      <c r="L1669" t="s">
        <v>5903</v>
      </c>
    </row>
    <row r="1670" spans="1:16" x14ac:dyDescent="0.3">
      <c r="A1670" t="s">
        <v>5879</v>
      </c>
      <c r="B1670" t="s">
        <v>3529</v>
      </c>
      <c r="C1670" t="s">
        <v>14</v>
      </c>
      <c r="D1670">
        <v>39.9692358</v>
      </c>
      <c r="E1670">
        <v>-75.134788</v>
      </c>
      <c r="F1670" t="s">
        <v>5880</v>
      </c>
      <c r="G1670">
        <v>631</v>
      </c>
      <c r="H1670">
        <v>4</v>
      </c>
      <c r="I1670" t="s">
        <v>5904</v>
      </c>
      <c r="J1670">
        <v>5</v>
      </c>
      <c r="K1670" t="s">
        <v>5905</v>
      </c>
      <c r="L1670" t="s">
        <v>5906</v>
      </c>
    </row>
    <row r="1671" spans="1:16" x14ac:dyDescent="0.3">
      <c r="A1671" t="s">
        <v>5879</v>
      </c>
      <c r="B1671" t="s">
        <v>3529</v>
      </c>
      <c r="C1671" t="s">
        <v>14</v>
      </c>
      <c r="D1671">
        <v>39.9692358</v>
      </c>
      <c r="E1671">
        <v>-75.134788</v>
      </c>
      <c r="F1671" t="s">
        <v>5880</v>
      </c>
      <c r="G1671">
        <v>631</v>
      </c>
      <c r="H1671">
        <v>4</v>
      </c>
      <c r="I1671" t="s">
        <v>5907</v>
      </c>
      <c r="J1671">
        <v>4</v>
      </c>
      <c r="K1671" t="s">
        <v>5908</v>
      </c>
      <c r="L1671" t="s">
        <v>5909</v>
      </c>
    </row>
    <row r="1672" spans="1:16" x14ac:dyDescent="0.3">
      <c r="A1672" t="s">
        <v>5910</v>
      </c>
      <c r="B1672" t="s">
        <v>5911</v>
      </c>
      <c r="C1672" t="s">
        <v>14</v>
      </c>
      <c r="D1672">
        <v>39.948565799999997</v>
      </c>
      <c r="E1672">
        <v>-75.159850800000001</v>
      </c>
      <c r="F1672" t="s">
        <v>5912</v>
      </c>
      <c r="G1672">
        <v>629</v>
      </c>
      <c r="H1672">
        <v>3.5</v>
      </c>
      <c r="I1672" t="s">
        <v>5913</v>
      </c>
      <c r="J1672">
        <v>3</v>
      </c>
      <c r="K1672" t="s">
        <v>5914</v>
      </c>
      <c r="L1672" t="s">
        <v>1922</v>
      </c>
    </row>
    <row r="1673" spans="1:16" x14ac:dyDescent="0.3">
      <c r="A1673" t="s">
        <v>5910</v>
      </c>
      <c r="B1673" t="s">
        <v>5911</v>
      </c>
      <c r="C1673" t="s">
        <v>14</v>
      </c>
      <c r="D1673">
        <v>39.948565799999997</v>
      </c>
      <c r="E1673">
        <v>-75.159850800000001</v>
      </c>
      <c r="F1673" t="s">
        <v>5912</v>
      </c>
      <c r="G1673">
        <v>629</v>
      </c>
      <c r="H1673">
        <v>3.5</v>
      </c>
      <c r="I1673" t="s">
        <v>5915</v>
      </c>
      <c r="J1673">
        <v>5</v>
      </c>
      <c r="K1673" t="s">
        <v>5916</v>
      </c>
      <c r="L1673" t="s">
        <v>5917</v>
      </c>
    </row>
    <row r="1674" spans="1:16" x14ac:dyDescent="0.3">
      <c r="A1674" t="s">
        <v>5910</v>
      </c>
      <c r="B1674" t="s">
        <v>5911</v>
      </c>
      <c r="C1674" t="s">
        <v>14</v>
      </c>
      <c r="D1674">
        <v>39.948565799999997</v>
      </c>
      <c r="E1674">
        <v>-75.159850800000001</v>
      </c>
      <c r="F1674" t="s">
        <v>5912</v>
      </c>
      <c r="G1674">
        <v>629</v>
      </c>
      <c r="H1674">
        <v>3.5</v>
      </c>
      <c r="I1674" t="s">
        <v>5918</v>
      </c>
      <c r="J1674">
        <v>5</v>
      </c>
      <c r="K1674" t="s">
        <v>5919</v>
      </c>
      <c r="L1674" t="s">
        <v>4109</v>
      </c>
    </row>
    <row r="1675" spans="1:16" x14ac:dyDescent="0.3">
      <c r="A1675" t="s">
        <v>5910</v>
      </c>
      <c r="B1675" t="s">
        <v>5911</v>
      </c>
      <c r="C1675" t="s">
        <v>14</v>
      </c>
      <c r="D1675">
        <v>39.948565799999997</v>
      </c>
      <c r="E1675">
        <v>-75.159850800000001</v>
      </c>
      <c r="F1675" t="s">
        <v>5912</v>
      </c>
      <c r="G1675">
        <v>629</v>
      </c>
      <c r="H1675">
        <v>3.5</v>
      </c>
      <c r="I1675" t="s">
        <v>5920</v>
      </c>
      <c r="J1675">
        <v>3</v>
      </c>
      <c r="K1675" t="s">
        <v>5921</v>
      </c>
      <c r="L1675" t="s">
        <v>5922</v>
      </c>
    </row>
    <row r="1676" spans="1:16" x14ac:dyDescent="0.3">
      <c r="A1676" t="s">
        <v>5910</v>
      </c>
      <c r="B1676" t="s">
        <v>5911</v>
      </c>
      <c r="C1676" t="s">
        <v>14</v>
      </c>
      <c r="D1676">
        <v>39.948565799999997</v>
      </c>
      <c r="E1676">
        <v>-75.159850800000001</v>
      </c>
      <c r="F1676" t="s">
        <v>5912</v>
      </c>
      <c r="G1676">
        <v>629</v>
      </c>
      <c r="H1676">
        <v>3.5</v>
      </c>
      <c r="I1676" t="s">
        <v>5923</v>
      </c>
      <c r="J1676">
        <v>5</v>
      </c>
      <c r="K1676" t="s">
        <v>5924</v>
      </c>
      <c r="L1676" t="s">
        <v>5925</v>
      </c>
    </row>
    <row r="1677" spans="1:16" x14ac:dyDescent="0.3">
      <c r="A1677" t="s">
        <v>5910</v>
      </c>
      <c r="B1677" t="s">
        <v>5911</v>
      </c>
      <c r="C1677" t="s">
        <v>14</v>
      </c>
      <c r="D1677">
        <v>39.948565799999997</v>
      </c>
      <c r="E1677">
        <v>-75.159850800000001</v>
      </c>
      <c r="F1677" t="s">
        <v>5912</v>
      </c>
      <c r="G1677">
        <v>629</v>
      </c>
      <c r="H1677">
        <v>3.5</v>
      </c>
      <c r="I1677" t="s">
        <v>5926</v>
      </c>
      <c r="J1677">
        <v>4</v>
      </c>
      <c r="K1677" t="s">
        <v>5927</v>
      </c>
      <c r="L1677" t="s">
        <v>5928</v>
      </c>
      <c r="M1677" t="s">
        <v>5929</v>
      </c>
      <c r="N1677" t="s">
        <v>5930</v>
      </c>
      <c r="O1677" t="s">
        <v>5931</v>
      </c>
      <c r="P1677" t="s">
        <v>5932</v>
      </c>
    </row>
    <row r="1678" spans="1:16" x14ac:dyDescent="0.3">
      <c r="A1678" t="s">
        <v>5910</v>
      </c>
      <c r="B1678" t="s">
        <v>5911</v>
      </c>
      <c r="C1678" t="s">
        <v>14</v>
      </c>
      <c r="D1678">
        <v>39.948565799999997</v>
      </c>
      <c r="E1678">
        <v>-75.159850800000001</v>
      </c>
      <c r="F1678" t="s">
        <v>5912</v>
      </c>
      <c r="G1678">
        <v>629</v>
      </c>
      <c r="H1678">
        <v>3.5</v>
      </c>
      <c r="I1678" t="s">
        <v>5933</v>
      </c>
      <c r="J1678">
        <v>4</v>
      </c>
      <c r="L1678" t="s">
        <v>5714</v>
      </c>
    </row>
    <row r="1679" spans="1:16" x14ac:dyDescent="0.3">
      <c r="A1679" t="s">
        <v>5910</v>
      </c>
      <c r="B1679" t="s">
        <v>5911</v>
      </c>
      <c r="C1679" t="s">
        <v>14</v>
      </c>
      <c r="D1679">
        <v>39.948565799999997</v>
      </c>
      <c r="E1679">
        <v>-75.159850800000001</v>
      </c>
      <c r="F1679" t="s">
        <v>5912</v>
      </c>
      <c r="G1679">
        <v>629</v>
      </c>
      <c r="H1679">
        <v>3.5</v>
      </c>
      <c r="I1679" t="s">
        <v>5934</v>
      </c>
      <c r="J1679">
        <v>5</v>
      </c>
      <c r="K1679" t="s">
        <v>5935</v>
      </c>
      <c r="L1679" t="s">
        <v>5936</v>
      </c>
    </row>
    <row r="1680" spans="1:16" x14ac:dyDescent="0.3">
      <c r="A1680" t="s">
        <v>5910</v>
      </c>
      <c r="B1680" t="s">
        <v>5911</v>
      </c>
      <c r="C1680" t="s">
        <v>14</v>
      </c>
      <c r="D1680">
        <v>39.948565799999997</v>
      </c>
      <c r="E1680">
        <v>-75.159850800000001</v>
      </c>
      <c r="F1680" t="s">
        <v>5912</v>
      </c>
      <c r="G1680">
        <v>629</v>
      </c>
      <c r="H1680">
        <v>3.5</v>
      </c>
      <c r="I1680" t="s">
        <v>5937</v>
      </c>
      <c r="J1680">
        <v>4</v>
      </c>
      <c r="K1680" t="s">
        <v>5938</v>
      </c>
      <c r="L1680" t="s">
        <v>5939</v>
      </c>
    </row>
    <row r="1681" spans="1:12" x14ac:dyDescent="0.3">
      <c r="A1681" t="s">
        <v>5910</v>
      </c>
      <c r="B1681" t="s">
        <v>5911</v>
      </c>
      <c r="C1681" t="s">
        <v>14</v>
      </c>
      <c r="D1681">
        <v>39.948565799999997</v>
      </c>
      <c r="E1681">
        <v>-75.159850800000001</v>
      </c>
      <c r="F1681" t="s">
        <v>5912</v>
      </c>
      <c r="G1681">
        <v>629</v>
      </c>
      <c r="H1681">
        <v>3.5</v>
      </c>
      <c r="I1681" t="s">
        <v>5940</v>
      </c>
      <c r="J1681">
        <v>4</v>
      </c>
      <c r="K1681" t="s">
        <v>5941</v>
      </c>
      <c r="L1681" t="s">
        <v>5942</v>
      </c>
    </row>
    <row r="1682" spans="1:12" x14ac:dyDescent="0.3">
      <c r="A1682" t="s">
        <v>5943</v>
      </c>
      <c r="B1682" t="s">
        <v>5944</v>
      </c>
      <c r="C1682" t="s">
        <v>14</v>
      </c>
      <c r="D1682">
        <v>39.948933400000001</v>
      </c>
      <c r="E1682">
        <v>-75.159508799999998</v>
      </c>
      <c r="F1682" t="s">
        <v>5945</v>
      </c>
      <c r="G1682">
        <v>622</v>
      </c>
      <c r="H1682">
        <v>4</v>
      </c>
      <c r="I1682" t="s">
        <v>5946</v>
      </c>
      <c r="J1682">
        <v>4</v>
      </c>
      <c r="K1682" t="s">
        <v>5947</v>
      </c>
      <c r="L1682" t="s">
        <v>5948</v>
      </c>
    </row>
    <row r="1683" spans="1:12" x14ac:dyDescent="0.3">
      <c r="A1683" t="s">
        <v>5943</v>
      </c>
      <c r="B1683" t="s">
        <v>5944</v>
      </c>
      <c r="C1683" t="s">
        <v>14</v>
      </c>
      <c r="D1683">
        <v>39.948933400000001</v>
      </c>
      <c r="E1683">
        <v>-75.159508799999998</v>
      </c>
      <c r="F1683" t="s">
        <v>5945</v>
      </c>
      <c r="G1683">
        <v>622</v>
      </c>
      <c r="H1683">
        <v>4</v>
      </c>
      <c r="I1683" t="s">
        <v>5949</v>
      </c>
      <c r="J1683">
        <v>5</v>
      </c>
      <c r="K1683" t="s">
        <v>5950</v>
      </c>
      <c r="L1683" t="s">
        <v>5951</v>
      </c>
    </row>
    <row r="1684" spans="1:12" x14ac:dyDescent="0.3">
      <c r="A1684" t="s">
        <v>5943</v>
      </c>
      <c r="B1684" t="s">
        <v>5944</v>
      </c>
      <c r="C1684" t="s">
        <v>14</v>
      </c>
      <c r="D1684">
        <v>39.948933400000001</v>
      </c>
      <c r="E1684">
        <v>-75.159508799999998</v>
      </c>
      <c r="F1684" t="s">
        <v>5945</v>
      </c>
      <c r="G1684">
        <v>622</v>
      </c>
      <c r="H1684">
        <v>4</v>
      </c>
      <c r="I1684" t="s">
        <v>5952</v>
      </c>
      <c r="J1684">
        <v>5</v>
      </c>
      <c r="K1684" t="s">
        <v>5953</v>
      </c>
      <c r="L1684" t="s">
        <v>5954</v>
      </c>
    </row>
    <row r="1685" spans="1:12" x14ac:dyDescent="0.3">
      <c r="A1685" t="s">
        <v>5943</v>
      </c>
      <c r="B1685" t="s">
        <v>5944</v>
      </c>
      <c r="C1685" t="s">
        <v>14</v>
      </c>
      <c r="D1685">
        <v>39.948933400000001</v>
      </c>
      <c r="E1685">
        <v>-75.159508799999998</v>
      </c>
      <c r="F1685" t="s">
        <v>5945</v>
      </c>
      <c r="G1685">
        <v>622</v>
      </c>
      <c r="H1685">
        <v>4</v>
      </c>
      <c r="I1685" t="s">
        <v>5955</v>
      </c>
      <c r="J1685">
        <v>2</v>
      </c>
      <c r="K1685" t="s">
        <v>5956</v>
      </c>
      <c r="L1685" t="s">
        <v>5957</v>
      </c>
    </row>
    <row r="1686" spans="1:12" x14ac:dyDescent="0.3">
      <c r="A1686" t="s">
        <v>5943</v>
      </c>
      <c r="B1686" t="s">
        <v>5944</v>
      </c>
      <c r="C1686" t="s">
        <v>14</v>
      </c>
      <c r="D1686">
        <v>39.948933400000001</v>
      </c>
      <c r="E1686">
        <v>-75.159508799999998</v>
      </c>
      <c r="F1686" t="s">
        <v>5945</v>
      </c>
      <c r="G1686">
        <v>622</v>
      </c>
      <c r="H1686">
        <v>4</v>
      </c>
      <c r="I1686" t="s">
        <v>5958</v>
      </c>
      <c r="J1686">
        <v>5</v>
      </c>
      <c r="K1686" t="s">
        <v>5959</v>
      </c>
      <c r="L1686" t="s">
        <v>5960</v>
      </c>
    </row>
    <row r="1687" spans="1:12" x14ac:dyDescent="0.3">
      <c r="A1687" t="s">
        <v>5943</v>
      </c>
      <c r="B1687" t="s">
        <v>5944</v>
      </c>
      <c r="C1687" t="s">
        <v>14</v>
      </c>
      <c r="D1687">
        <v>39.948933400000001</v>
      </c>
      <c r="E1687">
        <v>-75.159508799999998</v>
      </c>
      <c r="F1687" t="s">
        <v>5945</v>
      </c>
      <c r="G1687">
        <v>622</v>
      </c>
      <c r="H1687">
        <v>4</v>
      </c>
      <c r="I1687" t="s">
        <v>5961</v>
      </c>
      <c r="J1687">
        <v>4</v>
      </c>
      <c r="K1687" t="s">
        <v>5962</v>
      </c>
      <c r="L1687" t="s">
        <v>5963</v>
      </c>
    </row>
    <row r="1688" spans="1:12" x14ac:dyDescent="0.3">
      <c r="A1688" t="s">
        <v>5943</v>
      </c>
      <c r="B1688" t="s">
        <v>5944</v>
      </c>
      <c r="C1688" t="s">
        <v>14</v>
      </c>
      <c r="D1688">
        <v>39.948933400000001</v>
      </c>
      <c r="E1688">
        <v>-75.159508799999998</v>
      </c>
      <c r="F1688" t="s">
        <v>5945</v>
      </c>
      <c r="G1688">
        <v>622</v>
      </c>
      <c r="H1688">
        <v>4</v>
      </c>
      <c r="I1688" t="s">
        <v>5964</v>
      </c>
      <c r="J1688">
        <v>4</v>
      </c>
      <c r="K1688" t="s">
        <v>5965</v>
      </c>
      <c r="L1688" t="s">
        <v>5966</v>
      </c>
    </row>
    <row r="1689" spans="1:12" x14ac:dyDescent="0.3">
      <c r="A1689" t="s">
        <v>5943</v>
      </c>
      <c r="B1689" t="s">
        <v>5944</v>
      </c>
      <c r="C1689" t="s">
        <v>14</v>
      </c>
      <c r="D1689">
        <v>39.948933400000001</v>
      </c>
      <c r="E1689">
        <v>-75.159508799999998</v>
      </c>
      <c r="F1689" t="s">
        <v>5945</v>
      </c>
      <c r="G1689">
        <v>622</v>
      </c>
      <c r="H1689">
        <v>4</v>
      </c>
      <c r="I1689" t="s">
        <v>5967</v>
      </c>
      <c r="J1689">
        <v>5</v>
      </c>
      <c r="L1689" t="s">
        <v>5968</v>
      </c>
    </row>
    <row r="1690" spans="1:12" x14ac:dyDescent="0.3">
      <c r="A1690" t="s">
        <v>5943</v>
      </c>
      <c r="B1690" t="s">
        <v>5944</v>
      </c>
      <c r="C1690" t="s">
        <v>14</v>
      </c>
      <c r="D1690">
        <v>39.948933400000001</v>
      </c>
      <c r="E1690">
        <v>-75.159508799999998</v>
      </c>
      <c r="F1690" t="s">
        <v>5945</v>
      </c>
      <c r="G1690">
        <v>622</v>
      </c>
      <c r="H1690">
        <v>4</v>
      </c>
      <c r="I1690" t="s">
        <v>5969</v>
      </c>
      <c r="J1690">
        <v>4</v>
      </c>
      <c r="K1690" t="s">
        <v>5970</v>
      </c>
      <c r="L1690" t="s">
        <v>5971</v>
      </c>
    </row>
    <row r="1691" spans="1:12" x14ac:dyDescent="0.3">
      <c r="A1691" t="s">
        <v>5943</v>
      </c>
      <c r="B1691" t="s">
        <v>5944</v>
      </c>
      <c r="C1691" t="s">
        <v>14</v>
      </c>
      <c r="D1691">
        <v>39.948933400000001</v>
      </c>
      <c r="E1691">
        <v>-75.159508799999998</v>
      </c>
      <c r="F1691" t="s">
        <v>5945</v>
      </c>
      <c r="G1691">
        <v>622</v>
      </c>
      <c r="H1691">
        <v>4</v>
      </c>
      <c r="I1691" t="s">
        <v>5972</v>
      </c>
      <c r="J1691">
        <v>3</v>
      </c>
      <c r="L1691" t="s">
        <v>5973</v>
      </c>
    </row>
    <row r="1692" spans="1:12" x14ac:dyDescent="0.3">
      <c r="A1692" t="s">
        <v>5974</v>
      </c>
      <c r="B1692" t="s">
        <v>5975</v>
      </c>
      <c r="C1692" t="s">
        <v>14</v>
      </c>
      <c r="D1692">
        <v>39.9404915</v>
      </c>
      <c r="E1692">
        <v>-75.1496827</v>
      </c>
      <c r="F1692" t="s">
        <v>5976</v>
      </c>
      <c r="G1692">
        <v>620</v>
      </c>
      <c r="H1692">
        <v>4</v>
      </c>
      <c r="I1692" t="s">
        <v>5977</v>
      </c>
      <c r="J1692">
        <v>4</v>
      </c>
      <c r="L1692" t="s">
        <v>5978</v>
      </c>
    </row>
    <row r="1693" spans="1:12" x14ac:dyDescent="0.3">
      <c r="A1693" t="s">
        <v>5974</v>
      </c>
      <c r="B1693" t="s">
        <v>5975</v>
      </c>
      <c r="C1693" t="s">
        <v>14</v>
      </c>
      <c r="D1693">
        <v>39.9404915</v>
      </c>
      <c r="E1693">
        <v>-75.1496827</v>
      </c>
      <c r="F1693" t="s">
        <v>5976</v>
      </c>
      <c r="G1693">
        <v>620</v>
      </c>
      <c r="H1693">
        <v>4</v>
      </c>
      <c r="I1693" t="s">
        <v>5979</v>
      </c>
      <c r="J1693">
        <v>5</v>
      </c>
      <c r="K1693" t="s">
        <v>5980</v>
      </c>
      <c r="L1693" t="s">
        <v>5981</v>
      </c>
    </row>
    <row r="1694" spans="1:12" x14ac:dyDescent="0.3">
      <c r="A1694" t="s">
        <v>5974</v>
      </c>
      <c r="B1694" t="s">
        <v>5975</v>
      </c>
      <c r="C1694" t="s">
        <v>14</v>
      </c>
      <c r="D1694">
        <v>39.9404915</v>
      </c>
      <c r="E1694">
        <v>-75.1496827</v>
      </c>
      <c r="F1694" t="s">
        <v>5976</v>
      </c>
      <c r="G1694">
        <v>620</v>
      </c>
      <c r="H1694">
        <v>4</v>
      </c>
      <c r="I1694" t="s">
        <v>5982</v>
      </c>
      <c r="J1694">
        <v>5</v>
      </c>
      <c r="K1694" t="s">
        <v>5983</v>
      </c>
      <c r="L1694" t="s">
        <v>5984</v>
      </c>
    </row>
    <row r="1695" spans="1:12" x14ac:dyDescent="0.3">
      <c r="A1695" t="s">
        <v>5974</v>
      </c>
      <c r="B1695" t="s">
        <v>5975</v>
      </c>
      <c r="C1695" t="s">
        <v>14</v>
      </c>
      <c r="D1695">
        <v>39.9404915</v>
      </c>
      <c r="E1695">
        <v>-75.1496827</v>
      </c>
      <c r="F1695" t="s">
        <v>5976</v>
      </c>
      <c r="G1695">
        <v>620</v>
      </c>
      <c r="H1695">
        <v>4</v>
      </c>
      <c r="I1695" t="s">
        <v>5985</v>
      </c>
      <c r="J1695">
        <v>3</v>
      </c>
      <c r="K1695" t="s">
        <v>5986</v>
      </c>
      <c r="L1695" t="s">
        <v>5987</v>
      </c>
    </row>
    <row r="1696" spans="1:12" x14ac:dyDescent="0.3">
      <c r="A1696" t="s">
        <v>5974</v>
      </c>
      <c r="B1696" t="s">
        <v>5975</v>
      </c>
      <c r="C1696" t="s">
        <v>14</v>
      </c>
      <c r="D1696">
        <v>39.9404915</v>
      </c>
      <c r="E1696">
        <v>-75.1496827</v>
      </c>
      <c r="F1696" t="s">
        <v>5976</v>
      </c>
      <c r="G1696">
        <v>620</v>
      </c>
      <c r="H1696">
        <v>4</v>
      </c>
      <c r="I1696" t="s">
        <v>5988</v>
      </c>
      <c r="J1696">
        <v>4</v>
      </c>
      <c r="K1696" t="s">
        <v>5989</v>
      </c>
      <c r="L1696" t="s">
        <v>2843</v>
      </c>
    </row>
    <row r="1697" spans="1:26" x14ac:dyDescent="0.3">
      <c r="A1697" t="s">
        <v>5974</v>
      </c>
      <c r="B1697" t="s">
        <v>5975</v>
      </c>
      <c r="C1697" t="s">
        <v>14</v>
      </c>
      <c r="D1697">
        <v>39.9404915</v>
      </c>
      <c r="E1697">
        <v>-75.1496827</v>
      </c>
      <c r="F1697" t="s">
        <v>5976</v>
      </c>
      <c r="G1697">
        <v>620</v>
      </c>
      <c r="H1697">
        <v>4</v>
      </c>
      <c r="I1697" t="s">
        <v>5990</v>
      </c>
      <c r="J1697">
        <v>4</v>
      </c>
      <c r="K1697" t="s">
        <v>5991</v>
      </c>
      <c r="L1697" t="s">
        <v>5992</v>
      </c>
    </row>
    <row r="1698" spans="1:26" x14ac:dyDescent="0.3">
      <c r="A1698" t="s">
        <v>5974</v>
      </c>
      <c r="B1698" t="s">
        <v>5975</v>
      </c>
      <c r="C1698" t="s">
        <v>14</v>
      </c>
      <c r="D1698">
        <v>39.9404915</v>
      </c>
      <c r="E1698">
        <v>-75.1496827</v>
      </c>
      <c r="F1698" t="s">
        <v>5976</v>
      </c>
      <c r="G1698">
        <v>620</v>
      </c>
      <c r="H1698">
        <v>4</v>
      </c>
      <c r="I1698" t="s">
        <v>5993</v>
      </c>
      <c r="J1698">
        <v>5</v>
      </c>
      <c r="K1698" t="s">
        <v>5994</v>
      </c>
      <c r="L1698" t="s">
        <v>5995</v>
      </c>
      <c r="M1698" t="s">
        <v>5996</v>
      </c>
      <c r="N1698" t="s">
        <v>5997</v>
      </c>
      <c r="O1698" t="s">
        <v>5998</v>
      </c>
    </row>
    <row r="1699" spans="1:26" x14ac:dyDescent="0.3">
      <c r="A1699" t="s">
        <v>5974</v>
      </c>
      <c r="B1699" t="s">
        <v>5975</v>
      </c>
      <c r="C1699" t="s">
        <v>14</v>
      </c>
      <c r="D1699">
        <v>39.9404915</v>
      </c>
      <c r="E1699">
        <v>-75.1496827</v>
      </c>
      <c r="F1699" t="s">
        <v>5976</v>
      </c>
      <c r="G1699">
        <v>620</v>
      </c>
      <c r="H1699">
        <v>4</v>
      </c>
      <c r="I1699" t="s">
        <v>5999</v>
      </c>
      <c r="J1699">
        <v>5</v>
      </c>
      <c r="K1699" t="s">
        <v>6000</v>
      </c>
      <c r="L1699" t="s">
        <v>3317</v>
      </c>
    </row>
    <row r="1700" spans="1:26" x14ac:dyDescent="0.3">
      <c r="A1700" t="s">
        <v>5974</v>
      </c>
      <c r="B1700" t="s">
        <v>5975</v>
      </c>
      <c r="C1700" t="s">
        <v>14</v>
      </c>
      <c r="D1700">
        <v>39.9404915</v>
      </c>
      <c r="E1700">
        <v>-75.1496827</v>
      </c>
      <c r="F1700" t="s">
        <v>5976</v>
      </c>
      <c r="G1700">
        <v>620</v>
      </c>
      <c r="H1700">
        <v>4</v>
      </c>
      <c r="I1700" t="s">
        <v>6001</v>
      </c>
      <c r="J1700">
        <v>3</v>
      </c>
      <c r="K1700" t="s">
        <v>6002</v>
      </c>
      <c r="L1700" t="s">
        <v>6003</v>
      </c>
    </row>
    <row r="1701" spans="1:26" x14ac:dyDescent="0.3">
      <c r="A1701" t="s">
        <v>5974</v>
      </c>
      <c r="B1701" t="s">
        <v>5975</v>
      </c>
      <c r="C1701" t="s">
        <v>14</v>
      </c>
      <c r="D1701">
        <v>39.9404915</v>
      </c>
      <c r="E1701">
        <v>-75.1496827</v>
      </c>
      <c r="F1701" t="s">
        <v>5976</v>
      </c>
      <c r="G1701">
        <v>620</v>
      </c>
      <c r="H1701">
        <v>4</v>
      </c>
      <c r="I1701" t="s">
        <v>6004</v>
      </c>
      <c r="J1701">
        <v>4</v>
      </c>
      <c r="K1701" t="s">
        <v>6005</v>
      </c>
      <c r="L1701" t="s">
        <v>6006</v>
      </c>
    </row>
    <row r="1702" spans="1:26" x14ac:dyDescent="0.3">
      <c r="A1702" t="s">
        <v>6007</v>
      </c>
      <c r="B1702" t="s">
        <v>6008</v>
      </c>
      <c r="C1702" t="s">
        <v>14</v>
      </c>
      <c r="D1702">
        <v>39.941462296799997</v>
      </c>
      <c r="E1702">
        <v>-75.152385234799993</v>
      </c>
      <c r="F1702" t="s">
        <v>6009</v>
      </c>
      <c r="G1702">
        <v>619</v>
      </c>
      <c r="H1702">
        <v>4.5</v>
      </c>
      <c r="I1702" t="s">
        <v>6010</v>
      </c>
      <c r="J1702">
        <v>5</v>
      </c>
      <c r="L1702" t="s">
        <v>106</v>
      </c>
    </row>
    <row r="1703" spans="1:26" x14ac:dyDescent="0.3">
      <c r="A1703" t="s">
        <v>6007</v>
      </c>
      <c r="B1703" t="s">
        <v>6008</v>
      </c>
      <c r="C1703" t="s">
        <v>14</v>
      </c>
      <c r="D1703">
        <v>39.941462296799997</v>
      </c>
      <c r="E1703">
        <v>-75.152385234799993</v>
      </c>
      <c r="F1703" t="s">
        <v>6009</v>
      </c>
      <c r="G1703">
        <v>619</v>
      </c>
      <c r="H1703">
        <v>4.5</v>
      </c>
      <c r="I1703" t="s">
        <v>6011</v>
      </c>
      <c r="J1703">
        <v>5</v>
      </c>
      <c r="K1703" t="s">
        <v>6012</v>
      </c>
      <c r="L1703" t="s">
        <v>6013</v>
      </c>
    </row>
    <row r="1704" spans="1:26" x14ac:dyDescent="0.3">
      <c r="A1704" t="s">
        <v>6007</v>
      </c>
      <c r="B1704" t="s">
        <v>6008</v>
      </c>
      <c r="C1704" t="s">
        <v>14</v>
      </c>
      <c r="D1704">
        <v>39.941462296799997</v>
      </c>
      <c r="E1704">
        <v>-75.152385234799993</v>
      </c>
      <c r="F1704" t="s">
        <v>6009</v>
      </c>
      <c r="G1704">
        <v>619</v>
      </c>
      <c r="H1704">
        <v>4.5</v>
      </c>
      <c r="I1704" t="s">
        <v>6014</v>
      </c>
      <c r="J1704">
        <v>5</v>
      </c>
      <c r="K1704" t="s">
        <v>6015</v>
      </c>
      <c r="L1704" t="s">
        <v>6016</v>
      </c>
    </row>
    <row r="1705" spans="1:26" x14ac:dyDescent="0.3">
      <c r="A1705" t="s">
        <v>6007</v>
      </c>
      <c r="B1705" t="s">
        <v>6008</v>
      </c>
      <c r="C1705" t="s">
        <v>14</v>
      </c>
      <c r="D1705">
        <v>39.941462296799997</v>
      </c>
      <c r="E1705">
        <v>-75.152385234799993</v>
      </c>
      <c r="F1705" t="s">
        <v>6009</v>
      </c>
      <c r="G1705">
        <v>619</v>
      </c>
      <c r="H1705">
        <v>4.5</v>
      </c>
      <c r="I1705" t="s">
        <v>6017</v>
      </c>
      <c r="J1705">
        <v>5</v>
      </c>
      <c r="K1705" t="s">
        <v>6018</v>
      </c>
      <c r="L1705" t="s">
        <v>6019</v>
      </c>
    </row>
    <row r="1706" spans="1:26" x14ac:dyDescent="0.3">
      <c r="A1706" t="s">
        <v>6007</v>
      </c>
      <c r="B1706" t="s">
        <v>6008</v>
      </c>
      <c r="C1706" t="s">
        <v>14</v>
      </c>
      <c r="D1706">
        <v>39.941462296799997</v>
      </c>
      <c r="E1706">
        <v>-75.152385234799993</v>
      </c>
      <c r="F1706" t="s">
        <v>6009</v>
      </c>
      <c r="G1706">
        <v>619</v>
      </c>
      <c r="H1706">
        <v>4.5</v>
      </c>
      <c r="I1706" t="s">
        <v>6020</v>
      </c>
      <c r="J1706">
        <v>5</v>
      </c>
      <c r="K1706" t="s">
        <v>6021</v>
      </c>
      <c r="L1706" t="e">
        <f>-xABZEQJ9mXPtp4OP4N2hw</f>
        <v>#NAME?</v>
      </c>
    </row>
    <row r="1707" spans="1:26" x14ac:dyDescent="0.3">
      <c r="A1707" t="s">
        <v>6007</v>
      </c>
      <c r="B1707" t="s">
        <v>6008</v>
      </c>
      <c r="C1707" t="s">
        <v>14</v>
      </c>
      <c r="D1707">
        <v>39.941462296799997</v>
      </c>
      <c r="E1707">
        <v>-75.152385234799993</v>
      </c>
      <c r="F1707" t="s">
        <v>6009</v>
      </c>
      <c r="G1707">
        <v>619</v>
      </c>
      <c r="H1707">
        <v>4.5</v>
      </c>
      <c r="I1707" t="s">
        <v>6022</v>
      </c>
      <c r="J1707">
        <v>5</v>
      </c>
      <c r="L1707" t="s">
        <v>6023</v>
      </c>
    </row>
    <row r="1708" spans="1:26" x14ac:dyDescent="0.3">
      <c r="A1708" t="s">
        <v>6007</v>
      </c>
      <c r="B1708" t="s">
        <v>6008</v>
      </c>
      <c r="C1708" t="s">
        <v>14</v>
      </c>
      <c r="D1708">
        <v>39.941462296799997</v>
      </c>
      <c r="E1708">
        <v>-75.152385234799993</v>
      </c>
      <c r="F1708" t="s">
        <v>6009</v>
      </c>
      <c r="G1708">
        <v>619</v>
      </c>
      <c r="H1708">
        <v>4.5</v>
      </c>
      <c r="I1708" t="s">
        <v>6024</v>
      </c>
      <c r="J1708">
        <v>5</v>
      </c>
      <c r="K1708" t="s">
        <v>6025</v>
      </c>
      <c r="L1708" t="s">
        <v>6026</v>
      </c>
      <c r="M1708" t="s">
        <v>6027</v>
      </c>
      <c r="N1708" t="s">
        <v>6028</v>
      </c>
      <c r="O1708" t="s">
        <v>6029</v>
      </c>
      <c r="P1708" t="s">
        <v>6030</v>
      </c>
      <c r="Q1708" t="s">
        <v>6031</v>
      </c>
      <c r="R1708" t="s">
        <v>6032</v>
      </c>
      <c r="S1708" t="s">
        <v>6033</v>
      </c>
      <c r="T1708" t="s">
        <v>6034</v>
      </c>
      <c r="U1708" t="s">
        <v>6035</v>
      </c>
      <c r="V1708" t="s">
        <v>6036</v>
      </c>
      <c r="W1708" t="s">
        <v>6037</v>
      </c>
      <c r="X1708" t="s">
        <v>6038</v>
      </c>
      <c r="Y1708" t="s">
        <v>6039</v>
      </c>
      <c r="Z1708" t="s">
        <v>6040</v>
      </c>
    </row>
    <row r="1709" spans="1:26" x14ac:dyDescent="0.3">
      <c r="A1709" t="s">
        <v>6007</v>
      </c>
      <c r="B1709" t="s">
        <v>6008</v>
      </c>
      <c r="C1709" t="s">
        <v>14</v>
      </c>
      <c r="D1709">
        <v>39.941462296799997</v>
      </c>
      <c r="E1709">
        <v>-75.152385234799993</v>
      </c>
      <c r="F1709" t="s">
        <v>6009</v>
      </c>
      <c r="G1709">
        <v>619</v>
      </c>
      <c r="H1709">
        <v>4.5</v>
      </c>
      <c r="I1709" t="s">
        <v>6041</v>
      </c>
      <c r="J1709">
        <v>5</v>
      </c>
      <c r="K1709" t="s">
        <v>6042</v>
      </c>
      <c r="L1709" t="s">
        <v>6043</v>
      </c>
      <c r="M1709" t="s">
        <v>6044</v>
      </c>
      <c r="N1709" t="s">
        <v>6045</v>
      </c>
      <c r="O1709" t="s">
        <v>6046</v>
      </c>
      <c r="P1709" t="s">
        <v>6047</v>
      </c>
      <c r="Q1709" t="s">
        <v>6048</v>
      </c>
      <c r="R1709" t="s">
        <v>6049</v>
      </c>
      <c r="S1709" t="s">
        <v>6050</v>
      </c>
      <c r="T1709" t="s">
        <v>6051</v>
      </c>
    </row>
    <row r="1710" spans="1:26" x14ac:dyDescent="0.3">
      <c r="A1710" t="s">
        <v>6007</v>
      </c>
      <c r="B1710" t="s">
        <v>6008</v>
      </c>
      <c r="C1710" t="s">
        <v>14</v>
      </c>
      <c r="D1710">
        <v>39.941462296799997</v>
      </c>
      <c r="E1710">
        <v>-75.152385234799993</v>
      </c>
      <c r="F1710" t="s">
        <v>6009</v>
      </c>
      <c r="G1710">
        <v>619</v>
      </c>
      <c r="H1710">
        <v>4.5</v>
      </c>
      <c r="I1710" t="s">
        <v>6052</v>
      </c>
      <c r="J1710">
        <v>4</v>
      </c>
      <c r="K1710" t="s">
        <v>6053</v>
      </c>
      <c r="L1710" t="s">
        <v>6054</v>
      </c>
    </row>
    <row r="1711" spans="1:26" x14ac:dyDescent="0.3">
      <c r="A1711" t="s">
        <v>6007</v>
      </c>
      <c r="B1711" t="s">
        <v>6008</v>
      </c>
      <c r="C1711" t="s">
        <v>14</v>
      </c>
      <c r="D1711">
        <v>39.941462296799997</v>
      </c>
      <c r="E1711">
        <v>-75.152385234799993</v>
      </c>
      <c r="F1711" t="s">
        <v>6009</v>
      </c>
      <c r="G1711">
        <v>619</v>
      </c>
      <c r="H1711">
        <v>4.5</v>
      </c>
      <c r="I1711" t="s">
        <v>6055</v>
      </c>
      <c r="J1711">
        <v>3</v>
      </c>
      <c r="K1711" t="s">
        <v>6056</v>
      </c>
      <c r="L1711" t="s">
        <v>6057</v>
      </c>
    </row>
    <row r="1712" spans="1:26" x14ac:dyDescent="0.3">
      <c r="A1712" t="s">
        <v>6058</v>
      </c>
      <c r="B1712" t="s">
        <v>6059</v>
      </c>
      <c r="C1712" t="s">
        <v>14</v>
      </c>
      <c r="D1712">
        <v>39.961301800000001</v>
      </c>
      <c r="E1712">
        <v>-75.159311799999998</v>
      </c>
      <c r="F1712" t="s">
        <v>6060</v>
      </c>
      <c r="G1712">
        <v>618</v>
      </c>
      <c r="H1712">
        <v>4</v>
      </c>
      <c r="I1712" t="s">
        <v>6061</v>
      </c>
      <c r="J1712">
        <v>2</v>
      </c>
      <c r="K1712" t="s">
        <v>6062</v>
      </c>
      <c r="L1712" t="s">
        <v>6063</v>
      </c>
    </row>
    <row r="1713" spans="1:12" x14ac:dyDescent="0.3">
      <c r="A1713" t="s">
        <v>6058</v>
      </c>
      <c r="B1713" t="s">
        <v>6059</v>
      </c>
      <c r="C1713" t="s">
        <v>14</v>
      </c>
      <c r="D1713">
        <v>39.961301800000001</v>
      </c>
      <c r="E1713">
        <v>-75.159311799999998</v>
      </c>
      <c r="F1713" t="s">
        <v>6060</v>
      </c>
      <c r="G1713">
        <v>618</v>
      </c>
      <c r="H1713">
        <v>4</v>
      </c>
      <c r="I1713" t="s">
        <v>6064</v>
      </c>
      <c r="J1713">
        <v>4</v>
      </c>
      <c r="K1713" t="s">
        <v>6065</v>
      </c>
      <c r="L1713" t="s">
        <v>6066</v>
      </c>
    </row>
    <row r="1714" spans="1:12" x14ac:dyDescent="0.3">
      <c r="A1714" t="s">
        <v>6058</v>
      </c>
      <c r="B1714" t="s">
        <v>6059</v>
      </c>
      <c r="C1714" t="s">
        <v>14</v>
      </c>
      <c r="D1714">
        <v>39.961301800000001</v>
      </c>
      <c r="E1714">
        <v>-75.159311799999998</v>
      </c>
      <c r="F1714" t="s">
        <v>6060</v>
      </c>
      <c r="G1714">
        <v>618</v>
      </c>
      <c r="H1714">
        <v>4</v>
      </c>
      <c r="I1714" t="s">
        <v>6067</v>
      </c>
      <c r="J1714">
        <v>5</v>
      </c>
      <c r="K1714" t="s">
        <v>6068</v>
      </c>
      <c r="L1714" t="s">
        <v>6069</v>
      </c>
    </row>
    <row r="1715" spans="1:12" x14ac:dyDescent="0.3">
      <c r="A1715" t="s">
        <v>6058</v>
      </c>
      <c r="B1715" t="s">
        <v>6059</v>
      </c>
      <c r="C1715" t="s">
        <v>14</v>
      </c>
      <c r="D1715">
        <v>39.961301800000001</v>
      </c>
      <c r="E1715">
        <v>-75.159311799999998</v>
      </c>
      <c r="F1715" t="s">
        <v>6060</v>
      </c>
      <c r="G1715">
        <v>618</v>
      </c>
      <c r="H1715">
        <v>4</v>
      </c>
      <c r="I1715" t="s">
        <v>6070</v>
      </c>
      <c r="J1715">
        <v>4</v>
      </c>
      <c r="K1715" t="s">
        <v>6071</v>
      </c>
      <c r="L1715" t="s">
        <v>6072</v>
      </c>
    </row>
    <row r="1716" spans="1:12" x14ac:dyDescent="0.3">
      <c r="A1716" t="s">
        <v>6058</v>
      </c>
      <c r="B1716" t="s">
        <v>6059</v>
      </c>
      <c r="C1716" t="s">
        <v>14</v>
      </c>
      <c r="D1716">
        <v>39.961301800000001</v>
      </c>
      <c r="E1716">
        <v>-75.159311799999998</v>
      </c>
      <c r="F1716" t="s">
        <v>6060</v>
      </c>
      <c r="G1716">
        <v>618</v>
      </c>
      <c r="H1716">
        <v>4</v>
      </c>
      <c r="I1716" t="s">
        <v>6073</v>
      </c>
      <c r="J1716">
        <v>5</v>
      </c>
      <c r="L1716" t="s">
        <v>6074</v>
      </c>
    </row>
    <row r="1717" spans="1:12" x14ac:dyDescent="0.3">
      <c r="A1717" t="s">
        <v>6058</v>
      </c>
      <c r="B1717" t="s">
        <v>6059</v>
      </c>
      <c r="C1717" t="s">
        <v>14</v>
      </c>
      <c r="D1717">
        <v>39.961301800000001</v>
      </c>
      <c r="E1717">
        <v>-75.159311799999998</v>
      </c>
      <c r="F1717" t="s">
        <v>6060</v>
      </c>
      <c r="G1717">
        <v>618</v>
      </c>
      <c r="H1717">
        <v>4</v>
      </c>
      <c r="I1717" t="s">
        <v>6075</v>
      </c>
      <c r="J1717">
        <v>4</v>
      </c>
      <c r="K1717" t="s">
        <v>6076</v>
      </c>
      <c r="L1717" t="s">
        <v>6077</v>
      </c>
    </row>
    <row r="1718" spans="1:12" x14ac:dyDescent="0.3">
      <c r="A1718" t="s">
        <v>6058</v>
      </c>
      <c r="B1718" t="s">
        <v>6059</v>
      </c>
      <c r="C1718" t="s">
        <v>14</v>
      </c>
      <c r="D1718">
        <v>39.961301800000001</v>
      </c>
      <c r="E1718">
        <v>-75.159311799999998</v>
      </c>
      <c r="F1718" t="s">
        <v>6060</v>
      </c>
      <c r="G1718">
        <v>618</v>
      </c>
      <c r="H1718">
        <v>4</v>
      </c>
      <c r="I1718" t="s">
        <v>6078</v>
      </c>
      <c r="J1718">
        <v>5</v>
      </c>
      <c r="K1718" t="s">
        <v>6079</v>
      </c>
      <c r="L1718" t="s">
        <v>6080</v>
      </c>
    </row>
    <row r="1719" spans="1:12" x14ac:dyDescent="0.3">
      <c r="A1719" t="s">
        <v>6058</v>
      </c>
      <c r="B1719" t="s">
        <v>6059</v>
      </c>
      <c r="C1719" t="s">
        <v>14</v>
      </c>
      <c r="D1719">
        <v>39.961301800000001</v>
      </c>
      <c r="E1719">
        <v>-75.159311799999998</v>
      </c>
      <c r="F1719" t="s">
        <v>6060</v>
      </c>
      <c r="G1719">
        <v>618</v>
      </c>
      <c r="H1719">
        <v>4</v>
      </c>
      <c r="I1719" t="s">
        <v>6081</v>
      </c>
      <c r="J1719">
        <v>4</v>
      </c>
      <c r="K1719" t="s">
        <v>6082</v>
      </c>
      <c r="L1719" t="s">
        <v>6083</v>
      </c>
    </row>
    <row r="1720" spans="1:12" x14ac:dyDescent="0.3">
      <c r="A1720" t="s">
        <v>6058</v>
      </c>
      <c r="B1720" t="s">
        <v>6059</v>
      </c>
      <c r="C1720" t="s">
        <v>14</v>
      </c>
      <c r="D1720">
        <v>39.961301800000001</v>
      </c>
      <c r="E1720">
        <v>-75.159311799999998</v>
      </c>
      <c r="F1720" t="s">
        <v>6060</v>
      </c>
      <c r="G1720">
        <v>618</v>
      </c>
      <c r="H1720">
        <v>4</v>
      </c>
      <c r="I1720" t="s">
        <v>6084</v>
      </c>
      <c r="J1720">
        <v>5</v>
      </c>
      <c r="K1720" t="s">
        <v>6085</v>
      </c>
      <c r="L1720" t="s">
        <v>6086</v>
      </c>
    </row>
    <row r="1721" spans="1:12" x14ac:dyDescent="0.3">
      <c r="A1721" t="s">
        <v>6058</v>
      </c>
      <c r="B1721" t="s">
        <v>6059</v>
      </c>
      <c r="C1721" t="s">
        <v>14</v>
      </c>
      <c r="D1721">
        <v>39.961301800000001</v>
      </c>
      <c r="E1721">
        <v>-75.159311799999998</v>
      </c>
      <c r="F1721" t="s">
        <v>6060</v>
      </c>
      <c r="G1721">
        <v>618</v>
      </c>
      <c r="H1721">
        <v>4</v>
      </c>
      <c r="I1721" t="s">
        <v>6087</v>
      </c>
      <c r="J1721">
        <v>4</v>
      </c>
      <c r="K1721" t="s">
        <v>6088</v>
      </c>
      <c r="L1721" t="s">
        <v>5043</v>
      </c>
    </row>
    <row r="1722" spans="1:12" x14ac:dyDescent="0.3">
      <c r="A1722" t="s">
        <v>6089</v>
      </c>
      <c r="B1722" t="s">
        <v>6090</v>
      </c>
      <c r="C1722" t="s">
        <v>14</v>
      </c>
      <c r="D1722">
        <v>39.950655500000003</v>
      </c>
      <c r="E1722">
        <v>-75.1708991</v>
      </c>
      <c r="F1722" t="s">
        <v>6091</v>
      </c>
      <c r="G1722">
        <v>618</v>
      </c>
      <c r="H1722">
        <v>4</v>
      </c>
      <c r="I1722" t="s">
        <v>6092</v>
      </c>
      <c r="J1722">
        <v>5</v>
      </c>
      <c r="K1722" t="s">
        <v>6093</v>
      </c>
      <c r="L1722" t="s">
        <v>6094</v>
      </c>
    </row>
    <row r="1723" spans="1:12" x14ac:dyDescent="0.3">
      <c r="A1723" t="s">
        <v>6089</v>
      </c>
      <c r="B1723" t="s">
        <v>6090</v>
      </c>
      <c r="C1723" t="s">
        <v>14</v>
      </c>
      <c r="D1723">
        <v>39.950655500000003</v>
      </c>
      <c r="E1723">
        <v>-75.1708991</v>
      </c>
      <c r="F1723" t="s">
        <v>6091</v>
      </c>
      <c r="G1723">
        <v>618</v>
      </c>
      <c r="H1723">
        <v>4</v>
      </c>
      <c r="I1723" t="s">
        <v>6095</v>
      </c>
      <c r="J1723">
        <v>4</v>
      </c>
      <c r="K1723" t="s">
        <v>6096</v>
      </c>
      <c r="L1723" t="s">
        <v>6097</v>
      </c>
    </row>
    <row r="1724" spans="1:12" x14ac:dyDescent="0.3">
      <c r="A1724" t="s">
        <v>6089</v>
      </c>
      <c r="B1724" t="s">
        <v>6090</v>
      </c>
      <c r="C1724" t="s">
        <v>14</v>
      </c>
      <c r="D1724">
        <v>39.950655500000003</v>
      </c>
      <c r="E1724">
        <v>-75.1708991</v>
      </c>
      <c r="F1724" t="s">
        <v>6091</v>
      </c>
      <c r="G1724">
        <v>618</v>
      </c>
      <c r="H1724">
        <v>4</v>
      </c>
      <c r="I1724" t="s">
        <v>6098</v>
      </c>
      <c r="J1724">
        <v>4</v>
      </c>
      <c r="K1724" t="s">
        <v>6099</v>
      </c>
      <c r="L1724" t="s">
        <v>6100</v>
      </c>
    </row>
    <row r="1725" spans="1:12" x14ac:dyDescent="0.3">
      <c r="A1725" t="s">
        <v>6089</v>
      </c>
      <c r="B1725" t="s">
        <v>6090</v>
      </c>
      <c r="C1725" t="s">
        <v>14</v>
      </c>
      <c r="D1725">
        <v>39.950655500000003</v>
      </c>
      <c r="E1725">
        <v>-75.1708991</v>
      </c>
      <c r="F1725" t="s">
        <v>6091</v>
      </c>
      <c r="G1725">
        <v>618</v>
      </c>
      <c r="H1725">
        <v>4</v>
      </c>
      <c r="I1725" t="s">
        <v>6101</v>
      </c>
      <c r="J1725">
        <v>5</v>
      </c>
      <c r="K1725" t="s">
        <v>6102</v>
      </c>
      <c r="L1725" t="s">
        <v>1742</v>
      </c>
    </row>
    <row r="1726" spans="1:12" x14ac:dyDescent="0.3">
      <c r="A1726" t="s">
        <v>6089</v>
      </c>
      <c r="B1726" t="s">
        <v>6090</v>
      </c>
      <c r="C1726" t="s">
        <v>14</v>
      </c>
      <c r="D1726">
        <v>39.950655500000003</v>
      </c>
      <c r="E1726">
        <v>-75.1708991</v>
      </c>
      <c r="F1726" t="s">
        <v>6091</v>
      </c>
      <c r="G1726">
        <v>618</v>
      </c>
      <c r="H1726">
        <v>4</v>
      </c>
      <c r="I1726" t="s">
        <v>6103</v>
      </c>
      <c r="J1726">
        <v>5</v>
      </c>
      <c r="L1726" t="s">
        <v>6104</v>
      </c>
    </row>
    <row r="1727" spans="1:12" x14ac:dyDescent="0.3">
      <c r="A1727" t="s">
        <v>6089</v>
      </c>
      <c r="B1727" t="s">
        <v>6090</v>
      </c>
      <c r="C1727" t="s">
        <v>14</v>
      </c>
      <c r="D1727">
        <v>39.950655500000003</v>
      </c>
      <c r="E1727">
        <v>-75.1708991</v>
      </c>
      <c r="F1727" t="s">
        <v>6091</v>
      </c>
      <c r="G1727">
        <v>618</v>
      </c>
      <c r="H1727">
        <v>4</v>
      </c>
      <c r="I1727" t="s">
        <v>6105</v>
      </c>
      <c r="J1727">
        <v>2</v>
      </c>
      <c r="K1727" t="s">
        <v>6106</v>
      </c>
      <c r="L1727" t="s">
        <v>6107</v>
      </c>
    </row>
    <row r="1728" spans="1:12" x14ac:dyDescent="0.3">
      <c r="A1728" t="s">
        <v>6089</v>
      </c>
      <c r="B1728" t="s">
        <v>6090</v>
      </c>
      <c r="C1728" t="s">
        <v>14</v>
      </c>
      <c r="D1728">
        <v>39.950655500000003</v>
      </c>
      <c r="E1728">
        <v>-75.1708991</v>
      </c>
      <c r="F1728" t="s">
        <v>6091</v>
      </c>
      <c r="G1728">
        <v>618</v>
      </c>
      <c r="H1728">
        <v>4</v>
      </c>
      <c r="I1728" t="s">
        <v>6108</v>
      </c>
      <c r="J1728">
        <v>3</v>
      </c>
      <c r="K1728" t="s">
        <v>6109</v>
      </c>
      <c r="L1728" t="s">
        <v>6110</v>
      </c>
    </row>
    <row r="1729" spans="1:15" x14ac:dyDescent="0.3">
      <c r="A1729" t="s">
        <v>6089</v>
      </c>
      <c r="B1729" t="s">
        <v>6090</v>
      </c>
      <c r="C1729" t="s">
        <v>14</v>
      </c>
      <c r="D1729">
        <v>39.950655500000003</v>
      </c>
      <c r="E1729">
        <v>-75.1708991</v>
      </c>
      <c r="F1729" t="s">
        <v>6091</v>
      </c>
      <c r="G1729">
        <v>618</v>
      </c>
      <c r="H1729">
        <v>4</v>
      </c>
      <c r="I1729" t="s">
        <v>6111</v>
      </c>
      <c r="J1729">
        <v>5</v>
      </c>
      <c r="K1729" t="s">
        <v>6112</v>
      </c>
      <c r="L1729" t="s">
        <v>6113</v>
      </c>
    </row>
    <row r="1730" spans="1:15" x14ac:dyDescent="0.3">
      <c r="A1730" t="s">
        <v>6089</v>
      </c>
      <c r="B1730" t="s">
        <v>6090</v>
      </c>
      <c r="C1730" t="s">
        <v>14</v>
      </c>
      <c r="D1730">
        <v>39.950655500000003</v>
      </c>
      <c r="E1730">
        <v>-75.1708991</v>
      </c>
      <c r="F1730" t="s">
        <v>6091</v>
      </c>
      <c r="G1730">
        <v>618</v>
      </c>
      <c r="H1730">
        <v>4</v>
      </c>
      <c r="I1730" t="s">
        <v>6114</v>
      </c>
      <c r="J1730">
        <v>4</v>
      </c>
      <c r="K1730" t="s">
        <v>6115</v>
      </c>
      <c r="L1730" t="s">
        <v>6116</v>
      </c>
    </row>
    <row r="1731" spans="1:15" x14ac:dyDescent="0.3">
      <c r="A1731" t="s">
        <v>6089</v>
      </c>
      <c r="B1731" t="s">
        <v>6090</v>
      </c>
      <c r="C1731" t="s">
        <v>14</v>
      </c>
      <c r="D1731">
        <v>39.950655500000003</v>
      </c>
      <c r="E1731">
        <v>-75.1708991</v>
      </c>
      <c r="F1731" t="s">
        <v>6091</v>
      </c>
      <c r="G1731">
        <v>618</v>
      </c>
      <c r="H1731">
        <v>4</v>
      </c>
      <c r="I1731" t="s">
        <v>6117</v>
      </c>
      <c r="J1731">
        <v>5</v>
      </c>
      <c r="K1731" t="s">
        <v>6118</v>
      </c>
      <c r="L1731" t="s">
        <v>6119</v>
      </c>
    </row>
    <row r="1732" spans="1:15" x14ac:dyDescent="0.3">
      <c r="A1732" t="s">
        <v>6120</v>
      </c>
      <c r="B1732" t="s">
        <v>6121</v>
      </c>
      <c r="C1732" t="s">
        <v>14</v>
      </c>
      <c r="D1732">
        <v>39.9492805</v>
      </c>
      <c r="E1732">
        <v>-75.148928799999993</v>
      </c>
      <c r="F1732" t="s">
        <v>6122</v>
      </c>
      <c r="G1732">
        <v>618</v>
      </c>
      <c r="H1732">
        <v>3.5</v>
      </c>
      <c r="I1732" t="s">
        <v>6123</v>
      </c>
      <c r="J1732">
        <v>5</v>
      </c>
      <c r="K1732" t="s">
        <v>6124</v>
      </c>
      <c r="L1732" t="s">
        <v>6125</v>
      </c>
    </row>
    <row r="1733" spans="1:15" x14ac:dyDescent="0.3">
      <c r="A1733" t="s">
        <v>6120</v>
      </c>
      <c r="B1733" t="s">
        <v>6121</v>
      </c>
      <c r="C1733" t="s">
        <v>14</v>
      </c>
      <c r="D1733">
        <v>39.9492805</v>
      </c>
      <c r="E1733">
        <v>-75.148928799999993</v>
      </c>
      <c r="F1733" t="s">
        <v>6122</v>
      </c>
      <c r="G1733">
        <v>618</v>
      </c>
      <c r="H1733">
        <v>3.5</v>
      </c>
      <c r="I1733" t="s">
        <v>6126</v>
      </c>
      <c r="J1733">
        <v>5</v>
      </c>
      <c r="K1733" t="s">
        <v>6127</v>
      </c>
      <c r="L1733" t="s">
        <v>6128</v>
      </c>
    </row>
    <row r="1734" spans="1:15" x14ac:dyDescent="0.3">
      <c r="A1734" t="s">
        <v>6120</v>
      </c>
      <c r="B1734" t="s">
        <v>6121</v>
      </c>
      <c r="C1734" t="s">
        <v>14</v>
      </c>
      <c r="D1734">
        <v>39.9492805</v>
      </c>
      <c r="E1734">
        <v>-75.148928799999993</v>
      </c>
      <c r="F1734" t="s">
        <v>6122</v>
      </c>
      <c r="G1734">
        <v>618</v>
      </c>
      <c r="H1734">
        <v>3.5</v>
      </c>
      <c r="I1734" t="s">
        <v>6129</v>
      </c>
      <c r="J1734">
        <v>4</v>
      </c>
      <c r="K1734" t="s">
        <v>6130</v>
      </c>
      <c r="L1734" t="s">
        <v>6131</v>
      </c>
    </row>
    <row r="1735" spans="1:15" x14ac:dyDescent="0.3">
      <c r="A1735" t="s">
        <v>6120</v>
      </c>
      <c r="B1735" t="s">
        <v>6121</v>
      </c>
      <c r="C1735" t="s">
        <v>14</v>
      </c>
      <c r="D1735">
        <v>39.9492805</v>
      </c>
      <c r="E1735">
        <v>-75.148928799999993</v>
      </c>
      <c r="F1735" t="s">
        <v>6122</v>
      </c>
      <c r="G1735">
        <v>618</v>
      </c>
      <c r="H1735">
        <v>3.5</v>
      </c>
      <c r="I1735" t="s">
        <v>6132</v>
      </c>
      <c r="J1735">
        <v>5</v>
      </c>
      <c r="L1735" t="s">
        <v>6133</v>
      </c>
    </row>
    <row r="1736" spans="1:15" x14ac:dyDescent="0.3">
      <c r="A1736" t="s">
        <v>6120</v>
      </c>
      <c r="B1736" t="s">
        <v>6121</v>
      </c>
      <c r="C1736" t="s">
        <v>14</v>
      </c>
      <c r="D1736">
        <v>39.9492805</v>
      </c>
      <c r="E1736">
        <v>-75.148928799999993</v>
      </c>
      <c r="F1736" t="s">
        <v>6122</v>
      </c>
      <c r="G1736">
        <v>618</v>
      </c>
      <c r="H1736">
        <v>3.5</v>
      </c>
      <c r="I1736" t="s">
        <v>6134</v>
      </c>
      <c r="J1736">
        <v>1</v>
      </c>
      <c r="K1736" t="s">
        <v>6135</v>
      </c>
      <c r="L1736" t="s">
        <v>6136</v>
      </c>
    </row>
    <row r="1737" spans="1:15" x14ac:dyDescent="0.3">
      <c r="A1737" t="s">
        <v>6120</v>
      </c>
      <c r="B1737" t="s">
        <v>6121</v>
      </c>
      <c r="C1737" t="s">
        <v>14</v>
      </c>
      <c r="D1737">
        <v>39.9492805</v>
      </c>
      <c r="E1737">
        <v>-75.148928799999993</v>
      </c>
      <c r="F1737" t="s">
        <v>6122</v>
      </c>
      <c r="G1737">
        <v>618</v>
      </c>
      <c r="H1737">
        <v>3.5</v>
      </c>
      <c r="I1737" t="s">
        <v>6137</v>
      </c>
      <c r="J1737">
        <v>2</v>
      </c>
      <c r="L1737" t="s">
        <v>6138</v>
      </c>
    </row>
    <row r="1738" spans="1:15" x14ac:dyDescent="0.3">
      <c r="A1738" t="s">
        <v>6120</v>
      </c>
      <c r="B1738" t="s">
        <v>6121</v>
      </c>
      <c r="C1738" t="s">
        <v>14</v>
      </c>
      <c r="D1738">
        <v>39.9492805</v>
      </c>
      <c r="E1738">
        <v>-75.148928799999993</v>
      </c>
      <c r="F1738" t="s">
        <v>6122</v>
      </c>
      <c r="G1738">
        <v>618</v>
      </c>
      <c r="H1738">
        <v>3.5</v>
      </c>
      <c r="I1738" t="s">
        <v>6139</v>
      </c>
      <c r="J1738">
        <v>4</v>
      </c>
      <c r="K1738" t="s">
        <v>6140</v>
      </c>
      <c r="L1738" t="s">
        <v>6141</v>
      </c>
    </row>
    <row r="1739" spans="1:15" x14ac:dyDescent="0.3">
      <c r="A1739" t="s">
        <v>6120</v>
      </c>
      <c r="B1739" t="s">
        <v>6121</v>
      </c>
      <c r="C1739" t="s">
        <v>14</v>
      </c>
      <c r="D1739">
        <v>39.9492805</v>
      </c>
      <c r="E1739">
        <v>-75.148928799999993</v>
      </c>
      <c r="F1739" t="s">
        <v>6122</v>
      </c>
      <c r="G1739">
        <v>618</v>
      </c>
      <c r="H1739">
        <v>3.5</v>
      </c>
      <c r="I1739" t="s">
        <v>6142</v>
      </c>
      <c r="J1739">
        <v>4</v>
      </c>
      <c r="K1739" t="s">
        <v>6143</v>
      </c>
      <c r="L1739" t="s">
        <v>6144</v>
      </c>
    </row>
    <row r="1740" spans="1:15" x14ac:dyDescent="0.3">
      <c r="A1740" t="s">
        <v>6120</v>
      </c>
      <c r="B1740" t="s">
        <v>6121</v>
      </c>
      <c r="C1740" t="s">
        <v>14</v>
      </c>
      <c r="D1740">
        <v>39.9492805</v>
      </c>
      <c r="E1740">
        <v>-75.148928799999993</v>
      </c>
      <c r="F1740" t="s">
        <v>6122</v>
      </c>
      <c r="G1740">
        <v>618</v>
      </c>
      <c r="H1740">
        <v>3.5</v>
      </c>
      <c r="I1740" t="s">
        <v>6145</v>
      </c>
      <c r="J1740">
        <v>5</v>
      </c>
      <c r="K1740" t="s">
        <v>6146</v>
      </c>
      <c r="L1740" t="s">
        <v>6147</v>
      </c>
    </row>
    <row r="1741" spans="1:15" x14ac:dyDescent="0.3">
      <c r="A1741" t="s">
        <v>6120</v>
      </c>
      <c r="B1741" t="s">
        <v>6121</v>
      </c>
      <c r="C1741" t="s">
        <v>14</v>
      </c>
      <c r="D1741">
        <v>39.9492805</v>
      </c>
      <c r="E1741">
        <v>-75.148928799999993</v>
      </c>
      <c r="F1741" t="s">
        <v>6122</v>
      </c>
      <c r="G1741">
        <v>618</v>
      </c>
      <c r="H1741">
        <v>3.5</v>
      </c>
      <c r="I1741" t="s">
        <v>6148</v>
      </c>
      <c r="J1741">
        <v>5</v>
      </c>
      <c r="K1741" t="s">
        <v>6149</v>
      </c>
      <c r="L1741" t="s">
        <v>2877</v>
      </c>
    </row>
    <row r="1742" spans="1:15" x14ac:dyDescent="0.3">
      <c r="A1742" t="s">
        <v>6150</v>
      </c>
      <c r="B1742" t="s">
        <v>6151</v>
      </c>
      <c r="C1742" t="s">
        <v>14</v>
      </c>
      <c r="D1742">
        <v>39.950221706199997</v>
      </c>
      <c r="E1742">
        <v>-75.166552998100002</v>
      </c>
      <c r="F1742" t="s">
        <v>6152</v>
      </c>
      <c r="G1742">
        <v>617</v>
      </c>
      <c r="H1742">
        <v>4</v>
      </c>
      <c r="I1742" t="s">
        <v>6153</v>
      </c>
      <c r="J1742">
        <v>4</v>
      </c>
      <c r="K1742" t="s">
        <v>6154</v>
      </c>
      <c r="L1742" t="s">
        <v>4699</v>
      </c>
    </row>
    <row r="1743" spans="1:15" x14ac:dyDescent="0.3">
      <c r="A1743" t="s">
        <v>6150</v>
      </c>
      <c r="B1743" t="s">
        <v>6151</v>
      </c>
      <c r="C1743" t="s">
        <v>14</v>
      </c>
      <c r="D1743">
        <v>39.950221706199997</v>
      </c>
      <c r="E1743">
        <v>-75.166552998100002</v>
      </c>
      <c r="F1743" t="s">
        <v>6152</v>
      </c>
      <c r="G1743">
        <v>617</v>
      </c>
      <c r="H1743">
        <v>4</v>
      </c>
      <c r="I1743" t="s">
        <v>6155</v>
      </c>
      <c r="J1743">
        <v>3</v>
      </c>
      <c r="K1743" t="s">
        <v>6156</v>
      </c>
      <c r="L1743" t="s">
        <v>6157</v>
      </c>
    </row>
    <row r="1744" spans="1:15" x14ac:dyDescent="0.3">
      <c r="A1744" t="s">
        <v>6150</v>
      </c>
      <c r="B1744" t="s">
        <v>6151</v>
      </c>
      <c r="C1744" t="s">
        <v>14</v>
      </c>
      <c r="D1744">
        <v>39.950221706199997</v>
      </c>
      <c r="E1744">
        <v>-75.166552998100002</v>
      </c>
      <c r="F1744" t="s">
        <v>6152</v>
      </c>
      <c r="G1744">
        <v>617</v>
      </c>
      <c r="H1744">
        <v>4</v>
      </c>
      <c r="I1744" t="s">
        <v>6158</v>
      </c>
      <c r="J1744">
        <v>4</v>
      </c>
      <c r="K1744" t="s">
        <v>6159</v>
      </c>
      <c r="L1744" t="s">
        <v>6160</v>
      </c>
      <c r="M1744" t="s">
        <v>6161</v>
      </c>
      <c r="N1744" t="s">
        <v>6162</v>
      </c>
      <c r="O1744" t="s">
        <v>4136</v>
      </c>
    </row>
    <row r="1745" spans="1:20" x14ac:dyDescent="0.3">
      <c r="A1745" t="s">
        <v>6150</v>
      </c>
      <c r="B1745" t="s">
        <v>6151</v>
      </c>
      <c r="C1745" t="s">
        <v>14</v>
      </c>
      <c r="D1745">
        <v>39.950221706199997</v>
      </c>
      <c r="E1745">
        <v>-75.166552998100002</v>
      </c>
      <c r="F1745" t="s">
        <v>6152</v>
      </c>
      <c r="G1745">
        <v>617</v>
      </c>
      <c r="H1745">
        <v>4</v>
      </c>
      <c r="I1745" t="s">
        <v>6163</v>
      </c>
      <c r="J1745">
        <v>5</v>
      </c>
      <c r="K1745" t="s">
        <v>6164</v>
      </c>
      <c r="L1745" t="s">
        <v>6165</v>
      </c>
    </row>
    <row r="1746" spans="1:20" x14ac:dyDescent="0.3">
      <c r="A1746" t="s">
        <v>6150</v>
      </c>
      <c r="B1746" t="s">
        <v>6151</v>
      </c>
      <c r="C1746" t="s">
        <v>14</v>
      </c>
      <c r="D1746">
        <v>39.950221706199997</v>
      </c>
      <c r="E1746">
        <v>-75.166552998100002</v>
      </c>
      <c r="F1746" t="s">
        <v>6152</v>
      </c>
      <c r="G1746">
        <v>617</v>
      </c>
      <c r="H1746">
        <v>4</v>
      </c>
      <c r="I1746" t="s">
        <v>6166</v>
      </c>
      <c r="J1746">
        <v>4</v>
      </c>
      <c r="K1746" t="s">
        <v>6167</v>
      </c>
      <c r="L1746" t="s">
        <v>6168</v>
      </c>
    </row>
    <row r="1747" spans="1:20" x14ac:dyDescent="0.3">
      <c r="A1747" t="s">
        <v>6150</v>
      </c>
      <c r="B1747" t="s">
        <v>6151</v>
      </c>
      <c r="C1747" t="s">
        <v>14</v>
      </c>
      <c r="D1747">
        <v>39.950221706199997</v>
      </c>
      <c r="E1747">
        <v>-75.166552998100002</v>
      </c>
      <c r="F1747" t="s">
        <v>6152</v>
      </c>
      <c r="G1747">
        <v>617</v>
      </c>
      <c r="H1747">
        <v>4</v>
      </c>
      <c r="I1747" t="s">
        <v>6169</v>
      </c>
      <c r="J1747">
        <v>5</v>
      </c>
      <c r="L1747" t="s">
        <v>6170</v>
      </c>
    </row>
    <row r="1748" spans="1:20" x14ac:dyDescent="0.3">
      <c r="A1748" t="s">
        <v>6150</v>
      </c>
      <c r="B1748" t="s">
        <v>6151</v>
      </c>
      <c r="C1748" t="s">
        <v>14</v>
      </c>
      <c r="D1748">
        <v>39.950221706199997</v>
      </c>
      <c r="E1748">
        <v>-75.166552998100002</v>
      </c>
      <c r="F1748" t="s">
        <v>6152</v>
      </c>
      <c r="G1748">
        <v>617</v>
      </c>
      <c r="H1748">
        <v>4</v>
      </c>
      <c r="I1748" t="s">
        <v>6171</v>
      </c>
      <c r="J1748">
        <v>4</v>
      </c>
      <c r="K1748" t="s">
        <v>6172</v>
      </c>
      <c r="L1748" t="s">
        <v>4933</v>
      </c>
    </row>
    <row r="1749" spans="1:20" x14ac:dyDescent="0.3">
      <c r="A1749" t="s">
        <v>6150</v>
      </c>
      <c r="B1749" t="s">
        <v>6151</v>
      </c>
      <c r="C1749" t="s">
        <v>14</v>
      </c>
      <c r="D1749">
        <v>39.950221706199997</v>
      </c>
      <c r="E1749">
        <v>-75.166552998100002</v>
      </c>
      <c r="F1749" t="s">
        <v>6152</v>
      </c>
      <c r="G1749">
        <v>617</v>
      </c>
      <c r="H1749">
        <v>4</v>
      </c>
      <c r="I1749" t="s">
        <v>6173</v>
      </c>
      <c r="J1749">
        <v>5</v>
      </c>
      <c r="L1749" t="s">
        <v>5411</v>
      </c>
    </row>
    <row r="1750" spans="1:20" x14ac:dyDescent="0.3">
      <c r="A1750" t="s">
        <v>6150</v>
      </c>
      <c r="B1750" t="s">
        <v>6151</v>
      </c>
      <c r="C1750" t="s">
        <v>14</v>
      </c>
      <c r="D1750">
        <v>39.950221706199997</v>
      </c>
      <c r="E1750">
        <v>-75.166552998100002</v>
      </c>
      <c r="F1750" t="s">
        <v>6152</v>
      </c>
      <c r="G1750">
        <v>617</v>
      </c>
      <c r="H1750">
        <v>4</v>
      </c>
      <c r="I1750" t="s">
        <v>6174</v>
      </c>
      <c r="J1750">
        <v>3</v>
      </c>
      <c r="K1750" t="s">
        <v>6175</v>
      </c>
      <c r="L1750" t="s">
        <v>6176</v>
      </c>
    </row>
    <row r="1751" spans="1:20" x14ac:dyDescent="0.3">
      <c r="A1751" t="s">
        <v>6150</v>
      </c>
      <c r="B1751" t="s">
        <v>6151</v>
      </c>
      <c r="C1751" t="s">
        <v>14</v>
      </c>
      <c r="D1751">
        <v>39.950221706199997</v>
      </c>
      <c r="E1751">
        <v>-75.166552998100002</v>
      </c>
      <c r="F1751" t="s">
        <v>6152</v>
      </c>
      <c r="G1751">
        <v>617</v>
      </c>
      <c r="H1751">
        <v>4</v>
      </c>
      <c r="I1751" t="s">
        <v>6177</v>
      </c>
      <c r="J1751">
        <v>3</v>
      </c>
      <c r="K1751" t="s">
        <v>6178</v>
      </c>
      <c r="L1751" t="s">
        <v>6179</v>
      </c>
    </row>
    <row r="1752" spans="1:20" x14ac:dyDescent="0.3">
      <c r="A1752" t="s">
        <v>6180</v>
      </c>
      <c r="B1752" t="s">
        <v>6181</v>
      </c>
      <c r="C1752" t="s">
        <v>14</v>
      </c>
      <c r="D1752">
        <v>39.9456566</v>
      </c>
      <c r="E1752">
        <v>-75.174773299999998</v>
      </c>
      <c r="F1752" t="s">
        <v>6182</v>
      </c>
      <c r="G1752">
        <v>615</v>
      </c>
      <c r="H1752">
        <v>3.5</v>
      </c>
      <c r="I1752" t="s">
        <v>6183</v>
      </c>
      <c r="J1752">
        <v>3</v>
      </c>
      <c r="K1752" t="s">
        <v>6184</v>
      </c>
      <c r="L1752" t="s">
        <v>6185</v>
      </c>
      <c r="M1752" t="s">
        <v>6186</v>
      </c>
      <c r="N1752" t="s">
        <v>6187</v>
      </c>
      <c r="O1752" t="s">
        <v>6188</v>
      </c>
      <c r="P1752" t="s">
        <v>6189</v>
      </c>
      <c r="Q1752" t="s">
        <v>6190</v>
      </c>
      <c r="R1752" t="s">
        <v>6191</v>
      </c>
      <c r="S1752" t="s">
        <v>6192</v>
      </c>
      <c r="T1752" t="s">
        <v>6193</v>
      </c>
    </row>
    <row r="1753" spans="1:20" x14ac:dyDescent="0.3">
      <c r="A1753" t="s">
        <v>6180</v>
      </c>
      <c r="B1753" t="s">
        <v>6181</v>
      </c>
      <c r="C1753" t="s">
        <v>14</v>
      </c>
      <c r="D1753">
        <v>39.9456566</v>
      </c>
      <c r="E1753">
        <v>-75.174773299999998</v>
      </c>
      <c r="F1753" t="s">
        <v>6182</v>
      </c>
      <c r="G1753">
        <v>615</v>
      </c>
      <c r="H1753">
        <v>3.5</v>
      </c>
      <c r="I1753" t="s">
        <v>6194</v>
      </c>
      <c r="J1753">
        <v>4</v>
      </c>
      <c r="L1753" t="s">
        <v>6195</v>
      </c>
    </row>
    <row r="1754" spans="1:20" x14ac:dyDescent="0.3">
      <c r="A1754" t="s">
        <v>6180</v>
      </c>
      <c r="B1754" t="s">
        <v>6181</v>
      </c>
      <c r="C1754" t="s">
        <v>14</v>
      </c>
      <c r="D1754">
        <v>39.9456566</v>
      </c>
      <c r="E1754">
        <v>-75.174773299999998</v>
      </c>
      <c r="F1754" t="s">
        <v>6182</v>
      </c>
      <c r="G1754">
        <v>615</v>
      </c>
      <c r="H1754">
        <v>3.5</v>
      </c>
      <c r="I1754" t="s">
        <v>6196</v>
      </c>
      <c r="J1754">
        <v>2</v>
      </c>
      <c r="K1754" t="s">
        <v>6197</v>
      </c>
      <c r="L1754" t="s">
        <v>6198</v>
      </c>
    </row>
    <row r="1755" spans="1:20" x14ac:dyDescent="0.3">
      <c r="A1755" t="s">
        <v>6180</v>
      </c>
      <c r="B1755" t="s">
        <v>6181</v>
      </c>
      <c r="C1755" t="s">
        <v>14</v>
      </c>
      <c r="D1755">
        <v>39.9456566</v>
      </c>
      <c r="E1755">
        <v>-75.174773299999998</v>
      </c>
      <c r="F1755" t="s">
        <v>6182</v>
      </c>
      <c r="G1755">
        <v>615</v>
      </c>
      <c r="H1755">
        <v>3.5</v>
      </c>
      <c r="I1755" t="s">
        <v>6199</v>
      </c>
      <c r="J1755">
        <v>5</v>
      </c>
      <c r="L1755" t="s">
        <v>6200</v>
      </c>
    </row>
    <row r="1756" spans="1:20" x14ac:dyDescent="0.3">
      <c r="A1756" t="s">
        <v>6180</v>
      </c>
      <c r="B1756" t="s">
        <v>6181</v>
      </c>
      <c r="C1756" t="s">
        <v>14</v>
      </c>
      <c r="D1756">
        <v>39.9456566</v>
      </c>
      <c r="E1756">
        <v>-75.174773299999998</v>
      </c>
      <c r="F1756" t="s">
        <v>6182</v>
      </c>
      <c r="G1756">
        <v>615</v>
      </c>
      <c r="H1756">
        <v>3.5</v>
      </c>
      <c r="I1756" t="s">
        <v>6201</v>
      </c>
      <c r="J1756">
        <v>5</v>
      </c>
      <c r="K1756" t="s">
        <v>6202</v>
      </c>
      <c r="L1756" t="e">
        <f>-M7j-oxmON6kWtCBsoztpw</f>
        <v>#NAME?</v>
      </c>
    </row>
    <row r="1757" spans="1:20" x14ac:dyDescent="0.3">
      <c r="A1757" t="s">
        <v>6180</v>
      </c>
      <c r="B1757" t="s">
        <v>6181</v>
      </c>
      <c r="C1757" t="s">
        <v>14</v>
      </c>
      <c r="D1757">
        <v>39.9456566</v>
      </c>
      <c r="E1757">
        <v>-75.174773299999998</v>
      </c>
      <c r="F1757" t="s">
        <v>6182</v>
      </c>
      <c r="G1757">
        <v>615</v>
      </c>
      <c r="H1757">
        <v>3.5</v>
      </c>
      <c r="I1757" t="s">
        <v>6203</v>
      </c>
      <c r="J1757">
        <v>4</v>
      </c>
      <c r="K1757" t="s">
        <v>6204</v>
      </c>
      <c r="L1757" t="s">
        <v>6205</v>
      </c>
    </row>
    <row r="1758" spans="1:20" x14ac:dyDescent="0.3">
      <c r="A1758" t="s">
        <v>6180</v>
      </c>
      <c r="B1758" t="s">
        <v>6181</v>
      </c>
      <c r="C1758" t="s">
        <v>14</v>
      </c>
      <c r="D1758">
        <v>39.9456566</v>
      </c>
      <c r="E1758">
        <v>-75.174773299999998</v>
      </c>
      <c r="F1758" t="s">
        <v>6182</v>
      </c>
      <c r="G1758">
        <v>615</v>
      </c>
      <c r="H1758">
        <v>3.5</v>
      </c>
      <c r="I1758" t="s">
        <v>6206</v>
      </c>
      <c r="J1758">
        <v>3</v>
      </c>
      <c r="K1758" t="s">
        <v>6207</v>
      </c>
      <c r="L1758" t="s">
        <v>6208</v>
      </c>
    </row>
    <row r="1759" spans="1:20" x14ac:dyDescent="0.3">
      <c r="A1759" t="s">
        <v>6180</v>
      </c>
      <c r="B1759" t="s">
        <v>6181</v>
      </c>
      <c r="C1759" t="s">
        <v>14</v>
      </c>
      <c r="D1759">
        <v>39.9456566</v>
      </c>
      <c r="E1759">
        <v>-75.174773299999998</v>
      </c>
      <c r="F1759" t="s">
        <v>6182</v>
      </c>
      <c r="G1759">
        <v>615</v>
      </c>
      <c r="H1759">
        <v>3.5</v>
      </c>
      <c r="I1759" t="s">
        <v>6209</v>
      </c>
      <c r="J1759">
        <v>5</v>
      </c>
      <c r="K1759" t="s">
        <v>6210</v>
      </c>
      <c r="L1759" t="s">
        <v>6211</v>
      </c>
    </row>
    <row r="1760" spans="1:20" x14ac:dyDescent="0.3">
      <c r="A1760" t="s">
        <v>6180</v>
      </c>
      <c r="B1760" t="s">
        <v>6181</v>
      </c>
      <c r="C1760" t="s">
        <v>14</v>
      </c>
      <c r="D1760">
        <v>39.9456566</v>
      </c>
      <c r="E1760">
        <v>-75.174773299999998</v>
      </c>
      <c r="F1760" t="s">
        <v>6182</v>
      </c>
      <c r="G1760">
        <v>615</v>
      </c>
      <c r="H1760">
        <v>3.5</v>
      </c>
      <c r="I1760" t="s">
        <v>6212</v>
      </c>
      <c r="J1760">
        <v>5</v>
      </c>
      <c r="K1760" t="s">
        <v>6213</v>
      </c>
      <c r="L1760" t="s">
        <v>6214</v>
      </c>
    </row>
    <row r="1761" spans="1:12" x14ac:dyDescent="0.3">
      <c r="A1761" t="s">
        <v>6180</v>
      </c>
      <c r="B1761" t="s">
        <v>6181</v>
      </c>
      <c r="C1761" t="s">
        <v>14</v>
      </c>
      <c r="D1761">
        <v>39.9456566</v>
      </c>
      <c r="E1761">
        <v>-75.174773299999998</v>
      </c>
      <c r="F1761" t="s">
        <v>6182</v>
      </c>
      <c r="G1761">
        <v>615</v>
      </c>
      <c r="H1761">
        <v>3.5</v>
      </c>
      <c r="I1761" t="s">
        <v>6215</v>
      </c>
      <c r="J1761">
        <v>5</v>
      </c>
      <c r="L1761" t="s">
        <v>943</v>
      </c>
    </row>
    <row r="1762" spans="1:12" x14ac:dyDescent="0.3">
      <c r="A1762" t="s">
        <v>6216</v>
      </c>
      <c r="B1762" t="s">
        <v>6217</v>
      </c>
      <c r="C1762" t="s">
        <v>14</v>
      </c>
      <c r="D1762">
        <v>39.950609900000003</v>
      </c>
      <c r="E1762">
        <v>-75.172368000000006</v>
      </c>
      <c r="F1762" t="s">
        <v>6218</v>
      </c>
      <c r="G1762">
        <v>614</v>
      </c>
      <c r="H1762">
        <v>4</v>
      </c>
      <c r="I1762" t="s">
        <v>6219</v>
      </c>
      <c r="J1762">
        <v>3</v>
      </c>
      <c r="K1762" t="s">
        <v>6220</v>
      </c>
      <c r="L1762" t="s">
        <v>6221</v>
      </c>
    </row>
    <row r="1763" spans="1:12" x14ac:dyDescent="0.3">
      <c r="A1763" t="s">
        <v>6216</v>
      </c>
      <c r="B1763" t="s">
        <v>6217</v>
      </c>
      <c r="C1763" t="s">
        <v>14</v>
      </c>
      <c r="D1763">
        <v>39.950609900000003</v>
      </c>
      <c r="E1763">
        <v>-75.172368000000006</v>
      </c>
      <c r="F1763" t="s">
        <v>6218</v>
      </c>
      <c r="G1763">
        <v>614</v>
      </c>
      <c r="H1763">
        <v>4</v>
      </c>
      <c r="I1763" t="s">
        <v>6222</v>
      </c>
      <c r="J1763">
        <v>5</v>
      </c>
      <c r="K1763" t="s">
        <v>6223</v>
      </c>
      <c r="L1763" t="s">
        <v>3330</v>
      </c>
    </row>
    <row r="1764" spans="1:12" x14ac:dyDescent="0.3">
      <c r="A1764" t="s">
        <v>6216</v>
      </c>
      <c r="B1764" t="s">
        <v>6217</v>
      </c>
      <c r="C1764" t="s">
        <v>14</v>
      </c>
      <c r="D1764">
        <v>39.950609900000003</v>
      </c>
      <c r="E1764">
        <v>-75.172368000000006</v>
      </c>
      <c r="F1764" t="s">
        <v>6218</v>
      </c>
      <c r="G1764">
        <v>614</v>
      </c>
      <c r="H1764">
        <v>4</v>
      </c>
      <c r="I1764" t="s">
        <v>6224</v>
      </c>
      <c r="J1764">
        <v>5</v>
      </c>
      <c r="K1764" t="s">
        <v>6225</v>
      </c>
      <c r="L1764" t="s">
        <v>6226</v>
      </c>
    </row>
    <row r="1765" spans="1:12" x14ac:dyDescent="0.3">
      <c r="A1765" t="s">
        <v>6216</v>
      </c>
      <c r="B1765" t="s">
        <v>6217</v>
      </c>
      <c r="C1765" t="s">
        <v>14</v>
      </c>
      <c r="D1765">
        <v>39.950609900000003</v>
      </c>
      <c r="E1765">
        <v>-75.172368000000006</v>
      </c>
      <c r="F1765" t="s">
        <v>6218</v>
      </c>
      <c r="G1765">
        <v>614</v>
      </c>
      <c r="H1765">
        <v>4</v>
      </c>
      <c r="I1765" t="s">
        <v>6227</v>
      </c>
      <c r="J1765">
        <v>5</v>
      </c>
      <c r="L1765" t="s">
        <v>6228</v>
      </c>
    </row>
    <row r="1766" spans="1:12" x14ac:dyDescent="0.3">
      <c r="A1766" t="s">
        <v>6216</v>
      </c>
      <c r="B1766" t="s">
        <v>6217</v>
      </c>
      <c r="C1766" t="s">
        <v>14</v>
      </c>
      <c r="D1766">
        <v>39.950609900000003</v>
      </c>
      <c r="E1766">
        <v>-75.172368000000006</v>
      </c>
      <c r="F1766" t="s">
        <v>6218</v>
      </c>
      <c r="G1766">
        <v>614</v>
      </c>
      <c r="H1766">
        <v>4</v>
      </c>
      <c r="I1766" t="s">
        <v>6229</v>
      </c>
      <c r="J1766">
        <v>4</v>
      </c>
      <c r="K1766" t="s">
        <v>6230</v>
      </c>
      <c r="L1766" t="s">
        <v>2862</v>
      </c>
    </row>
    <row r="1767" spans="1:12" x14ac:dyDescent="0.3">
      <c r="A1767" t="s">
        <v>6216</v>
      </c>
      <c r="B1767" t="s">
        <v>6217</v>
      </c>
      <c r="C1767" t="s">
        <v>14</v>
      </c>
      <c r="D1767">
        <v>39.950609900000003</v>
      </c>
      <c r="E1767">
        <v>-75.172368000000006</v>
      </c>
      <c r="F1767" t="s">
        <v>6218</v>
      </c>
      <c r="G1767">
        <v>614</v>
      </c>
      <c r="H1767">
        <v>4</v>
      </c>
      <c r="I1767" t="s">
        <v>6231</v>
      </c>
      <c r="J1767">
        <v>4</v>
      </c>
      <c r="K1767" t="s">
        <v>6232</v>
      </c>
      <c r="L1767" t="s">
        <v>6233</v>
      </c>
    </row>
    <row r="1768" spans="1:12" x14ac:dyDescent="0.3">
      <c r="A1768" t="s">
        <v>6216</v>
      </c>
      <c r="B1768" t="s">
        <v>6217</v>
      </c>
      <c r="C1768" t="s">
        <v>14</v>
      </c>
      <c r="D1768">
        <v>39.950609900000003</v>
      </c>
      <c r="E1768">
        <v>-75.172368000000006</v>
      </c>
      <c r="F1768" t="s">
        <v>6218</v>
      </c>
      <c r="G1768">
        <v>614</v>
      </c>
      <c r="H1768">
        <v>4</v>
      </c>
      <c r="I1768" t="s">
        <v>6234</v>
      </c>
      <c r="J1768">
        <v>5</v>
      </c>
      <c r="K1768" t="s">
        <v>6235</v>
      </c>
      <c r="L1768" t="s">
        <v>6236</v>
      </c>
    </row>
    <row r="1769" spans="1:12" x14ac:dyDescent="0.3">
      <c r="A1769" t="s">
        <v>6216</v>
      </c>
      <c r="B1769" t="s">
        <v>6217</v>
      </c>
      <c r="C1769" t="s">
        <v>14</v>
      </c>
      <c r="D1769">
        <v>39.950609900000003</v>
      </c>
      <c r="E1769">
        <v>-75.172368000000006</v>
      </c>
      <c r="F1769" t="s">
        <v>6218</v>
      </c>
      <c r="G1769">
        <v>614</v>
      </c>
      <c r="H1769">
        <v>4</v>
      </c>
      <c r="I1769" t="s">
        <v>6237</v>
      </c>
      <c r="J1769">
        <v>5</v>
      </c>
      <c r="K1769" t="s">
        <v>6238</v>
      </c>
      <c r="L1769" t="s">
        <v>6239</v>
      </c>
    </row>
    <row r="1770" spans="1:12" x14ac:dyDescent="0.3">
      <c r="A1770" t="s">
        <v>6216</v>
      </c>
      <c r="B1770" t="s">
        <v>6217</v>
      </c>
      <c r="C1770" t="s">
        <v>14</v>
      </c>
      <c r="D1770">
        <v>39.950609900000003</v>
      </c>
      <c r="E1770">
        <v>-75.172368000000006</v>
      </c>
      <c r="F1770" t="s">
        <v>6218</v>
      </c>
      <c r="G1770">
        <v>614</v>
      </c>
      <c r="H1770">
        <v>4</v>
      </c>
      <c r="I1770" t="s">
        <v>6240</v>
      </c>
      <c r="J1770">
        <v>5</v>
      </c>
      <c r="K1770" t="s">
        <v>6241</v>
      </c>
      <c r="L1770" t="s">
        <v>6242</v>
      </c>
    </row>
    <row r="1771" spans="1:12" x14ac:dyDescent="0.3">
      <c r="A1771" t="s">
        <v>6216</v>
      </c>
      <c r="B1771" t="s">
        <v>6217</v>
      </c>
      <c r="C1771" t="s">
        <v>14</v>
      </c>
      <c r="D1771">
        <v>39.950609900000003</v>
      </c>
      <c r="E1771">
        <v>-75.172368000000006</v>
      </c>
      <c r="F1771" t="s">
        <v>6218</v>
      </c>
      <c r="G1771">
        <v>614</v>
      </c>
      <c r="H1771">
        <v>4</v>
      </c>
      <c r="I1771" t="s">
        <v>6243</v>
      </c>
      <c r="J1771">
        <v>4</v>
      </c>
      <c r="K1771" t="s">
        <v>6244</v>
      </c>
      <c r="L1771" t="s">
        <v>6245</v>
      </c>
    </row>
    <row r="1772" spans="1:12" x14ac:dyDescent="0.3">
      <c r="A1772" t="s">
        <v>6246</v>
      </c>
      <c r="B1772" t="s">
        <v>6247</v>
      </c>
      <c r="C1772" t="s">
        <v>14</v>
      </c>
      <c r="D1772">
        <v>39.951000999999998</v>
      </c>
      <c r="E1772">
        <v>-75.16874</v>
      </c>
      <c r="F1772" t="s">
        <v>6248</v>
      </c>
      <c r="G1772">
        <v>614</v>
      </c>
      <c r="H1772">
        <v>4</v>
      </c>
      <c r="I1772" t="s">
        <v>6249</v>
      </c>
      <c r="J1772">
        <v>4</v>
      </c>
      <c r="K1772" t="s">
        <v>6250</v>
      </c>
      <c r="L1772" t="s">
        <v>6251</v>
      </c>
    </row>
    <row r="1773" spans="1:12" x14ac:dyDescent="0.3">
      <c r="A1773" t="s">
        <v>6246</v>
      </c>
      <c r="B1773" t="s">
        <v>6247</v>
      </c>
      <c r="C1773" t="s">
        <v>14</v>
      </c>
      <c r="D1773">
        <v>39.951000999999998</v>
      </c>
      <c r="E1773">
        <v>-75.16874</v>
      </c>
      <c r="F1773" t="s">
        <v>6248</v>
      </c>
      <c r="G1773">
        <v>614</v>
      </c>
      <c r="H1773">
        <v>4</v>
      </c>
      <c r="I1773" t="s">
        <v>6252</v>
      </c>
      <c r="J1773">
        <v>5</v>
      </c>
      <c r="L1773" t="s">
        <v>6253</v>
      </c>
    </row>
    <row r="1774" spans="1:12" x14ac:dyDescent="0.3">
      <c r="A1774" t="s">
        <v>6246</v>
      </c>
      <c r="B1774" t="s">
        <v>6247</v>
      </c>
      <c r="C1774" t="s">
        <v>14</v>
      </c>
      <c r="D1774">
        <v>39.951000999999998</v>
      </c>
      <c r="E1774">
        <v>-75.16874</v>
      </c>
      <c r="F1774" t="s">
        <v>6248</v>
      </c>
      <c r="G1774">
        <v>614</v>
      </c>
      <c r="H1774">
        <v>4</v>
      </c>
      <c r="I1774" t="s">
        <v>6254</v>
      </c>
      <c r="J1774">
        <v>4</v>
      </c>
      <c r="K1774" t="s">
        <v>6255</v>
      </c>
      <c r="L1774" t="s">
        <v>6256</v>
      </c>
    </row>
    <row r="1775" spans="1:12" x14ac:dyDescent="0.3">
      <c r="A1775" t="s">
        <v>6246</v>
      </c>
      <c r="B1775" t="s">
        <v>6247</v>
      </c>
      <c r="C1775" t="s">
        <v>14</v>
      </c>
      <c r="D1775">
        <v>39.951000999999998</v>
      </c>
      <c r="E1775">
        <v>-75.16874</v>
      </c>
      <c r="F1775" t="s">
        <v>6248</v>
      </c>
      <c r="G1775">
        <v>614</v>
      </c>
      <c r="H1775">
        <v>4</v>
      </c>
      <c r="I1775" t="s">
        <v>6257</v>
      </c>
      <c r="J1775">
        <v>4</v>
      </c>
      <c r="K1775" t="s">
        <v>6258</v>
      </c>
      <c r="L1775" t="s">
        <v>6259</v>
      </c>
    </row>
    <row r="1776" spans="1:12" x14ac:dyDescent="0.3">
      <c r="A1776" t="s">
        <v>6246</v>
      </c>
      <c r="B1776" t="s">
        <v>6247</v>
      </c>
      <c r="C1776" t="s">
        <v>14</v>
      </c>
      <c r="D1776">
        <v>39.951000999999998</v>
      </c>
      <c r="E1776">
        <v>-75.16874</v>
      </c>
      <c r="F1776" t="s">
        <v>6248</v>
      </c>
      <c r="G1776">
        <v>614</v>
      </c>
      <c r="H1776">
        <v>4</v>
      </c>
      <c r="I1776" t="s">
        <v>6260</v>
      </c>
      <c r="J1776">
        <v>4</v>
      </c>
      <c r="K1776" t="s">
        <v>6261</v>
      </c>
      <c r="L1776" t="s">
        <v>6262</v>
      </c>
    </row>
    <row r="1777" spans="1:12" x14ac:dyDescent="0.3">
      <c r="A1777" t="s">
        <v>6246</v>
      </c>
      <c r="B1777" t="s">
        <v>6247</v>
      </c>
      <c r="C1777" t="s">
        <v>14</v>
      </c>
      <c r="D1777">
        <v>39.951000999999998</v>
      </c>
      <c r="E1777">
        <v>-75.16874</v>
      </c>
      <c r="F1777" t="s">
        <v>6248</v>
      </c>
      <c r="G1777">
        <v>614</v>
      </c>
      <c r="H1777">
        <v>4</v>
      </c>
      <c r="I1777" t="s">
        <v>6263</v>
      </c>
      <c r="J1777">
        <v>2</v>
      </c>
      <c r="K1777" t="s">
        <v>6264</v>
      </c>
      <c r="L1777" t="s">
        <v>6265</v>
      </c>
    </row>
    <row r="1778" spans="1:12" x14ac:dyDescent="0.3">
      <c r="A1778" t="s">
        <v>6246</v>
      </c>
      <c r="B1778" t="s">
        <v>6247</v>
      </c>
      <c r="C1778" t="s">
        <v>14</v>
      </c>
      <c r="D1778">
        <v>39.951000999999998</v>
      </c>
      <c r="E1778">
        <v>-75.16874</v>
      </c>
      <c r="F1778" t="s">
        <v>6248</v>
      </c>
      <c r="G1778">
        <v>614</v>
      </c>
      <c r="H1778">
        <v>4</v>
      </c>
      <c r="I1778" t="s">
        <v>6266</v>
      </c>
      <c r="J1778">
        <v>1</v>
      </c>
      <c r="K1778" t="s">
        <v>6267</v>
      </c>
      <c r="L1778" t="s">
        <v>6268</v>
      </c>
    </row>
    <row r="1779" spans="1:12" x14ac:dyDescent="0.3">
      <c r="A1779" t="s">
        <v>6246</v>
      </c>
      <c r="B1779" t="s">
        <v>6247</v>
      </c>
      <c r="C1779" t="s">
        <v>14</v>
      </c>
      <c r="D1779">
        <v>39.951000999999998</v>
      </c>
      <c r="E1779">
        <v>-75.16874</v>
      </c>
      <c r="F1779" t="s">
        <v>6248</v>
      </c>
      <c r="G1779">
        <v>614</v>
      </c>
      <c r="H1779">
        <v>4</v>
      </c>
      <c r="I1779" t="s">
        <v>6269</v>
      </c>
      <c r="J1779">
        <v>5</v>
      </c>
      <c r="K1779" t="s">
        <v>6270</v>
      </c>
      <c r="L1779" t="s">
        <v>6271</v>
      </c>
    </row>
    <row r="1780" spans="1:12" x14ac:dyDescent="0.3">
      <c r="A1780" t="s">
        <v>6246</v>
      </c>
      <c r="B1780" t="s">
        <v>6247</v>
      </c>
      <c r="C1780" t="s">
        <v>14</v>
      </c>
      <c r="D1780">
        <v>39.951000999999998</v>
      </c>
      <c r="E1780">
        <v>-75.16874</v>
      </c>
      <c r="F1780" t="s">
        <v>6248</v>
      </c>
      <c r="G1780">
        <v>614</v>
      </c>
      <c r="H1780">
        <v>4</v>
      </c>
      <c r="I1780" t="s">
        <v>6272</v>
      </c>
      <c r="J1780">
        <v>5</v>
      </c>
      <c r="L1780" t="s">
        <v>6273</v>
      </c>
    </row>
    <row r="1781" spans="1:12" x14ac:dyDescent="0.3">
      <c r="A1781" t="s">
        <v>6246</v>
      </c>
      <c r="B1781" t="s">
        <v>6247</v>
      </c>
      <c r="C1781" t="s">
        <v>14</v>
      </c>
      <c r="D1781">
        <v>39.951000999999998</v>
      </c>
      <c r="E1781">
        <v>-75.16874</v>
      </c>
      <c r="F1781" t="s">
        <v>6248</v>
      </c>
      <c r="G1781">
        <v>614</v>
      </c>
      <c r="H1781">
        <v>4</v>
      </c>
      <c r="I1781" t="s">
        <v>6274</v>
      </c>
      <c r="J1781">
        <v>3</v>
      </c>
      <c r="K1781" t="s">
        <v>6275</v>
      </c>
      <c r="L1781" t="s">
        <v>6276</v>
      </c>
    </row>
    <row r="1782" spans="1:12" x14ac:dyDescent="0.3">
      <c r="A1782" t="s">
        <v>6277</v>
      </c>
      <c r="B1782" t="s">
        <v>6278</v>
      </c>
      <c r="C1782" t="s">
        <v>14</v>
      </c>
      <c r="D1782">
        <v>39.954501999999998</v>
      </c>
      <c r="E1782">
        <v>-75.156989999999993</v>
      </c>
      <c r="F1782" t="s">
        <v>6279</v>
      </c>
      <c r="G1782">
        <v>613</v>
      </c>
      <c r="H1782">
        <v>3.5</v>
      </c>
      <c r="I1782" t="s">
        <v>6280</v>
      </c>
      <c r="J1782">
        <v>4</v>
      </c>
      <c r="L1782" t="s">
        <v>6281</v>
      </c>
    </row>
    <row r="1783" spans="1:12" x14ac:dyDescent="0.3">
      <c r="A1783" t="s">
        <v>6277</v>
      </c>
      <c r="B1783" t="s">
        <v>6278</v>
      </c>
      <c r="C1783" t="s">
        <v>14</v>
      </c>
      <c r="D1783">
        <v>39.954501999999998</v>
      </c>
      <c r="E1783">
        <v>-75.156989999999993</v>
      </c>
      <c r="F1783" t="s">
        <v>6279</v>
      </c>
      <c r="G1783">
        <v>613</v>
      </c>
      <c r="H1783">
        <v>3.5</v>
      </c>
      <c r="I1783" t="s">
        <v>6282</v>
      </c>
      <c r="J1783">
        <v>5</v>
      </c>
      <c r="L1783" t="s">
        <v>4774</v>
      </c>
    </row>
    <row r="1784" spans="1:12" x14ac:dyDescent="0.3">
      <c r="A1784" t="s">
        <v>6277</v>
      </c>
      <c r="B1784" t="s">
        <v>6278</v>
      </c>
      <c r="C1784" t="s">
        <v>14</v>
      </c>
      <c r="D1784">
        <v>39.954501999999998</v>
      </c>
      <c r="E1784">
        <v>-75.156989999999993</v>
      </c>
      <c r="F1784" t="s">
        <v>6279</v>
      </c>
      <c r="G1784">
        <v>613</v>
      </c>
      <c r="H1784">
        <v>3.5</v>
      </c>
      <c r="I1784" t="s">
        <v>6283</v>
      </c>
      <c r="J1784">
        <v>2</v>
      </c>
      <c r="K1784" t="s">
        <v>6284</v>
      </c>
      <c r="L1784" t="s">
        <v>6285</v>
      </c>
    </row>
    <row r="1785" spans="1:12" x14ac:dyDescent="0.3">
      <c r="A1785" t="s">
        <v>6277</v>
      </c>
      <c r="B1785" t="s">
        <v>6278</v>
      </c>
      <c r="C1785" t="s">
        <v>14</v>
      </c>
      <c r="D1785">
        <v>39.954501999999998</v>
      </c>
      <c r="E1785">
        <v>-75.156989999999993</v>
      </c>
      <c r="F1785" t="s">
        <v>6279</v>
      </c>
      <c r="G1785">
        <v>613</v>
      </c>
      <c r="H1785">
        <v>3.5</v>
      </c>
      <c r="I1785" t="s">
        <v>6286</v>
      </c>
      <c r="J1785">
        <v>3</v>
      </c>
      <c r="K1785" t="s">
        <v>6287</v>
      </c>
      <c r="L1785" t="s">
        <v>6288</v>
      </c>
    </row>
    <row r="1786" spans="1:12" x14ac:dyDescent="0.3">
      <c r="A1786" t="s">
        <v>6277</v>
      </c>
      <c r="B1786" t="s">
        <v>6278</v>
      </c>
      <c r="C1786" t="s">
        <v>14</v>
      </c>
      <c r="D1786">
        <v>39.954501999999998</v>
      </c>
      <c r="E1786">
        <v>-75.156989999999993</v>
      </c>
      <c r="F1786" t="s">
        <v>6279</v>
      </c>
      <c r="G1786">
        <v>613</v>
      </c>
      <c r="H1786">
        <v>3.5</v>
      </c>
      <c r="I1786" t="s">
        <v>6289</v>
      </c>
      <c r="J1786">
        <v>1</v>
      </c>
      <c r="K1786" t="s">
        <v>6290</v>
      </c>
      <c r="L1786" t="s">
        <v>6291</v>
      </c>
    </row>
    <row r="1787" spans="1:12" x14ac:dyDescent="0.3">
      <c r="A1787" t="s">
        <v>6277</v>
      </c>
      <c r="B1787" t="s">
        <v>6278</v>
      </c>
      <c r="C1787" t="s">
        <v>14</v>
      </c>
      <c r="D1787">
        <v>39.954501999999998</v>
      </c>
      <c r="E1787">
        <v>-75.156989999999993</v>
      </c>
      <c r="F1787" t="s">
        <v>6279</v>
      </c>
      <c r="G1787">
        <v>613</v>
      </c>
      <c r="H1787">
        <v>3.5</v>
      </c>
      <c r="I1787" t="s">
        <v>6292</v>
      </c>
      <c r="J1787">
        <v>2</v>
      </c>
      <c r="K1787" t="s">
        <v>6293</v>
      </c>
      <c r="L1787" t="s">
        <v>6294</v>
      </c>
    </row>
    <row r="1788" spans="1:12" x14ac:dyDescent="0.3">
      <c r="A1788" t="s">
        <v>6277</v>
      </c>
      <c r="B1788" t="s">
        <v>6278</v>
      </c>
      <c r="C1788" t="s">
        <v>14</v>
      </c>
      <c r="D1788">
        <v>39.954501999999998</v>
      </c>
      <c r="E1788">
        <v>-75.156989999999993</v>
      </c>
      <c r="F1788" t="s">
        <v>6279</v>
      </c>
      <c r="G1788">
        <v>613</v>
      </c>
      <c r="H1788">
        <v>3.5</v>
      </c>
      <c r="I1788" t="s">
        <v>6295</v>
      </c>
      <c r="J1788">
        <v>5</v>
      </c>
      <c r="K1788" t="s">
        <v>6296</v>
      </c>
      <c r="L1788" t="s">
        <v>6297</v>
      </c>
    </row>
    <row r="1789" spans="1:12" x14ac:dyDescent="0.3">
      <c r="A1789" t="s">
        <v>6277</v>
      </c>
      <c r="B1789" t="s">
        <v>6278</v>
      </c>
      <c r="C1789" t="s">
        <v>14</v>
      </c>
      <c r="D1789">
        <v>39.954501999999998</v>
      </c>
      <c r="E1789">
        <v>-75.156989999999993</v>
      </c>
      <c r="F1789" t="s">
        <v>6279</v>
      </c>
      <c r="G1789">
        <v>613</v>
      </c>
      <c r="H1789">
        <v>3.5</v>
      </c>
      <c r="I1789" t="s">
        <v>6298</v>
      </c>
      <c r="J1789">
        <v>3</v>
      </c>
      <c r="K1789" t="s">
        <v>6299</v>
      </c>
      <c r="L1789" t="s">
        <v>6300</v>
      </c>
    </row>
    <row r="1790" spans="1:12" x14ac:dyDescent="0.3">
      <c r="A1790" t="s">
        <v>6277</v>
      </c>
      <c r="B1790" t="s">
        <v>6278</v>
      </c>
      <c r="C1790" t="s">
        <v>14</v>
      </c>
      <c r="D1790">
        <v>39.954501999999998</v>
      </c>
      <c r="E1790">
        <v>-75.156989999999993</v>
      </c>
      <c r="F1790" t="s">
        <v>6279</v>
      </c>
      <c r="G1790">
        <v>613</v>
      </c>
      <c r="H1790">
        <v>3.5</v>
      </c>
      <c r="I1790" t="s">
        <v>6301</v>
      </c>
      <c r="J1790">
        <v>5</v>
      </c>
      <c r="K1790" t="s">
        <v>6302</v>
      </c>
      <c r="L1790" t="s">
        <v>6303</v>
      </c>
    </row>
    <row r="1791" spans="1:12" x14ac:dyDescent="0.3">
      <c r="A1791" t="s">
        <v>6277</v>
      </c>
      <c r="B1791" t="s">
        <v>6278</v>
      </c>
      <c r="C1791" t="s">
        <v>14</v>
      </c>
      <c r="D1791">
        <v>39.954501999999998</v>
      </c>
      <c r="E1791">
        <v>-75.156989999999993</v>
      </c>
      <c r="F1791" t="s">
        <v>6279</v>
      </c>
      <c r="G1791">
        <v>613</v>
      </c>
      <c r="H1791">
        <v>3.5</v>
      </c>
      <c r="I1791" t="s">
        <v>6304</v>
      </c>
      <c r="J1791">
        <v>4</v>
      </c>
      <c r="L1791" t="s">
        <v>6305</v>
      </c>
    </row>
    <row r="1792" spans="1:12" x14ac:dyDescent="0.3">
      <c r="A1792" t="s">
        <v>6306</v>
      </c>
      <c r="B1792" t="s">
        <v>6307</v>
      </c>
      <c r="C1792" t="s">
        <v>14</v>
      </c>
      <c r="D1792">
        <v>39.953909000000003</v>
      </c>
      <c r="E1792">
        <v>-75.1547889</v>
      </c>
      <c r="F1792" t="s">
        <v>6308</v>
      </c>
      <c r="G1792">
        <v>612</v>
      </c>
      <c r="H1792">
        <v>4</v>
      </c>
      <c r="I1792" t="s">
        <v>6309</v>
      </c>
      <c r="J1792">
        <v>3</v>
      </c>
      <c r="K1792" t="s">
        <v>6310</v>
      </c>
      <c r="L1792" t="s">
        <v>6311</v>
      </c>
    </row>
    <row r="1793" spans="1:20" x14ac:dyDescent="0.3">
      <c r="A1793" t="s">
        <v>6306</v>
      </c>
      <c r="B1793" t="s">
        <v>6307</v>
      </c>
      <c r="C1793" t="s">
        <v>14</v>
      </c>
      <c r="D1793">
        <v>39.953909000000003</v>
      </c>
      <c r="E1793">
        <v>-75.1547889</v>
      </c>
      <c r="F1793" t="s">
        <v>6308</v>
      </c>
      <c r="G1793">
        <v>612</v>
      </c>
      <c r="H1793">
        <v>4</v>
      </c>
      <c r="I1793" t="s">
        <v>6312</v>
      </c>
      <c r="J1793">
        <v>5</v>
      </c>
      <c r="L1793" t="s">
        <v>6313</v>
      </c>
    </row>
    <row r="1794" spans="1:20" x14ac:dyDescent="0.3">
      <c r="A1794" t="s">
        <v>6306</v>
      </c>
      <c r="B1794" t="s">
        <v>6307</v>
      </c>
      <c r="C1794" t="s">
        <v>14</v>
      </c>
      <c r="D1794">
        <v>39.953909000000003</v>
      </c>
      <c r="E1794">
        <v>-75.1547889</v>
      </c>
      <c r="F1794" t="s">
        <v>6308</v>
      </c>
      <c r="G1794">
        <v>612</v>
      </c>
      <c r="H1794">
        <v>4</v>
      </c>
      <c r="I1794" t="s">
        <v>6314</v>
      </c>
      <c r="J1794">
        <v>5</v>
      </c>
      <c r="K1794" t="s">
        <v>6315</v>
      </c>
      <c r="L1794" t="s">
        <v>6316</v>
      </c>
      <c r="M1794" t="s">
        <v>6317</v>
      </c>
      <c r="N1794" t="s">
        <v>6318</v>
      </c>
      <c r="O1794" t="s">
        <v>6319</v>
      </c>
      <c r="P1794" t="s">
        <v>6320</v>
      </c>
      <c r="Q1794" t="s">
        <v>6321</v>
      </c>
      <c r="R1794" t="s">
        <v>6322</v>
      </c>
      <c r="S1794" t="s">
        <v>6323</v>
      </c>
      <c r="T1794" t="s">
        <v>6324</v>
      </c>
    </row>
    <row r="1795" spans="1:20" x14ac:dyDescent="0.3">
      <c r="A1795" t="s">
        <v>6306</v>
      </c>
      <c r="B1795" t="s">
        <v>6307</v>
      </c>
      <c r="C1795" t="s">
        <v>14</v>
      </c>
      <c r="D1795">
        <v>39.953909000000003</v>
      </c>
      <c r="E1795">
        <v>-75.1547889</v>
      </c>
      <c r="F1795" t="s">
        <v>6308</v>
      </c>
      <c r="G1795">
        <v>612</v>
      </c>
      <c r="H1795">
        <v>4</v>
      </c>
      <c r="I1795" t="s">
        <v>6325</v>
      </c>
      <c r="J1795">
        <v>5</v>
      </c>
      <c r="K1795" t="s">
        <v>6326</v>
      </c>
      <c r="L1795" t="s">
        <v>6327</v>
      </c>
    </row>
    <row r="1796" spans="1:20" x14ac:dyDescent="0.3">
      <c r="A1796" t="s">
        <v>6306</v>
      </c>
      <c r="B1796" t="s">
        <v>6307</v>
      </c>
      <c r="C1796" t="s">
        <v>14</v>
      </c>
      <c r="D1796">
        <v>39.953909000000003</v>
      </c>
      <c r="E1796">
        <v>-75.1547889</v>
      </c>
      <c r="F1796" t="s">
        <v>6308</v>
      </c>
      <c r="G1796">
        <v>612</v>
      </c>
      <c r="H1796">
        <v>4</v>
      </c>
      <c r="I1796" t="s">
        <v>6328</v>
      </c>
      <c r="J1796">
        <v>2</v>
      </c>
      <c r="K1796" t="s">
        <v>6329</v>
      </c>
      <c r="L1796" t="s">
        <v>6330</v>
      </c>
    </row>
    <row r="1797" spans="1:20" x14ac:dyDescent="0.3">
      <c r="A1797" t="s">
        <v>6306</v>
      </c>
      <c r="B1797" t="s">
        <v>6307</v>
      </c>
      <c r="C1797" t="s">
        <v>14</v>
      </c>
      <c r="D1797">
        <v>39.953909000000003</v>
      </c>
      <c r="E1797">
        <v>-75.1547889</v>
      </c>
      <c r="F1797" t="s">
        <v>6308</v>
      </c>
      <c r="G1797">
        <v>612</v>
      </c>
      <c r="H1797">
        <v>4</v>
      </c>
      <c r="I1797" t="s">
        <v>6331</v>
      </c>
      <c r="J1797">
        <v>4</v>
      </c>
      <c r="K1797" t="s">
        <v>6332</v>
      </c>
      <c r="L1797" t="s">
        <v>6333</v>
      </c>
    </row>
    <row r="1798" spans="1:20" x14ac:dyDescent="0.3">
      <c r="A1798" t="s">
        <v>6306</v>
      </c>
      <c r="B1798" t="s">
        <v>6307</v>
      </c>
      <c r="C1798" t="s">
        <v>14</v>
      </c>
      <c r="D1798">
        <v>39.953909000000003</v>
      </c>
      <c r="E1798">
        <v>-75.1547889</v>
      </c>
      <c r="F1798" t="s">
        <v>6308</v>
      </c>
      <c r="G1798">
        <v>612</v>
      </c>
      <c r="H1798">
        <v>4</v>
      </c>
      <c r="I1798" t="s">
        <v>6334</v>
      </c>
      <c r="J1798">
        <v>4</v>
      </c>
      <c r="K1798" t="s">
        <v>6335</v>
      </c>
      <c r="L1798" t="s">
        <v>6336</v>
      </c>
    </row>
    <row r="1799" spans="1:20" x14ac:dyDescent="0.3">
      <c r="A1799" t="s">
        <v>6306</v>
      </c>
      <c r="B1799" t="s">
        <v>6307</v>
      </c>
      <c r="C1799" t="s">
        <v>14</v>
      </c>
      <c r="D1799">
        <v>39.953909000000003</v>
      </c>
      <c r="E1799">
        <v>-75.1547889</v>
      </c>
      <c r="F1799" t="s">
        <v>6308</v>
      </c>
      <c r="G1799">
        <v>612</v>
      </c>
      <c r="H1799">
        <v>4</v>
      </c>
      <c r="I1799" t="s">
        <v>6337</v>
      </c>
      <c r="J1799">
        <v>4</v>
      </c>
      <c r="K1799" t="s">
        <v>6338</v>
      </c>
      <c r="L1799" t="s">
        <v>6339</v>
      </c>
    </row>
    <row r="1800" spans="1:20" x14ac:dyDescent="0.3">
      <c r="A1800" t="s">
        <v>6306</v>
      </c>
      <c r="B1800" t="s">
        <v>6307</v>
      </c>
      <c r="C1800" t="s">
        <v>14</v>
      </c>
      <c r="D1800">
        <v>39.953909000000003</v>
      </c>
      <c r="E1800">
        <v>-75.1547889</v>
      </c>
      <c r="F1800" t="s">
        <v>6308</v>
      </c>
      <c r="G1800">
        <v>612</v>
      </c>
      <c r="H1800">
        <v>4</v>
      </c>
      <c r="I1800" t="s">
        <v>6340</v>
      </c>
      <c r="J1800">
        <v>3</v>
      </c>
      <c r="K1800" t="s">
        <v>6341</v>
      </c>
      <c r="L1800" t="s">
        <v>6342</v>
      </c>
    </row>
    <row r="1801" spans="1:20" x14ac:dyDescent="0.3">
      <c r="A1801" t="s">
        <v>6306</v>
      </c>
      <c r="B1801" t="s">
        <v>6307</v>
      </c>
      <c r="C1801" t="s">
        <v>14</v>
      </c>
      <c r="D1801">
        <v>39.953909000000003</v>
      </c>
      <c r="E1801">
        <v>-75.1547889</v>
      </c>
      <c r="F1801" t="s">
        <v>6308</v>
      </c>
      <c r="G1801">
        <v>612</v>
      </c>
      <c r="H1801">
        <v>4</v>
      </c>
      <c r="I1801" t="s">
        <v>6343</v>
      </c>
      <c r="J1801">
        <v>3</v>
      </c>
      <c r="K1801" t="s">
        <v>6344</v>
      </c>
      <c r="L1801" t="s">
        <v>6345</v>
      </c>
    </row>
    <row r="1802" spans="1:20" x14ac:dyDescent="0.3">
      <c r="A1802" t="s">
        <v>6346</v>
      </c>
      <c r="B1802" t="s">
        <v>6347</v>
      </c>
      <c r="C1802" t="s">
        <v>14</v>
      </c>
      <c r="D1802">
        <v>39.943366812999997</v>
      </c>
      <c r="E1802">
        <v>-75.163882030600007</v>
      </c>
      <c r="F1802" t="s">
        <v>6348</v>
      </c>
      <c r="G1802">
        <v>612</v>
      </c>
      <c r="H1802">
        <v>3.5</v>
      </c>
      <c r="I1802" t="s">
        <v>6349</v>
      </c>
      <c r="J1802">
        <v>3</v>
      </c>
      <c r="L1802" t="s">
        <v>6350</v>
      </c>
    </row>
    <row r="1803" spans="1:20" x14ac:dyDescent="0.3">
      <c r="A1803" t="s">
        <v>6346</v>
      </c>
      <c r="B1803" t="s">
        <v>6347</v>
      </c>
      <c r="C1803" t="s">
        <v>14</v>
      </c>
      <c r="D1803">
        <v>39.943366812999997</v>
      </c>
      <c r="E1803">
        <v>-75.163882030600007</v>
      </c>
      <c r="F1803" t="s">
        <v>6348</v>
      </c>
      <c r="G1803">
        <v>612</v>
      </c>
      <c r="H1803">
        <v>3.5</v>
      </c>
      <c r="I1803" t="s">
        <v>6351</v>
      </c>
      <c r="J1803">
        <v>1</v>
      </c>
      <c r="K1803" t="s">
        <v>6352</v>
      </c>
      <c r="L1803" t="s">
        <v>6353</v>
      </c>
    </row>
    <row r="1804" spans="1:20" x14ac:dyDescent="0.3">
      <c r="A1804" t="s">
        <v>6346</v>
      </c>
      <c r="B1804" t="s">
        <v>6347</v>
      </c>
      <c r="C1804" t="s">
        <v>14</v>
      </c>
      <c r="D1804">
        <v>39.943366812999997</v>
      </c>
      <c r="E1804">
        <v>-75.163882030600007</v>
      </c>
      <c r="F1804" t="s">
        <v>6348</v>
      </c>
      <c r="G1804">
        <v>612</v>
      </c>
      <c r="H1804">
        <v>3.5</v>
      </c>
      <c r="I1804" t="s">
        <v>6354</v>
      </c>
      <c r="J1804">
        <v>5</v>
      </c>
      <c r="L1804" t="s">
        <v>6355</v>
      </c>
    </row>
    <row r="1805" spans="1:20" x14ac:dyDescent="0.3">
      <c r="A1805" t="s">
        <v>6346</v>
      </c>
      <c r="B1805" t="s">
        <v>6347</v>
      </c>
      <c r="C1805" t="s">
        <v>14</v>
      </c>
      <c r="D1805">
        <v>39.943366812999997</v>
      </c>
      <c r="E1805">
        <v>-75.163882030600007</v>
      </c>
      <c r="F1805" t="s">
        <v>6348</v>
      </c>
      <c r="G1805">
        <v>612</v>
      </c>
      <c r="H1805">
        <v>3.5</v>
      </c>
      <c r="I1805" t="s">
        <v>6356</v>
      </c>
      <c r="J1805">
        <v>4</v>
      </c>
      <c r="K1805" t="s">
        <v>6357</v>
      </c>
      <c r="L1805" t="s">
        <v>6358</v>
      </c>
    </row>
    <row r="1806" spans="1:20" x14ac:dyDescent="0.3">
      <c r="A1806" t="s">
        <v>6346</v>
      </c>
      <c r="B1806" t="s">
        <v>6347</v>
      </c>
      <c r="C1806" t="s">
        <v>14</v>
      </c>
      <c r="D1806">
        <v>39.943366812999997</v>
      </c>
      <c r="E1806">
        <v>-75.163882030600007</v>
      </c>
      <c r="F1806" t="s">
        <v>6348</v>
      </c>
      <c r="G1806">
        <v>612</v>
      </c>
      <c r="H1806">
        <v>3.5</v>
      </c>
      <c r="I1806" t="s">
        <v>6359</v>
      </c>
      <c r="J1806">
        <v>5</v>
      </c>
      <c r="K1806" t="s">
        <v>6360</v>
      </c>
      <c r="L1806" t="s">
        <v>6361</v>
      </c>
    </row>
    <row r="1807" spans="1:20" x14ac:dyDescent="0.3">
      <c r="A1807" t="s">
        <v>6346</v>
      </c>
      <c r="B1807" t="s">
        <v>6347</v>
      </c>
      <c r="C1807" t="s">
        <v>14</v>
      </c>
      <c r="D1807">
        <v>39.943366812999997</v>
      </c>
      <c r="E1807">
        <v>-75.163882030600007</v>
      </c>
      <c r="F1807" t="s">
        <v>6348</v>
      </c>
      <c r="G1807">
        <v>612</v>
      </c>
      <c r="H1807">
        <v>3.5</v>
      </c>
      <c r="I1807" t="s">
        <v>6362</v>
      </c>
      <c r="J1807">
        <v>5</v>
      </c>
      <c r="K1807" t="s">
        <v>6363</v>
      </c>
      <c r="L1807" t="s">
        <v>6364</v>
      </c>
    </row>
    <row r="1808" spans="1:20" x14ac:dyDescent="0.3">
      <c r="A1808" t="s">
        <v>6346</v>
      </c>
      <c r="B1808" t="s">
        <v>6347</v>
      </c>
      <c r="C1808" t="s">
        <v>14</v>
      </c>
      <c r="D1808">
        <v>39.943366812999997</v>
      </c>
      <c r="E1808">
        <v>-75.163882030600007</v>
      </c>
      <c r="F1808" t="s">
        <v>6348</v>
      </c>
      <c r="G1808">
        <v>612</v>
      </c>
      <c r="H1808">
        <v>3.5</v>
      </c>
      <c r="I1808" t="s">
        <v>6365</v>
      </c>
      <c r="J1808">
        <v>3</v>
      </c>
      <c r="K1808" t="s">
        <v>6366</v>
      </c>
      <c r="L1808" t="s">
        <v>6367</v>
      </c>
    </row>
    <row r="1809" spans="1:12" x14ac:dyDescent="0.3">
      <c r="A1809" t="s">
        <v>6346</v>
      </c>
      <c r="B1809" t="s">
        <v>6347</v>
      </c>
      <c r="C1809" t="s">
        <v>14</v>
      </c>
      <c r="D1809">
        <v>39.943366812999997</v>
      </c>
      <c r="E1809">
        <v>-75.163882030600007</v>
      </c>
      <c r="F1809" t="s">
        <v>6348</v>
      </c>
      <c r="G1809">
        <v>612</v>
      </c>
      <c r="H1809">
        <v>3.5</v>
      </c>
      <c r="I1809" t="s">
        <v>6368</v>
      </c>
      <c r="J1809">
        <v>2</v>
      </c>
      <c r="K1809" t="s">
        <v>6369</v>
      </c>
      <c r="L1809" t="s">
        <v>6370</v>
      </c>
    </row>
    <row r="1810" spans="1:12" x14ac:dyDescent="0.3">
      <c r="A1810" t="s">
        <v>6346</v>
      </c>
      <c r="B1810" t="s">
        <v>6347</v>
      </c>
      <c r="C1810" t="s">
        <v>14</v>
      </c>
      <c r="D1810">
        <v>39.943366812999997</v>
      </c>
      <c r="E1810">
        <v>-75.163882030600007</v>
      </c>
      <c r="F1810" t="s">
        <v>6348</v>
      </c>
      <c r="G1810">
        <v>612</v>
      </c>
      <c r="H1810">
        <v>3.5</v>
      </c>
      <c r="I1810" t="e">
        <f>-WS72NasFP6E5BACeOS45A</f>
        <v>#NAME?</v>
      </c>
      <c r="J1810">
        <v>4</v>
      </c>
      <c r="K1810" t="s">
        <v>6371</v>
      </c>
      <c r="L1810" t="s">
        <v>6372</v>
      </c>
    </row>
    <row r="1811" spans="1:12" x14ac:dyDescent="0.3">
      <c r="A1811" t="s">
        <v>6346</v>
      </c>
      <c r="B1811" t="s">
        <v>6347</v>
      </c>
      <c r="C1811" t="s">
        <v>14</v>
      </c>
      <c r="D1811">
        <v>39.943366812999997</v>
      </c>
      <c r="E1811">
        <v>-75.163882030600007</v>
      </c>
      <c r="F1811" t="s">
        <v>6348</v>
      </c>
      <c r="G1811">
        <v>612</v>
      </c>
      <c r="H1811">
        <v>3.5</v>
      </c>
      <c r="I1811" t="s">
        <v>6373</v>
      </c>
      <c r="J1811">
        <v>3</v>
      </c>
      <c r="K1811" t="s">
        <v>6374</v>
      </c>
      <c r="L1811" t="s">
        <v>6375</v>
      </c>
    </row>
    <row r="1812" spans="1:12" x14ac:dyDescent="0.3">
      <c r="A1812" t="s">
        <v>6376</v>
      </c>
      <c r="B1812" t="s">
        <v>6377</v>
      </c>
      <c r="C1812" t="s">
        <v>14</v>
      </c>
      <c r="D1812">
        <v>39.949103999999998</v>
      </c>
      <c r="E1812">
        <v>-75.164767999999995</v>
      </c>
      <c r="F1812" t="s">
        <v>6378</v>
      </c>
      <c r="G1812">
        <v>611</v>
      </c>
      <c r="H1812">
        <v>3.5</v>
      </c>
      <c r="I1812" t="s">
        <v>6379</v>
      </c>
      <c r="J1812">
        <v>4</v>
      </c>
      <c r="K1812" t="s">
        <v>6380</v>
      </c>
      <c r="L1812" t="s">
        <v>6381</v>
      </c>
    </row>
    <row r="1813" spans="1:12" x14ac:dyDescent="0.3">
      <c r="A1813" t="s">
        <v>6376</v>
      </c>
      <c r="B1813" t="s">
        <v>6377</v>
      </c>
      <c r="C1813" t="s">
        <v>14</v>
      </c>
      <c r="D1813">
        <v>39.949103999999998</v>
      </c>
      <c r="E1813">
        <v>-75.164767999999995</v>
      </c>
      <c r="F1813" t="s">
        <v>6378</v>
      </c>
      <c r="G1813">
        <v>611</v>
      </c>
      <c r="H1813">
        <v>3.5</v>
      </c>
      <c r="I1813" t="s">
        <v>6382</v>
      </c>
      <c r="J1813">
        <v>4</v>
      </c>
      <c r="L1813" t="s">
        <v>6383</v>
      </c>
    </row>
    <row r="1814" spans="1:12" x14ac:dyDescent="0.3">
      <c r="A1814" t="s">
        <v>6376</v>
      </c>
      <c r="B1814" t="s">
        <v>6377</v>
      </c>
      <c r="C1814" t="s">
        <v>14</v>
      </c>
      <c r="D1814">
        <v>39.949103999999998</v>
      </c>
      <c r="E1814">
        <v>-75.164767999999995</v>
      </c>
      <c r="F1814" t="s">
        <v>6378</v>
      </c>
      <c r="G1814">
        <v>611</v>
      </c>
      <c r="H1814">
        <v>3.5</v>
      </c>
      <c r="I1814" t="s">
        <v>6384</v>
      </c>
      <c r="J1814">
        <v>4</v>
      </c>
      <c r="K1814" t="s">
        <v>6385</v>
      </c>
      <c r="L1814" t="s">
        <v>6386</v>
      </c>
    </row>
    <row r="1815" spans="1:12" x14ac:dyDescent="0.3">
      <c r="A1815" t="s">
        <v>6376</v>
      </c>
      <c r="B1815" t="s">
        <v>6377</v>
      </c>
      <c r="C1815" t="s">
        <v>14</v>
      </c>
      <c r="D1815">
        <v>39.949103999999998</v>
      </c>
      <c r="E1815">
        <v>-75.164767999999995</v>
      </c>
      <c r="F1815" t="s">
        <v>6378</v>
      </c>
      <c r="G1815">
        <v>611</v>
      </c>
      <c r="H1815">
        <v>3.5</v>
      </c>
      <c r="I1815" t="s">
        <v>6387</v>
      </c>
      <c r="J1815">
        <v>5</v>
      </c>
      <c r="K1815" t="s">
        <v>6388</v>
      </c>
      <c r="L1815" t="s">
        <v>5500</v>
      </c>
    </row>
    <row r="1816" spans="1:12" x14ac:dyDescent="0.3">
      <c r="A1816" t="s">
        <v>6376</v>
      </c>
      <c r="B1816" t="s">
        <v>6377</v>
      </c>
      <c r="C1816" t="s">
        <v>14</v>
      </c>
      <c r="D1816">
        <v>39.949103999999998</v>
      </c>
      <c r="E1816">
        <v>-75.164767999999995</v>
      </c>
      <c r="F1816" t="s">
        <v>6378</v>
      </c>
      <c r="G1816">
        <v>611</v>
      </c>
      <c r="H1816">
        <v>3.5</v>
      </c>
      <c r="I1816" t="s">
        <v>6389</v>
      </c>
      <c r="J1816">
        <v>5</v>
      </c>
      <c r="K1816" t="s">
        <v>6390</v>
      </c>
      <c r="L1816" t="s">
        <v>6391</v>
      </c>
    </row>
    <row r="1817" spans="1:12" x14ac:dyDescent="0.3">
      <c r="A1817" t="s">
        <v>6376</v>
      </c>
      <c r="B1817" t="s">
        <v>6377</v>
      </c>
      <c r="C1817" t="s">
        <v>14</v>
      </c>
      <c r="D1817">
        <v>39.949103999999998</v>
      </c>
      <c r="E1817">
        <v>-75.164767999999995</v>
      </c>
      <c r="F1817" t="s">
        <v>6378</v>
      </c>
      <c r="G1817">
        <v>611</v>
      </c>
      <c r="H1817">
        <v>3.5</v>
      </c>
      <c r="I1817" t="s">
        <v>6392</v>
      </c>
      <c r="J1817">
        <v>4</v>
      </c>
      <c r="K1817" t="s">
        <v>6393</v>
      </c>
      <c r="L1817" t="s">
        <v>6394</v>
      </c>
    </row>
    <row r="1818" spans="1:12" x14ac:dyDescent="0.3">
      <c r="A1818" t="s">
        <v>6376</v>
      </c>
      <c r="B1818" t="s">
        <v>6377</v>
      </c>
      <c r="C1818" t="s">
        <v>14</v>
      </c>
      <c r="D1818">
        <v>39.949103999999998</v>
      </c>
      <c r="E1818">
        <v>-75.164767999999995</v>
      </c>
      <c r="F1818" t="s">
        <v>6378</v>
      </c>
      <c r="G1818">
        <v>611</v>
      </c>
      <c r="H1818">
        <v>3.5</v>
      </c>
      <c r="I1818" t="s">
        <v>6395</v>
      </c>
      <c r="J1818">
        <v>1</v>
      </c>
      <c r="K1818" t="s">
        <v>6396</v>
      </c>
      <c r="L1818" t="s">
        <v>6397</v>
      </c>
    </row>
    <row r="1819" spans="1:12" x14ac:dyDescent="0.3">
      <c r="A1819" t="s">
        <v>6376</v>
      </c>
      <c r="B1819" t="s">
        <v>6377</v>
      </c>
      <c r="C1819" t="s">
        <v>14</v>
      </c>
      <c r="D1819">
        <v>39.949103999999998</v>
      </c>
      <c r="E1819">
        <v>-75.164767999999995</v>
      </c>
      <c r="F1819" t="s">
        <v>6378</v>
      </c>
      <c r="G1819">
        <v>611</v>
      </c>
      <c r="H1819">
        <v>3.5</v>
      </c>
      <c r="I1819" t="s">
        <v>6398</v>
      </c>
      <c r="J1819">
        <v>5</v>
      </c>
      <c r="K1819" t="s">
        <v>6399</v>
      </c>
      <c r="L1819" t="s">
        <v>6400</v>
      </c>
    </row>
    <row r="1820" spans="1:12" x14ac:dyDescent="0.3">
      <c r="A1820" t="s">
        <v>6376</v>
      </c>
      <c r="B1820" t="s">
        <v>6377</v>
      </c>
      <c r="C1820" t="s">
        <v>14</v>
      </c>
      <c r="D1820">
        <v>39.949103999999998</v>
      </c>
      <c r="E1820">
        <v>-75.164767999999995</v>
      </c>
      <c r="F1820" t="s">
        <v>6378</v>
      </c>
      <c r="G1820">
        <v>611</v>
      </c>
      <c r="H1820">
        <v>3.5</v>
      </c>
      <c r="I1820" t="s">
        <v>6401</v>
      </c>
      <c r="J1820">
        <v>1</v>
      </c>
      <c r="K1820" t="s">
        <v>6402</v>
      </c>
      <c r="L1820" t="s">
        <v>6403</v>
      </c>
    </row>
    <row r="1821" spans="1:12" x14ac:dyDescent="0.3">
      <c r="A1821" t="s">
        <v>6376</v>
      </c>
      <c r="B1821" t="s">
        <v>6377</v>
      </c>
      <c r="C1821" t="s">
        <v>14</v>
      </c>
      <c r="D1821">
        <v>39.949103999999998</v>
      </c>
      <c r="E1821">
        <v>-75.164767999999995</v>
      </c>
      <c r="F1821" t="s">
        <v>6378</v>
      </c>
      <c r="G1821">
        <v>611</v>
      </c>
      <c r="H1821">
        <v>3.5</v>
      </c>
      <c r="I1821" t="s">
        <v>6404</v>
      </c>
      <c r="J1821">
        <v>5</v>
      </c>
      <c r="K1821" t="s">
        <v>6405</v>
      </c>
      <c r="L1821" t="s">
        <v>4063</v>
      </c>
    </row>
    <row r="1822" spans="1:12" x14ac:dyDescent="0.3">
      <c r="A1822" t="s">
        <v>6406</v>
      </c>
      <c r="B1822" t="s">
        <v>6407</v>
      </c>
      <c r="C1822" t="s">
        <v>14</v>
      </c>
      <c r="D1822">
        <v>39.971708999999997</v>
      </c>
      <c r="E1822">
        <v>-75.135062000000005</v>
      </c>
      <c r="F1822" t="s">
        <v>6408</v>
      </c>
      <c r="G1822">
        <v>610</v>
      </c>
      <c r="H1822">
        <v>4.5</v>
      </c>
      <c r="I1822" t="s">
        <v>6409</v>
      </c>
      <c r="J1822">
        <v>5</v>
      </c>
      <c r="L1822" t="s">
        <v>6410</v>
      </c>
    </row>
    <row r="1823" spans="1:12" x14ac:dyDescent="0.3">
      <c r="A1823" t="s">
        <v>6406</v>
      </c>
      <c r="B1823" t="s">
        <v>6407</v>
      </c>
      <c r="C1823" t="s">
        <v>14</v>
      </c>
      <c r="D1823">
        <v>39.971708999999997</v>
      </c>
      <c r="E1823">
        <v>-75.135062000000005</v>
      </c>
      <c r="F1823" t="s">
        <v>6408</v>
      </c>
      <c r="G1823">
        <v>610</v>
      </c>
      <c r="H1823">
        <v>4.5</v>
      </c>
      <c r="I1823" t="s">
        <v>6411</v>
      </c>
      <c r="J1823">
        <v>5</v>
      </c>
      <c r="K1823" t="s">
        <v>6412</v>
      </c>
      <c r="L1823" t="s">
        <v>6413</v>
      </c>
    </row>
    <row r="1824" spans="1:12" x14ac:dyDescent="0.3">
      <c r="A1824" t="s">
        <v>6406</v>
      </c>
      <c r="B1824" t="s">
        <v>6407</v>
      </c>
      <c r="C1824" t="s">
        <v>14</v>
      </c>
      <c r="D1824">
        <v>39.971708999999997</v>
      </c>
      <c r="E1824">
        <v>-75.135062000000005</v>
      </c>
      <c r="F1824" t="s">
        <v>6408</v>
      </c>
      <c r="G1824">
        <v>610</v>
      </c>
      <c r="H1824">
        <v>4.5</v>
      </c>
      <c r="I1824" t="s">
        <v>6414</v>
      </c>
      <c r="J1824">
        <v>5</v>
      </c>
      <c r="K1824" t="s">
        <v>6415</v>
      </c>
      <c r="L1824" t="s">
        <v>6416</v>
      </c>
    </row>
    <row r="1825" spans="1:24" x14ac:dyDescent="0.3">
      <c r="A1825" t="s">
        <v>6406</v>
      </c>
      <c r="B1825" t="s">
        <v>6407</v>
      </c>
      <c r="C1825" t="s">
        <v>14</v>
      </c>
      <c r="D1825">
        <v>39.971708999999997</v>
      </c>
      <c r="E1825">
        <v>-75.135062000000005</v>
      </c>
      <c r="F1825" t="s">
        <v>6408</v>
      </c>
      <c r="G1825">
        <v>610</v>
      </c>
      <c r="H1825">
        <v>4.5</v>
      </c>
      <c r="I1825" t="s">
        <v>6417</v>
      </c>
      <c r="J1825">
        <v>2</v>
      </c>
      <c r="K1825" t="s">
        <v>6418</v>
      </c>
      <c r="L1825" t="s">
        <v>6419</v>
      </c>
    </row>
    <row r="1826" spans="1:24" x14ac:dyDescent="0.3">
      <c r="A1826" t="s">
        <v>6406</v>
      </c>
      <c r="B1826" t="s">
        <v>6407</v>
      </c>
      <c r="C1826" t="s">
        <v>14</v>
      </c>
      <c r="D1826">
        <v>39.971708999999997</v>
      </c>
      <c r="E1826">
        <v>-75.135062000000005</v>
      </c>
      <c r="F1826" t="s">
        <v>6408</v>
      </c>
      <c r="G1826">
        <v>610</v>
      </c>
      <c r="H1826">
        <v>4.5</v>
      </c>
      <c r="I1826" t="s">
        <v>6420</v>
      </c>
      <c r="J1826">
        <v>5</v>
      </c>
      <c r="K1826" t="s">
        <v>6421</v>
      </c>
      <c r="L1826" t="s">
        <v>6422</v>
      </c>
    </row>
    <row r="1827" spans="1:24" x14ac:dyDescent="0.3">
      <c r="A1827" t="s">
        <v>6406</v>
      </c>
      <c r="B1827" t="s">
        <v>6407</v>
      </c>
      <c r="C1827" t="s">
        <v>14</v>
      </c>
      <c r="D1827">
        <v>39.971708999999997</v>
      </c>
      <c r="E1827">
        <v>-75.135062000000005</v>
      </c>
      <c r="F1827" t="s">
        <v>6408</v>
      </c>
      <c r="G1827">
        <v>610</v>
      </c>
      <c r="H1827">
        <v>4.5</v>
      </c>
      <c r="I1827" t="s">
        <v>6423</v>
      </c>
      <c r="J1827">
        <v>5</v>
      </c>
      <c r="L1827" t="s">
        <v>5728</v>
      </c>
    </row>
    <row r="1828" spans="1:24" x14ac:dyDescent="0.3">
      <c r="A1828" t="s">
        <v>6406</v>
      </c>
      <c r="B1828" t="s">
        <v>6407</v>
      </c>
      <c r="C1828" t="s">
        <v>14</v>
      </c>
      <c r="D1828">
        <v>39.971708999999997</v>
      </c>
      <c r="E1828">
        <v>-75.135062000000005</v>
      </c>
      <c r="F1828" t="s">
        <v>6408</v>
      </c>
      <c r="G1828">
        <v>610</v>
      </c>
      <c r="H1828">
        <v>4.5</v>
      </c>
      <c r="I1828" t="s">
        <v>6424</v>
      </c>
      <c r="J1828">
        <v>5</v>
      </c>
      <c r="K1828" t="s">
        <v>6425</v>
      </c>
      <c r="L1828" t="s">
        <v>6426</v>
      </c>
    </row>
    <row r="1829" spans="1:24" x14ac:dyDescent="0.3">
      <c r="A1829" t="s">
        <v>6406</v>
      </c>
      <c r="B1829" t="s">
        <v>6407</v>
      </c>
      <c r="C1829" t="s">
        <v>14</v>
      </c>
      <c r="D1829">
        <v>39.971708999999997</v>
      </c>
      <c r="E1829">
        <v>-75.135062000000005</v>
      </c>
      <c r="F1829" t="s">
        <v>6408</v>
      </c>
      <c r="G1829">
        <v>610</v>
      </c>
      <c r="H1829">
        <v>4.5</v>
      </c>
      <c r="I1829" t="s">
        <v>6427</v>
      </c>
      <c r="J1829">
        <v>4</v>
      </c>
      <c r="K1829" t="s">
        <v>6428</v>
      </c>
      <c r="L1829" t="s">
        <v>6429</v>
      </c>
    </row>
    <row r="1830" spans="1:24" x14ac:dyDescent="0.3">
      <c r="A1830" t="s">
        <v>6406</v>
      </c>
      <c r="B1830" t="s">
        <v>6407</v>
      </c>
      <c r="C1830" t="s">
        <v>14</v>
      </c>
      <c r="D1830">
        <v>39.971708999999997</v>
      </c>
      <c r="E1830">
        <v>-75.135062000000005</v>
      </c>
      <c r="F1830" t="s">
        <v>6408</v>
      </c>
      <c r="G1830">
        <v>610</v>
      </c>
      <c r="H1830">
        <v>4.5</v>
      </c>
      <c r="I1830" t="s">
        <v>6430</v>
      </c>
      <c r="J1830">
        <v>5</v>
      </c>
      <c r="K1830" t="s">
        <v>6431</v>
      </c>
      <c r="L1830" t="s">
        <v>6432</v>
      </c>
    </row>
    <row r="1831" spans="1:24" x14ac:dyDescent="0.3">
      <c r="A1831" t="s">
        <v>6406</v>
      </c>
      <c r="B1831" t="s">
        <v>6407</v>
      </c>
      <c r="C1831" t="s">
        <v>14</v>
      </c>
      <c r="D1831">
        <v>39.971708999999997</v>
      </c>
      <c r="E1831">
        <v>-75.135062000000005</v>
      </c>
      <c r="F1831" t="s">
        <v>6408</v>
      </c>
      <c r="G1831">
        <v>610</v>
      </c>
      <c r="H1831">
        <v>4.5</v>
      </c>
      <c r="I1831" t="s">
        <v>6433</v>
      </c>
      <c r="J1831">
        <v>5</v>
      </c>
      <c r="K1831" t="s">
        <v>6434</v>
      </c>
      <c r="L1831" t="s">
        <v>6435</v>
      </c>
    </row>
    <row r="1832" spans="1:24" x14ac:dyDescent="0.3">
      <c r="A1832" t="s">
        <v>6436</v>
      </c>
      <c r="B1832" t="s">
        <v>6437</v>
      </c>
      <c r="C1832" t="s">
        <v>14</v>
      </c>
      <c r="D1832">
        <v>39.928084599999998</v>
      </c>
      <c r="E1832">
        <v>-75.165254500000003</v>
      </c>
      <c r="F1832" t="s">
        <v>6438</v>
      </c>
      <c r="G1832">
        <v>608</v>
      </c>
      <c r="H1832">
        <v>4.5</v>
      </c>
      <c r="I1832" t="s">
        <v>6439</v>
      </c>
      <c r="J1832">
        <v>1</v>
      </c>
      <c r="K1832" t="s">
        <v>6440</v>
      </c>
      <c r="L1832" t="s">
        <v>6441</v>
      </c>
      <c r="M1832" t="s">
        <v>6442</v>
      </c>
      <c r="N1832" t="s">
        <v>6443</v>
      </c>
      <c r="O1832" t="s">
        <v>6444</v>
      </c>
      <c r="P1832" t="s">
        <v>6445</v>
      </c>
      <c r="Q1832" t="s">
        <v>6446</v>
      </c>
      <c r="R1832" t="s">
        <v>6447</v>
      </c>
      <c r="S1832" t="s">
        <v>6448</v>
      </c>
    </row>
    <row r="1833" spans="1:24" x14ac:dyDescent="0.3">
      <c r="A1833" t="s">
        <v>6436</v>
      </c>
      <c r="B1833" t="s">
        <v>6437</v>
      </c>
      <c r="C1833" t="s">
        <v>14</v>
      </c>
      <c r="D1833">
        <v>39.928084599999998</v>
      </c>
      <c r="E1833">
        <v>-75.165254500000003</v>
      </c>
      <c r="F1833" t="s">
        <v>6438</v>
      </c>
      <c r="G1833">
        <v>608</v>
      </c>
      <c r="H1833">
        <v>4.5</v>
      </c>
      <c r="I1833" t="s">
        <v>6449</v>
      </c>
      <c r="J1833">
        <v>4</v>
      </c>
      <c r="K1833" t="s">
        <v>6450</v>
      </c>
      <c r="L1833" t="s">
        <v>6451</v>
      </c>
    </row>
    <row r="1834" spans="1:24" x14ac:dyDescent="0.3">
      <c r="A1834" t="s">
        <v>6436</v>
      </c>
      <c r="B1834" t="s">
        <v>6437</v>
      </c>
      <c r="C1834" t="s">
        <v>14</v>
      </c>
      <c r="D1834">
        <v>39.928084599999998</v>
      </c>
      <c r="E1834">
        <v>-75.165254500000003</v>
      </c>
      <c r="F1834" t="s">
        <v>6438</v>
      </c>
      <c r="G1834">
        <v>608</v>
      </c>
      <c r="H1834">
        <v>4.5</v>
      </c>
      <c r="I1834" t="s">
        <v>6452</v>
      </c>
      <c r="J1834">
        <v>5</v>
      </c>
      <c r="K1834" t="s">
        <v>6453</v>
      </c>
      <c r="L1834" t="s">
        <v>6454</v>
      </c>
    </row>
    <row r="1835" spans="1:24" x14ac:dyDescent="0.3">
      <c r="A1835" t="s">
        <v>6436</v>
      </c>
      <c r="B1835" t="s">
        <v>6437</v>
      </c>
      <c r="C1835" t="s">
        <v>14</v>
      </c>
      <c r="D1835">
        <v>39.928084599999998</v>
      </c>
      <c r="E1835">
        <v>-75.165254500000003</v>
      </c>
      <c r="F1835" t="s">
        <v>6438</v>
      </c>
      <c r="G1835">
        <v>608</v>
      </c>
      <c r="H1835">
        <v>4.5</v>
      </c>
      <c r="I1835" t="s">
        <v>6455</v>
      </c>
      <c r="J1835">
        <v>2</v>
      </c>
      <c r="K1835" t="s">
        <v>6456</v>
      </c>
      <c r="L1835" t="s">
        <v>6457</v>
      </c>
    </row>
    <row r="1836" spans="1:24" x14ac:dyDescent="0.3">
      <c r="A1836" t="s">
        <v>6436</v>
      </c>
      <c r="B1836" t="s">
        <v>6437</v>
      </c>
      <c r="C1836" t="s">
        <v>14</v>
      </c>
      <c r="D1836">
        <v>39.928084599999998</v>
      </c>
      <c r="E1836">
        <v>-75.165254500000003</v>
      </c>
      <c r="F1836" t="s">
        <v>6438</v>
      </c>
      <c r="G1836">
        <v>608</v>
      </c>
      <c r="H1836">
        <v>4.5</v>
      </c>
      <c r="I1836" t="s">
        <v>6458</v>
      </c>
      <c r="J1836">
        <v>5</v>
      </c>
      <c r="K1836" t="s">
        <v>6459</v>
      </c>
      <c r="L1836" t="s">
        <v>6460</v>
      </c>
    </row>
    <row r="1837" spans="1:24" x14ac:dyDescent="0.3">
      <c r="A1837" t="s">
        <v>6436</v>
      </c>
      <c r="B1837" t="s">
        <v>6437</v>
      </c>
      <c r="C1837" t="s">
        <v>14</v>
      </c>
      <c r="D1837">
        <v>39.928084599999998</v>
      </c>
      <c r="E1837">
        <v>-75.165254500000003</v>
      </c>
      <c r="F1837" t="s">
        <v>6438</v>
      </c>
      <c r="G1837">
        <v>608</v>
      </c>
      <c r="H1837">
        <v>4.5</v>
      </c>
      <c r="I1837" t="s">
        <v>6461</v>
      </c>
      <c r="J1837">
        <v>5</v>
      </c>
      <c r="L1837" t="s">
        <v>6462</v>
      </c>
    </row>
    <row r="1838" spans="1:24" x14ac:dyDescent="0.3">
      <c r="A1838" t="s">
        <v>6436</v>
      </c>
      <c r="B1838" t="s">
        <v>6437</v>
      </c>
      <c r="C1838" t="s">
        <v>14</v>
      </c>
      <c r="D1838">
        <v>39.928084599999998</v>
      </c>
      <c r="E1838">
        <v>-75.165254500000003</v>
      </c>
      <c r="F1838" t="s">
        <v>6438</v>
      </c>
      <c r="G1838">
        <v>608</v>
      </c>
      <c r="H1838">
        <v>4.5</v>
      </c>
      <c r="I1838" t="s">
        <v>6463</v>
      </c>
      <c r="J1838">
        <v>5</v>
      </c>
      <c r="K1838" t="s">
        <v>6464</v>
      </c>
      <c r="L1838" t="s">
        <v>6465</v>
      </c>
    </row>
    <row r="1839" spans="1:24" x14ac:dyDescent="0.3">
      <c r="A1839" t="s">
        <v>6436</v>
      </c>
      <c r="B1839" t="s">
        <v>6437</v>
      </c>
      <c r="C1839" t="s">
        <v>14</v>
      </c>
      <c r="D1839">
        <v>39.928084599999998</v>
      </c>
      <c r="E1839">
        <v>-75.165254500000003</v>
      </c>
      <c r="F1839" t="s">
        <v>6438</v>
      </c>
      <c r="G1839">
        <v>608</v>
      </c>
      <c r="H1839">
        <v>4.5</v>
      </c>
      <c r="I1839" t="s">
        <v>6466</v>
      </c>
      <c r="J1839">
        <v>3</v>
      </c>
      <c r="K1839" t="s">
        <v>6467</v>
      </c>
      <c r="L1839" t="s">
        <v>6468</v>
      </c>
      <c r="M1839" t="s">
        <v>6469</v>
      </c>
      <c r="N1839" t="s">
        <v>6470</v>
      </c>
      <c r="O1839" t="s">
        <v>6471</v>
      </c>
      <c r="P1839" t="s">
        <v>6472</v>
      </c>
      <c r="Q1839" t="s">
        <v>6473</v>
      </c>
      <c r="R1839" t="s">
        <v>6474</v>
      </c>
      <c r="S1839" t="s">
        <v>6475</v>
      </c>
      <c r="T1839" t="s">
        <v>6476</v>
      </c>
      <c r="U1839" t="s">
        <v>6477</v>
      </c>
      <c r="V1839" t="s">
        <v>6478</v>
      </c>
      <c r="W1839" t="s">
        <v>6479</v>
      </c>
      <c r="X1839" t="s">
        <v>6480</v>
      </c>
    </row>
    <row r="1840" spans="1:24" x14ac:dyDescent="0.3">
      <c r="A1840" t="s">
        <v>6436</v>
      </c>
      <c r="B1840" t="s">
        <v>6437</v>
      </c>
      <c r="C1840" t="s">
        <v>14</v>
      </c>
      <c r="D1840">
        <v>39.928084599999998</v>
      </c>
      <c r="E1840">
        <v>-75.165254500000003</v>
      </c>
      <c r="F1840" t="s">
        <v>6438</v>
      </c>
      <c r="G1840">
        <v>608</v>
      </c>
      <c r="H1840">
        <v>4.5</v>
      </c>
      <c r="I1840" t="s">
        <v>6481</v>
      </c>
      <c r="J1840">
        <v>5</v>
      </c>
      <c r="L1840" t="s">
        <v>6482</v>
      </c>
    </row>
    <row r="1841" spans="1:12" x14ac:dyDescent="0.3">
      <c r="A1841" t="s">
        <v>6436</v>
      </c>
      <c r="B1841" t="s">
        <v>6437</v>
      </c>
      <c r="C1841" t="s">
        <v>14</v>
      </c>
      <c r="D1841">
        <v>39.928084599999998</v>
      </c>
      <c r="E1841">
        <v>-75.165254500000003</v>
      </c>
      <c r="F1841" t="s">
        <v>6438</v>
      </c>
      <c r="G1841">
        <v>608</v>
      </c>
      <c r="H1841">
        <v>4.5</v>
      </c>
      <c r="I1841" t="s">
        <v>6483</v>
      </c>
      <c r="J1841">
        <v>4</v>
      </c>
      <c r="K1841" t="s">
        <v>6484</v>
      </c>
      <c r="L1841" t="e">
        <f>-loKeff8AHTY4HoQY5WgtQ</f>
        <v>#NAME?</v>
      </c>
    </row>
    <row r="1842" spans="1:12" x14ac:dyDescent="0.3">
      <c r="A1842" t="s">
        <v>6485</v>
      </c>
      <c r="B1842" t="s">
        <v>6486</v>
      </c>
      <c r="C1842" t="s">
        <v>14</v>
      </c>
      <c r="D1842">
        <v>39.941876600000001</v>
      </c>
      <c r="E1842">
        <v>-75.145198800000003</v>
      </c>
      <c r="F1842" t="s">
        <v>6487</v>
      </c>
      <c r="G1842">
        <v>604</v>
      </c>
      <c r="H1842">
        <v>4</v>
      </c>
      <c r="I1842" t="s">
        <v>6488</v>
      </c>
      <c r="J1842">
        <v>5</v>
      </c>
      <c r="K1842" t="s">
        <v>6489</v>
      </c>
      <c r="L1842" t="s">
        <v>6490</v>
      </c>
    </row>
    <row r="1843" spans="1:12" x14ac:dyDescent="0.3">
      <c r="A1843" t="s">
        <v>6485</v>
      </c>
      <c r="B1843" t="s">
        <v>6486</v>
      </c>
      <c r="C1843" t="s">
        <v>14</v>
      </c>
      <c r="D1843">
        <v>39.941876600000001</v>
      </c>
      <c r="E1843">
        <v>-75.145198800000003</v>
      </c>
      <c r="F1843" t="s">
        <v>6487</v>
      </c>
      <c r="G1843">
        <v>604</v>
      </c>
      <c r="H1843">
        <v>4</v>
      </c>
      <c r="I1843" t="s">
        <v>6491</v>
      </c>
      <c r="J1843">
        <v>5</v>
      </c>
      <c r="K1843" t="s">
        <v>6492</v>
      </c>
      <c r="L1843" t="s">
        <v>6493</v>
      </c>
    </row>
    <row r="1844" spans="1:12" x14ac:dyDescent="0.3">
      <c r="A1844" t="s">
        <v>6485</v>
      </c>
      <c r="B1844" t="s">
        <v>6486</v>
      </c>
      <c r="C1844" t="s">
        <v>14</v>
      </c>
      <c r="D1844">
        <v>39.941876600000001</v>
      </c>
      <c r="E1844">
        <v>-75.145198800000003</v>
      </c>
      <c r="F1844" t="s">
        <v>6487</v>
      </c>
      <c r="G1844">
        <v>604</v>
      </c>
      <c r="H1844">
        <v>4</v>
      </c>
      <c r="I1844" t="s">
        <v>6494</v>
      </c>
      <c r="J1844">
        <v>4</v>
      </c>
      <c r="K1844" t="s">
        <v>6495</v>
      </c>
      <c r="L1844" t="s">
        <v>6496</v>
      </c>
    </row>
    <row r="1845" spans="1:12" x14ac:dyDescent="0.3">
      <c r="A1845" t="s">
        <v>6485</v>
      </c>
      <c r="B1845" t="s">
        <v>6486</v>
      </c>
      <c r="C1845" t="s">
        <v>14</v>
      </c>
      <c r="D1845">
        <v>39.941876600000001</v>
      </c>
      <c r="E1845">
        <v>-75.145198800000003</v>
      </c>
      <c r="F1845" t="s">
        <v>6487</v>
      </c>
      <c r="G1845">
        <v>604</v>
      </c>
      <c r="H1845">
        <v>4</v>
      </c>
      <c r="I1845" t="s">
        <v>6497</v>
      </c>
      <c r="J1845">
        <v>4</v>
      </c>
      <c r="K1845" t="s">
        <v>6498</v>
      </c>
      <c r="L1845" t="e">
        <f>-tX6hgNHYMUr433rYapm-g</f>
        <v>#NAME?</v>
      </c>
    </row>
    <row r="1846" spans="1:12" x14ac:dyDescent="0.3">
      <c r="A1846" t="s">
        <v>6485</v>
      </c>
      <c r="B1846" t="s">
        <v>6486</v>
      </c>
      <c r="C1846" t="s">
        <v>14</v>
      </c>
      <c r="D1846">
        <v>39.941876600000001</v>
      </c>
      <c r="E1846">
        <v>-75.145198800000003</v>
      </c>
      <c r="F1846" t="s">
        <v>6487</v>
      </c>
      <c r="G1846">
        <v>604</v>
      </c>
      <c r="H1846">
        <v>4</v>
      </c>
      <c r="I1846" t="s">
        <v>6499</v>
      </c>
      <c r="J1846">
        <v>1</v>
      </c>
      <c r="K1846" t="s">
        <v>6500</v>
      </c>
      <c r="L1846" t="s">
        <v>6501</v>
      </c>
    </row>
    <row r="1847" spans="1:12" x14ac:dyDescent="0.3">
      <c r="A1847" t="s">
        <v>6485</v>
      </c>
      <c r="B1847" t="s">
        <v>6486</v>
      </c>
      <c r="C1847" t="s">
        <v>14</v>
      </c>
      <c r="D1847">
        <v>39.941876600000001</v>
      </c>
      <c r="E1847">
        <v>-75.145198800000003</v>
      </c>
      <c r="F1847" t="s">
        <v>6487</v>
      </c>
      <c r="G1847">
        <v>604</v>
      </c>
      <c r="H1847">
        <v>4</v>
      </c>
      <c r="I1847" t="s">
        <v>6502</v>
      </c>
      <c r="J1847">
        <v>3</v>
      </c>
      <c r="K1847" t="s">
        <v>6503</v>
      </c>
      <c r="L1847" t="s">
        <v>6504</v>
      </c>
    </row>
    <row r="1848" spans="1:12" x14ac:dyDescent="0.3">
      <c r="A1848" t="s">
        <v>6485</v>
      </c>
      <c r="B1848" t="s">
        <v>6486</v>
      </c>
      <c r="C1848" t="s">
        <v>14</v>
      </c>
      <c r="D1848">
        <v>39.941876600000001</v>
      </c>
      <c r="E1848">
        <v>-75.145198800000003</v>
      </c>
      <c r="F1848" t="s">
        <v>6487</v>
      </c>
      <c r="G1848">
        <v>604</v>
      </c>
      <c r="H1848">
        <v>4</v>
      </c>
      <c r="I1848" t="s">
        <v>6505</v>
      </c>
      <c r="J1848">
        <v>5</v>
      </c>
      <c r="L1848" t="s">
        <v>6506</v>
      </c>
    </row>
    <row r="1849" spans="1:12" x14ac:dyDescent="0.3">
      <c r="A1849" t="s">
        <v>6485</v>
      </c>
      <c r="B1849" t="s">
        <v>6486</v>
      </c>
      <c r="C1849" t="s">
        <v>14</v>
      </c>
      <c r="D1849">
        <v>39.941876600000001</v>
      </c>
      <c r="E1849">
        <v>-75.145198800000003</v>
      </c>
      <c r="F1849" t="s">
        <v>6487</v>
      </c>
      <c r="G1849">
        <v>604</v>
      </c>
      <c r="H1849">
        <v>4</v>
      </c>
      <c r="I1849" t="s">
        <v>6507</v>
      </c>
      <c r="J1849">
        <v>4</v>
      </c>
      <c r="K1849" t="s">
        <v>6508</v>
      </c>
      <c r="L1849" t="s">
        <v>5987</v>
      </c>
    </row>
    <row r="1850" spans="1:12" x14ac:dyDescent="0.3">
      <c r="A1850" t="s">
        <v>6485</v>
      </c>
      <c r="B1850" t="s">
        <v>6486</v>
      </c>
      <c r="C1850" t="s">
        <v>14</v>
      </c>
      <c r="D1850">
        <v>39.941876600000001</v>
      </c>
      <c r="E1850">
        <v>-75.145198800000003</v>
      </c>
      <c r="F1850" t="s">
        <v>6487</v>
      </c>
      <c r="G1850">
        <v>604</v>
      </c>
      <c r="H1850">
        <v>4</v>
      </c>
      <c r="I1850" t="s">
        <v>6509</v>
      </c>
      <c r="J1850">
        <v>5</v>
      </c>
      <c r="K1850" t="s">
        <v>6510</v>
      </c>
      <c r="L1850" t="s">
        <v>6511</v>
      </c>
    </row>
    <row r="1851" spans="1:12" x14ac:dyDescent="0.3">
      <c r="A1851" t="s">
        <v>6485</v>
      </c>
      <c r="B1851" t="s">
        <v>6486</v>
      </c>
      <c r="C1851" t="s">
        <v>14</v>
      </c>
      <c r="D1851">
        <v>39.941876600000001</v>
      </c>
      <c r="E1851">
        <v>-75.145198800000003</v>
      </c>
      <c r="F1851" t="s">
        <v>6487</v>
      </c>
      <c r="G1851">
        <v>604</v>
      </c>
      <c r="H1851">
        <v>4</v>
      </c>
      <c r="I1851" t="s">
        <v>6512</v>
      </c>
      <c r="J1851">
        <v>5</v>
      </c>
      <c r="L1851" t="s">
        <v>6513</v>
      </c>
    </row>
    <row r="1852" spans="1:12" x14ac:dyDescent="0.3">
      <c r="A1852" t="s">
        <v>6514</v>
      </c>
      <c r="B1852" t="s">
        <v>6515</v>
      </c>
      <c r="C1852" t="s">
        <v>14</v>
      </c>
      <c r="D1852">
        <v>40.024773099999997</v>
      </c>
      <c r="E1852">
        <v>-75.221316200000004</v>
      </c>
      <c r="F1852" t="s">
        <v>6516</v>
      </c>
      <c r="G1852">
        <v>604</v>
      </c>
      <c r="H1852">
        <v>4</v>
      </c>
      <c r="I1852" t="s">
        <v>6517</v>
      </c>
      <c r="J1852">
        <v>4</v>
      </c>
      <c r="K1852" t="s">
        <v>6518</v>
      </c>
      <c r="L1852" t="s">
        <v>6519</v>
      </c>
    </row>
    <row r="1853" spans="1:12" x14ac:dyDescent="0.3">
      <c r="A1853" t="s">
        <v>6514</v>
      </c>
      <c r="B1853" t="s">
        <v>6515</v>
      </c>
      <c r="C1853" t="s">
        <v>14</v>
      </c>
      <c r="D1853">
        <v>40.024773099999997</v>
      </c>
      <c r="E1853">
        <v>-75.221316200000004</v>
      </c>
      <c r="F1853" t="s">
        <v>6516</v>
      </c>
      <c r="G1853">
        <v>604</v>
      </c>
      <c r="H1853">
        <v>4</v>
      </c>
      <c r="I1853" t="s">
        <v>6520</v>
      </c>
      <c r="J1853">
        <v>4</v>
      </c>
      <c r="K1853" t="s">
        <v>6521</v>
      </c>
      <c r="L1853" t="s">
        <v>6522</v>
      </c>
    </row>
    <row r="1854" spans="1:12" x14ac:dyDescent="0.3">
      <c r="A1854" t="s">
        <v>6514</v>
      </c>
      <c r="B1854" t="s">
        <v>6515</v>
      </c>
      <c r="C1854" t="s">
        <v>14</v>
      </c>
      <c r="D1854">
        <v>40.024773099999997</v>
      </c>
      <c r="E1854">
        <v>-75.221316200000004</v>
      </c>
      <c r="F1854" t="s">
        <v>6516</v>
      </c>
      <c r="G1854">
        <v>604</v>
      </c>
      <c r="H1854">
        <v>4</v>
      </c>
      <c r="I1854" t="s">
        <v>6523</v>
      </c>
      <c r="J1854">
        <v>5</v>
      </c>
      <c r="K1854" t="s">
        <v>6524</v>
      </c>
      <c r="L1854" t="s">
        <v>6525</v>
      </c>
    </row>
    <row r="1855" spans="1:12" x14ac:dyDescent="0.3">
      <c r="A1855" t="s">
        <v>6514</v>
      </c>
      <c r="B1855" t="s">
        <v>6515</v>
      </c>
      <c r="C1855" t="s">
        <v>14</v>
      </c>
      <c r="D1855">
        <v>40.024773099999997</v>
      </c>
      <c r="E1855">
        <v>-75.221316200000004</v>
      </c>
      <c r="F1855" t="s">
        <v>6516</v>
      </c>
      <c r="G1855">
        <v>604</v>
      </c>
      <c r="H1855">
        <v>4</v>
      </c>
      <c r="I1855" t="s">
        <v>6526</v>
      </c>
      <c r="J1855">
        <v>5</v>
      </c>
      <c r="L1855" t="s">
        <v>6527</v>
      </c>
    </row>
    <row r="1856" spans="1:12" x14ac:dyDescent="0.3">
      <c r="A1856" t="s">
        <v>6514</v>
      </c>
      <c r="B1856" t="s">
        <v>6515</v>
      </c>
      <c r="C1856" t="s">
        <v>14</v>
      </c>
      <c r="D1856">
        <v>40.024773099999997</v>
      </c>
      <c r="E1856">
        <v>-75.221316200000004</v>
      </c>
      <c r="F1856" t="s">
        <v>6516</v>
      </c>
      <c r="G1856">
        <v>604</v>
      </c>
      <c r="H1856">
        <v>4</v>
      </c>
      <c r="I1856" t="s">
        <v>6528</v>
      </c>
      <c r="J1856">
        <v>5</v>
      </c>
      <c r="L1856" t="s">
        <v>6529</v>
      </c>
    </row>
    <row r="1857" spans="1:66" x14ac:dyDescent="0.3">
      <c r="A1857" t="s">
        <v>6514</v>
      </c>
      <c r="B1857" t="s">
        <v>6515</v>
      </c>
      <c r="C1857" t="s">
        <v>14</v>
      </c>
      <c r="D1857">
        <v>40.024773099999997</v>
      </c>
      <c r="E1857">
        <v>-75.221316200000004</v>
      </c>
      <c r="F1857" t="s">
        <v>6516</v>
      </c>
      <c r="G1857">
        <v>604</v>
      </c>
      <c r="H1857">
        <v>4</v>
      </c>
      <c r="I1857" t="s">
        <v>6530</v>
      </c>
      <c r="J1857">
        <v>4</v>
      </c>
      <c r="K1857" t="s">
        <v>6531</v>
      </c>
      <c r="L1857" t="s">
        <v>6532</v>
      </c>
    </row>
    <row r="1858" spans="1:66" x14ac:dyDescent="0.3">
      <c r="A1858" t="s">
        <v>6514</v>
      </c>
      <c r="B1858" t="s">
        <v>6515</v>
      </c>
      <c r="C1858" t="s">
        <v>14</v>
      </c>
      <c r="D1858">
        <v>40.024773099999997</v>
      </c>
      <c r="E1858">
        <v>-75.221316200000004</v>
      </c>
      <c r="F1858" t="s">
        <v>6516</v>
      </c>
      <c r="G1858">
        <v>604</v>
      </c>
      <c r="H1858">
        <v>4</v>
      </c>
      <c r="I1858" t="s">
        <v>6533</v>
      </c>
      <c r="J1858">
        <v>2</v>
      </c>
      <c r="K1858" t="s">
        <v>6534</v>
      </c>
      <c r="L1858" t="s">
        <v>6535</v>
      </c>
    </row>
    <row r="1859" spans="1:66" x14ac:dyDescent="0.3">
      <c r="A1859" t="s">
        <v>6514</v>
      </c>
      <c r="B1859" t="s">
        <v>6515</v>
      </c>
      <c r="C1859" t="s">
        <v>14</v>
      </c>
      <c r="D1859">
        <v>40.024773099999997</v>
      </c>
      <c r="E1859">
        <v>-75.221316200000004</v>
      </c>
      <c r="F1859" t="s">
        <v>6516</v>
      </c>
      <c r="G1859">
        <v>604</v>
      </c>
      <c r="H1859">
        <v>4</v>
      </c>
      <c r="I1859" t="s">
        <v>6536</v>
      </c>
      <c r="J1859">
        <v>4</v>
      </c>
      <c r="L1859" t="s">
        <v>467</v>
      </c>
    </row>
    <row r="1860" spans="1:66" x14ac:dyDescent="0.3">
      <c r="A1860" t="s">
        <v>6514</v>
      </c>
      <c r="B1860" t="s">
        <v>6515</v>
      </c>
      <c r="C1860" t="s">
        <v>14</v>
      </c>
      <c r="D1860">
        <v>40.024773099999997</v>
      </c>
      <c r="E1860">
        <v>-75.221316200000004</v>
      </c>
      <c r="F1860" t="s">
        <v>6516</v>
      </c>
      <c r="G1860">
        <v>604</v>
      </c>
      <c r="H1860">
        <v>4</v>
      </c>
      <c r="I1860" t="s">
        <v>6537</v>
      </c>
      <c r="J1860">
        <v>4</v>
      </c>
      <c r="L1860" t="s">
        <v>6538</v>
      </c>
    </row>
    <row r="1861" spans="1:66" x14ac:dyDescent="0.3">
      <c r="A1861" t="s">
        <v>6514</v>
      </c>
      <c r="B1861" t="s">
        <v>6515</v>
      </c>
      <c r="C1861" t="s">
        <v>14</v>
      </c>
      <c r="D1861">
        <v>40.024773099999997</v>
      </c>
      <c r="E1861">
        <v>-75.221316200000004</v>
      </c>
      <c r="F1861" t="s">
        <v>6516</v>
      </c>
      <c r="G1861">
        <v>604</v>
      </c>
      <c r="H1861">
        <v>4</v>
      </c>
      <c r="I1861" t="s">
        <v>6539</v>
      </c>
      <c r="J1861">
        <v>3</v>
      </c>
      <c r="K1861" t="s">
        <v>6540</v>
      </c>
      <c r="L1861" t="s">
        <v>6541</v>
      </c>
    </row>
    <row r="1862" spans="1:66" x14ac:dyDescent="0.3">
      <c r="A1862" t="s">
        <v>6542</v>
      </c>
      <c r="B1862" t="s">
        <v>6543</v>
      </c>
      <c r="C1862" t="s">
        <v>14</v>
      </c>
      <c r="D1862">
        <v>39.953349317499999</v>
      </c>
      <c r="E1862">
        <v>-75.193518705000002</v>
      </c>
      <c r="F1862" t="s">
        <v>6544</v>
      </c>
      <c r="G1862">
        <v>601</v>
      </c>
      <c r="H1862">
        <v>3</v>
      </c>
      <c r="I1862" t="s">
        <v>6545</v>
      </c>
      <c r="J1862">
        <v>3</v>
      </c>
      <c r="K1862" t="s">
        <v>6546</v>
      </c>
      <c r="L1862" t="s">
        <v>6547</v>
      </c>
      <c r="M1862" t="s">
        <v>6548</v>
      </c>
      <c r="N1862" t="s">
        <v>6549</v>
      </c>
      <c r="O1862" t="s">
        <v>6550</v>
      </c>
      <c r="P1862" t="s">
        <v>6551</v>
      </c>
      <c r="Q1862" t="s">
        <v>6552</v>
      </c>
      <c r="R1862" t="s">
        <v>6553</v>
      </c>
      <c r="S1862" t="s">
        <v>6554</v>
      </c>
      <c r="T1862" t="s">
        <v>6555</v>
      </c>
      <c r="U1862" t="s">
        <v>6556</v>
      </c>
      <c r="V1862" t="s">
        <v>6557</v>
      </c>
      <c r="W1862" t="s">
        <v>6558</v>
      </c>
      <c r="X1862" t="s">
        <v>6559</v>
      </c>
      <c r="Y1862" t="s">
        <v>6560</v>
      </c>
      <c r="Z1862" t="s">
        <v>6561</v>
      </c>
      <c r="AA1862" t="s">
        <v>6562</v>
      </c>
      <c r="AB1862" t="s">
        <v>6563</v>
      </c>
      <c r="AC1862" t="s">
        <v>6564</v>
      </c>
      <c r="AD1862" t="s">
        <v>6565</v>
      </c>
      <c r="AE1862" t="s">
        <v>6566</v>
      </c>
      <c r="AF1862" t="s">
        <v>6567</v>
      </c>
      <c r="AG1862" t="s">
        <v>6568</v>
      </c>
      <c r="AH1862" t="s">
        <v>6569</v>
      </c>
      <c r="AI1862" t="s">
        <v>6570</v>
      </c>
      <c r="AJ1862" t="s">
        <v>6571</v>
      </c>
      <c r="AK1862" t="s">
        <v>6572</v>
      </c>
      <c r="AL1862" t="s">
        <v>6573</v>
      </c>
      <c r="AM1862" t="s">
        <v>6574</v>
      </c>
      <c r="AN1862" t="s">
        <v>6575</v>
      </c>
      <c r="AO1862" t="s">
        <v>6576</v>
      </c>
      <c r="AP1862" t="s">
        <v>6577</v>
      </c>
      <c r="AQ1862" t="s">
        <v>6578</v>
      </c>
      <c r="AR1862" t="s">
        <v>6579</v>
      </c>
      <c r="AS1862" t="s">
        <v>6580</v>
      </c>
      <c r="AT1862" t="s">
        <v>6581</v>
      </c>
      <c r="AU1862" t="s">
        <v>6582</v>
      </c>
      <c r="AV1862" t="s">
        <v>6583</v>
      </c>
      <c r="AW1862" t="s">
        <v>6584</v>
      </c>
      <c r="AX1862" t="s">
        <v>6585</v>
      </c>
      <c r="AY1862" t="s">
        <v>6586</v>
      </c>
      <c r="AZ1862" t="s">
        <v>6587</v>
      </c>
      <c r="BA1862" t="s">
        <v>6588</v>
      </c>
      <c r="BB1862" t="s">
        <v>6589</v>
      </c>
      <c r="BC1862" t="s">
        <v>6590</v>
      </c>
      <c r="BD1862" t="s">
        <v>6591</v>
      </c>
      <c r="BE1862" t="s">
        <v>6592</v>
      </c>
      <c r="BF1862" t="s">
        <v>6593</v>
      </c>
      <c r="BG1862" t="s">
        <v>6594</v>
      </c>
      <c r="BH1862" t="s">
        <v>6595</v>
      </c>
      <c r="BI1862" t="s">
        <v>6596</v>
      </c>
      <c r="BJ1862" t="s">
        <v>6597</v>
      </c>
      <c r="BK1862" t="s">
        <v>6598</v>
      </c>
      <c r="BL1862" t="s">
        <v>6599</v>
      </c>
      <c r="BM1862" t="s">
        <v>6600</v>
      </c>
      <c r="BN1862" t="s">
        <v>6601</v>
      </c>
    </row>
    <row r="1863" spans="1:66" x14ac:dyDescent="0.3">
      <c r="A1863" t="s">
        <v>6542</v>
      </c>
      <c r="B1863" t="s">
        <v>6543</v>
      </c>
      <c r="C1863" t="s">
        <v>14</v>
      </c>
      <c r="D1863">
        <v>39.953349317499999</v>
      </c>
      <c r="E1863">
        <v>-75.193518705000002</v>
      </c>
      <c r="F1863" t="s">
        <v>6544</v>
      </c>
      <c r="G1863">
        <v>601</v>
      </c>
      <c r="H1863">
        <v>3</v>
      </c>
      <c r="I1863" t="s">
        <v>6602</v>
      </c>
      <c r="J1863">
        <v>3</v>
      </c>
      <c r="K1863" t="s">
        <v>6603</v>
      </c>
      <c r="L1863" t="s">
        <v>6604</v>
      </c>
      <c r="M1863" t="s">
        <v>6605</v>
      </c>
      <c r="N1863" t="s">
        <v>6606</v>
      </c>
      <c r="O1863" t="s">
        <v>1207</v>
      </c>
    </row>
    <row r="1864" spans="1:66" x14ac:dyDescent="0.3">
      <c r="A1864" t="s">
        <v>6542</v>
      </c>
      <c r="B1864" t="s">
        <v>6543</v>
      </c>
      <c r="C1864" t="s">
        <v>14</v>
      </c>
      <c r="D1864">
        <v>39.953349317499999</v>
      </c>
      <c r="E1864">
        <v>-75.193518705000002</v>
      </c>
      <c r="F1864" t="s">
        <v>6544</v>
      </c>
      <c r="G1864">
        <v>601</v>
      </c>
      <c r="H1864">
        <v>3</v>
      </c>
      <c r="I1864" t="s">
        <v>6607</v>
      </c>
      <c r="J1864">
        <v>2</v>
      </c>
      <c r="K1864" t="s">
        <v>6608</v>
      </c>
      <c r="L1864" t="s">
        <v>6609</v>
      </c>
      <c r="M1864" t="s">
        <v>6610</v>
      </c>
      <c r="N1864" t="s">
        <v>6611</v>
      </c>
      <c r="O1864" t="s">
        <v>6612</v>
      </c>
      <c r="P1864" t="s">
        <v>6613</v>
      </c>
      <c r="Q1864" t="s">
        <v>6614</v>
      </c>
      <c r="R1864" t="s">
        <v>6615</v>
      </c>
      <c r="S1864" t="s">
        <v>6616</v>
      </c>
      <c r="T1864" t="s">
        <v>6617</v>
      </c>
      <c r="U1864" t="s">
        <v>6618</v>
      </c>
      <c r="V1864" t="s">
        <v>6619</v>
      </c>
      <c r="W1864" t="s">
        <v>6620</v>
      </c>
      <c r="X1864" t="s">
        <v>6621</v>
      </c>
      <c r="Y1864" t="s">
        <v>6622</v>
      </c>
      <c r="Z1864" t="s">
        <v>6623</v>
      </c>
      <c r="AA1864" t="s">
        <v>6624</v>
      </c>
      <c r="AB1864" t="s">
        <v>6625</v>
      </c>
      <c r="AC1864" t="s">
        <v>6626</v>
      </c>
      <c r="AD1864" t="s">
        <v>6627</v>
      </c>
      <c r="AE1864" t="s">
        <v>6628</v>
      </c>
      <c r="AF1864" t="s">
        <v>6629</v>
      </c>
      <c r="AG1864" t="s">
        <v>6630</v>
      </c>
      <c r="AH1864" t="s">
        <v>6631</v>
      </c>
      <c r="AI1864" t="s">
        <v>6632</v>
      </c>
      <c r="AJ1864" t="s">
        <v>6633</v>
      </c>
      <c r="AK1864" t="s">
        <v>6634</v>
      </c>
      <c r="AL1864" t="s">
        <v>6635</v>
      </c>
      <c r="AM1864" t="s">
        <v>6636</v>
      </c>
      <c r="AN1864" t="s">
        <v>6637</v>
      </c>
      <c r="AO1864" t="s">
        <v>6638</v>
      </c>
    </row>
    <row r="1865" spans="1:66" x14ac:dyDescent="0.3">
      <c r="A1865" t="s">
        <v>6542</v>
      </c>
      <c r="B1865" t="s">
        <v>6543</v>
      </c>
      <c r="C1865" t="s">
        <v>14</v>
      </c>
      <c r="D1865">
        <v>39.953349317499999</v>
      </c>
      <c r="E1865">
        <v>-75.193518705000002</v>
      </c>
      <c r="F1865" t="s">
        <v>6544</v>
      </c>
      <c r="G1865">
        <v>601</v>
      </c>
      <c r="H1865">
        <v>3</v>
      </c>
      <c r="I1865" t="s">
        <v>6639</v>
      </c>
      <c r="J1865">
        <v>5</v>
      </c>
      <c r="K1865" t="s">
        <v>6640</v>
      </c>
      <c r="L1865" t="s">
        <v>3838</v>
      </c>
    </row>
    <row r="1866" spans="1:66" x14ac:dyDescent="0.3">
      <c r="A1866" t="s">
        <v>6542</v>
      </c>
      <c r="B1866" t="s">
        <v>6543</v>
      </c>
      <c r="C1866" t="s">
        <v>14</v>
      </c>
      <c r="D1866">
        <v>39.953349317499999</v>
      </c>
      <c r="E1866">
        <v>-75.193518705000002</v>
      </c>
      <c r="F1866" t="s">
        <v>6544</v>
      </c>
      <c r="G1866">
        <v>601</v>
      </c>
      <c r="H1866">
        <v>3</v>
      </c>
      <c r="I1866" t="s">
        <v>6641</v>
      </c>
      <c r="J1866">
        <v>4</v>
      </c>
      <c r="K1866" t="s">
        <v>6642</v>
      </c>
      <c r="L1866" t="s">
        <v>6643</v>
      </c>
    </row>
    <row r="1867" spans="1:66" x14ac:dyDescent="0.3">
      <c r="A1867" t="s">
        <v>6542</v>
      </c>
      <c r="B1867" t="s">
        <v>6543</v>
      </c>
      <c r="C1867" t="s">
        <v>14</v>
      </c>
      <c r="D1867">
        <v>39.953349317499999</v>
      </c>
      <c r="E1867">
        <v>-75.193518705000002</v>
      </c>
      <c r="F1867" t="s">
        <v>6544</v>
      </c>
      <c r="G1867">
        <v>601</v>
      </c>
      <c r="H1867">
        <v>3</v>
      </c>
      <c r="I1867" t="s">
        <v>6644</v>
      </c>
      <c r="J1867">
        <v>5</v>
      </c>
      <c r="K1867" t="s">
        <v>6645</v>
      </c>
      <c r="L1867" t="s">
        <v>6646</v>
      </c>
    </row>
    <row r="1868" spans="1:66" x14ac:dyDescent="0.3">
      <c r="A1868" t="s">
        <v>6542</v>
      </c>
      <c r="B1868" t="s">
        <v>6543</v>
      </c>
      <c r="C1868" t="s">
        <v>14</v>
      </c>
      <c r="D1868">
        <v>39.953349317499999</v>
      </c>
      <c r="E1868">
        <v>-75.193518705000002</v>
      </c>
      <c r="F1868" t="s">
        <v>6544</v>
      </c>
      <c r="G1868">
        <v>601</v>
      </c>
      <c r="H1868">
        <v>3</v>
      </c>
      <c r="I1868" t="s">
        <v>6647</v>
      </c>
      <c r="J1868">
        <v>4</v>
      </c>
      <c r="L1868" t="s">
        <v>6648</v>
      </c>
    </row>
    <row r="1869" spans="1:66" x14ac:dyDescent="0.3">
      <c r="A1869" t="s">
        <v>6542</v>
      </c>
      <c r="B1869" t="s">
        <v>6543</v>
      </c>
      <c r="C1869" t="s">
        <v>14</v>
      </c>
      <c r="D1869">
        <v>39.953349317499999</v>
      </c>
      <c r="E1869">
        <v>-75.193518705000002</v>
      </c>
      <c r="F1869" t="s">
        <v>6544</v>
      </c>
      <c r="G1869">
        <v>601</v>
      </c>
      <c r="H1869">
        <v>3</v>
      </c>
      <c r="I1869" t="s">
        <v>6649</v>
      </c>
      <c r="J1869">
        <v>3</v>
      </c>
      <c r="K1869" t="s">
        <v>6650</v>
      </c>
      <c r="L1869" t="s">
        <v>6651</v>
      </c>
    </row>
    <row r="1870" spans="1:66" x14ac:dyDescent="0.3">
      <c r="A1870" t="s">
        <v>6542</v>
      </c>
      <c r="B1870" t="s">
        <v>6543</v>
      </c>
      <c r="C1870" t="s">
        <v>14</v>
      </c>
      <c r="D1870">
        <v>39.953349317499999</v>
      </c>
      <c r="E1870">
        <v>-75.193518705000002</v>
      </c>
      <c r="F1870" t="s">
        <v>6544</v>
      </c>
      <c r="G1870">
        <v>601</v>
      </c>
      <c r="H1870">
        <v>3</v>
      </c>
      <c r="I1870" t="s">
        <v>6652</v>
      </c>
      <c r="J1870">
        <v>3</v>
      </c>
      <c r="L1870" t="s">
        <v>6653</v>
      </c>
    </row>
    <row r="1871" spans="1:66" x14ac:dyDescent="0.3">
      <c r="A1871" t="s">
        <v>6542</v>
      </c>
      <c r="B1871" t="s">
        <v>6543</v>
      </c>
      <c r="C1871" t="s">
        <v>14</v>
      </c>
      <c r="D1871">
        <v>39.953349317499999</v>
      </c>
      <c r="E1871">
        <v>-75.193518705000002</v>
      </c>
      <c r="F1871" t="s">
        <v>6544</v>
      </c>
      <c r="G1871">
        <v>601</v>
      </c>
      <c r="H1871">
        <v>3</v>
      </c>
      <c r="I1871" t="s">
        <v>6654</v>
      </c>
      <c r="J1871">
        <v>4</v>
      </c>
      <c r="K1871" t="s">
        <v>6655</v>
      </c>
      <c r="L1871" t="s">
        <v>6656</v>
      </c>
    </row>
    <row r="1872" spans="1:66" x14ac:dyDescent="0.3">
      <c r="A1872" t="s">
        <v>6657</v>
      </c>
      <c r="B1872" t="s">
        <v>6658</v>
      </c>
      <c r="C1872" t="s">
        <v>14</v>
      </c>
      <c r="D1872">
        <v>39.942424709400001</v>
      </c>
      <c r="E1872">
        <v>-75.1456823945</v>
      </c>
      <c r="F1872" t="s">
        <v>6659</v>
      </c>
      <c r="G1872">
        <v>601</v>
      </c>
      <c r="H1872">
        <v>4</v>
      </c>
      <c r="I1872" t="s">
        <v>6660</v>
      </c>
      <c r="J1872">
        <v>5</v>
      </c>
      <c r="L1872" t="s">
        <v>6661</v>
      </c>
    </row>
    <row r="1873" spans="1:51" x14ac:dyDescent="0.3">
      <c r="A1873" t="s">
        <v>6657</v>
      </c>
      <c r="B1873" t="s">
        <v>6658</v>
      </c>
      <c r="C1873" t="s">
        <v>14</v>
      </c>
      <c r="D1873">
        <v>39.942424709400001</v>
      </c>
      <c r="E1873">
        <v>-75.1456823945</v>
      </c>
      <c r="F1873" t="s">
        <v>6659</v>
      </c>
      <c r="G1873">
        <v>601</v>
      </c>
      <c r="H1873">
        <v>4</v>
      </c>
      <c r="I1873" t="s">
        <v>6662</v>
      </c>
      <c r="J1873">
        <v>4</v>
      </c>
      <c r="K1873" t="s">
        <v>6663</v>
      </c>
      <c r="L1873" t="s">
        <v>6664</v>
      </c>
    </row>
    <row r="1874" spans="1:51" x14ac:dyDescent="0.3">
      <c r="A1874" t="s">
        <v>6657</v>
      </c>
      <c r="B1874" t="s">
        <v>6658</v>
      </c>
      <c r="C1874" t="s">
        <v>14</v>
      </c>
      <c r="D1874">
        <v>39.942424709400001</v>
      </c>
      <c r="E1874">
        <v>-75.1456823945</v>
      </c>
      <c r="F1874" t="s">
        <v>6659</v>
      </c>
      <c r="G1874">
        <v>601</v>
      </c>
      <c r="H1874">
        <v>4</v>
      </c>
      <c r="I1874" t="s">
        <v>6665</v>
      </c>
      <c r="J1874">
        <v>5</v>
      </c>
      <c r="K1874" t="s">
        <v>6666</v>
      </c>
      <c r="L1874" t="s">
        <v>6667</v>
      </c>
    </row>
    <row r="1875" spans="1:51" x14ac:dyDescent="0.3">
      <c r="A1875" t="s">
        <v>6657</v>
      </c>
      <c r="B1875" t="s">
        <v>6658</v>
      </c>
      <c r="C1875" t="s">
        <v>14</v>
      </c>
      <c r="D1875">
        <v>39.942424709400001</v>
      </c>
      <c r="E1875">
        <v>-75.1456823945</v>
      </c>
      <c r="F1875" t="s">
        <v>6659</v>
      </c>
      <c r="G1875">
        <v>601</v>
      </c>
      <c r="H1875">
        <v>4</v>
      </c>
      <c r="I1875" t="s">
        <v>6668</v>
      </c>
      <c r="J1875">
        <v>4</v>
      </c>
      <c r="K1875" t="s">
        <v>6669</v>
      </c>
      <c r="L1875" t="s">
        <v>6670</v>
      </c>
    </row>
    <row r="1876" spans="1:51" x14ac:dyDescent="0.3">
      <c r="A1876" t="s">
        <v>6657</v>
      </c>
      <c r="B1876" t="s">
        <v>6658</v>
      </c>
      <c r="C1876" t="s">
        <v>14</v>
      </c>
      <c r="D1876">
        <v>39.942424709400001</v>
      </c>
      <c r="E1876">
        <v>-75.1456823945</v>
      </c>
      <c r="F1876" t="s">
        <v>6659</v>
      </c>
      <c r="G1876">
        <v>601</v>
      </c>
      <c r="H1876">
        <v>4</v>
      </c>
      <c r="I1876" t="s">
        <v>6671</v>
      </c>
      <c r="J1876">
        <v>5</v>
      </c>
      <c r="K1876" t="s">
        <v>6672</v>
      </c>
      <c r="L1876" t="s">
        <v>6673</v>
      </c>
    </row>
    <row r="1877" spans="1:51" x14ac:dyDescent="0.3">
      <c r="A1877" t="s">
        <v>6657</v>
      </c>
      <c r="B1877" t="s">
        <v>6658</v>
      </c>
      <c r="C1877" t="s">
        <v>14</v>
      </c>
      <c r="D1877">
        <v>39.942424709400001</v>
      </c>
      <c r="E1877">
        <v>-75.1456823945</v>
      </c>
      <c r="F1877" t="s">
        <v>6659</v>
      </c>
      <c r="G1877">
        <v>601</v>
      </c>
      <c r="H1877">
        <v>4</v>
      </c>
      <c r="I1877" t="s">
        <v>6674</v>
      </c>
      <c r="J1877">
        <v>2</v>
      </c>
      <c r="K1877" t="s">
        <v>6675</v>
      </c>
      <c r="L1877" t="s">
        <v>6676</v>
      </c>
    </row>
    <row r="1878" spans="1:51" x14ac:dyDescent="0.3">
      <c r="A1878" t="s">
        <v>6657</v>
      </c>
      <c r="B1878" t="s">
        <v>6658</v>
      </c>
      <c r="C1878" t="s">
        <v>14</v>
      </c>
      <c r="D1878">
        <v>39.942424709400001</v>
      </c>
      <c r="E1878">
        <v>-75.1456823945</v>
      </c>
      <c r="F1878" t="s">
        <v>6659</v>
      </c>
      <c r="G1878">
        <v>601</v>
      </c>
      <c r="H1878">
        <v>4</v>
      </c>
      <c r="I1878" t="s">
        <v>6677</v>
      </c>
      <c r="J1878">
        <v>3</v>
      </c>
      <c r="K1878" t="s">
        <v>6678</v>
      </c>
      <c r="L1878" t="s">
        <v>6679</v>
      </c>
      <c r="M1878" t="s">
        <v>6680</v>
      </c>
      <c r="N1878" t="s">
        <v>6681</v>
      </c>
      <c r="O1878" t="s">
        <v>6682</v>
      </c>
      <c r="P1878" t="s">
        <v>6683</v>
      </c>
      <c r="Q1878" t="s">
        <v>6684</v>
      </c>
      <c r="R1878" t="s">
        <v>6685</v>
      </c>
    </row>
    <row r="1879" spans="1:51" x14ac:dyDescent="0.3">
      <c r="A1879" t="s">
        <v>6657</v>
      </c>
      <c r="B1879" t="s">
        <v>6658</v>
      </c>
      <c r="C1879" t="s">
        <v>14</v>
      </c>
      <c r="D1879">
        <v>39.942424709400001</v>
      </c>
      <c r="E1879">
        <v>-75.1456823945</v>
      </c>
      <c r="F1879" t="s">
        <v>6659</v>
      </c>
      <c r="G1879">
        <v>601</v>
      </c>
      <c r="H1879">
        <v>4</v>
      </c>
      <c r="I1879" t="s">
        <v>6686</v>
      </c>
      <c r="J1879">
        <v>5</v>
      </c>
      <c r="K1879" t="s">
        <v>6687</v>
      </c>
      <c r="L1879" t="s">
        <v>6688</v>
      </c>
      <c r="M1879" t="s">
        <v>6689</v>
      </c>
      <c r="N1879" t="s">
        <v>6690</v>
      </c>
      <c r="O1879" t="s">
        <v>6691</v>
      </c>
      <c r="P1879" t="s">
        <v>6692</v>
      </c>
      <c r="Q1879" t="s">
        <v>6693</v>
      </c>
      <c r="R1879" t="s">
        <v>6694</v>
      </c>
      <c r="S1879" t="s">
        <v>6695</v>
      </c>
      <c r="T1879" t="s">
        <v>6696</v>
      </c>
      <c r="U1879" t="s">
        <v>6697</v>
      </c>
      <c r="V1879" t="s">
        <v>6698</v>
      </c>
      <c r="W1879" t="s">
        <v>6699</v>
      </c>
      <c r="X1879" t="s">
        <v>6700</v>
      </c>
      <c r="Y1879" t="s">
        <v>6701</v>
      </c>
      <c r="Z1879" t="s">
        <v>6702</v>
      </c>
      <c r="AA1879" t="s">
        <v>6703</v>
      </c>
      <c r="AB1879" t="s">
        <v>6704</v>
      </c>
      <c r="AC1879" t="s">
        <v>6705</v>
      </c>
      <c r="AD1879" t="s">
        <v>6706</v>
      </c>
      <c r="AE1879" t="s">
        <v>6707</v>
      </c>
      <c r="AF1879" t="s">
        <v>6708</v>
      </c>
      <c r="AG1879" t="s">
        <v>6709</v>
      </c>
      <c r="AH1879" t="s">
        <v>6710</v>
      </c>
      <c r="AI1879" t="s">
        <v>6711</v>
      </c>
      <c r="AJ1879" t="s">
        <v>6712</v>
      </c>
      <c r="AK1879" t="s">
        <v>6713</v>
      </c>
      <c r="AL1879" t="s">
        <v>6714</v>
      </c>
      <c r="AM1879" t="s">
        <v>6715</v>
      </c>
      <c r="AN1879" t="s">
        <v>6716</v>
      </c>
      <c r="AO1879" t="s">
        <v>6717</v>
      </c>
      <c r="AP1879" t="s">
        <v>6718</v>
      </c>
      <c r="AQ1879" t="s">
        <v>6719</v>
      </c>
      <c r="AR1879" t="s">
        <v>6720</v>
      </c>
      <c r="AS1879" t="s">
        <v>6721</v>
      </c>
      <c r="AT1879" t="s">
        <v>6722</v>
      </c>
      <c r="AU1879" t="s">
        <v>6723</v>
      </c>
      <c r="AV1879" t="s">
        <v>6724</v>
      </c>
      <c r="AW1879" t="s">
        <v>6725</v>
      </c>
      <c r="AX1879" t="s">
        <v>6726</v>
      </c>
      <c r="AY1879" t="s">
        <v>6727</v>
      </c>
    </row>
    <row r="1880" spans="1:51" x14ac:dyDescent="0.3">
      <c r="A1880" t="s">
        <v>6657</v>
      </c>
      <c r="B1880" t="s">
        <v>6658</v>
      </c>
      <c r="C1880" t="s">
        <v>14</v>
      </c>
      <c r="D1880">
        <v>39.942424709400001</v>
      </c>
      <c r="E1880">
        <v>-75.1456823945</v>
      </c>
      <c r="F1880" t="s">
        <v>6659</v>
      </c>
      <c r="G1880">
        <v>601</v>
      </c>
      <c r="H1880">
        <v>4</v>
      </c>
      <c r="I1880" t="e">
        <f>-nXifpCr055GuUdcLyU5Kg</f>
        <v>#NAME?</v>
      </c>
      <c r="J1880">
        <v>4</v>
      </c>
      <c r="K1880" t="s">
        <v>6728</v>
      </c>
      <c r="L1880" t="s">
        <v>6729</v>
      </c>
    </row>
    <row r="1881" spans="1:51" x14ac:dyDescent="0.3">
      <c r="A1881" t="s">
        <v>6657</v>
      </c>
      <c r="B1881" t="s">
        <v>6658</v>
      </c>
      <c r="C1881" t="s">
        <v>14</v>
      </c>
      <c r="D1881">
        <v>39.942424709400001</v>
      </c>
      <c r="E1881">
        <v>-75.1456823945</v>
      </c>
      <c r="F1881" t="s">
        <v>6659</v>
      </c>
      <c r="G1881">
        <v>601</v>
      </c>
      <c r="H1881">
        <v>4</v>
      </c>
      <c r="I1881" t="s">
        <v>6730</v>
      </c>
      <c r="J1881">
        <v>5</v>
      </c>
      <c r="L1881" t="s">
        <v>6731</v>
      </c>
    </row>
    <row r="1882" spans="1:51" x14ac:dyDescent="0.3">
      <c r="A1882" t="s">
        <v>6732</v>
      </c>
      <c r="B1882" t="s">
        <v>6733</v>
      </c>
      <c r="C1882" t="s">
        <v>14</v>
      </c>
      <c r="D1882">
        <v>40.024735</v>
      </c>
      <c r="E1882">
        <v>-75.222267299999999</v>
      </c>
      <c r="F1882" t="s">
        <v>6734</v>
      </c>
      <c r="G1882">
        <v>599</v>
      </c>
      <c r="H1882">
        <v>3.5</v>
      </c>
      <c r="I1882" t="s">
        <v>6735</v>
      </c>
      <c r="J1882">
        <v>4</v>
      </c>
      <c r="K1882" t="s">
        <v>6736</v>
      </c>
      <c r="L1882" t="s">
        <v>6737</v>
      </c>
    </row>
    <row r="1883" spans="1:51" x14ac:dyDescent="0.3">
      <c r="A1883" t="s">
        <v>6732</v>
      </c>
      <c r="B1883" t="s">
        <v>6733</v>
      </c>
      <c r="C1883" t="s">
        <v>14</v>
      </c>
      <c r="D1883">
        <v>40.024735</v>
      </c>
      <c r="E1883">
        <v>-75.222267299999999</v>
      </c>
      <c r="F1883" t="s">
        <v>6734</v>
      </c>
      <c r="G1883">
        <v>599</v>
      </c>
      <c r="H1883">
        <v>3.5</v>
      </c>
      <c r="I1883" t="e">
        <f>-udFZ7IZQnAOCqc2vxgBYA</f>
        <v>#NAME?</v>
      </c>
      <c r="J1883">
        <v>4</v>
      </c>
      <c r="K1883" t="s">
        <v>6738</v>
      </c>
      <c r="L1883" t="s">
        <v>6739</v>
      </c>
    </row>
    <row r="1884" spans="1:51" x14ac:dyDescent="0.3">
      <c r="A1884" t="s">
        <v>6732</v>
      </c>
      <c r="B1884" t="s">
        <v>6733</v>
      </c>
      <c r="C1884" t="s">
        <v>14</v>
      </c>
      <c r="D1884">
        <v>40.024735</v>
      </c>
      <c r="E1884">
        <v>-75.222267299999999</v>
      </c>
      <c r="F1884" t="s">
        <v>6734</v>
      </c>
      <c r="G1884">
        <v>599</v>
      </c>
      <c r="H1884">
        <v>3.5</v>
      </c>
      <c r="I1884" t="s">
        <v>6740</v>
      </c>
      <c r="J1884">
        <v>2</v>
      </c>
      <c r="K1884" t="s">
        <v>6741</v>
      </c>
      <c r="L1884" t="s">
        <v>6742</v>
      </c>
    </row>
    <row r="1885" spans="1:51" x14ac:dyDescent="0.3">
      <c r="A1885" t="s">
        <v>6732</v>
      </c>
      <c r="B1885" t="s">
        <v>6733</v>
      </c>
      <c r="C1885" t="s">
        <v>14</v>
      </c>
      <c r="D1885">
        <v>40.024735</v>
      </c>
      <c r="E1885">
        <v>-75.222267299999999</v>
      </c>
      <c r="F1885" t="s">
        <v>6734</v>
      </c>
      <c r="G1885">
        <v>599</v>
      </c>
      <c r="H1885">
        <v>3.5</v>
      </c>
      <c r="I1885" t="s">
        <v>6743</v>
      </c>
      <c r="J1885">
        <v>5</v>
      </c>
      <c r="K1885" t="s">
        <v>6744</v>
      </c>
      <c r="L1885" t="s">
        <v>6745</v>
      </c>
    </row>
    <row r="1886" spans="1:51" x14ac:dyDescent="0.3">
      <c r="A1886" t="s">
        <v>6732</v>
      </c>
      <c r="B1886" t="s">
        <v>6733</v>
      </c>
      <c r="C1886" t="s">
        <v>14</v>
      </c>
      <c r="D1886">
        <v>40.024735</v>
      </c>
      <c r="E1886">
        <v>-75.222267299999999</v>
      </c>
      <c r="F1886" t="s">
        <v>6734</v>
      </c>
      <c r="G1886">
        <v>599</v>
      </c>
      <c r="H1886">
        <v>3.5</v>
      </c>
      <c r="I1886" t="s">
        <v>6746</v>
      </c>
      <c r="J1886">
        <v>1</v>
      </c>
      <c r="K1886" t="s">
        <v>6747</v>
      </c>
      <c r="L1886" t="s">
        <v>6748</v>
      </c>
    </row>
    <row r="1887" spans="1:51" x14ac:dyDescent="0.3">
      <c r="A1887" t="s">
        <v>6732</v>
      </c>
      <c r="B1887" t="s">
        <v>6733</v>
      </c>
      <c r="C1887" t="s">
        <v>14</v>
      </c>
      <c r="D1887">
        <v>40.024735</v>
      </c>
      <c r="E1887">
        <v>-75.222267299999999</v>
      </c>
      <c r="F1887" t="s">
        <v>6734</v>
      </c>
      <c r="G1887">
        <v>599</v>
      </c>
      <c r="H1887">
        <v>3.5</v>
      </c>
      <c r="I1887" t="s">
        <v>6749</v>
      </c>
      <c r="J1887">
        <v>4</v>
      </c>
      <c r="K1887" t="s">
        <v>6750</v>
      </c>
      <c r="L1887" t="s">
        <v>3865</v>
      </c>
    </row>
    <row r="1888" spans="1:51" x14ac:dyDescent="0.3">
      <c r="A1888" t="s">
        <v>6732</v>
      </c>
      <c r="B1888" t="s">
        <v>6733</v>
      </c>
      <c r="C1888" t="s">
        <v>14</v>
      </c>
      <c r="D1888">
        <v>40.024735</v>
      </c>
      <c r="E1888">
        <v>-75.222267299999999</v>
      </c>
      <c r="F1888" t="s">
        <v>6734</v>
      </c>
      <c r="G1888">
        <v>599</v>
      </c>
      <c r="H1888">
        <v>3.5</v>
      </c>
      <c r="I1888" t="s">
        <v>6751</v>
      </c>
      <c r="J1888">
        <v>5</v>
      </c>
      <c r="K1888" t="s">
        <v>6752</v>
      </c>
      <c r="L1888" t="s">
        <v>6753</v>
      </c>
    </row>
    <row r="1889" spans="1:18" x14ac:dyDescent="0.3">
      <c r="A1889" t="s">
        <v>6732</v>
      </c>
      <c r="B1889" t="s">
        <v>6733</v>
      </c>
      <c r="C1889" t="s">
        <v>14</v>
      </c>
      <c r="D1889">
        <v>40.024735</v>
      </c>
      <c r="E1889">
        <v>-75.222267299999999</v>
      </c>
      <c r="F1889" t="s">
        <v>6734</v>
      </c>
      <c r="G1889">
        <v>599</v>
      </c>
      <c r="H1889">
        <v>3.5</v>
      </c>
      <c r="I1889" t="s">
        <v>6754</v>
      </c>
      <c r="J1889">
        <v>5</v>
      </c>
      <c r="L1889" t="s">
        <v>6755</v>
      </c>
    </row>
    <row r="1890" spans="1:18" x14ac:dyDescent="0.3">
      <c r="A1890" t="s">
        <v>6732</v>
      </c>
      <c r="B1890" t="s">
        <v>6733</v>
      </c>
      <c r="C1890" t="s">
        <v>14</v>
      </c>
      <c r="D1890">
        <v>40.024735</v>
      </c>
      <c r="E1890">
        <v>-75.222267299999999</v>
      </c>
      <c r="F1890" t="s">
        <v>6734</v>
      </c>
      <c r="G1890">
        <v>599</v>
      </c>
      <c r="H1890">
        <v>3.5</v>
      </c>
      <c r="I1890" t="s">
        <v>6756</v>
      </c>
      <c r="J1890">
        <v>5</v>
      </c>
      <c r="K1890" t="s">
        <v>6757</v>
      </c>
      <c r="L1890" t="s">
        <v>6758</v>
      </c>
    </row>
    <row r="1891" spans="1:18" x14ac:dyDescent="0.3">
      <c r="A1891" t="s">
        <v>6732</v>
      </c>
      <c r="B1891" t="s">
        <v>6733</v>
      </c>
      <c r="C1891" t="s">
        <v>14</v>
      </c>
      <c r="D1891">
        <v>40.024735</v>
      </c>
      <c r="E1891">
        <v>-75.222267299999999</v>
      </c>
      <c r="F1891" t="s">
        <v>6734</v>
      </c>
      <c r="G1891">
        <v>599</v>
      </c>
      <c r="H1891">
        <v>3.5</v>
      </c>
      <c r="I1891" t="s">
        <v>6759</v>
      </c>
      <c r="J1891">
        <v>4</v>
      </c>
      <c r="K1891" t="s">
        <v>6760</v>
      </c>
      <c r="L1891" t="s">
        <v>3097</v>
      </c>
    </row>
    <row r="1892" spans="1:18" x14ac:dyDescent="0.3">
      <c r="A1892" t="s">
        <v>6761</v>
      </c>
      <c r="B1892" t="s">
        <v>6762</v>
      </c>
      <c r="C1892" t="s">
        <v>14</v>
      </c>
      <c r="D1892">
        <v>39.970799</v>
      </c>
      <c r="E1892">
        <v>-75.134989433000001</v>
      </c>
      <c r="F1892" t="s">
        <v>6763</v>
      </c>
      <c r="G1892">
        <v>599</v>
      </c>
      <c r="H1892">
        <v>4</v>
      </c>
      <c r="I1892" t="s">
        <v>6764</v>
      </c>
      <c r="J1892">
        <v>2</v>
      </c>
      <c r="K1892" t="s">
        <v>6765</v>
      </c>
      <c r="L1892" t="s">
        <v>6766</v>
      </c>
    </row>
    <row r="1893" spans="1:18" x14ac:dyDescent="0.3">
      <c r="A1893" t="s">
        <v>6761</v>
      </c>
      <c r="B1893" t="s">
        <v>6762</v>
      </c>
      <c r="C1893" t="s">
        <v>14</v>
      </c>
      <c r="D1893">
        <v>39.970799</v>
      </c>
      <c r="E1893">
        <v>-75.134989433000001</v>
      </c>
      <c r="F1893" t="s">
        <v>6763</v>
      </c>
      <c r="G1893">
        <v>599</v>
      </c>
      <c r="H1893">
        <v>4</v>
      </c>
      <c r="I1893" t="s">
        <v>6767</v>
      </c>
      <c r="J1893">
        <v>3</v>
      </c>
      <c r="K1893" t="s">
        <v>6768</v>
      </c>
      <c r="L1893" t="s">
        <v>6769</v>
      </c>
    </row>
    <row r="1894" spans="1:18" x14ac:dyDescent="0.3">
      <c r="A1894" t="s">
        <v>6761</v>
      </c>
      <c r="B1894" t="s">
        <v>6762</v>
      </c>
      <c r="C1894" t="s">
        <v>14</v>
      </c>
      <c r="D1894">
        <v>39.970799</v>
      </c>
      <c r="E1894">
        <v>-75.134989433000001</v>
      </c>
      <c r="F1894" t="s">
        <v>6763</v>
      </c>
      <c r="G1894">
        <v>599</v>
      </c>
      <c r="H1894">
        <v>4</v>
      </c>
      <c r="I1894" t="s">
        <v>6770</v>
      </c>
      <c r="J1894">
        <v>5</v>
      </c>
      <c r="L1894" t="s">
        <v>6771</v>
      </c>
    </row>
    <row r="1895" spans="1:18" x14ac:dyDescent="0.3">
      <c r="A1895" t="s">
        <v>6761</v>
      </c>
      <c r="B1895" t="s">
        <v>6762</v>
      </c>
      <c r="C1895" t="s">
        <v>14</v>
      </c>
      <c r="D1895">
        <v>39.970799</v>
      </c>
      <c r="E1895">
        <v>-75.134989433000001</v>
      </c>
      <c r="F1895" t="s">
        <v>6763</v>
      </c>
      <c r="G1895">
        <v>599</v>
      </c>
      <c r="H1895">
        <v>4</v>
      </c>
      <c r="I1895" t="s">
        <v>6772</v>
      </c>
      <c r="J1895">
        <v>3</v>
      </c>
      <c r="K1895" t="s">
        <v>6773</v>
      </c>
      <c r="L1895" t="s">
        <v>6774</v>
      </c>
    </row>
    <row r="1896" spans="1:18" x14ac:dyDescent="0.3">
      <c r="A1896" t="s">
        <v>6761</v>
      </c>
      <c r="B1896" t="s">
        <v>6762</v>
      </c>
      <c r="C1896" t="s">
        <v>14</v>
      </c>
      <c r="D1896">
        <v>39.970799</v>
      </c>
      <c r="E1896">
        <v>-75.134989433000001</v>
      </c>
      <c r="F1896" t="s">
        <v>6763</v>
      </c>
      <c r="G1896">
        <v>599</v>
      </c>
      <c r="H1896">
        <v>4</v>
      </c>
      <c r="I1896" t="s">
        <v>6775</v>
      </c>
      <c r="J1896">
        <v>4</v>
      </c>
      <c r="K1896" t="s">
        <v>6776</v>
      </c>
      <c r="L1896" t="s">
        <v>6777</v>
      </c>
    </row>
    <row r="1897" spans="1:18" x14ac:dyDescent="0.3">
      <c r="A1897" t="s">
        <v>6761</v>
      </c>
      <c r="B1897" t="s">
        <v>6762</v>
      </c>
      <c r="C1897" t="s">
        <v>14</v>
      </c>
      <c r="D1897">
        <v>39.970799</v>
      </c>
      <c r="E1897">
        <v>-75.134989433000001</v>
      </c>
      <c r="F1897" t="s">
        <v>6763</v>
      </c>
      <c r="G1897">
        <v>599</v>
      </c>
      <c r="H1897">
        <v>4</v>
      </c>
      <c r="I1897" t="s">
        <v>6778</v>
      </c>
      <c r="J1897">
        <v>2</v>
      </c>
      <c r="K1897" t="s">
        <v>6779</v>
      </c>
      <c r="L1897" t="s">
        <v>6780</v>
      </c>
    </row>
    <row r="1898" spans="1:18" x14ac:dyDescent="0.3">
      <c r="A1898" t="s">
        <v>6761</v>
      </c>
      <c r="B1898" t="s">
        <v>6762</v>
      </c>
      <c r="C1898" t="s">
        <v>14</v>
      </c>
      <c r="D1898">
        <v>39.970799</v>
      </c>
      <c r="E1898">
        <v>-75.134989433000001</v>
      </c>
      <c r="F1898" t="s">
        <v>6763</v>
      </c>
      <c r="G1898">
        <v>599</v>
      </c>
      <c r="H1898">
        <v>4</v>
      </c>
      <c r="I1898" t="s">
        <v>6781</v>
      </c>
      <c r="J1898">
        <v>5</v>
      </c>
      <c r="L1898" t="s">
        <v>6782</v>
      </c>
    </row>
    <row r="1899" spans="1:18" x14ac:dyDescent="0.3">
      <c r="A1899" t="s">
        <v>6761</v>
      </c>
      <c r="B1899" t="s">
        <v>6762</v>
      </c>
      <c r="C1899" t="s">
        <v>14</v>
      </c>
      <c r="D1899">
        <v>39.970799</v>
      </c>
      <c r="E1899">
        <v>-75.134989433000001</v>
      </c>
      <c r="F1899" t="s">
        <v>6763</v>
      </c>
      <c r="G1899">
        <v>599</v>
      </c>
      <c r="H1899">
        <v>4</v>
      </c>
      <c r="I1899" t="s">
        <v>6783</v>
      </c>
      <c r="J1899">
        <v>5</v>
      </c>
      <c r="K1899" t="s">
        <v>6784</v>
      </c>
      <c r="L1899" t="s">
        <v>6785</v>
      </c>
      <c r="M1899" t="s">
        <v>6786</v>
      </c>
      <c r="N1899" t="s">
        <v>6787</v>
      </c>
      <c r="O1899" t="s">
        <v>6788</v>
      </c>
      <c r="P1899" t="s">
        <v>6789</v>
      </c>
      <c r="Q1899" t="s">
        <v>6790</v>
      </c>
      <c r="R1899" t="s">
        <v>6791</v>
      </c>
    </row>
    <row r="1900" spans="1:18" x14ac:dyDescent="0.3">
      <c r="A1900" t="s">
        <v>6761</v>
      </c>
      <c r="B1900" t="s">
        <v>6762</v>
      </c>
      <c r="C1900" t="s">
        <v>14</v>
      </c>
      <c r="D1900">
        <v>39.970799</v>
      </c>
      <c r="E1900">
        <v>-75.134989433000001</v>
      </c>
      <c r="F1900" t="s">
        <v>6763</v>
      </c>
      <c r="G1900">
        <v>599</v>
      </c>
      <c r="H1900">
        <v>4</v>
      </c>
      <c r="I1900" t="s">
        <v>6792</v>
      </c>
      <c r="J1900">
        <v>3</v>
      </c>
      <c r="K1900" t="s">
        <v>6793</v>
      </c>
      <c r="L1900" t="s">
        <v>6794</v>
      </c>
    </row>
    <row r="1901" spans="1:18" x14ac:dyDescent="0.3">
      <c r="A1901" t="s">
        <v>6761</v>
      </c>
      <c r="B1901" t="s">
        <v>6762</v>
      </c>
      <c r="C1901" t="s">
        <v>14</v>
      </c>
      <c r="D1901">
        <v>39.970799</v>
      </c>
      <c r="E1901">
        <v>-75.134989433000001</v>
      </c>
      <c r="F1901" t="s">
        <v>6763</v>
      </c>
      <c r="G1901">
        <v>599</v>
      </c>
      <c r="H1901">
        <v>4</v>
      </c>
      <c r="I1901" t="s">
        <v>6795</v>
      </c>
      <c r="J1901">
        <v>5</v>
      </c>
      <c r="K1901" t="s">
        <v>6796</v>
      </c>
      <c r="L1901" t="s">
        <v>6797</v>
      </c>
    </row>
    <row r="1902" spans="1:18" x14ac:dyDescent="0.3">
      <c r="A1902" t="s">
        <v>6798</v>
      </c>
      <c r="B1902" t="s">
        <v>6799</v>
      </c>
      <c r="C1902" t="s">
        <v>14</v>
      </c>
      <c r="D1902">
        <v>39.957206999999997</v>
      </c>
      <c r="E1902">
        <v>-75.169982700000006</v>
      </c>
      <c r="F1902" t="s">
        <v>6800</v>
      </c>
      <c r="G1902">
        <v>597</v>
      </c>
      <c r="H1902">
        <v>4</v>
      </c>
      <c r="I1902" t="s">
        <v>6801</v>
      </c>
      <c r="J1902">
        <v>4</v>
      </c>
      <c r="K1902" t="s">
        <v>6802</v>
      </c>
      <c r="L1902" t="s">
        <v>6803</v>
      </c>
    </row>
    <row r="1903" spans="1:18" x14ac:dyDescent="0.3">
      <c r="A1903" t="s">
        <v>6798</v>
      </c>
      <c r="B1903" t="s">
        <v>6799</v>
      </c>
      <c r="C1903" t="s">
        <v>14</v>
      </c>
      <c r="D1903">
        <v>39.957206999999997</v>
      </c>
      <c r="E1903">
        <v>-75.169982700000006</v>
      </c>
      <c r="F1903" t="s">
        <v>6800</v>
      </c>
      <c r="G1903">
        <v>597</v>
      </c>
      <c r="H1903">
        <v>4</v>
      </c>
      <c r="I1903" t="s">
        <v>6804</v>
      </c>
      <c r="J1903">
        <v>2</v>
      </c>
      <c r="L1903" t="s">
        <v>6805</v>
      </c>
    </row>
    <row r="1904" spans="1:18" x14ac:dyDescent="0.3">
      <c r="A1904" t="s">
        <v>6798</v>
      </c>
      <c r="B1904" t="s">
        <v>6799</v>
      </c>
      <c r="C1904" t="s">
        <v>14</v>
      </c>
      <c r="D1904">
        <v>39.957206999999997</v>
      </c>
      <c r="E1904">
        <v>-75.169982700000006</v>
      </c>
      <c r="F1904" t="s">
        <v>6800</v>
      </c>
      <c r="G1904">
        <v>597</v>
      </c>
      <c r="H1904">
        <v>4</v>
      </c>
      <c r="I1904" t="s">
        <v>6806</v>
      </c>
      <c r="J1904">
        <v>3</v>
      </c>
      <c r="K1904" t="s">
        <v>6807</v>
      </c>
      <c r="L1904" t="s">
        <v>6808</v>
      </c>
    </row>
    <row r="1905" spans="1:12" x14ac:dyDescent="0.3">
      <c r="A1905" t="s">
        <v>6798</v>
      </c>
      <c r="B1905" t="s">
        <v>6799</v>
      </c>
      <c r="C1905" t="s">
        <v>14</v>
      </c>
      <c r="D1905">
        <v>39.957206999999997</v>
      </c>
      <c r="E1905">
        <v>-75.169982700000006</v>
      </c>
      <c r="F1905" t="s">
        <v>6800</v>
      </c>
      <c r="G1905">
        <v>597</v>
      </c>
      <c r="H1905">
        <v>4</v>
      </c>
      <c r="I1905" t="s">
        <v>6809</v>
      </c>
      <c r="J1905">
        <v>5</v>
      </c>
      <c r="K1905" t="s">
        <v>6810</v>
      </c>
      <c r="L1905" t="s">
        <v>6811</v>
      </c>
    </row>
    <row r="1906" spans="1:12" x14ac:dyDescent="0.3">
      <c r="A1906" t="s">
        <v>6798</v>
      </c>
      <c r="B1906" t="s">
        <v>6799</v>
      </c>
      <c r="C1906" t="s">
        <v>14</v>
      </c>
      <c r="D1906">
        <v>39.957206999999997</v>
      </c>
      <c r="E1906">
        <v>-75.169982700000006</v>
      </c>
      <c r="F1906" t="s">
        <v>6800</v>
      </c>
      <c r="G1906">
        <v>597</v>
      </c>
      <c r="H1906">
        <v>4</v>
      </c>
      <c r="I1906" t="s">
        <v>6812</v>
      </c>
      <c r="J1906">
        <v>4</v>
      </c>
      <c r="K1906" t="s">
        <v>6813</v>
      </c>
      <c r="L1906" t="s">
        <v>6814</v>
      </c>
    </row>
    <row r="1907" spans="1:12" x14ac:dyDescent="0.3">
      <c r="A1907" t="s">
        <v>6798</v>
      </c>
      <c r="B1907" t="s">
        <v>6799</v>
      </c>
      <c r="C1907" t="s">
        <v>14</v>
      </c>
      <c r="D1907">
        <v>39.957206999999997</v>
      </c>
      <c r="E1907">
        <v>-75.169982700000006</v>
      </c>
      <c r="F1907" t="s">
        <v>6800</v>
      </c>
      <c r="G1907">
        <v>597</v>
      </c>
      <c r="H1907">
        <v>4</v>
      </c>
      <c r="I1907" t="s">
        <v>6815</v>
      </c>
      <c r="J1907">
        <v>5</v>
      </c>
      <c r="K1907" t="s">
        <v>6816</v>
      </c>
      <c r="L1907" t="s">
        <v>6817</v>
      </c>
    </row>
    <row r="1908" spans="1:12" x14ac:dyDescent="0.3">
      <c r="A1908" t="s">
        <v>6798</v>
      </c>
      <c r="B1908" t="s">
        <v>6799</v>
      </c>
      <c r="C1908" t="s">
        <v>14</v>
      </c>
      <c r="D1908">
        <v>39.957206999999997</v>
      </c>
      <c r="E1908">
        <v>-75.169982700000006</v>
      </c>
      <c r="F1908" t="s">
        <v>6800</v>
      </c>
      <c r="G1908">
        <v>597</v>
      </c>
      <c r="H1908">
        <v>4</v>
      </c>
      <c r="I1908" t="s">
        <v>6818</v>
      </c>
      <c r="J1908">
        <v>5</v>
      </c>
      <c r="K1908" t="s">
        <v>6819</v>
      </c>
      <c r="L1908" t="s">
        <v>6820</v>
      </c>
    </row>
    <row r="1909" spans="1:12" x14ac:dyDescent="0.3">
      <c r="A1909" t="s">
        <v>6798</v>
      </c>
      <c r="B1909" t="s">
        <v>6799</v>
      </c>
      <c r="C1909" t="s">
        <v>14</v>
      </c>
      <c r="D1909">
        <v>39.957206999999997</v>
      </c>
      <c r="E1909">
        <v>-75.169982700000006</v>
      </c>
      <c r="F1909" t="s">
        <v>6800</v>
      </c>
      <c r="G1909">
        <v>597</v>
      </c>
      <c r="H1909">
        <v>4</v>
      </c>
      <c r="I1909" t="s">
        <v>6821</v>
      </c>
      <c r="J1909">
        <v>2</v>
      </c>
      <c r="K1909" t="s">
        <v>6822</v>
      </c>
      <c r="L1909" t="s">
        <v>6823</v>
      </c>
    </row>
    <row r="1910" spans="1:12" x14ac:dyDescent="0.3">
      <c r="A1910" t="s">
        <v>6798</v>
      </c>
      <c r="B1910" t="s">
        <v>6799</v>
      </c>
      <c r="C1910" t="s">
        <v>14</v>
      </c>
      <c r="D1910">
        <v>39.957206999999997</v>
      </c>
      <c r="E1910">
        <v>-75.169982700000006</v>
      </c>
      <c r="F1910" t="s">
        <v>6800</v>
      </c>
      <c r="G1910">
        <v>597</v>
      </c>
      <c r="H1910">
        <v>4</v>
      </c>
      <c r="I1910" t="s">
        <v>6824</v>
      </c>
      <c r="J1910">
        <v>5</v>
      </c>
      <c r="K1910" t="s">
        <v>6825</v>
      </c>
      <c r="L1910" t="s">
        <v>6826</v>
      </c>
    </row>
    <row r="1911" spans="1:12" x14ac:dyDescent="0.3">
      <c r="A1911" t="s">
        <v>6798</v>
      </c>
      <c r="B1911" t="s">
        <v>6799</v>
      </c>
      <c r="C1911" t="s">
        <v>14</v>
      </c>
      <c r="D1911">
        <v>39.957206999999997</v>
      </c>
      <c r="E1911">
        <v>-75.169982700000006</v>
      </c>
      <c r="F1911" t="s">
        <v>6800</v>
      </c>
      <c r="G1911">
        <v>597</v>
      </c>
      <c r="H1911">
        <v>4</v>
      </c>
      <c r="I1911" t="s">
        <v>6827</v>
      </c>
      <c r="J1911">
        <v>5</v>
      </c>
      <c r="K1911" t="s">
        <v>6828</v>
      </c>
      <c r="L1911" t="s">
        <v>6829</v>
      </c>
    </row>
    <row r="1912" spans="1:12" x14ac:dyDescent="0.3">
      <c r="A1912" t="s">
        <v>6830</v>
      </c>
      <c r="B1912" t="s">
        <v>6831</v>
      </c>
      <c r="C1912" t="s">
        <v>14</v>
      </c>
      <c r="D1912">
        <v>39.953220299999998</v>
      </c>
      <c r="E1912">
        <v>-75.210251900000003</v>
      </c>
      <c r="F1912" t="s">
        <v>6832</v>
      </c>
      <c r="G1912">
        <v>597</v>
      </c>
      <c r="H1912">
        <v>4</v>
      </c>
      <c r="I1912" t="s">
        <v>6833</v>
      </c>
      <c r="J1912">
        <v>4</v>
      </c>
      <c r="K1912" t="s">
        <v>6834</v>
      </c>
      <c r="L1912" t="s">
        <v>6835</v>
      </c>
    </row>
    <row r="1913" spans="1:12" x14ac:dyDescent="0.3">
      <c r="A1913" t="s">
        <v>6830</v>
      </c>
      <c r="B1913" t="s">
        <v>6831</v>
      </c>
      <c r="C1913" t="s">
        <v>14</v>
      </c>
      <c r="D1913">
        <v>39.953220299999998</v>
      </c>
      <c r="E1913">
        <v>-75.210251900000003</v>
      </c>
      <c r="F1913" t="s">
        <v>6832</v>
      </c>
      <c r="G1913">
        <v>597</v>
      </c>
      <c r="H1913">
        <v>4</v>
      </c>
      <c r="I1913" t="s">
        <v>6836</v>
      </c>
      <c r="J1913">
        <v>4</v>
      </c>
      <c r="K1913" t="s">
        <v>6837</v>
      </c>
      <c r="L1913" t="s">
        <v>6838</v>
      </c>
    </row>
    <row r="1914" spans="1:12" x14ac:dyDescent="0.3">
      <c r="A1914" t="s">
        <v>6830</v>
      </c>
      <c r="B1914" t="s">
        <v>6831</v>
      </c>
      <c r="C1914" t="s">
        <v>14</v>
      </c>
      <c r="D1914">
        <v>39.953220299999998</v>
      </c>
      <c r="E1914">
        <v>-75.210251900000003</v>
      </c>
      <c r="F1914" t="s">
        <v>6832</v>
      </c>
      <c r="G1914">
        <v>597</v>
      </c>
      <c r="H1914">
        <v>4</v>
      </c>
      <c r="I1914" t="s">
        <v>6839</v>
      </c>
      <c r="J1914">
        <v>5</v>
      </c>
      <c r="K1914" t="s">
        <v>6840</v>
      </c>
      <c r="L1914" t="s">
        <v>6841</v>
      </c>
    </row>
    <row r="1915" spans="1:12" x14ac:dyDescent="0.3">
      <c r="A1915" t="s">
        <v>6830</v>
      </c>
      <c r="B1915" t="s">
        <v>6831</v>
      </c>
      <c r="C1915" t="s">
        <v>14</v>
      </c>
      <c r="D1915">
        <v>39.953220299999998</v>
      </c>
      <c r="E1915">
        <v>-75.210251900000003</v>
      </c>
      <c r="F1915" t="s">
        <v>6832</v>
      </c>
      <c r="G1915">
        <v>597</v>
      </c>
      <c r="H1915">
        <v>4</v>
      </c>
      <c r="I1915" t="s">
        <v>6842</v>
      </c>
      <c r="J1915">
        <v>5</v>
      </c>
      <c r="K1915" t="s">
        <v>6843</v>
      </c>
      <c r="L1915" t="s">
        <v>6844</v>
      </c>
    </row>
    <row r="1916" spans="1:12" x14ac:dyDescent="0.3">
      <c r="A1916" t="s">
        <v>6830</v>
      </c>
      <c r="B1916" t="s">
        <v>6831</v>
      </c>
      <c r="C1916" t="s">
        <v>14</v>
      </c>
      <c r="D1916">
        <v>39.953220299999998</v>
      </c>
      <c r="E1916">
        <v>-75.210251900000003</v>
      </c>
      <c r="F1916" t="s">
        <v>6832</v>
      </c>
      <c r="G1916">
        <v>597</v>
      </c>
      <c r="H1916">
        <v>4</v>
      </c>
      <c r="I1916" t="s">
        <v>6845</v>
      </c>
      <c r="J1916">
        <v>4</v>
      </c>
      <c r="K1916" t="s">
        <v>6846</v>
      </c>
      <c r="L1916" t="s">
        <v>946</v>
      </c>
    </row>
    <row r="1917" spans="1:12" x14ac:dyDescent="0.3">
      <c r="A1917" t="s">
        <v>6830</v>
      </c>
      <c r="B1917" t="s">
        <v>6831</v>
      </c>
      <c r="C1917" t="s">
        <v>14</v>
      </c>
      <c r="D1917">
        <v>39.953220299999998</v>
      </c>
      <c r="E1917">
        <v>-75.210251900000003</v>
      </c>
      <c r="F1917" t="s">
        <v>6832</v>
      </c>
      <c r="G1917">
        <v>597</v>
      </c>
      <c r="H1917">
        <v>4</v>
      </c>
      <c r="I1917" t="s">
        <v>6847</v>
      </c>
      <c r="J1917">
        <v>5</v>
      </c>
      <c r="K1917" t="s">
        <v>6848</v>
      </c>
      <c r="L1917" t="s">
        <v>6849</v>
      </c>
    </row>
    <row r="1918" spans="1:12" x14ac:dyDescent="0.3">
      <c r="A1918" t="s">
        <v>6830</v>
      </c>
      <c r="B1918" t="s">
        <v>6831</v>
      </c>
      <c r="C1918" t="s">
        <v>14</v>
      </c>
      <c r="D1918">
        <v>39.953220299999998</v>
      </c>
      <c r="E1918">
        <v>-75.210251900000003</v>
      </c>
      <c r="F1918" t="s">
        <v>6832</v>
      </c>
      <c r="G1918">
        <v>597</v>
      </c>
      <c r="H1918">
        <v>4</v>
      </c>
      <c r="I1918" t="s">
        <v>6850</v>
      </c>
      <c r="J1918">
        <v>4</v>
      </c>
      <c r="K1918" t="s">
        <v>6851</v>
      </c>
      <c r="L1918" t="s">
        <v>2217</v>
      </c>
    </row>
    <row r="1919" spans="1:12" x14ac:dyDescent="0.3">
      <c r="A1919" t="s">
        <v>6830</v>
      </c>
      <c r="B1919" t="s">
        <v>6831</v>
      </c>
      <c r="C1919" t="s">
        <v>14</v>
      </c>
      <c r="D1919">
        <v>39.953220299999998</v>
      </c>
      <c r="E1919">
        <v>-75.210251900000003</v>
      </c>
      <c r="F1919" t="s">
        <v>6832</v>
      </c>
      <c r="G1919">
        <v>597</v>
      </c>
      <c r="H1919">
        <v>4</v>
      </c>
      <c r="I1919" t="s">
        <v>6852</v>
      </c>
      <c r="J1919">
        <v>4</v>
      </c>
      <c r="K1919" t="s">
        <v>6853</v>
      </c>
      <c r="L1919" t="s">
        <v>6854</v>
      </c>
    </row>
    <row r="1920" spans="1:12" x14ac:dyDescent="0.3">
      <c r="A1920" t="s">
        <v>6830</v>
      </c>
      <c r="B1920" t="s">
        <v>6831</v>
      </c>
      <c r="C1920" t="s">
        <v>14</v>
      </c>
      <c r="D1920">
        <v>39.953220299999998</v>
      </c>
      <c r="E1920">
        <v>-75.210251900000003</v>
      </c>
      <c r="F1920" t="s">
        <v>6832</v>
      </c>
      <c r="G1920">
        <v>597</v>
      </c>
      <c r="H1920">
        <v>4</v>
      </c>
      <c r="I1920" t="s">
        <v>6855</v>
      </c>
      <c r="J1920">
        <v>4</v>
      </c>
      <c r="L1920" t="s">
        <v>6856</v>
      </c>
    </row>
    <row r="1921" spans="1:18" x14ac:dyDescent="0.3">
      <c r="A1921" t="s">
        <v>6830</v>
      </c>
      <c r="B1921" t="s">
        <v>6831</v>
      </c>
      <c r="C1921" t="s">
        <v>14</v>
      </c>
      <c r="D1921">
        <v>39.953220299999998</v>
      </c>
      <c r="E1921">
        <v>-75.210251900000003</v>
      </c>
      <c r="F1921" t="s">
        <v>6832</v>
      </c>
      <c r="G1921">
        <v>597</v>
      </c>
      <c r="H1921">
        <v>4</v>
      </c>
      <c r="I1921" t="s">
        <v>6857</v>
      </c>
      <c r="J1921">
        <v>5</v>
      </c>
      <c r="K1921" t="s">
        <v>6858</v>
      </c>
      <c r="L1921" t="s">
        <v>6859</v>
      </c>
      <c r="M1921" t="s">
        <v>6860</v>
      </c>
      <c r="N1921" t="s">
        <v>6861</v>
      </c>
      <c r="O1921" t="s">
        <v>6862</v>
      </c>
      <c r="P1921" t="s">
        <v>6863</v>
      </c>
      <c r="Q1921" t="s">
        <v>6864</v>
      </c>
      <c r="R1921" t="s">
        <v>6865</v>
      </c>
    </row>
    <row r="1922" spans="1:18" x14ac:dyDescent="0.3">
      <c r="A1922" t="s">
        <v>6866</v>
      </c>
      <c r="B1922" t="s">
        <v>6867</v>
      </c>
      <c r="C1922" t="s">
        <v>14</v>
      </c>
      <c r="D1922">
        <v>39.946204394200002</v>
      </c>
      <c r="E1922">
        <v>-75.157799292799993</v>
      </c>
      <c r="F1922" t="s">
        <v>6868</v>
      </c>
      <c r="G1922">
        <v>597</v>
      </c>
      <c r="H1922">
        <v>3.5</v>
      </c>
      <c r="I1922" t="s">
        <v>6869</v>
      </c>
      <c r="J1922">
        <v>5</v>
      </c>
      <c r="K1922" t="s">
        <v>6870</v>
      </c>
      <c r="L1922" t="s">
        <v>6871</v>
      </c>
    </row>
    <row r="1923" spans="1:18" x14ac:dyDescent="0.3">
      <c r="A1923" t="s">
        <v>6866</v>
      </c>
      <c r="B1923" t="s">
        <v>6867</v>
      </c>
      <c r="C1923" t="s">
        <v>14</v>
      </c>
      <c r="D1923">
        <v>39.946204394200002</v>
      </c>
      <c r="E1923">
        <v>-75.157799292799993</v>
      </c>
      <c r="F1923" t="s">
        <v>6868</v>
      </c>
      <c r="G1923">
        <v>597</v>
      </c>
      <c r="H1923">
        <v>3.5</v>
      </c>
      <c r="I1923" t="s">
        <v>6872</v>
      </c>
      <c r="J1923">
        <v>5</v>
      </c>
      <c r="L1923" t="s">
        <v>6873</v>
      </c>
    </row>
    <row r="1924" spans="1:18" x14ac:dyDescent="0.3">
      <c r="A1924" t="s">
        <v>6866</v>
      </c>
      <c r="B1924" t="s">
        <v>6867</v>
      </c>
      <c r="C1924" t="s">
        <v>14</v>
      </c>
      <c r="D1924">
        <v>39.946204394200002</v>
      </c>
      <c r="E1924">
        <v>-75.157799292799993</v>
      </c>
      <c r="F1924" t="s">
        <v>6868</v>
      </c>
      <c r="G1924">
        <v>597</v>
      </c>
      <c r="H1924">
        <v>3.5</v>
      </c>
      <c r="I1924" t="s">
        <v>6874</v>
      </c>
      <c r="J1924">
        <v>4</v>
      </c>
      <c r="K1924" t="s">
        <v>6875</v>
      </c>
      <c r="L1924" t="s">
        <v>6876</v>
      </c>
    </row>
    <row r="1925" spans="1:18" x14ac:dyDescent="0.3">
      <c r="A1925" t="s">
        <v>6866</v>
      </c>
      <c r="B1925" t="s">
        <v>6867</v>
      </c>
      <c r="C1925" t="s">
        <v>14</v>
      </c>
      <c r="D1925">
        <v>39.946204394200002</v>
      </c>
      <c r="E1925">
        <v>-75.157799292799993</v>
      </c>
      <c r="F1925" t="s">
        <v>6868</v>
      </c>
      <c r="G1925">
        <v>597</v>
      </c>
      <c r="H1925">
        <v>3.5</v>
      </c>
      <c r="I1925" t="s">
        <v>6877</v>
      </c>
      <c r="J1925">
        <v>4</v>
      </c>
      <c r="K1925" t="s">
        <v>6878</v>
      </c>
      <c r="L1925" t="s">
        <v>6879</v>
      </c>
      <c r="M1925" t="s">
        <v>6880</v>
      </c>
      <c r="N1925" t="s">
        <v>6881</v>
      </c>
      <c r="O1925" t="s">
        <v>6882</v>
      </c>
      <c r="P1925" t="s">
        <v>6883</v>
      </c>
    </row>
    <row r="1926" spans="1:18" x14ac:dyDescent="0.3">
      <c r="A1926" t="s">
        <v>6866</v>
      </c>
      <c r="B1926" t="s">
        <v>6867</v>
      </c>
      <c r="C1926" t="s">
        <v>14</v>
      </c>
      <c r="D1926">
        <v>39.946204394200002</v>
      </c>
      <c r="E1926">
        <v>-75.157799292799993</v>
      </c>
      <c r="F1926" t="s">
        <v>6868</v>
      </c>
      <c r="G1926">
        <v>597</v>
      </c>
      <c r="H1926">
        <v>3.5</v>
      </c>
      <c r="I1926" t="s">
        <v>6884</v>
      </c>
      <c r="J1926">
        <v>5</v>
      </c>
      <c r="L1926" t="s">
        <v>6885</v>
      </c>
    </row>
    <row r="1927" spans="1:18" x14ac:dyDescent="0.3">
      <c r="A1927" t="s">
        <v>6866</v>
      </c>
      <c r="B1927" t="s">
        <v>6867</v>
      </c>
      <c r="C1927" t="s">
        <v>14</v>
      </c>
      <c r="D1927">
        <v>39.946204394200002</v>
      </c>
      <c r="E1927">
        <v>-75.157799292799993</v>
      </c>
      <c r="F1927" t="s">
        <v>6868</v>
      </c>
      <c r="G1927">
        <v>597</v>
      </c>
      <c r="H1927">
        <v>3.5</v>
      </c>
      <c r="I1927" t="s">
        <v>6886</v>
      </c>
      <c r="J1927">
        <v>3</v>
      </c>
      <c r="K1927" t="s">
        <v>6887</v>
      </c>
      <c r="L1927" t="s">
        <v>6888</v>
      </c>
    </row>
    <row r="1928" spans="1:18" x14ac:dyDescent="0.3">
      <c r="A1928" t="s">
        <v>6866</v>
      </c>
      <c r="B1928" t="s">
        <v>6867</v>
      </c>
      <c r="C1928" t="s">
        <v>14</v>
      </c>
      <c r="D1928">
        <v>39.946204394200002</v>
      </c>
      <c r="E1928">
        <v>-75.157799292799993</v>
      </c>
      <c r="F1928" t="s">
        <v>6868</v>
      </c>
      <c r="G1928">
        <v>597</v>
      </c>
      <c r="H1928">
        <v>3.5</v>
      </c>
      <c r="I1928" t="s">
        <v>6889</v>
      </c>
      <c r="J1928">
        <v>2</v>
      </c>
      <c r="K1928" t="s">
        <v>6890</v>
      </c>
      <c r="L1928" t="s">
        <v>6891</v>
      </c>
    </row>
    <row r="1929" spans="1:18" x14ac:dyDescent="0.3">
      <c r="A1929" t="s">
        <v>6866</v>
      </c>
      <c r="B1929" t="s">
        <v>6867</v>
      </c>
      <c r="C1929" t="s">
        <v>14</v>
      </c>
      <c r="D1929">
        <v>39.946204394200002</v>
      </c>
      <c r="E1929">
        <v>-75.157799292799993</v>
      </c>
      <c r="F1929" t="s">
        <v>6868</v>
      </c>
      <c r="G1929">
        <v>597</v>
      </c>
      <c r="H1929">
        <v>3.5</v>
      </c>
      <c r="I1929" t="s">
        <v>6892</v>
      </c>
      <c r="J1929">
        <v>4</v>
      </c>
      <c r="K1929" t="s">
        <v>6893</v>
      </c>
      <c r="L1929" t="s">
        <v>6894</v>
      </c>
    </row>
    <row r="1930" spans="1:18" x14ac:dyDescent="0.3">
      <c r="A1930" t="s">
        <v>6866</v>
      </c>
      <c r="B1930" t="s">
        <v>6867</v>
      </c>
      <c r="C1930" t="s">
        <v>14</v>
      </c>
      <c r="D1930">
        <v>39.946204394200002</v>
      </c>
      <c r="E1930">
        <v>-75.157799292799993</v>
      </c>
      <c r="F1930" t="s">
        <v>6868</v>
      </c>
      <c r="G1930">
        <v>597</v>
      </c>
      <c r="H1930">
        <v>3.5</v>
      </c>
      <c r="I1930" t="s">
        <v>6895</v>
      </c>
      <c r="J1930">
        <v>2</v>
      </c>
      <c r="K1930" t="s">
        <v>6896</v>
      </c>
      <c r="L1930" t="s">
        <v>6897</v>
      </c>
    </row>
    <row r="1931" spans="1:18" x14ac:dyDescent="0.3">
      <c r="A1931" t="s">
        <v>6866</v>
      </c>
      <c r="B1931" t="s">
        <v>6867</v>
      </c>
      <c r="C1931" t="s">
        <v>14</v>
      </c>
      <c r="D1931">
        <v>39.946204394200002</v>
      </c>
      <c r="E1931">
        <v>-75.157799292799993</v>
      </c>
      <c r="F1931" t="s">
        <v>6868</v>
      </c>
      <c r="G1931">
        <v>597</v>
      </c>
      <c r="H1931">
        <v>3.5</v>
      </c>
      <c r="I1931" t="s">
        <v>6898</v>
      </c>
      <c r="J1931">
        <v>4</v>
      </c>
      <c r="K1931" t="s">
        <v>6899</v>
      </c>
      <c r="L1931" t="s">
        <v>6900</v>
      </c>
    </row>
    <row r="1932" spans="1:18" x14ac:dyDescent="0.3">
      <c r="A1932" t="s">
        <v>6901</v>
      </c>
      <c r="B1932" t="s">
        <v>6902</v>
      </c>
      <c r="C1932" t="s">
        <v>14</v>
      </c>
      <c r="D1932">
        <v>39.941251369600003</v>
      </c>
      <c r="E1932">
        <v>-75.152618058800002</v>
      </c>
      <c r="F1932" t="s">
        <v>6903</v>
      </c>
      <c r="G1932">
        <v>595</v>
      </c>
      <c r="H1932">
        <v>4</v>
      </c>
      <c r="I1932" t="s">
        <v>6904</v>
      </c>
      <c r="J1932">
        <v>5</v>
      </c>
      <c r="K1932" t="s">
        <v>6905</v>
      </c>
      <c r="L1932" t="s">
        <v>6906</v>
      </c>
    </row>
    <row r="1933" spans="1:18" x14ac:dyDescent="0.3">
      <c r="A1933" t="s">
        <v>6901</v>
      </c>
      <c r="B1933" t="s">
        <v>6902</v>
      </c>
      <c r="C1933" t="s">
        <v>14</v>
      </c>
      <c r="D1933">
        <v>39.941251369600003</v>
      </c>
      <c r="E1933">
        <v>-75.152618058800002</v>
      </c>
      <c r="F1933" t="s">
        <v>6903</v>
      </c>
      <c r="G1933">
        <v>595</v>
      </c>
      <c r="H1933">
        <v>4</v>
      </c>
      <c r="I1933" t="s">
        <v>6907</v>
      </c>
      <c r="J1933">
        <v>4</v>
      </c>
      <c r="L1933" t="s">
        <v>6908</v>
      </c>
    </row>
    <row r="1934" spans="1:18" x14ac:dyDescent="0.3">
      <c r="A1934" t="s">
        <v>6901</v>
      </c>
      <c r="B1934" t="s">
        <v>6902</v>
      </c>
      <c r="C1934" t="s">
        <v>14</v>
      </c>
      <c r="D1934">
        <v>39.941251369600003</v>
      </c>
      <c r="E1934">
        <v>-75.152618058800002</v>
      </c>
      <c r="F1934" t="s">
        <v>6903</v>
      </c>
      <c r="G1934">
        <v>595</v>
      </c>
      <c r="H1934">
        <v>4</v>
      </c>
      <c r="I1934" t="s">
        <v>6909</v>
      </c>
      <c r="J1934">
        <v>4</v>
      </c>
      <c r="K1934" t="s">
        <v>6910</v>
      </c>
      <c r="L1934" t="s">
        <v>6313</v>
      </c>
    </row>
    <row r="1935" spans="1:18" x14ac:dyDescent="0.3">
      <c r="A1935" t="s">
        <v>6901</v>
      </c>
      <c r="B1935" t="s">
        <v>6902</v>
      </c>
      <c r="C1935" t="s">
        <v>14</v>
      </c>
      <c r="D1935">
        <v>39.941251369600003</v>
      </c>
      <c r="E1935">
        <v>-75.152618058800002</v>
      </c>
      <c r="F1935" t="s">
        <v>6903</v>
      </c>
      <c r="G1935">
        <v>595</v>
      </c>
      <c r="H1935">
        <v>4</v>
      </c>
      <c r="I1935" t="s">
        <v>6911</v>
      </c>
      <c r="J1935">
        <v>5</v>
      </c>
      <c r="K1935" t="s">
        <v>6912</v>
      </c>
      <c r="L1935" t="s">
        <v>6913</v>
      </c>
    </row>
    <row r="1936" spans="1:18" x14ac:dyDescent="0.3">
      <c r="A1936" t="s">
        <v>6901</v>
      </c>
      <c r="B1936" t="s">
        <v>6902</v>
      </c>
      <c r="C1936" t="s">
        <v>14</v>
      </c>
      <c r="D1936">
        <v>39.941251369600003</v>
      </c>
      <c r="E1936">
        <v>-75.152618058800002</v>
      </c>
      <c r="F1936" t="s">
        <v>6903</v>
      </c>
      <c r="G1936">
        <v>595</v>
      </c>
      <c r="H1936">
        <v>4</v>
      </c>
      <c r="I1936" t="s">
        <v>6914</v>
      </c>
      <c r="J1936">
        <v>5</v>
      </c>
      <c r="K1936" t="s">
        <v>6915</v>
      </c>
      <c r="L1936" t="s">
        <v>6916</v>
      </c>
    </row>
    <row r="1937" spans="1:12" x14ac:dyDescent="0.3">
      <c r="A1937" t="s">
        <v>6901</v>
      </c>
      <c r="B1937" t="s">
        <v>6902</v>
      </c>
      <c r="C1937" t="s">
        <v>14</v>
      </c>
      <c r="D1937">
        <v>39.941251369600003</v>
      </c>
      <c r="E1937">
        <v>-75.152618058800002</v>
      </c>
      <c r="F1937" t="s">
        <v>6903</v>
      </c>
      <c r="G1937">
        <v>595</v>
      </c>
      <c r="H1937">
        <v>4</v>
      </c>
      <c r="I1937" t="s">
        <v>6917</v>
      </c>
      <c r="J1937">
        <v>3</v>
      </c>
      <c r="K1937" t="s">
        <v>6918</v>
      </c>
      <c r="L1937" t="s">
        <v>6919</v>
      </c>
    </row>
    <row r="1938" spans="1:12" x14ac:dyDescent="0.3">
      <c r="A1938" t="s">
        <v>6901</v>
      </c>
      <c r="B1938" t="s">
        <v>6902</v>
      </c>
      <c r="C1938" t="s">
        <v>14</v>
      </c>
      <c r="D1938">
        <v>39.941251369600003</v>
      </c>
      <c r="E1938">
        <v>-75.152618058800002</v>
      </c>
      <c r="F1938" t="s">
        <v>6903</v>
      </c>
      <c r="G1938">
        <v>595</v>
      </c>
      <c r="H1938">
        <v>4</v>
      </c>
      <c r="I1938" t="s">
        <v>6920</v>
      </c>
      <c r="J1938">
        <v>4</v>
      </c>
      <c r="K1938" t="s">
        <v>6921</v>
      </c>
      <c r="L1938" t="s">
        <v>6922</v>
      </c>
    </row>
    <row r="1939" spans="1:12" x14ac:dyDescent="0.3">
      <c r="A1939" t="s">
        <v>6901</v>
      </c>
      <c r="B1939" t="s">
        <v>6902</v>
      </c>
      <c r="C1939" t="s">
        <v>14</v>
      </c>
      <c r="D1939">
        <v>39.941251369600003</v>
      </c>
      <c r="E1939">
        <v>-75.152618058800002</v>
      </c>
      <c r="F1939" t="s">
        <v>6903</v>
      </c>
      <c r="G1939">
        <v>595</v>
      </c>
      <c r="H1939">
        <v>4</v>
      </c>
      <c r="I1939" t="s">
        <v>6923</v>
      </c>
      <c r="J1939">
        <v>3</v>
      </c>
      <c r="L1939" t="s">
        <v>6013</v>
      </c>
    </row>
    <row r="1940" spans="1:12" x14ac:dyDescent="0.3">
      <c r="A1940" t="s">
        <v>6901</v>
      </c>
      <c r="B1940" t="s">
        <v>6902</v>
      </c>
      <c r="C1940" t="s">
        <v>14</v>
      </c>
      <c r="D1940">
        <v>39.941251369600003</v>
      </c>
      <c r="E1940">
        <v>-75.152618058800002</v>
      </c>
      <c r="F1940" t="s">
        <v>6903</v>
      </c>
      <c r="G1940">
        <v>595</v>
      </c>
      <c r="H1940">
        <v>4</v>
      </c>
      <c r="I1940" t="s">
        <v>6924</v>
      </c>
      <c r="J1940">
        <v>3</v>
      </c>
      <c r="K1940" t="s">
        <v>6925</v>
      </c>
      <c r="L1940" t="s">
        <v>6926</v>
      </c>
    </row>
    <row r="1941" spans="1:12" x14ac:dyDescent="0.3">
      <c r="A1941" t="s">
        <v>6901</v>
      </c>
      <c r="B1941" t="s">
        <v>6902</v>
      </c>
      <c r="C1941" t="s">
        <v>14</v>
      </c>
      <c r="D1941">
        <v>39.941251369600003</v>
      </c>
      <c r="E1941">
        <v>-75.152618058800002</v>
      </c>
      <c r="F1941" t="s">
        <v>6903</v>
      </c>
      <c r="G1941">
        <v>595</v>
      </c>
      <c r="H1941">
        <v>4</v>
      </c>
      <c r="I1941" t="s">
        <v>6927</v>
      </c>
      <c r="J1941">
        <v>4</v>
      </c>
      <c r="K1941" t="s">
        <v>6928</v>
      </c>
      <c r="L1941" t="s">
        <v>6929</v>
      </c>
    </row>
    <row r="1942" spans="1:12" x14ac:dyDescent="0.3">
      <c r="A1942" t="s">
        <v>6930</v>
      </c>
      <c r="B1942" t="s">
        <v>6931</v>
      </c>
      <c r="C1942" t="s">
        <v>14</v>
      </c>
      <c r="D1942">
        <v>39.952534</v>
      </c>
      <c r="E1942">
        <v>-75.160578000000001</v>
      </c>
      <c r="F1942" t="s">
        <v>6932</v>
      </c>
      <c r="G1942">
        <v>595</v>
      </c>
      <c r="H1942">
        <v>3</v>
      </c>
      <c r="I1942" t="s">
        <v>6933</v>
      </c>
      <c r="J1942">
        <v>5</v>
      </c>
      <c r="K1942" t="s">
        <v>6934</v>
      </c>
      <c r="L1942" t="s">
        <v>6935</v>
      </c>
    </row>
    <row r="1943" spans="1:12" x14ac:dyDescent="0.3">
      <c r="A1943" t="s">
        <v>6930</v>
      </c>
      <c r="B1943" t="s">
        <v>6931</v>
      </c>
      <c r="C1943" t="s">
        <v>14</v>
      </c>
      <c r="D1943">
        <v>39.952534</v>
      </c>
      <c r="E1943">
        <v>-75.160578000000001</v>
      </c>
      <c r="F1943" t="s">
        <v>6932</v>
      </c>
      <c r="G1943">
        <v>595</v>
      </c>
      <c r="H1943">
        <v>3</v>
      </c>
      <c r="I1943" t="s">
        <v>6936</v>
      </c>
      <c r="J1943">
        <v>4</v>
      </c>
      <c r="K1943" t="s">
        <v>6937</v>
      </c>
      <c r="L1943" t="s">
        <v>6938</v>
      </c>
    </row>
    <row r="1944" spans="1:12" x14ac:dyDescent="0.3">
      <c r="A1944" t="s">
        <v>6930</v>
      </c>
      <c r="B1944" t="s">
        <v>6931</v>
      </c>
      <c r="C1944" t="s">
        <v>14</v>
      </c>
      <c r="D1944">
        <v>39.952534</v>
      </c>
      <c r="E1944">
        <v>-75.160578000000001</v>
      </c>
      <c r="F1944" t="s">
        <v>6932</v>
      </c>
      <c r="G1944">
        <v>595</v>
      </c>
      <c r="H1944">
        <v>3</v>
      </c>
      <c r="I1944" t="s">
        <v>6939</v>
      </c>
      <c r="J1944">
        <v>3</v>
      </c>
      <c r="K1944" t="s">
        <v>6940</v>
      </c>
      <c r="L1944" t="s">
        <v>6941</v>
      </c>
    </row>
    <row r="1945" spans="1:12" x14ac:dyDescent="0.3">
      <c r="A1945" t="s">
        <v>6930</v>
      </c>
      <c r="B1945" t="s">
        <v>6931</v>
      </c>
      <c r="C1945" t="s">
        <v>14</v>
      </c>
      <c r="D1945">
        <v>39.952534</v>
      </c>
      <c r="E1945">
        <v>-75.160578000000001</v>
      </c>
      <c r="F1945" t="s">
        <v>6932</v>
      </c>
      <c r="G1945">
        <v>595</v>
      </c>
      <c r="H1945">
        <v>3</v>
      </c>
      <c r="I1945" t="s">
        <v>6942</v>
      </c>
      <c r="J1945">
        <v>1</v>
      </c>
      <c r="K1945" t="s">
        <v>6943</v>
      </c>
      <c r="L1945" t="s">
        <v>6944</v>
      </c>
    </row>
    <row r="1946" spans="1:12" x14ac:dyDescent="0.3">
      <c r="A1946" t="s">
        <v>6930</v>
      </c>
      <c r="B1946" t="s">
        <v>6931</v>
      </c>
      <c r="C1946" t="s">
        <v>14</v>
      </c>
      <c r="D1946">
        <v>39.952534</v>
      </c>
      <c r="E1946">
        <v>-75.160578000000001</v>
      </c>
      <c r="F1946" t="s">
        <v>6932</v>
      </c>
      <c r="G1946">
        <v>595</v>
      </c>
      <c r="H1946">
        <v>3</v>
      </c>
      <c r="I1946" t="s">
        <v>6945</v>
      </c>
      <c r="J1946">
        <v>3</v>
      </c>
      <c r="K1946" t="s">
        <v>6946</v>
      </c>
      <c r="L1946" t="s">
        <v>6947</v>
      </c>
    </row>
    <row r="1947" spans="1:12" x14ac:dyDescent="0.3">
      <c r="A1947" t="s">
        <v>6930</v>
      </c>
      <c r="B1947" t="s">
        <v>6931</v>
      </c>
      <c r="C1947" t="s">
        <v>14</v>
      </c>
      <c r="D1947">
        <v>39.952534</v>
      </c>
      <c r="E1947">
        <v>-75.160578000000001</v>
      </c>
      <c r="F1947" t="s">
        <v>6932</v>
      </c>
      <c r="G1947">
        <v>595</v>
      </c>
      <c r="H1947">
        <v>3</v>
      </c>
      <c r="I1947" t="s">
        <v>6948</v>
      </c>
      <c r="J1947">
        <v>5</v>
      </c>
      <c r="K1947" t="s">
        <v>6949</v>
      </c>
      <c r="L1947" t="s">
        <v>6950</v>
      </c>
    </row>
    <row r="1948" spans="1:12" x14ac:dyDescent="0.3">
      <c r="A1948" t="s">
        <v>6930</v>
      </c>
      <c r="B1948" t="s">
        <v>6931</v>
      </c>
      <c r="C1948" t="s">
        <v>14</v>
      </c>
      <c r="D1948">
        <v>39.952534</v>
      </c>
      <c r="E1948">
        <v>-75.160578000000001</v>
      </c>
      <c r="F1948" t="s">
        <v>6932</v>
      </c>
      <c r="G1948">
        <v>595</v>
      </c>
      <c r="H1948">
        <v>3</v>
      </c>
      <c r="I1948" t="s">
        <v>6951</v>
      </c>
      <c r="J1948">
        <v>4</v>
      </c>
      <c r="K1948" t="s">
        <v>6952</v>
      </c>
      <c r="L1948" t="s">
        <v>6953</v>
      </c>
    </row>
    <row r="1949" spans="1:12" x14ac:dyDescent="0.3">
      <c r="A1949" t="s">
        <v>6930</v>
      </c>
      <c r="B1949" t="s">
        <v>6931</v>
      </c>
      <c r="C1949" t="s">
        <v>14</v>
      </c>
      <c r="D1949">
        <v>39.952534</v>
      </c>
      <c r="E1949">
        <v>-75.160578000000001</v>
      </c>
      <c r="F1949" t="s">
        <v>6932</v>
      </c>
      <c r="G1949">
        <v>595</v>
      </c>
      <c r="H1949">
        <v>3</v>
      </c>
      <c r="I1949" t="s">
        <v>6954</v>
      </c>
      <c r="J1949">
        <v>4</v>
      </c>
      <c r="K1949" t="s">
        <v>6955</v>
      </c>
      <c r="L1949" t="s">
        <v>6956</v>
      </c>
    </row>
    <row r="1950" spans="1:12" x14ac:dyDescent="0.3">
      <c r="A1950" t="s">
        <v>6930</v>
      </c>
      <c r="B1950" t="s">
        <v>6931</v>
      </c>
      <c r="C1950" t="s">
        <v>14</v>
      </c>
      <c r="D1950">
        <v>39.952534</v>
      </c>
      <c r="E1950">
        <v>-75.160578000000001</v>
      </c>
      <c r="F1950" t="s">
        <v>6932</v>
      </c>
      <c r="G1950">
        <v>595</v>
      </c>
      <c r="H1950">
        <v>3</v>
      </c>
      <c r="I1950" t="s">
        <v>6957</v>
      </c>
      <c r="J1950">
        <v>3</v>
      </c>
      <c r="K1950" t="s">
        <v>6958</v>
      </c>
      <c r="L1950" t="s">
        <v>6959</v>
      </c>
    </row>
    <row r="1951" spans="1:12" x14ac:dyDescent="0.3">
      <c r="A1951" t="s">
        <v>6930</v>
      </c>
      <c r="B1951" t="s">
        <v>6931</v>
      </c>
      <c r="C1951" t="s">
        <v>14</v>
      </c>
      <c r="D1951">
        <v>39.952534</v>
      </c>
      <c r="E1951">
        <v>-75.160578000000001</v>
      </c>
      <c r="F1951" t="s">
        <v>6932</v>
      </c>
      <c r="G1951">
        <v>595</v>
      </c>
      <c r="H1951">
        <v>3</v>
      </c>
      <c r="I1951" t="s">
        <v>6960</v>
      </c>
      <c r="J1951">
        <v>2</v>
      </c>
      <c r="K1951" t="s">
        <v>6961</v>
      </c>
      <c r="L1951" t="s">
        <v>6962</v>
      </c>
    </row>
    <row r="1952" spans="1:12" x14ac:dyDescent="0.3">
      <c r="A1952" t="e">
        <f t="shared" ref="A1952:A1961" si="3">-ATiAtTikuGuqvaW2O6tNA</f>
        <v>#NAME?</v>
      </c>
      <c r="B1952" t="s">
        <v>6963</v>
      </c>
      <c r="C1952" t="s">
        <v>14</v>
      </c>
      <c r="D1952">
        <v>39.950483363799997</v>
      </c>
      <c r="E1952">
        <v>-75.1673305865</v>
      </c>
      <c r="F1952" t="s">
        <v>6964</v>
      </c>
      <c r="G1952">
        <v>593</v>
      </c>
      <c r="H1952">
        <v>3.5</v>
      </c>
      <c r="I1952" t="s">
        <v>6965</v>
      </c>
      <c r="J1952">
        <v>4</v>
      </c>
      <c r="K1952" t="s">
        <v>6966</v>
      </c>
      <c r="L1952" t="s">
        <v>6967</v>
      </c>
    </row>
    <row r="1953" spans="1:16" x14ac:dyDescent="0.3">
      <c r="A1953" t="e">
        <f t="shared" si="3"/>
        <v>#NAME?</v>
      </c>
      <c r="B1953" t="s">
        <v>6963</v>
      </c>
      <c r="C1953" t="s">
        <v>14</v>
      </c>
      <c r="D1953">
        <v>39.950483363799997</v>
      </c>
      <c r="E1953">
        <v>-75.1673305865</v>
      </c>
      <c r="F1953" t="s">
        <v>6964</v>
      </c>
      <c r="G1953">
        <v>593</v>
      </c>
      <c r="H1953">
        <v>3.5</v>
      </c>
      <c r="I1953" t="s">
        <v>6968</v>
      </c>
      <c r="J1953">
        <v>3</v>
      </c>
      <c r="K1953" t="s">
        <v>6969</v>
      </c>
      <c r="L1953" t="s">
        <v>6970</v>
      </c>
    </row>
    <row r="1954" spans="1:16" x14ac:dyDescent="0.3">
      <c r="A1954" t="e">
        <f t="shared" si="3"/>
        <v>#NAME?</v>
      </c>
      <c r="B1954" t="s">
        <v>6963</v>
      </c>
      <c r="C1954" t="s">
        <v>14</v>
      </c>
      <c r="D1954">
        <v>39.950483363799997</v>
      </c>
      <c r="E1954">
        <v>-75.1673305865</v>
      </c>
      <c r="F1954" t="s">
        <v>6964</v>
      </c>
      <c r="G1954">
        <v>593</v>
      </c>
      <c r="H1954">
        <v>3.5</v>
      </c>
      <c r="I1954" t="s">
        <v>6971</v>
      </c>
      <c r="J1954">
        <v>1</v>
      </c>
      <c r="K1954" t="s">
        <v>6972</v>
      </c>
      <c r="L1954" t="s">
        <v>6973</v>
      </c>
      <c r="M1954" t="s">
        <v>6974</v>
      </c>
      <c r="N1954" t="s">
        <v>6975</v>
      </c>
      <c r="O1954" t="s">
        <v>6976</v>
      </c>
      <c r="P1954" t="s">
        <v>6977</v>
      </c>
    </row>
    <row r="1955" spans="1:16" x14ac:dyDescent="0.3">
      <c r="A1955" t="e">
        <f t="shared" si="3"/>
        <v>#NAME?</v>
      </c>
      <c r="B1955" t="s">
        <v>6963</v>
      </c>
      <c r="C1955" t="s">
        <v>14</v>
      </c>
      <c r="D1955">
        <v>39.950483363799997</v>
      </c>
      <c r="E1955">
        <v>-75.1673305865</v>
      </c>
      <c r="F1955" t="s">
        <v>6964</v>
      </c>
      <c r="G1955">
        <v>593</v>
      </c>
      <c r="H1955">
        <v>3.5</v>
      </c>
      <c r="I1955" t="s">
        <v>6978</v>
      </c>
      <c r="J1955">
        <v>3</v>
      </c>
      <c r="K1955" t="s">
        <v>6979</v>
      </c>
      <c r="L1955" t="s">
        <v>2711</v>
      </c>
    </row>
    <row r="1956" spans="1:16" x14ac:dyDescent="0.3">
      <c r="A1956" t="e">
        <f t="shared" si="3"/>
        <v>#NAME?</v>
      </c>
      <c r="B1956" t="s">
        <v>6963</v>
      </c>
      <c r="C1956" t="s">
        <v>14</v>
      </c>
      <c r="D1956">
        <v>39.950483363799997</v>
      </c>
      <c r="E1956">
        <v>-75.1673305865</v>
      </c>
      <c r="F1956" t="s">
        <v>6964</v>
      </c>
      <c r="G1956">
        <v>593</v>
      </c>
      <c r="H1956">
        <v>3.5</v>
      </c>
      <c r="I1956" t="s">
        <v>6980</v>
      </c>
      <c r="J1956">
        <v>4</v>
      </c>
      <c r="K1956" t="s">
        <v>6981</v>
      </c>
      <c r="L1956" t="s">
        <v>6982</v>
      </c>
    </row>
    <row r="1957" spans="1:16" x14ac:dyDescent="0.3">
      <c r="A1957" t="e">
        <f t="shared" si="3"/>
        <v>#NAME?</v>
      </c>
      <c r="B1957" t="s">
        <v>6963</v>
      </c>
      <c r="C1957" t="s">
        <v>14</v>
      </c>
      <c r="D1957">
        <v>39.950483363799997</v>
      </c>
      <c r="E1957">
        <v>-75.1673305865</v>
      </c>
      <c r="F1957" t="s">
        <v>6964</v>
      </c>
      <c r="G1957">
        <v>593</v>
      </c>
      <c r="H1957">
        <v>3.5</v>
      </c>
      <c r="I1957" t="s">
        <v>6983</v>
      </c>
      <c r="J1957">
        <v>4</v>
      </c>
      <c r="L1957" t="s">
        <v>6984</v>
      </c>
    </row>
    <row r="1958" spans="1:16" x14ac:dyDescent="0.3">
      <c r="A1958" t="e">
        <f t="shared" si="3"/>
        <v>#NAME?</v>
      </c>
      <c r="B1958" t="s">
        <v>6963</v>
      </c>
      <c r="C1958" t="s">
        <v>14</v>
      </c>
      <c r="D1958">
        <v>39.950483363799997</v>
      </c>
      <c r="E1958">
        <v>-75.1673305865</v>
      </c>
      <c r="F1958" t="s">
        <v>6964</v>
      </c>
      <c r="G1958">
        <v>593</v>
      </c>
      <c r="H1958">
        <v>3.5</v>
      </c>
      <c r="I1958" t="s">
        <v>6985</v>
      </c>
      <c r="J1958">
        <v>2</v>
      </c>
      <c r="K1958" t="s">
        <v>6986</v>
      </c>
      <c r="L1958" t="s">
        <v>763</v>
      </c>
    </row>
    <row r="1959" spans="1:16" x14ac:dyDescent="0.3">
      <c r="A1959" t="e">
        <f t="shared" si="3"/>
        <v>#NAME?</v>
      </c>
      <c r="B1959" t="s">
        <v>6963</v>
      </c>
      <c r="C1959" t="s">
        <v>14</v>
      </c>
      <c r="D1959">
        <v>39.950483363799997</v>
      </c>
      <c r="E1959">
        <v>-75.1673305865</v>
      </c>
      <c r="F1959" t="s">
        <v>6964</v>
      </c>
      <c r="G1959">
        <v>593</v>
      </c>
      <c r="H1959">
        <v>3.5</v>
      </c>
      <c r="I1959" t="s">
        <v>6987</v>
      </c>
      <c r="J1959">
        <v>4</v>
      </c>
      <c r="K1959" t="s">
        <v>6988</v>
      </c>
      <c r="L1959" t="s">
        <v>6989</v>
      </c>
    </row>
    <row r="1960" spans="1:16" x14ac:dyDescent="0.3">
      <c r="A1960" t="e">
        <f t="shared" si="3"/>
        <v>#NAME?</v>
      </c>
      <c r="B1960" t="s">
        <v>6963</v>
      </c>
      <c r="C1960" t="s">
        <v>14</v>
      </c>
      <c r="D1960">
        <v>39.950483363799997</v>
      </c>
      <c r="E1960">
        <v>-75.1673305865</v>
      </c>
      <c r="F1960" t="s">
        <v>6964</v>
      </c>
      <c r="G1960">
        <v>593</v>
      </c>
      <c r="H1960">
        <v>3.5</v>
      </c>
      <c r="I1960" t="s">
        <v>6990</v>
      </c>
      <c r="J1960">
        <v>4</v>
      </c>
      <c r="K1960" t="s">
        <v>6991</v>
      </c>
      <c r="L1960" t="s">
        <v>1184</v>
      </c>
    </row>
    <row r="1961" spans="1:16" x14ac:dyDescent="0.3">
      <c r="A1961" t="e">
        <f t="shared" si="3"/>
        <v>#NAME?</v>
      </c>
      <c r="B1961" t="s">
        <v>6963</v>
      </c>
      <c r="C1961" t="s">
        <v>14</v>
      </c>
      <c r="D1961">
        <v>39.950483363799997</v>
      </c>
      <c r="E1961">
        <v>-75.1673305865</v>
      </c>
      <c r="F1961" t="s">
        <v>6964</v>
      </c>
      <c r="G1961">
        <v>593</v>
      </c>
      <c r="H1961">
        <v>3.5</v>
      </c>
      <c r="I1961" t="s">
        <v>6992</v>
      </c>
      <c r="J1961">
        <v>4</v>
      </c>
      <c r="K1961" t="s">
        <v>6993</v>
      </c>
      <c r="L1961" t="s">
        <v>6994</v>
      </c>
    </row>
    <row r="1962" spans="1:16" x14ac:dyDescent="0.3">
      <c r="A1962" t="s">
        <v>6995</v>
      </c>
      <c r="B1962" t="s">
        <v>6996</v>
      </c>
      <c r="C1962" t="s">
        <v>14</v>
      </c>
      <c r="D1962">
        <v>39.935353999999997</v>
      </c>
      <c r="E1962">
        <v>-75.158800999999997</v>
      </c>
      <c r="F1962" t="s">
        <v>6997</v>
      </c>
      <c r="G1962">
        <v>593</v>
      </c>
      <c r="H1962">
        <v>4.5</v>
      </c>
      <c r="I1962" t="s">
        <v>6998</v>
      </c>
      <c r="J1962">
        <v>5</v>
      </c>
      <c r="L1962" t="s">
        <v>6999</v>
      </c>
    </row>
    <row r="1963" spans="1:16" x14ac:dyDescent="0.3">
      <c r="A1963" t="s">
        <v>6995</v>
      </c>
      <c r="B1963" t="s">
        <v>6996</v>
      </c>
      <c r="C1963" t="s">
        <v>14</v>
      </c>
      <c r="D1963">
        <v>39.935353999999997</v>
      </c>
      <c r="E1963">
        <v>-75.158800999999997</v>
      </c>
      <c r="F1963" t="s">
        <v>6997</v>
      </c>
      <c r="G1963">
        <v>593</v>
      </c>
      <c r="H1963">
        <v>4.5</v>
      </c>
      <c r="I1963" t="s">
        <v>7000</v>
      </c>
      <c r="J1963">
        <v>5</v>
      </c>
      <c r="K1963" t="s">
        <v>7001</v>
      </c>
      <c r="L1963" t="s">
        <v>5155</v>
      </c>
    </row>
    <row r="1964" spans="1:16" x14ac:dyDescent="0.3">
      <c r="A1964" t="s">
        <v>6995</v>
      </c>
      <c r="B1964" t="s">
        <v>6996</v>
      </c>
      <c r="C1964" t="s">
        <v>14</v>
      </c>
      <c r="D1964">
        <v>39.935353999999997</v>
      </c>
      <c r="E1964">
        <v>-75.158800999999997</v>
      </c>
      <c r="F1964" t="s">
        <v>6997</v>
      </c>
      <c r="G1964">
        <v>593</v>
      </c>
      <c r="H1964">
        <v>4.5</v>
      </c>
      <c r="I1964" t="s">
        <v>7002</v>
      </c>
      <c r="J1964">
        <v>5</v>
      </c>
      <c r="K1964" t="s">
        <v>7003</v>
      </c>
      <c r="L1964" t="s">
        <v>7004</v>
      </c>
    </row>
    <row r="1965" spans="1:16" x14ac:dyDescent="0.3">
      <c r="A1965" t="s">
        <v>6995</v>
      </c>
      <c r="B1965" t="s">
        <v>6996</v>
      </c>
      <c r="C1965" t="s">
        <v>14</v>
      </c>
      <c r="D1965">
        <v>39.935353999999997</v>
      </c>
      <c r="E1965">
        <v>-75.158800999999997</v>
      </c>
      <c r="F1965" t="s">
        <v>6997</v>
      </c>
      <c r="G1965">
        <v>593</v>
      </c>
      <c r="H1965">
        <v>4.5</v>
      </c>
      <c r="I1965" t="s">
        <v>7005</v>
      </c>
      <c r="J1965">
        <v>5</v>
      </c>
      <c r="K1965" t="s">
        <v>7006</v>
      </c>
      <c r="L1965" t="s">
        <v>7007</v>
      </c>
    </row>
    <row r="1966" spans="1:16" x14ac:dyDescent="0.3">
      <c r="A1966" t="s">
        <v>6995</v>
      </c>
      <c r="B1966" t="s">
        <v>6996</v>
      </c>
      <c r="C1966" t="s">
        <v>14</v>
      </c>
      <c r="D1966">
        <v>39.935353999999997</v>
      </c>
      <c r="E1966">
        <v>-75.158800999999997</v>
      </c>
      <c r="F1966" t="s">
        <v>6997</v>
      </c>
      <c r="G1966">
        <v>593</v>
      </c>
      <c r="H1966">
        <v>4.5</v>
      </c>
      <c r="I1966" t="s">
        <v>7008</v>
      </c>
      <c r="J1966">
        <v>5</v>
      </c>
      <c r="L1966" t="s">
        <v>7009</v>
      </c>
    </row>
    <row r="1967" spans="1:16" x14ac:dyDescent="0.3">
      <c r="A1967" t="s">
        <v>6995</v>
      </c>
      <c r="B1967" t="s">
        <v>6996</v>
      </c>
      <c r="C1967" t="s">
        <v>14</v>
      </c>
      <c r="D1967">
        <v>39.935353999999997</v>
      </c>
      <c r="E1967">
        <v>-75.158800999999997</v>
      </c>
      <c r="F1967" t="s">
        <v>6997</v>
      </c>
      <c r="G1967">
        <v>593</v>
      </c>
      <c r="H1967">
        <v>4.5</v>
      </c>
      <c r="I1967" t="s">
        <v>7010</v>
      </c>
      <c r="J1967">
        <v>5</v>
      </c>
      <c r="K1967" t="s">
        <v>7011</v>
      </c>
      <c r="L1967" t="s">
        <v>39</v>
      </c>
    </row>
    <row r="1968" spans="1:16" x14ac:dyDescent="0.3">
      <c r="A1968" t="s">
        <v>6995</v>
      </c>
      <c r="B1968" t="s">
        <v>6996</v>
      </c>
      <c r="C1968" t="s">
        <v>14</v>
      </c>
      <c r="D1968">
        <v>39.935353999999997</v>
      </c>
      <c r="E1968">
        <v>-75.158800999999997</v>
      </c>
      <c r="F1968" t="s">
        <v>6997</v>
      </c>
      <c r="G1968">
        <v>593</v>
      </c>
      <c r="H1968">
        <v>4.5</v>
      </c>
      <c r="I1968" t="s">
        <v>7012</v>
      </c>
      <c r="J1968">
        <v>3</v>
      </c>
      <c r="K1968" t="s">
        <v>7013</v>
      </c>
      <c r="L1968" t="s">
        <v>7014</v>
      </c>
    </row>
    <row r="1969" spans="1:20" x14ac:dyDescent="0.3">
      <c r="A1969" t="s">
        <v>6995</v>
      </c>
      <c r="B1969" t="s">
        <v>6996</v>
      </c>
      <c r="C1969" t="s">
        <v>14</v>
      </c>
      <c r="D1969">
        <v>39.935353999999997</v>
      </c>
      <c r="E1969">
        <v>-75.158800999999997</v>
      </c>
      <c r="F1969" t="s">
        <v>6997</v>
      </c>
      <c r="G1969">
        <v>593</v>
      </c>
      <c r="H1969">
        <v>4.5</v>
      </c>
      <c r="I1969" t="s">
        <v>7015</v>
      </c>
      <c r="J1969">
        <v>5</v>
      </c>
      <c r="L1969" t="s">
        <v>7016</v>
      </c>
    </row>
    <row r="1970" spans="1:20" x14ac:dyDescent="0.3">
      <c r="A1970" t="s">
        <v>6995</v>
      </c>
      <c r="B1970" t="s">
        <v>6996</v>
      </c>
      <c r="C1970" t="s">
        <v>14</v>
      </c>
      <c r="D1970">
        <v>39.935353999999997</v>
      </c>
      <c r="E1970">
        <v>-75.158800999999997</v>
      </c>
      <c r="F1970" t="s">
        <v>6997</v>
      </c>
      <c r="G1970">
        <v>593</v>
      </c>
      <c r="H1970">
        <v>4.5</v>
      </c>
      <c r="I1970" t="s">
        <v>7017</v>
      </c>
      <c r="J1970">
        <v>5</v>
      </c>
      <c r="K1970" t="s">
        <v>7018</v>
      </c>
      <c r="L1970" t="s">
        <v>7019</v>
      </c>
      <c r="M1970" t="s">
        <v>7020</v>
      </c>
      <c r="N1970" t="s">
        <v>7021</v>
      </c>
      <c r="O1970" t="s">
        <v>7022</v>
      </c>
      <c r="P1970" t="s">
        <v>7023</v>
      </c>
      <c r="Q1970" t="s">
        <v>7024</v>
      </c>
      <c r="R1970" t="s">
        <v>7025</v>
      </c>
      <c r="S1970" t="s">
        <v>7026</v>
      </c>
      <c r="T1970" t="s">
        <v>7027</v>
      </c>
    </row>
    <row r="1971" spans="1:20" x14ac:dyDescent="0.3">
      <c r="A1971" t="s">
        <v>6995</v>
      </c>
      <c r="B1971" t="s">
        <v>6996</v>
      </c>
      <c r="C1971" t="s">
        <v>14</v>
      </c>
      <c r="D1971">
        <v>39.935353999999997</v>
      </c>
      <c r="E1971">
        <v>-75.158800999999997</v>
      </c>
      <c r="F1971" t="s">
        <v>6997</v>
      </c>
      <c r="G1971">
        <v>593</v>
      </c>
      <c r="H1971">
        <v>4.5</v>
      </c>
      <c r="I1971" t="s">
        <v>7028</v>
      </c>
      <c r="J1971">
        <v>2</v>
      </c>
      <c r="L1971" t="s">
        <v>7029</v>
      </c>
    </row>
    <row r="1972" spans="1:20" x14ac:dyDescent="0.3">
      <c r="A1972" t="s">
        <v>7030</v>
      </c>
      <c r="B1972" t="s">
        <v>7031</v>
      </c>
      <c r="C1972" t="s">
        <v>14</v>
      </c>
      <c r="D1972">
        <v>39.952705999999999</v>
      </c>
      <c r="E1972">
        <v>-75.173477000000005</v>
      </c>
      <c r="F1972" t="s">
        <v>7032</v>
      </c>
      <c r="G1972">
        <v>592</v>
      </c>
      <c r="H1972">
        <v>4.5</v>
      </c>
      <c r="I1972" t="s">
        <v>7033</v>
      </c>
      <c r="J1972">
        <v>5</v>
      </c>
      <c r="L1972" t="s">
        <v>7034</v>
      </c>
    </row>
    <row r="1973" spans="1:20" x14ac:dyDescent="0.3">
      <c r="A1973" t="s">
        <v>7030</v>
      </c>
      <c r="B1973" t="s">
        <v>7031</v>
      </c>
      <c r="C1973" t="s">
        <v>14</v>
      </c>
      <c r="D1973">
        <v>39.952705999999999</v>
      </c>
      <c r="E1973">
        <v>-75.173477000000005</v>
      </c>
      <c r="F1973" t="s">
        <v>7032</v>
      </c>
      <c r="G1973">
        <v>592</v>
      </c>
      <c r="H1973">
        <v>4.5</v>
      </c>
      <c r="I1973" t="s">
        <v>7035</v>
      </c>
      <c r="J1973">
        <v>5</v>
      </c>
      <c r="K1973" t="s">
        <v>7036</v>
      </c>
      <c r="L1973" t="s">
        <v>7037</v>
      </c>
    </row>
    <row r="1974" spans="1:20" x14ac:dyDescent="0.3">
      <c r="A1974" t="s">
        <v>7030</v>
      </c>
      <c r="B1974" t="s">
        <v>7031</v>
      </c>
      <c r="C1974" t="s">
        <v>14</v>
      </c>
      <c r="D1974">
        <v>39.952705999999999</v>
      </c>
      <c r="E1974">
        <v>-75.173477000000005</v>
      </c>
      <c r="F1974" t="s">
        <v>7032</v>
      </c>
      <c r="G1974">
        <v>592</v>
      </c>
      <c r="H1974">
        <v>4.5</v>
      </c>
      <c r="I1974" t="s">
        <v>7038</v>
      </c>
      <c r="J1974">
        <v>2</v>
      </c>
      <c r="K1974" t="s">
        <v>7039</v>
      </c>
      <c r="L1974" t="s">
        <v>7040</v>
      </c>
      <c r="M1974" t="s">
        <v>7041</v>
      </c>
      <c r="N1974" t="s">
        <v>7042</v>
      </c>
      <c r="O1974" t="s">
        <v>7043</v>
      </c>
      <c r="P1974" t="s">
        <v>7044</v>
      </c>
    </row>
    <row r="1975" spans="1:20" x14ac:dyDescent="0.3">
      <c r="A1975" t="s">
        <v>7030</v>
      </c>
      <c r="B1975" t="s">
        <v>7031</v>
      </c>
      <c r="C1975" t="s">
        <v>14</v>
      </c>
      <c r="D1975">
        <v>39.952705999999999</v>
      </c>
      <c r="E1975">
        <v>-75.173477000000005</v>
      </c>
      <c r="F1975" t="s">
        <v>7032</v>
      </c>
      <c r="G1975">
        <v>592</v>
      </c>
      <c r="H1975">
        <v>4.5</v>
      </c>
      <c r="I1975" t="s">
        <v>7045</v>
      </c>
      <c r="J1975">
        <v>5</v>
      </c>
      <c r="K1975" t="s">
        <v>7046</v>
      </c>
      <c r="L1975" t="s">
        <v>7047</v>
      </c>
    </row>
    <row r="1976" spans="1:20" x14ac:dyDescent="0.3">
      <c r="A1976" t="s">
        <v>7030</v>
      </c>
      <c r="B1976" t="s">
        <v>7031</v>
      </c>
      <c r="C1976" t="s">
        <v>14</v>
      </c>
      <c r="D1976">
        <v>39.952705999999999</v>
      </c>
      <c r="E1976">
        <v>-75.173477000000005</v>
      </c>
      <c r="F1976" t="s">
        <v>7032</v>
      </c>
      <c r="G1976">
        <v>592</v>
      </c>
      <c r="H1976">
        <v>4.5</v>
      </c>
      <c r="I1976" t="s">
        <v>7048</v>
      </c>
      <c r="J1976">
        <v>5</v>
      </c>
      <c r="L1976" t="s">
        <v>7049</v>
      </c>
    </row>
    <row r="1977" spans="1:20" x14ac:dyDescent="0.3">
      <c r="A1977" t="s">
        <v>7030</v>
      </c>
      <c r="B1977" t="s">
        <v>7031</v>
      </c>
      <c r="C1977" t="s">
        <v>14</v>
      </c>
      <c r="D1977">
        <v>39.952705999999999</v>
      </c>
      <c r="E1977">
        <v>-75.173477000000005</v>
      </c>
      <c r="F1977" t="s">
        <v>7032</v>
      </c>
      <c r="G1977">
        <v>592</v>
      </c>
      <c r="H1977">
        <v>4.5</v>
      </c>
      <c r="I1977" t="s">
        <v>7050</v>
      </c>
      <c r="J1977">
        <v>5</v>
      </c>
      <c r="L1977" t="s">
        <v>2294</v>
      </c>
    </row>
    <row r="1978" spans="1:20" x14ac:dyDescent="0.3">
      <c r="A1978" t="s">
        <v>7030</v>
      </c>
      <c r="B1978" t="s">
        <v>7031</v>
      </c>
      <c r="C1978" t="s">
        <v>14</v>
      </c>
      <c r="D1978">
        <v>39.952705999999999</v>
      </c>
      <c r="E1978">
        <v>-75.173477000000005</v>
      </c>
      <c r="F1978" t="s">
        <v>7032</v>
      </c>
      <c r="G1978">
        <v>592</v>
      </c>
      <c r="H1978">
        <v>4.5</v>
      </c>
      <c r="I1978" t="s">
        <v>7051</v>
      </c>
      <c r="J1978">
        <v>5</v>
      </c>
      <c r="K1978" t="s">
        <v>7052</v>
      </c>
      <c r="L1978" t="s">
        <v>7053</v>
      </c>
    </row>
    <row r="1979" spans="1:20" x14ac:dyDescent="0.3">
      <c r="A1979" t="s">
        <v>7030</v>
      </c>
      <c r="B1979" t="s">
        <v>7031</v>
      </c>
      <c r="C1979" t="s">
        <v>14</v>
      </c>
      <c r="D1979">
        <v>39.952705999999999</v>
      </c>
      <c r="E1979">
        <v>-75.173477000000005</v>
      </c>
      <c r="F1979" t="s">
        <v>7032</v>
      </c>
      <c r="G1979">
        <v>592</v>
      </c>
      <c r="H1979">
        <v>4.5</v>
      </c>
      <c r="I1979" t="s">
        <v>7054</v>
      </c>
      <c r="J1979">
        <v>5</v>
      </c>
      <c r="K1979" t="s">
        <v>7055</v>
      </c>
      <c r="L1979" t="s">
        <v>7056</v>
      </c>
      <c r="M1979" t="s">
        <v>7057</v>
      </c>
    </row>
    <row r="1980" spans="1:20" x14ac:dyDescent="0.3">
      <c r="A1980" t="s">
        <v>7030</v>
      </c>
      <c r="B1980" t="s">
        <v>7031</v>
      </c>
      <c r="C1980" t="s">
        <v>14</v>
      </c>
      <c r="D1980">
        <v>39.952705999999999</v>
      </c>
      <c r="E1980">
        <v>-75.173477000000005</v>
      </c>
      <c r="F1980" t="s">
        <v>7032</v>
      </c>
      <c r="G1980">
        <v>592</v>
      </c>
      <c r="H1980">
        <v>4.5</v>
      </c>
      <c r="I1980" t="s">
        <v>7058</v>
      </c>
      <c r="J1980">
        <v>4</v>
      </c>
      <c r="K1980" t="s">
        <v>7059</v>
      </c>
      <c r="L1980" t="s">
        <v>892</v>
      </c>
    </row>
    <row r="1981" spans="1:20" x14ac:dyDescent="0.3">
      <c r="A1981" t="s">
        <v>7030</v>
      </c>
      <c r="B1981" t="s">
        <v>7031</v>
      </c>
      <c r="C1981" t="s">
        <v>14</v>
      </c>
      <c r="D1981">
        <v>39.952705999999999</v>
      </c>
      <c r="E1981">
        <v>-75.173477000000005</v>
      </c>
      <c r="F1981" t="s">
        <v>7032</v>
      </c>
      <c r="G1981">
        <v>592</v>
      </c>
      <c r="H1981">
        <v>4.5</v>
      </c>
      <c r="I1981" t="s">
        <v>7060</v>
      </c>
      <c r="J1981">
        <v>5</v>
      </c>
      <c r="K1981" t="s">
        <v>7061</v>
      </c>
      <c r="L1981" t="s">
        <v>7062</v>
      </c>
      <c r="M1981" t="s">
        <v>7063</v>
      </c>
      <c r="N1981" t="s">
        <v>7064</v>
      </c>
    </row>
    <row r="1982" spans="1:20" x14ac:dyDescent="0.3">
      <c r="A1982" t="s">
        <v>7065</v>
      </c>
      <c r="B1982" t="s">
        <v>7066</v>
      </c>
      <c r="C1982" t="s">
        <v>14</v>
      </c>
      <c r="D1982">
        <v>39.911417499999999</v>
      </c>
      <c r="E1982">
        <v>-75.174511100000004</v>
      </c>
      <c r="F1982" t="s">
        <v>7067</v>
      </c>
      <c r="G1982">
        <v>590</v>
      </c>
      <c r="H1982">
        <v>3.5</v>
      </c>
      <c r="I1982" t="s">
        <v>7068</v>
      </c>
      <c r="J1982">
        <v>4</v>
      </c>
      <c r="K1982" t="s">
        <v>7069</v>
      </c>
      <c r="L1982" t="s">
        <v>3077</v>
      </c>
    </row>
    <row r="1983" spans="1:20" x14ac:dyDescent="0.3">
      <c r="A1983" t="s">
        <v>7065</v>
      </c>
      <c r="B1983" t="s">
        <v>7066</v>
      </c>
      <c r="C1983" t="s">
        <v>14</v>
      </c>
      <c r="D1983">
        <v>39.911417499999999</v>
      </c>
      <c r="E1983">
        <v>-75.174511100000004</v>
      </c>
      <c r="F1983" t="s">
        <v>7067</v>
      </c>
      <c r="G1983">
        <v>590</v>
      </c>
      <c r="H1983">
        <v>3.5</v>
      </c>
      <c r="I1983" t="s">
        <v>7070</v>
      </c>
      <c r="J1983">
        <v>3</v>
      </c>
      <c r="K1983" t="s">
        <v>7071</v>
      </c>
      <c r="L1983" t="s">
        <v>7072</v>
      </c>
    </row>
    <row r="1984" spans="1:20" x14ac:dyDescent="0.3">
      <c r="A1984" t="s">
        <v>7065</v>
      </c>
      <c r="B1984" t="s">
        <v>7066</v>
      </c>
      <c r="C1984" t="s">
        <v>14</v>
      </c>
      <c r="D1984">
        <v>39.911417499999999</v>
      </c>
      <c r="E1984">
        <v>-75.174511100000004</v>
      </c>
      <c r="F1984" t="s">
        <v>7067</v>
      </c>
      <c r="G1984">
        <v>590</v>
      </c>
      <c r="H1984">
        <v>3.5</v>
      </c>
      <c r="I1984" t="s">
        <v>7073</v>
      </c>
      <c r="J1984">
        <v>2</v>
      </c>
      <c r="K1984" t="s">
        <v>7074</v>
      </c>
      <c r="L1984" t="s">
        <v>7075</v>
      </c>
    </row>
    <row r="1985" spans="1:25" x14ac:dyDescent="0.3">
      <c r="A1985" t="s">
        <v>7065</v>
      </c>
      <c r="B1985" t="s">
        <v>7066</v>
      </c>
      <c r="C1985" t="s">
        <v>14</v>
      </c>
      <c r="D1985">
        <v>39.911417499999999</v>
      </c>
      <c r="E1985">
        <v>-75.174511100000004</v>
      </c>
      <c r="F1985" t="s">
        <v>7067</v>
      </c>
      <c r="G1985">
        <v>590</v>
      </c>
      <c r="H1985">
        <v>3.5</v>
      </c>
      <c r="I1985" t="s">
        <v>7076</v>
      </c>
      <c r="J1985">
        <v>4</v>
      </c>
      <c r="K1985" t="s">
        <v>7077</v>
      </c>
      <c r="L1985" t="s">
        <v>7078</v>
      </c>
    </row>
    <row r="1986" spans="1:25" x14ac:dyDescent="0.3">
      <c r="A1986" t="s">
        <v>7065</v>
      </c>
      <c r="B1986" t="s">
        <v>7066</v>
      </c>
      <c r="C1986" t="s">
        <v>14</v>
      </c>
      <c r="D1986">
        <v>39.911417499999999</v>
      </c>
      <c r="E1986">
        <v>-75.174511100000004</v>
      </c>
      <c r="F1986" t="s">
        <v>7067</v>
      </c>
      <c r="G1986">
        <v>590</v>
      </c>
      <c r="H1986">
        <v>3.5</v>
      </c>
      <c r="I1986" t="s">
        <v>7079</v>
      </c>
      <c r="J1986">
        <v>4</v>
      </c>
      <c r="K1986" t="s">
        <v>7080</v>
      </c>
      <c r="L1986" t="s">
        <v>7081</v>
      </c>
      <c r="M1986" t="s">
        <v>7082</v>
      </c>
      <c r="N1986" t="s">
        <v>6476</v>
      </c>
      <c r="O1986" t="s">
        <v>7083</v>
      </c>
      <c r="P1986" t="s">
        <v>7084</v>
      </c>
      <c r="Q1986" t="s">
        <v>7085</v>
      </c>
      <c r="R1986" t="s">
        <v>7086</v>
      </c>
      <c r="S1986" t="s">
        <v>7087</v>
      </c>
      <c r="T1986" t="s">
        <v>7088</v>
      </c>
      <c r="U1986" t="s">
        <v>7089</v>
      </c>
      <c r="V1986" t="s">
        <v>7090</v>
      </c>
      <c r="W1986" t="s">
        <v>7091</v>
      </c>
      <c r="X1986" t="s">
        <v>7092</v>
      </c>
      <c r="Y1986" t="s">
        <v>7093</v>
      </c>
    </row>
    <row r="1987" spans="1:25" x14ac:dyDescent="0.3">
      <c r="A1987" t="s">
        <v>7065</v>
      </c>
      <c r="B1987" t="s">
        <v>7066</v>
      </c>
      <c r="C1987" t="s">
        <v>14</v>
      </c>
      <c r="D1987">
        <v>39.911417499999999</v>
      </c>
      <c r="E1987">
        <v>-75.174511100000004</v>
      </c>
      <c r="F1987" t="s">
        <v>7067</v>
      </c>
      <c r="G1987">
        <v>590</v>
      </c>
      <c r="H1987">
        <v>3.5</v>
      </c>
      <c r="I1987" t="s">
        <v>7094</v>
      </c>
      <c r="J1987">
        <v>5</v>
      </c>
      <c r="K1987" t="s">
        <v>7095</v>
      </c>
      <c r="L1987" t="s">
        <v>7096</v>
      </c>
    </row>
    <row r="1988" spans="1:25" x14ac:dyDescent="0.3">
      <c r="A1988" t="s">
        <v>7065</v>
      </c>
      <c r="B1988" t="s">
        <v>7066</v>
      </c>
      <c r="C1988" t="s">
        <v>14</v>
      </c>
      <c r="D1988">
        <v>39.911417499999999</v>
      </c>
      <c r="E1988">
        <v>-75.174511100000004</v>
      </c>
      <c r="F1988" t="s">
        <v>7067</v>
      </c>
      <c r="G1988">
        <v>590</v>
      </c>
      <c r="H1988">
        <v>3.5</v>
      </c>
      <c r="I1988" t="s">
        <v>7097</v>
      </c>
      <c r="J1988">
        <v>4</v>
      </c>
      <c r="K1988" t="s">
        <v>7098</v>
      </c>
      <c r="L1988" t="s">
        <v>7099</v>
      </c>
    </row>
    <row r="1989" spans="1:25" x14ac:dyDescent="0.3">
      <c r="A1989" t="s">
        <v>7065</v>
      </c>
      <c r="B1989" t="s">
        <v>7066</v>
      </c>
      <c r="C1989" t="s">
        <v>14</v>
      </c>
      <c r="D1989">
        <v>39.911417499999999</v>
      </c>
      <c r="E1989">
        <v>-75.174511100000004</v>
      </c>
      <c r="F1989" t="s">
        <v>7067</v>
      </c>
      <c r="G1989">
        <v>590</v>
      </c>
      <c r="H1989">
        <v>3.5</v>
      </c>
      <c r="I1989" t="s">
        <v>7100</v>
      </c>
      <c r="J1989">
        <v>4</v>
      </c>
      <c r="K1989" t="s">
        <v>7101</v>
      </c>
      <c r="L1989" t="s">
        <v>7102</v>
      </c>
    </row>
    <row r="1990" spans="1:25" x14ac:dyDescent="0.3">
      <c r="A1990" t="s">
        <v>7065</v>
      </c>
      <c r="B1990" t="s">
        <v>7066</v>
      </c>
      <c r="C1990" t="s">
        <v>14</v>
      </c>
      <c r="D1990">
        <v>39.911417499999999</v>
      </c>
      <c r="E1990">
        <v>-75.174511100000004</v>
      </c>
      <c r="F1990" t="s">
        <v>7067</v>
      </c>
      <c r="G1990">
        <v>590</v>
      </c>
      <c r="H1990">
        <v>3.5</v>
      </c>
      <c r="I1990" t="s">
        <v>7103</v>
      </c>
      <c r="J1990">
        <v>5</v>
      </c>
      <c r="K1990" t="s">
        <v>7104</v>
      </c>
      <c r="L1990" t="s">
        <v>7105</v>
      </c>
    </row>
    <row r="1991" spans="1:25" x14ac:dyDescent="0.3">
      <c r="A1991" t="s">
        <v>7065</v>
      </c>
      <c r="B1991" t="s">
        <v>7066</v>
      </c>
      <c r="C1991" t="s">
        <v>14</v>
      </c>
      <c r="D1991">
        <v>39.911417499999999</v>
      </c>
      <c r="E1991">
        <v>-75.174511100000004</v>
      </c>
      <c r="F1991" t="s">
        <v>7067</v>
      </c>
      <c r="G1991">
        <v>590</v>
      </c>
      <c r="H1991">
        <v>3.5</v>
      </c>
      <c r="I1991" t="s">
        <v>7106</v>
      </c>
      <c r="J1991">
        <v>3</v>
      </c>
      <c r="K1991" t="s">
        <v>7107</v>
      </c>
      <c r="L1991" t="s">
        <v>7108</v>
      </c>
    </row>
    <row r="1992" spans="1:25" x14ac:dyDescent="0.3">
      <c r="A1992" t="s">
        <v>7109</v>
      </c>
      <c r="B1992" t="s">
        <v>7110</v>
      </c>
      <c r="C1992" t="s">
        <v>14</v>
      </c>
      <c r="D1992">
        <v>39.953273535800001</v>
      </c>
      <c r="E1992">
        <v>-75.159337520600005</v>
      </c>
      <c r="F1992" t="s">
        <v>7111</v>
      </c>
      <c r="G1992">
        <v>589</v>
      </c>
      <c r="H1992">
        <v>3.5</v>
      </c>
      <c r="I1992" t="e">
        <f>-gNNLtM2zA8e80NqDhXcPg</f>
        <v>#NAME?</v>
      </c>
      <c r="J1992">
        <v>4</v>
      </c>
      <c r="K1992" t="s">
        <v>7112</v>
      </c>
      <c r="L1992" t="s">
        <v>7113</v>
      </c>
    </row>
    <row r="1993" spans="1:25" x14ac:dyDescent="0.3">
      <c r="A1993" t="s">
        <v>7109</v>
      </c>
      <c r="B1993" t="s">
        <v>7110</v>
      </c>
      <c r="C1993" t="s">
        <v>14</v>
      </c>
      <c r="D1993">
        <v>39.953273535800001</v>
      </c>
      <c r="E1993">
        <v>-75.159337520600005</v>
      </c>
      <c r="F1993" t="s">
        <v>7111</v>
      </c>
      <c r="G1993">
        <v>589</v>
      </c>
      <c r="H1993">
        <v>3.5</v>
      </c>
      <c r="I1993" t="s">
        <v>7114</v>
      </c>
      <c r="J1993">
        <v>3</v>
      </c>
      <c r="K1993" t="s">
        <v>7115</v>
      </c>
      <c r="L1993" t="s">
        <v>7116</v>
      </c>
    </row>
    <row r="1994" spans="1:25" x14ac:dyDescent="0.3">
      <c r="A1994" t="s">
        <v>7109</v>
      </c>
      <c r="B1994" t="s">
        <v>7110</v>
      </c>
      <c r="C1994" t="s">
        <v>14</v>
      </c>
      <c r="D1994">
        <v>39.953273535800001</v>
      </c>
      <c r="E1994">
        <v>-75.159337520600005</v>
      </c>
      <c r="F1994" t="s">
        <v>7111</v>
      </c>
      <c r="G1994">
        <v>589</v>
      </c>
      <c r="H1994">
        <v>3.5</v>
      </c>
      <c r="I1994" t="s">
        <v>7117</v>
      </c>
      <c r="J1994">
        <v>2</v>
      </c>
      <c r="K1994" t="s">
        <v>7118</v>
      </c>
      <c r="L1994" t="s">
        <v>7119</v>
      </c>
    </row>
    <row r="1995" spans="1:25" x14ac:dyDescent="0.3">
      <c r="A1995" t="s">
        <v>7109</v>
      </c>
      <c r="B1995" t="s">
        <v>7110</v>
      </c>
      <c r="C1995" t="s">
        <v>14</v>
      </c>
      <c r="D1995">
        <v>39.953273535800001</v>
      </c>
      <c r="E1995">
        <v>-75.159337520600005</v>
      </c>
      <c r="F1995" t="s">
        <v>7111</v>
      </c>
      <c r="G1995">
        <v>589</v>
      </c>
      <c r="H1995">
        <v>3.5</v>
      </c>
      <c r="I1995" t="s">
        <v>7120</v>
      </c>
      <c r="J1995">
        <v>4</v>
      </c>
      <c r="K1995" t="s">
        <v>7121</v>
      </c>
      <c r="L1995" t="s">
        <v>7122</v>
      </c>
    </row>
    <row r="1996" spans="1:25" x14ac:dyDescent="0.3">
      <c r="A1996" t="s">
        <v>7109</v>
      </c>
      <c r="B1996" t="s">
        <v>7110</v>
      </c>
      <c r="C1996" t="s">
        <v>14</v>
      </c>
      <c r="D1996">
        <v>39.953273535800001</v>
      </c>
      <c r="E1996">
        <v>-75.159337520600005</v>
      </c>
      <c r="F1996" t="s">
        <v>7111</v>
      </c>
      <c r="G1996">
        <v>589</v>
      </c>
      <c r="H1996">
        <v>3.5</v>
      </c>
      <c r="I1996" t="s">
        <v>7123</v>
      </c>
      <c r="J1996">
        <v>5</v>
      </c>
      <c r="L1996" t="s">
        <v>7124</v>
      </c>
    </row>
    <row r="1997" spans="1:25" x14ac:dyDescent="0.3">
      <c r="A1997" t="s">
        <v>7109</v>
      </c>
      <c r="B1997" t="s">
        <v>7110</v>
      </c>
      <c r="C1997" t="s">
        <v>14</v>
      </c>
      <c r="D1997">
        <v>39.953273535800001</v>
      </c>
      <c r="E1997">
        <v>-75.159337520600005</v>
      </c>
      <c r="F1997" t="s">
        <v>7111</v>
      </c>
      <c r="G1997">
        <v>589</v>
      </c>
      <c r="H1997">
        <v>3.5</v>
      </c>
      <c r="I1997" t="s">
        <v>7125</v>
      </c>
      <c r="J1997">
        <v>5</v>
      </c>
      <c r="K1997" t="s">
        <v>7126</v>
      </c>
      <c r="L1997" t="s">
        <v>7127</v>
      </c>
    </row>
    <row r="1998" spans="1:25" x14ac:dyDescent="0.3">
      <c r="A1998" t="s">
        <v>7109</v>
      </c>
      <c r="B1998" t="s">
        <v>7110</v>
      </c>
      <c r="C1998" t="s">
        <v>14</v>
      </c>
      <c r="D1998">
        <v>39.953273535800001</v>
      </c>
      <c r="E1998">
        <v>-75.159337520600005</v>
      </c>
      <c r="F1998" t="s">
        <v>7111</v>
      </c>
      <c r="G1998">
        <v>589</v>
      </c>
      <c r="H1998">
        <v>3.5</v>
      </c>
      <c r="I1998" t="s">
        <v>7128</v>
      </c>
      <c r="J1998">
        <v>4</v>
      </c>
      <c r="K1998" t="s">
        <v>7129</v>
      </c>
      <c r="L1998" t="s">
        <v>7130</v>
      </c>
      <c r="M1998" t="s">
        <v>7131</v>
      </c>
      <c r="N1998" t="s">
        <v>7132</v>
      </c>
      <c r="O1998" t="s">
        <v>6100</v>
      </c>
    </row>
    <row r="1999" spans="1:25" x14ac:dyDescent="0.3">
      <c r="A1999" t="s">
        <v>7109</v>
      </c>
      <c r="B1999" t="s">
        <v>7110</v>
      </c>
      <c r="C1999" t="s">
        <v>14</v>
      </c>
      <c r="D1999">
        <v>39.953273535800001</v>
      </c>
      <c r="E1999">
        <v>-75.159337520600005</v>
      </c>
      <c r="F1999" t="s">
        <v>7111</v>
      </c>
      <c r="G1999">
        <v>589</v>
      </c>
      <c r="H1999">
        <v>3.5</v>
      </c>
      <c r="I1999" t="s">
        <v>7133</v>
      </c>
      <c r="J1999">
        <v>2</v>
      </c>
      <c r="K1999" t="s">
        <v>7134</v>
      </c>
      <c r="L1999" t="s">
        <v>7135</v>
      </c>
    </row>
    <row r="2000" spans="1:25" x14ac:dyDescent="0.3">
      <c r="A2000" t="s">
        <v>7109</v>
      </c>
      <c r="B2000" t="s">
        <v>7110</v>
      </c>
      <c r="C2000" t="s">
        <v>14</v>
      </c>
      <c r="D2000">
        <v>39.953273535800001</v>
      </c>
      <c r="E2000">
        <v>-75.159337520600005</v>
      </c>
      <c r="F2000" t="s">
        <v>7111</v>
      </c>
      <c r="G2000">
        <v>589</v>
      </c>
      <c r="H2000">
        <v>3.5</v>
      </c>
      <c r="I2000" t="s">
        <v>7136</v>
      </c>
      <c r="J2000">
        <v>5</v>
      </c>
      <c r="L2000" t="s">
        <v>7137</v>
      </c>
    </row>
    <row r="2001" spans="1:12" x14ac:dyDescent="0.3">
      <c r="A2001" t="s">
        <v>7109</v>
      </c>
      <c r="B2001" t="s">
        <v>7110</v>
      </c>
      <c r="C2001" t="s">
        <v>14</v>
      </c>
      <c r="D2001">
        <v>39.953273535800001</v>
      </c>
      <c r="E2001">
        <v>-75.159337520600005</v>
      </c>
      <c r="F2001" t="s">
        <v>7111</v>
      </c>
      <c r="G2001">
        <v>589</v>
      </c>
      <c r="H2001">
        <v>3.5</v>
      </c>
      <c r="I2001" t="s">
        <v>7138</v>
      </c>
      <c r="J2001">
        <v>1</v>
      </c>
      <c r="K2001" t="s">
        <v>7139</v>
      </c>
      <c r="L2001" t="s">
        <v>7140</v>
      </c>
    </row>
    <row r="2002" spans="1:12" x14ac:dyDescent="0.3">
      <c r="A2002" t="s">
        <v>7141</v>
      </c>
      <c r="B2002" t="s">
        <v>7142</v>
      </c>
      <c r="C2002" t="s">
        <v>14</v>
      </c>
      <c r="D2002">
        <v>39.953288899999997</v>
      </c>
      <c r="E2002">
        <v>-75.157854299999997</v>
      </c>
      <c r="F2002" t="s">
        <v>7143</v>
      </c>
      <c r="G2002">
        <v>587</v>
      </c>
      <c r="H2002">
        <v>3.5</v>
      </c>
      <c r="I2002" t="s">
        <v>7144</v>
      </c>
      <c r="J2002">
        <v>5</v>
      </c>
      <c r="K2002" t="s">
        <v>7145</v>
      </c>
      <c r="L2002" t="s">
        <v>7146</v>
      </c>
    </row>
    <row r="2003" spans="1:12" x14ac:dyDescent="0.3">
      <c r="A2003" t="s">
        <v>7141</v>
      </c>
      <c r="B2003" t="s">
        <v>7142</v>
      </c>
      <c r="C2003" t="s">
        <v>14</v>
      </c>
      <c r="D2003">
        <v>39.953288899999997</v>
      </c>
      <c r="E2003">
        <v>-75.157854299999997</v>
      </c>
      <c r="F2003" t="s">
        <v>7143</v>
      </c>
      <c r="G2003">
        <v>587</v>
      </c>
      <c r="H2003">
        <v>3.5</v>
      </c>
      <c r="I2003" t="s">
        <v>7147</v>
      </c>
      <c r="J2003">
        <v>5</v>
      </c>
      <c r="K2003" t="s">
        <v>7148</v>
      </c>
      <c r="L2003" t="s">
        <v>7149</v>
      </c>
    </row>
    <row r="2004" spans="1:12" x14ac:dyDescent="0.3">
      <c r="A2004" t="s">
        <v>7141</v>
      </c>
      <c r="B2004" t="s">
        <v>7142</v>
      </c>
      <c r="C2004" t="s">
        <v>14</v>
      </c>
      <c r="D2004">
        <v>39.953288899999997</v>
      </c>
      <c r="E2004">
        <v>-75.157854299999997</v>
      </c>
      <c r="F2004" t="s">
        <v>7143</v>
      </c>
      <c r="G2004">
        <v>587</v>
      </c>
      <c r="H2004">
        <v>3.5</v>
      </c>
      <c r="I2004" t="s">
        <v>7150</v>
      </c>
      <c r="J2004">
        <v>4</v>
      </c>
      <c r="K2004" t="s">
        <v>7151</v>
      </c>
      <c r="L2004" t="s">
        <v>7152</v>
      </c>
    </row>
    <row r="2005" spans="1:12" x14ac:dyDescent="0.3">
      <c r="A2005" t="s">
        <v>7141</v>
      </c>
      <c r="B2005" t="s">
        <v>7142</v>
      </c>
      <c r="C2005" t="s">
        <v>14</v>
      </c>
      <c r="D2005">
        <v>39.953288899999997</v>
      </c>
      <c r="E2005">
        <v>-75.157854299999997</v>
      </c>
      <c r="F2005" t="s">
        <v>7143</v>
      </c>
      <c r="G2005">
        <v>587</v>
      </c>
      <c r="H2005">
        <v>3.5</v>
      </c>
      <c r="I2005" t="s">
        <v>7153</v>
      </c>
      <c r="J2005">
        <v>4</v>
      </c>
      <c r="L2005" t="s">
        <v>7154</v>
      </c>
    </row>
    <row r="2006" spans="1:12" x14ac:dyDescent="0.3">
      <c r="A2006" t="s">
        <v>7141</v>
      </c>
      <c r="B2006" t="s">
        <v>7142</v>
      </c>
      <c r="C2006" t="s">
        <v>14</v>
      </c>
      <c r="D2006">
        <v>39.953288899999997</v>
      </c>
      <c r="E2006">
        <v>-75.157854299999997</v>
      </c>
      <c r="F2006" t="s">
        <v>7143</v>
      </c>
      <c r="G2006">
        <v>587</v>
      </c>
      <c r="H2006">
        <v>3.5</v>
      </c>
      <c r="I2006" t="s">
        <v>7155</v>
      </c>
      <c r="J2006">
        <v>2</v>
      </c>
      <c r="K2006" t="s">
        <v>7156</v>
      </c>
      <c r="L2006" t="s">
        <v>7157</v>
      </c>
    </row>
    <row r="2007" spans="1:12" x14ac:dyDescent="0.3">
      <c r="A2007" t="s">
        <v>7141</v>
      </c>
      <c r="B2007" t="s">
        <v>7142</v>
      </c>
      <c r="C2007" t="s">
        <v>14</v>
      </c>
      <c r="D2007">
        <v>39.953288899999997</v>
      </c>
      <c r="E2007">
        <v>-75.157854299999997</v>
      </c>
      <c r="F2007" t="s">
        <v>7143</v>
      </c>
      <c r="G2007">
        <v>587</v>
      </c>
      <c r="H2007">
        <v>3.5</v>
      </c>
      <c r="I2007" t="s">
        <v>7158</v>
      </c>
      <c r="J2007">
        <v>5</v>
      </c>
      <c r="L2007" t="s">
        <v>7159</v>
      </c>
    </row>
    <row r="2008" spans="1:12" x14ac:dyDescent="0.3">
      <c r="A2008" t="s">
        <v>7141</v>
      </c>
      <c r="B2008" t="s">
        <v>7142</v>
      </c>
      <c r="C2008" t="s">
        <v>14</v>
      </c>
      <c r="D2008">
        <v>39.953288899999997</v>
      </c>
      <c r="E2008">
        <v>-75.157854299999997</v>
      </c>
      <c r="F2008" t="s">
        <v>7143</v>
      </c>
      <c r="G2008">
        <v>587</v>
      </c>
      <c r="H2008">
        <v>3.5</v>
      </c>
      <c r="I2008" t="s">
        <v>7160</v>
      </c>
      <c r="J2008">
        <v>3</v>
      </c>
      <c r="K2008" t="s">
        <v>7161</v>
      </c>
      <c r="L2008" t="s">
        <v>7162</v>
      </c>
    </row>
    <row r="2009" spans="1:12" x14ac:dyDescent="0.3">
      <c r="A2009" t="s">
        <v>7141</v>
      </c>
      <c r="B2009" t="s">
        <v>7142</v>
      </c>
      <c r="C2009" t="s">
        <v>14</v>
      </c>
      <c r="D2009">
        <v>39.953288899999997</v>
      </c>
      <c r="E2009">
        <v>-75.157854299999997</v>
      </c>
      <c r="F2009" t="s">
        <v>7143</v>
      </c>
      <c r="G2009">
        <v>587</v>
      </c>
      <c r="H2009">
        <v>3.5</v>
      </c>
      <c r="I2009" t="s">
        <v>7163</v>
      </c>
      <c r="J2009">
        <v>4</v>
      </c>
      <c r="K2009" t="s">
        <v>7164</v>
      </c>
      <c r="L2009" t="s">
        <v>7165</v>
      </c>
    </row>
    <row r="2010" spans="1:12" x14ac:dyDescent="0.3">
      <c r="A2010" t="s">
        <v>7141</v>
      </c>
      <c r="B2010" t="s">
        <v>7142</v>
      </c>
      <c r="C2010" t="s">
        <v>14</v>
      </c>
      <c r="D2010">
        <v>39.953288899999997</v>
      </c>
      <c r="E2010">
        <v>-75.157854299999997</v>
      </c>
      <c r="F2010" t="s">
        <v>7143</v>
      </c>
      <c r="G2010">
        <v>587</v>
      </c>
      <c r="H2010">
        <v>3.5</v>
      </c>
      <c r="I2010" t="s">
        <v>7166</v>
      </c>
      <c r="J2010">
        <v>5</v>
      </c>
      <c r="K2010" t="s">
        <v>7167</v>
      </c>
      <c r="L2010" t="s">
        <v>7168</v>
      </c>
    </row>
    <row r="2011" spans="1:12" x14ac:dyDescent="0.3">
      <c r="A2011" t="s">
        <v>7141</v>
      </c>
      <c r="B2011" t="s">
        <v>7142</v>
      </c>
      <c r="C2011" t="s">
        <v>14</v>
      </c>
      <c r="D2011">
        <v>39.953288899999997</v>
      </c>
      <c r="E2011">
        <v>-75.157854299999997</v>
      </c>
      <c r="F2011" t="s">
        <v>7143</v>
      </c>
      <c r="G2011">
        <v>587</v>
      </c>
      <c r="H2011">
        <v>3.5</v>
      </c>
      <c r="I2011" t="s">
        <v>7169</v>
      </c>
      <c r="J2011">
        <v>4</v>
      </c>
      <c r="K2011" t="s">
        <v>7170</v>
      </c>
      <c r="L2011" t="s">
        <v>7171</v>
      </c>
    </row>
    <row r="2012" spans="1:12" x14ac:dyDescent="0.3">
      <c r="A2012" t="s">
        <v>7172</v>
      </c>
      <c r="B2012" t="s">
        <v>7173</v>
      </c>
      <c r="C2012" t="s">
        <v>14</v>
      </c>
      <c r="D2012">
        <v>39.946332200000001</v>
      </c>
      <c r="E2012">
        <v>-75.157947800000002</v>
      </c>
      <c r="F2012" t="s">
        <v>7174</v>
      </c>
      <c r="G2012">
        <v>579</v>
      </c>
      <c r="H2012">
        <v>4.5</v>
      </c>
      <c r="I2012" t="s">
        <v>7175</v>
      </c>
      <c r="J2012">
        <v>5</v>
      </c>
      <c r="K2012" t="s">
        <v>7176</v>
      </c>
      <c r="L2012" t="s">
        <v>262</v>
      </c>
    </row>
    <row r="2013" spans="1:12" x14ac:dyDescent="0.3">
      <c r="A2013" t="s">
        <v>7172</v>
      </c>
      <c r="B2013" t="s">
        <v>7173</v>
      </c>
      <c r="C2013" t="s">
        <v>14</v>
      </c>
      <c r="D2013">
        <v>39.946332200000001</v>
      </c>
      <c r="E2013">
        <v>-75.157947800000002</v>
      </c>
      <c r="F2013" t="s">
        <v>7174</v>
      </c>
      <c r="G2013">
        <v>579</v>
      </c>
      <c r="H2013">
        <v>4.5</v>
      </c>
      <c r="I2013" t="s">
        <v>7177</v>
      </c>
      <c r="J2013">
        <v>4</v>
      </c>
      <c r="K2013" t="s">
        <v>7178</v>
      </c>
      <c r="L2013" t="s">
        <v>7179</v>
      </c>
    </row>
    <row r="2014" spans="1:12" x14ac:dyDescent="0.3">
      <c r="A2014" t="s">
        <v>7172</v>
      </c>
      <c r="B2014" t="s">
        <v>7173</v>
      </c>
      <c r="C2014" t="s">
        <v>14</v>
      </c>
      <c r="D2014">
        <v>39.946332200000001</v>
      </c>
      <c r="E2014">
        <v>-75.157947800000002</v>
      </c>
      <c r="F2014" t="s">
        <v>7174</v>
      </c>
      <c r="G2014">
        <v>579</v>
      </c>
      <c r="H2014">
        <v>4.5</v>
      </c>
      <c r="I2014" t="s">
        <v>7180</v>
      </c>
      <c r="J2014">
        <v>5</v>
      </c>
      <c r="K2014" t="s">
        <v>7181</v>
      </c>
      <c r="L2014" t="s">
        <v>7182</v>
      </c>
    </row>
    <row r="2015" spans="1:12" x14ac:dyDescent="0.3">
      <c r="A2015" t="s">
        <v>7172</v>
      </c>
      <c r="B2015" t="s">
        <v>7173</v>
      </c>
      <c r="C2015" t="s">
        <v>14</v>
      </c>
      <c r="D2015">
        <v>39.946332200000001</v>
      </c>
      <c r="E2015">
        <v>-75.157947800000002</v>
      </c>
      <c r="F2015" t="s">
        <v>7174</v>
      </c>
      <c r="G2015">
        <v>579</v>
      </c>
      <c r="H2015">
        <v>4.5</v>
      </c>
      <c r="I2015" t="s">
        <v>7183</v>
      </c>
      <c r="J2015">
        <v>4</v>
      </c>
      <c r="K2015" t="s">
        <v>7184</v>
      </c>
      <c r="L2015" t="s">
        <v>5776</v>
      </c>
    </row>
    <row r="2016" spans="1:12" x14ac:dyDescent="0.3">
      <c r="A2016" t="s">
        <v>7172</v>
      </c>
      <c r="B2016" t="s">
        <v>7173</v>
      </c>
      <c r="C2016" t="s">
        <v>14</v>
      </c>
      <c r="D2016">
        <v>39.946332200000001</v>
      </c>
      <c r="E2016">
        <v>-75.157947800000002</v>
      </c>
      <c r="F2016" t="s">
        <v>7174</v>
      </c>
      <c r="G2016">
        <v>579</v>
      </c>
      <c r="H2016">
        <v>4.5</v>
      </c>
      <c r="I2016" t="e">
        <f>-nwOShwCyytQDHrq9uS4xQ</f>
        <v>#NAME?</v>
      </c>
      <c r="J2016">
        <v>4</v>
      </c>
      <c r="K2016" t="s">
        <v>7185</v>
      </c>
      <c r="L2016" t="s">
        <v>7186</v>
      </c>
    </row>
    <row r="2017" spans="1:12" x14ac:dyDescent="0.3">
      <c r="A2017" t="s">
        <v>7172</v>
      </c>
      <c r="B2017" t="s">
        <v>7173</v>
      </c>
      <c r="C2017" t="s">
        <v>14</v>
      </c>
      <c r="D2017">
        <v>39.946332200000001</v>
      </c>
      <c r="E2017">
        <v>-75.157947800000002</v>
      </c>
      <c r="F2017" t="s">
        <v>7174</v>
      </c>
      <c r="G2017">
        <v>579</v>
      </c>
      <c r="H2017">
        <v>4.5</v>
      </c>
      <c r="I2017" t="s">
        <v>7187</v>
      </c>
      <c r="J2017">
        <v>5</v>
      </c>
      <c r="K2017" t="s">
        <v>7188</v>
      </c>
      <c r="L2017" t="s">
        <v>181</v>
      </c>
    </row>
    <row r="2018" spans="1:12" x14ac:dyDescent="0.3">
      <c r="A2018" t="s">
        <v>7172</v>
      </c>
      <c r="B2018" t="s">
        <v>7173</v>
      </c>
      <c r="C2018" t="s">
        <v>14</v>
      </c>
      <c r="D2018">
        <v>39.946332200000001</v>
      </c>
      <c r="E2018">
        <v>-75.157947800000002</v>
      </c>
      <c r="F2018" t="s">
        <v>7174</v>
      </c>
      <c r="G2018">
        <v>579</v>
      </c>
      <c r="H2018">
        <v>4.5</v>
      </c>
      <c r="I2018" t="s">
        <v>7189</v>
      </c>
      <c r="J2018">
        <v>5</v>
      </c>
      <c r="L2018" t="s">
        <v>7190</v>
      </c>
    </row>
    <row r="2019" spans="1:12" x14ac:dyDescent="0.3">
      <c r="A2019" t="s">
        <v>7172</v>
      </c>
      <c r="B2019" t="s">
        <v>7173</v>
      </c>
      <c r="C2019" t="s">
        <v>14</v>
      </c>
      <c r="D2019">
        <v>39.946332200000001</v>
      </c>
      <c r="E2019">
        <v>-75.157947800000002</v>
      </c>
      <c r="F2019" t="s">
        <v>7174</v>
      </c>
      <c r="G2019">
        <v>579</v>
      </c>
      <c r="H2019">
        <v>4.5</v>
      </c>
      <c r="I2019" t="s">
        <v>7191</v>
      </c>
      <c r="J2019">
        <v>4</v>
      </c>
      <c r="K2019" t="s">
        <v>7192</v>
      </c>
      <c r="L2019" t="s">
        <v>7193</v>
      </c>
    </row>
    <row r="2020" spans="1:12" x14ac:dyDescent="0.3">
      <c r="A2020" t="s">
        <v>7172</v>
      </c>
      <c r="B2020" t="s">
        <v>7173</v>
      </c>
      <c r="C2020" t="s">
        <v>14</v>
      </c>
      <c r="D2020">
        <v>39.946332200000001</v>
      </c>
      <c r="E2020">
        <v>-75.157947800000002</v>
      </c>
      <c r="F2020" t="s">
        <v>7174</v>
      </c>
      <c r="G2020">
        <v>579</v>
      </c>
      <c r="H2020">
        <v>4.5</v>
      </c>
      <c r="I2020" t="s">
        <v>7194</v>
      </c>
      <c r="J2020">
        <v>5</v>
      </c>
      <c r="K2020" t="s">
        <v>7195</v>
      </c>
      <c r="L2020" t="s">
        <v>7196</v>
      </c>
    </row>
    <row r="2021" spans="1:12" x14ac:dyDescent="0.3">
      <c r="A2021" t="s">
        <v>7172</v>
      </c>
      <c r="B2021" t="s">
        <v>7173</v>
      </c>
      <c r="C2021" t="s">
        <v>14</v>
      </c>
      <c r="D2021">
        <v>39.946332200000001</v>
      </c>
      <c r="E2021">
        <v>-75.157947800000002</v>
      </c>
      <c r="F2021" t="s">
        <v>7174</v>
      </c>
      <c r="G2021">
        <v>579</v>
      </c>
      <c r="H2021">
        <v>4.5</v>
      </c>
      <c r="I2021" t="s">
        <v>7197</v>
      </c>
      <c r="J2021">
        <v>5</v>
      </c>
      <c r="K2021" t="s">
        <v>7198</v>
      </c>
      <c r="L2021" t="s">
        <v>7199</v>
      </c>
    </row>
    <row r="2022" spans="1:12" x14ac:dyDescent="0.3">
      <c r="A2022" t="s">
        <v>7200</v>
      </c>
      <c r="B2022" t="s">
        <v>7201</v>
      </c>
      <c r="C2022" t="s">
        <v>14</v>
      </c>
      <c r="D2022">
        <v>40.026303575999997</v>
      </c>
      <c r="E2022">
        <v>-75.225536066900005</v>
      </c>
      <c r="F2022" t="s">
        <v>7202</v>
      </c>
      <c r="G2022">
        <v>579</v>
      </c>
      <c r="H2022">
        <v>4.5</v>
      </c>
      <c r="I2022" t="s">
        <v>7203</v>
      </c>
      <c r="J2022">
        <v>4</v>
      </c>
      <c r="K2022" t="s">
        <v>7204</v>
      </c>
      <c r="L2022" t="s">
        <v>7205</v>
      </c>
    </row>
    <row r="2023" spans="1:12" x14ac:dyDescent="0.3">
      <c r="A2023" t="s">
        <v>7200</v>
      </c>
      <c r="B2023" t="s">
        <v>7201</v>
      </c>
      <c r="C2023" t="s">
        <v>14</v>
      </c>
      <c r="D2023">
        <v>40.026303575999997</v>
      </c>
      <c r="E2023">
        <v>-75.225536066900005</v>
      </c>
      <c r="F2023" t="s">
        <v>7202</v>
      </c>
      <c r="G2023">
        <v>579</v>
      </c>
      <c r="H2023">
        <v>4.5</v>
      </c>
      <c r="I2023" t="s">
        <v>7206</v>
      </c>
      <c r="J2023">
        <v>5</v>
      </c>
      <c r="K2023" t="s">
        <v>7207</v>
      </c>
      <c r="L2023" t="s">
        <v>7208</v>
      </c>
    </row>
    <row r="2024" spans="1:12" x14ac:dyDescent="0.3">
      <c r="A2024" t="s">
        <v>7200</v>
      </c>
      <c r="B2024" t="s">
        <v>7201</v>
      </c>
      <c r="C2024" t="s">
        <v>14</v>
      </c>
      <c r="D2024">
        <v>40.026303575999997</v>
      </c>
      <c r="E2024">
        <v>-75.225536066900005</v>
      </c>
      <c r="F2024" t="s">
        <v>7202</v>
      </c>
      <c r="G2024">
        <v>579</v>
      </c>
      <c r="H2024">
        <v>4.5</v>
      </c>
      <c r="I2024" t="s">
        <v>7209</v>
      </c>
      <c r="J2024">
        <v>5</v>
      </c>
      <c r="K2024" t="s">
        <v>7210</v>
      </c>
      <c r="L2024" t="s">
        <v>7211</v>
      </c>
    </row>
    <row r="2025" spans="1:12" x14ac:dyDescent="0.3">
      <c r="A2025" t="s">
        <v>7200</v>
      </c>
      <c r="B2025" t="s">
        <v>7201</v>
      </c>
      <c r="C2025" t="s">
        <v>14</v>
      </c>
      <c r="D2025">
        <v>40.026303575999997</v>
      </c>
      <c r="E2025">
        <v>-75.225536066900005</v>
      </c>
      <c r="F2025" t="s">
        <v>7202</v>
      </c>
      <c r="G2025">
        <v>579</v>
      </c>
      <c r="H2025">
        <v>4.5</v>
      </c>
      <c r="I2025" t="s">
        <v>7212</v>
      </c>
      <c r="J2025">
        <v>5</v>
      </c>
      <c r="L2025" t="s">
        <v>7213</v>
      </c>
    </row>
    <row r="2026" spans="1:12" x14ac:dyDescent="0.3">
      <c r="A2026" t="s">
        <v>7200</v>
      </c>
      <c r="B2026" t="s">
        <v>7201</v>
      </c>
      <c r="C2026" t="s">
        <v>14</v>
      </c>
      <c r="D2026">
        <v>40.026303575999997</v>
      </c>
      <c r="E2026">
        <v>-75.225536066900005</v>
      </c>
      <c r="F2026" t="s">
        <v>7202</v>
      </c>
      <c r="G2026">
        <v>579</v>
      </c>
      <c r="H2026">
        <v>4.5</v>
      </c>
      <c r="I2026" t="s">
        <v>7214</v>
      </c>
      <c r="J2026">
        <v>4</v>
      </c>
      <c r="L2026" t="s">
        <v>7215</v>
      </c>
    </row>
    <row r="2027" spans="1:12" x14ac:dyDescent="0.3">
      <c r="A2027" t="s">
        <v>7200</v>
      </c>
      <c r="B2027" t="s">
        <v>7201</v>
      </c>
      <c r="C2027" t="s">
        <v>14</v>
      </c>
      <c r="D2027">
        <v>40.026303575999997</v>
      </c>
      <c r="E2027">
        <v>-75.225536066900005</v>
      </c>
      <c r="F2027" t="s">
        <v>7202</v>
      </c>
      <c r="G2027">
        <v>579</v>
      </c>
      <c r="H2027">
        <v>4.5</v>
      </c>
      <c r="I2027" t="s">
        <v>7216</v>
      </c>
      <c r="J2027">
        <v>3</v>
      </c>
      <c r="K2027" t="s">
        <v>7217</v>
      </c>
      <c r="L2027" t="s">
        <v>7218</v>
      </c>
    </row>
    <row r="2028" spans="1:12" x14ac:dyDescent="0.3">
      <c r="A2028" t="s">
        <v>7200</v>
      </c>
      <c r="B2028" t="s">
        <v>7201</v>
      </c>
      <c r="C2028" t="s">
        <v>14</v>
      </c>
      <c r="D2028">
        <v>40.026303575999997</v>
      </c>
      <c r="E2028">
        <v>-75.225536066900005</v>
      </c>
      <c r="F2028" t="s">
        <v>7202</v>
      </c>
      <c r="G2028">
        <v>579</v>
      </c>
      <c r="H2028">
        <v>4.5</v>
      </c>
      <c r="I2028" t="s">
        <v>7219</v>
      </c>
      <c r="J2028">
        <v>5</v>
      </c>
      <c r="K2028" t="s">
        <v>7220</v>
      </c>
      <c r="L2028" t="s">
        <v>7221</v>
      </c>
    </row>
    <row r="2029" spans="1:12" x14ac:dyDescent="0.3">
      <c r="A2029" t="s">
        <v>7200</v>
      </c>
      <c r="B2029" t="s">
        <v>7201</v>
      </c>
      <c r="C2029" t="s">
        <v>14</v>
      </c>
      <c r="D2029">
        <v>40.026303575999997</v>
      </c>
      <c r="E2029">
        <v>-75.225536066900005</v>
      </c>
      <c r="F2029" t="s">
        <v>7202</v>
      </c>
      <c r="G2029">
        <v>579</v>
      </c>
      <c r="H2029">
        <v>4.5</v>
      </c>
      <c r="I2029" t="e">
        <f>-MsqZiIRsyD0hUHxpo_Qsg</f>
        <v>#NAME?</v>
      </c>
      <c r="J2029">
        <v>4</v>
      </c>
      <c r="K2029" t="s">
        <v>7222</v>
      </c>
      <c r="L2029" t="s">
        <v>7223</v>
      </c>
    </row>
    <row r="2030" spans="1:12" x14ac:dyDescent="0.3">
      <c r="A2030" t="s">
        <v>7200</v>
      </c>
      <c r="B2030" t="s">
        <v>7201</v>
      </c>
      <c r="C2030" t="s">
        <v>14</v>
      </c>
      <c r="D2030">
        <v>40.026303575999997</v>
      </c>
      <c r="E2030">
        <v>-75.225536066900005</v>
      </c>
      <c r="F2030" t="s">
        <v>7202</v>
      </c>
      <c r="G2030">
        <v>579</v>
      </c>
      <c r="H2030">
        <v>4.5</v>
      </c>
      <c r="I2030" t="s">
        <v>7224</v>
      </c>
      <c r="J2030">
        <v>1</v>
      </c>
      <c r="L2030" t="s">
        <v>7225</v>
      </c>
    </row>
    <row r="2031" spans="1:12" x14ac:dyDescent="0.3">
      <c r="A2031" t="s">
        <v>7200</v>
      </c>
      <c r="B2031" t="s">
        <v>7201</v>
      </c>
      <c r="C2031" t="s">
        <v>14</v>
      </c>
      <c r="D2031">
        <v>40.026303575999997</v>
      </c>
      <c r="E2031">
        <v>-75.225536066900005</v>
      </c>
      <c r="F2031" t="s">
        <v>7202</v>
      </c>
      <c r="G2031">
        <v>579</v>
      </c>
      <c r="H2031">
        <v>4.5</v>
      </c>
      <c r="I2031" t="s">
        <v>7226</v>
      </c>
      <c r="J2031">
        <v>4</v>
      </c>
      <c r="K2031" t="s">
        <v>7227</v>
      </c>
      <c r="L2031" t="s">
        <v>7228</v>
      </c>
    </row>
    <row r="2032" spans="1:12" x14ac:dyDescent="0.3">
      <c r="A2032" t="s">
        <v>7229</v>
      </c>
      <c r="B2032" t="s">
        <v>7230</v>
      </c>
      <c r="C2032" t="s">
        <v>14</v>
      </c>
      <c r="D2032">
        <v>39.948584699999998</v>
      </c>
      <c r="E2032">
        <v>-75.1744427</v>
      </c>
      <c r="F2032" t="s">
        <v>7231</v>
      </c>
      <c r="G2032">
        <v>579</v>
      </c>
      <c r="H2032">
        <v>3.5</v>
      </c>
      <c r="I2032" t="s">
        <v>7232</v>
      </c>
      <c r="J2032">
        <v>4</v>
      </c>
      <c r="K2032" t="s">
        <v>7233</v>
      </c>
      <c r="L2032" t="s">
        <v>7234</v>
      </c>
    </row>
    <row r="2033" spans="1:12" x14ac:dyDescent="0.3">
      <c r="A2033" t="s">
        <v>7229</v>
      </c>
      <c r="B2033" t="s">
        <v>7230</v>
      </c>
      <c r="C2033" t="s">
        <v>14</v>
      </c>
      <c r="D2033">
        <v>39.948584699999998</v>
      </c>
      <c r="E2033">
        <v>-75.1744427</v>
      </c>
      <c r="F2033" t="s">
        <v>7231</v>
      </c>
      <c r="G2033">
        <v>579</v>
      </c>
      <c r="H2033">
        <v>3.5</v>
      </c>
      <c r="I2033" t="s">
        <v>7235</v>
      </c>
      <c r="J2033">
        <v>5</v>
      </c>
      <c r="K2033" t="s">
        <v>7236</v>
      </c>
      <c r="L2033" t="s">
        <v>7237</v>
      </c>
    </row>
    <row r="2034" spans="1:12" x14ac:dyDescent="0.3">
      <c r="A2034" t="s">
        <v>7229</v>
      </c>
      <c r="B2034" t="s">
        <v>7230</v>
      </c>
      <c r="C2034" t="s">
        <v>14</v>
      </c>
      <c r="D2034">
        <v>39.948584699999998</v>
      </c>
      <c r="E2034">
        <v>-75.1744427</v>
      </c>
      <c r="F2034" t="s">
        <v>7231</v>
      </c>
      <c r="G2034">
        <v>579</v>
      </c>
      <c r="H2034">
        <v>3.5</v>
      </c>
      <c r="I2034" t="s">
        <v>7238</v>
      </c>
      <c r="J2034">
        <v>5</v>
      </c>
      <c r="K2034" t="s">
        <v>7239</v>
      </c>
      <c r="L2034" t="s">
        <v>7240</v>
      </c>
    </row>
    <row r="2035" spans="1:12" x14ac:dyDescent="0.3">
      <c r="A2035" t="s">
        <v>7229</v>
      </c>
      <c r="B2035" t="s">
        <v>7230</v>
      </c>
      <c r="C2035" t="s">
        <v>14</v>
      </c>
      <c r="D2035">
        <v>39.948584699999998</v>
      </c>
      <c r="E2035">
        <v>-75.1744427</v>
      </c>
      <c r="F2035" t="s">
        <v>7231</v>
      </c>
      <c r="G2035">
        <v>579</v>
      </c>
      <c r="H2035">
        <v>3.5</v>
      </c>
      <c r="I2035" t="s">
        <v>7241</v>
      </c>
      <c r="J2035">
        <v>4</v>
      </c>
      <c r="K2035" t="s">
        <v>7242</v>
      </c>
      <c r="L2035" t="s">
        <v>7243</v>
      </c>
    </row>
    <row r="2036" spans="1:12" x14ac:dyDescent="0.3">
      <c r="A2036" t="s">
        <v>7229</v>
      </c>
      <c r="B2036" t="s">
        <v>7230</v>
      </c>
      <c r="C2036" t="s">
        <v>14</v>
      </c>
      <c r="D2036">
        <v>39.948584699999998</v>
      </c>
      <c r="E2036">
        <v>-75.1744427</v>
      </c>
      <c r="F2036" t="s">
        <v>7231</v>
      </c>
      <c r="G2036">
        <v>579</v>
      </c>
      <c r="H2036">
        <v>3.5</v>
      </c>
      <c r="I2036" t="s">
        <v>7244</v>
      </c>
      <c r="J2036">
        <v>3</v>
      </c>
      <c r="K2036" t="s">
        <v>7245</v>
      </c>
      <c r="L2036" t="s">
        <v>7246</v>
      </c>
    </row>
    <row r="2037" spans="1:12" x14ac:dyDescent="0.3">
      <c r="A2037" t="s">
        <v>7229</v>
      </c>
      <c r="B2037" t="s">
        <v>7230</v>
      </c>
      <c r="C2037" t="s">
        <v>14</v>
      </c>
      <c r="D2037">
        <v>39.948584699999998</v>
      </c>
      <c r="E2037">
        <v>-75.1744427</v>
      </c>
      <c r="F2037" t="s">
        <v>7231</v>
      </c>
      <c r="G2037">
        <v>579</v>
      </c>
      <c r="H2037">
        <v>3.5</v>
      </c>
      <c r="I2037" t="s">
        <v>7247</v>
      </c>
      <c r="J2037">
        <v>2</v>
      </c>
      <c r="K2037" t="s">
        <v>7248</v>
      </c>
      <c r="L2037" t="s">
        <v>7249</v>
      </c>
    </row>
    <row r="2038" spans="1:12" x14ac:dyDescent="0.3">
      <c r="A2038" t="s">
        <v>7229</v>
      </c>
      <c r="B2038" t="s">
        <v>7230</v>
      </c>
      <c r="C2038" t="s">
        <v>14</v>
      </c>
      <c r="D2038">
        <v>39.948584699999998</v>
      </c>
      <c r="E2038">
        <v>-75.1744427</v>
      </c>
      <c r="F2038" t="s">
        <v>7231</v>
      </c>
      <c r="G2038">
        <v>579</v>
      </c>
      <c r="H2038">
        <v>3.5</v>
      </c>
      <c r="I2038" t="e">
        <f>-zbsiYyoVzvIanDlK0aVsw</f>
        <v>#NAME?</v>
      </c>
      <c r="J2038">
        <v>4</v>
      </c>
      <c r="K2038" t="s">
        <v>7250</v>
      </c>
      <c r="L2038" t="s">
        <v>2174</v>
      </c>
    </row>
    <row r="2039" spans="1:12" x14ac:dyDescent="0.3">
      <c r="A2039" t="s">
        <v>7229</v>
      </c>
      <c r="B2039" t="s">
        <v>7230</v>
      </c>
      <c r="C2039" t="s">
        <v>14</v>
      </c>
      <c r="D2039">
        <v>39.948584699999998</v>
      </c>
      <c r="E2039">
        <v>-75.1744427</v>
      </c>
      <c r="F2039" t="s">
        <v>7231</v>
      </c>
      <c r="G2039">
        <v>579</v>
      </c>
      <c r="H2039">
        <v>3.5</v>
      </c>
      <c r="I2039" t="s">
        <v>7251</v>
      </c>
      <c r="J2039">
        <v>3</v>
      </c>
      <c r="K2039" t="s">
        <v>7252</v>
      </c>
      <c r="L2039" t="s">
        <v>7253</v>
      </c>
    </row>
    <row r="2040" spans="1:12" x14ac:dyDescent="0.3">
      <c r="A2040" t="s">
        <v>7229</v>
      </c>
      <c r="B2040" t="s">
        <v>7230</v>
      </c>
      <c r="C2040" t="s">
        <v>14</v>
      </c>
      <c r="D2040">
        <v>39.948584699999998</v>
      </c>
      <c r="E2040">
        <v>-75.1744427</v>
      </c>
      <c r="F2040" t="s">
        <v>7231</v>
      </c>
      <c r="G2040">
        <v>579</v>
      </c>
      <c r="H2040">
        <v>3.5</v>
      </c>
      <c r="I2040" t="s">
        <v>7254</v>
      </c>
      <c r="J2040">
        <v>3</v>
      </c>
      <c r="K2040" t="s">
        <v>7255</v>
      </c>
      <c r="L2040" t="s">
        <v>7256</v>
      </c>
    </row>
    <row r="2041" spans="1:12" x14ac:dyDescent="0.3">
      <c r="A2041" t="s">
        <v>7229</v>
      </c>
      <c r="B2041" t="s">
        <v>7230</v>
      </c>
      <c r="C2041" t="s">
        <v>14</v>
      </c>
      <c r="D2041">
        <v>39.948584699999998</v>
      </c>
      <c r="E2041">
        <v>-75.1744427</v>
      </c>
      <c r="F2041" t="s">
        <v>7231</v>
      </c>
      <c r="G2041">
        <v>579</v>
      </c>
      <c r="H2041">
        <v>3.5</v>
      </c>
      <c r="I2041" t="s">
        <v>7257</v>
      </c>
      <c r="J2041">
        <v>2</v>
      </c>
      <c r="K2041" t="s">
        <v>7258</v>
      </c>
      <c r="L2041" t="s">
        <v>7259</v>
      </c>
    </row>
    <row r="2042" spans="1:12" x14ac:dyDescent="0.3">
      <c r="A2042" t="s">
        <v>7260</v>
      </c>
      <c r="B2042" t="s">
        <v>1756</v>
      </c>
      <c r="C2042" t="s">
        <v>14</v>
      </c>
      <c r="D2042">
        <v>39.926355299999997</v>
      </c>
      <c r="E2042">
        <v>-75.168936700000003</v>
      </c>
      <c r="F2042" t="s">
        <v>7261</v>
      </c>
      <c r="G2042">
        <v>578</v>
      </c>
      <c r="H2042">
        <v>4.5</v>
      </c>
      <c r="I2042" t="s">
        <v>7262</v>
      </c>
      <c r="J2042">
        <v>4</v>
      </c>
      <c r="K2042" t="s">
        <v>7263</v>
      </c>
      <c r="L2042" t="s">
        <v>7264</v>
      </c>
    </row>
    <row r="2043" spans="1:12" x14ac:dyDescent="0.3">
      <c r="A2043" t="s">
        <v>7260</v>
      </c>
      <c r="B2043" t="s">
        <v>1756</v>
      </c>
      <c r="C2043" t="s">
        <v>14</v>
      </c>
      <c r="D2043">
        <v>39.926355299999997</v>
      </c>
      <c r="E2043">
        <v>-75.168936700000003</v>
      </c>
      <c r="F2043" t="s">
        <v>7261</v>
      </c>
      <c r="G2043">
        <v>578</v>
      </c>
      <c r="H2043">
        <v>4.5</v>
      </c>
      <c r="I2043" t="s">
        <v>7265</v>
      </c>
      <c r="J2043">
        <v>4</v>
      </c>
      <c r="K2043" t="s">
        <v>7266</v>
      </c>
      <c r="L2043" t="s">
        <v>7267</v>
      </c>
    </row>
    <row r="2044" spans="1:12" x14ac:dyDescent="0.3">
      <c r="A2044" t="s">
        <v>7260</v>
      </c>
      <c r="B2044" t="s">
        <v>1756</v>
      </c>
      <c r="C2044" t="s">
        <v>14</v>
      </c>
      <c r="D2044">
        <v>39.926355299999997</v>
      </c>
      <c r="E2044">
        <v>-75.168936700000003</v>
      </c>
      <c r="F2044" t="s">
        <v>7261</v>
      </c>
      <c r="G2044">
        <v>578</v>
      </c>
      <c r="H2044">
        <v>4.5</v>
      </c>
      <c r="I2044" t="s">
        <v>7268</v>
      </c>
      <c r="J2044">
        <v>5</v>
      </c>
      <c r="K2044" t="s">
        <v>7269</v>
      </c>
      <c r="L2044" t="s">
        <v>3009</v>
      </c>
    </row>
    <row r="2045" spans="1:12" x14ac:dyDescent="0.3">
      <c r="A2045" t="s">
        <v>7260</v>
      </c>
      <c r="B2045" t="s">
        <v>1756</v>
      </c>
      <c r="C2045" t="s">
        <v>14</v>
      </c>
      <c r="D2045">
        <v>39.926355299999997</v>
      </c>
      <c r="E2045">
        <v>-75.168936700000003</v>
      </c>
      <c r="F2045" t="s">
        <v>7261</v>
      </c>
      <c r="G2045">
        <v>578</v>
      </c>
      <c r="H2045">
        <v>4.5</v>
      </c>
      <c r="I2045" t="s">
        <v>7270</v>
      </c>
      <c r="J2045">
        <v>5</v>
      </c>
      <c r="K2045" t="s">
        <v>7271</v>
      </c>
      <c r="L2045" t="s">
        <v>7272</v>
      </c>
    </row>
    <row r="2046" spans="1:12" x14ac:dyDescent="0.3">
      <c r="A2046" t="s">
        <v>7260</v>
      </c>
      <c r="B2046" t="s">
        <v>1756</v>
      </c>
      <c r="C2046" t="s">
        <v>14</v>
      </c>
      <c r="D2046">
        <v>39.926355299999997</v>
      </c>
      <c r="E2046">
        <v>-75.168936700000003</v>
      </c>
      <c r="F2046" t="s">
        <v>7261</v>
      </c>
      <c r="G2046">
        <v>578</v>
      </c>
      <c r="H2046">
        <v>4.5</v>
      </c>
      <c r="I2046" t="s">
        <v>7273</v>
      </c>
      <c r="J2046">
        <v>5</v>
      </c>
      <c r="K2046" t="s">
        <v>7274</v>
      </c>
      <c r="L2046" t="s">
        <v>7275</v>
      </c>
    </row>
    <row r="2047" spans="1:12" x14ac:dyDescent="0.3">
      <c r="A2047" t="s">
        <v>7260</v>
      </c>
      <c r="B2047" t="s">
        <v>1756</v>
      </c>
      <c r="C2047" t="s">
        <v>14</v>
      </c>
      <c r="D2047">
        <v>39.926355299999997</v>
      </c>
      <c r="E2047">
        <v>-75.168936700000003</v>
      </c>
      <c r="F2047" t="s">
        <v>7261</v>
      </c>
      <c r="G2047">
        <v>578</v>
      </c>
      <c r="H2047">
        <v>4.5</v>
      </c>
      <c r="I2047" t="s">
        <v>7276</v>
      </c>
      <c r="J2047">
        <v>5</v>
      </c>
      <c r="K2047" t="s">
        <v>7277</v>
      </c>
      <c r="L2047" t="s">
        <v>7278</v>
      </c>
    </row>
    <row r="2048" spans="1:12" x14ac:dyDescent="0.3">
      <c r="A2048" t="s">
        <v>7260</v>
      </c>
      <c r="B2048" t="s">
        <v>1756</v>
      </c>
      <c r="C2048" t="s">
        <v>14</v>
      </c>
      <c r="D2048">
        <v>39.926355299999997</v>
      </c>
      <c r="E2048">
        <v>-75.168936700000003</v>
      </c>
      <c r="F2048" t="s">
        <v>7261</v>
      </c>
      <c r="G2048">
        <v>578</v>
      </c>
      <c r="H2048">
        <v>4.5</v>
      </c>
      <c r="I2048" t="s">
        <v>7279</v>
      </c>
      <c r="J2048">
        <v>5</v>
      </c>
      <c r="K2048" t="s">
        <v>7280</v>
      </c>
      <c r="L2048" t="s">
        <v>7281</v>
      </c>
    </row>
    <row r="2049" spans="1:12" x14ac:dyDescent="0.3">
      <c r="A2049" t="s">
        <v>7260</v>
      </c>
      <c r="B2049" t="s">
        <v>1756</v>
      </c>
      <c r="C2049" t="s">
        <v>14</v>
      </c>
      <c r="D2049">
        <v>39.926355299999997</v>
      </c>
      <c r="E2049">
        <v>-75.168936700000003</v>
      </c>
      <c r="F2049" t="s">
        <v>7261</v>
      </c>
      <c r="G2049">
        <v>578</v>
      </c>
      <c r="H2049">
        <v>4.5</v>
      </c>
      <c r="I2049" t="s">
        <v>7282</v>
      </c>
      <c r="J2049">
        <v>5</v>
      </c>
      <c r="K2049" t="s">
        <v>7283</v>
      </c>
      <c r="L2049" t="s">
        <v>7284</v>
      </c>
    </row>
    <row r="2050" spans="1:12" x14ac:dyDescent="0.3">
      <c r="A2050" t="s">
        <v>7260</v>
      </c>
      <c r="B2050" t="s">
        <v>1756</v>
      </c>
      <c r="C2050" t="s">
        <v>14</v>
      </c>
      <c r="D2050">
        <v>39.926355299999997</v>
      </c>
      <c r="E2050">
        <v>-75.168936700000003</v>
      </c>
      <c r="F2050" t="s">
        <v>7261</v>
      </c>
      <c r="G2050">
        <v>578</v>
      </c>
      <c r="H2050">
        <v>4.5</v>
      </c>
      <c r="I2050" t="s">
        <v>7285</v>
      </c>
      <c r="J2050">
        <v>5</v>
      </c>
      <c r="K2050" t="s">
        <v>7286</v>
      </c>
      <c r="L2050" t="s">
        <v>7287</v>
      </c>
    </row>
    <row r="2051" spans="1:12" x14ac:dyDescent="0.3">
      <c r="A2051" t="s">
        <v>7260</v>
      </c>
      <c r="B2051" t="s">
        <v>1756</v>
      </c>
      <c r="C2051" t="s">
        <v>14</v>
      </c>
      <c r="D2051">
        <v>39.926355299999997</v>
      </c>
      <c r="E2051">
        <v>-75.168936700000003</v>
      </c>
      <c r="F2051" t="s">
        <v>7261</v>
      </c>
      <c r="G2051">
        <v>578</v>
      </c>
      <c r="H2051">
        <v>4.5</v>
      </c>
      <c r="I2051" t="s">
        <v>7288</v>
      </c>
      <c r="J2051">
        <v>5</v>
      </c>
      <c r="K2051" t="s">
        <v>7289</v>
      </c>
      <c r="L2051" t="s">
        <v>7290</v>
      </c>
    </row>
    <row r="2052" spans="1:12" x14ac:dyDescent="0.3">
      <c r="A2052" t="s">
        <v>7291</v>
      </c>
      <c r="B2052" t="s">
        <v>7292</v>
      </c>
      <c r="C2052" t="s">
        <v>14</v>
      </c>
      <c r="D2052">
        <v>39.9806746</v>
      </c>
      <c r="E2052">
        <v>-75.128096799999994</v>
      </c>
      <c r="F2052" t="s">
        <v>7293</v>
      </c>
      <c r="G2052">
        <v>575</v>
      </c>
      <c r="H2052">
        <v>4</v>
      </c>
      <c r="I2052" t="s">
        <v>7294</v>
      </c>
      <c r="J2052">
        <v>4</v>
      </c>
      <c r="K2052" t="s">
        <v>7295</v>
      </c>
      <c r="L2052" t="s">
        <v>7296</v>
      </c>
    </row>
    <row r="2053" spans="1:12" x14ac:dyDescent="0.3">
      <c r="A2053" t="s">
        <v>7291</v>
      </c>
      <c r="B2053" t="s">
        <v>7292</v>
      </c>
      <c r="C2053" t="s">
        <v>14</v>
      </c>
      <c r="D2053">
        <v>39.9806746</v>
      </c>
      <c r="E2053">
        <v>-75.128096799999994</v>
      </c>
      <c r="F2053" t="s">
        <v>7293</v>
      </c>
      <c r="G2053">
        <v>575</v>
      </c>
      <c r="H2053">
        <v>4</v>
      </c>
      <c r="I2053" t="s">
        <v>7297</v>
      </c>
      <c r="J2053">
        <v>5</v>
      </c>
      <c r="K2053" t="s">
        <v>7298</v>
      </c>
      <c r="L2053" t="s">
        <v>7299</v>
      </c>
    </row>
    <row r="2054" spans="1:12" x14ac:dyDescent="0.3">
      <c r="A2054" t="s">
        <v>7291</v>
      </c>
      <c r="B2054" t="s">
        <v>7292</v>
      </c>
      <c r="C2054" t="s">
        <v>14</v>
      </c>
      <c r="D2054">
        <v>39.9806746</v>
      </c>
      <c r="E2054">
        <v>-75.128096799999994</v>
      </c>
      <c r="F2054" t="s">
        <v>7293</v>
      </c>
      <c r="G2054">
        <v>575</v>
      </c>
      <c r="H2054">
        <v>4</v>
      </c>
      <c r="I2054" t="s">
        <v>7300</v>
      </c>
      <c r="J2054">
        <v>4</v>
      </c>
      <c r="K2054" t="s">
        <v>7301</v>
      </c>
      <c r="L2054" t="s">
        <v>7302</v>
      </c>
    </row>
    <row r="2055" spans="1:12" x14ac:dyDescent="0.3">
      <c r="A2055" t="s">
        <v>7291</v>
      </c>
      <c r="B2055" t="s">
        <v>7292</v>
      </c>
      <c r="C2055" t="s">
        <v>14</v>
      </c>
      <c r="D2055">
        <v>39.9806746</v>
      </c>
      <c r="E2055">
        <v>-75.128096799999994</v>
      </c>
      <c r="F2055" t="s">
        <v>7293</v>
      </c>
      <c r="G2055">
        <v>575</v>
      </c>
      <c r="H2055">
        <v>4</v>
      </c>
      <c r="I2055" t="s">
        <v>7303</v>
      </c>
      <c r="J2055">
        <v>5</v>
      </c>
      <c r="K2055" t="s">
        <v>7304</v>
      </c>
      <c r="L2055" t="s">
        <v>7305</v>
      </c>
    </row>
    <row r="2056" spans="1:12" x14ac:dyDescent="0.3">
      <c r="A2056" t="s">
        <v>7291</v>
      </c>
      <c r="B2056" t="s">
        <v>7292</v>
      </c>
      <c r="C2056" t="s">
        <v>14</v>
      </c>
      <c r="D2056">
        <v>39.9806746</v>
      </c>
      <c r="E2056">
        <v>-75.128096799999994</v>
      </c>
      <c r="F2056" t="s">
        <v>7293</v>
      </c>
      <c r="G2056">
        <v>575</v>
      </c>
      <c r="H2056">
        <v>4</v>
      </c>
      <c r="I2056" t="s">
        <v>7306</v>
      </c>
      <c r="J2056">
        <v>5</v>
      </c>
      <c r="K2056" t="s">
        <v>7307</v>
      </c>
      <c r="L2056" t="s">
        <v>7308</v>
      </c>
    </row>
    <row r="2057" spans="1:12" x14ac:dyDescent="0.3">
      <c r="A2057" t="s">
        <v>7291</v>
      </c>
      <c r="B2057" t="s">
        <v>7292</v>
      </c>
      <c r="C2057" t="s">
        <v>14</v>
      </c>
      <c r="D2057">
        <v>39.9806746</v>
      </c>
      <c r="E2057">
        <v>-75.128096799999994</v>
      </c>
      <c r="F2057" t="s">
        <v>7293</v>
      </c>
      <c r="G2057">
        <v>575</v>
      </c>
      <c r="H2057">
        <v>4</v>
      </c>
      <c r="I2057" t="s">
        <v>7309</v>
      </c>
      <c r="J2057">
        <v>4</v>
      </c>
      <c r="K2057" t="s">
        <v>7310</v>
      </c>
      <c r="L2057" t="s">
        <v>7311</v>
      </c>
    </row>
    <row r="2058" spans="1:12" x14ac:dyDescent="0.3">
      <c r="A2058" t="s">
        <v>7291</v>
      </c>
      <c r="B2058" t="s">
        <v>7292</v>
      </c>
      <c r="C2058" t="s">
        <v>14</v>
      </c>
      <c r="D2058">
        <v>39.9806746</v>
      </c>
      <c r="E2058">
        <v>-75.128096799999994</v>
      </c>
      <c r="F2058" t="s">
        <v>7293</v>
      </c>
      <c r="G2058">
        <v>575</v>
      </c>
      <c r="H2058">
        <v>4</v>
      </c>
      <c r="I2058" t="s">
        <v>7312</v>
      </c>
      <c r="J2058">
        <v>4</v>
      </c>
      <c r="K2058" t="s">
        <v>7313</v>
      </c>
      <c r="L2058" t="s">
        <v>5198</v>
      </c>
    </row>
    <row r="2059" spans="1:12" x14ac:dyDescent="0.3">
      <c r="A2059" t="s">
        <v>7291</v>
      </c>
      <c r="B2059" t="s">
        <v>7292</v>
      </c>
      <c r="C2059" t="s">
        <v>14</v>
      </c>
      <c r="D2059">
        <v>39.9806746</v>
      </c>
      <c r="E2059">
        <v>-75.128096799999994</v>
      </c>
      <c r="F2059" t="s">
        <v>7293</v>
      </c>
      <c r="G2059">
        <v>575</v>
      </c>
      <c r="H2059">
        <v>4</v>
      </c>
      <c r="I2059" t="s">
        <v>7314</v>
      </c>
      <c r="J2059">
        <v>4</v>
      </c>
      <c r="K2059" t="s">
        <v>7315</v>
      </c>
      <c r="L2059" t="s">
        <v>7316</v>
      </c>
    </row>
    <row r="2060" spans="1:12" x14ac:dyDescent="0.3">
      <c r="A2060" t="s">
        <v>7291</v>
      </c>
      <c r="B2060" t="s">
        <v>7292</v>
      </c>
      <c r="C2060" t="s">
        <v>14</v>
      </c>
      <c r="D2060">
        <v>39.9806746</v>
      </c>
      <c r="E2060">
        <v>-75.128096799999994</v>
      </c>
      <c r="F2060" t="s">
        <v>7293</v>
      </c>
      <c r="G2060">
        <v>575</v>
      </c>
      <c r="H2060">
        <v>4</v>
      </c>
      <c r="I2060" t="s">
        <v>7317</v>
      </c>
      <c r="J2060">
        <v>5</v>
      </c>
      <c r="K2060" t="s">
        <v>7318</v>
      </c>
      <c r="L2060" t="s">
        <v>7319</v>
      </c>
    </row>
    <row r="2061" spans="1:12" x14ac:dyDescent="0.3">
      <c r="A2061" t="s">
        <v>7291</v>
      </c>
      <c r="B2061" t="s">
        <v>7292</v>
      </c>
      <c r="C2061" t="s">
        <v>14</v>
      </c>
      <c r="D2061">
        <v>39.9806746</v>
      </c>
      <c r="E2061">
        <v>-75.128096799999994</v>
      </c>
      <c r="F2061" t="s">
        <v>7293</v>
      </c>
      <c r="G2061">
        <v>575</v>
      </c>
      <c r="H2061">
        <v>4</v>
      </c>
      <c r="I2061" t="s">
        <v>7320</v>
      </c>
      <c r="J2061">
        <v>4</v>
      </c>
      <c r="K2061" t="s">
        <v>7321</v>
      </c>
      <c r="L2061" t="s">
        <v>7322</v>
      </c>
    </row>
    <row r="2062" spans="1:12" x14ac:dyDescent="0.3">
      <c r="A2062" t="s">
        <v>7323</v>
      </c>
      <c r="B2062" t="s">
        <v>7324</v>
      </c>
      <c r="C2062" t="s">
        <v>14</v>
      </c>
      <c r="D2062">
        <v>39.948895999999998</v>
      </c>
      <c r="E2062">
        <v>-75.161131900000001</v>
      </c>
      <c r="F2062" t="s">
        <v>7325</v>
      </c>
      <c r="G2062">
        <v>573</v>
      </c>
      <c r="H2062">
        <v>3.5</v>
      </c>
      <c r="I2062" t="s">
        <v>7326</v>
      </c>
      <c r="J2062">
        <v>5</v>
      </c>
      <c r="L2062" t="s">
        <v>7327</v>
      </c>
    </row>
    <row r="2063" spans="1:12" x14ac:dyDescent="0.3">
      <c r="A2063" t="s">
        <v>7323</v>
      </c>
      <c r="B2063" t="s">
        <v>7324</v>
      </c>
      <c r="C2063" t="s">
        <v>14</v>
      </c>
      <c r="D2063">
        <v>39.948895999999998</v>
      </c>
      <c r="E2063">
        <v>-75.161131900000001</v>
      </c>
      <c r="F2063" t="s">
        <v>7325</v>
      </c>
      <c r="G2063">
        <v>573</v>
      </c>
      <c r="H2063">
        <v>3.5</v>
      </c>
      <c r="I2063" t="s">
        <v>7328</v>
      </c>
      <c r="J2063">
        <v>5</v>
      </c>
      <c r="L2063" t="s">
        <v>7329</v>
      </c>
    </row>
    <row r="2064" spans="1:12" x14ac:dyDescent="0.3">
      <c r="A2064" t="s">
        <v>7323</v>
      </c>
      <c r="B2064" t="s">
        <v>7324</v>
      </c>
      <c r="C2064" t="s">
        <v>14</v>
      </c>
      <c r="D2064">
        <v>39.948895999999998</v>
      </c>
      <c r="E2064">
        <v>-75.161131900000001</v>
      </c>
      <c r="F2064" t="s">
        <v>7325</v>
      </c>
      <c r="G2064">
        <v>573</v>
      </c>
      <c r="H2064">
        <v>3.5</v>
      </c>
      <c r="I2064" t="s">
        <v>7330</v>
      </c>
      <c r="J2064">
        <v>5</v>
      </c>
      <c r="L2064" t="s">
        <v>7331</v>
      </c>
    </row>
    <row r="2065" spans="1:12" x14ac:dyDescent="0.3">
      <c r="A2065" t="s">
        <v>7323</v>
      </c>
      <c r="B2065" t="s">
        <v>7324</v>
      </c>
      <c r="C2065" t="s">
        <v>14</v>
      </c>
      <c r="D2065">
        <v>39.948895999999998</v>
      </c>
      <c r="E2065">
        <v>-75.161131900000001</v>
      </c>
      <c r="F2065" t="s">
        <v>7325</v>
      </c>
      <c r="G2065">
        <v>573</v>
      </c>
      <c r="H2065">
        <v>3.5</v>
      </c>
      <c r="I2065" t="s">
        <v>7332</v>
      </c>
      <c r="J2065">
        <v>3</v>
      </c>
      <c r="K2065" t="s">
        <v>7333</v>
      </c>
      <c r="L2065" t="s">
        <v>7334</v>
      </c>
    </row>
    <row r="2066" spans="1:12" x14ac:dyDescent="0.3">
      <c r="A2066" t="s">
        <v>7323</v>
      </c>
      <c r="B2066" t="s">
        <v>7324</v>
      </c>
      <c r="C2066" t="s">
        <v>14</v>
      </c>
      <c r="D2066">
        <v>39.948895999999998</v>
      </c>
      <c r="E2066">
        <v>-75.161131900000001</v>
      </c>
      <c r="F2066" t="s">
        <v>7325</v>
      </c>
      <c r="G2066">
        <v>573</v>
      </c>
      <c r="H2066">
        <v>3.5</v>
      </c>
      <c r="I2066" t="s">
        <v>7335</v>
      </c>
      <c r="J2066">
        <v>4</v>
      </c>
      <c r="K2066" t="s">
        <v>7336</v>
      </c>
      <c r="L2066" t="s">
        <v>7337</v>
      </c>
    </row>
    <row r="2067" spans="1:12" x14ac:dyDescent="0.3">
      <c r="A2067" t="s">
        <v>7323</v>
      </c>
      <c r="B2067" t="s">
        <v>7324</v>
      </c>
      <c r="C2067" t="s">
        <v>14</v>
      </c>
      <c r="D2067">
        <v>39.948895999999998</v>
      </c>
      <c r="E2067">
        <v>-75.161131900000001</v>
      </c>
      <c r="F2067" t="s">
        <v>7325</v>
      </c>
      <c r="G2067">
        <v>573</v>
      </c>
      <c r="H2067">
        <v>3.5</v>
      </c>
      <c r="I2067" t="s">
        <v>7338</v>
      </c>
      <c r="J2067">
        <v>4</v>
      </c>
      <c r="K2067" t="s">
        <v>7339</v>
      </c>
      <c r="L2067" t="s">
        <v>7340</v>
      </c>
    </row>
    <row r="2068" spans="1:12" x14ac:dyDescent="0.3">
      <c r="A2068" t="s">
        <v>7323</v>
      </c>
      <c r="B2068" t="s">
        <v>7324</v>
      </c>
      <c r="C2068" t="s">
        <v>14</v>
      </c>
      <c r="D2068">
        <v>39.948895999999998</v>
      </c>
      <c r="E2068">
        <v>-75.161131900000001</v>
      </c>
      <c r="F2068" t="s">
        <v>7325</v>
      </c>
      <c r="G2068">
        <v>573</v>
      </c>
      <c r="H2068">
        <v>3.5</v>
      </c>
      <c r="I2068" t="s">
        <v>7341</v>
      </c>
      <c r="J2068">
        <v>1</v>
      </c>
      <c r="K2068" t="s">
        <v>7342</v>
      </c>
      <c r="L2068" t="s">
        <v>7343</v>
      </c>
    </row>
    <row r="2069" spans="1:12" x14ac:dyDescent="0.3">
      <c r="A2069" t="s">
        <v>7323</v>
      </c>
      <c r="B2069" t="s">
        <v>7324</v>
      </c>
      <c r="C2069" t="s">
        <v>14</v>
      </c>
      <c r="D2069">
        <v>39.948895999999998</v>
      </c>
      <c r="E2069">
        <v>-75.161131900000001</v>
      </c>
      <c r="F2069" t="s">
        <v>7325</v>
      </c>
      <c r="G2069">
        <v>573</v>
      </c>
      <c r="H2069">
        <v>3.5</v>
      </c>
      <c r="I2069" t="s">
        <v>7344</v>
      </c>
      <c r="J2069">
        <v>2</v>
      </c>
      <c r="K2069" t="s">
        <v>7345</v>
      </c>
      <c r="L2069" t="s">
        <v>7346</v>
      </c>
    </row>
    <row r="2070" spans="1:12" x14ac:dyDescent="0.3">
      <c r="A2070" t="s">
        <v>7323</v>
      </c>
      <c r="B2070" t="s">
        <v>7324</v>
      </c>
      <c r="C2070" t="s">
        <v>14</v>
      </c>
      <c r="D2070">
        <v>39.948895999999998</v>
      </c>
      <c r="E2070">
        <v>-75.161131900000001</v>
      </c>
      <c r="F2070" t="s">
        <v>7325</v>
      </c>
      <c r="G2070">
        <v>573</v>
      </c>
      <c r="H2070">
        <v>3.5</v>
      </c>
      <c r="I2070" t="s">
        <v>7347</v>
      </c>
      <c r="J2070">
        <v>1</v>
      </c>
      <c r="K2070" t="s">
        <v>7348</v>
      </c>
      <c r="L2070" t="s">
        <v>7349</v>
      </c>
    </row>
    <row r="2071" spans="1:12" x14ac:dyDescent="0.3">
      <c r="A2071" t="s">
        <v>7323</v>
      </c>
      <c r="B2071" t="s">
        <v>7324</v>
      </c>
      <c r="C2071" t="s">
        <v>14</v>
      </c>
      <c r="D2071">
        <v>39.948895999999998</v>
      </c>
      <c r="E2071">
        <v>-75.161131900000001</v>
      </c>
      <c r="F2071" t="s">
        <v>7325</v>
      </c>
      <c r="G2071">
        <v>573</v>
      </c>
      <c r="H2071">
        <v>3.5</v>
      </c>
      <c r="I2071" t="s">
        <v>7350</v>
      </c>
      <c r="J2071">
        <v>5</v>
      </c>
      <c r="K2071" t="s">
        <v>7351</v>
      </c>
      <c r="L2071" t="s">
        <v>7352</v>
      </c>
    </row>
    <row r="2072" spans="1:12" x14ac:dyDescent="0.3">
      <c r="A2072" t="s">
        <v>7353</v>
      </c>
      <c r="B2072" t="s">
        <v>7354</v>
      </c>
      <c r="C2072" t="s">
        <v>14</v>
      </c>
      <c r="D2072">
        <v>39.960716012699997</v>
      </c>
      <c r="E2072">
        <v>-75.170131952099993</v>
      </c>
      <c r="F2072" t="s">
        <v>7355</v>
      </c>
      <c r="G2072">
        <v>569</v>
      </c>
      <c r="H2072">
        <v>3.5</v>
      </c>
      <c r="I2072" t="s">
        <v>7356</v>
      </c>
      <c r="J2072">
        <v>5</v>
      </c>
      <c r="K2072" t="s">
        <v>7357</v>
      </c>
      <c r="L2072" t="s">
        <v>6811</v>
      </c>
    </row>
    <row r="2073" spans="1:12" x14ac:dyDescent="0.3">
      <c r="A2073" t="s">
        <v>7353</v>
      </c>
      <c r="B2073" t="s">
        <v>7354</v>
      </c>
      <c r="C2073" t="s">
        <v>14</v>
      </c>
      <c r="D2073">
        <v>39.960716012699997</v>
      </c>
      <c r="E2073">
        <v>-75.170131952099993</v>
      </c>
      <c r="F2073" t="s">
        <v>7355</v>
      </c>
      <c r="G2073">
        <v>569</v>
      </c>
      <c r="H2073">
        <v>3.5</v>
      </c>
      <c r="I2073" t="s">
        <v>7358</v>
      </c>
      <c r="J2073">
        <v>3</v>
      </c>
      <c r="K2073" t="s">
        <v>7359</v>
      </c>
      <c r="L2073" t="s">
        <v>7360</v>
      </c>
    </row>
    <row r="2074" spans="1:12" x14ac:dyDescent="0.3">
      <c r="A2074" t="s">
        <v>7353</v>
      </c>
      <c r="B2074" t="s">
        <v>7354</v>
      </c>
      <c r="C2074" t="s">
        <v>14</v>
      </c>
      <c r="D2074">
        <v>39.960716012699997</v>
      </c>
      <c r="E2074">
        <v>-75.170131952099993</v>
      </c>
      <c r="F2074" t="s">
        <v>7355</v>
      </c>
      <c r="G2074">
        <v>569</v>
      </c>
      <c r="H2074">
        <v>3.5</v>
      </c>
      <c r="I2074" t="s">
        <v>7361</v>
      </c>
      <c r="J2074">
        <v>1</v>
      </c>
      <c r="K2074" t="s">
        <v>7362</v>
      </c>
      <c r="L2074" t="s">
        <v>7363</v>
      </c>
    </row>
    <row r="2075" spans="1:12" x14ac:dyDescent="0.3">
      <c r="A2075" t="s">
        <v>7353</v>
      </c>
      <c r="B2075" t="s">
        <v>7354</v>
      </c>
      <c r="C2075" t="s">
        <v>14</v>
      </c>
      <c r="D2075">
        <v>39.960716012699997</v>
      </c>
      <c r="E2075">
        <v>-75.170131952099993</v>
      </c>
      <c r="F2075" t="s">
        <v>7355</v>
      </c>
      <c r="G2075">
        <v>569</v>
      </c>
      <c r="H2075">
        <v>3.5</v>
      </c>
      <c r="I2075" t="s">
        <v>7364</v>
      </c>
      <c r="J2075">
        <v>2</v>
      </c>
      <c r="K2075" t="s">
        <v>7365</v>
      </c>
      <c r="L2075" t="s">
        <v>7366</v>
      </c>
    </row>
    <row r="2076" spans="1:12" x14ac:dyDescent="0.3">
      <c r="A2076" t="s">
        <v>7353</v>
      </c>
      <c r="B2076" t="s">
        <v>7354</v>
      </c>
      <c r="C2076" t="s">
        <v>14</v>
      </c>
      <c r="D2076">
        <v>39.960716012699997</v>
      </c>
      <c r="E2076">
        <v>-75.170131952099993</v>
      </c>
      <c r="F2076" t="s">
        <v>7355</v>
      </c>
      <c r="G2076">
        <v>569</v>
      </c>
      <c r="H2076">
        <v>3.5</v>
      </c>
      <c r="I2076" t="s">
        <v>7367</v>
      </c>
      <c r="J2076">
        <v>1</v>
      </c>
      <c r="K2076" t="s">
        <v>7368</v>
      </c>
      <c r="L2076" t="s">
        <v>7369</v>
      </c>
    </row>
    <row r="2077" spans="1:12" x14ac:dyDescent="0.3">
      <c r="A2077" t="s">
        <v>7353</v>
      </c>
      <c r="B2077" t="s">
        <v>7354</v>
      </c>
      <c r="C2077" t="s">
        <v>14</v>
      </c>
      <c r="D2077">
        <v>39.960716012699997</v>
      </c>
      <c r="E2077">
        <v>-75.170131952099993</v>
      </c>
      <c r="F2077" t="s">
        <v>7355</v>
      </c>
      <c r="G2077">
        <v>569</v>
      </c>
      <c r="H2077">
        <v>3.5</v>
      </c>
      <c r="I2077" t="s">
        <v>7370</v>
      </c>
      <c r="J2077">
        <v>5</v>
      </c>
      <c r="K2077" t="s">
        <v>7371</v>
      </c>
      <c r="L2077" t="s">
        <v>7372</v>
      </c>
    </row>
    <row r="2078" spans="1:12" x14ac:dyDescent="0.3">
      <c r="A2078" t="s">
        <v>7353</v>
      </c>
      <c r="B2078" t="s">
        <v>7354</v>
      </c>
      <c r="C2078" t="s">
        <v>14</v>
      </c>
      <c r="D2078">
        <v>39.960716012699997</v>
      </c>
      <c r="E2078">
        <v>-75.170131952099993</v>
      </c>
      <c r="F2078" t="s">
        <v>7355</v>
      </c>
      <c r="G2078">
        <v>569</v>
      </c>
      <c r="H2078">
        <v>3.5</v>
      </c>
      <c r="I2078" t="s">
        <v>7373</v>
      </c>
      <c r="J2078">
        <v>4</v>
      </c>
      <c r="K2078" t="s">
        <v>7374</v>
      </c>
      <c r="L2078" t="s">
        <v>1754</v>
      </c>
    </row>
    <row r="2079" spans="1:12" x14ac:dyDescent="0.3">
      <c r="A2079" t="s">
        <v>7353</v>
      </c>
      <c r="B2079" t="s">
        <v>7354</v>
      </c>
      <c r="C2079" t="s">
        <v>14</v>
      </c>
      <c r="D2079">
        <v>39.960716012699997</v>
      </c>
      <c r="E2079">
        <v>-75.170131952099993</v>
      </c>
      <c r="F2079" t="s">
        <v>7355</v>
      </c>
      <c r="G2079">
        <v>569</v>
      </c>
      <c r="H2079">
        <v>3.5</v>
      </c>
      <c r="I2079" t="s">
        <v>7375</v>
      </c>
      <c r="J2079">
        <v>5</v>
      </c>
      <c r="K2079" t="s">
        <v>7376</v>
      </c>
      <c r="L2079" t="s">
        <v>7377</v>
      </c>
    </row>
    <row r="2080" spans="1:12" x14ac:dyDescent="0.3">
      <c r="A2080" t="s">
        <v>7353</v>
      </c>
      <c r="B2080" t="s">
        <v>7354</v>
      </c>
      <c r="C2080" t="s">
        <v>14</v>
      </c>
      <c r="D2080">
        <v>39.960716012699997</v>
      </c>
      <c r="E2080">
        <v>-75.170131952099993</v>
      </c>
      <c r="F2080" t="s">
        <v>7355</v>
      </c>
      <c r="G2080">
        <v>569</v>
      </c>
      <c r="H2080">
        <v>3.5</v>
      </c>
      <c r="I2080" t="s">
        <v>7378</v>
      </c>
      <c r="J2080">
        <v>4</v>
      </c>
      <c r="K2080" t="s">
        <v>7379</v>
      </c>
      <c r="L2080" t="s">
        <v>7380</v>
      </c>
    </row>
    <row r="2081" spans="1:12" x14ac:dyDescent="0.3">
      <c r="A2081" t="s">
        <v>7353</v>
      </c>
      <c r="B2081" t="s">
        <v>7354</v>
      </c>
      <c r="C2081" t="s">
        <v>14</v>
      </c>
      <c r="D2081">
        <v>39.960716012699997</v>
      </c>
      <c r="E2081">
        <v>-75.170131952099993</v>
      </c>
      <c r="F2081" t="s">
        <v>7355</v>
      </c>
      <c r="G2081">
        <v>569</v>
      </c>
      <c r="H2081">
        <v>3.5</v>
      </c>
      <c r="I2081" t="s">
        <v>7381</v>
      </c>
      <c r="J2081">
        <v>4</v>
      </c>
      <c r="K2081" t="s">
        <v>7382</v>
      </c>
      <c r="L2081" t="s">
        <v>7383</v>
      </c>
    </row>
    <row r="2082" spans="1:12" x14ac:dyDescent="0.3">
      <c r="A2082" t="s">
        <v>7384</v>
      </c>
      <c r="B2082" t="s">
        <v>7385</v>
      </c>
      <c r="C2082" t="s">
        <v>14</v>
      </c>
      <c r="D2082">
        <v>39.967082300000001</v>
      </c>
      <c r="E2082">
        <v>-75.173302800000002</v>
      </c>
      <c r="F2082" t="s">
        <v>7386</v>
      </c>
      <c r="G2082">
        <v>569</v>
      </c>
      <c r="H2082">
        <v>3.5</v>
      </c>
      <c r="I2082" t="s">
        <v>7387</v>
      </c>
      <c r="J2082">
        <v>4</v>
      </c>
      <c r="K2082" t="s">
        <v>7388</v>
      </c>
      <c r="L2082" t="s">
        <v>7389</v>
      </c>
    </row>
    <row r="2083" spans="1:12" x14ac:dyDescent="0.3">
      <c r="A2083" t="s">
        <v>7384</v>
      </c>
      <c r="B2083" t="s">
        <v>7385</v>
      </c>
      <c r="C2083" t="s">
        <v>14</v>
      </c>
      <c r="D2083">
        <v>39.967082300000001</v>
      </c>
      <c r="E2083">
        <v>-75.173302800000002</v>
      </c>
      <c r="F2083" t="s">
        <v>7386</v>
      </c>
      <c r="G2083">
        <v>569</v>
      </c>
      <c r="H2083">
        <v>3.5</v>
      </c>
      <c r="I2083" t="s">
        <v>7390</v>
      </c>
      <c r="J2083">
        <v>5</v>
      </c>
      <c r="K2083" t="s">
        <v>7391</v>
      </c>
      <c r="L2083" t="s">
        <v>7392</v>
      </c>
    </row>
    <row r="2084" spans="1:12" x14ac:dyDescent="0.3">
      <c r="A2084" t="s">
        <v>7384</v>
      </c>
      <c r="B2084" t="s">
        <v>7385</v>
      </c>
      <c r="C2084" t="s">
        <v>14</v>
      </c>
      <c r="D2084">
        <v>39.967082300000001</v>
      </c>
      <c r="E2084">
        <v>-75.173302800000002</v>
      </c>
      <c r="F2084" t="s">
        <v>7386</v>
      </c>
      <c r="G2084">
        <v>569</v>
      </c>
      <c r="H2084">
        <v>3.5</v>
      </c>
      <c r="I2084" t="s">
        <v>7393</v>
      </c>
      <c r="J2084">
        <v>3</v>
      </c>
      <c r="K2084" t="s">
        <v>7394</v>
      </c>
      <c r="L2084" t="s">
        <v>7395</v>
      </c>
    </row>
    <row r="2085" spans="1:12" x14ac:dyDescent="0.3">
      <c r="A2085" t="s">
        <v>7384</v>
      </c>
      <c r="B2085" t="s">
        <v>7385</v>
      </c>
      <c r="C2085" t="s">
        <v>14</v>
      </c>
      <c r="D2085">
        <v>39.967082300000001</v>
      </c>
      <c r="E2085">
        <v>-75.173302800000002</v>
      </c>
      <c r="F2085" t="s">
        <v>7386</v>
      </c>
      <c r="G2085">
        <v>569</v>
      </c>
      <c r="H2085">
        <v>3.5</v>
      </c>
      <c r="I2085" t="s">
        <v>7396</v>
      </c>
      <c r="J2085">
        <v>4</v>
      </c>
      <c r="K2085" t="s">
        <v>7397</v>
      </c>
      <c r="L2085" t="s">
        <v>660</v>
      </c>
    </row>
    <row r="2086" spans="1:12" x14ac:dyDescent="0.3">
      <c r="A2086" t="s">
        <v>7384</v>
      </c>
      <c r="B2086" t="s">
        <v>7385</v>
      </c>
      <c r="C2086" t="s">
        <v>14</v>
      </c>
      <c r="D2086">
        <v>39.967082300000001</v>
      </c>
      <c r="E2086">
        <v>-75.173302800000002</v>
      </c>
      <c r="F2086" t="s">
        <v>7386</v>
      </c>
      <c r="G2086">
        <v>569</v>
      </c>
      <c r="H2086">
        <v>3.5</v>
      </c>
      <c r="I2086" t="s">
        <v>7398</v>
      </c>
      <c r="J2086">
        <v>5</v>
      </c>
      <c r="L2086" t="s">
        <v>7399</v>
      </c>
    </row>
    <row r="2087" spans="1:12" x14ac:dyDescent="0.3">
      <c r="A2087" t="s">
        <v>7384</v>
      </c>
      <c r="B2087" t="s">
        <v>7385</v>
      </c>
      <c r="C2087" t="s">
        <v>14</v>
      </c>
      <c r="D2087">
        <v>39.967082300000001</v>
      </c>
      <c r="E2087">
        <v>-75.173302800000002</v>
      </c>
      <c r="F2087" t="s">
        <v>7386</v>
      </c>
      <c r="G2087">
        <v>569</v>
      </c>
      <c r="H2087">
        <v>3.5</v>
      </c>
      <c r="I2087" t="s">
        <v>7400</v>
      </c>
      <c r="J2087">
        <v>2</v>
      </c>
      <c r="K2087" t="s">
        <v>7401</v>
      </c>
      <c r="L2087" t="s">
        <v>7402</v>
      </c>
    </row>
    <row r="2088" spans="1:12" x14ac:dyDescent="0.3">
      <c r="A2088" t="s">
        <v>7384</v>
      </c>
      <c r="B2088" t="s">
        <v>7385</v>
      </c>
      <c r="C2088" t="s">
        <v>14</v>
      </c>
      <c r="D2088">
        <v>39.967082300000001</v>
      </c>
      <c r="E2088">
        <v>-75.173302800000002</v>
      </c>
      <c r="F2088" t="s">
        <v>7386</v>
      </c>
      <c r="G2088">
        <v>569</v>
      </c>
      <c r="H2088">
        <v>3.5</v>
      </c>
      <c r="I2088" t="s">
        <v>7403</v>
      </c>
      <c r="J2088">
        <v>1</v>
      </c>
      <c r="K2088" t="s">
        <v>7404</v>
      </c>
      <c r="L2088" t="s">
        <v>7405</v>
      </c>
    </row>
    <row r="2089" spans="1:12" x14ac:dyDescent="0.3">
      <c r="A2089" t="s">
        <v>7384</v>
      </c>
      <c r="B2089" t="s">
        <v>7385</v>
      </c>
      <c r="C2089" t="s">
        <v>14</v>
      </c>
      <c r="D2089">
        <v>39.967082300000001</v>
      </c>
      <c r="E2089">
        <v>-75.173302800000002</v>
      </c>
      <c r="F2089" t="s">
        <v>7386</v>
      </c>
      <c r="G2089">
        <v>569</v>
      </c>
      <c r="H2089">
        <v>3.5</v>
      </c>
      <c r="I2089" t="s">
        <v>7406</v>
      </c>
      <c r="J2089">
        <v>2</v>
      </c>
      <c r="K2089" t="s">
        <v>7407</v>
      </c>
      <c r="L2089" t="s">
        <v>7408</v>
      </c>
    </row>
    <row r="2090" spans="1:12" x14ac:dyDescent="0.3">
      <c r="A2090" t="s">
        <v>7384</v>
      </c>
      <c r="B2090" t="s">
        <v>7385</v>
      </c>
      <c r="C2090" t="s">
        <v>14</v>
      </c>
      <c r="D2090">
        <v>39.967082300000001</v>
      </c>
      <c r="E2090">
        <v>-75.173302800000002</v>
      </c>
      <c r="F2090" t="s">
        <v>7386</v>
      </c>
      <c r="G2090">
        <v>569</v>
      </c>
      <c r="H2090">
        <v>3.5</v>
      </c>
      <c r="I2090" t="s">
        <v>7409</v>
      </c>
      <c r="J2090">
        <v>5</v>
      </c>
      <c r="K2090" t="s">
        <v>7410</v>
      </c>
      <c r="L2090" t="s">
        <v>7411</v>
      </c>
    </row>
    <row r="2091" spans="1:12" x14ac:dyDescent="0.3">
      <c r="A2091" t="s">
        <v>7384</v>
      </c>
      <c r="B2091" t="s">
        <v>7385</v>
      </c>
      <c r="C2091" t="s">
        <v>14</v>
      </c>
      <c r="D2091">
        <v>39.967082300000001</v>
      </c>
      <c r="E2091">
        <v>-75.173302800000002</v>
      </c>
      <c r="F2091" t="s">
        <v>7386</v>
      </c>
      <c r="G2091">
        <v>569</v>
      </c>
      <c r="H2091">
        <v>3.5</v>
      </c>
      <c r="I2091" t="s">
        <v>7412</v>
      </c>
      <c r="J2091">
        <v>5</v>
      </c>
      <c r="K2091" t="s">
        <v>7413</v>
      </c>
      <c r="L2091" t="s">
        <v>7414</v>
      </c>
    </row>
    <row r="2092" spans="1:12" x14ac:dyDescent="0.3">
      <c r="A2092" t="s">
        <v>7415</v>
      </c>
      <c r="B2092" t="s">
        <v>7416</v>
      </c>
      <c r="C2092" t="s">
        <v>14</v>
      </c>
      <c r="D2092">
        <v>39.950907299999997</v>
      </c>
      <c r="E2092">
        <v>-75.172392900000006</v>
      </c>
      <c r="F2092" t="s">
        <v>7417</v>
      </c>
      <c r="G2092">
        <v>566</v>
      </c>
      <c r="H2092">
        <v>3.5</v>
      </c>
      <c r="I2092" t="s">
        <v>7418</v>
      </c>
      <c r="J2092">
        <v>4</v>
      </c>
      <c r="K2092" t="s">
        <v>7419</v>
      </c>
      <c r="L2092" t="s">
        <v>7420</v>
      </c>
    </row>
    <row r="2093" spans="1:12" x14ac:dyDescent="0.3">
      <c r="A2093" t="s">
        <v>7415</v>
      </c>
      <c r="B2093" t="s">
        <v>7416</v>
      </c>
      <c r="C2093" t="s">
        <v>14</v>
      </c>
      <c r="D2093">
        <v>39.950907299999997</v>
      </c>
      <c r="E2093">
        <v>-75.172392900000006</v>
      </c>
      <c r="F2093" t="s">
        <v>7417</v>
      </c>
      <c r="G2093">
        <v>566</v>
      </c>
      <c r="H2093">
        <v>3.5</v>
      </c>
      <c r="I2093" t="s">
        <v>7421</v>
      </c>
      <c r="J2093">
        <v>4</v>
      </c>
      <c r="K2093" t="s">
        <v>7422</v>
      </c>
      <c r="L2093" t="s">
        <v>1871</v>
      </c>
    </row>
    <row r="2094" spans="1:12" x14ac:dyDescent="0.3">
      <c r="A2094" t="s">
        <v>7415</v>
      </c>
      <c r="B2094" t="s">
        <v>7416</v>
      </c>
      <c r="C2094" t="s">
        <v>14</v>
      </c>
      <c r="D2094">
        <v>39.950907299999997</v>
      </c>
      <c r="E2094">
        <v>-75.172392900000006</v>
      </c>
      <c r="F2094" t="s">
        <v>7417</v>
      </c>
      <c r="G2094">
        <v>566</v>
      </c>
      <c r="H2094">
        <v>3.5</v>
      </c>
      <c r="I2094" t="s">
        <v>7423</v>
      </c>
      <c r="J2094">
        <v>4</v>
      </c>
      <c r="K2094" t="s">
        <v>7424</v>
      </c>
      <c r="L2094" t="s">
        <v>7425</v>
      </c>
    </row>
    <row r="2095" spans="1:12" x14ac:dyDescent="0.3">
      <c r="A2095" t="s">
        <v>7415</v>
      </c>
      <c r="B2095" t="s">
        <v>7416</v>
      </c>
      <c r="C2095" t="s">
        <v>14</v>
      </c>
      <c r="D2095">
        <v>39.950907299999997</v>
      </c>
      <c r="E2095">
        <v>-75.172392900000006</v>
      </c>
      <c r="F2095" t="s">
        <v>7417</v>
      </c>
      <c r="G2095">
        <v>566</v>
      </c>
      <c r="H2095">
        <v>3.5</v>
      </c>
      <c r="I2095" t="s">
        <v>7426</v>
      </c>
      <c r="J2095">
        <v>2</v>
      </c>
      <c r="L2095" t="s">
        <v>7427</v>
      </c>
    </row>
    <row r="2096" spans="1:12" x14ac:dyDescent="0.3">
      <c r="A2096" t="s">
        <v>7415</v>
      </c>
      <c r="B2096" t="s">
        <v>7416</v>
      </c>
      <c r="C2096" t="s">
        <v>14</v>
      </c>
      <c r="D2096">
        <v>39.950907299999997</v>
      </c>
      <c r="E2096">
        <v>-75.172392900000006</v>
      </c>
      <c r="F2096" t="s">
        <v>7417</v>
      </c>
      <c r="G2096">
        <v>566</v>
      </c>
      <c r="H2096">
        <v>3.5</v>
      </c>
      <c r="I2096" t="s">
        <v>7428</v>
      </c>
      <c r="J2096">
        <v>5</v>
      </c>
      <c r="K2096" t="s">
        <v>7429</v>
      </c>
      <c r="L2096" t="s">
        <v>7430</v>
      </c>
    </row>
    <row r="2097" spans="1:39" x14ac:dyDescent="0.3">
      <c r="A2097" t="s">
        <v>7415</v>
      </c>
      <c r="B2097" t="s">
        <v>7416</v>
      </c>
      <c r="C2097" t="s">
        <v>14</v>
      </c>
      <c r="D2097">
        <v>39.950907299999997</v>
      </c>
      <c r="E2097">
        <v>-75.172392900000006</v>
      </c>
      <c r="F2097" t="s">
        <v>7417</v>
      </c>
      <c r="G2097">
        <v>566</v>
      </c>
      <c r="H2097">
        <v>3.5</v>
      </c>
      <c r="I2097" t="s">
        <v>7431</v>
      </c>
      <c r="J2097">
        <v>4</v>
      </c>
      <c r="K2097" t="s">
        <v>7432</v>
      </c>
      <c r="L2097" t="s">
        <v>7433</v>
      </c>
    </row>
    <row r="2098" spans="1:39" x14ac:dyDescent="0.3">
      <c r="A2098" t="s">
        <v>7415</v>
      </c>
      <c r="B2098" t="s">
        <v>7416</v>
      </c>
      <c r="C2098" t="s">
        <v>14</v>
      </c>
      <c r="D2098">
        <v>39.950907299999997</v>
      </c>
      <c r="E2098">
        <v>-75.172392900000006</v>
      </c>
      <c r="F2098" t="s">
        <v>7417</v>
      </c>
      <c r="G2098">
        <v>566</v>
      </c>
      <c r="H2098">
        <v>3.5</v>
      </c>
      <c r="I2098" t="s">
        <v>7434</v>
      </c>
      <c r="J2098">
        <v>5</v>
      </c>
      <c r="K2098" t="s">
        <v>7435</v>
      </c>
      <c r="L2098" t="s">
        <v>7436</v>
      </c>
      <c r="M2098" t="s">
        <v>7437</v>
      </c>
      <c r="N2098" t="s">
        <v>7438</v>
      </c>
      <c r="O2098" t="s">
        <v>7439</v>
      </c>
      <c r="P2098" t="s">
        <v>7440</v>
      </c>
      <c r="Q2098" t="s">
        <v>7441</v>
      </c>
      <c r="R2098" t="s">
        <v>7442</v>
      </c>
      <c r="S2098" t="s">
        <v>7443</v>
      </c>
      <c r="T2098" t="s">
        <v>7444</v>
      </c>
      <c r="U2098" t="s">
        <v>7445</v>
      </c>
    </row>
    <row r="2099" spans="1:39" x14ac:dyDescent="0.3">
      <c r="A2099" t="s">
        <v>7415</v>
      </c>
      <c r="B2099" t="s">
        <v>7416</v>
      </c>
      <c r="C2099" t="s">
        <v>14</v>
      </c>
      <c r="D2099">
        <v>39.950907299999997</v>
      </c>
      <c r="E2099">
        <v>-75.172392900000006</v>
      </c>
      <c r="F2099" t="s">
        <v>7417</v>
      </c>
      <c r="G2099">
        <v>566</v>
      </c>
      <c r="H2099">
        <v>3.5</v>
      </c>
      <c r="I2099" t="s">
        <v>7446</v>
      </c>
      <c r="J2099">
        <v>5</v>
      </c>
      <c r="K2099" t="s">
        <v>7447</v>
      </c>
      <c r="L2099" t="s">
        <v>7448</v>
      </c>
      <c r="M2099" t="s">
        <v>7449</v>
      </c>
    </row>
    <row r="2100" spans="1:39" x14ac:dyDescent="0.3">
      <c r="A2100" t="s">
        <v>7415</v>
      </c>
      <c r="B2100" t="s">
        <v>7416</v>
      </c>
      <c r="C2100" t="s">
        <v>14</v>
      </c>
      <c r="D2100">
        <v>39.950907299999997</v>
      </c>
      <c r="E2100">
        <v>-75.172392900000006</v>
      </c>
      <c r="F2100" t="s">
        <v>7417</v>
      </c>
      <c r="G2100">
        <v>566</v>
      </c>
      <c r="H2100">
        <v>3.5</v>
      </c>
      <c r="I2100" t="s">
        <v>7450</v>
      </c>
      <c r="J2100">
        <v>4</v>
      </c>
      <c r="K2100" t="s">
        <v>7451</v>
      </c>
      <c r="L2100" t="s">
        <v>7452</v>
      </c>
    </row>
    <row r="2101" spans="1:39" x14ac:dyDescent="0.3">
      <c r="A2101" t="s">
        <v>7415</v>
      </c>
      <c r="B2101" t="s">
        <v>7416</v>
      </c>
      <c r="C2101" t="s">
        <v>14</v>
      </c>
      <c r="D2101">
        <v>39.950907299999997</v>
      </c>
      <c r="E2101">
        <v>-75.172392900000006</v>
      </c>
      <c r="F2101" t="s">
        <v>7417</v>
      </c>
      <c r="G2101">
        <v>566</v>
      </c>
      <c r="H2101">
        <v>3.5</v>
      </c>
      <c r="I2101" t="s">
        <v>7453</v>
      </c>
      <c r="J2101">
        <v>5</v>
      </c>
      <c r="K2101" t="s">
        <v>7454</v>
      </c>
      <c r="L2101" t="s">
        <v>7455</v>
      </c>
    </row>
    <row r="2102" spans="1:39" x14ac:dyDescent="0.3">
      <c r="A2102" t="s">
        <v>7456</v>
      </c>
      <c r="B2102" t="s">
        <v>7457</v>
      </c>
      <c r="C2102" t="s">
        <v>14</v>
      </c>
      <c r="D2102">
        <v>39.941836799999997</v>
      </c>
      <c r="E2102">
        <v>-75.153836999999996</v>
      </c>
      <c r="F2102" t="s">
        <v>7458</v>
      </c>
      <c r="G2102">
        <v>566</v>
      </c>
      <c r="H2102">
        <v>4.5</v>
      </c>
      <c r="I2102" t="s">
        <v>7459</v>
      </c>
      <c r="J2102">
        <v>2</v>
      </c>
      <c r="K2102" t="s">
        <v>7460</v>
      </c>
      <c r="L2102" t="s">
        <v>7461</v>
      </c>
    </row>
    <row r="2103" spans="1:39" x14ac:dyDescent="0.3">
      <c r="A2103" t="s">
        <v>7456</v>
      </c>
      <c r="B2103" t="s">
        <v>7457</v>
      </c>
      <c r="C2103" t="s">
        <v>14</v>
      </c>
      <c r="D2103">
        <v>39.941836799999997</v>
      </c>
      <c r="E2103">
        <v>-75.153836999999996</v>
      </c>
      <c r="F2103" t="s">
        <v>7458</v>
      </c>
      <c r="G2103">
        <v>566</v>
      </c>
      <c r="H2103">
        <v>4.5</v>
      </c>
      <c r="I2103" t="s">
        <v>7462</v>
      </c>
      <c r="J2103">
        <v>5</v>
      </c>
      <c r="K2103" t="s">
        <v>7463</v>
      </c>
      <c r="L2103" t="s">
        <v>7464</v>
      </c>
      <c r="M2103" t="s">
        <v>7465</v>
      </c>
      <c r="N2103" t="s">
        <v>7466</v>
      </c>
      <c r="O2103" t="s">
        <v>7467</v>
      </c>
      <c r="P2103" t="s">
        <v>7468</v>
      </c>
      <c r="Q2103" t="s">
        <v>7469</v>
      </c>
      <c r="R2103" t="s">
        <v>7470</v>
      </c>
      <c r="S2103" t="s">
        <v>7471</v>
      </c>
      <c r="T2103" t="s">
        <v>7472</v>
      </c>
      <c r="U2103" t="s">
        <v>7473</v>
      </c>
      <c r="V2103" t="s">
        <v>7474</v>
      </c>
      <c r="W2103" t="s">
        <v>7475</v>
      </c>
      <c r="X2103" t="s">
        <v>7476</v>
      </c>
      <c r="Y2103" t="s">
        <v>7477</v>
      </c>
      <c r="Z2103" t="s">
        <v>7478</v>
      </c>
      <c r="AA2103" t="s">
        <v>7479</v>
      </c>
      <c r="AB2103" t="s">
        <v>7480</v>
      </c>
      <c r="AC2103" t="s">
        <v>7481</v>
      </c>
      <c r="AD2103" t="s">
        <v>7482</v>
      </c>
      <c r="AE2103" t="s">
        <v>7483</v>
      </c>
      <c r="AF2103" t="s">
        <v>7484</v>
      </c>
      <c r="AG2103" t="s">
        <v>7485</v>
      </c>
      <c r="AH2103" t="s">
        <v>7486</v>
      </c>
      <c r="AI2103" t="s">
        <v>7487</v>
      </c>
      <c r="AJ2103" t="s">
        <v>7488</v>
      </c>
      <c r="AK2103" t="s">
        <v>7489</v>
      </c>
      <c r="AL2103" t="s">
        <v>7490</v>
      </c>
      <c r="AM2103" t="s">
        <v>7491</v>
      </c>
    </row>
    <row r="2104" spans="1:39" x14ac:dyDescent="0.3">
      <c r="A2104" t="s">
        <v>7456</v>
      </c>
      <c r="B2104" t="s">
        <v>7457</v>
      </c>
      <c r="C2104" t="s">
        <v>14</v>
      </c>
      <c r="D2104">
        <v>39.941836799999997</v>
      </c>
      <c r="E2104">
        <v>-75.153836999999996</v>
      </c>
      <c r="F2104" t="s">
        <v>7458</v>
      </c>
      <c r="G2104">
        <v>566</v>
      </c>
      <c r="H2104">
        <v>4.5</v>
      </c>
      <c r="I2104" t="s">
        <v>7492</v>
      </c>
      <c r="J2104">
        <v>5</v>
      </c>
      <c r="K2104" t="s">
        <v>7493</v>
      </c>
      <c r="L2104" t="s">
        <v>7494</v>
      </c>
    </row>
    <row r="2105" spans="1:39" x14ac:dyDescent="0.3">
      <c r="A2105" t="s">
        <v>7456</v>
      </c>
      <c r="B2105" t="s">
        <v>7457</v>
      </c>
      <c r="C2105" t="s">
        <v>14</v>
      </c>
      <c r="D2105">
        <v>39.941836799999997</v>
      </c>
      <c r="E2105">
        <v>-75.153836999999996</v>
      </c>
      <c r="F2105" t="s">
        <v>7458</v>
      </c>
      <c r="G2105">
        <v>566</v>
      </c>
      <c r="H2105">
        <v>4.5</v>
      </c>
      <c r="I2105" t="s">
        <v>7495</v>
      </c>
      <c r="J2105">
        <v>5</v>
      </c>
      <c r="K2105" t="s">
        <v>7496</v>
      </c>
      <c r="L2105" t="s">
        <v>7497</v>
      </c>
    </row>
    <row r="2106" spans="1:39" x14ac:dyDescent="0.3">
      <c r="A2106" t="s">
        <v>7456</v>
      </c>
      <c r="B2106" t="s">
        <v>7457</v>
      </c>
      <c r="C2106" t="s">
        <v>14</v>
      </c>
      <c r="D2106">
        <v>39.941836799999997</v>
      </c>
      <c r="E2106">
        <v>-75.153836999999996</v>
      </c>
      <c r="F2106" t="s">
        <v>7458</v>
      </c>
      <c r="G2106">
        <v>566</v>
      </c>
      <c r="H2106">
        <v>4.5</v>
      </c>
      <c r="I2106" t="s">
        <v>7498</v>
      </c>
      <c r="J2106">
        <v>5</v>
      </c>
      <c r="K2106" t="s">
        <v>7499</v>
      </c>
      <c r="L2106" t="s">
        <v>7500</v>
      </c>
    </row>
    <row r="2107" spans="1:39" x14ac:dyDescent="0.3">
      <c r="A2107" t="s">
        <v>7456</v>
      </c>
      <c r="B2107" t="s">
        <v>7457</v>
      </c>
      <c r="C2107" t="s">
        <v>14</v>
      </c>
      <c r="D2107">
        <v>39.941836799999997</v>
      </c>
      <c r="E2107">
        <v>-75.153836999999996</v>
      </c>
      <c r="F2107" t="s">
        <v>7458</v>
      </c>
      <c r="G2107">
        <v>566</v>
      </c>
      <c r="H2107">
        <v>4.5</v>
      </c>
      <c r="I2107" t="s">
        <v>7501</v>
      </c>
      <c r="J2107">
        <v>5</v>
      </c>
      <c r="K2107" t="s">
        <v>7502</v>
      </c>
      <c r="L2107" t="s">
        <v>7503</v>
      </c>
    </row>
    <row r="2108" spans="1:39" x14ac:dyDescent="0.3">
      <c r="A2108" t="s">
        <v>7456</v>
      </c>
      <c r="B2108" t="s">
        <v>7457</v>
      </c>
      <c r="C2108" t="s">
        <v>14</v>
      </c>
      <c r="D2108">
        <v>39.941836799999997</v>
      </c>
      <c r="E2108">
        <v>-75.153836999999996</v>
      </c>
      <c r="F2108" t="s">
        <v>7458</v>
      </c>
      <c r="G2108">
        <v>566</v>
      </c>
      <c r="H2108">
        <v>4.5</v>
      </c>
      <c r="I2108" t="s">
        <v>7504</v>
      </c>
      <c r="J2108">
        <v>5</v>
      </c>
      <c r="K2108" t="s">
        <v>7505</v>
      </c>
      <c r="L2108" t="s">
        <v>7506</v>
      </c>
    </row>
    <row r="2109" spans="1:39" x14ac:dyDescent="0.3">
      <c r="A2109" t="s">
        <v>7456</v>
      </c>
      <c r="B2109" t="s">
        <v>7457</v>
      </c>
      <c r="C2109" t="s">
        <v>14</v>
      </c>
      <c r="D2109">
        <v>39.941836799999997</v>
      </c>
      <c r="E2109">
        <v>-75.153836999999996</v>
      </c>
      <c r="F2109" t="s">
        <v>7458</v>
      </c>
      <c r="G2109">
        <v>566</v>
      </c>
      <c r="H2109">
        <v>4.5</v>
      </c>
      <c r="I2109" t="s">
        <v>7507</v>
      </c>
      <c r="J2109">
        <v>4</v>
      </c>
      <c r="K2109" t="s">
        <v>7508</v>
      </c>
      <c r="L2109" t="s">
        <v>7509</v>
      </c>
    </row>
    <row r="2110" spans="1:39" x14ac:dyDescent="0.3">
      <c r="A2110" t="s">
        <v>7456</v>
      </c>
      <c r="B2110" t="s">
        <v>7457</v>
      </c>
      <c r="C2110" t="s">
        <v>14</v>
      </c>
      <c r="D2110">
        <v>39.941836799999997</v>
      </c>
      <c r="E2110">
        <v>-75.153836999999996</v>
      </c>
      <c r="F2110" t="s">
        <v>7458</v>
      </c>
      <c r="G2110">
        <v>566</v>
      </c>
      <c r="H2110">
        <v>4.5</v>
      </c>
      <c r="I2110" t="e">
        <f>-i9ZJnFwBsY_Et0Uo1ESTQ</f>
        <v>#NAME?</v>
      </c>
      <c r="J2110">
        <v>4</v>
      </c>
      <c r="K2110" t="s">
        <v>7510</v>
      </c>
      <c r="L2110" t="s">
        <v>7511</v>
      </c>
      <c r="M2110" t="s">
        <v>7512</v>
      </c>
      <c r="N2110" t="s">
        <v>7513</v>
      </c>
      <c r="O2110" t="s">
        <v>7514</v>
      </c>
    </row>
    <row r="2111" spans="1:39" x14ac:dyDescent="0.3">
      <c r="A2111" t="s">
        <v>7456</v>
      </c>
      <c r="B2111" t="s">
        <v>7457</v>
      </c>
      <c r="C2111" t="s">
        <v>14</v>
      </c>
      <c r="D2111">
        <v>39.941836799999997</v>
      </c>
      <c r="E2111">
        <v>-75.153836999999996</v>
      </c>
      <c r="F2111" t="s">
        <v>7458</v>
      </c>
      <c r="G2111">
        <v>566</v>
      </c>
      <c r="H2111">
        <v>4.5</v>
      </c>
      <c r="I2111" t="s">
        <v>7515</v>
      </c>
      <c r="J2111">
        <v>5</v>
      </c>
      <c r="K2111" t="s">
        <v>7516</v>
      </c>
      <c r="L2111" t="s">
        <v>7517</v>
      </c>
    </row>
    <row r="2112" spans="1:39" x14ac:dyDescent="0.3">
      <c r="A2112" t="s">
        <v>7518</v>
      </c>
      <c r="B2112" t="s">
        <v>7519</v>
      </c>
      <c r="C2112" t="s">
        <v>14</v>
      </c>
      <c r="D2112">
        <v>39.950000153300003</v>
      </c>
      <c r="E2112">
        <v>-75.162551363399999</v>
      </c>
      <c r="F2112" t="s">
        <v>7520</v>
      </c>
      <c r="G2112">
        <v>565</v>
      </c>
      <c r="H2112">
        <v>4</v>
      </c>
      <c r="I2112" t="s">
        <v>7521</v>
      </c>
      <c r="J2112">
        <v>2</v>
      </c>
      <c r="K2112" t="s">
        <v>7522</v>
      </c>
      <c r="L2112" t="s">
        <v>7523</v>
      </c>
    </row>
    <row r="2113" spans="1:17" x14ac:dyDescent="0.3">
      <c r="A2113" t="s">
        <v>7518</v>
      </c>
      <c r="B2113" t="s">
        <v>7519</v>
      </c>
      <c r="C2113" t="s">
        <v>14</v>
      </c>
      <c r="D2113">
        <v>39.950000153300003</v>
      </c>
      <c r="E2113">
        <v>-75.162551363399999</v>
      </c>
      <c r="F2113" t="s">
        <v>7520</v>
      </c>
      <c r="G2113">
        <v>565</v>
      </c>
      <c r="H2113">
        <v>4</v>
      </c>
      <c r="I2113" t="s">
        <v>7524</v>
      </c>
      <c r="J2113">
        <v>3</v>
      </c>
      <c r="K2113" t="s">
        <v>7525</v>
      </c>
      <c r="L2113" t="s">
        <v>7526</v>
      </c>
    </row>
    <row r="2114" spans="1:17" x14ac:dyDescent="0.3">
      <c r="A2114" t="s">
        <v>7518</v>
      </c>
      <c r="B2114" t="s">
        <v>7519</v>
      </c>
      <c r="C2114" t="s">
        <v>14</v>
      </c>
      <c r="D2114">
        <v>39.950000153300003</v>
      </c>
      <c r="E2114">
        <v>-75.162551363399999</v>
      </c>
      <c r="F2114" t="s">
        <v>7520</v>
      </c>
      <c r="G2114">
        <v>565</v>
      </c>
      <c r="H2114">
        <v>4</v>
      </c>
      <c r="I2114" t="s">
        <v>7527</v>
      </c>
      <c r="J2114">
        <v>2</v>
      </c>
      <c r="K2114" t="s">
        <v>7528</v>
      </c>
      <c r="L2114" t="s">
        <v>7529</v>
      </c>
    </row>
    <row r="2115" spans="1:17" x14ac:dyDescent="0.3">
      <c r="A2115" t="s">
        <v>7518</v>
      </c>
      <c r="B2115" t="s">
        <v>7519</v>
      </c>
      <c r="C2115" t="s">
        <v>14</v>
      </c>
      <c r="D2115">
        <v>39.950000153300003</v>
      </c>
      <c r="E2115">
        <v>-75.162551363399999</v>
      </c>
      <c r="F2115" t="s">
        <v>7520</v>
      </c>
      <c r="G2115">
        <v>565</v>
      </c>
      <c r="H2115">
        <v>4</v>
      </c>
      <c r="I2115" t="s">
        <v>7530</v>
      </c>
      <c r="J2115">
        <v>3</v>
      </c>
      <c r="K2115" t="s">
        <v>7531</v>
      </c>
      <c r="L2115" t="s">
        <v>7532</v>
      </c>
      <c r="M2115" t="s">
        <v>7533</v>
      </c>
      <c r="N2115" t="s">
        <v>7534</v>
      </c>
      <c r="O2115" t="s">
        <v>7535</v>
      </c>
      <c r="P2115" t="s">
        <v>7536</v>
      </c>
    </row>
    <row r="2116" spans="1:17" x14ac:dyDescent="0.3">
      <c r="A2116" t="s">
        <v>7518</v>
      </c>
      <c r="B2116" t="s">
        <v>7519</v>
      </c>
      <c r="C2116" t="s">
        <v>14</v>
      </c>
      <c r="D2116">
        <v>39.950000153300003</v>
      </c>
      <c r="E2116">
        <v>-75.162551363399999</v>
      </c>
      <c r="F2116" t="s">
        <v>7520</v>
      </c>
      <c r="G2116">
        <v>565</v>
      </c>
      <c r="H2116">
        <v>4</v>
      </c>
      <c r="I2116" t="s">
        <v>7537</v>
      </c>
      <c r="J2116">
        <v>4</v>
      </c>
      <c r="K2116" t="s">
        <v>7538</v>
      </c>
      <c r="L2116" t="s">
        <v>7539</v>
      </c>
      <c r="M2116" t="s">
        <v>7540</v>
      </c>
      <c r="N2116" t="s">
        <v>7541</v>
      </c>
      <c r="O2116" t="s">
        <v>7542</v>
      </c>
      <c r="P2116" t="s">
        <v>7543</v>
      </c>
      <c r="Q2116" t="s">
        <v>7544</v>
      </c>
    </row>
    <row r="2117" spans="1:17" x14ac:dyDescent="0.3">
      <c r="A2117" t="s">
        <v>7518</v>
      </c>
      <c r="B2117" t="s">
        <v>7519</v>
      </c>
      <c r="C2117" t="s">
        <v>14</v>
      </c>
      <c r="D2117">
        <v>39.950000153300003</v>
      </c>
      <c r="E2117">
        <v>-75.162551363399999</v>
      </c>
      <c r="F2117" t="s">
        <v>7520</v>
      </c>
      <c r="G2117">
        <v>565</v>
      </c>
      <c r="H2117">
        <v>4</v>
      </c>
      <c r="I2117" t="s">
        <v>7545</v>
      </c>
      <c r="J2117">
        <v>4</v>
      </c>
      <c r="K2117" t="s">
        <v>7546</v>
      </c>
      <c r="L2117" t="s">
        <v>7547</v>
      </c>
    </row>
    <row r="2118" spans="1:17" x14ac:dyDescent="0.3">
      <c r="A2118" t="s">
        <v>7518</v>
      </c>
      <c r="B2118" t="s">
        <v>7519</v>
      </c>
      <c r="C2118" t="s">
        <v>14</v>
      </c>
      <c r="D2118">
        <v>39.950000153300003</v>
      </c>
      <c r="E2118">
        <v>-75.162551363399999</v>
      </c>
      <c r="F2118" t="s">
        <v>7520</v>
      </c>
      <c r="G2118">
        <v>565</v>
      </c>
      <c r="H2118">
        <v>4</v>
      </c>
      <c r="I2118" t="s">
        <v>7548</v>
      </c>
      <c r="J2118">
        <v>5</v>
      </c>
      <c r="K2118" t="s">
        <v>7549</v>
      </c>
      <c r="L2118" t="s">
        <v>7550</v>
      </c>
    </row>
    <row r="2119" spans="1:17" x14ac:dyDescent="0.3">
      <c r="A2119" t="s">
        <v>7518</v>
      </c>
      <c r="B2119" t="s">
        <v>7519</v>
      </c>
      <c r="C2119" t="s">
        <v>14</v>
      </c>
      <c r="D2119">
        <v>39.950000153300003</v>
      </c>
      <c r="E2119">
        <v>-75.162551363399999</v>
      </c>
      <c r="F2119" t="s">
        <v>7520</v>
      </c>
      <c r="G2119">
        <v>565</v>
      </c>
      <c r="H2119">
        <v>4</v>
      </c>
      <c r="I2119" t="s">
        <v>7551</v>
      </c>
      <c r="J2119">
        <v>3</v>
      </c>
      <c r="L2119" t="s">
        <v>7552</v>
      </c>
    </row>
    <row r="2120" spans="1:17" x14ac:dyDescent="0.3">
      <c r="A2120" t="s">
        <v>7518</v>
      </c>
      <c r="B2120" t="s">
        <v>7519</v>
      </c>
      <c r="C2120" t="s">
        <v>14</v>
      </c>
      <c r="D2120">
        <v>39.950000153300003</v>
      </c>
      <c r="E2120">
        <v>-75.162551363399999</v>
      </c>
      <c r="F2120" t="s">
        <v>7520</v>
      </c>
      <c r="G2120">
        <v>565</v>
      </c>
      <c r="H2120">
        <v>4</v>
      </c>
      <c r="I2120" t="s">
        <v>7553</v>
      </c>
      <c r="J2120">
        <v>4</v>
      </c>
      <c r="L2120" t="s">
        <v>7554</v>
      </c>
    </row>
    <row r="2121" spans="1:17" x14ac:dyDescent="0.3">
      <c r="A2121" t="s">
        <v>7518</v>
      </c>
      <c r="B2121" t="s">
        <v>7519</v>
      </c>
      <c r="C2121" t="s">
        <v>14</v>
      </c>
      <c r="D2121">
        <v>39.950000153300003</v>
      </c>
      <c r="E2121">
        <v>-75.162551363399999</v>
      </c>
      <c r="F2121" t="s">
        <v>7520</v>
      </c>
      <c r="G2121">
        <v>565</v>
      </c>
      <c r="H2121">
        <v>4</v>
      </c>
      <c r="I2121" t="s">
        <v>7555</v>
      </c>
      <c r="J2121">
        <v>4</v>
      </c>
      <c r="K2121" t="s">
        <v>7556</v>
      </c>
      <c r="L2121" t="s">
        <v>7557</v>
      </c>
    </row>
    <row r="2122" spans="1:17" x14ac:dyDescent="0.3">
      <c r="A2122" t="s">
        <v>7558</v>
      </c>
      <c r="B2122" t="s">
        <v>7559</v>
      </c>
      <c r="C2122" t="s">
        <v>14</v>
      </c>
      <c r="D2122">
        <v>39.950208199999999</v>
      </c>
      <c r="E2122">
        <v>-75.161844000000002</v>
      </c>
      <c r="F2122" t="s">
        <v>7560</v>
      </c>
      <c r="G2122">
        <v>563</v>
      </c>
      <c r="H2122">
        <v>4</v>
      </c>
      <c r="I2122" t="s">
        <v>7561</v>
      </c>
      <c r="J2122">
        <v>5</v>
      </c>
      <c r="K2122" t="s">
        <v>7562</v>
      </c>
      <c r="L2122" t="s">
        <v>4696</v>
      </c>
    </row>
    <row r="2123" spans="1:17" x14ac:dyDescent="0.3">
      <c r="A2123" t="s">
        <v>7558</v>
      </c>
      <c r="B2123" t="s">
        <v>7559</v>
      </c>
      <c r="C2123" t="s">
        <v>14</v>
      </c>
      <c r="D2123">
        <v>39.950208199999999</v>
      </c>
      <c r="E2123">
        <v>-75.161844000000002</v>
      </c>
      <c r="F2123" t="s">
        <v>7560</v>
      </c>
      <c r="G2123">
        <v>563</v>
      </c>
      <c r="H2123">
        <v>4</v>
      </c>
      <c r="I2123" t="s">
        <v>7563</v>
      </c>
      <c r="J2123">
        <v>5</v>
      </c>
      <c r="K2123" t="s">
        <v>7564</v>
      </c>
      <c r="L2123" t="s">
        <v>7565</v>
      </c>
    </row>
    <row r="2124" spans="1:17" x14ac:dyDescent="0.3">
      <c r="A2124" t="s">
        <v>7558</v>
      </c>
      <c r="B2124" t="s">
        <v>7559</v>
      </c>
      <c r="C2124" t="s">
        <v>14</v>
      </c>
      <c r="D2124">
        <v>39.950208199999999</v>
      </c>
      <c r="E2124">
        <v>-75.161844000000002</v>
      </c>
      <c r="F2124" t="s">
        <v>7560</v>
      </c>
      <c r="G2124">
        <v>563</v>
      </c>
      <c r="H2124">
        <v>4</v>
      </c>
      <c r="I2124" t="e">
        <f>-WQ3wohfcXXMedBAuad48w</f>
        <v>#NAME?</v>
      </c>
      <c r="J2124">
        <v>5</v>
      </c>
      <c r="K2124" t="s">
        <v>7566</v>
      </c>
      <c r="L2124" t="s">
        <v>7567</v>
      </c>
    </row>
    <row r="2125" spans="1:17" x14ac:dyDescent="0.3">
      <c r="A2125" t="s">
        <v>7558</v>
      </c>
      <c r="B2125" t="s">
        <v>7559</v>
      </c>
      <c r="C2125" t="s">
        <v>14</v>
      </c>
      <c r="D2125">
        <v>39.950208199999999</v>
      </c>
      <c r="E2125">
        <v>-75.161844000000002</v>
      </c>
      <c r="F2125" t="s">
        <v>7560</v>
      </c>
      <c r="G2125">
        <v>563</v>
      </c>
      <c r="H2125">
        <v>4</v>
      </c>
      <c r="I2125" t="s">
        <v>7568</v>
      </c>
      <c r="J2125">
        <v>3</v>
      </c>
      <c r="K2125" t="s">
        <v>7569</v>
      </c>
      <c r="L2125" t="s">
        <v>7570</v>
      </c>
    </row>
    <row r="2126" spans="1:17" x14ac:dyDescent="0.3">
      <c r="A2126" t="s">
        <v>7558</v>
      </c>
      <c r="B2126" t="s">
        <v>7559</v>
      </c>
      <c r="C2126" t="s">
        <v>14</v>
      </c>
      <c r="D2126">
        <v>39.950208199999999</v>
      </c>
      <c r="E2126">
        <v>-75.161844000000002</v>
      </c>
      <c r="F2126" t="s">
        <v>7560</v>
      </c>
      <c r="G2126">
        <v>563</v>
      </c>
      <c r="H2126">
        <v>4</v>
      </c>
      <c r="I2126" t="s">
        <v>7571</v>
      </c>
      <c r="J2126">
        <v>5</v>
      </c>
      <c r="K2126" t="s">
        <v>7572</v>
      </c>
      <c r="L2126" t="s">
        <v>7573</v>
      </c>
    </row>
    <row r="2127" spans="1:17" x14ac:dyDescent="0.3">
      <c r="A2127" t="s">
        <v>7558</v>
      </c>
      <c r="B2127" t="s">
        <v>7559</v>
      </c>
      <c r="C2127" t="s">
        <v>14</v>
      </c>
      <c r="D2127">
        <v>39.950208199999999</v>
      </c>
      <c r="E2127">
        <v>-75.161844000000002</v>
      </c>
      <c r="F2127" t="s">
        <v>7560</v>
      </c>
      <c r="G2127">
        <v>563</v>
      </c>
      <c r="H2127">
        <v>4</v>
      </c>
      <c r="I2127" t="s">
        <v>7574</v>
      </c>
      <c r="J2127">
        <v>5</v>
      </c>
      <c r="L2127" t="s">
        <v>7575</v>
      </c>
    </row>
    <row r="2128" spans="1:17" x14ac:dyDescent="0.3">
      <c r="A2128" t="s">
        <v>7558</v>
      </c>
      <c r="B2128" t="s">
        <v>7559</v>
      </c>
      <c r="C2128" t="s">
        <v>14</v>
      </c>
      <c r="D2128">
        <v>39.950208199999999</v>
      </c>
      <c r="E2128">
        <v>-75.161844000000002</v>
      </c>
      <c r="F2128" t="s">
        <v>7560</v>
      </c>
      <c r="G2128">
        <v>563</v>
      </c>
      <c r="H2128">
        <v>4</v>
      </c>
      <c r="I2128" t="s">
        <v>7576</v>
      </c>
      <c r="J2128">
        <v>4</v>
      </c>
      <c r="K2128" t="s">
        <v>7577</v>
      </c>
      <c r="L2128" t="s">
        <v>7578</v>
      </c>
    </row>
    <row r="2129" spans="1:16" x14ac:dyDescent="0.3">
      <c r="A2129" t="s">
        <v>7558</v>
      </c>
      <c r="B2129" t="s">
        <v>7559</v>
      </c>
      <c r="C2129" t="s">
        <v>14</v>
      </c>
      <c r="D2129">
        <v>39.950208199999999</v>
      </c>
      <c r="E2129">
        <v>-75.161844000000002</v>
      </c>
      <c r="F2129" t="s">
        <v>7560</v>
      </c>
      <c r="G2129">
        <v>563</v>
      </c>
      <c r="H2129">
        <v>4</v>
      </c>
      <c r="I2129" t="s">
        <v>7579</v>
      </c>
      <c r="J2129">
        <v>2</v>
      </c>
      <c r="K2129" t="s">
        <v>7580</v>
      </c>
      <c r="L2129" t="s">
        <v>7581</v>
      </c>
    </row>
    <row r="2130" spans="1:16" x14ac:dyDescent="0.3">
      <c r="A2130" t="s">
        <v>7558</v>
      </c>
      <c r="B2130" t="s">
        <v>7559</v>
      </c>
      <c r="C2130" t="s">
        <v>14</v>
      </c>
      <c r="D2130">
        <v>39.950208199999999</v>
      </c>
      <c r="E2130">
        <v>-75.161844000000002</v>
      </c>
      <c r="F2130" t="s">
        <v>7560</v>
      </c>
      <c r="G2130">
        <v>563</v>
      </c>
      <c r="H2130">
        <v>4</v>
      </c>
      <c r="I2130" t="s">
        <v>7582</v>
      </c>
      <c r="J2130">
        <v>4</v>
      </c>
      <c r="K2130" t="s">
        <v>7583</v>
      </c>
      <c r="L2130" t="s">
        <v>3223</v>
      </c>
    </row>
    <row r="2131" spans="1:16" x14ac:dyDescent="0.3">
      <c r="A2131" t="s">
        <v>7558</v>
      </c>
      <c r="B2131" t="s">
        <v>7559</v>
      </c>
      <c r="C2131" t="s">
        <v>14</v>
      </c>
      <c r="D2131">
        <v>39.950208199999999</v>
      </c>
      <c r="E2131">
        <v>-75.161844000000002</v>
      </c>
      <c r="F2131" t="s">
        <v>7560</v>
      </c>
      <c r="G2131">
        <v>563</v>
      </c>
      <c r="H2131">
        <v>4</v>
      </c>
      <c r="I2131" t="s">
        <v>7584</v>
      </c>
      <c r="J2131">
        <v>4</v>
      </c>
      <c r="K2131" t="s">
        <v>7585</v>
      </c>
      <c r="L2131" t="s">
        <v>7586</v>
      </c>
    </row>
    <row r="2132" spans="1:16" x14ac:dyDescent="0.3">
      <c r="A2132" t="s">
        <v>7587</v>
      </c>
      <c r="B2132" t="s">
        <v>7588</v>
      </c>
      <c r="C2132" t="s">
        <v>14</v>
      </c>
      <c r="D2132">
        <v>39.948473900000003</v>
      </c>
      <c r="E2132">
        <v>-75.143555599999999</v>
      </c>
      <c r="F2132" t="s">
        <v>7589</v>
      </c>
      <c r="G2132">
        <v>561</v>
      </c>
      <c r="H2132">
        <v>4</v>
      </c>
      <c r="I2132" t="s">
        <v>7590</v>
      </c>
      <c r="J2132">
        <v>3</v>
      </c>
      <c r="K2132" t="s">
        <v>7591</v>
      </c>
      <c r="L2132" t="s">
        <v>7592</v>
      </c>
    </row>
    <row r="2133" spans="1:16" x14ac:dyDescent="0.3">
      <c r="A2133" t="s">
        <v>7587</v>
      </c>
      <c r="B2133" t="s">
        <v>7588</v>
      </c>
      <c r="C2133" t="s">
        <v>14</v>
      </c>
      <c r="D2133">
        <v>39.948473900000003</v>
      </c>
      <c r="E2133">
        <v>-75.143555599999999</v>
      </c>
      <c r="F2133" t="s">
        <v>7589</v>
      </c>
      <c r="G2133">
        <v>561</v>
      </c>
      <c r="H2133">
        <v>4</v>
      </c>
      <c r="I2133" t="s">
        <v>7593</v>
      </c>
      <c r="J2133">
        <v>3</v>
      </c>
      <c r="K2133" t="s">
        <v>7594</v>
      </c>
      <c r="L2133" t="s">
        <v>3959</v>
      </c>
    </row>
    <row r="2134" spans="1:16" x14ac:dyDescent="0.3">
      <c r="A2134" t="s">
        <v>7587</v>
      </c>
      <c r="B2134" t="s">
        <v>7588</v>
      </c>
      <c r="C2134" t="s">
        <v>14</v>
      </c>
      <c r="D2134">
        <v>39.948473900000003</v>
      </c>
      <c r="E2134">
        <v>-75.143555599999999</v>
      </c>
      <c r="F2134" t="s">
        <v>7589</v>
      </c>
      <c r="G2134">
        <v>561</v>
      </c>
      <c r="H2134">
        <v>4</v>
      </c>
      <c r="I2134" t="s">
        <v>7595</v>
      </c>
      <c r="J2134">
        <v>4</v>
      </c>
      <c r="K2134" t="s">
        <v>7596</v>
      </c>
      <c r="L2134" t="s">
        <v>7597</v>
      </c>
    </row>
    <row r="2135" spans="1:16" x14ac:dyDescent="0.3">
      <c r="A2135" t="s">
        <v>7587</v>
      </c>
      <c r="B2135" t="s">
        <v>7588</v>
      </c>
      <c r="C2135" t="s">
        <v>14</v>
      </c>
      <c r="D2135">
        <v>39.948473900000003</v>
      </c>
      <c r="E2135">
        <v>-75.143555599999999</v>
      </c>
      <c r="F2135" t="s">
        <v>7589</v>
      </c>
      <c r="G2135">
        <v>561</v>
      </c>
      <c r="H2135">
        <v>4</v>
      </c>
      <c r="I2135" t="s">
        <v>7598</v>
      </c>
      <c r="J2135">
        <v>5</v>
      </c>
      <c r="K2135" t="s">
        <v>7599</v>
      </c>
      <c r="L2135" t="s">
        <v>7600</v>
      </c>
    </row>
    <row r="2136" spans="1:16" x14ac:dyDescent="0.3">
      <c r="A2136" t="s">
        <v>7587</v>
      </c>
      <c r="B2136" t="s">
        <v>7588</v>
      </c>
      <c r="C2136" t="s">
        <v>14</v>
      </c>
      <c r="D2136">
        <v>39.948473900000003</v>
      </c>
      <c r="E2136">
        <v>-75.143555599999999</v>
      </c>
      <c r="F2136" t="s">
        <v>7589</v>
      </c>
      <c r="G2136">
        <v>561</v>
      </c>
      <c r="H2136">
        <v>4</v>
      </c>
      <c r="I2136" t="s">
        <v>7601</v>
      </c>
      <c r="J2136">
        <v>1</v>
      </c>
      <c r="K2136" t="s">
        <v>7602</v>
      </c>
      <c r="L2136" t="s">
        <v>4021</v>
      </c>
    </row>
    <row r="2137" spans="1:16" x14ac:dyDescent="0.3">
      <c r="A2137" t="s">
        <v>7587</v>
      </c>
      <c r="B2137" t="s">
        <v>7588</v>
      </c>
      <c r="C2137" t="s">
        <v>14</v>
      </c>
      <c r="D2137">
        <v>39.948473900000003</v>
      </c>
      <c r="E2137">
        <v>-75.143555599999999</v>
      </c>
      <c r="F2137" t="s">
        <v>7589</v>
      </c>
      <c r="G2137">
        <v>561</v>
      </c>
      <c r="H2137">
        <v>4</v>
      </c>
      <c r="I2137" t="s">
        <v>7603</v>
      </c>
      <c r="J2137">
        <v>1</v>
      </c>
      <c r="K2137" t="s">
        <v>7604</v>
      </c>
      <c r="L2137" t="s">
        <v>7605</v>
      </c>
    </row>
    <row r="2138" spans="1:16" x14ac:dyDescent="0.3">
      <c r="A2138" t="s">
        <v>7587</v>
      </c>
      <c r="B2138" t="s">
        <v>7588</v>
      </c>
      <c r="C2138" t="s">
        <v>14</v>
      </c>
      <c r="D2138">
        <v>39.948473900000003</v>
      </c>
      <c r="E2138">
        <v>-75.143555599999999</v>
      </c>
      <c r="F2138" t="s">
        <v>7589</v>
      </c>
      <c r="G2138">
        <v>561</v>
      </c>
      <c r="H2138">
        <v>4</v>
      </c>
      <c r="I2138" t="s">
        <v>7606</v>
      </c>
      <c r="J2138">
        <v>2</v>
      </c>
      <c r="K2138" t="s">
        <v>7607</v>
      </c>
      <c r="L2138" t="s">
        <v>7608</v>
      </c>
    </row>
    <row r="2139" spans="1:16" x14ac:dyDescent="0.3">
      <c r="A2139" t="s">
        <v>7587</v>
      </c>
      <c r="B2139" t="s">
        <v>7588</v>
      </c>
      <c r="C2139" t="s">
        <v>14</v>
      </c>
      <c r="D2139">
        <v>39.948473900000003</v>
      </c>
      <c r="E2139">
        <v>-75.143555599999999</v>
      </c>
      <c r="F2139" t="s">
        <v>7589</v>
      </c>
      <c r="G2139">
        <v>561</v>
      </c>
      <c r="H2139">
        <v>4</v>
      </c>
      <c r="I2139" t="s">
        <v>7609</v>
      </c>
      <c r="J2139">
        <v>5</v>
      </c>
      <c r="L2139" t="s">
        <v>7610</v>
      </c>
    </row>
    <row r="2140" spans="1:16" x14ac:dyDescent="0.3">
      <c r="A2140" t="s">
        <v>7587</v>
      </c>
      <c r="B2140" t="s">
        <v>7588</v>
      </c>
      <c r="C2140" t="s">
        <v>14</v>
      </c>
      <c r="D2140">
        <v>39.948473900000003</v>
      </c>
      <c r="E2140">
        <v>-75.143555599999999</v>
      </c>
      <c r="F2140" t="s">
        <v>7589</v>
      </c>
      <c r="G2140">
        <v>561</v>
      </c>
      <c r="H2140">
        <v>4</v>
      </c>
      <c r="I2140" t="s">
        <v>7611</v>
      </c>
      <c r="J2140">
        <v>2</v>
      </c>
      <c r="K2140" t="s">
        <v>7612</v>
      </c>
      <c r="L2140" t="s">
        <v>7613</v>
      </c>
    </row>
    <row r="2141" spans="1:16" x14ac:dyDescent="0.3">
      <c r="A2141" t="s">
        <v>7587</v>
      </c>
      <c r="B2141" t="s">
        <v>7588</v>
      </c>
      <c r="C2141" t="s">
        <v>14</v>
      </c>
      <c r="D2141">
        <v>39.948473900000003</v>
      </c>
      <c r="E2141">
        <v>-75.143555599999999</v>
      </c>
      <c r="F2141" t="s">
        <v>7589</v>
      </c>
      <c r="G2141">
        <v>561</v>
      </c>
      <c r="H2141">
        <v>4</v>
      </c>
      <c r="I2141" t="s">
        <v>7614</v>
      </c>
      <c r="J2141">
        <v>5</v>
      </c>
      <c r="K2141" t="s">
        <v>7615</v>
      </c>
      <c r="L2141" t="s">
        <v>596</v>
      </c>
    </row>
    <row r="2142" spans="1:16" x14ac:dyDescent="0.3">
      <c r="A2142" t="s">
        <v>7616</v>
      </c>
      <c r="B2142" t="s">
        <v>7617</v>
      </c>
      <c r="C2142" t="s">
        <v>14</v>
      </c>
      <c r="D2142">
        <v>39.950723109400002</v>
      </c>
      <c r="E2142">
        <v>-75.167500873799995</v>
      </c>
      <c r="F2142" t="s">
        <v>7618</v>
      </c>
      <c r="G2142">
        <v>560</v>
      </c>
      <c r="H2142">
        <v>3.5</v>
      </c>
      <c r="I2142" t="s">
        <v>7619</v>
      </c>
      <c r="J2142">
        <v>4</v>
      </c>
      <c r="K2142" t="s">
        <v>7620</v>
      </c>
      <c r="L2142" t="s">
        <v>7621</v>
      </c>
    </row>
    <row r="2143" spans="1:16" x14ac:dyDescent="0.3">
      <c r="A2143" t="s">
        <v>7616</v>
      </c>
      <c r="B2143" t="s">
        <v>7617</v>
      </c>
      <c r="C2143" t="s">
        <v>14</v>
      </c>
      <c r="D2143">
        <v>39.950723109400002</v>
      </c>
      <c r="E2143">
        <v>-75.167500873799995</v>
      </c>
      <c r="F2143" t="s">
        <v>7618</v>
      </c>
      <c r="G2143">
        <v>560</v>
      </c>
      <c r="H2143">
        <v>3.5</v>
      </c>
      <c r="I2143" t="s">
        <v>7622</v>
      </c>
      <c r="J2143">
        <v>3</v>
      </c>
      <c r="K2143" t="s">
        <v>7623</v>
      </c>
      <c r="L2143" t="s">
        <v>3489</v>
      </c>
    </row>
    <row r="2144" spans="1:16" x14ac:dyDescent="0.3">
      <c r="A2144" t="s">
        <v>7616</v>
      </c>
      <c r="B2144" t="s">
        <v>7617</v>
      </c>
      <c r="C2144" t="s">
        <v>14</v>
      </c>
      <c r="D2144">
        <v>39.950723109400002</v>
      </c>
      <c r="E2144">
        <v>-75.167500873799995</v>
      </c>
      <c r="F2144" t="s">
        <v>7618</v>
      </c>
      <c r="G2144">
        <v>560</v>
      </c>
      <c r="H2144">
        <v>3.5</v>
      </c>
      <c r="I2144" t="s">
        <v>7624</v>
      </c>
      <c r="J2144">
        <v>3</v>
      </c>
      <c r="K2144" t="s">
        <v>7625</v>
      </c>
      <c r="L2144" t="s">
        <v>7626</v>
      </c>
      <c r="M2144" t="s">
        <v>7627</v>
      </c>
      <c r="N2144" t="s">
        <v>7628</v>
      </c>
      <c r="O2144" t="s">
        <v>7629</v>
      </c>
      <c r="P2144" t="s">
        <v>7630</v>
      </c>
    </row>
    <row r="2145" spans="1:15" x14ac:dyDescent="0.3">
      <c r="A2145" t="s">
        <v>7616</v>
      </c>
      <c r="B2145" t="s">
        <v>7617</v>
      </c>
      <c r="C2145" t="s">
        <v>14</v>
      </c>
      <c r="D2145">
        <v>39.950723109400002</v>
      </c>
      <c r="E2145">
        <v>-75.167500873799995</v>
      </c>
      <c r="F2145" t="s">
        <v>7618</v>
      </c>
      <c r="G2145">
        <v>560</v>
      </c>
      <c r="H2145">
        <v>3.5</v>
      </c>
      <c r="I2145" t="s">
        <v>7631</v>
      </c>
      <c r="J2145">
        <v>5</v>
      </c>
      <c r="L2145" t="s">
        <v>7632</v>
      </c>
    </row>
    <row r="2146" spans="1:15" x14ac:dyDescent="0.3">
      <c r="A2146" t="s">
        <v>7616</v>
      </c>
      <c r="B2146" t="s">
        <v>7617</v>
      </c>
      <c r="C2146" t="s">
        <v>14</v>
      </c>
      <c r="D2146">
        <v>39.950723109400002</v>
      </c>
      <c r="E2146">
        <v>-75.167500873799995</v>
      </c>
      <c r="F2146" t="s">
        <v>7618</v>
      </c>
      <c r="G2146">
        <v>560</v>
      </c>
      <c r="H2146">
        <v>3.5</v>
      </c>
      <c r="I2146" t="s">
        <v>7633</v>
      </c>
      <c r="J2146">
        <v>5</v>
      </c>
      <c r="K2146" t="s">
        <v>7634</v>
      </c>
      <c r="L2146" t="s">
        <v>7635</v>
      </c>
      <c r="M2146" t="s">
        <v>7636</v>
      </c>
      <c r="N2146" t="s">
        <v>7637</v>
      </c>
      <c r="O2146" t="s">
        <v>7638</v>
      </c>
    </row>
    <row r="2147" spans="1:15" x14ac:dyDescent="0.3">
      <c r="A2147" t="s">
        <v>7616</v>
      </c>
      <c r="B2147" t="s">
        <v>7617</v>
      </c>
      <c r="C2147" t="s">
        <v>14</v>
      </c>
      <c r="D2147">
        <v>39.950723109400002</v>
      </c>
      <c r="E2147">
        <v>-75.167500873799995</v>
      </c>
      <c r="F2147" t="s">
        <v>7618</v>
      </c>
      <c r="G2147">
        <v>560</v>
      </c>
      <c r="H2147">
        <v>3.5</v>
      </c>
      <c r="I2147" t="s">
        <v>7639</v>
      </c>
      <c r="J2147">
        <v>5</v>
      </c>
      <c r="K2147" t="s">
        <v>7640</v>
      </c>
      <c r="L2147" t="s">
        <v>7641</v>
      </c>
    </row>
    <row r="2148" spans="1:15" x14ac:dyDescent="0.3">
      <c r="A2148" t="s">
        <v>7616</v>
      </c>
      <c r="B2148" t="s">
        <v>7617</v>
      </c>
      <c r="C2148" t="s">
        <v>14</v>
      </c>
      <c r="D2148">
        <v>39.950723109400002</v>
      </c>
      <c r="E2148">
        <v>-75.167500873799995</v>
      </c>
      <c r="F2148" t="s">
        <v>7618</v>
      </c>
      <c r="G2148">
        <v>560</v>
      </c>
      <c r="H2148">
        <v>3.5</v>
      </c>
      <c r="I2148" t="s">
        <v>7642</v>
      </c>
      <c r="J2148">
        <v>5</v>
      </c>
      <c r="L2148" t="s">
        <v>7643</v>
      </c>
    </row>
    <row r="2149" spans="1:15" x14ac:dyDescent="0.3">
      <c r="A2149" t="s">
        <v>7616</v>
      </c>
      <c r="B2149" t="s">
        <v>7617</v>
      </c>
      <c r="C2149" t="s">
        <v>14</v>
      </c>
      <c r="D2149">
        <v>39.950723109400002</v>
      </c>
      <c r="E2149">
        <v>-75.167500873799995</v>
      </c>
      <c r="F2149" t="s">
        <v>7618</v>
      </c>
      <c r="G2149">
        <v>560</v>
      </c>
      <c r="H2149">
        <v>3.5</v>
      </c>
      <c r="I2149" t="s">
        <v>7644</v>
      </c>
      <c r="J2149">
        <v>4</v>
      </c>
      <c r="K2149" t="s">
        <v>7645</v>
      </c>
      <c r="L2149" t="s">
        <v>763</v>
      </c>
    </row>
    <row r="2150" spans="1:15" x14ac:dyDescent="0.3">
      <c r="A2150" t="s">
        <v>7616</v>
      </c>
      <c r="B2150" t="s">
        <v>7617</v>
      </c>
      <c r="C2150" t="s">
        <v>14</v>
      </c>
      <c r="D2150">
        <v>39.950723109400002</v>
      </c>
      <c r="E2150">
        <v>-75.167500873799995</v>
      </c>
      <c r="F2150" t="s">
        <v>7618</v>
      </c>
      <c r="G2150">
        <v>560</v>
      </c>
      <c r="H2150">
        <v>3.5</v>
      </c>
      <c r="I2150" t="s">
        <v>7646</v>
      </c>
      <c r="J2150">
        <v>5</v>
      </c>
      <c r="K2150" t="s">
        <v>7647</v>
      </c>
      <c r="L2150" t="s">
        <v>7648</v>
      </c>
    </row>
    <row r="2151" spans="1:15" x14ac:dyDescent="0.3">
      <c r="A2151" t="s">
        <v>7616</v>
      </c>
      <c r="B2151" t="s">
        <v>7617</v>
      </c>
      <c r="C2151" t="s">
        <v>14</v>
      </c>
      <c r="D2151">
        <v>39.950723109400002</v>
      </c>
      <c r="E2151">
        <v>-75.167500873799995</v>
      </c>
      <c r="F2151" t="s">
        <v>7618</v>
      </c>
      <c r="G2151">
        <v>560</v>
      </c>
      <c r="H2151">
        <v>3.5</v>
      </c>
      <c r="I2151" t="s">
        <v>7649</v>
      </c>
      <c r="J2151">
        <v>3</v>
      </c>
      <c r="K2151" t="s">
        <v>7650</v>
      </c>
      <c r="L2151" t="s">
        <v>7651</v>
      </c>
    </row>
    <row r="2152" spans="1:15" x14ac:dyDescent="0.3">
      <c r="A2152" t="s">
        <v>7652</v>
      </c>
      <c r="B2152" t="s">
        <v>7653</v>
      </c>
      <c r="C2152" t="s">
        <v>14</v>
      </c>
      <c r="D2152">
        <v>39.971495699999998</v>
      </c>
      <c r="E2152">
        <v>-75.127358900000004</v>
      </c>
      <c r="F2152" t="s">
        <v>7654</v>
      </c>
      <c r="G2152">
        <v>559</v>
      </c>
      <c r="H2152">
        <v>4</v>
      </c>
      <c r="I2152" t="s">
        <v>7655</v>
      </c>
      <c r="J2152">
        <v>3</v>
      </c>
      <c r="K2152" t="s">
        <v>7656</v>
      </c>
      <c r="L2152" t="s">
        <v>7657</v>
      </c>
    </row>
    <row r="2153" spans="1:15" x14ac:dyDescent="0.3">
      <c r="A2153" t="s">
        <v>7652</v>
      </c>
      <c r="B2153" t="s">
        <v>7653</v>
      </c>
      <c r="C2153" t="s">
        <v>14</v>
      </c>
      <c r="D2153">
        <v>39.971495699999998</v>
      </c>
      <c r="E2153">
        <v>-75.127358900000004</v>
      </c>
      <c r="F2153" t="s">
        <v>7654</v>
      </c>
      <c r="G2153">
        <v>559</v>
      </c>
      <c r="H2153">
        <v>4</v>
      </c>
      <c r="I2153" t="s">
        <v>7658</v>
      </c>
      <c r="J2153">
        <v>2</v>
      </c>
      <c r="K2153" t="s">
        <v>7659</v>
      </c>
      <c r="L2153" t="s">
        <v>983</v>
      </c>
    </row>
    <row r="2154" spans="1:15" x14ac:dyDescent="0.3">
      <c r="A2154" t="s">
        <v>7652</v>
      </c>
      <c r="B2154" t="s">
        <v>7653</v>
      </c>
      <c r="C2154" t="s">
        <v>14</v>
      </c>
      <c r="D2154">
        <v>39.971495699999998</v>
      </c>
      <c r="E2154">
        <v>-75.127358900000004</v>
      </c>
      <c r="F2154" t="s">
        <v>7654</v>
      </c>
      <c r="G2154">
        <v>559</v>
      </c>
      <c r="H2154">
        <v>4</v>
      </c>
      <c r="I2154" t="s">
        <v>7660</v>
      </c>
      <c r="J2154">
        <v>4</v>
      </c>
      <c r="K2154" t="s">
        <v>7661</v>
      </c>
      <c r="L2154" t="s">
        <v>7662</v>
      </c>
    </row>
    <row r="2155" spans="1:15" x14ac:dyDescent="0.3">
      <c r="A2155" t="s">
        <v>7652</v>
      </c>
      <c r="B2155" t="s">
        <v>7653</v>
      </c>
      <c r="C2155" t="s">
        <v>14</v>
      </c>
      <c r="D2155">
        <v>39.971495699999998</v>
      </c>
      <c r="E2155">
        <v>-75.127358900000004</v>
      </c>
      <c r="F2155" t="s">
        <v>7654</v>
      </c>
      <c r="G2155">
        <v>559</v>
      </c>
      <c r="H2155">
        <v>4</v>
      </c>
      <c r="I2155" t="s">
        <v>7663</v>
      </c>
      <c r="J2155">
        <v>4</v>
      </c>
      <c r="K2155" t="s">
        <v>7664</v>
      </c>
      <c r="L2155" t="s">
        <v>7665</v>
      </c>
    </row>
    <row r="2156" spans="1:15" x14ac:dyDescent="0.3">
      <c r="A2156" t="s">
        <v>7652</v>
      </c>
      <c r="B2156" t="s">
        <v>7653</v>
      </c>
      <c r="C2156" t="s">
        <v>14</v>
      </c>
      <c r="D2156">
        <v>39.971495699999998</v>
      </c>
      <c r="E2156">
        <v>-75.127358900000004</v>
      </c>
      <c r="F2156" t="s">
        <v>7654</v>
      </c>
      <c r="G2156">
        <v>559</v>
      </c>
      <c r="H2156">
        <v>4</v>
      </c>
      <c r="I2156" t="s">
        <v>7666</v>
      </c>
      <c r="J2156">
        <v>2</v>
      </c>
      <c r="K2156" t="s">
        <v>7667</v>
      </c>
      <c r="L2156" t="s">
        <v>7668</v>
      </c>
    </row>
    <row r="2157" spans="1:15" x14ac:dyDescent="0.3">
      <c r="A2157" t="s">
        <v>7652</v>
      </c>
      <c r="B2157" t="s">
        <v>7653</v>
      </c>
      <c r="C2157" t="s">
        <v>14</v>
      </c>
      <c r="D2157">
        <v>39.971495699999998</v>
      </c>
      <c r="E2157">
        <v>-75.127358900000004</v>
      </c>
      <c r="F2157" t="s">
        <v>7654</v>
      </c>
      <c r="G2157">
        <v>559</v>
      </c>
      <c r="H2157">
        <v>4</v>
      </c>
      <c r="I2157" t="s">
        <v>7669</v>
      </c>
      <c r="J2157">
        <v>5</v>
      </c>
      <c r="K2157" t="s">
        <v>7670</v>
      </c>
      <c r="L2157" t="s">
        <v>7671</v>
      </c>
    </row>
    <row r="2158" spans="1:15" x14ac:dyDescent="0.3">
      <c r="A2158" t="s">
        <v>7652</v>
      </c>
      <c r="B2158" t="s">
        <v>7653</v>
      </c>
      <c r="C2158" t="s">
        <v>14</v>
      </c>
      <c r="D2158">
        <v>39.971495699999998</v>
      </c>
      <c r="E2158">
        <v>-75.127358900000004</v>
      </c>
      <c r="F2158" t="s">
        <v>7654</v>
      </c>
      <c r="G2158">
        <v>559</v>
      </c>
      <c r="H2158">
        <v>4</v>
      </c>
      <c r="I2158" t="s">
        <v>7672</v>
      </c>
      <c r="J2158">
        <v>1</v>
      </c>
      <c r="K2158" t="s">
        <v>7673</v>
      </c>
      <c r="L2158" t="s">
        <v>7674</v>
      </c>
    </row>
    <row r="2159" spans="1:15" x14ac:dyDescent="0.3">
      <c r="A2159" t="s">
        <v>7652</v>
      </c>
      <c r="B2159" t="s">
        <v>7653</v>
      </c>
      <c r="C2159" t="s">
        <v>14</v>
      </c>
      <c r="D2159">
        <v>39.971495699999998</v>
      </c>
      <c r="E2159">
        <v>-75.127358900000004</v>
      </c>
      <c r="F2159" t="s">
        <v>7654</v>
      </c>
      <c r="G2159">
        <v>559</v>
      </c>
      <c r="H2159">
        <v>4</v>
      </c>
      <c r="I2159" t="s">
        <v>7675</v>
      </c>
      <c r="J2159">
        <v>5</v>
      </c>
      <c r="K2159" t="s">
        <v>7676</v>
      </c>
      <c r="L2159" t="s">
        <v>7677</v>
      </c>
    </row>
    <row r="2160" spans="1:15" x14ac:dyDescent="0.3">
      <c r="A2160" t="s">
        <v>7652</v>
      </c>
      <c r="B2160" t="s">
        <v>7653</v>
      </c>
      <c r="C2160" t="s">
        <v>14</v>
      </c>
      <c r="D2160">
        <v>39.971495699999998</v>
      </c>
      <c r="E2160">
        <v>-75.127358900000004</v>
      </c>
      <c r="F2160" t="s">
        <v>7654</v>
      </c>
      <c r="G2160">
        <v>559</v>
      </c>
      <c r="H2160">
        <v>4</v>
      </c>
      <c r="I2160" t="s">
        <v>7678</v>
      </c>
      <c r="J2160">
        <v>5</v>
      </c>
      <c r="K2160" t="s">
        <v>7679</v>
      </c>
      <c r="L2160" t="s">
        <v>7680</v>
      </c>
    </row>
    <row r="2161" spans="1:12" x14ac:dyDescent="0.3">
      <c r="A2161" t="s">
        <v>7652</v>
      </c>
      <c r="B2161" t="s">
        <v>7653</v>
      </c>
      <c r="C2161" t="s">
        <v>14</v>
      </c>
      <c r="D2161">
        <v>39.971495699999998</v>
      </c>
      <c r="E2161">
        <v>-75.127358900000004</v>
      </c>
      <c r="F2161" t="s">
        <v>7654</v>
      </c>
      <c r="G2161">
        <v>559</v>
      </c>
      <c r="H2161">
        <v>4</v>
      </c>
      <c r="I2161" t="s">
        <v>7681</v>
      </c>
      <c r="J2161">
        <v>5</v>
      </c>
      <c r="L2161" t="s">
        <v>7682</v>
      </c>
    </row>
    <row r="2162" spans="1:12" x14ac:dyDescent="0.3">
      <c r="A2162" t="s">
        <v>7683</v>
      </c>
      <c r="B2162" t="s">
        <v>7684</v>
      </c>
      <c r="C2162" t="s">
        <v>14</v>
      </c>
      <c r="D2162">
        <v>39.928989799999997</v>
      </c>
      <c r="E2162">
        <v>-75.164741500000005</v>
      </c>
      <c r="F2162" t="s">
        <v>7685</v>
      </c>
      <c r="G2162">
        <v>557</v>
      </c>
      <c r="H2162">
        <v>4</v>
      </c>
      <c r="I2162" t="s">
        <v>7686</v>
      </c>
      <c r="J2162">
        <v>5</v>
      </c>
      <c r="K2162" t="s">
        <v>7687</v>
      </c>
      <c r="L2162" t="s">
        <v>7688</v>
      </c>
    </row>
    <row r="2163" spans="1:12" x14ac:dyDescent="0.3">
      <c r="A2163" t="s">
        <v>7683</v>
      </c>
      <c r="B2163" t="s">
        <v>7684</v>
      </c>
      <c r="C2163" t="s">
        <v>14</v>
      </c>
      <c r="D2163">
        <v>39.928989799999997</v>
      </c>
      <c r="E2163">
        <v>-75.164741500000005</v>
      </c>
      <c r="F2163" t="s">
        <v>7685</v>
      </c>
      <c r="G2163">
        <v>557</v>
      </c>
      <c r="H2163">
        <v>4</v>
      </c>
      <c r="I2163" t="s">
        <v>7689</v>
      </c>
      <c r="J2163">
        <v>5</v>
      </c>
      <c r="K2163" t="s">
        <v>7690</v>
      </c>
      <c r="L2163" t="s">
        <v>5963</v>
      </c>
    </row>
    <row r="2164" spans="1:12" x14ac:dyDescent="0.3">
      <c r="A2164" t="s">
        <v>7683</v>
      </c>
      <c r="B2164" t="s">
        <v>7684</v>
      </c>
      <c r="C2164" t="s">
        <v>14</v>
      </c>
      <c r="D2164">
        <v>39.928989799999997</v>
      </c>
      <c r="E2164">
        <v>-75.164741500000005</v>
      </c>
      <c r="F2164" t="s">
        <v>7685</v>
      </c>
      <c r="G2164">
        <v>557</v>
      </c>
      <c r="H2164">
        <v>4</v>
      </c>
      <c r="I2164" t="s">
        <v>7691</v>
      </c>
      <c r="J2164">
        <v>5</v>
      </c>
      <c r="K2164" t="s">
        <v>7692</v>
      </c>
      <c r="L2164" t="s">
        <v>7693</v>
      </c>
    </row>
    <row r="2165" spans="1:12" x14ac:dyDescent="0.3">
      <c r="A2165" t="s">
        <v>7683</v>
      </c>
      <c r="B2165" t="s">
        <v>7684</v>
      </c>
      <c r="C2165" t="s">
        <v>14</v>
      </c>
      <c r="D2165">
        <v>39.928989799999997</v>
      </c>
      <c r="E2165">
        <v>-75.164741500000005</v>
      </c>
      <c r="F2165" t="s">
        <v>7685</v>
      </c>
      <c r="G2165">
        <v>557</v>
      </c>
      <c r="H2165">
        <v>4</v>
      </c>
      <c r="I2165" t="s">
        <v>7694</v>
      </c>
      <c r="J2165">
        <v>4</v>
      </c>
      <c r="K2165" t="s">
        <v>7695</v>
      </c>
      <c r="L2165" t="s">
        <v>7696</v>
      </c>
    </row>
    <row r="2166" spans="1:12" x14ac:dyDescent="0.3">
      <c r="A2166" t="s">
        <v>7683</v>
      </c>
      <c r="B2166" t="s">
        <v>7684</v>
      </c>
      <c r="C2166" t="s">
        <v>14</v>
      </c>
      <c r="D2166">
        <v>39.928989799999997</v>
      </c>
      <c r="E2166">
        <v>-75.164741500000005</v>
      </c>
      <c r="F2166" t="s">
        <v>7685</v>
      </c>
      <c r="G2166">
        <v>557</v>
      </c>
      <c r="H2166">
        <v>4</v>
      </c>
      <c r="I2166" t="s">
        <v>7697</v>
      </c>
      <c r="J2166">
        <v>5</v>
      </c>
      <c r="K2166" t="s">
        <v>7698</v>
      </c>
      <c r="L2166" t="s">
        <v>7699</v>
      </c>
    </row>
    <row r="2167" spans="1:12" x14ac:dyDescent="0.3">
      <c r="A2167" t="s">
        <v>7683</v>
      </c>
      <c r="B2167" t="s">
        <v>7684</v>
      </c>
      <c r="C2167" t="s">
        <v>14</v>
      </c>
      <c r="D2167">
        <v>39.928989799999997</v>
      </c>
      <c r="E2167">
        <v>-75.164741500000005</v>
      </c>
      <c r="F2167" t="s">
        <v>7685</v>
      </c>
      <c r="G2167">
        <v>557</v>
      </c>
      <c r="H2167">
        <v>4</v>
      </c>
      <c r="I2167" t="s">
        <v>7700</v>
      </c>
      <c r="J2167">
        <v>5</v>
      </c>
      <c r="L2167" t="e">
        <f>-leVDdbN7SxFLoUgwwn10w</f>
        <v>#NAME?</v>
      </c>
    </row>
    <row r="2168" spans="1:12" x14ac:dyDescent="0.3">
      <c r="A2168" t="s">
        <v>7683</v>
      </c>
      <c r="B2168" t="s">
        <v>7684</v>
      </c>
      <c r="C2168" t="s">
        <v>14</v>
      </c>
      <c r="D2168">
        <v>39.928989799999997</v>
      </c>
      <c r="E2168">
        <v>-75.164741500000005</v>
      </c>
      <c r="F2168" t="s">
        <v>7685</v>
      </c>
      <c r="G2168">
        <v>557</v>
      </c>
      <c r="H2168">
        <v>4</v>
      </c>
      <c r="I2168" t="s">
        <v>7701</v>
      </c>
      <c r="J2168">
        <v>5</v>
      </c>
      <c r="K2168" t="s">
        <v>7702</v>
      </c>
      <c r="L2168" t="s">
        <v>7703</v>
      </c>
    </row>
    <row r="2169" spans="1:12" x14ac:dyDescent="0.3">
      <c r="A2169" t="s">
        <v>7683</v>
      </c>
      <c r="B2169" t="s">
        <v>7684</v>
      </c>
      <c r="C2169" t="s">
        <v>14</v>
      </c>
      <c r="D2169">
        <v>39.928989799999997</v>
      </c>
      <c r="E2169">
        <v>-75.164741500000005</v>
      </c>
      <c r="F2169" t="s">
        <v>7685</v>
      </c>
      <c r="G2169">
        <v>557</v>
      </c>
      <c r="H2169">
        <v>4</v>
      </c>
      <c r="I2169" t="s">
        <v>7704</v>
      </c>
      <c r="J2169">
        <v>2</v>
      </c>
      <c r="K2169" t="s">
        <v>7705</v>
      </c>
      <c r="L2169" t="s">
        <v>7706</v>
      </c>
    </row>
    <row r="2170" spans="1:12" x14ac:dyDescent="0.3">
      <c r="A2170" t="s">
        <v>7683</v>
      </c>
      <c r="B2170" t="s">
        <v>7684</v>
      </c>
      <c r="C2170" t="s">
        <v>14</v>
      </c>
      <c r="D2170">
        <v>39.928989799999997</v>
      </c>
      <c r="E2170">
        <v>-75.164741500000005</v>
      </c>
      <c r="F2170" t="s">
        <v>7685</v>
      </c>
      <c r="G2170">
        <v>557</v>
      </c>
      <c r="H2170">
        <v>4</v>
      </c>
      <c r="I2170" t="s">
        <v>7707</v>
      </c>
      <c r="J2170">
        <v>4</v>
      </c>
      <c r="K2170" t="s">
        <v>7708</v>
      </c>
      <c r="L2170" t="s">
        <v>7709</v>
      </c>
    </row>
    <row r="2171" spans="1:12" x14ac:dyDescent="0.3">
      <c r="A2171" t="s">
        <v>7683</v>
      </c>
      <c r="B2171" t="s">
        <v>7684</v>
      </c>
      <c r="C2171" t="s">
        <v>14</v>
      </c>
      <c r="D2171">
        <v>39.928989799999997</v>
      </c>
      <c r="E2171">
        <v>-75.164741500000005</v>
      </c>
      <c r="F2171" t="s">
        <v>7685</v>
      </c>
      <c r="G2171">
        <v>557</v>
      </c>
      <c r="H2171">
        <v>4</v>
      </c>
      <c r="I2171" t="s">
        <v>7710</v>
      </c>
      <c r="J2171">
        <v>5</v>
      </c>
      <c r="K2171" t="s">
        <v>7711</v>
      </c>
      <c r="L2171" t="s">
        <v>1775</v>
      </c>
    </row>
    <row r="2172" spans="1:12" x14ac:dyDescent="0.3">
      <c r="A2172" t="s">
        <v>7712</v>
      </c>
      <c r="B2172" t="s">
        <v>7713</v>
      </c>
      <c r="C2172" t="s">
        <v>14</v>
      </c>
      <c r="D2172">
        <v>39.9484906</v>
      </c>
      <c r="E2172">
        <v>-75.144467500000005</v>
      </c>
      <c r="F2172" t="s">
        <v>7714</v>
      </c>
      <c r="G2172">
        <v>556</v>
      </c>
      <c r="H2172">
        <v>3.5</v>
      </c>
      <c r="I2172" t="s">
        <v>7715</v>
      </c>
      <c r="J2172">
        <v>5</v>
      </c>
      <c r="K2172" t="s">
        <v>7716</v>
      </c>
      <c r="L2172" t="s">
        <v>7717</v>
      </c>
    </row>
    <row r="2173" spans="1:12" x14ac:dyDescent="0.3">
      <c r="A2173" t="s">
        <v>7712</v>
      </c>
      <c r="B2173" t="s">
        <v>7713</v>
      </c>
      <c r="C2173" t="s">
        <v>14</v>
      </c>
      <c r="D2173">
        <v>39.9484906</v>
      </c>
      <c r="E2173">
        <v>-75.144467500000005</v>
      </c>
      <c r="F2173" t="s">
        <v>7714</v>
      </c>
      <c r="G2173">
        <v>556</v>
      </c>
      <c r="H2173">
        <v>3.5</v>
      </c>
      <c r="I2173" t="s">
        <v>7718</v>
      </c>
      <c r="J2173">
        <v>4</v>
      </c>
      <c r="K2173" t="s">
        <v>7719</v>
      </c>
      <c r="L2173" t="s">
        <v>7720</v>
      </c>
    </row>
    <row r="2174" spans="1:12" x14ac:dyDescent="0.3">
      <c r="A2174" t="s">
        <v>7712</v>
      </c>
      <c r="B2174" t="s">
        <v>7713</v>
      </c>
      <c r="C2174" t="s">
        <v>14</v>
      </c>
      <c r="D2174">
        <v>39.9484906</v>
      </c>
      <c r="E2174">
        <v>-75.144467500000005</v>
      </c>
      <c r="F2174" t="s">
        <v>7714</v>
      </c>
      <c r="G2174">
        <v>556</v>
      </c>
      <c r="H2174">
        <v>3.5</v>
      </c>
      <c r="I2174" t="s">
        <v>7721</v>
      </c>
      <c r="J2174">
        <v>3</v>
      </c>
      <c r="K2174" t="s">
        <v>7722</v>
      </c>
      <c r="L2174" t="s">
        <v>1184</v>
      </c>
    </row>
    <row r="2175" spans="1:12" x14ac:dyDescent="0.3">
      <c r="A2175" t="s">
        <v>7712</v>
      </c>
      <c r="B2175" t="s">
        <v>7713</v>
      </c>
      <c r="C2175" t="s">
        <v>14</v>
      </c>
      <c r="D2175">
        <v>39.9484906</v>
      </c>
      <c r="E2175">
        <v>-75.144467500000005</v>
      </c>
      <c r="F2175" t="s">
        <v>7714</v>
      </c>
      <c r="G2175">
        <v>556</v>
      </c>
      <c r="H2175">
        <v>3.5</v>
      </c>
      <c r="I2175" t="s">
        <v>7723</v>
      </c>
      <c r="J2175">
        <v>3</v>
      </c>
      <c r="K2175" t="s">
        <v>7724</v>
      </c>
      <c r="L2175" t="s">
        <v>7725</v>
      </c>
    </row>
    <row r="2176" spans="1:12" x14ac:dyDescent="0.3">
      <c r="A2176" t="s">
        <v>7712</v>
      </c>
      <c r="B2176" t="s">
        <v>7713</v>
      </c>
      <c r="C2176" t="s">
        <v>14</v>
      </c>
      <c r="D2176">
        <v>39.9484906</v>
      </c>
      <c r="E2176">
        <v>-75.144467500000005</v>
      </c>
      <c r="F2176" t="s">
        <v>7714</v>
      </c>
      <c r="G2176">
        <v>556</v>
      </c>
      <c r="H2176">
        <v>3.5</v>
      </c>
      <c r="I2176" t="s">
        <v>7726</v>
      </c>
      <c r="J2176">
        <v>4</v>
      </c>
      <c r="K2176" t="s">
        <v>7727</v>
      </c>
      <c r="L2176" t="s">
        <v>7728</v>
      </c>
    </row>
    <row r="2177" spans="1:14" x14ac:dyDescent="0.3">
      <c r="A2177" t="s">
        <v>7712</v>
      </c>
      <c r="B2177" t="s">
        <v>7713</v>
      </c>
      <c r="C2177" t="s">
        <v>14</v>
      </c>
      <c r="D2177">
        <v>39.9484906</v>
      </c>
      <c r="E2177">
        <v>-75.144467500000005</v>
      </c>
      <c r="F2177" t="s">
        <v>7714</v>
      </c>
      <c r="G2177">
        <v>556</v>
      </c>
      <c r="H2177">
        <v>3.5</v>
      </c>
      <c r="I2177" t="s">
        <v>7729</v>
      </c>
      <c r="J2177">
        <v>1</v>
      </c>
      <c r="L2177" t="s">
        <v>7730</v>
      </c>
    </row>
    <row r="2178" spans="1:14" x14ac:dyDescent="0.3">
      <c r="A2178" t="s">
        <v>7712</v>
      </c>
      <c r="B2178" t="s">
        <v>7713</v>
      </c>
      <c r="C2178" t="s">
        <v>14</v>
      </c>
      <c r="D2178">
        <v>39.9484906</v>
      </c>
      <c r="E2178">
        <v>-75.144467500000005</v>
      </c>
      <c r="F2178" t="s">
        <v>7714</v>
      </c>
      <c r="G2178">
        <v>556</v>
      </c>
      <c r="H2178">
        <v>3.5</v>
      </c>
      <c r="I2178" t="s">
        <v>7731</v>
      </c>
      <c r="J2178">
        <v>5</v>
      </c>
      <c r="K2178" t="s">
        <v>7732</v>
      </c>
      <c r="L2178" t="s">
        <v>7733</v>
      </c>
    </row>
    <row r="2179" spans="1:14" x14ac:dyDescent="0.3">
      <c r="A2179" t="s">
        <v>7712</v>
      </c>
      <c r="B2179" t="s">
        <v>7713</v>
      </c>
      <c r="C2179" t="s">
        <v>14</v>
      </c>
      <c r="D2179">
        <v>39.9484906</v>
      </c>
      <c r="E2179">
        <v>-75.144467500000005</v>
      </c>
      <c r="F2179" t="s">
        <v>7714</v>
      </c>
      <c r="G2179">
        <v>556</v>
      </c>
      <c r="H2179">
        <v>3.5</v>
      </c>
      <c r="I2179" t="s">
        <v>7734</v>
      </c>
      <c r="J2179">
        <v>4</v>
      </c>
      <c r="K2179" t="s">
        <v>7735</v>
      </c>
      <c r="L2179" t="s">
        <v>1687</v>
      </c>
    </row>
    <row r="2180" spans="1:14" x14ac:dyDescent="0.3">
      <c r="A2180" t="s">
        <v>7712</v>
      </c>
      <c r="B2180" t="s">
        <v>7713</v>
      </c>
      <c r="C2180" t="s">
        <v>14</v>
      </c>
      <c r="D2180">
        <v>39.9484906</v>
      </c>
      <c r="E2180">
        <v>-75.144467500000005</v>
      </c>
      <c r="F2180" t="s">
        <v>7714</v>
      </c>
      <c r="G2180">
        <v>556</v>
      </c>
      <c r="H2180">
        <v>3.5</v>
      </c>
      <c r="I2180" t="s">
        <v>7736</v>
      </c>
      <c r="J2180">
        <v>5</v>
      </c>
      <c r="K2180" t="s">
        <v>7737</v>
      </c>
      <c r="L2180" t="s">
        <v>7738</v>
      </c>
    </row>
    <row r="2181" spans="1:14" x14ac:dyDescent="0.3">
      <c r="A2181" t="s">
        <v>7712</v>
      </c>
      <c r="B2181" t="s">
        <v>7713</v>
      </c>
      <c r="C2181" t="s">
        <v>14</v>
      </c>
      <c r="D2181">
        <v>39.9484906</v>
      </c>
      <c r="E2181">
        <v>-75.144467500000005</v>
      </c>
      <c r="F2181" t="s">
        <v>7714</v>
      </c>
      <c r="G2181">
        <v>556</v>
      </c>
      <c r="H2181">
        <v>3.5</v>
      </c>
      <c r="I2181" t="s">
        <v>7739</v>
      </c>
      <c r="J2181">
        <v>5</v>
      </c>
      <c r="K2181" t="s">
        <v>7740</v>
      </c>
      <c r="L2181" t="s">
        <v>7741</v>
      </c>
    </row>
    <row r="2182" spans="1:14" x14ac:dyDescent="0.3">
      <c r="A2182" t="s">
        <v>7742</v>
      </c>
      <c r="B2182" t="s">
        <v>7743</v>
      </c>
      <c r="C2182" t="s">
        <v>14</v>
      </c>
      <c r="D2182">
        <v>39.969092199999999</v>
      </c>
      <c r="E2182">
        <v>-75.134265999999997</v>
      </c>
      <c r="F2182" t="s">
        <v>7744</v>
      </c>
      <c r="G2182">
        <v>556</v>
      </c>
      <c r="H2182">
        <v>4</v>
      </c>
      <c r="I2182" t="s">
        <v>7745</v>
      </c>
      <c r="J2182">
        <v>4</v>
      </c>
      <c r="K2182" t="s">
        <v>7746</v>
      </c>
      <c r="L2182" t="s">
        <v>7747</v>
      </c>
    </row>
    <row r="2183" spans="1:14" x14ac:dyDescent="0.3">
      <c r="A2183" t="s">
        <v>7742</v>
      </c>
      <c r="B2183" t="s">
        <v>7743</v>
      </c>
      <c r="C2183" t="s">
        <v>14</v>
      </c>
      <c r="D2183">
        <v>39.969092199999999</v>
      </c>
      <c r="E2183">
        <v>-75.134265999999997</v>
      </c>
      <c r="F2183" t="s">
        <v>7744</v>
      </c>
      <c r="G2183">
        <v>556</v>
      </c>
      <c r="H2183">
        <v>4</v>
      </c>
      <c r="I2183" t="s">
        <v>7748</v>
      </c>
      <c r="J2183">
        <v>2</v>
      </c>
      <c r="L2183" t="s">
        <v>7749</v>
      </c>
    </row>
    <row r="2184" spans="1:14" x14ac:dyDescent="0.3">
      <c r="A2184" t="s">
        <v>7742</v>
      </c>
      <c r="B2184" t="s">
        <v>7743</v>
      </c>
      <c r="C2184" t="s">
        <v>14</v>
      </c>
      <c r="D2184">
        <v>39.969092199999999</v>
      </c>
      <c r="E2184">
        <v>-75.134265999999997</v>
      </c>
      <c r="F2184" t="s">
        <v>7744</v>
      </c>
      <c r="G2184">
        <v>556</v>
      </c>
      <c r="H2184">
        <v>4</v>
      </c>
      <c r="I2184" t="s">
        <v>7750</v>
      </c>
      <c r="J2184">
        <v>2</v>
      </c>
      <c r="K2184" t="s">
        <v>7751</v>
      </c>
      <c r="L2184" t="s">
        <v>7752</v>
      </c>
    </row>
    <row r="2185" spans="1:14" x14ac:dyDescent="0.3">
      <c r="A2185" t="s">
        <v>7742</v>
      </c>
      <c r="B2185" t="s">
        <v>7743</v>
      </c>
      <c r="C2185" t="s">
        <v>14</v>
      </c>
      <c r="D2185">
        <v>39.969092199999999</v>
      </c>
      <c r="E2185">
        <v>-75.134265999999997</v>
      </c>
      <c r="F2185" t="s">
        <v>7744</v>
      </c>
      <c r="G2185">
        <v>556</v>
      </c>
      <c r="H2185">
        <v>4</v>
      </c>
      <c r="I2185" t="s">
        <v>7753</v>
      </c>
      <c r="J2185">
        <v>4</v>
      </c>
      <c r="L2185" t="s">
        <v>7754</v>
      </c>
    </row>
    <row r="2186" spans="1:14" x14ac:dyDescent="0.3">
      <c r="A2186" t="s">
        <v>7742</v>
      </c>
      <c r="B2186" t="s">
        <v>7743</v>
      </c>
      <c r="C2186" t="s">
        <v>14</v>
      </c>
      <c r="D2186">
        <v>39.969092199999999</v>
      </c>
      <c r="E2186">
        <v>-75.134265999999997</v>
      </c>
      <c r="F2186" t="s">
        <v>7744</v>
      </c>
      <c r="G2186">
        <v>556</v>
      </c>
      <c r="H2186">
        <v>4</v>
      </c>
      <c r="I2186" t="s">
        <v>7755</v>
      </c>
      <c r="J2186">
        <v>2</v>
      </c>
      <c r="K2186" t="s">
        <v>7756</v>
      </c>
      <c r="L2186" t="s">
        <v>924</v>
      </c>
    </row>
    <row r="2187" spans="1:14" x14ac:dyDescent="0.3">
      <c r="A2187" t="s">
        <v>7742</v>
      </c>
      <c r="B2187" t="s">
        <v>7743</v>
      </c>
      <c r="C2187" t="s">
        <v>14</v>
      </c>
      <c r="D2187">
        <v>39.969092199999999</v>
      </c>
      <c r="E2187">
        <v>-75.134265999999997</v>
      </c>
      <c r="F2187" t="s">
        <v>7744</v>
      </c>
      <c r="G2187">
        <v>556</v>
      </c>
      <c r="H2187">
        <v>4</v>
      </c>
      <c r="I2187" t="s">
        <v>7757</v>
      </c>
      <c r="J2187">
        <v>3</v>
      </c>
      <c r="L2187" t="s">
        <v>710</v>
      </c>
    </row>
    <row r="2188" spans="1:14" x14ac:dyDescent="0.3">
      <c r="A2188" t="s">
        <v>7742</v>
      </c>
      <c r="B2188" t="s">
        <v>7743</v>
      </c>
      <c r="C2188" t="s">
        <v>14</v>
      </c>
      <c r="D2188">
        <v>39.969092199999999</v>
      </c>
      <c r="E2188">
        <v>-75.134265999999997</v>
      </c>
      <c r="F2188" t="s">
        <v>7744</v>
      </c>
      <c r="G2188">
        <v>556</v>
      </c>
      <c r="H2188">
        <v>4</v>
      </c>
      <c r="I2188" t="s">
        <v>7758</v>
      </c>
      <c r="J2188">
        <v>5</v>
      </c>
      <c r="K2188" t="s">
        <v>7759</v>
      </c>
      <c r="L2188" t="s">
        <v>7760</v>
      </c>
    </row>
    <row r="2189" spans="1:14" x14ac:dyDescent="0.3">
      <c r="A2189" t="s">
        <v>7742</v>
      </c>
      <c r="B2189" t="s">
        <v>7743</v>
      </c>
      <c r="C2189" t="s">
        <v>14</v>
      </c>
      <c r="D2189">
        <v>39.969092199999999</v>
      </c>
      <c r="E2189">
        <v>-75.134265999999997</v>
      </c>
      <c r="F2189" t="s">
        <v>7744</v>
      </c>
      <c r="G2189">
        <v>556</v>
      </c>
      <c r="H2189">
        <v>4</v>
      </c>
      <c r="I2189" t="s">
        <v>7761</v>
      </c>
      <c r="J2189">
        <v>2</v>
      </c>
      <c r="K2189" t="s">
        <v>7762</v>
      </c>
      <c r="L2189" t="s">
        <v>7763</v>
      </c>
      <c r="M2189" t="s">
        <v>7764</v>
      </c>
      <c r="N2189" t="s">
        <v>4177</v>
      </c>
    </row>
    <row r="2190" spans="1:14" x14ac:dyDescent="0.3">
      <c r="A2190" t="s">
        <v>7742</v>
      </c>
      <c r="B2190" t="s">
        <v>7743</v>
      </c>
      <c r="C2190" t="s">
        <v>14</v>
      </c>
      <c r="D2190">
        <v>39.969092199999999</v>
      </c>
      <c r="E2190">
        <v>-75.134265999999997</v>
      </c>
      <c r="F2190" t="s">
        <v>7744</v>
      </c>
      <c r="G2190">
        <v>556</v>
      </c>
      <c r="H2190">
        <v>4</v>
      </c>
      <c r="I2190" t="s">
        <v>7765</v>
      </c>
      <c r="J2190">
        <v>5</v>
      </c>
      <c r="K2190" t="s">
        <v>7766</v>
      </c>
      <c r="L2190" t="s">
        <v>2509</v>
      </c>
    </row>
    <row r="2191" spans="1:14" x14ac:dyDescent="0.3">
      <c r="A2191" t="s">
        <v>7742</v>
      </c>
      <c r="B2191" t="s">
        <v>7743</v>
      </c>
      <c r="C2191" t="s">
        <v>14</v>
      </c>
      <c r="D2191">
        <v>39.969092199999999</v>
      </c>
      <c r="E2191">
        <v>-75.134265999999997</v>
      </c>
      <c r="F2191" t="s">
        <v>7744</v>
      </c>
      <c r="G2191">
        <v>556</v>
      </c>
      <c r="H2191">
        <v>4</v>
      </c>
      <c r="I2191" t="s">
        <v>7767</v>
      </c>
      <c r="J2191">
        <v>3</v>
      </c>
      <c r="K2191" t="s">
        <v>7768</v>
      </c>
      <c r="L2191" t="s">
        <v>7769</v>
      </c>
    </row>
    <row r="2192" spans="1:14" x14ac:dyDescent="0.3">
      <c r="A2192" t="s">
        <v>7770</v>
      </c>
      <c r="B2192" t="s">
        <v>7771</v>
      </c>
      <c r="C2192" t="s">
        <v>14</v>
      </c>
      <c r="D2192">
        <v>39.949708200000003</v>
      </c>
      <c r="E2192">
        <v>-75.143934900000005</v>
      </c>
      <c r="F2192" t="s">
        <v>7772</v>
      </c>
      <c r="G2192">
        <v>554</v>
      </c>
      <c r="H2192">
        <v>3.5</v>
      </c>
      <c r="I2192" t="s">
        <v>7773</v>
      </c>
      <c r="J2192">
        <v>3</v>
      </c>
      <c r="K2192" t="s">
        <v>7774</v>
      </c>
      <c r="L2192" t="s">
        <v>2064</v>
      </c>
    </row>
    <row r="2193" spans="1:18" x14ac:dyDescent="0.3">
      <c r="A2193" t="s">
        <v>7770</v>
      </c>
      <c r="B2193" t="s">
        <v>7771</v>
      </c>
      <c r="C2193" t="s">
        <v>14</v>
      </c>
      <c r="D2193">
        <v>39.949708200000003</v>
      </c>
      <c r="E2193">
        <v>-75.143934900000005</v>
      </c>
      <c r="F2193" t="s">
        <v>7772</v>
      </c>
      <c r="G2193">
        <v>554</v>
      </c>
      <c r="H2193">
        <v>3.5</v>
      </c>
      <c r="I2193" t="s">
        <v>7775</v>
      </c>
      <c r="J2193">
        <v>4</v>
      </c>
      <c r="L2193" t="s">
        <v>7776</v>
      </c>
    </row>
    <row r="2194" spans="1:18" x14ac:dyDescent="0.3">
      <c r="A2194" t="s">
        <v>7770</v>
      </c>
      <c r="B2194" t="s">
        <v>7771</v>
      </c>
      <c r="C2194" t="s">
        <v>14</v>
      </c>
      <c r="D2194">
        <v>39.949708200000003</v>
      </c>
      <c r="E2194">
        <v>-75.143934900000005</v>
      </c>
      <c r="F2194" t="s">
        <v>7772</v>
      </c>
      <c r="G2194">
        <v>554</v>
      </c>
      <c r="H2194">
        <v>3.5</v>
      </c>
      <c r="I2194" t="s">
        <v>7777</v>
      </c>
      <c r="J2194">
        <v>4</v>
      </c>
      <c r="K2194" t="s">
        <v>7778</v>
      </c>
      <c r="L2194" t="s">
        <v>7779</v>
      </c>
    </row>
    <row r="2195" spans="1:18" x14ac:dyDescent="0.3">
      <c r="A2195" t="s">
        <v>7770</v>
      </c>
      <c r="B2195" t="s">
        <v>7771</v>
      </c>
      <c r="C2195" t="s">
        <v>14</v>
      </c>
      <c r="D2195">
        <v>39.949708200000003</v>
      </c>
      <c r="E2195">
        <v>-75.143934900000005</v>
      </c>
      <c r="F2195" t="s">
        <v>7772</v>
      </c>
      <c r="G2195">
        <v>554</v>
      </c>
      <c r="H2195">
        <v>3.5</v>
      </c>
      <c r="I2195" t="s">
        <v>7780</v>
      </c>
      <c r="J2195">
        <v>4</v>
      </c>
      <c r="K2195" t="s">
        <v>7781</v>
      </c>
      <c r="L2195" t="s">
        <v>7782</v>
      </c>
      <c r="M2195" t="s">
        <v>7783</v>
      </c>
      <c r="N2195" t="s">
        <v>7784</v>
      </c>
    </row>
    <row r="2196" spans="1:18" x14ac:dyDescent="0.3">
      <c r="A2196" t="s">
        <v>7770</v>
      </c>
      <c r="B2196" t="s">
        <v>7771</v>
      </c>
      <c r="C2196" t="s">
        <v>14</v>
      </c>
      <c r="D2196">
        <v>39.949708200000003</v>
      </c>
      <c r="E2196">
        <v>-75.143934900000005</v>
      </c>
      <c r="F2196" t="s">
        <v>7772</v>
      </c>
      <c r="G2196">
        <v>554</v>
      </c>
      <c r="H2196">
        <v>3.5</v>
      </c>
      <c r="I2196" t="s">
        <v>7785</v>
      </c>
      <c r="J2196">
        <v>2</v>
      </c>
      <c r="K2196" t="s">
        <v>7786</v>
      </c>
      <c r="L2196" t="s">
        <v>7787</v>
      </c>
    </row>
    <row r="2197" spans="1:18" x14ac:dyDescent="0.3">
      <c r="A2197" t="s">
        <v>7770</v>
      </c>
      <c r="B2197" t="s">
        <v>7771</v>
      </c>
      <c r="C2197" t="s">
        <v>14</v>
      </c>
      <c r="D2197">
        <v>39.949708200000003</v>
      </c>
      <c r="E2197">
        <v>-75.143934900000005</v>
      </c>
      <c r="F2197" t="s">
        <v>7772</v>
      </c>
      <c r="G2197">
        <v>554</v>
      </c>
      <c r="H2197">
        <v>3.5</v>
      </c>
      <c r="I2197" t="s">
        <v>7788</v>
      </c>
      <c r="J2197">
        <v>3</v>
      </c>
      <c r="K2197" t="s">
        <v>7789</v>
      </c>
      <c r="L2197" t="s">
        <v>2823</v>
      </c>
    </row>
    <row r="2198" spans="1:18" x14ac:dyDescent="0.3">
      <c r="A2198" t="s">
        <v>7770</v>
      </c>
      <c r="B2198" t="s">
        <v>7771</v>
      </c>
      <c r="C2198" t="s">
        <v>14</v>
      </c>
      <c r="D2198">
        <v>39.949708200000003</v>
      </c>
      <c r="E2198">
        <v>-75.143934900000005</v>
      </c>
      <c r="F2198" t="s">
        <v>7772</v>
      </c>
      <c r="G2198">
        <v>554</v>
      </c>
      <c r="H2198">
        <v>3.5</v>
      </c>
      <c r="I2198" t="s">
        <v>7790</v>
      </c>
      <c r="J2198">
        <v>4</v>
      </c>
      <c r="K2198" t="s">
        <v>7791</v>
      </c>
      <c r="L2198" t="s">
        <v>7792</v>
      </c>
    </row>
    <row r="2199" spans="1:18" x14ac:dyDescent="0.3">
      <c r="A2199" t="s">
        <v>7770</v>
      </c>
      <c r="B2199" t="s">
        <v>7771</v>
      </c>
      <c r="C2199" t="s">
        <v>14</v>
      </c>
      <c r="D2199">
        <v>39.949708200000003</v>
      </c>
      <c r="E2199">
        <v>-75.143934900000005</v>
      </c>
      <c r="F2199" t="s">
        <v>7772</v>
      </c>
      <c r="G2199">
        <v>554</v>
      </c>
      <c r="H2199">
        <v>3.5</v>
      </c>
      <c r="I2199" t="s">
        <v>7793</v>
      </c>
      <c r="J2199">
        <v>1</v>
      </c>
      <c r="K2199" t="s">
        <v>7794</v>
      </c>
      <c r="L2199" t="s">
        <v>7795</v>
      </c>
    </row>
    <row r="2200" spans="1:18" x14ac:dyDescent="0.3">
      <c r="A2200" t="s">
        <v>7770</v>
      </c>
      <c r="B2200" t="s">
        <v>7771</v>
      </c>
      <c r="C2200" t="s">
        <v>14</v>
      </c>
      <c r="D2200">
        <v>39.949708200000003</v>
      </c>
      <c r="E2200">
        <v>-75.143934900000005</v>
      </c>
      <c r="F2200" t="s">
        <v>7772</v>
      </c>
      <c r="G2200">
        <v>554</v>
      </c>
      <c r="H2200">
        <v>3.5</v>
      </c>
      <c r="I2200" t="s">
        <v>7796</v>
      </c>
      <c r="J2200">
        <v>3</v>
      </c>
      <c r="K2200" t="s">
        <v>7797</v>
      </c>
      <c r="L2200" t="s">
        <v>3056</v>
      </c>
    </row>
    <row r="2201" spans="1:18" x14ac:dyDescent="0.3">
      <c r="A2201" t="s">
        <v>7770</v>
      </c>
      <c r="B2201" t="s">
        <v>7771</v>
      </c>
      <c r="C2201" t="s">
        <v>14</v>
      </c>
      <c r="D2201">
        <v>39.949708200000003</v>
      </c>
      <c r="E2201">
        <v>-75.143934900000005</v>
      </c>
      <c r="F2201" t="s">
        <v>7772</v>
      </c>
      <c r="G2201">
        <v>554</v>
      </c>
      <c r="H2201">
        <v>3.5</v>
      </c>
      <c r="I2201" t="s">
        <v>7798</v>
      </c>
      <c r="J2201">
        <v>5</v>
      </c>
      <c r="L2201" t="s">
        <v>1711</v>
      </c>
    </row>
    <row r="2202" spans="1:18" x14ac:dyDescent="0.3">
      <c r="A2202" t="s">
        <v>7799</v>
      </c>
      <c r="B2202" t="s">
        <v>7800</v>
      </c>
      <c r="C2202" t="s">
        <v>14</v>
      </c>
      <c r="D2202">
        <v>39.960914733700001</v>
      </c>
      <c r="E2202">
        <v>-75.170826782899994</v>
      </c>
      <c r="F2202" t="s">
        <v>7801</v>
      </c>
      <c r="G2202">
        <v>552</v>
      </c>
      <c r="H2202">
        <v>4</v>
      </c>
      <c r="I2202" t="s">
        <v>7802</v>
      </c>
      <c r="J2202">
        <v>3</v>
      </c>
      <c r="L2202" t="s">
        <v>7803</v>
      </c>
    </row>
    <row r="2203" spans="1:18" x14ac:dyDescent="0.3">
      <c r="A2203" t="s">
        <v>7799</v>
      </c>
      <c r="B2203" t="s">
        <v>7800</v>
      </c>
      <c r="C2203" t="s">
        <v>14</v>
      </c>
      <c r="D2203">
        <v>39.960914733700001</v>
      </c>
      <c r="E2203">
        <v>-75.170826782899994</v>
      </c>
      <c r="F2203" t="s">
        <v>7801</v>
      </c>
      <c r="G2203">
        <v>552</v>
      </c>
      <c r="H2203">
        <v>4</v>
      </c>
      <c r="I2203" t="s">
        <v>7804</v>
      </c>
      <c r="J2203">
        <v>5</v>
      </c>
      <c r="K2203" t="s">
        <v>7805</v>
      </c>
      <c r="L2203" t="s">
        <v>7806</v>
      </c>
    </row>
    <row r="2204" spans="1:18" x14ac:dyDescent="0.3">
      <c r="A2204" t="s">
        <v>7799</v>
      </c>
      <c r="B2204" t="s">
        <v>7800</v>
      </c>
      <c r="C2204" t="s">
        <v>14</v>
      </c>
      <c r="D2204">
        <v>39.960914733700001</v>
      </c>
      <c r="E2204">
        <v>-75.170826782899994</v>
      </c>
      <c r="F2204" t="s">
        <v>7801</v>
      </c>
      <c r="G2204">
        <v>552</v>
      </c>
      <c r="H2204">
        <v>4</v>
      </c>
      <c r="I2204" t="s">
        <v>7807</v>
      </c>
      <c r="J2204">
        <v>5</v>
      </c>
      <c r="K2204" t="s">
        <v>7808</v>
      </c>
      <c r="L2204" t="s">
        <v>7809</v>
      </c>
    </row>
    <row r="2205" spans="1:18" x14ac:dyDescent="0.3">
      <c r="A2205" t="s">
        <v>7799</v>
      </c>
      <c r="B2205" t="s">
        <v>7800</v>
      </c>
      <c r="C2205" t="s">
        <v>14</v>
      </c>
      <c r="D2205">
        <v>39.960914733700001</v>
      </c>
      <c r="E2205">
        <v>-75.170826782899994</v>
      </c>
      <c r="F2205" t="s">
        <v>7801</v>
      </c>
      <c r="G2205">
        <v>552</v>
      </c>
      <c r="H2205">
        <v>4</v>
      </c>
      <c r="I2205" t="s">
        <v>7810</v>
      </c>
      <c r="J2205">
        <v>3</v>
      </c>
      <c r="K2205" t="s">
        <v>7811</v>
      </c>
      <c r="L2205" t="s">
        <v>7812</v>
      </c>
      <c r="M2205" t="s">
        <v>7813</v>
      </c>
      <c r="N2205" t="s">
        <v>7814</v>
      </c>
      <c r="O2205" t="s">
        <v>7815</v>
      </c>
      <c r="P2205" t="s">
        <v>7816</v>
      </c>
      <c r="Q2205" t="s">
        <v>7817</v>
      </c>
      <c r="R2205" t="s">
        <v>7818</v>
      </c>
    </row>
    <row r="2206" spans="1:18" x14ac:dyDescent="0.3">
      <c r="A2206" t="s">
        <v>7799</v>
      </c>
      <c r="B2206" t="s">
        <v>7800</v>
      </c>
      <c r="C2206" t="s">
        <v>14</v>
      </c>
      <c r="D2206">
        <v>39.960914733700001</v>
      </c>
      <c r="E2206">
        <v>-75.170826782899994</v>
      </c>
      <c r="F2206" t="s">
        <v>7801</v>
      </c>
      <c r="G2206">
        <v>552</v>
      </c>
      <c r="H2206">
        <v>4</v>
      </c>
      <c r="I2206" t="s">
        <v>7819</v>
      </c>
      <c r="J2206">
        <v>5</v>
      </c>
      <c r="K2206" t="s">
        <v>7820</v>
      </c>
      <c r="L2206" t="s">
        <v>7821</v>
      </c>
    </row>
    <row r="2207" spans="1:18" x14ac:dyDescent="0.3">
      <c r="A2207" t="s">
        <v>7799</v>
      </c>
      <c r="B2207" t="s">
        <v>7800</v>
      </c>
      <c r="C2207" t="s">
        <v>14</v>
      </c>
      <c r="D2207">
        <v>39.960914733700001</v>
      </c>
      <c r="E2207">
        <v>-75.170826782899994</v>
      </c>
      <c r="F2207" t="s">
        <v>7801</v>
      </c>
      <c r="G2207">
        <v>552</v>
      </c>
      <c r="H2207">
        <v>4</v>
      </c>
      <c r="I2207" t="s">
        <v>7822</v>
      </c>
      <c r="J2207">
        <v>4</v>
      </c>
      <c r="K2207" t="s">
        <v>7823</v>
      </c>
      <c r="L2207" t="s">
        <v>7824</v>
      </c>
    </row>
    <row r="2208" spans="1:18" x14ac:dyDescent="0.3">
      <c r="A2208" t="s">
        <v>7799</v>
      </c>
      <c r="B2208" t="s">
        <v>7800</v>
      </c>
      <c r="C2208" t="s">
        <v>14</v>
      </c>
      <c r="D2208">
        <v>39.960914733700001</v>
      </c>
      <c r="E2208">
        <v>-75.170826782899994</v>
      </c>
      <c r="F2208" t="s">
        <v>7801</v>
      </c>
      <c r="G2208">
        <v>552</v>
      </c>
      <c r="H2208">
        <v>4</v>
      </c>
      <c r="I2208" t="s">
        <v>7825</v>
      </c>
      <c r="J2208">
        <v>5</v>
      </c>
      <c r="K2208" t="s">
        <v>7826</v>
      </c>
      <c r="L2208" t="s">
        <v>36</v>
      </c>
    </row>
    <row r="2209" spans="1:24" x14ac:dyDescent="0.3">
      <c r="A2209" t="s">
        <v>7799</v>
      </c>
      <c r="B2209" t="s">
        <v>7800</v>
      </c>
      <c r="C2209" t="s">
        <v>14</v>
      </c>
      <c r="D2209">
        <v>39.960914733700001</v>
      </c>
      <c r="E2209">
        <v>-75.170826782899994</v>
      </c>
      <c r="F2209" t="s">
        <v>7801</v>
      </c>
      <c r="G2209">
        <v>552</v>
      </c>
      <c r="H2209">
        <v>4</v>
      </c>
      <c r="I2209" t="s">
        <v>7827</v>
      </c>
      <c r="J2209">
        <v>5</v>
      </c>
      <c r="K2209" t="s">
        <v>7828</v>
      </c>
      <c r="L2209" t="s">
        <v>7829</v>
      </c>
    </row>
    <row r="2210" spans="1:24" x14ac:dyDescent="0.3">
      <c r="A2210" t="s">
        <v>7799</v>
      </c>
      <c r="B2210" t="s">
        <v>7800</v>
      </c>
      <c r="C2210" t="s">
        <v>14</v>
      </c>
      <c r="D2210">
        <v>39.960914733700001</v>
      </c>
      <c r="E2210">
        <v>-75.170826782899994</v>
      </c>
      <c r="F2210" t="s">
        <v>7801</v>
      </c>
      <c r="G2210">
        <v>552</v>
      </c>
      <c r="H2210">
        <v>4</v>
      </c>
      <c r="I2210" t="s">
        <v>7830</v>
      </c>
      <c r="J2210">
        <v>3</v>
      </c>
      <c r="K2210" t="s">
        <v>7831</v>
      </c>
      <c r="L2210" t="s">
        <v>7832</v>
      </c>
      <c r="M2210" t="s">
        <v>7833</v>
      </c>
      <c r="N2210" t="s">
        <v>7834</v>
      </c>
      <c r="O2210" t="s">
        <v>7835</v>
      </c>
      <c r="P2210" t="s">
        <v>7836</v>
      </c>
      <c r="Q2210" t="s">
        <v>7837</v>
      </c>
      <c r="R2210" t="s">
        <v>5150</v>
      </c>
    </row>
    <row r="2211" spans="1:24" x14ac:dyDescent="0.3">
      <c r="A2211" t="s">
        <v>7799</v>
      </c>
      <c r="B2211" t="s">
        <v>7800</v>
      </c>
      <c r="C2211" t="s">
        <v>14</v>
      </c>
      <c r="D2211">
        <v>39.960914733700001</v>
      </c>
      <c r="E2211">
        <v>-75.170826782899994</v>
      </c>
      <c r="F2211" t="s">
        <v>7801</v>
      </c>
      <c r="G2211">
        <v>552</v>
      </c>
      <c r="H2211">
        <v>4</v>
      </c>
      <c r="I2211" t="s">
        <v>7838</v>
      </c>
      <c r="J2211">
        <v>5</v>
      </c>
      <c r="K2211" t="s">
        <v>7839</v>
      </c>
      <c r="L2211" t="s">
        <v>7840</v>
      </c>
    </row>
    <row r="2212" spans="1:24" x14ac:dyDescent="0.3">
      <c r="A2212" t="s">
        <v>7841</v>
      </c>
      <c r="B2212" t="s">
        <v>7842</v>
      </c>
      <c r="C2212" t="s">
        <v>14</v>
      </c>
      <c r="D2212">
        <v>39.951310999999997</v>
      </c>
      <c r="E2212">
        <v>-75.170065300000005</v>
      </c>
      <c r="F2212" t="s">
        <v>7843</v>
      </c>
      <c r="G2212">
        <v>550</v>
      </c>
      <c r="H2212">
        <v>4</v>
      </c>
      <c r="I2212" t="s">
        <v>7844</v>
      </c>
      <c r="J2212">
        <v>4</v>
      </c>
      <c r="K2212" t="s">
        <v>7845</v>
      </c>
      <c r="L2212" t="s">
        <v>7846</v>
      </c>
    </row>
    <row r="2213" spans="1:24" x14ac:dyDescent="0.3">
      <c r="A2213" t="s">
        <v>7841</v>
      </c>
      <c r="B2213" t="s">
        <v>7842</v>
      </c>
      <c r="C2213" t="s">
        <v>14</v>
      </c>
      <c r="D2213">
        <v>39.951310999999997</v>
      </c>
      <c r="E2213">
        <v>-75.170065300000005</v>
      </c>
      <c r="F2213" t="s">
        <v>7843</v>
      </c>
      <c r="G2213">
        <v>550</v>
      </c>
      <c r="H2213">
        <v>4</v>
      </c>
      <c r="I2213" t="s">
        <v>7847</v>
      </c>
      <c r="J2213">
        <v>5</v>
      </c>
      <c r="K2213" t="s">
        <v>7848</v>
      </c>
      <c r="L2213" t="s">
        <v>7849</v>
      </c>
      <c r="M2213" t="s">
        <v>7850</v>
      </c>
      <c r="N2213" t="s">
        <v>7851</v>
      </c>
      <c r="O2213" t="s">
        <v>7852</v>
      </c>
      <c r="P2213" t="s">
        <v>7853</v>
      </c>
      <c r="Q2213" t="s">
        <v>7854</v>
      </c>
      <c r="R2213" t="s">
        <v>7855</v>
      </c>
      <c r="S2213" t="s">
        <v>7856</v>
      </c>
      <c r="T2213" t="s">
        <v>7857</v>
      </c>
      <c r="U2213" t="s">
        <v>7858</v>
      </c>
      <c r="V2213" t="s">
        <v>7859</v>
      </c>
      <c r="W2213" t="s">
        <v>7860</v>
      </c>
      <c r="X2213" t="s">
        <v>1207</v>
      </c>
    </row>
    <row r="2214" spans="1:24" x14ac:dyDescent="0.3">
      <c r="A2214" t="s">
        <v>7841</v>
      </c>
      <c r="B2214" t="s">
        <v>7842</v>
      </c>
      <c r="C2214" t="s">
        <v>14</v>
      </c>
      <c r="D2214">
        <v>39.951310999999997</v>
      </c>
      <c r="E2214">
        <v>-75.170065300000005</v>
      </c>
      <c r="F2214" t="s">
        <v>7843</v>
      </c>
      <c r="G2214">
        <v>550</v>
      </c>
      <c r="H2214">
        <v>4</v>
      </c>
      <c r="I2214" t="s">
        <v>7861</v>
      </c>
      <c r="J2214">
        <v>3</v>
      </c>
      <c r="K2214" t="s">
        <v>7862</v>
      </c>
      <c r="L2214" t="s">
        <v>7430</v>
      </c>
    </row>
    <row r="2215" spans="1:24" x14ac:dyDescent="0.3">
      <c r="A2215" t="s">
        <v>7841</v>
      </c>
      <c r="B2215" t="s">
        <v>7842</v>
      </c>
      <c r="C2215" t="s">
        <v>14</v>
      </c>
      <c r="D2215">
        <v>39.951310999999997</v>
      </c>
      <c r="E2215">
        <v>-75.170065300000005</v>
      </c>
      <c r="F2215" t="s">
        <v>7843</v>
      </c>
      <c r="G2215">
        <v>550</v>
      </c>
      <c r="H2215">
        <v>4</v>
      </c>
      <c r="I2215" t="s">
        <v>7863</v>
      </c>
      <c r="J2215">
        <v>4</v>
      </c>
      <c r="L2215" t="s">
        <v>5126</v>
      </c>
    </row>
    <row r="2216" spans="1:24" x14ac:dyDescent="0.3">
      <c r="A2216" t="s">
        <v>7841</v>
      </c>
      <c r="B2216" t="s">
        <v>7842</v>
      </c>
      <c r="C2216" t="s">
        <v>14</v>
      </c>
      <c r="D2216">
        <v>39.951310999999997</v>
      </c>
      <c r="E2216">
        <v>-75.170065300000005</v>
      </c>
      <c r="F2216" t="s">
        <v>7843</v>
      </c>
      <c r="G2216">
        <v>550</v>
      </c>
      <c r="H2216">
        <v>4</v>
      </c>
      <c r="I2216" t="s">
        <v>7864</v>
      </c>
      <c r="J2216">
        <v>4</v>
      </c>
      <c r="K2216" t="s">
        <v>7865</v>
      </c>
      <c r="L2216" t="s">
        <v>7866</v>
      </c>
      <c r="M2216" t="s">
        <v>7867</v>
      </c>
      <c r="N2216" t="s">
        <v>7868</v>
      </c>
      <c r="O2216" t="s">
        <v>7869</v>
      </c>
      <c r="P2216" t="s">
        <v>7870</v>
      </c>
      <c r="Q2216" t="s">
        <v>7871</v>
      </c>
      <c r="R2216" t="s">
        <v>7872</v>
      </c>
    </row>
    <row r="2217" spans="1:24" x14ac:dyDescent="0.3">
      <c r="A2217" t="s">
        <v>7841</v>
      </c>
      <c r="B2217" t="s">
        <v>7842</v>
      </c>
      <c r="C2217" t="s">
        <v>14</v>
      </c>
      <c r="D2217">
        <v>39.951310999999997</v>
      </c>
      <c r="E2217">
        <v>-75.170065300000005</v>
      </c>
      <c r="F2217" t="s">
        <v>7843</v>
      </c>
      <c r="G2217">
        <v>550</v>
      </c>
      <c r="H2217">
        <v>4</v>
      </c>
      <c r="I2217" t="s">
        <v>7873</v>
      </c>
      <c r="J2217">
        <v>5</v>
      </c>
      <c r="K2217" t="s">
        <v>7874</v>
      </c>
      <c r="L2217" t="s">
        <v>7875</v>
      </c>
    </row>
    <row r="2218" spans="1:24" x14ac:dyDescent="0.3">
      <c r="A2218" t="s">
        <v>7841</v>
      </c>
      <c r="B2218" t="s">
        <v>7842</v>
      </c>
      <c r="C2218" t="s">
        <v>14</v>
      </c>
      <c r="D2218">
        <v>39.951310999999997</v>
      </c>
      <c r="E2218">
        <v>-75.170065300000005</v>
      </c>
      <c r="F2218" t="s">
        <v>7843</v>
      </c>
      <c r="G2218">
        <v>550</v>
      </c>
      <c r="H2218">
        <v>4</v>
      </c>
      <c r="I2218" t="s">
        <v>7876</v>
      </c>
      <c r="J2218">
        <v>3</v>
      </c>
      <c r="K2218" t="s">
        <v>7877</v>
      </c>
      <c r="L2218" t="s">
        <v>7878</v>
      </c>
      <c r="M2218" t="s">
        <v>7879</v>
      </c>
      <c r="N2218" t="s">
        <v>7880</v>
      </c>
      <c r="O2218" t="s">
        <v>7881</v>
      </c>
      <c r="P2218" t="s">
        <v>7882</v>
      </c>
      <c r="Q2218" t="s">
        <v>7883</v>
      </c>
    </row>
    <row r="2219" spans="1:24" x14ac:dyDescent="0.3">
      <c r="A2219" t="s">
        <v>7841</v>
      </c>
      <c r="B2219" t="s">
        <v>7842</v>
      </c>
      <c r="C2219" t="s">
        <v>14</v>
      </c>
      <c r="D2219">
        <v>39.951310999999997</v>
      </c>
      <c r="E2219">
        <v>-75.170065300000005</v>
      </c>
      <c r="F2219" t="s">
        <v>7843</v>
      </c>
      <c r="G2219">
        <v>550</v>
      </c>
      <c r="H2219">
        <v>4</v>
      </c>
      <c r="I2219" t="s">
        <v>7884</v>
      </c>
      <c r="J2219">
        <v>4</v>
      </c>
      <c r="K2219" t="s">
        <v>7885</v>
      </c>
      <c r="L2219" t="s">
        <v>7886</v>
      </c>
    </row>
    <row r="2220" spans="1:24" x14ac:dyDescent="0.3">
      <c r="A2220" t="s">
        <v>7841</v>
      </c>
      <c r="B2220" t="s">
        <v>7842</v>
      </c>
      <c r="C2220" t="s">
        <v>14</v>
      </c>
      <c r="D2220">
        <v>39.951310999999997</v>
      </c>
      <c r="E2220">
        <v>-75.170065300000005</v>
      </c>
      <c r="F2220" t="s">
        <v>7843</v>
      </c>
      <c r="G2220">
        <v>550</v>
      </c>
      <c r="H2220">
        <v>4</v>
      </c>
      <c r="I2220" t="s">
        <v>7887</v>
      </c>
      <c r="J2220">
        <v>5</v>
      </c>
      <c r="K2220" t="s">
        <v>7888</v>
      </c>
      <c r="L2220" t="s">
        <v>6226</v>
      </c>
    </row>
    <row r="2221" spans="1:24" x14ac:dyDescent="0.3">
      <c r="A2221" t="s">
        <v>7841</v>
      </c>
      <c r="B2221" t="s">
        <v>7842</v>
      </c>
      <c r="C2221" t="s">
        <v>14</v>
      </c>
      <c r="D2221">
        <v>39.951310999999997</v>
      </c>
      <c r="E2221">
        <v>-75.170065300000005</v>
      </c>
      <c r="F2221" t="s">
        <v>7843</v>
      </c>
      <c r="G2221">
        <v>550</v>
      </c>
      <c r="H2221">
        <v>4</v>
      </c>
      <c r="I2221" t="s">
        <v>7889</v>
      </c>
      <c r="J2221">
        <v>5</v>
      </c>
      <c r="K2221" t="s">
        <v>7890</v>
      </c>
      <c r="L2221" t="s">
        <v>949</v>
      </c>
    </row>
    <row r="2222" spans="1:24" x14ac:dyDescent="0.3">
      <c r="A2222" t="s">
        <v>7891</v>
      </c>
      <c r="B2222" t="s">
        <v>7892</v>
      </c>
      <c r="C2222" t="s">
        <v>14</v>
      </c>
      <c r="D2222">
        <v>39.952044999999998</v>
      </c>
      <c r="E2222">
        <v>-75.171670000000006</v>
      </c>
      <c r="F2222" t="s">
        <v>7893</v>
      </c>
      <c r="G2222">
        <v>550</v>
      </c>
      <c r="H2222">
        <v>4</v>
      </c>
      <c r="I2222" t="s">
        <v>7894</v>
      </c>
      <c r="J2222">
        <v>4</v>
      </c>
      <c r="K2222" t="s">
        <v>7895</v>
      </c>
      <c r="L2222" t="s">
        <v>7896</v>
      </c>
    </row>
    <row r="2223" spans="1:24" x14ac:dyDescent="0.3">
      <c r="A2223" t="s">
        <v>7891</v>
      </c>
      <c r="B2223" t="s">
        <v>7892</v>
      </c>
      <c r="C2223" t="s">
        <v>14</v>
      </c>
      <c r="D2223">
        <v>39.952044999999998</v>
      </c>
      <c r="E2223">
        <v>-75.171670000000006</v>
      </c>
      <c r="F2223" t="s">
        <v>7893</v>
      </c>
      <c r="G2223">
        <v>550</v>
      </c>
      <c r="H2223">
        <v>4</v>
      </c>
      <c r="I2223" t="s">
        <v>7897</v>
      </c>
      <c r="J2223">
        <v>1</v>
      </c>
      <c r="K2223" t="s">
        <v>7898</v>
      </c>
      <c r="L2223" t="s">
        <v>7899</v>
      </c>
    </row>
    <row r="2224" spans="1:24" x14ac:dyDescent="0.3">
      <c r="A2224" t="s">
        <v>7891</v>
      </c>
      <c r="B2224" t="s">
        <v>7892</v>
      </c>
      <c r="C2224" t="s">
        <v>14</v>
      </c>
      <c r="D2224">
        <v>39.952044999999998</v>
      </c>
      <c r="E2224">
        <v>-75.171670000000006</v>
      </c>
      <c r="F2224" t="s">
        <v>7893</v>
      </c>
      <c r="G2224">
        <v>550</v>
      </c>
      <c r="H2224">
        <v>4</v>
      </c>
      <c r="I2224" t="s">
        <v>7900</v>
      </c>
      <c r="J2224">
        <v>2</v>
      </c>
      <c r="L2224" t="s">
        <v>7901</v>
      </c>
    </row>
    <row r="2225" spans="1:19" x14ac:dyDescent="0.3">
      <c r="A2225" t="s">
        <v>7891</v>
      </c>
      <c r="B2225" t="s">
        <v>7892</v>
      </c>
      <c r="C2225" t="s">
        <v>14</v>
      </c>
      <c r="D2225">
        <v>39.952044999999998</v>
      </c>
      <c r="E2225">
        <v>-75.171670000000006</v>
      </c>
      <c r="F2225" t="s">
        <v>7893</v>
      </c>
      <c r="G2225">
        <v>550</v>
      </c>
      <c r="H2225">
        <v>4</v>
      </c>
      <c r="I2225" t="s">
        <v>7902</v>
      </c>
      <c r="J2225">
        <v>2</v>
      </c>
      <c r="K2225" t="s">
        <v>7903</v>
      </c>
      <c r="L2225" t="s">
        <v>7904</v>
      </c>
    </row>
    <row r="2226" spans="1:19" x14ac:dyDescent="0.3">
      <c r="A2226" t="s">
        <v>7891</v>
      </c>
      <c r="B2226" t="s">
        <v>7892</v>
      </c>
      <c r="C2226" t="s">
        <v>14</v>
      </c>
      <c r="D2226">
        <v>39.952044999999998</v>
      </c>
      <c r="E2226">
        <v>-75.171670000000006</v>
      </c>
      <c r="F2226" t="s">
        <v>7893</v>
      </c>
      <c r="G2226">
        <v>550</v>
      </c>
      <c r="H2226">
        <v>4</v>
      </c>
      <c r="I2226" t="s">
        <v>7905</v>
      </c>
      <c r="J2226">
        <v>1</v>
      </c>
      <c r="L2226" t="s">
        <v>7906</v>
      </c>
    </row>
    <row r="2227" spans="1:19" x14ac:dyDescent="0.3">
      <c r="A2227" t="s">
        <v>7891</v>
      </c>
      <c r="B2227" t="s">
        <v>7892</v>
      </c>
      <c r="C2227" t="s">
        <v>14</v>
      </c>
      <c r="D2227">
        <v>39.952044999999998</v>
      </c>
      <c r="E2227">
        <v>-75.171670000000006</v>
      </c>
      <c r="F2227" t="s">
        <v>7893</v>
      </c>
      <c r="G2227">
        <v>550</v>
      </c>
      <c r="H2227">
        <v>4</v>
      </c>
      <c r="I2227" t="s">
        <v>7907</v>
      </c>
      <c r="J2227">
        <v>5</v>
      </c>
      <c r="K2227" t="s">
        <v>7908</v>
      </c>
      <c r="L2227" t="s">
        <v>7909</v>
      </c>
    </row>
    <row r="2228" spans="1:19" x14ac:dyDescent="0.3">
      <c r="A2228" t="s">
        <v>7891</v>
      </c>
      <c r="B2228" t="s">
        <v>7892</v>
      </c>
      <c r="C2228" t="s">
        <v>14</v>
      </c>
      <c r="D2228">
        <v>39.952044999999998</v>
      </c>
      <c r="E2228">
        <v>-75.171670000000006</v>
      </c>
      <c r="F2228" t="s">
        <v>7893</v>
      </c>
      <c r="G2228">
        <v>550</v>
      </c>
      <c r="H2228">
        <v>4</v>
      </c>
      <c r="I2228" t="s">
        <v>7910</v>
      </c>
      <c r="J2228">
        <v>5</v>
      </c>
      <c r="K2228" t="s">
        <v>7911</v>
      </c>
      <c r="L2228" t="s">
        <v>7912</v>
      </c>
      <c r="M2228" t="s">
        <v>7913</v>
      </c>
      <c r="N2228" t="s">
        <v>7914</v>
      </c>
      <c r="O2228" t="s">
        <v>7915</v>
      </c>
      <c r="P2228" t="s">
        <v>7916</v>
      </c>
      <c r="Q2228" t="s">
        <v>7917</v>
      </c>
      <c r="R2228" t="s">
        <v>7918</v>
      </c>
      <c r="S2228" t="s">
        <v>7919</v>
      </c>
    </row>
    <row r="2229" spans="1:19" x14ac:dyDescent="0.3">
      <c r="A2229" t="s">
        <v>7891</v>
      </c>
      <c r="B2229" t="s">
        <v>7892</v>
      </c>
      <c r="C2229" t="s">
        <v>14</v>
      </c>
      <c r="D2229">
        <v>39.952044999999998</v>
      </c>
      <c r="E2229">
        <v>-75.171670000000006</v>
      </c>
      <c r="F2229" t="s">
        <v>7893</v>
      </c>
      <c r="G2229">
        <v>550</v>
      </c>
      <c r="H2229">
        <v>4</v>
      </c>
      <c r="I2229" t="s">
        <v>7920</v>
      </c>
      <c r="J2229">
        <v>3</v>
      </c>
      <c r="K2229" t="s">
        <v>7921</v>
      </c>
      <c r="L2229" t="s">
        <v>7922</v>
      </c>
    </row>
    <row r="2230" spans="1:19" x14ac:dyDescent="0.3">
      <c r="A2230" t="s">
        <v>7891</v>
      </c>
      <c r="B2230" t="s">
        <v>7892</v>
      </c>
      <c r="C2230" t="s">
        <v>14</v>
      </c>
      <c r="D2230">
        <v>39.952044999999998</v>
      </c>
      <c r="E2230">
        <v>-75.171670000000006</v>
      </c>
      <c r="F2230" t="s">
        <v>7893</v>
      </c>
      <c r="G2230">
        <v>550</v>
      </c>
      <c r="H2230">
        <v>4</v>
      </c>
      <c r="I2230" t="s">
        <v>7923</v>
      </c>
      <c r="J2230">
        <v>5</v>
      </c>
      <c r="K2230" t="s">
        <v>7924</v>
      </c>
      <c r="L2230" t="s">
        <v>7925</v>
      </c>
    </row>
    <row r="2231" spans="1:19" x14ac:dyDescent="0.3">
      <c r="A2231" t="s">
        <v>7891</v>
      </c>
      <c r="B2231" t="s">
        <v>7892</v>
      </c>
      <c r="C2231" t="s">
        <v>14</v>
      </c>
      <c r="D2231">
        <v>39.952044999999998</v>
      </c>
      <c r="E2231">
        <v>-75.171670000000006</v>
      </c>
      <c r="F2231" t="s">
        <v>7893</v>
      </c>
      <c r="G2231">
        <v>550</v>
      </c>
      <c r="H2231">
        <v>4</v>
      </c>
      <c r="I2231" t="s">
        <v>7926</v>
      </c>
      <c r="J2231">
        <v>4</v>
      </c>
      <c r="K2231" t="s">
        <v>7927</v>
      </c>
      <c r="L2231" t="s">
        <v>7928</v>
      </c>
    </row>
    <row r="2232" spans="1:19" x14ac:dyDescent="0.3">
      <c r="A2232" t="s">
        <v>7929</v>
      </c>
      <c r="B2232" t="s">
        <v>7930</v>
      </c>
      <c r="C2232" t="s">
        <v>14</v>
      </c>
      <c r="D2232">
        <v>39.947730637399999</v>
      </c>
      <c r="E2232">
        <v>-75.222776194700003</v>
      </c>
      <c r="F2232" t="s">
        <v>7931</v>
      </c>
      <c r="G2232">
        <v>549</v>
      </c>
      <c r="H2232">
        <v>4</v>
      </c>
      <c r="I2232" t="s">
        <v>7932</v>
      </c>
      <c r="J2232">
        <v>5</v>
      </c>
      <c r="K2232" t="s">
        <v>7933</v>
      </c>
      <c r="L2232" t="s">
        <v>7934</v>
      </c>
    </row>
    <row r="2233" spans="1:19" x14ac:dyDescent="0.3">
      <c r="A2233" t="s">
        <v>7929</v>
      </c>
      <c r="B2233" t="s">
        <v>7930</v>
      </c>
      <c r="C2233" t="s">
        <v>14</v>
      </c>
      <c r="D2233">
        <v>39.947730637399999</v>
      </c>
      <c r="E2233">
        <v>-75.222776194700003</v>
      </c>
      <c r="F2233" t="s">
        <v>7931</v>
      </c>
      <c r="G2233">
        <v>549</v>
      </c>
      <c r="H2233">
        <v>4</v>
      </c>
      <c r="I2233" t="s">
        <v>7935</v>
      </c>
      <c r="J2233">
        <v>5</v>
      </c>
      <c r="K2233" t="s">
        <v>7936</v>
      </c>
      <c r="L2233" t="s">
        <v>7937</v>
      </c>
    </row>
    <row r="2234" spans="1:19" x14ac:dyDescent="0.3">
      <c r="A2234" t="s">
        <v>7929</v>
      </c>
      <c r="B2234" t="s">
        <v>7930</v>
      </c>
      <c r="C2234" t="s">
        <v>14</v>
      </c>
      <c r="D2234">
        <v>39.947730637399999</v>
      </c>
      <c r="E2234">
        <v>-75.222776194700003</v>
      </c>
      <c r="F2234" t="s">
        <v>7931</v>
      </c>
      <c r="G2234">
        <v>549</v>
      </c>
      <c r="H2234">
        <v>4</v>
      </c>
      <c r="I2234" t="s">
        <v>7938</v>
      </c>
      <c r="J2234">
        <v>4</v>
      </c>
      <c r="L2234" t="s">
        <v>2365</v>
      </c>
    </row>
    <row r="2235" spans="1:19" x14ac:dyDescent="0.3">
      <c r="A2235" t="s">
        <v>7929</v>
      </c>
      <c r="B2235" t="s">
        <v>7930</v>
      </c>
      <c r="C2235" t="s">
        <v>14</v>
      </c>
      <c r="D2235">
        <v>39.947730637399999</v>
      </c>
      <c r="E2235">
        <v>-75.222776194700003</v>
      </c>
      <c r="F2235" t="s">
        <v>7931</v>
      </c>
      <c r="G2235">
        <v>549</v>
      </c>
      <c r="H2235">
        <v>4</v>
      </c>
      <c r="I2235" t="s">
        <v>7939</v>
      </c>
      <c r="J2235">
        <v>1</v>
      </c>
      <c r="L2235" t="s">
        <v>7940</v>
      </c>
    </row>
    <row r="2236" spans="1:19" x14ac:dyDescent="0.3">
      <c r="A2236" t="s">
        <v>7929</v>
      </c>
      <c r="B2236" t="s">
        <v>7930</v>
      </c>
      <c r="C2236" t="s">
        <v>14</v>
      </c>
      <c r="D2236">
        <v>39.947730637399999</v>
      </c>
      <c r="E2236">
        <v>-75.222776194700003</v>
      </c>
      <c r="F2236" t="s">
        <v>7931</v>
      </c>
      <c r="G2236">
        <v>549</v>
      </c>
      <c r="H2236">
        <v>4</v>
      </c>
      <c r="I2236" t="s">
        <v>7941</v>
      </c>
      <c r="J2236">
        <v>5</v>
      </c>
      <c r="L2236" t="s">
        <v>7942</v>
      </c>
    </row>
    <row r="2237" spans="1:19" x14ac:dyDescent="0.3">
      <c r="A2237" t="s">
        <v>7929</v>
      </c>
      <c r="B2237" t="s">
        <v>7930</v>
      </c>
      <c r="C2237" t="s">
        <v>14</v>
      </c>
      <c r="D2237">
        <v>39.947730637399999</v>
      </c>
      <c r="E2237">
        <v>-75.222776194700003</v>
      </c>
      <c r="F2237" t="s">
        <v>7931</v>
      </c>
      <c r="G2237">
        <v>549</v>
      </c>
      <c r="H2237">
        <v>4</v>
      </c>
      <c r="I2237" t="s">
        <v>7943</v>
      </c>
      <c r="J2237">
        <v>4</v>
      </c>
      <c r="L2237" t="s">
        <v>1444</v>
      </c>
    </row>
    <row r="2238" spans="1:19" x14ac:dyDescent="0.3">
      <c r="A2238" t="s">
        <v>7929</v>
      </c>
      <c r="B2238" t="s">
        <v>7930</v>
      </c>
      <c r="C2238" t="s">
        <v>14</v>
      </c>
      <c r="D2238">
        <v>39.947730637399999</v>
      </c>
      <c r="E2238">
        <v>-75.222776194700003</v>
      </c>
      <c r="F2238" t="s">
        <v>7931</v>
      </c>
      <c r="G2238">
        <v>549</v>
      </c>
      <c r="H2238">
        <v>4</v>
      </c>
      <c r="I2238" t="s">
        <v>7944</v>
      </c>
      <c r="J2238">
        <v>4</v>
      </c>
      <c r="K2238" t="s">
        <v>7945</v>
      </c>
      <c r="L2238" t="s">
        <v>7946</v>
      </c>
    </row>
    <row r="2239" spans="1:19" x14ac:dyDescent="0.3">
      <c r="A2239" t="s">
        <v>7929</v>
      </c>
      <c r="B2239" t="s">
        <v>7930</v>
      </c>
      <c r="C2239" t="s">
        <v>14</v>
      </c>
      <c r="D2239">
        <v>39.947730637399999</v>
      </c>
      <c r="E2239">
        <v>-75.222776194700003</v>
      </c>
      <c r="F2239" t="s">
        <v>7931</v>
      </c>
      <c r="G2239">
        <v>549</v>
      </c>
      <c r="H2239">
        <v>4</v>
      </c>
      <c r="I2239" t="s">
        <v>7947</v>
      </c>
      <c r="J2239">
        <v>5</v>
      </c>
      <c r="K2239" t="s">
        <v>7948</v>
      </c>
      <c r="L2239" t="s">
        <v>7949</v>
      </c>
    </row>
    <row r="2240" spans="1:19" x14ac:dyDescent="0.3">
      <c r="A2240" t="s">
        <v>7929</v>
      </c>
      <c r="B2240" t="s">
        <v>7930</v>
      </c>
      <c r="C2240" t="s">
        <v>14</v>
      </c>
      <c r="D2240">
        <v>39.947730637399999</v>
      </c>
      <c r="E2240">
        <v>-75.222776194700003</v>
      </c>
      <c r="F2240" t="s">
        <v>7931</v>
      </c>
      <c r="G2240">
        <v>549</v>
      </c>
      <c r="H2240">
        <v>4</v>
      </c>
      <c r="I2240" t="s">
        <v>7950</v>
      </c>
      <c r="J2240">
        <v>4</v>
      </c>
      <c r="K2240" t="s">
        <v>7951</v>
      </c>
      <c r="L2240" t="s">
        <v>7952</v>
      </c>
    </row>
    <row r="2241" spans="1:17" x14ac:dyDescent="0.3">
      <c r="A2241" t="s">
        <v>7929</v>
      </c>
      <c r="B2241" t="s">
        <v>7930</v>
      </c>
      <c r="C2241" t="s">
        <v>14</v>
      </c>
      <c r="D2241">
        <v>39.947730637399999</v>
      </c>
      <c r="E2241">
        <v>-75.222776194700003</v>
      </c>
      <c r="F2241" t="s">
        <v>7931</v>
      </c>
      <c r="G2241">
        <v>549</v>
      </c>
      <c r="H2241">
        <v>4</v>
      </c>
      <c r="I2241" t="s">
        <v>7953</v>
      </c>
      <c r="J2241">
        <v>5</v>
      </c>
      <c r="L2241" t="s">
        <v>7954</v>
      </c>
    </row>
    <row r="2242" spans="1:17" x14ac:dyDescent="0.3">
      <c r="A2242" t="s">
        <v>7955</v>
      </c>
      <c r="B2242" t="s">
        <v>7956</v>
      </c>
      <c r="C2242" t="s">
        <v>14</v>
      </c>
      <c r="D2242">
        <v>39.941937250499997</v>
      </c>
      <c r="E2242">
        <v>-75.144683488400005</v>
      </c>
      <c r="F2242" t="s">
        <v>7957</v>
      </c>
      <c r="G2242">
        <v>546</v>
      </c>
      <c r="H2242">
        <v>4</v>
      </c>
      <c r="I2242" t="s">
        <v>7958</v>
      </c>
      <c r="J2242">
        <v>3</v>
      </c>
      <c r="K2242" t="s">
        <v>7959</v>
      </c>
      <c r="L2242" t="s">
        <v>7960</v>
      </c>
    </row>
    <row r="2243" spans="1:17" x14ac:dyDescent="0.3">
      <c r="A2243" t="s">
        <v>7955</v>
      </c>
      <c r="B2243" t="s">
        <v>7956</v>
      </c>
      <c r="C2243" t="s">
        <v>14</v>
      </c>
      <c r="D2243">
        <v>39.941937250499997</v>
      </c>
      <c r="E2243">
        <v>-75.144683488400005</v>
      </c>
      <c r="F2243" t="s">
        <v>7957</v>
      </c>
      <c r="G2243">
        <v>546</v>
      </c>
      <c r="H2243">
        <v>4</v>
      </c>
      <c r="I2243" t="s">
        <v>7961</v>
      </c>
      <c r="J2243">
        <v>5</v>
      </c>
      <c r="K2243" t="s">
        <v>7962</v>
      </c>
      <c r="L2243" t="s">
        <v>796</v>
      </c>
    </row>
    <row r="2244" spans="1:17" x14ac:dyDescent="0.3">
      <c r="A2244" t="s">
        <v>7955</v>
      </c>
      <c r="B2244" t="s">
        <v>7956</v>
      </c>
      <c r="C2244" t="s">
        <v>14</v>
      </c>
      <c r="D2244">
        <v>39.941937250499997</v>
      </c>
      <c r="E2244">
        <v>-75.144683488400005</v>
      </c>
      <c r="F2244" t="s">
        <v>7957</v>
      </c>
      <c r="G2244">
        <v>546</v>
      </c>
      <c r="H2244">
        <v>4</v>
      </c>
      <c r="I2244" t="s">
        <v>7963</v>
      </c>
      <c r="J2244">
        <v>5</v>
      </c>
      <c r="K2244" t="s">
        <v>7964</v>
      </c>
      <c r="L2244" t="s">
        <v>7965</v>
      </c>
    </row>
    <row r="2245" spans="1:17" x14ac:dyDescent="0.3">
      <c r="A2245" t="s">
        <v>7955</v>
      </c>
      <c r="B2245" t="s">
        <v>7956</v>
      </c>
      <c r="C2245" t="s">
        <v>14</v>
      </c>
      <c r="D2245">
        <v>39.941937250499997</v>
      </c>
      <c r="E2245">
        <v>-75.144683488400005</v>
      </c>
      <c r="F2245" t="s">
        <v>7957</v>
      </c>
      <c r="G2245">
        <v>546</v>
      </c>
      <c r="H2245">
        <v>4</v>
      </c>
      <c r="I2245" t="s">
        <v>7966</v>
      </c>
      <c r="J2245">
        <v>5</v>
      </c>
      <c r="L2245" t="s">
        <v>7967</v>
      </c>
    </row>
    <row r="2246" spans="1:17" x14ac:dyDescent="0.3">
      <c r="A2246" t="s">
        <v>7955</v>
      </c>
      <c r="B2246" t="s">
        <v>7956</v>
      </c>
      <c r="C2246" t="s">
        <v>14</v>
      </c>
      <c r="D2246">
        <v>39.941937250499997</v>
      </c>
      <c r="E2246">
        <v>-75.144683488400005</v>
      </c>
      <c r="F2246" t="s">
        <v>7957</v>
      </c>
      <c r="G2246">
        <v>546</v>
      </c>
      <c r="H2246">
        <v>4</v>
      </c>
      <c r="I2246" t="s">
        <v>7968</v>
      </c>
      <c r="J2246">
        <v>4</v>
      </c>
      <c r="K2246" t="s">
        <v>7969</v>
      </c>
      <c r="L2246" t="s">
        <v>7380</v>
      </c>
    </row>
    <row r="2247" spans="1:17" x14ac:dyDescent="0.3">
      <c r="A2247" t="s">
        <v>7955</v>
      </c>
      <c r="B2247" t="s">
        <v>7956</v>
      </c>
      <c r="C2247" t="s">
        <v>14</v>
      </c>
      <c r="D2247">
        <v>39.941937250499997</v>
      </c>
      <c r="E2247">
        <v>-75.144683488400005</v>
      </c>
      <c r="F2247" t="s">
        <v>7957</v>
      </c>
      <c r="G2247">
        <v>546</v>
      </c>
      <c r="H2247">
        <v>4</v>
      </c>
      <c r="I2247" t="s">
        <v>7970</v>
      </c>
      <c r="J2247">
        <v>5</v>
      </c>
      <c r="L2247" t="s">
        <v>7971</v>
      </c>
    </row>
    <row r="2248" spans="1:17" x14ac:dyDescent="0.3">
      <c r="A2248" t="s">
        <v>7955</v>
      </c>
      <c r="B2248" t="s">
        <v>7956</v>
      </c>
      <c r="C2248" t="s">
        <v>14</v>
      </c>
      <c r="D2248">
        <v>39.941937250499997</v>
      </c>
      <c r="E2248">
        <v>-75.144683488400005</v>
      </c>
      <c r="F2248" t="s">
        <v>7957</v>
      </c>
      <c r="G2248">
        <v>546</v>
      </c>
      <c r="H2248">
        <v>4</v>
      </c>
      <c r="I2248" t="s">
        <v>7972</v>
      </c>
      <c r="J2248">
        <v>5</v>
      </c>
      <c r="K2248" t="s">
        <v>7973</v>
      </c>
      <c r="L2248" t="s">
        <v>7974</v>
      </c>
    </row>
    <row r="2249" spans="1:17" x14ac:dyDescent="0.3">
      <c r="A2249" t="s">
        <v>7955</v>
      </c>
      <c r="B2249" t="s">
        <v>7956</v>
      </c>
      <c r="C2249" t="s">
        <v>14</v>
      </c>
      <c r="D2249">
        <v>39.941937250499997</v>
      </c>
      <c r="E2249">
        <v>-75.144683488400005</v>
      </c>
      <c r="F2249" t="s">
        <v>7957</v>
      </c>
      <c r="G2249">
        <v>546</v>
      </c>
      <c r="H2249">
        <v>4</v>
      </c>
      <c r="I2249" t="s">
        <v>7975</v>
      </c>
      <c r="J2249">
        <v>5</v>
      </c>
      <c r="L2249" t="s">
        <v>7976</v>
      </c>
    </row>
    <row r="2250" spans="1:17" x14ac:dyDescent="0.3">
      <c r="A2250" t="s">
        <v>7955</v>
      </c>
      <c r="B2250" t="s">
        <v>7956</v>
      </c>
      <c r="C2250" t="s">
        <v>14</v>
      </c>
      <c r="D2250">
        <v>39.941937250499997</v>
      </c>
      <c r="E2250">
        <v>-75.144683488400005</v>
      </c>
      <c r="F2250" t="s">
        <v>7957</v>
      </c>
      <c r="G2250">
        <v>546</v>
      </c>
      <c r="H2250">
        <v>4</v>
      </c>
      <c r="I2250" t="s">
        <v>7977</v>
      </c>
      <c r="J2250">
        <v>4</v>
      </c>
      <c r="K2250" t="s">
        <v>7978</v>
      </c>
      <c r="L2250" t="s">
        <v>7979</v>
      </c>
    </row>
    <row r="2251" spans="1:17" x14ac:dyDescent="0.3">
      <c r="A2251" t="s">
        <v>7955</v>
      </c>
      <c r="B2251" t="s">
        <v>7956</v>
      </c>
      <c r="C2251" t="s">
        <v>14</v>
      </c>
      <c r="D2251">
        <v>39.941937250499997</v>
      </c>
      <c r="E2251">
        <v>-75.144683488400005</v>
      </c>
      <c r="F2251" t="s">
        <v>7957</v>
      </c>
      <c r="G2251">
        <v>546</v>
      </c>
      <c r="H2251">
        <v>4</v>
      </c>
      <c r="I2251" t="s">
        <v>7980</v>
      </c>
      <c r="J2251">
        <v>5</v>
      </c>
      <c r="L2251" t="s">
        <v>7981</v>
      </c>
    </row>
    <row r="2252" spans="1:17" x14ac:dyDescent="0.3">
      <c r="A2252" t="s">
        <v>7982</v>
      </c>
      <c r="B2252" t="s">
        <v>7983</v>
      </c>
      <c r="C2252" t="s">
        <v>14</v>
      </c>
      <c r="D2252">
        <v>39.949849299999997</v>
      </c>
      <c r="E2252">
        <v>-75.1615489</v>
      </c>
      <c r="F2252" t="s">
        <v>7984</v>
      </c>
      <c r="G2252">
        <v>545</v>
      </c>
      <c r="H2252">
        <v>3.5</v>
      </c>
      <c r="I2252" t="s">
        <v>7985</v>
      </c>
      <c r="J2252">
        <v>4</v>
      </c>
      <c r="K2252" t="s">
        <v>7986</v>
      </c>
      <c r="L2252" t="s">
        <v>7987</v>
      </c>
    </row>
    <row r="2253" spans="1:17" x14ac:dyDescent="0.3">
      <c r="A2253" t="s">
        <v>7982</v>
      </c>
      <c r="B2253" t="s">
        <v>7983</v>
      </c>
      <c r="C2253" t="s">
        <v>14</v>
      </c>
      <c r="D2253">
        <v>39.949849299999997</v>
      </c>
      <c r="E2253">
        <v>-75.1615489</v>
      </c>
      <c r="F2253" t="s">
        <v>7984</v>
      </c>
      <c r="G2253">
        <v>545</v>
      </c>
      <c r="H2253">
        <v>3.5</v>
      </c>
      <c r="I2253" t="s">
        <v>7988</v>
      </c>
      <c r="J2253">
        <v>2</v>
      </c>
      <c r="K2253" t="s">
        <v>7989</v>
      </c>
      <c r="L2253" t="s">
        <v>7990</v>
      </c>
      <c r="M2253" t="s">
        <v>7991</v>
      </c>
      <c r="N2253" t="s">
        <v>7992</v>
      </c>
      <c r="O2253" t="s">
        <v>7993</v>
      </c>
      <c r="P2253" t="s">
        <v>7994</v>
      </c>
      <c r="Q2253" t="s">
        <v>7995</v>
      </c>
    </row>
    <row r="2254" spans="1:17" x14ac:dyDescent="0.3">
      <c r="A2254" t="s">
        <v>7982</v>
      </c>
      <c r="B2254" t="s">
        <v>7983</v>
      </c>
      <c r="C2254" t="s">
        <v>14</v>
      </c>
      <c r="D2254">
        <v>39.949849299999997</v>
      </c>
      <c r="E2254">
        <v>-75.1615489</v>
      </c>
      <c r="F2254" t="s">
        <v>7984</v>
      </c>
      <c r="G2254">
        <v>545</v>
      </c>
      <c r="H2254">
        <v>3.5</v>
      </c>
      <c r="I2254" t="s">
        <v>7996</v>
      </c>
      <c r="J2254">
        <v>4</v>
      </c>
      <c r="K2254" t="s">
        <v>7997</v>
      </c>
      <c r="L2254" t="s">
        <v>7998</v>
      </c>
    </row>
    <row r="2255" spans="1:17" x14ac:dyDescent="0.3">
      <c r="A2255" t="s">
        <v>7982</v>
      </c>
      <c r="B2255" t="s">
        <v>7983</v>
      </c>
      <c r="C2255" t="s">
        <v>14</v>
      </c>
      <c r="D2255">
        <v>39.949849299999997</v>
      </c>
      <c r="E2255">
        <v>-75.1615489</v>
      </c>
      <c r="F2255" t="s">
        <v>7984</v>
      </c>
      <c r="G2255">
        <v>545</v>
      </c>
      <c r="H2255">
        <v>3.5</v>
      </c>
      <c r="I2255" t="s">
        <v>7999</v>
      </c>
      <c r="J2255">
        <v>3</v>
      </c>
      <c r="K2255" t="s">
        <v>8000</v>
      </c>
      <c r="L2255" t="s">
        <v>6739</v>
      </c>
    </row>
    <row r="2256" spans="1:17" x14ac:dyDescent="0.3">
      <c r="A2256" t="s">
        <v>7982</v>
      </c>
      <c r="B2256" t="s">
        <v>7983</v>
      </c>
      <c r="C2256" t="s">
        <v>14</v>
      </c>
      <c r="D2256">
        <v>39.949849299999997</v>
      </c>
      <c r="E2256">
        <v>-75.1615489</v>
      </c>
      <c r="F2256" t="s">
        <v>7984</v>
      </c>
      <c r="G2256">
        <v>545</v>
      </c>
      <c r="H2256">
        <v>3.5</v>
      </c>
      <c r="I2256" t="s">
        <v>8001</v>
      </c>
      <c r="J2256">
        <v>4</v>
      </c>
      <c r="K2256" t="s">
        <v>8002</v>
      </c>
      <c r="L2256" t="s">
        <v>8003</v>
      </c>
    </row>
    <row r="2257" spans="1:39" x14ac:dyDescent="0.3">
      <c r="A2257" t="s">
        <v>7982</v>
      </c>
      <c r="B2257" t="s">
        <v>7983</v>
      </c>
      <c r="C2257" t="s">
        <v>14</v>
      </c>
      <c r="D2257">
        <v>39.949849299999997</v>
      </c>
      <c r="E2257">
        <v>-75.1615489</v>
      </c>
      <c r="F2257" t="s">
        <v>7984</v>
      </c>
      <c r="G2257">
        <v>545</v>
      </c>
      <c r="H2257">
        <v>3.5</v>
      </c>
      <c r="I2257" t="s">
        <v>8004</v>
      </c>
      <c r="J2257">
        <v>2</v>
      </c>
      <c r="K2257" t="s">
        <v>8005</v>
      </c>
      <c r="L2257" t="s">
        <v>8006</v>
      </c>
    </row>
    <row r="2258" spans="1:39" x14ac:dyDescent="0.3">
      <c r="A2258" t="s">
        <v>7982</v>
      </c>
      <c r="B2258" t="s">
        <v>7983</v>
      </c>
      <c r="C2258" t="s">
        <v>14</v>
      </c>
      <c r="D2258">
        <v>39.949849299999997</v>
      </c>
      <c r="E2258">
        <v>-75.1615489</v>
      </c>
      <c r="F2258" t="s">
        <v>7984</v>
      </c>
      <c r="G2258">
        <v>545</v>
      </c>
      <c r="H2258">
        <v>3.5</v>
      </c>
      <c r="I2258" t="s">
        <v>8007</v>
      </c>
      <c r="J2258">
        <v>4</v>
      </c>
      <c r="K2258" t="s">
        <v>8008</v>
      </c>
      <c r="L2258" t="s">
        <v>5844</v>
      </c>
    </row>
    <row r="2259" spans="1:39" x14ac:dyDescent="0.3">
      <c r="A2259" t="s">
        <v>7982</v>
      </c>
      <c r="B2259" t="s">
        <v>7983</v>
      </c>
      <c r="C2259" t="s">
        <v>14</v>
      </c>
      <c r="D2259">
        <v>39.949849299999997</v>
      </c>
      <c r="E2259">
        <v>-75.1615489</v>
      </c>
      <c r="F2259" t="s">
        <v>7984</v>
      </c>
      <c r="G2259">
        <v>545</v>
      </c>
      <c r="H2259">
        <v>3.5</v>
      </c>
      <c r="I2259" t="s">
        <v>8009</v>
      </c>
      <c r="J2259">
        <v>5</v>
      </c>
      <c r="K2259" t="s">
        <v>8010</v>
      </c>
      <c r="L2259" t="s">
        <v>8011</v>
      </c>
    </row>
    <row r="2260" spans="1:39" x14ac:dyDescent="0.3">
      <c r="A2260" t="s">
        <v>7982</v>
      </c>
      <c r="B2260" t="s">
        <v>7983</v>
      </c>
      <c r="C2260" t="s">
        <v>14</v>
      </c>
      <c r="D2260">
        <v>39.949849299999997</v>
      </c>
      <c r="E2260">
        <v>-75.1615489</v>
      </c>
      <c r="F2260" t="s">
        <v>7984</v>
      </c>
      <c r="G2260">
        <v>545</v>
      </c>
      <c r="H2260">
        <v>3.5</v>
      </c>
      <c r="I2260" t="s">
        <v>8012</v>
      </c>
      <c r="J2260">
        <v>3</v>
      </c>
      <c r="K2260" t="s">
        <v>8013</v>
      </c>
      <c r="L2260" t="s">
        <v>8014</v>
      </c>
    </row>
    <row r="2261" spans="1:39" x14ac:dyDescent="0.3">
      <c r="A2261" t="s">
        <v>7982</v>
      </c>
      <c r="B2261" t="s">
        <v>7983</v>
      </c>
      <c r="C2261" t="s">
        <v>14</v>
      </c>
      <c r="D2261">
        <v>39.949849299999997</v>
      </c>
      <c r="E2261">
        <v>-75.1615489</v>
      </c>
      <c r="F2261" t="s">
        <v>7984</v>
      </c>
      <c r="G2261">
        <v>545</v>
      </c>
      <c r="H2261">
        <v>3.5</v>
      </c>
      <c r="I2261" t="s">
        <v>8015</v>
      </c>
      <c r="J2261">
        <v>5</v>
      </c>
      <c r="K2261" t="s">
        <v>8016</v>
      </c>
      <c r="L2261" t="s">
        <v>8017</v>
      </c>
    </row>
    <row r="2262" spans="1:39" x14ac:dyDescent="0.3">
      <c r="A2262" t="s">
        <v>8018</v>
      </c>
      <c r="B2262" t="s">
        <v>8019</v>
      </c>
      <c r="C2262" t="s">
        <v>14</v>
      </c>
      <c r="D2262">
        <v>39.953679100000002</v>
      </c>
      <c r="E2262">
        <v>-75.155108100000007</v>
      </c>
      <c r="F2262" t="s">
        <v>8020</v>
      </c>
      <c r="G2262">
        <v>544</v>
      </c>
      <c r="H2262">
        <v>4</v>
      </c>
      <c r="I2262" t="s">
        <v>8021</v>
      </c>
      <c r="J2262">
        <v>1</v>
      </c>
      <c r="K2262" t="s">
        <v>8022</v>
      </c>
      <c r="L2262" t="s">
        <v>8023</v>
      </c>
    </row>
    <row r="2263" spans="1:39" x14ac:dyDescent="0.3">
      <c r="A2263" t="s">
        <v>8018</v>
      </c>
      <c r="B2263" t="s">
        <v>8019</v>
      </c>
      <c r="C2263" t="s">
        <v>14</v>
      </c>
      <c r="D2263">
        <v>39.953679100000002</v>
      </c>
      <c r="E2263">
        <v>-75.155108100000007</v>
      </c>
      <c r="F2263" t="s">
        <v>8020</v>
      </c>
      <c r="G2263">
        <v>544</v>
      </c>
      <c r="H2263">
        <v>4</v>
      </c>
      <c r="I2263" t="s">
        <v>8024</v>
      </c>
      <c r="J2263">
        <v>5</v>
      </c>
      <c r="K2263" t="s">
        <v>8025</v>
      </c>
      <c r="L2263" t="s">
        <v>8026</v>
      </c>
    </row>
    <row r="2264" spans="1:39" x14ac:dyDescent="0.3">
      <c r="A2264" t="s">
        <v>8018</v>
      </c>
      <c r="B2264" t="s">
        <v>8019</v>
      </c>
      <c r="C2264" t="s">
        <v>14</v>
      </c>
      <c r="D2264">
        <v>39.953679100000002</v>
      </c>
      <c r="E2264">
        <v>-75.155108100000007</v>
      </c>
      <c r="F2264" t="s">
        <v>8020</v>
      </c>
      <c r="G2264">
        <v>544</v>
      </c>
      <c r="H2264">
        <v>4</v>
      </c>
      <c r="I2264" t="s">
        <v>8027</v>
      </c>
      <c r="J2264">
        <v>3</v>
      </c>
      <c r="K2264" t="s">
        <v>8028</v>
      </c>
      <c r="L2264" t="s">
        <v>8029</v>
      </c>
      <c r="M2264" t="s">
        <v>8030</v>
      </c>
      <c r="N2264" t="s">
        <v>8031</v>
      </c>
      <c r="O2264" t="s">
        <v>8032</v>
      </c>
      <c r="P2264" t="s">
        <v>8033</v>
      </c>
      <c r="Q2264" t="s">
        <v>8034</v>
      </c>
      <c r="R2264" t="s">
        <v>8035</v>
      </c>
      <c r="S2264" t="s">
        <v>8036</v>
      </c>
      <c r="T2264" t="s">
        <v>1854</v>
      </c>
      <c r="U2264" t="s">
        <v>8037</v>
      </c>
      <c r="V2264" t="s">
        <v>8038</v>
      </c>
      <c r="W2264" t="s">
        <v>8039</v>
      </c>
      <c r="X2264" t="s">
        <v>8040</v>
      </c>
      <c r="Y2264" t="s">
        <v>8041</v>
      </c>
      <c r="Z2264" t="s">
        <v>8042</v>
      </c>
      <c r="AA2264" t="s">
        <v>8043</v>
      </c>
      <c r="AB2264" t="s">
        <v>8044</v>
      </c>
      <c r="AC2264" t="s">
        <v>8045</v>
      </c>
      <c r="AD2264" t="s">
        <v>8046</v>
      </c>
      <c r="AE2264" t="s">
        <v>8047</v>
      </c>
    </row>
    <row r="2265" spans="1:39" x14ac:dyDescent="0.3">
      <c r="A2265" t="s">
        <v>8018</v>
      </c>
      <c r="B2265" t="s">
        <v>8019</v>
      </c>
      <c r="C2265" t="s">
        <v>14</v>
      </c>
      <c r="D2265">
        <v>39.953679100000002</v>
      </c>
      <c r="E2265">
        <v>-75.155108100000007</v>
      </c>
      <c r="F2265" t="s">
        <v>8020</v>
      </c>
      <c r="G2265">
        <v>544</v>
      </c>
      <c r="H2265">
        <v>4</v>
      </c>
      <c r="I2265" t="s">
        <v>8048</v>
      </c>
      <c r="J2265">
        <v>4</v>
      </c>
      <c r="L2265" t="s">
        <v>8049</v>
      </c>
    </row>
    <row r="2266" spans="1:39" x14ac:dyDescent="0.3">
      <c r="A2266" t="s">
        <v>8018</v>
      </c>
      <c r="B2266" t="s">
        <v>8019</v>
      </c>
      <c r="C2266" t="s">
        <v>14</v>
      </c>
      <c r="D2266">
        <v>39.953679100000002</v>
      </c>
      <c r="E2266">
        <v>-75.155108100000007</v>
      </c>
      <c r="F2266" t="s">
        <v>8020</v>
      </c>
      <c r="G2266">
        <v>544</v>
      </c>
      <c r="H2266">
        <v>4</v>
      </c>
      <c r="I2266" t="s">
        <v>8050</v>
      </c>
      <c r="J2266">
        <v>5</v>
      </c>
      <c r="L2266" t="s">
        <v>8051</v>
      </c>
    </row>
    <row r="2267" spans="1:39" x14ac:dyDescent="0.3">
      <c r="A2267" t="s">
        <v>8018</v>
      </c>
      <c r="B2267" t="s">
        <v>8019</v>
      </c>
      <c r="C2267" t="s">
        <v>14</v>
      </c>
      <c r="D2267">
        <v>39.953679100000002</v>
      </c>
      <c r="E2267">
        <v>-75.155108100000007</v>
      </c>
      <c r="F2267" t="s">
        <v>8020</v>
      </c>
      <c r="G2267">
        <v>544</v>
      </c>
      <c r="H2267">
        <v>4</v>
      </c>
      <c r="I2267" t="s">
        <v>8052</v>
      </c>
      <c r="J2267">
        <v>5</v>
      </c>
      <c r="K2267" t="s">
        <v>8053</v>
      </c>
      <c r="L2267" t="s">
        <v>8054</v>
      </c>
    </row>
    <row r="2268" spans="1:39" x14ac:dyDescent="0.3">
      <c r="A2268" t="s">
        <v>8018</v>
      </c>
      <c r="B2268" t="s">
        <v>8019</v>
      </c>
      <c r="C2268" t="s">
        <v>14</v>
      </c>
      <c r="D2268">
        <v>39.953679100000002</v>
      </c>
      <c r="E2268">
        <v>-75.155108100000007</v>
      </c>
      <c r="F2268" t="s">
        <v>8020</v>
      </c>
      <c r="G2268">
        <v>544</v>
      </c>
      <c r="H2268">
        <v>4</v>
      </c>
      <c r="I2268" t="s">
        <v>8055</v>
      </c>
      <c r="J2268">
        <v>5</v>
      </c>
      <c r="K2268" t="s">
        <v>8056</v>
      </c>
      <c r="L2268" t="s">
        <v>8057</v>
      </c>
    </row>
    <row r="2269" spans="1:39" x14ac:dyDescent="0.3">
      <c r="A2269" t="s">
        <v>8018</v>
      </c>
      <c r="B2269" t="s">
        <v>8019</v>
      </c>
      <c r="C2269" t="s">
        <v>14</v>
      </c>
      <c r="D2269">
        <v>39.953679100000002</v>
      </c>
      <c r="E2269">
        <v>-75.155108100000007</v>
      </c>
      <c r="F2269" t="s">
        <v>8020</v>
      </c>
      <c r="G2269">
        <v>544</v>
      </c>
      <c r="H2269">
        <v>4</v>
      </c>
      <c r="I2269" t="s">
        <v>8058</v>
      </c>
      <c r="J2269">
        <v>2</v>
      </c>
      <c r="K2269" t="s">
        <v>8059</v>
      </c>
      <c r="L2269" t="s">
        <v>8060</v>
      </c>
    </row>
    <row r="2270" spans="1:39" x14ac:dyDescent="0.3">
      <c r="A2270" t="s">
        <v>8018</v>
      </c>
      <c r="B2270" t="s">
        <v>8019</v>
      </c>
      <c r="C2270" t="s">
        <v>14</v>
      </c>
      <c r="D2270">
        <v>39.953679100000002</v>
      </c>
      <c r="E2270">
        <v>-75.155108100000007</v>
      </c>
      <c r="F2270" t="s">
        <v>8020</v>
      </c>
      <c r="G2270">
        <v>544</v>
      </c>
      <c r="H2270">
        <v>4</v>
      </c>
      <c r="I2270" t="s">
        <v>8061</v>
      </c>
      <c r="J2270">
        <v>4</v>
      </c>
      <c r="K2270" t="s">
        <v>8062</v>
      </c>
      <c r="L2270" t="s">
        <v>8063</v>
      </c>
    </row>
    <row r="2271" spans="1:39" x14ac:dyDescent="0.3">
      <c r="A2271" t="s">
        <v>8018</v>
      </c>
      <c r="B2271" t="s">
        <v>8019</v>
      </c>
      <c r="C2271" t="s">
        <v>14</v>
      </c>
      <c r="D2271">
        <v>39.953679100000002</v>
      </c>
      <c r="E2271">
        <v>-75.155108100000007</v>
      </c>
      <c r="F2271" t="s">
        <v>8020</v>
      </c>
      <c r="G2271">
        <v>544</v>
      </c>
      <c r="H2271">
        <v>4</v>
      </c>
      <c r="I2271" t="s">
        <v>8064</v>
      </c>
      <c r="J2271">
        <v>5</v>
      </c>
      <c r="K2271" t="s">
        <v>8065</v>
      </c>
      <c r="L2271" t="s">
        <v>8066</v>
      </c>
      <c r="M2271" t="s">
        <v>8067</v>
      </c>
      <c r="N2271" t="s">
        <v>8068</v>
      </c>
      <c r="O2271" t="s">
        <v>8069</v>
      </c>
      <c r="P2271" t="s">
        <v>8070</v>
      </c>
      <c r="Q2271" t="s">
        <v>8071</v>
      </c>
      <c r="R2271" t="s">
        <v>8072</v>
      </c>
      <c r="S2271" t="s">
        <v>8073</v>
      </c>
      <c r="T2271" t="s">
        <v>8074</v>
      </c>
      <c r="U2271" t="s">
        <v>8075</v>
      </c>
      <c r="V2271" t="s">
        <v>8076</v>
      </c>
      <c r="W2271" t="s">
        <v>8077</v>
      </c>
      <c r="X2271" t="s">
        <v>8078</v>
      </c>
      <c r="Y2271" t="s">
        <v>8079</v>
      </c>
      <c r="Z2271" t="s">
        <v>8080</v>
      </c>
      <c r="AA2271" t="s">
        <v>8081</v>
      </c>
      <c r="AB2271" t="s">
        <v>8082</v>
      </c>
      <c r="AC2271" t="s">
        <v>8083</v>
      </c>
      <c r="AD2271" t="s">
        <v>8084</v>
      </c>
      <c r="AE2271" t="s">
        <v>8085</v>
      </c>
      <c r="AF2271" t="s">
        <v>8086</v>
      </c>
      <c r="AG2271" t="s">
        <v>8087</v>
      </c>
      <c r="AH2271" t="s">
        <v>8088</v>
      </c>
      <c r="AI2271" t="s">
        <v>8089</v>
      </c>
      <c r="AJ2271" t="s">
        <v>8090</v>
      </c>
      <c r="AK2271" t="s">
        <v>8091</v>
      </c>
      <c r="AL2271" t="s">
        <v>8092</v>
      </c>
      <c r="AM2271" t="s">
        <v>8093</v>
      </c>
    </row>
    <row r="2272" spans="1:39" x14ac:dyDescent="0.3">
      <c r="A2272" t="s">
        <v>8094</v>
      </c>
      <c r="B2272" t="s">
        <v>8095</v>
      </c>
      <c r="C2272" t="s">
        <v>14</v>
      </c>
      <c r="D2272">
        <v>39.948706000000001</v>
      </c>
      <c r="E2272">
        <v>-75.142686999999995</v>
      </c>
      <c r="F2272" t="s">
        <v>8096</v>
      </c>
      <c r="G2272">
        <v>541</v>
      </c>
      <c r="H2272">
        <v>4</v>
      </c>
      <c r="I2272" t="s">
        <v>8097</v>
      </c>
      <c r="J2272">
        <v>3</v>
      </c>
      <c r="K2272" t="s">
        <v>8098</v>
      </c>
      <c r="L2272" t="s">
        <v>8099</v>
      </c>
    </row>
    <row r="2273" spans="1:18" x14ac:dyDescent="0.3">
      <c r="A2273" t="s">
        <v>8094</v>
      </c>
      <c r="B2273" t="s">
        <v>8095</v>
      </c>
      <c r="C2273" t="s">
        <v>14</v>
      </c>
      <c r="D2273">
        <v>39.948706000000001</v>
      </c>
      <c r="E2273">
        <v>-75.142686999999995</v>
      </c>
      <c r="F2273" t="s">
        <v>8096</v>
      </c>
      <c r="G2273">
        <v>541</v>
      </c>
      <c r="H2273">
        <v>4</v>
      </c>
      <c r="I2273" t="s">
        <v>8100</v>
      </c>
      <c r="J2273">
        <v>5</v>
      </c>
      <c r="K2273" t="s">
        <v>8101</v>
      </c>
      <c r="L2273" t="s">
        <v>8102</v>
      </c>
    </row>
    <row r="2274" spans="1:18" x14ac:dyDescent="0.3">
      <c r="A2274" t="s">
        <v>8094</v>
      </c>
      <c r="B2274" t="s">
        <v>8095</v>
      </c>
      <c r="C2274" t="s">
        <v>14</v>
      </c>
      <c r="D2274">
        <v>39.948706000000001</v>
      </c>
      <c r="E2274">
        <v>-75.142686999999995</v>
      </c>
      <c r="F2274" t="s">
        <v>8096</v>
      </c>
      <c r="G2274">
        <v>541</v>
      </c>
      <c r="H2274">
        <v>4</v>
      </c>
      <c r="I2274" t="s">
        <v>8103</v>
      </c>
      <c r="J2274">
        <v>4</v>
      </c>
      <c r="L2274" t="s">
        <v>137</v>
      </c>
    </row>
    <row r="2275" spans="1:18" x14ac:dyDescent="0.3">
      <c r="A2275" t="s">
        <v>8094</v>
      </c>
      <c r="B2275" t="s">
        <v>8095</v>
      </c>
      <c r="C2275" t="s">
        <v>14</v>
      </c>
      <c r="D2275">
        <v>39.948706000000001</v>
      </c>
      <c r="E2275">
        <v>-75.142686999999995</v>
      </c>
      <c r="F2275" t="s">
        <v>8096</v>
      </c>
      <c r="G2275">
        <v>541</v>
      </c>
      <c r="H2275">
        <v>4</v>
      </c>
      <c r="I2275" t="s">
        <v>8104</v>
      </c>
      <c r="J2275">
        <v>2</v>
      </c>
      <c r="K2275" t="s">
        <v>8105</v>
      </c>
      <c r="L2275" t="s">
        <v>8106</v>
      </c>
      <c r="M2275" t="s">
        <v>8107</v>
      </c>
      <c r="N2275" t="s">
        <v>8108</v>
      </c>
      <c r="O2275" t="s">
        <v>8109</v>
      </c>
      <c r="P2275" t="s">
        <v>8110</v>
      </c>
      <c r="Q2275" t="s">
        <v>8111</v>
      </c>
      <c r="R2275" t="s">
        <v>8112</v>
      </c>
    </row>
    <row r="2276" spans="1:18" x14ac:dyDescent="0.3">
      <c r="A2276" t="s">
        <v>8094</v>
      </c>
      <c r="B2276" t="s">
        <v>8095</v>
      </c>
      <c r="C2276" t="s">
        <v>14</v>
      </c>
      <c r="D2276">
        <v>39.948706000000001</v>
      </c>
      <c r="E2276">
        <v>-75.142686999999995</v>
      </c>
      <c r="F2276" t="s">
        <v>8096</v>
      </c>
      <c r="G2276">
        <v>541</v>
      </c>
      <c r="H2276">
        <v>4</v>
      </c>
      <c r="I2276" t="s">
        <v>8113</v>
      </c>
      <c r="J2276">
        <v>4</v>
      </c>
      <c r="K2276" t="s">
        <v>8114</v>
      </c>
      <c r="L2276" t="s">
        <v>8115</v>
      </c>
    </row>
    <row r="2277" spans="1:18" x14ac:dyDescent="0.3">
      <c r="A2277" t="s">
        <v>8094</v>
      </c>
      <c r="B2277" t="s">
        <v>8095</v>
      </c>
      <c r="C2277" t="s">
        <v>14</v>
      </c>
      <c r="D2277">
        <v>39.948706000000001</v>
      </c>
      <c r="E2277">
        <v>-75.142686999999995</v>
      </c>
      <c r="F2277" t="s">
        <v>8096</v>
      </c>
      <c r="G2277">
        <v>541</v>
      </c>
      <c r="H2277">
        <v>4</v>
      </c>
      <c r="I2277" t="s">
        <v>8116</v>
      </c>
      <c r="J2277">
        <v>5</v>
      </c>
      <c r="K2277" t="s">
        <v>8117</v>
      </c>
      <c r="L2277" t="s">
        <v>8118</v>
      </c>
    </row>
    <row r="2278" spans="1:18" x14ac:dyDescent="0.3">
      <c r="A2278" t="s">
        <v>8094</v>
      </c>
      <c r="B2278" t="s">
        <v>8095</v>
      </c>
      <c r="C2278" t="s">
        <v>14</v>
      </c>
      <c r="D2278">
        <v>39.948706000000001</v>
      </c>
      <c r="E2278">
        <v>-75.142686999999995</v>
      </c>
      <c r="F2278" t="s">
        <v>8096</v>
      </c>
      <c r="G2278">
        <v>541</v>
      </c>
      <c r="H2278">
        <v>4</v>
      </c>
      <c r="I2278" t="s">
        <v>8119</v>
      </c>
      <c r="J2278">
        <v>5</v>
      </c>
      <c r="K2278" t="s">
        <v>8120</v>
      </c>
      <c r="L2278" t="s">
        <v>8121</v>
      </c>
    </row>
    <row r="2279" spans="1:18" x14ac:dyDescent="0.3">
      <c r="A2279" t="s">
        <v>8094</v>
      </c>
      <c r="B2279" t="s">
        <v>8095</v>
      </c>
      <c r="C2279" t="s">
        <v>14</v>
      </c>
      <c r="D2279">
        <v>39.948706000000001</v>
      </c>
      <c r="E2279">
        <v>-75.142686999999995</v>
      </c>
      <c r="F2279" t="s">
        <v>8096</v>
      </c>
      <c r="G2279">
        <v>541</v>
      </c>
      <c r="H2279">
        <v>4</v>
      </c>
      <c r="I2279" t="s">
        <v>8122</v>
      </c>
      <c r="J2279">
        <v>5</v>
      </c>
      <c r="K2279" t="s">
        <v>8123</v>
      </c>
      <c r="L2279" t="s">
        <v>1041</v>
      </c>
    </row>
    <row r="2280" spans="1:18" x14ac:dyDescent="0.3">
      <c r="A2280" t="s">
        <v>8094</v>
      </c>
      <c r="B2280" t="s">
        <v>8095</v>
      </c>
      <c r="C2280" t="s">
        <v>14</v>
      </c>
      <c r="D2280">
        <v>39.948706000000001</v>
      </c>
      <c r="E2280">
        <v>-75.142686999999995</v>
      </c>
      <c r="F2280" t="s">
        <v>8096</v>
      </c>
      <c r="G2280">
        <v>541</v>
      </c>
      <c r="H2280">
        <v>4</v>
      </c>
      <c r="I2280" t="s">
        <v>8124</v>
      </c>
      <c r="J2280">
        <v>4</v>
      </c>
      <c r="K2280" t="s">
        <v>8125</v>
      </c>
      <c r="L2280" t="s">
        <v>8126</v>
      </c>
    </row>
    <row r="2281" spans="1:18" x14ac:dyDescent="0.3">
      <c r="A2281" t="s">
        <v>8094</v>
      </c>
      <c r="B2281" t="s">
        <v>8095</v>
      </c>
      <c r="C2281" t="s">
        <v>14</v>
      </c>
      <c r="D2281">
        <v>39.948706000000001</v>
      </c>
      <c r="E2281">
        <v>-75.142686999999995</v>
      </c>
      <c r="F2281" t="s">
        <v>8096</v>
      </c>
      <c r="G2281">
        <v>541</v>
      </c>
      <c r="H2281">
        <v>4</v>
      </c>
      <c r="I2281" t="s">
        <v>8127</v>
      </c>
      <c r="J2281">
        <v>5</v>
      </c>
      <c r="L2281" t="s">
        <v>8128</v>
      </c>
    </row>
    <row r="2282" spans="1:18" x14ac:dyDescent="0.3">
      <c r="A2282" t="s">
        <v>8129</v>
      </c>
      <c r="B2282" t="s">
        <v>8130</v>
      </c>
      <c r="C2282" t="s">
        <v>14</v>
      </c>
      <c r="D2282">
        <v>39.953229</v>
      </c>
      <c r="E2282">
        <v>-75.156582</v>
      </c>
      <c r="F2282" t="s">
        <v>8131</v>
      </c>
      <c r="G2282">
        <v>538</v>
      </c>
      <c r="H2282">
        <v>4.5</v>
      </c>
      <c r="I2282" t="s">
        <v>8132</v>
      </c>
      <c r="J2282">
        <v>4</v>
      </c>
      <c r="K2282" t="s">
        <v>8133</v>
      </c>
      <c r="L2282" t="s">
        <v>8134</v>
      </c>
    </row>
    <row r="2283" spans="1:18" x14ac:dyDescent="0.3">
      <c r="A2283" t="s">
        <v>8129</v>
      </c>
      <c r="B2283" t="s">
        <v>8130</v>
      </c>
      <c r="C2283" t="s">
        <v>14</v>
      </c>
      <c r="D2283">
        <v>39.953229</v>
      </c>
      <c r="E2283">
        <v>-75.156582</v>
      </c>
      <c r="F2283" t="s">
        <v>8131</v>
      </c>
      <c r="G2283">
        <v>538</v>
      </c>
      <c r="H2283">
        <v>4.5</v>
      </c>
      <c r="I2283" t="s">
        <v>8135</v>
      </c>
      <c r="J2283">
        <v>5</v>
      </c>
      <c r="K2283" t="s">
        <v>8136</v>
      </c>
      <c r="L2283" t="s">
        <v>8137</v>
      </c>
    </row>
    <row r="2284" spans="1:18" x14ac:dyDescent="0.3">
      <c r="A2284" t="s">
        <v>8129</v>
      </c>
      <c r="B2284" t="s">
        <v>8130</v>
      </c>
      <c r="C2284" t="s">
        <v>14</v>
      </c>
      <c r="D2284">
        <v>39.953229</v>
      </c>
      <c r="E2284">
        <v>-75.156582</v>
      </c>
      <c r="F2284" t="s">
        <v>8131</v>
      </c>
      <c r="G2284">
        <v>538</v>
      </c>
      <c r="H2284">
        <v>4.5</v>
      </c>
      <c r="I2284" t="s">
        <v>8138</v>
      </c>
      <c r="J2284">
        <v>5</v>
      </c>
      <c r="L2284" t="s">
        <v>8139</v>
      </c>
    </row>
    <row r="2285" spans="1:18" x14ac:dyDescent="0.3">
      <c r="A2285" t="s">
        <v>8129</v>
      </c>
      <c r="B2285" t="s">
        <v>8130</v>
      </c>
      <c r="C2285" t="s">
        <v>14</v>
      </c>
      <c r="D2285">
        <v>39.953229</v>
      </c>
      <c r="E2285">
        <v>-75.156582</v>
      </c>
      <c r="F2285" t="s">
        <v>8131</v>
      </c>
      <c r="G2285">
        <v>538</v>
      </c>
      <c r="H2285">
        <v>4.5</v>
      </c>
      <c r="I2285" t="s">
        <v>8140</v>
      </c>
      <c r="J2285">
        <v>5</v>
      </c>
      <c r="K2285" t="s">
        <v>8141</v>
      </c>
      <c r="L2285" t="s">
        <v>8142</v>
      </c>
    </row>
    <row r="2286" spans="1:18" x14ac:dyDescent="0.3">
      <c r="A2286" t="s">
        <v>8129</v>
      </c>
      <c r="B2286" t="s">
        <v>8130</v>
      </c>
      <c r="C2286" t="s">
        <v>14</v>
      </c>
      <c r="D2286">
        <v>39.953229</v>
      </c>
      <c r="E2286">
        <v>-75.156582</v>
      </c>
      <c r="F2286" t="s">
        <v>8131</v>
      </c>
      <c r="G2286">
        <v>538</v>
      </c>
      <c r="H2286">
        <v>4.5</v>
      </c>
      <c r="I2286" t="s">
        <v>8143</v>
      </c>
      <c r="J2286">
        <v>3</v>
      </c>
      <c r="K2286" t="s">
        <v>8144</v>
      </c>
      <c r="L2286" t="s">
        <v>4112</v>
      </c>
    </row>
    <row r="2287" spans="1:18" x14ac:dyDescent="0.3">
      <c r="A2287" t="s">
        <v>8129</v>
      </c>
      <c r="B2287" t="s">
        <v>8130</v>
      </c>
      <c r="C2287" t="s">
        <v>14</v>
      </c>
      <c r="D2287">
        <v>39.953229</v>
      </c>
      <c r="E2287">
        <v>-75.156582</v>
      </c>
      <c r="F2287" t="s">
        <v>8131</v>
      </c>
      <c r="G2287">
        <v>538</v>
      </c>
      <c r="H2287">
        <v>4.5</v>
      </c>
      <c r="I2287" t="s">
        <v>8145</v>
      </c>
      <c r="J2287">
        <v>4</v>
      </c>
      <c r="L2287" t="s">
        <v>8146</v>
      </c>
    </row>
    <row r="2288" spans="1:18" x14ac:dyDescent="0.3">
      <c r="A2288" t="s">
        <v>8129</v>
      </c>
      <c r="B2288" t="s">
        <v>8130</v>
      </c>
      <c r="C2288" t="s">
        <v>14</v>
      </c>
      <c r="D2288">
        <v>39.953229</v>
      </c>
      <c r="E2288">
        <v>-75.156582</v>
      </c>
      <c r="F2288" t="s">
        <v>8131</v>
      </c>
      <c r="G2288">
        <v>538</v>
      </c>
      <c r="H2288">
        <v>4.5</v>
      </c>
      <c r="I2288" t="s">
        <v>8147</v>
      </c>
      <c r="J2288">
        <v>5</v>
      </c>
      <c r="K2288" t="s">
        <v>8148</v>
      </c>
      <c r="L2288" t="s">
        <v>8149</v>
      </c>
    </row>
    <row r="2289" spans="1:18" x14ac:dyDescent="0.3">
      <c r="A2289" t="s">
        <v>8129</v>
      </c>
      <c r="B2289" t="s">
        <v>8130</v>
      </c>
      <c r="C2289" t="s">
        <v>14</v>
      </c>
      <c r="D2289">
        <v>39.953229</v>
      </c>
      <c r="E2289">
        <v>-75.156582</v>
      </c>
      <c r="F2289" t="s">
        <v>8131</v>
      </c>
      <c r="G2289">
        <v>538</v>
      </c>
      <c r="H2289">
        <v>4.5</v>
      </c>
      <c r="I2289" t="s">
        <v>8150</v>
      </c>
      <c r="J2289">
        <v>5</v>
      </c>
      <c r="L2289" t="s">
        <v>8151</v>
      </c>
    </row>
    <row r="2290" spans="1:18" x14ac:dyDescent="0.3">
      <c r="A2290" t="s">
        <v>8129</v>
      </c>
      <c r="B2290" t="s">
        <v>8130</v>
      </c>
      <c r="C2290" t="s">
        <v>14</v>
      </c>
      <c r="D2290">
        <v>39.953229</v>
      </c>
      <c r="E2290">
        <v>-75.156582</v>
      </c>
      <c r="F2290" t="s">
        <v>8131</v>
      </c>
      <c r="G2290">
        <v>538</v>
      </c>
      <c r="H2290">
        <v>4.5</v>
      </c>
      <c r="I2290" t="s">
        <v>8152</v>
      </c>
      <c r="J2290">
        <v>5</v>
      </c>
      <c r="K2290" t="s">
        <v>8153</v>
      </c>
      <c r="L2290" t="s">
        <v>8154</v>
      </c>
    </row>
    <row r="2291" spans="1:18" x14ac:dyDescent="0.3">
      <c r="A2291" t="s">
        <v>8129</v>
      </c>
      <c r="B2291" t="s">
        <v>8130</v>
      </c>
      <c r="C2291" t="s">
        <v>14</v>
      </c>
      <c r="D2291">
        <v>39.953229</v>
      </c>
      <c r="E2291">
        <v>-75.156582</v>
      </c>
      <c r="F2291" t="s">
        <v>8131</v>
      </c>
      <c r="G2291">
        <v>538</v>
      </c>
      <c r="H2291">
        <v>4.5</v>
      </c>
      <c r="I2291" t="s">
        <v>8155</v>
      </c>
      <c r="J2291">
        <v>5</v>
      </c>
      <c r="K2291" t="s">
        <v>8156</v>
      </c>
      <c r="L2291" t="s">
        <v>8157</v>
      </c>
    </row>
    <row r="2292" spans="1:18" x14ac:dyDescent="0.3">
      <c r="A2292" t="s">
        <v>8158</v>
      </c>
      <c r="B2292" t="s">
        <v>8159</v>
      </c>
      <c r="C2292" t="s">
        <v>14</v>
      </c>
      <c r="D2292">
        <v>39.970551200000003</v>
      </c>
      <c r="E2292">
        <v>-75.130118400000001</v>
      </c>
      <c r="F2292" t="s">
        <v>8160</v>
      </c>
      <c r="G2292">
        <v>534</v>
      </c>
      <c r="H2292">
        <v>4</v>
      </c>
      <c r="I2292" t="s">
        <v>8161</v>
      </c>
      <c r="J2292">
        <v>5</v>
      </c>
      <c r="L2292" t="s">
        <v>6984</v>
      </c>
    </row>
    <row r="2293" spans="1:18" x14ac:dyDescent="0.3">
      <c r="A2293" t="s">
        <v>8158</v>
      </c>
      <c r="B2293" t="s">
        <v>8159</v>
      </c>
      <c r="C2293" t="s">
        <v>14</v>
      </c>
      <c r="D2293">
        <v>39.970551200000003</v>
      </c>
      <c r="E2293">
        <v>-75.130118400000001</v>
      </c>
      <c r="F2293" t="s">
        <v>8160</v>
      </c>
      <c r="G2293">
        <v>534</v>
      </c>
      <c r="H2293">
        <v>4</v>
      </c>
      <c r="I2293" t="s">
        <v>8162</v>
      </c>
      <c r="J2293">
        <v>5</v>
      </c>
      <c r="L2293" t="s">
        <v>8163</v>
      </c>
    </row>
    <row r="2294" spans="1:18" x14ac:dyDescent="0.3">
      <c r="A2294" t="s">
        <v>8158</v>
      </c>
      <c r="B2294" t="s">
        <v>8159</v>
      </c>
      <c r="C2294" t="s">
        <v>14</v>
      </c>
      <c r="D2294">
        <v>39.970551200000003</v>
      </c>
      <c r="E2294">
        <v>-75.130118400000001</v>
      </c>
      <c r="F2294" t="s">
        <v>8160</v>
      </c>
      <c r="G2294">
        <v>534</v>
      </c>
      <c r="H2294">
        <v>4</v>
      </c>
      <c r="I2294" t="s">
        <v>8164</v>
      </c>
      <c r="J2294">
        <v>2</v>
      </c>
      <c r="K2294" t="s">
        <v>8165</v>
      </c>
      <c r="L2294" t="s">
        <v>8166</v>
      </c>
      <c r="M2294" t="s">
        <v>8167</v>
      </c>
      <c r="N2294" t="s">
        <v>8168</v>
      </c>
      <c r="O2294" t="s">
        <v>8169</v>
      </c>
      <c r="P2294" t="s">
        <v>8170</v>
      </c>
      <c r="Q2294" t="s">
        <v>8171</v>
      </c>
      <c r="R2294" t="s">
        <v>8172</v>
      </c>
    </row>
    <row r="2295" spans="1:18" x14ac:dyDescent="0.3">
      <c r="A2295" t="s">
        <v>8158</v>
      </c>
      <c r="B2295" t="s">
        <v>8159</v>
      </c>
      <c r="C2295" t="s">
        <v>14</v>
      </c>
      <c r="D2295">
        <v>39.970551200000003</v>
      </c>
      <c r="E2295">
        <v>-75.130118400000001</v>
      </c>
      <c r="F2295" t="s">
        <v>8160</v>
      </c>
      <c r="G2295">
        <v>534</v>
      </c>
      <c r="H2295">
        <v>4</v>
      </c>
      <c r="I2295" t="s">
        <v>8173</v>
      </c>
      <c r="J2295">
        <v>4</v>
      </c>
      <c r="K2295" t="s">
        <v>8174</v>
      </c>
      <c r="L2295" t="s">
        <v>8175</v>
      </c>
    </row>
    <row r="2296" spans="1:18" x14ac:dyDescent="0.3">
      <c r="A2296" t="s">
        <v>8158</v>
      </c>
      <c r="B2296" t="s">
        <v>8159</v>
      </c>
      <c r="C2296" t="s">
        <v>14</v>
      </c>
      <c r="D2296">
        <v>39.970551200000003</v>
      </c>
      <c r="E2296">
        <v>-75.130118400000001</v>
      </c>
      <c r="F2296" t="s">
        <v>8160</v>
      </c>
      <c r="G2296">
        <v>534</v>
      </c>
      <c r="H2296">
        <v>4</v>
      </c>
      <c r="I2296" t="s">
        <v>8176</v>
      </c>
      <c r="J2296">
        <v>1</v>
      </c>
      <c r="K2296" t="s">
        <v>8177</v>
      </c>
      <c r="L2296" t="s">
        <v>8178</v>
      </c>
    </row>
    <row r="2297" spans="1:18" x14ac:dyDescent="0.3">
      <c r="A2297" t="s">
        <v>8158</v>
      </c>
      <c r="B2297" t="s">
        <v>8159</v>
      </c>
      <c r="C2297" t="s">
        <v>14</v>
      </c>
      <c r="D2297">
        <v>39.970551200000003</v>
      </c>
      <c r="E2297">
        <v>-75.130118400000001</v>
      </c>
      <c r="F2297" t="s">
        <v>8160</v>
      </c>
      <c r="G2297">
        <v>534</v>
      </c>
      <c r="H2297">
        <v>4</v>
      </c>
      <c r="I2297" t="s">
        <v>8179</v>
      </c>
      <c r="J2297">
        <v>5</v>
      </c>
      <c r="K2297" t="s">
        <v>8180</v>
      </c>
      <c r="L2297" t="s">
        <v>8181</v>
      </c>
    </row>
    <row r="2298" spans="1:18" x14ac:dyDescent="0.3">
      <c r="A2298" t="s">
        <v>8158</v>
      </c>
      <c r="B2298" t="s">
        <v>8159</v>
      </c>
      <c r="C2298" t="s">
        <v>14</v>
      </c>
      <c r="D2298">
        <v>39.970551200000003</v>
      </c>
      <c r="E2298">
        <v>-75.130118400000001</v>
      </c>
      <c r="F2298" t="s">
        <v>8160</v>
      </c>
      <c r="G2298">
        <v>534</v>
      </c>
      <c r="H2298">
        <v>4</v>
      </c>
      <c r="I2298" t="s">
        <v>8182</v>
      </c>
      <c r="J2298">
        <v>5</v>
      </c>
      <c r="K2298" t="s">
        <v>8183</v>
      </c>
      <c r="L2298" t="s">
        <v>8184</v>
      </c>
    </row>
    <row r="2299" spans="1:18" x14ac:dyDescent="0.3">
      <c r="A2299" t="s">
        <v>8158</v>
      </c>
      <c r="B2299" t="s">
        <v>8159</v>
      </c>
      <c r="C2299" t="s">
        <v>14</v>
      </c>
      <c r="D2299">
        <v>39.970551200000003</v>
      </c>
      <c r="E2299">
        <v>-75.130118400000001</v>
      </c>
      <c r="F2299" t="s">
        <v>8160</v>
      </c>
      <c r="G2299">
        <v>534</v>
      </c>
      <c r="H2299">
        <v>4</v>
      </c>
      <c r="I2299" t="s">
        <v>8185</v>
      </c>
      <c r="J2299">
        <v>4</v>
      </c>
      <c r="K2299" t="s">
        <v>8186</v>
      </c>
      <c r="L2299" t="s">
        <v>8187</v>
      </c>
      <c r="M2299" t="s">
        <v>8188</v>
      </c>
    </row>
    <row r="2300" spans="1:18" x14ac:dyDescent="0.3">
      <c r="A2300" t="s">
        <v>8158</v>
      </c>
      <c r="B2300" t="s">
        <v>8159</v>
      </c>
      <c r="C2300" t="s">
        <v>14</v>
      </c>
      <c r="D2300">
        <v>39.970551200000003</v>
      </c>
      <c r="E2300">
        <v>-75.130118400000001</v>
      </c>
      <c r="F2300" t="s">
        <v>8160</v>
      </c>
      <c r="G2300">
        <v>534</v>
      </c>
      <c r="H2300">
        <v>4</v>
      </c>
      <c r="I2300" t="s">
        <v>8189</v>
      </c>
      <c r="J2300">
        <v>5</v>
      </c>
      <c r="K2300" t="s">
        <v>8190</v>
      </c>
      <c r="L2300" t="s">
        <v>8191</v>
      </c>
    </row>
    <row r="2301" spans="1:18" x14ac:dyDescent="0.3">
      <c r="A2301" t="s">
        <v>8158</v>
      </c>
      <c r="B2301" t="s">
        <v>8159</v>
      </c>
      <c r="C2301" t="s">
        <v>14</v>
      </c>
      <c r="D2301">
        <v>39.970551200000003</v>
      </c>
      <c r="E2301">
        <v>-75.130118400000001</v>
      </c>
      <c r="F2301" t="s">
        <v>8160</v>
      </c>
      <c r="G2301">
        <v>534</v>
      </c>
      <c r="H2301">
        <v>4</v>
      </c>
      <c r="I2301" t="s">
        <v>8192</v>
      </c>
      <c r="J2301">
        <v>5</v>
      </c>
      <c r="K2301" t="s">
        <v>8193</v>
      </c>
      <c r="L2301" t="s">
        <v>3568</v>
      </c>
    </row>
    <row r="2302" spans="1:18" x14ac:dyDescent="0.3">
      <c r="A2302" t="s">
        <v>8194</v>
      </c>
      <c r="B2302" t="s">
        <v>8195</v>
      </c>
      <c r="C2302" t="s">
        <v>14</v>
      </c>
      <c r="D2302">
        <v>40.038555506800002</v>
      </c>
      <c r="E2302">
        <v>-75.124279598300006</v>
      </c>
      <c r="F2302" t="s">
        <v>8196</v>
      </c>
      <c r="G2302">
        <v>531</v>
      </c>
      <c r="H2302">
        <v>4</v>
      </c>
      <c r="I2302" t="s">
        <v>8197</v>
      </c>
      <c r="J2302">
        <v>2</v>
      </c>
      <c r="K2302" t="s">
        <v>8198</v>
      </c>
      <c r="L2302" t="s">
        <v>8199</v>
      </c>
    </row>
    <row r="2303" spans="1:18" x14ac:dyDescent="0.3">
      <c r="A2303" t="s">
        <v>8194</v>
      </c>
      <c r="B2303" t="s">
        <v>8195</v>
      </c>
      <c r="C2303" t="s">
        <v>14</v>
      </c>
      <c r="D2303">
        <v>40.038555506800002</v>
      </c>
      <c r="E2303">
        <v>-75.124279598300006</v>
      </c>
      <c r="F2303" t="s">
        <v>8196</v>
      </c>
      <c r="G2303">
        <v>531</v>
      </c>
      <c r="H2303">
        <v>4</v>
      </c>
      <c r="I2303" t="s">
        <v>8200</v>
      </c>
      <c r="J2303">
        <v>5</v>
      </c>
      <c r="L2303" t="s">
        <v>8201</v>
      </c>
    </row>
    <row r="2304" spans="1:18" x14ac:dyDescent="0.3">
      <c r="A2304" t="s">
        <v>8194</v>
      </c>
      <c r="B2304" t="s">
        <v>8195</v>
      </c>
      <c r="C2304" t="s">
        <v>14</v>
      </c>
      <c r="D2304">
        <v>40.038555506800002</v>
      </c>
      <c r="E2304">
        <v>-75.124279598300006</v>
      </c>
      <c r="F2304" t="s">
        <v>8196</v>
      </c>
      <c r="G2304">
        <v>531</v>
      </c>
      <c r="H2304">
        <v>4</v>
      </c>
      <c r="I2304" t="s">
        <v>8202</v>
      </c>
      <c r="J2304">
        <v>5</v>
      </c>
      <c r="K2304" t="s">
        <v>8203</v>
      </c>
      <c r="L2304" t="s">
        <v>8204</v>
      </c>
    </row>
    <row r="2305" spans="1:14" x14ac:dyDescent="0.3">
      <c r="A2305" t="s">
        <v>8194</v>
      </c>
      <c r="B2305" t="s">
        <v>8195</v>
      </c>
      <c r="C2305" t="s">
        <v>14</v>
      </c>
      <c r="D2305">
        <v>40.038555506800002</v>
      </c>
      <c r="E2305">
        <v>-75.124279598300006</v>
      </c>
      <c r="F2305" t="s">
        <v>8196</v>
      </c>
      <c r="G2305">
        <v>531</v>
      </c>
      <c r="H2305">
        <v>4</v>
      </c>
      <c r="I2305" t="s">
        <v>8205</v>
      </c>
      <c r="J2305">
        <v>5</v>
      </c>
      <c r="K2305" t="s">
        <v>8206</v>
      </c>
      <c r="L2305" t="s">
        <v>8207</v>
      </c>
    </row>
    <row r="2306" spans="1:14" x14ac:dyDescent="0.3">
      <c r="A2306" t="s">
        <v>8194</v>
      </c>
      <c r="B2306" t="s">
        <v>8195</v>
      </c>
      <c r="C2306" t="s">
        <v>14</v>
      </c>
      <c r="D2306">
        <v>40.038555506800002</v>
      </c>
      <c r="E2306">
        <v>-75.124279598300006</v>
      </c>
      <c r="F2306" t="s">
        <v>8196</v>
      </c>
      <c r="G2306">
        <v>531</v>
      </c>
      <c r="H2306">
        <v>4</v>
      </c>
      <c r="I2306" t="s">
        <v>8208</v>
      </c>
      <c r="J2306">
        <v>5</v>
      </c>
      <c r="L2306" t="s">
        <v>7503</v>
      </c>
    </row>
    <row r="2307" spans="1:14" x14ac:dyDescent="0.3">
      <c r="A2307" t="s">
        <v>8194</v>
      </c>
      <c r="B2307" t="s">
        <v>8195</v>
      </c>
      <c r="C2307" t="s">
        <v>14</v>
      </c>
      <c r="D2307">
        <v>40.038555506800002</v>
      </c>
      <c r="E2307">
        <v>-75.124279598300006</v>
      </c>
      <c r="F2307" t="s">
        <v>8196</v>
      </c>
      <c r="G2307">
        <v>531</v>
      </c>
      <c r="H2307">
        <v>4</v>
      </c>
      <c r="I2307" t="s">
        <v>8209</v>
      </c>
      <c r="J2307">
        <v>5</v>
      </c>
      <c r="L2307" t="s">
        <v>3420</v>
      </c>
    </row>
    <row r="2308" spans="1:14" x14ac:dyDescent="0.3">
      <c r="A2308" t="s">
        <v>8194</v>
      </c>
      <c r="B2308" t="s">
        <v>8195</v>
      </c>
      <c r="C2308" t="s">
        <v>14</v>
      </c>
      <c r="D2308">
        <v>40.038555506800002</v>
      </c>
      <c r="E2308">
        <v>-75.124279598300006</v>
      </c>
      <c r="F2308" t="s">
        <v>8196</v>
      </c>
      <c r="G2308">
        <v>531</v>
      </c>
      <c r="H2308">
        <v>4</v>
      </c>
      <c r="I2308" t="s">
        <v>8210</v>
      </c>
      <c r="J2308">
        <v>3</v>
      </c>
      <c r="K2308" t="s">
        <v>8211</v>
      </c>
      <c r="L2308" t="s">
        <v>8212</v>
      </c>
      <c r="M2308" t="s">
        <v>8213</v>
      </c>
    </row>
    <row r="2309" spans="1:14" x14ac:dyDescent="0.3">
      <c r="A2309" t="s">
        <v>8194</v>
      </c>
      <c r="B2309" t="s">
        <v>8195</v>
      </c>
      <c r="C2309" t="s">
        <v>14</v>
      </c>
      <c r="D2309">
        <v>40.038555506800002</v>
      </c>
      <c r="E2309">
        <v>-75.124279598300006</v>
      </c>
      <c r="F2309" t="s">
        <v>8196</v>
      </c>
      <c r="G2309">
        <v>531</v>
      </c>
      <c r="H2309">
        <v>4</v>
      </c>
      <c r="I2309" t="s">
        <v>8214</v>
      </c>
      <c r="J2309">
        <v>4</v>
      </c>
      <c r="K2309" t="s">
        <v>8215</v>
      </c>
      <c r="L2309" t="s">
        <v>8216</v>
      </c>
    </row>
    <row r="2310" spans="1:14" x14ac:dyDescent="0.3">
      <c r="A2310" t="s">
        <v>8194</v>
      </c>
      <c r="B2310" t="s">
        <v>8195</v>
      </c>
      <c r="C2310" t="s">
        <v>14</v>
      </c>
      <c r="D2310">
        <v>40.038555506800002</v>
      </c>
      <c r="E2310">
        <v>-75.124279598300006</v>
      </c>
      <c r="F2310" t="s">
        <v>8196</v>
      </c>
      <c r="G2310">
        <v>531</v>
      </c>
      <c r="H2310">
        <v>4</v>
      </c>
      <c r="I2310" t="s">
        <v>8217</v>
      </c>
      <c r="J2310">
        <v>5</v>
      </c>
      <c r="K2310" t="s">
        <v>8218</v>
      </c>
      <c r="L2310" t="s">
        <v>8219</v>
      </c>
    </row>
    <row r="2311" spans="1:14" x14ac:dyDescent="0.3">
      <c r="A2311" t="s">
        <v>8194</v>
      </c>
      <c r="B2311" t="s">
        <v>8195</v>
      </c>
      <c r="C2311" t="s">
        <v>14</v>
      </c>
      <c r="D2311">
        <v>40.038555506800002</v>
      </c>
      <c r="E2311">
        <v>-75.124279598300006</v>
      </c>
      <c r="F2311" t="s">
        <v>8196</v>
      </c>
      <c r="G2311">
        <v>531</v>
      </c>
      <c r="H2311">
        <v>4</v>
      </c>
      <c r="I2311" t="s">
        <v>8220</v>
      </c>
      <c r="J2311">
        <v>3</v>
      </c>
      <c r="L2311" t="s">
        <v>8221</v>
      </c>
    </row>
    <row r="2312" spans="1:14" x14ac:dyDescent="0.3">
      <c r="A2312" t="s">
        <v>8222</v>
      </c>
      <c r="B2312" t="s">
        <v>8223</v>
      </c>
      <c r="C2312" t="s">
        <v>14</v>
      </c>
      <c r="D2312">
        <v>39.9451562</v>
      </c>
      <c r="E2312">
        <v>-75.179105000000007</v>
      </c>
      <c r="F2312" t="s">
        <v>8224</v>
      </c>
      <c r="G2312">
        <v>531</v>
      </c>
      <c r="H2312">
        <v>4</v>
      </c>
      <c r="I2312" t="s">
        <v>8225</v>
      </c>
      <c r="J2312">
        <v>5</v>
      </c>
      <c r="K2312" t="s">
        <v>8226</v>
      </c>
      <c r="L2312" t="s">
        <v>8227</v>
      </c>
    </row>
    <row r="2313" spans="1:14" x14ac:dyDescent="0.3">
      <c r="A2313" t="s">
        <v>8222</v>
      </c>
      <c r="B2313" t="s">
        <v>8223</v>
      </c>
      <c r="C2313" t="s">
        <v>14</v>
      </c>
      <c r="D2313">
        <v>39.9451562</v>
      </c>
      <c r="E2313">
        <v>-75.179105000000007</v>
      </c>
      <c r="F2313" t="s">
        <v>8224</v>
      </c>
      <c r="G2313">
        <v>531</v>
      </c>
      <c r="H2313">
        <v>4</v>
      </c>
      <c r="I2313" t="s">
        <v>8228</v>
      </c>
      <c r="J2313">
        <v>4</v>
      </c>
      <c r="K2313" t="s">
        <v>8229</v>
      </c>
      <c r="L2313" t="s">
        <v>8230</v>
      </c>
    </row>
    <row r="2314" spans="1:14" x14ac:dyDescent="0.3">
      <c r="A2314" t="s">
        <v>8222</v>
      </c>
      <c r="B2314" t="s">
        <v>8223</v>
      </c>
      <c r="C2314" t="s">
        <v>14</v>
      </c>
      <c r="D2314">
        <v>39.9451562</v>
      </c>
      <c r="E2314">
        <v>-75.179105000000007</v>
      </c>
      <c r="F2314" t="s">
        <v>8224</v>
      </c>
      <c r="G2314">
        <v>531</v>
      </c>
      <c r="H2314">
        <v>4</v>
      </c>
      <c r="I2314" t="s">
        <v>8231</v>
      </c>
      <c r="J2314">
        <v>2</v>
      </c>
      <c r="K2314" t="s">
        <v>8232</v>
      </c>
      <c r="L2314" t="s">
        <v>8233</v>
      </c>
      <c r="M2314" t="s">
        <v>8234</v>
      </c>
      <c r="N2314" t="s">
        <v>8235</v>
      </c>
    </row>
    <row r="2315" spans="1:14" x14ac:dyDescent="0.3">
      <c r="A2315" t="s">
        <v>8222</v>
      </c>
      <c r="B2315" t="s">
        <v>8223</v>
      </c>
      <c r="C2315" t="s">
        <v>14</v>
      </c>
      <c r="D2315">
        <v>39.9451562</v>
      </c>
      <c r="E2315">
        <v>-75.179105000000007</v>
      </c>
      <c r="F2315" t="s">
        <v>8224</v>
      </c>
      <c r="G2315">
        <v>531</v>
      </c>
      <c r="H2315">
        <v>4</v>
      </c>
      <c r="I2315" t="s">
        <v>8236</v>
      </c>
      <c r="J2315">
        <v>4</v>
      </c>
      <c r="K2315" t="s">
        <v>8237</v>
      </c>
      <c r="L2315" t="s">
        <v>8238</v>
      </c>
    </row>
    <row r="2316" spans="1:14" x14ac:dyDescent="0.3">
      <c r="A2316" t="s">
        <v>8222</v>
      </c>
      <c r="B2316" t="s">
        <v>8223</v>
      </c>
      <c r="C2316" t="s">
        <v>14</v>
      </c>
      <c r="D2316">
        <v>39.9451562</v>
      </c>
      <c r="E2316">
        <v>-75.179105000000007</v>
      </c>
      <c r="F2316" t="s">
        <v>8224</v>
      </c>
      <c r="G2316">
        <v>531</v>
      </c>
      <c r="H2316">
        <v>4</v>
      </c>
      <c r="I2316" t="s">
        <v>8239</v>
      </c>
      <c r="J2316">
        <v>4</v>
      </c>
      <c r="K2316" t="s">
        <v>8240</v>
      </c>
      <c r="L2316" t="s">
        <v>8241</v>
      </c>
    </row>
    <row r="2317" spans="1:14" x14ac:dyDescent="0.3">
      <c r="A2317" t="s">
        <v>8222</v>
      </c>
      <c r="B2317" t="s">
        <v>8223</v>
      </c>
      <c r="C2317" t="s">
        <v>14</v>
      </c>
      <c r="D2317">
        <v>39.9451562</v>
      </c>
      <c r="E2317">
        <v>-75.179105000000007</v>
      </c>
      <c r="F2317" t="s">
        <v>8224</v>
      </c>
      <c r="G2317">
        <v>531</v>
      </c>
      <c r="H2317">
        <v>4</v>
      </c>
      <c r="I2317" t="s">
        <v>8242</v>
      </c>
      <c r="J2317">
        <v>2</v>
      </c>
      <c r="K2317" t="s">
        <v>8243</v>
      </c>
      <c r="L2317" t="s">
        <v>8244</v>
      </c>
    </row>
    <row r="2318" spans="1:14" x14ac:dyDescent="0.3">
      <c r="A2318" t="s">
        <v>8222</v>
      </c>
      <c r="B2318" t="s">
        <v>8223</v>
      </c>
      <c r="C2318" t="s">
        <v>14</v>
      </c>
      <c r="D2318">
        <v>39.9451562</v>
      </c>
      <c r="E2318">
        <v>-75.179105000000007</v>
      </c>
      <c r="F2318" t="s">
        <v>8224</v>
      </c>
      <c r="G2318">
        <v>531</v>
      </c>
      <c r="H2318">
        <v>4</v>
      </c>
      <c r="I2318" t="s">
        <v>8245</v>
      </c>
      <c r="J2318">
        <v>3</v>
      </c>
      <c r="K2318" t="s">
        <v>8246</v>
      </c>
      <c r="L2318" t="s">
        <v>8247</v>
      </c>
    </row>
    <row r="2319" spans="1:14" x14ac:dyDescent="0.3">
      <c r="A2319" t="s">
        <v>8222</v>
      </c>
      <c r="B2319" t="s">
        <v>8223</v>
      </c>
      <c r="C2319" t="s">
        <v>14</v>
      </c>
      <c r="D2319">
        <v>39.9451562</v>
      </c>
      <c r="E2319">
        <v>-75.179105000000007</v>
      </c>
      <c r="F2319" t="s">
        <v>8224</v>
      </c>
      <c r="G2319">
        <v>531</v>
      </c>
      <c r="H2319">
        <v>4</v>
      </c>
      <c r="I2319" t="s">
        <v>8248</v>
      </c>
      <c r="J2319">
        <v>4</v>
      </c>
      <c r="K2319" t="s">
        <v>8249</v>
      </c>
      <c r="L2319" t="s">
        <v>8250</v>
      </c>
    </row>
    <row r="2320" spans="1:14" x14ac:dyDescent="0.3">
      <c r="A2320" t="s">
        <v>8222</v>
      </c>
      <c r="B2320" t="s">
        <v>8223</v>
      </c>
      <c r="C2320" t="s">
        <v>14</v>
      </c>
      <c r="D2320">
        <v>39.9451562</v>
      </c>
      <c r="E2320">
        <v>-75.179105000000007</v>
      </c>
      <c r="F2320" t="s">
        <v>8224</v>
      </c>
      <c r="G2320">
        <v>531</v>
      </c>
      <c r="H2320">
        <v>4</v>
      </c>
      <c r="I2320" t="s">
        <v>8251</v>
      </c>
      <c r="J2320">
        <v>5</v>
      </c>
      <c r="K2320" t="s">
        <v>8252</v>
      </c>
      <c r="L2320" t="s">
        <v>8253</v>
      </c>
    </row>
    <row r="2321" spans="1:20" x14ac:dyDescent="0.3">
      <c r="A2321" t="s">
        <v>8222</v>
      </c>
      <c r="B2321" t="s">
        <v>8223</v>
      </c>
      <c r="C2321" t="s">
        <v>14</v>
      </c>
      <c r="D2321">
        <v>39.9451562</v>
      </c>
      <c r="E2321">
        <v>-75.179105000000007</v>
      </c>
      <c r="F2321" t="s">
        <v>8224</v>
      </c>
      <c r="G2321">
        <v>531</v>
      </c>
      <c r="H2321">
        <v>4</v>
      </c>
      <c r="I2321" t="s">
        <v>8254</v>
      </c>
      <c r="J2321">
        <v>3</v>
      </c>
      <c r="K2321" t="s">
        <v>8255</v>
      </c>
      <c r="L2321" t="s">
        <v>949</v>
      </c>
    </row>
    <row r="2322" spans="1:20" x14ac:dyDescent="0.3">
      <c r="A2322" t="s">
        <v>8256</v>
      </c>
      <c r="B2322" t="s">
        <v>8257</v>
      </c>
      <c r="C2322" t="s">
        <v>14</v>
      </c>
      <c r="D2322">
        <v>39.952492900000003</v>
      </c>
      <c r="E2322">
        <v>-75.170294299999995</v>
      </c>
      <c r="F2322" t="s">
        <v>8258</v>
      </c>
      <c r="G2322">
        <v>531</v>
      </c>
      <c r="H2322">
        <v>4</v>
      </c>
      <c r="I2322" t="s">
        <v>8259</v>
      </c>
      <c r="J2322">
        <v>4</v>
      </c>
      <c r="K2322" t="s">
        <v>8260</v>
      </c>
      <c r="L2322" t="s">
        <v>8261</v>
      </c>
    </row>
    <row r="2323" spans="1:20" x14ac:dyDescent="0.3">
      <c r="A2323" t="s">
        <v>8256</v>
      </c>
      <c r="B2323" t="s">
        <v>8257</v>
      </c>
      <c r="C2323" t="s">
        <v>14</v>
      </c>
      <c r="D2323">
        <v>39.952492900000003</v>
      </c>
      <c r="E2323">
        <v>-75.170294299999995</v>
      </c>
      <c r="F2323" t="s">
        <v>8258</v>
      </c>
      <c r="G2323">
        <v>531</v>
      </c>
      <c r="H2323">
        <v>4</v>
      </c>
      <c r="I2323" t="s">
        <v>8262</v>
      </c>
      <c r="J2323">
        <v>4</v>
      </c>
      <c r="K2323" t="s">
        <v>8263</v>
      </c>
      <c r="L2323" t="s">
        <v>1326</v>
      </c>
    </row>
    <row r="2324" spans="1:20" x14ac:dyDescent="0.3">
      <c r="A2324" t="s">
        <v>8256</v>
      </c>
      <c r="B2324" t="s">
        <v>8257</v>
      </c>
      <c r="C2324" t="s">
        <v>14</v>
      </c>
      <c r="D2324">
        <v>39.952492900000003</v>
      </c>
      <c r="E2324">
        <v>-75.170294299999995</v>
      </c>
      <c r="F2324" t="s">
        <v>8258</v>
      </c>
      <c r="G2324">
        <v>531</v>
      </c>
      <c r="H2324">
        <v>4</v>
      </c>
      <c r="I2324" t="s">
        <v>8264</v>
      </c>
      <c r="J2324">
        <v>2</v>
      </c>
      <c r="K2324" t="s">
        <v>8265</v>
      </c>
      <c r="L2324" t="s">
        <v>8266</v>
      </c>
    </row>
    <row r="2325" spans="1:20" x14ac:dyDescent="0.3">
      <c r="A2325" t="s">
        <v>8256</v>
      </c>
      <c r="B2325" t="s">
        <v>8257</v>
      </c>
      <c r="C2325" t="s">
        <v>14</v>
      </c>
      <c r="D2325">
        <v>39.952492900000003</v>
      </c>
      <c r="E2325">
        <v>-75.170294299999995</v>
      </c>
      <c r="F2325" t="s">
        <v>8258</v>
      </c>
      <c r="G2325">
        <v>531</v>
      </c>
      <c r="H2325">
        <v>4</v>
      </c>
      <c r="I2325" t="s">
        <v>8267</v>
      </c>
      <c r="J2325">
        <v>1</v>
      </c>
      <c r="K2325" t="s">
        <v>8268</v>
      </c>
      <c r="L2325" t="s">
        <v>8269</v>
      </c>
    </row>
    <row r="2326" spans="1:20" x14ac:dyDescent="0.3">
      <c r="A2326" t="s">
        <v>8256</v>
      </c>
      <c r="B2326" t="s">
        <v>8257</v>
      </c>
      <c r="C2326" t="s">
        <v>14</v>
      </c>
      <c r="D2326">
        <v>39.952492900000003</v>
      </c>
      <c r="E2326">
        <v>-75.170294299999995</v>
      </c>
      <c r="F2326" t="s">
        <v>8258</v>
      </c>
      <c r="G2326">
        <v>531</v>
      </c>
      <c r="H2326">
        <v>4</v>
      </c>
      <c r="I2326" t="s">
        <v>8270</v>
      </c>
      <c r="J2326">
        <v>1</v>
      </c>
      <c r="K2326" t="s">
        <v>8271</v>
      </c>
      <c r="L2326" t="s">
        <v>8272</v>
      </c>
    </row>
    <row r="2327" spans="1:20" x14ac:dyDescent="0.3">
      <c r="A2327" t="s">
        <v>8256</v>
      </c>
      <c r="B2327" t="s">
        <v>8257</v>
      </c>
      <c r="C2327" t="s">
        <v>14</v>
      </c>
      <c r="D2327">
        <v>39.952492900000003</v>
      </c>
      <c r="E2327">
        <v>-75.170294299999995</v>
      </c>
      <c r="F2327" t="s">
        <v>8258</v>
      </c>
      <c r="G2327">
        <v>531</v>
      </c>
      <c r="H2327">
        <v>4</v>
      </c>
      <c r="I2327" t="s">
        <v>8273</v>
      </c>
      <c r="J2327">
        <v>3</v>
      </c>
      <c r="K2327" t="s">
        <v>8274</v>
      </c>
      <c r="L2327" t="e">
        <f>-HYCAMf2ml717YD5Y9PKIg</f>
        <v>#NAME?</v>
      </c>
    </row>
    <row r="2328" spans="1:20" x14ac:dyDescent="0.3">
      <c r="A2328" t="s">
        <v>8256</v>
      </c>
      <c r="B2328" t="s">
        <v>8257</v>
      </c>
      <c r="C2328" t="s">
        <v>14</v>
      </c>
      <c r="D2328">
        <v>39.952492900000003</v>
      </c>
      <c r="E2328">
        <v>-75.170294299999995</v>
      </c>
      <c r="F2328" t="s">
        <v>8258</v>
      </c>
      <c r="G2328">
        <v>531</v>
      </c>
      <c r="H2328">
        <v>4</v>
      </c>
      <c r="I2328" t="s">
        <v>8275</v>
      </c>
      <c r="J2328">
        <v>4</v>
      </c>
      <c r="K2328" t="s">
        <v>8276</v>
      </c>
      <c r="L2328" t="s">
        <v>8277</v>
      </c>
      <c r="M2328" t="s">
        <v>8278</v>
      </c>
      <c r="N2328" t="s">
        <v>8279</v>
      </c>
      <c r="O2328" t="s">
        <v>8280</v>
      </c>
      <c r="P2328" t="s">
        <v>8281</v>
      </c>
      <c r="Q2328" t="s">
        <v>8282</v>
      </c>
      <c r="R2328" t="s">
        <v>8283</v>
      </c>
      <c r="S2328" t="s">
        <v>8284</v>
      </c>
      <c r="T2328" t="s">
        <v>8285</v>
      </c>
    </row>
    <row r="2329" spans="1:20" x14ac:dyDescent="0.3">
      <c r="A2329" t="s">
        <v>8256</v>
      </c>
      <c r="B2329" t="s">
        <v>8257</v>
      </c>
      <c r="C2329" t="s">
        <v>14</v>
      </c>
      <c r="D2329">
        <v>39.952492900000003</v>
      </c>
      <c r="E2329">
        <v>-75.170294299999995</v>
      </c>
      <c r="F2329" t="s">
        <v>8258</v>
      </c>
      <c r="G2329">
        <v>531</v>
      </c>
      <c r="H2329">
        <v>4</v>
      </c>
      <c r="I2329" t="s">
        <v>8286</v>
      </c>
      <c r="J2329">
        <v>5</v>
      </c>
      <c r="K2329" t="s">
        <v>8287</v>
      </c>
      <c r="L2329" t="s">
        <v>8288</v>
      </c>
    </row>
    <row r="2330" spans="1:20" x14ac:dyDescent="0.3">
      <c r="A2330" t="s">
        <v>8256</v>
      </c>
      <c r="B2330" t="s">
        <v>8257</v>
      </c>
      <c r="C2330" t="s">
        <v>14</v>
      </c>
      <c r="D2330">
        <v>39.952492900000003</v>
      </c>
      <c r="E2330">
        <v>-75.170294299999995</v>
      </c>
      <c r="F2330" t="s">
        <v>8258</v>
      </c>
      <c r="G2330">
        <v>531</v>
      </c>
      <c r="H2330">
        <v>4</v>
      </c>
      <c r="I2330" t="s">
        <v>8289</v>
      </c>
      <c r="J2330">
        <v>5</v>
      </c>
      <c r="K2330" t="s">
        <v>8290</v>
      </c>
      <c r="L2330" t="s">
        <v>4063</v>
      </c>
    </row>
    <row r="2331" spans="1:20" x14ac:dyDescent="0.3">
      <c r="A2331" t="s">
        <v>8256</v>
      </c>
      <c r="B2331" t="s">
        <v>8257</v>
      </c>
      <c r="C2331" t="s">
        <v>14</v>
      </c>
      <c r="D2331">
        <v>39.952492900000003</v>
      </c>
      <c r="E2331">
        <v>-75.170294299999995</v>
      </c>
      <c r="F2331" t="s">
        <v>8258</v>
      </c>
      <c r="G2331">
        <v>531</v>
      </c>
      <c r="H2331">
        <v>4</v>
      </c>
      <c r="I2331" t="s">
        <v>8291</v>
      </c>
      <c r="J2331">
        <v>3</v>
      </c>
      <c r="K2331" t="s">
        <v>8292</v>
      </c>
      <c r="L2331" t="s">
        <v>8293</v>
      </c>
    </row>
    <row r="2332" spans="1:20" x14ac:dyDescent="0.3">
      <c r="A2332" t="s">
        <v>8294</v>
      </c>
      <c r="B2332" t="s">
        <v>8295</v>
      </c>
      <c r="C2332" t="s">
        <v>14</v>
      </c>
      <c r="D2332">
        <v>39.932223</v>
      </c>
      <c r="E2332">
        <v>-75.147463000000002</v>
      </c>
      <c r="F2332" t="s">
        <v>1054</v>
      </c>
      <c r="G2332">
        <v>530</v>
      </c>
      <c r="H2332">
        <v>4</v>
      </c>
      <c r="I2332" t="s">
        <v>8296</v>
      </c>
      <c r="J2332">
        <v>5</v>
      </c>
      <c r="K2332" t="s">
        <v>8297</v>
      </c>
      <c r="L2332" t="s">
        <v>8298</v>
      </c>
    </row>
    <row r="2333" spans="1:20" x14ac:dyDescent="0.3">
      <c r="A2333" t="s">
        <v>8294</v>
      </c>
      <c r="B2333" t="s">
        <v>8295</v>
      </c>
      <c r="C2333" t="s">
        <v>14</v>
      </c>
      <c r="D2333">
        <v>39.932223</v>
      </c>
      <c r="E2333">
        <v>-75.147463000000002</v>
      </c>
      <c r="F2333" t="s">
        <v>1054</v>
      </c>
      <c r="G2333">
        <v>530</v>
      </c>
      <c r="H2333">
        <v>4</v>
      </c>
      <c r="I2333" t="s">
        <v>8299</v>
      </c>
      <c r="J2333">
        <v>3</v>
      </c>
      <c r="K2333" t="s">
        <v>8300</v>
      </c>
      <c r="L2333" t="s">
        <v>8301</v>
      </c>
    </row>
    <row r="2334" spans="1:20" x14ac:dyDescent="0.3">
      <c r="A2334" t="s">
        <v>8294</v>
      </c>
      <c r="B2334" t="s">
        <v>8295</v>
      </c>
      <c r="C2334" t="s">
        <v>14</v>
      </c>
      <c r="D2334">
        <v>39.932223</v>
      </c>
      <c r="E2334">
        <v>-75.147463000000002</v>
      </c>
      <c r="F2334" t="s">
        <v>1054</v>
      </c>
      <c r="G2334">
        <v>530</v>
      </c>
      <c r="H2334">
        <v>4</v>
      </c>
      <c r="I2334" t="s">
        <v>8302</v>
      </c>
      <c r="J2334">
        <v>4</v>
      </c>
      <c r="K2334" t="s">
        <v>8303</v>
      </c>
      <c r="L2334" t="s">
        <v>8304</v>
      </c>
      <c r="M2334" t="s">
        <v>8305</v>
      </c>
      <c r="N2334" t="s">
        <v>8306</v>
      </c>
    </row>
    <row r="2335" spans="1:20" x14ac:dyDescent="0.3">
      <c r="A2335" t="s">
        <v>8294</v>
      </c>
      <c r="B2335" t="s">
        <v>8295</v>
      </c>
      <c r="C2335" t="s">
        <v>14</v>
      </c>
      <c r="D2335">
        <v>39.932223</v>
      </c>
      <c r="E2335">
        <v>-75.147463000000002</v>
      </c>
      <c r="F2335" t="s">
        <v>1054</v>
      </c>
      <c r="G2335">
        <v>530</v>
      </c>
      <c r="H2335">
        <v>4</v>
      </c>
      <c r="I2335" t="s">
        <v>8307</v>
      </c>
      <c r="J2335">
        <v>5</v>
      </c>
      <c r="K2335" t="s">
        <v>8308</v>
      </c>
      <c r="L2335" t="s">
        <v>8309</v>
      </c>
    </row>
    <row r="2336" spans="1:20" x14ac:dyDescent="0.3">
      <c r="A2336" t="s">
        <v>8294</v>
      </c>
      <c r="B2336" t="s">
        <v>8295</v>
      </c>
      <c r="C2336" t="s">
        <v>14</v>
      </c>
      <c r="D2336">
        <v>39.932223</v>
      </c>
      <c r="E2336">
        <v>-75.147463000000002</v>
      </c>
      <c r="F2336" t="s">
        <v>1054</v>
      </c>
      <c r="G2336">
        <v>530</v>
      </c>
      <c r="H2336">
        <v>4</v>
      </c>
      <c r="I2336" t="s">
        <v>8310</v>
      </c>
      <c r="J2336">
        <v>3</v>
      </c>
      <c r="K2336" t="s">
        <v>8311</v>
      </c>
      <c r="L2336" t="s">
        <v>8312</v>
      </c>
    </row>
    <row r="2337" spans="1:24" x14ac:dyDescent="0.3">
      <c r="A2337" t="s">
        <v>8294</v>
      </c>
      <c r="B2337" t="s">
        <v>8295</v>
      </c>
      <c r="C2337" t="s">
        <v>14</v>
      </c>
      <c r="D2337">
        <v>39.932223</v>
      </c>
      <c r="E2337">
        <v>-75.147463000000002</v>
      </c>
      <c r="F2337" t="s">
        <v>1054</v>
      </c>
      <c r="G2337">
        <v>530</v>
      </c>
      <c r="H2337">
        <v>4</v>
      </c>
      <c r="I2337" t="s">
        <v>8313</v>
      </c>
      <c r="J2337">
        <v>4</v>
      </c>
      <c r="K2337" t="s">
        <v>8314</v>
      </c>
      <c r="L2337" t="s">
        <v>8315</v>
      </c>
    </row>
    <row r="2338" spans="1:24" x14ac:dyDescent="0.3">
      <c r="A2338" t="s">
        <v>8294</v>
      </c>
      <c r="B2338" t="s">
        <v>8295</v>
      </c>
      <c r="C2338" t="s">
        <v>14</v>
      </c>
      <c r="D2338">
        <v>39.932223</v>
      </c>
      <c r="E2338">
        <v>-75.147463000000002</v>
      </c>
      <c r="F2338" t="s">
        <v>1054</v>
      </c>
      <c r="G2338">
        <v>530</v>
      </c>
      <c r="H2338">
        <v>4</v>
      </c>
      <c r="I2338" t="s">
        <v>8316</v>
      </c>
      <c r="J2338">
        <v>5</v>
      </c>
      <c r="K2338" t="s">
        <v>8317</v>
      </c>
      <c r="L2338" t="s">
        <v>8318</v>
      </c>
      <c r="M2338" t="s">
        <v>8319</v>
      </c>
      <c r="N2338" t="s">
        <v>8320</v>
      </c>
      <c r="O2338" t="s">
        <v>8321</v>
      </c>
      <c r="P2338" t="s">
        <v>8322</v>
      </c>
      <c r="Q2338" t="s">
        <v>8323</v>
      </c>
      <c r="R2338" t="s">
        <v>8324</v>
      </c>
      <c r="S2338" t="s">
        <v>8325</v>
      </c>
      <c r="T2338" t="s">
        <v>8326</v>
      </c>
      <c r="U2338" t="s">
        <v>8327</v>
      </c>
      <c r="V2338" t="s">
        <v>8328</v>
      </c>
      <c r="W2338" t="s">
        <v>8329</v>
      </c>
      <c r="X2338" t="s">
        <v>8330</v>
      </c>
    </row>
    <row r="2339" spans="1:24" x14ac:dyDescent="0.3">
      <c r="A2339" t="s">
        <v>8294</v>
      </c>
      <c r="B2339" t="s">
        <v>8295</v>
      </c>
      <c r="C2339" t="s">
        <v>14</v>
      </c>
      <c r="D2339">
        <v>39.932223</v>
      </c>
      <c r="E2339">
        <v>-75.147463000000002</v>
      </c>
      <c r="F2339" t="s">
        <v>1054</v>
      </c>
      <c r="G2339">
        <v>530</v>
      </c>
      <c r="H2339">
        <v>4</v>
      </c>
      <c r="I2339" t="s">
        <v>8331</v>
      </c>
      <c r="J2339">
        <v>2</v>
      </c>
      <c r="K2339" t="s">
        <v>8332</v>
      </c>
      <c r="L2339" t="s">
        <v>8333</v>
      </c>
    </row>
    <row r="2340" spans="1:24" x14ac:dyDescent="0.3">
      <c r="A2340" t="s">
        <v>8294</v>
      </c>
      <c r="B2340" t="s">
        <v>8295</v>
      </c>
      <c r="C2340" t="s">
        <v>14</v>
      </c>
      <c r="D2340">
        <v>39.932223</v>
      </c>
      <c r="E2340">
        <v>-75.147463000000002</v>
      </c>
      <c r="F2340" t="s">
        <v>1054</v>
      </c>
      <c r="G2340">
        <v>530</v>
      </c>
      <c r="H2340">
        <v>4</v>
      </c>
      <c r="I2340" t="s">
        <v>8334</v>
      </c>
      <c r="J2340">
        <v>5</v>
      </c>
      <c r="K2340" t="s">
        <v>8335</v>
      </c>
      <c r="L2340" t="s">
        <v>8336</v>
      </c>
    </row>
    <row r="2341" spans="1:24" x14ac:dyDescent="0.3">
      <c r="A2341" t="s">
        <v>8294</v>
      </c>
      <c r="B2341" t="s">
        <v>8295</v>
      </c>
      <c r="C2341" t="s">
        <v>14</v>
      </c>
      <c r="D2341">
        <v>39.932223</v>
      </c>
      <c r="E2341">
        <v>-75.147463000000002</v>
      </c>
      <c r="F2341" t="s">
        <v>1054</v>
      </c>
      <c r="G2341">
        <v>530</v>
      </c>
      <c r="H2341">
        <v>4</v>
      </c>
      <c r="I2341" t="s">
        <v>8337</v>
      </c>
      <c r="J2341">
        <v>5</v>
      </c>
      <c r="L2341" t="s">
        <v>8338</v>
      </c>
    </row>
    <row r="2342" spans="1:24" x14ac:dyDescent="0.3">
      <c r="A2342" t="s">
        <v>8339</v>
      </c>
      <c r="B2342" t="s">
        <v>8340</v>
      </c>
      <c r="C2342" t="s">
        <v>14</v>
      </c>
      <c r="D2342">
        <v>39.927216000000001</v>
      </c>
      <c r="E2342">
        <v>-75.171476999999996</v>
      </c>
      <c r="F2342" t="s">
        <v>8341</v>
      </c>
      <c r="G2342">
        <v>530</v>
      </c>
      <c r="H2342">
        <v>4</v>
      </c>
      <c r="I2342" t="s">
        <v>8342</v>
      </c>
      <c r="J2342">
        <v>4</v>
      </c>
      <c r="K2342" t="s">
        <v>8343</v>
      </c>
      <c r="L2342" t="s">
        <v>8344</v>
      </c>
    </row>
    <row r="2343" spans="1:24" x14ac:dyDescent="0.3">
      <c r="A2343" t="s">
        <v>8339</v>
      </c>
      <c r="B2343" t="s">
        <v>8340</v>
      </c>
      <c r="C2343" t="s">
        <v>14</v>
      </c>
      <c r="D2343">
        <v>39.927216000000001</v>
      </c>
      <c r="E2343">
        <v>-75.171476999999996</v>
      </c>
      <c r="F2343" t="s">
        <v>8341</v>
      </c>
      <c r="G2343">
        <v>530</v>
      </c>
      <c r="H2343">
        <v>4</v>
      </c>
      <c r="I2343" t="s">
        <v>8345</v>
      </c>
      <c r="J2343">
        <v>2</v>
      </c>
      <c r="K2343" t="s">
        <v>8346</v>
      </c>
      <c r="L2343" t="s">
        <v>8347</v>
      </c>
    </row>
    <row r="2344" spans="1:24" x14ac:dyDescent="0.3">
      <c r="A2344" t="s">
        <v>8339</v>
      </c>
      <c r="B2344" t="s">
        <v>8340</v>
      </c>
      <c r="C2344" t="s">
        <v>14</v>
      </c>
      <c r="D2344">
        <v>39.927216000000001</v>
      </c>
      <c r="E2344">
        <v>-75.171476999999996</v>
      </c>
      <c r="F2344" t="s">
        <v>8341</v>
      </c>
      <c r="G2344">
        <v>530</v>
      </c>
      <c r="H2344">
        <v>4</v>
      </c>
      <c r="I2344" t="s">
        <v>8348</v>
      </c>
      <c r="J2344">
        <v>3</v>
      </c>
      <c r="K2344" t="s">
        <v>8349</v>
      </c>
      <c r="L2344" t="s">
        <v>8350</v>
      </c>
      <c r="M2344" t="s">
        <v>8351</v>
      </c>
    </row>
    <row r="2345" spans="1:24" x14ac:dyDescent="0.3">
      <c r="A2345" t="s">
        <v>8339</v>
      </c>
      <c r="B2345" t="s">
        <v>8340</v>
      </c>
      <c r="C2345" t="s">
        <v>14</v>
      </c>
      <c r="D2345">
        <v>39.927216000000001</v>
      </c>
      <c r="E2345">
        <v>-75.171476999999996</v>
      </c>
      <c r="F2345" t="s">
        <v>8341</v>
      </c>
      <c r="G2345">
        <v>530</v>
      </c>
      <c r="H2345">
        <v>4</v>
      </c>
      <c r="I2345" t="s">
        <v>8352</v>
      </c>
      <c r="J2345">
        <v>5</v>
      </c>
      <c r="K2345" t="s">
        <v>8353</v>
      </c>
      <c r="L2345" t="s">
        <v>8354</v>
      </c>
    </row>
    <row r="2346" spans="1:24" x14ac:dyDescent="0.3">
      <c r="A2346" t="s">
        <v>8339</v>
      </c>
      <c r="B2346" t="s">
        <v>8340</v>
      </c>
      <c r="C2346" t="s">
        <v>14</v>
      </c>
      <c r="D2346">
        <v>39.927216000000001</v>
      </c>
      <c r="E2346">
        <v>-75.171476999999996</v>
      </c>
      <c r="F2346" t="s">
        <v>8341</v>
      </c>
      <c r="G2346">
        <v>530</v>
      </c>
      <c r="H2346">
        <v>4</v>
      </c>
      <c r="I2346" t="s">
        <v>8355</v>
      </c>
      <c r="J2346">
        <v>3</v>
      </c>
      <c r="K2346" t="s">
        <v>8356</v>
      </c>
      <c r="L2346" t="s">
        <v>8357</v>
      </c>
    </row>
    <row r="2347" spans="1:24" x14ac:dyDescent="0.3">
      <c r="A2347" t="s">
        <v>8339</v>
      </c>
      <c r="B2347" t="s">
        <v>8340</v>
      </c>
      <c r="C2347" t="s">
        <v>14</v>
      </c>
      <c r="D2347">
        <v>39.927216000000001</v>
      </c>
      <c r="E2347">
        <v>-75.171476999999996</v>
      </c>
      <c r="F2347" t="s">
        <v>8341</v>
      </c>
      <c r="G2347">
        <v>530</v>
      </c>
      <c r="H2347">
        <v>4</v>
      </c>
      <c r="I2347" t="s">
        <v>8358</v>
      </c>
      <c r="J2347">
        <v>1</v>
      </c>
      <c r="K2347" t="s">
        <v>8359</v>
      </c>
      <c r="L2347" t="s">
        <v>8360</v>
      </c>
    </row>
    <row r="2348" spans="1:24" x14ac:dyDescent="0.3">
      <c r="A2348" t="s">
        <v>8339</v>
      </c>
      <c r="B2348" t="s">
        <v>8340</v>
      </c>
      <c r="C2348" t="s">
        <v>14</v>
      </c>
      <c r="D2348">
        <v>39.927216000000001</v>
      </c>
      <c r="E2348">
        <v>-75.171476999999996</v>
      </c>
      <c r="F2348" t="s">
        <v>8341</v>
      </c>
      <c r="G2348">
        <v>530</v>
      </c>
      <c r="H2348">
        <v>4</v>
      </c>
      <c r="I2348" t="s">
        <v>8361</v>
      </c>
      <c r="J2348">
        <v>2</v>
      </c>
      <c r="K2348" t="s">
        <v>8362</v>
      </c>
      <c r="L2348" t="s">
        <v>8363</v>
      </c>
    </row>
    <row r="2349" spans="1:24" x14ac:dyDescent="0.3">
      <c r="A2349" t="s">
        <v>8339</v>
      </c>
      <c r="B2349" t="s">
        <v>8340</v>
      </c>
      <c r="C2349" t="s">
        <v>14</v>
      </c>
      <c r="D2349">
        <v>39.927216000000001</v>
      </c>
      <c r="E2349">
        <v>-75.171476999999996</v>
      </c>
      <c r="F2349" t="s">
        <v>8341</v>
      </c>
      <c r="G2349">
        <v>530</v>
      </c>
      <c r="H2349">
        <v>4</v>
      </c>
      <c r="I2349" t="s">
        <v>8364</v>
      </c>
      <c r="J2349">
        <v>4</v>
      </c>
      <c r="K2349" t="s">
        <v>8365</v>
      </c>
      <c r="L2349" t="s">
        <v>8366</v>
      </c>
      <c r="M2349" t="s">
        <v>8367</v>
      </c>
      <c r="N2349" t="s">
        <v>8368</v>
      </c>
      <c r="O2349" t="s">
        <v>8369</v>
      </c>
      <c r="P2349" t="s">
        <v>8370</v>
      </c>
      <c r="Q2349" t="s">
        <v>8371</v>
      </c>
    </row>
    <row r="2350" spans="1:24" x14ac:dyDescent="0.3">
      <c r="A2350" t="s">
        <v>8339</v>
      </c>
      <c r="B2350" t="s">
        <v>8340</v>
      </c>
      <c r="C2350" t="s">
        <v>14</v>
      </c>
      <c r="D2350">
        <v>39.927216000000001</v>
      </c>
      <c r="E2350">
        <v>-75.171476999999996</v>
      </c>
      <c r="F2350" t="s">
        <v>8341</v>
      </c>
      <c r="G2350">
        <v>530</v>
      </c>
      <c r="H2350">
        <v>4</v>
      </c>
      <c r="I2350" t="s">
        <v>8372</v>
      </c>
      <c r="J2350">
        <v>4</v>
      </c>
      <c r="K2350" t="s">
        <v>8373</v>
      </c>
      <c r="L2350" t="s">
        <v>8374</v>
      </c>
    </row>
    <row r="2351" spans="1:24" x14ac:dyDescent="0.3">
      <c r="A2351" t="s">
        <v>8339</v>
      </c>
      <c r="B2351" t="s">
        <v>8340</v>
      </c>
      <c r="C2351" t="s">
        <v>14</v>
      </c>
      <c r="D2351">
        <v>39.927216000000001</v>
      </c>
      <c r="E2351">
        <v>-75.171476999999996</v>
      </c>
      <c r="F2351" t="s">
        <v>8341</v>
      </c>
      <c r="G2351">
        <v>530</v>
      </c>
      <c r="H2351">
        <v>4</v>
      </c>
      <c r="I2351" t="s">
        <v>8375</v>
      </c>
      <c r="J2351">
        <v>4</v>
      </c>
      <c r="K2351" t="s">
        <v>8376</v>
      </c>
      <c r="L2351" t="s">
        <v>8377</v>
      </c>
    </row>
    <row r="2352" spans="1:24" x14ac:dyDescent="0.3">
      <c r="A2352" t="s">
        <v>8378</v>
      </c>
      <c r="B2352" t="s">
        <v>8379</v>
      </c>
      <c r="C2352" t="s">
        <v>14</v>
      </c>
      <c r="D2352">
        <v>39.939988999999997</v>
      </c>
      <c r="E2352">
        <v>-75.152854000000005</v>
      </c>
      <c r="F2352" t="s">
        <v>8380</v>
      </c>
      <c r="G2352">
        <v>529</v>
      </c>
      <c r="H2352">
        <v>4.5</v>
      </c>
      <c r="I2352" t="s">
        <v>8381</v>
      </c>
      <c r="J2352">
        <v>2</v>
      </c>
      <c r="K2352" t="s">
        <v>8382</v>
      </c>
      <c r="L2352" t="s">
        <v>8383</v>
      </c>
    </row>
    <row r="2353" spans="1:33" x14ac:dyDescent="0.3">
      <c r="A2353" t="s">
        <v>8378</v>
      </c>
      <c r="B2353" t="s">
        <v>8379</v>
      </c>
      <c r="C2353" t="s">
        <v>14</v>
      </c>
      <c r="D2353">
        <v>39.939988999999997</v>
      </c>
      <c r="E2353">
        <v>-75.152854000000005</v>
      </c>
      <c r="F2353" t="s">
        <v>8380</v>
      </c>
      <c r="G2353">
        <v>529</v>
      </c>
      <c r="H2353">
        <v>4.5</v>
      </c>
      <c r="I2353" t="s">
        <v>8384</v>
      </c>
      <c r="J2353">
        <v>5</v>
      </c>
      <c r="K2353" t="s">
        <v>8385</v>
      </c>
      <c r="L2353" t="s">
        <v>8386</v>
      </c>
    </row>
    <row r="2354" spans="1:33" x14ac:dyDescent="0.3">
      <c r="A2354" t="s">
        <v>8378</v>
      </c>
      <c r="B2354" t="s">
        <v>8379</v>
      </c>
      <c r="C2354" t="s">
        <v>14</v>
      </c>
      <c r="D2354">
        <v>39.939988999999997</v>
      </c>
      <c r="E2354">
        <v>-75.152854000000005</v>
      </c>
      <c r="F2354" t="s">
        <v>8380</v>
      </c>
      <c r="G2354">
        <v>529</v>
      </c>
      <c r="H2354">
        <v>4.5</v>
      </c>
      <c r="I2354" t="s">
        <v>8387</v>
      </c>
      <c r="J2354">
        <v>3</v>
      </c>
      <c r="K2354" t="s">
        <v>8388</v>
      </c>
      <c r="L2354" t="s">
        <v>763</v>
      </c>
    </row>
    <row r="2355" spans="1:33" x14ac:dyDescent="0.3">
      <c r="A2355" t="s">
        <v>8378</v>
      </c>
      <c r="B2355" t="s">
        <v>8379</v>
      </c>
      <c r="C2355" t="s">
        <v>14</v>
      </c>
      <c r="D2355">
        <v>39.939988999999997</v>
      </c>
      <c r="E2355">
        <v>-75.152854000000005</v>
      </c>
      <c r="F2355" t="s">
        <v>8380</v>
      </c>
      <c r="G2355">
        <v>529</v>
      </c>
      <c r="H2355">
        <v>4.5</v>
      </c>
      <c r="I2355" t="s">
        <v>8389</v>
      </c>
      <c r="J2355">
        <v>1</v>
      </c>
      <c r="K2355" t="s">
        <v>8390</v>
      </c>
      <c r="L2355" t="s">
        <v>8391</v>
      </c>
    </row>
    <row r="2356" spans="1:33" x14ac:dyDescent="0.3">
      <c r="A2356" t="s">
        <v>8378</v>
      </c>
      <c r="B2356" t="s">
        <v>8379</v>
      </c>
      <c r="C2356" t="s">
        <v>14</v>
      </c>
      <c r="D2356">
        <v>39.939988999999997</v>
      </c>
      <c r="E2356">
        <v>-75.152854000000005</v>
      </c>
      <c r="F2356" t="s">
        <v>8380</v>
      </c>
      <c r="G2356">
        <v>529</v>
      </c>
      <c r="H2356">
        <v>4.5</v>
      </c>
      <c r="I2356" t="s">
        <v>8392</v>
      </c>
      <c r="J2356">
        <v>5</v>
      </c>
      <c r="K2356" t="s">
        <v>8393</v>
      </c>
      <c r="L2356" t="s">
        <v>8394</v>
      </c>
    </row>
    <row r="2357" spans="1:33" x14ac:dyDescent="0.3">
      <c r="A2357" t="s">
        <v>8378</v>
      </c>
      <c r="B2357" t="s">
        <v>8379</v>
      </c>
      <c r="C2357" t="s">
        <v>14</v>
      </c>
      <c r="D2357">
        <v>39.939988999999997</v>
      </c>
      <c r="E2357">
        <v>-75.152854000000005</v>
      </c>
      <c r="F2357" t="s">
        <v>8380</v>
      </c>
      <c r="G2357">
        <v>529</v>
      </c>
      <c r="H2357">
        <v>4.5</v>
      </c>
      <c r="I2357" t="s">
        <v>8395</v>
      </c>
      <c r="J2357">
        <v>3</v>
      </c>
      <c r="K2357" t="s">
        <v>8396</v>
      </c>
      <c r="L2357" t="s">
        <v>8397</v>
      </c>
      <c r="M2357" t="s">
        <v>8398</v>
      </c>
      <c r="N2357" t="s">
        <v>8399</v>
      </c>
      <c r="O2357" t="s">
        <v>8400</v>
      </c>
      <c r="P2357" t="s">
        <v>8401</v>
      </c>
      <c r="Q2357" t="s">
        <v>8402</v>
      </c>
      <c r="R2357" t="s">
        <v>8403</v>
      </c>
      <c r="S2357" t="s">
        <v>8404</v>
      </c>
      <c r="T2357" t="s">
        <v>8405</v>
      </c>
      <c r="U2357" t="s">
        <v>8406</v>
      </c>
      <c r="V2357" t="s">
        <v>8407</v>
      </c>
      <c r="W2357" t="s">
        <v>8408</v>
      </c>
      <c r="X2357" t="s">
        <v>8409</v>
      </c>
      <c r="Y2357" t="s">
        <v>8410</v>
      </c>
      <c r="Z2357" t="s">
        <v>8411</v>
      </c>
      <c r="AA2357" t="s">
        <v>8412</v>
      </c>
      <c r="AB2357" t="s">
        <v>8413</v>
      </c>
      <c r="AC2357" t="s">
        <v>8414</v>
      </c>
      <c r="AD2357" t="s">
        <v>8415</v>
      </c>
      <c r="AE2357" t="s">
        <v>8416</v>
      </c>
      <c r="AF2357" t="s">
        <v>8417</v>
      </c>
      <c r="AG2357" t="s">
        <v>8418</v>
      </c>
    </row>
    <row r="2358" spans="1:33" x14ac:dyDescent="0.3">
      <c r="A2358" t="s">
        <v>8378</v>
      </c>
      <c r="B2358" t="s">
        <v>8379</v>
      </c>
      <c r="C2358" t="s">
        <v>14</v>
      </c>
      <c r="D2358">
        <v>39.939988999999997</v>
      </c>
      <c r="E2358">
        <v>-75.152854000000005</v>
      </c>
      <c r="F2358" t="s">
        <v>8380</v>
      </c>
      <c r="G2358">
        <v>529</v>
      </c>
      <c r="H2358">
        <v>4.5</v>
      </c>
      <c r="I2358" t="s">
        <v>8419</v>
      </c>
      <c r="J2358">
        <v>4</v>
      </c>
      <c r="K2358" t="s">
        <v>8420</v>
      </c>
      <c r="L2358" t="s">
        <v>8421</v>
      </c>
    </row>
    <row r="2359" spans="1:33" x14ac:dyDescent="0.3">
      <c r="A2359" t="s">
        <v>8378</v>
      </c>
      <c r="B2359" t="s">
        <v>8379</v>
      </c>
      <c r="C2359" t="s">
        <v>14</v>
      </c>
      <c r="D2359">
        <v>39.939988999999997</v>
      </c>
      <c r="E2359">
        <v>-75.152854000000005</v>
      </c>
      <c r="F2359" t="s">
        <v>8380</v>
      </c>
      <c r="G2359">
        <v>529</v>
      </c>
      <c r="H2359">
        <v>4.5</v>
      </c>
      <c r="I2359" t="s">
        <v>8422</v>
      </c>
      <c r="J2359">
        <v>5</v>
      </c>
      <c r="L2359" t="s">
        <v>6313</v>
      </c>
    </row>
    <row r="2360" spans="1:33" x14ac:dyDescent="0.3">
      <c r="A2360" t="s">
        <v>8378</v>
      </c>
      <c r="B2360" t="s">
        <v>8379</v>
      </c>
      <c r="C2360" t="s">
        <v>14</v>
      </c>
      <c r="D2360">
        <v>39.939988999999997</v>
      </c>
      <c r="E2360">
        <v>-75.152854000000005</v>
      </c>
      <c r="F2360" t="s">
        <v>8380</v>
      </c>
      <c r="G2360">
        <v>529</v>
      </c>
      <c r="H2360">
        <v>4.5</v>
      </c>
      <c r="I2360" t="s">
        <v>8423</v>
      </c>
      <c r="J2360">
        <v>5</v>
      </c>
      <c r="K2360" t="s">
        <v>8424</v>
      </c>
      <c r="L2360" t="s">
        <v>8425</v>
      </c>
    </row>
    <row r="2361" spans="1:33" x14ac:dyDescent="0.3">
      <c r="A2361" t="s">
        <v>8378</v>
      </c>
      <c r="B2361" t="s">
        <v>8379</v>
      </c>
      <c r="C2361" t="s">
        <v>14</v>
      </c>
      <c r="D2361">
        <v>39.939988999999997</v>
      </c>
      <c r="E2361">
        <v>-75.152854000000005</v>
      </c>
      <c r="F2361" t="s">
        <v>8380</v>
      </c>
      <c r="G2361">
        <v>529</v>
      </c>
      <c r="H2361">
        <v>4.5</v>
      </c>
      <c r="I2361" t="s">
        <v>8426</v>
      </c>
      <c r="J2361">
        <v>1</v>
      </c>
      <c r="K2361" t="s">
        <v>8427</v>
      </c>
      <c r="L2361" t="s">
        <v>8428</v>
      </c>
    </row>
    <row r="2362" spans="1:33" x14ac:dyDescent="0.3">
      <c r="A2362" t="s">
        <v>8429</v>
      </c>
      <c r="B2362" t="s">
        <v>8430</v>
      </c>
      <c r="C2362" t="s">
        <v>14</v>
      </c>
      <c r="D2362">
        <v>39.937221286099998</v>
      </c>
      <c r="E2362">
        <v>-75.162843462599994</v>
      </c>
      <c r="F2362" t="s">
        <v>8431</v>
      </c>
      <c r="G2362">
        <v>529</v>
      </c>
      <c r="H2362">
        <v>4.5</v>
      </c>
      <c r="I2362" t="s">
        <v>8432</v>
      </c>
      <c r="J2362">
        <v>5</v>
      </c>
      <c r="K2362" t="s">
        <v>8433</v>
      </c>
      <c r="L2362" t="s">
        <v>8434</v>
      </c>
    </row>
    <row r="2363" spans="1:33" x14ac:dyDescent="0.3">
      <c r="A2363" t="s">
        <v>8429</v>
      </c>
      <c r="B2363" t="s">
        <v>8430</v>
      </c>
      <c r="C2363" t="s">
        <v>14</v>
      </c>
      <c r="D2363">
        <v>39.937221286099998</v>
      </c>
      <c r="E2363">
        <v>-75.162843462599994</v>
      </c>
      <c r="F2363" t="s">
        <v>8431</v>
      </c>
      <c r="G2363">
        <v>529</v>
      </c>
      <c r="H2363">
        <v>4.5</v>
      </c>
      <c r="I2363" t="s">
        <v>8435</v>
      </c>
      <c r="J2363">
        <v>5</v>
      </c>
      <c r="K2363" t="s">
        <v>8436</v>
      </c>
      <c r="L2363" t="s">
        <v>8437</v>
      </c>
    </row>
    <row r="2364" spans="1:33" x14ac:dyDescent="0.3">
      <c r="A2364" t="s">
        <v>8429</v>
      </c>
      <c r="B2364" t="s">
        <v>8430</v>
      </c>
      <c r="C2364" t="s">
        <v>14</v>
      </c>
      <c r="D2364">
        <v>39.937221286099998</v>
      </c>
      <c r="E2364">
        <v>-75.162843462599994</v>
      </c>
      <c r="F2364" t="s">
        <v>8431</v>
      </c>
      <c r="G2364">
        <v>529</v>
      </c>
      <c r="H2364">
        <v>4.5</v>
      </c>
      <c r="I2364" t="s">
        <v>8438</v>
      </c>
      <c r="J2364">
        <v>5</v>
      </c>
      <c r="K2364" t="s">
        <v>8439</v>
      </c>
      <c r="L2364" t="s">
        <v>8440</v>
      </c>
    </row>
    <row r="2365" spans="1:33" x14ac:dyDescent="0.3">
      <c r="A2365" t="s">
        <v>8429</v>
      </c>
      <c r="B2365" t="s">
        <v>8430</v>
      </c>
      <c r="C2365" t="s">
        <v>14</v>
      </c>
      <c r="D2365">
        <v>39.937221286099998</v>
      </c>
      <c r="E2365">
        <v>-75.162843462599994</v>
      </c>
      <c r="F2365" t="s">
        <v>8431</v>
      </c>
      <c r="G2365">
        <v>529</v>
      </c>
      <c r="H2365">
        <v>4.5</v>
      </c>
      <c r="I2365" t="s">
        <v>8441</v>
      </c>
      <c r="J2365">
        <v>5</v>
      </c>
      <c r="L2365" t="s">
        <v>8442</v>
      </c>
    </row>
    <row r="2366" spans="1:33" x14ac:dyDescent="0.3">
      <c r="A2366" t="s">
        <v>8429</v>
      </c>
      <c r="B2366" t="s">
        <v>8430</v>
      </c>
      <c r="C2366" t="s">
        <v>14</v>
      </c>
      <c r="D2366">
        <v>39.937221286099998</v>
      </c>
      <c r="E2366">
        <v>-75.162843462599994</v>
      </c>
      <c r="F2366" t="s">
        <v>8431</v>
      </c>
      <c r="G2366">
        <v>529</v>
      </c>
      <c r="H2366">
        <v>4.5</v>
      </c>
      <c r="I2366" t="s">
        <v>8443</v>
      </c>
      <c r="J2366">
        <v>4</v>
      </c>
      <c r="K2366" t="s">
        <v>8444</v>
      </c>
      <c r="L2366" t="s">
        <v>8445</v>
      </c>
    </row>
    <row r="2367" spans="1:33" x14ac:dyDescent="0.3">
      <c r="A2367" t="s">
        <v>8429</v>
      </c>
      <c r="B2367" t="s">
        <v>8430</v>
      </c>
      <c r="C2367" t="s">
        <v>14</v>
      </c>
      <c r="D2367">
        <v>39.937221286099998</v>
      </c>
      <c r="E2367">
        <v>-75.162843462599994</v>
      </c>
      <c r="F2367" t="s">
        <v>8431</v>
      </c>
      <c r="G2367">
        <v>529</v>
      </c>
      <c r="H2367">
        <v>4.5</v>
      </c>
      <c r="I2367" t="s">
        <v>8446</v>
      </c>
      <c r="J2367">
        <v>5</v>
      </c>
      <c r="K2367" t="s">
        <v>8447</v>
      </c>
      <c r="L2367" t="s">
        <v>8448</v>
      </c>
    </row>
    <row r="2368" spans="1:33" x14ac:dyDescent="0.3">
      <c r="A2368" t="s">
        <v>8429</v>
      </c>
      <c r="B2368" t="s">
        <v>8430</v>
      </c>
      <c r="C2368" t="s">
        <v>14</v>
      </c>
      <c r="D2368">
        <v>39.937221286099998</v>
      </c>
      <c r="E2368">
        <v>-75.162843462599994</v>
      </c>
      <c r="F2368" t="s">
        <v>8431</v>
      </c>
      <c r="G2368">
        <v>529</v>
      </c>
      <c r="H2368">
        <v>4.5</v>
      </c>
      <c r="I2368" t="s">
        <v>8449</v>
      </c>
      <c r="J2368">
        <v>5</v>
      </c>
      <c r="K2368" t="s">
        <v>8450</v>
      </c>
      <c r="L2368" t="s">
        <v>8451</v>
      </c>
    </row>
    <row r="2369" spans="1:12" x14ac:dyDescent="0.3">
      <c r="A2369" t="s">
        <v>8429</v>
      </c>
      <c r="B2369" t="s">
        <v>8430</v>
      </c>
      <c r="C2369" t="s">
        <v>14</v>
      </c>
      <c r="D2369">
        <v>39.937221286099998</v>
      </c>
      <c r="E2369">
        <v>-75.162843462599994</v>
      </c>
      <c r="F2369" t="s">
        <v>8431</v>
      </c>
      <c r="G2369">
        <v>529</v>
      </c>
      <c r="H2369">
        <v>4.5</v>
      </c>
      <c r="I2369" t="s">
        <v>8452</v>
      </c>
      <c r="J2369">
        <v>5</v>
      </c>
      <c r="K2369" t="s">
        <v>8453</v>
      </c>
      <c r="L2369" t="s">
        <v>8454</v>
      </c>
    </row>
    <row r="2370" spans="1:12" x14ac:dyDescent="0.3">
      <c r="A2370" t="s">
        <v>8429</v>
      </c>
      <c r="B2370" t="s">
        <v>8430</v>
      </c>
      <c r="C2370" t="s">
        <v>14</v>
      </c>
      <c r="D2370">
        <v>39.937221286099998</v>
      </c>
      <c r="E2370">
        <v>-75.162843462599994</v>
      </c>
      <c r="F2370" t="s">
        <v>8431</v>
      </c>
      <c r="G2370">
        <v>529</v>
      </c>
      <c r="H2370">
        <v>4.5</v>
      </c>
      <c r="I2370" t="s">
        <v>8455</v>
      </c>
      <c r="J2370">
        <v>5</v>
      </c>
      <c r="L2370" t="s">
        <v>8456</v>
      </c>
    </row>
    <row r="2371" spans="1:12" x14ac:dyDescent="0.3">
      <c r="A2371" t="s">
        <v>8429</v>
      </c>
      <c r="B2371" t="s">
        <v>8430</v>
      </c>
      <c r="C2371" t="s">
        <v>14</v>
      </c>
      <c r="D2371">
        <v>39.937221286099998</v>
      </c>
      <c r="E2371">
        <v>-75.162843462599994</v>
      </c>
      <c r="F2371" t="s">
        <v>8431</v>
      </c>
      <c r="G2371">
        <v>529</v>
      </c>
      <c r="H2371">
        <v>4.5</v>
      </c>
      <c r="I2371" t="s">
        <v>8457</v>
      </c>
      <c r="J2371">
        <v>4</v>
      </c>
      <c r="K2371" t="s">
        <v>8458</v>
      </c>
      <c r="L2371" t="s">
        <v>4953</v>
      </c>
    </row>
    <row r="2372" spans="1:12" x14ac:dyDescent="0.3">
      <c r="A2372" t="s">
        <v>8459</v>
      </c>
      <c r="B2372" t="s">
        <v>8460</v>
      </c>
      <c r="C2372" t="s">
        <v>14</v>
      </c>
      <c r="D2372">
        <v>39.950315225300002</v>
      </c>
      <c r="E2372">
        <v>-75.162486543499995</v>
      </c>
      <c r="F2372" t="s">
        <v>8461</v>
      </c>
      <c r="G2372">
        <v>526</v>
      </c>
      <c r="H2372">
        <v>3.5</v>
      </c>
      <c r="I2372" t="s">
        <v>8462</v>
      </c>
      <c r="J2372">
        <v>1</v>
      </c>
      <c r="K2372" t="s">
        <v>8463</v>
      </c>
      <c r="L2372" t="s">
        <v>5036</v>
      </c>
    </row>
    <row r="2373" spans="1:12" x14ac:dyDescent="0.3">
      <c r="A2373" t="s">
        <v>8459</v>
      </c>
      <c r="B2373" t="s">
        <v>8460</v>
      </c>
      <c r="C2373" t="s">
        <v>14</v>
      </c>
      <c r="D2373">
        <v>39.950315225300002</v>
      </c>
      <c r="E2373">
        <v>-75.162486543499995</v>
      </c>
      <c r="F2373" t="s">
        <v>8461</v>
      </c>
      <c r="G2373">
        <v>526</v>
      </c>
      <c r="H2373">
        <v>3.5</v>
      </c>
      <c r="I2373" t="s">
        <v>8464</v>
      </c>
      <c r="J2373">
        <v>1</v>
      </c>
      <c r="L2373" t="s">
        <v>8465</v>
      </c>
    </row>
    <row r="2374" spans="1:12" x14ac:dyDescent="0.3">
      <c r="A2374" t="s">
        <v>8459</v>
      </c>
      <c r="B2374" t="s">
        <v>8460</v>
      </c>
      <c r="C2374" t="s">
        <v>14</v>
      </c>
      <c r="D2374">
        <v>39.950315225300002</v>
      </c>
      <c r="E2374">
        <v>-75.162486543499995</v>
      </c>
      <c r="F2374" t="s">
        <v>8461</v>
      </c>
      <c r="G2374">
        <v>526</v>
      </c>
      <c r="H2374">
        <v>3.5</v>
      </c>
      <c r="I2374" t="s">
        <v>8466</v>
      </c>
      <c r="J2374">
        <v>3</v>
      </c>
      <c r="K2374" t="s">
        <v>8467</v>
      </c>
      <c r="L2374" t="s">
        <v>8468</v>
      </c>
    </row>
    <row r="2375" spans="1:12" x14ac:dyDescent="0.3">
      <c r="A2375" t="s">
        <v>8459</v>
      </c>
      <c r="B2375" t="s">
        <v>8460</v>
      </c>
      <c r="C2375" t="s">
        <v>14</v>
      </c>
      <c r="D2375">
        <v>39.950315225300002</v>
      </c>
      <c r="E2375">
        <v>-75.162486543499995</v>
      </c>
      <c r="F2375" t="s">
        <v>8461</v>
      </c>
      <c r="G2375">
        <v>526</v>
      </c>
      <c r="H2375">
        <v>3.5</v>
      </c>
      <c r="I2375" t="s">
        <v>8469</v>
      </c>
      <c r="J2375">
        <v>5</v>
      </c>
      <c r="K2375" t="s">
        <v>8470</v>
      </c>
      <c r="L2375" t="s">
        <v>8471</v>
      </c>
    </row>
    <row r="2376" spans="1:12" x14ac:dyDescent="0.3">
      <c r="A2376" t="s">
        <v>8459</v>
      </c>
      <c r="B2376" t="s">
        <v>8460</v>
      </c>
      <c r="C2376" t="s">
        <v>14</v>
      </c>
      <c r="D2376">
        <v>39.950315225300002</v>
      </c>
      <c r="E2376">
        <v>-75.162486543499995</v>
      </c>
      <c r="F2376" t="s">
        <v>8461</v>
      </c>
      <c r="G2376">
        <v>526</v>
      </c>
      <c r="H2376">
        <v>3.5</v>
      </c>
      <c r="I2376" t="s">
        <v>8472</v>
      </c>
      <c r="J2376">
        <v>5</v>
      </c>
      <c r="L2376" t="s">
        <v>8473</v>
      </c>
    </row>
    <row r="2377" spans="1:12" x14ac:dyDescent="0.3">
      <c r="A2377" t="s">
        <v>8459</v>
      </c>
      <c r="B2377" t="s">
        <v>8460</v>
      </c>
      <c r="C2377" t="s">
        <v>14</v>
      </c>
      <c r="D2377">
        <v>39.950315225300002</v>
      </c>
      <c r="E2377">
        <v>-75.162486543499995</v>
      </c>
      <c r="F2377" t="s">
        <v>8461</v>
      </c>
      <c r="G2377">
        <v>526</v>
      </c>
      <c r="H2377">
        <v>3.5</v>
      </c>
      <c r="I2377" t="s">
        <v>8474</v>
      </c>
      <c r="J2377">
        <v>3</v>
      </c>
      <c r="K2377" t="s">
        <v>8475</v>
      </c>
      <c r="L2377" t="s">
        <v>8476</v>
      </c>
    </row>
    <row r="2378" spans="1:12" x14ac:dyDescent="0.3">
      <c r="A2378" t="s">
        <v>8459</v>
      </c>
      <c r="B2378" t="s">
        <v>8460</v>
      </c>
      <c r="C2378" t="s">
        <v>14</v>
      </c>
      <c r="D2378">
        <v>39.950315225300002</v>
      </c>
      <c r="E2378">
        <v>-75.162486543499995</v>
      </c>
      <c r="F2378" t="s">
        <v>8461</v>
      </c>
      <c r="G2378">
        <v>526</v>
      </c>
      <c r="H2378">
        <v>3.5</v>
      </c>
      <c r="I2378" t="s">
        <v>8477</v>
      </c>
      <c r="J2378">
        <v>3</v>
      </c>
      <c r="K2378" t="s">
        <v>8478</v>
      </c>
      <c r="L2378" t="s">
        <v>8479</v>
      </c>
    </row>
    <row r="2379" spans="1:12" x14ac:dyDescent="0.3">
      <c r="A2379" t="s">
        <v>8459</v>
      </c>
      <c r="B2379" t="s">
        <v>8460</v>
      </c>
      <c r="C2379" t="s">
        <v>14</v>
      </c>
      <c r="D2379">
        <v>39.950315225300002</v>
      </c>
      <c r="E2379">
        <v>-75.162486543499995</v>
      </c>
      <c r="F2379" t="s">
        <v>8461</v>
      </c>
      <c r="G2379">
        <v>526</v>
      </c>
      <c r="H2379">
        <v>3.5</v>
      </c>
      <c r="I2379" t="s">
        <v>8480</v>
      </c>
      <c r="J2379">
        <v>5</v>
      </c>
      <c r="K2379" t="s">
        <v>8481</v>
      </c>
      <c r="L2379" t="s">
        <v>8482</v>
      </c>
    </row>
    <row r="2380" spans="1:12" x14ac:dyDescent="0.3">
      <c r="A2380" t="s">
        <v>8459</v>
      </c>
      <c r="B2380" t="s">
        <v>8460</v>
      </c>
      <c r="C2380" t="s">
        <v>14</v>
      </c>
      <c r="D2380">
        <v>39.950315225300002</v>
      </c>
      <c r="E2380">
        <v>-75.162486543499995</v>
      </c>
      <c r="F2380" t="s">
        <v>8461</v>
      </c>
      <c r="G2380">
        <v>526</v>
      </c>
      <c r="H2380">
        <v>3.5</v>
      </c>
      <c r="I2380" t="s">
        <v>8483</v>
      </c>
      <c r="J2380">
        <v>4</v>
      </c>
      <c r="K2380" t="s">
        <v>8484</v>
      </c>
      <c r="L2380" t="s">
        <v>8485</v>
      </c>
    </row>
    <row r="2381" spans="1:12" x14ac:dyDescent="0.3">
      <c r="A2381" t="s">
        <v>8459</v>
      </c>
      <c r="B2381" t="s">
        <v>8460</v>
      </c>
      <c r="C2381" t="s">
        <v>14</v>
      </c>
      <c r="D2381">
        <v>39.950315225300002</v>
      </c>
      <c r="E2381">
        <v>-75.162486543499995</v>
      </c>
      <c r="F2381" t="s">
        <v>8461</v>
      </c>
      <c r="G2381">
        <v>526</v>
      </c>
      <c r="H2381">
        <v>3.5</v>
      </c>
      <c r="I2381" t="s">
        <v>8486</v>
      </c>
      <c r="J2381">
        <v>2</v>
      </c>
      <c r="K2381" t="s">
        <v>8487</v>
      </c>
      <c r="L2381" t="s">
        <v>763</v>
      </c>
    </row>
    <row r="2382" spans="1:12" x14ac:dyDescent="0.3">
      <c r="A2382" t="s">
        <v>8488</v>
      </c>
      <c r="B2382" t="s">
        <v>8489</v>
      </c>
      <c r="C2382" t="s">
        <v>14</v>
      </c>
      <c r="D2382">
        <v>39.955721799999999</v>
      </c>
      <c r="E2382">
        <v>-75.156772599999996</v>
      </c>
      <c r="F2382" t="s">
        <v>8490</v>
      </c>
      <c r="G2382">
        <v>524</v>
      </c>
      <c r="H2382">
        <v>3</v>
      </c>
      <c r="I2382" t="s">
        <v>8491</v>
      </c>
      <c r="J2382">
        <v>1</v>
      </c>
      <c r="K2382" t="s">
        <v>8492</v>
      </c>
      <c r="L2382" t="s">
        <v>8493</v>
      </c>
    </row>
    <row r="2383" spans="1:12" x14ac:dyDescent="0.3">
      <c r="A2383" t="s">
        <v>8488</v>
      </c>
      <c r="B2383" t="s">
        <v>8489</v>
      </c>
      <c r="C2383" t="s">
        <v>14</v>
      </c>
      <c r="D2383">
        <v>39.955721799999999</v>
      </c>
      <c r="E2383">
        <v>-75.156772599999996</v>
      </c>
      <c r="F2383" t="s">
        <v>8490</v>
      </c>
      <c r="G2383">
        <v>524</v>
      </c>
      <c r="H2383">
        <v>3</v>
      </c>
      <c r="I2383" t="s">
        <v>8494</v>
      </c>
      <c r="J2383">
        <v>1</v>
      </c>
      <c r="K2383" t="s">
        <v>8495</v>
      </c>
      <c r="L2383" t="s">
        <v>8496</v>
      </c>
    </row>
    <row r="2384" spans="1:12" x14ac:dyDescent="0.3">
      <c r="A2384" t="s">
        <v>8488</v>
      </c>
      <c r="B2384" t="s">
        <v>8489</v>
      </c>
      <c r="C2384" t="s">
        <v>14</v>
      </c>
      <c r="D2384">
        <v>39.955721799999999</v>
      </c>
      <c r="E2384">
        <v>-75.156772599999996</v>
      </c>
      <c r="F2384" t="s">
        <v>8490</v>
      </c>
      <c r="G2384">
        <v>524</v>
      </c>
      <c r="H2384">
        <v>3</v>
      </c>
      <c r="I2384" t="s">
        <v>8497</v>
      </c>
      <c r="J2384">
        <v>4</v>
      </c>
      <c r="K2384" t="s">
        <v>8498</v>
      </c>
      <c r="L2384" t="s">
        <v>2271</v>
      </c>
    </row>
    <row r="2385" spans="1:12" x14ac:dyDescent="0.3">
      <c r="A2385" t="s">
        <v>8488</v>
      </c>
      <c r="B2385" t="s">
        <v>8489</v>
      </c>
      <c r="C2385" t="s">
        <v>14</v>
      </c>
      <c r="D2385">
        <v>39.955721799999999</v>
      </c>
      <c r="E2385">
        <v>-75.156772599999996</v>
      </c>
      <c r="F2385" t="s">
        <v>8490</v>
      </c>
      <c r="G2385">
        <v>524</v>
      </c>
      <c r="H2385">
        <v>3</v>
      </c>
      <c r="I2385" t="s">
        <v>8499</v>
      </c>
      <c r="J2385">
        <v>4</v>
      </c>
      <c r="K2385" t="s">
        <v>8500</v>
      </c>
      <c r="L2385" t="s">
        <v>8501</v>
      </c>
    </row>
    <row r="2386" spans="1:12" x14ac:dyDescent="0.3">
      <c r="A2386" t="s">
        <v>8488</v>
      </c>
      <c r="B2386" t="s">
        <v>8489</v>
      </c>
      <c r="C2386" t="s">
        <v>14</v>
      </c>
      <c r="D2386">
        <v>39.955721799999999</v>
      </c>
      <c r="E2386">
        <v>-75.156772599999996</v>
      </c>
      <c r="F2386" t="s">
        <v>8490</v>
      </c>
      <c r="G2386">
        <v>524</v>
      </c>
      <c r="H2386">
        <v>3</v>
      </c>
      <c r="I2386" t="s">
        <v>8502</v>
      </c>
      <c r="J2386">
        <v>3</v>
      </c>
      <c r="K2386" t="s">
        <v>8503</v>
      </c>
      <c r="L2386" t="s">
        <v>8504</v>
      </c>
    </row>
    <row r="2387" spans="1:12" x14ac:dyDescent="0.3">
      <c r="A2387" t="s">
        <v>8488</v>
      </c>
      <c r="B2387" t="s">
        <v>8489</v>
      </c>
      <c r="C2387" t="s">
        <v>14</v>
      </c>
      <c r="D2387">
        <v>39.955721799999999</v>
      </c>
      <c r="E2387">
        <v>-75.156772599999996</v>
      </c>
      <c r="F2387" t="s">
        <v>8490</v>
      </c>
      <c r="G2387">
        <v>524</v>
      </c>
      <c r="H2387">
        <v>3</v>
      </c>
      <c r="I2387" t="e">
        <f>-hTxLMpDizeGiVhoL0pwIQ</f>
        <v>#NAME?</v>
      </c>
      <c r="J2387">
        <v>4</v>
      </c>
      <c r="K2387" t="s">
        <v>8505</v>
      </c>
      <c r="L2387" t="s">
        <v>5538</v>
      </c>
    </row>
    <row r="2388" spans="1:12" x14ac:dyDescent="0.3">
      <c r="A2388" t="s">
        <v>8488</v>
      </c>
      <c r="B2388" t="s">
        <v>8489</v>
      </c>
      <c r="C2388" t="s">
        <v>14</v>
      </c>
      <c r="D2388">
        <v>39.955721799999999</v>
      </c>
      <c r="E2388">
        <v>-75.156772599999996</v>
      </c>
      <c r="F2388" t="s">
        <v>8490</v>
      </c>
      <c r="G2388">
        <v>524</v>
      </c>
      <c r="H2388">
        <v>3</v>
      </c>
      <c r="I2388" t="s">
        <v>8506</v>
      </c>
      <c r="J2388">
        <v>3</v>
      </c>
      <c r="K2388" t="s">
        <v>8507</v>
      </c>
      <c r="L2388" t="e">
        <f>-qLsLhBD8z5oOn6vBa63iw</f>
        <v>#NAME?</v>
      </c>
    </row>
    <row r="2389" spans="1:12" x14ac:dyDescent="0.3">
      <c r="A2389" t="s">
        <v>8488</v>
      </c>
      <c r="B2389" t="s">
        <v>8489</v>
      </c>
      <c r="C2389" t="s">
        <v>14</v>
      </c>
      <c r="D2389">
        <v>39.955721799999999</v>
      </c>
      <c r="E2389">
        <v>-75.156772599999996</v>
      </c>
      <c r="F2389" t="s">
        <v>8490</v>
      </c>
      <c r="G2389">
        <v>524</v>
      </c>
      <c r="H2389">
        <v>3</v>
      </c>
      <c r="I2389" t="s">
        <v>8508</v>
      </c>
      <c r="J2389">
        <v>4</v>
      </c>
      <c r="K2389" t="s">
        <v>8509</v>
      </c>
      <c r="L2389" t="s">
        <v>8510</v>
      </c>
    </row>
    <row r="2390" spans="1:12" x14ac:dyDescent="0.3">
      <c r="A2390" t="s">
        <v>8488</v>
      </c>
      <c r="B2390" t="s">
        <v>8489</v>
      </c>
      <c r="C2390" t="s">
        <v>14</v>
      </c>
      <c r="D2390">
        <v>39.955721799999999</v>
      </c>
      <c r="E2390">
        <v>-75.156772599999996</v>
      </c>
      <c r="F2390" t="s">
        <v>8490</v>
      </c>
      <c r="G2390">
        <v>524</v>
      </c>
      <c r="H2390">
        <v>3</v>
      </c>
      <c r="I2390" t="s">
        <v>8511</v>
      </c>
      <c r="J2390">
        <v>2</v>
      </c>
      <c r="K2390" t="s">
        <v>8512</v>
      </c>
      <c r="L2390" t="s">
        <v>8513</v>
      </c>
    </row>
    <row r="2391" spans="1:12" x14ac:dyDescent="0.3">
      <c r="A2391" t="s">
        <v>8488</v>
      </c>
      <c r="B2391" t="s">
        <v>8489</v>
      </c>
      <c r="C2391" t="s">
        <v>14</v>
      </c>
      <c r="D2391">
        <v>39.955721799999999</v>
      </c>
      <c r="E2391">
        <v>-75.156772599999996</v>
      </c>
      <c r="F2391" t="s">
        <v>8490</v>
      </c>
      <c r="G2391">
        <v>524</v>
      </c>
      <c r="H2391">
        <v>3</v>
      </c>
      <c r="I2391" t="s">
        <v>8514</v>
      </c>
      <c r="J2391">
        <v>2</v>
      </c>
      <c r="K2391" t="s">
        <v>8515</v>
      </c>
      <c r="L2391" t="s">
        <v>8516</v>
      </c>
    </row>
    <row r="2392" spans="1:12" x14ac:dyDescent="0.3">
      <c r="A2392" t="s">
        <v>8517</v>
      </c>
      <c r="B2392" t="s">
        <v>1756</v>
      </c>
      <c r="C2392" t="s">
        <v>14</v>
      </c>
      <c r="D2392">
        <v>39.947783000000001</v>
      </c>
      <c r="E2392">
        <v>-75.1677739</v>
      </c>
      <c r="F2392" t="s">
        <v>8518</v>
      </c>
      <c r="G2392">
        <v>524</v>
      </c>
      <c r="H2392">
        <v>3.5</v>
      </c>
      <c r="I2392" t="s">
        <v>8519</v>
      </c>
      <c r="J2392">
        <v>3</v>
      </c>
      <c r="K2392" t="s">
        <v>8520</v>
      </c>
      <c r="L2392" t="s">
        <v>8521</v>
      </c>
    </row>
    <row r="2393" spans="1:12" x14ac:dyDescent="0.3">
      <c r="A2393" t="s">
        <v>8517</v>
      </c>
      <c r="B2393" t="s">
        <v>1756</v>
      </c>
      <c r="C2393" t="s">
        <v>14</v>
      </c>
      <c r="D2393">
        <v>39.947783000000001</v>
      </c>
      <c r="E2393">
        <v>-75.1677739</v>
      </c>
      <c r="F2393" t="s">
        <v>8518</v>
      </c>
      <c r="G2393">
        <v>524</v>
      </c>
      <c r="H2393">
        <v>3.5</v>
      </c>
      <c r="I2393" t="s">
        <v>8522</v>
      </c>
      <c r="J2393">
        <v>4</v>
      </c>
      <c r="K2393" t="s">
        <v>8523</v>
      </c>
      <c r="L2393" t="s">
        <v>8524</v>
      </c>
    </row>
    <row r="2394" spans="1:12" x14ac:dyDescent="0.3">
      <c r="A2394" t="s">
        <v>8517</v>
      </c>
      <c r="B2394" t="s">
        <v>1756</v>
      </c>
      <c r="C2394" t="s">
        <v>14</v>
      </c>
      <c r="D2394">
        <v>39.947783000000001</v>
      </c>
      <c r="E2394">
        <v>-75.1677739</v>
      </c>
      <c r="F2394" t="s">
        <v>8518</v>
      </c>
      <c r="G2394">
        <v>524</v>
      </c>
      <c r="H2394">
        <v>3.5</v>
      </c>
      <c r="I2394" t="s">
        <v>8525</v>
      </c>
      <c r="J2394">
        <v>3</v>
      </c>
      <c r="K2394" t="s">
        <v>8526</v>
      </c>
      <c r="L2394" t="s">
        <v>2652</v>
      </c>
    </row>
    <row r="2395" spans="1:12" x14ac:dyDescent="0.3">
      <c r="A2395" t="s">
        <v>8517</v>
      </c>
      <c r="B2395" t="s">
        <v>1756</v>
      </c>
      <c r="C2395" t="s">
        <v>14</v>
      </c>
      <c r="D2395">
        <v>39.947783000000001</v>
      </c>
      <c r="E2395">
        <v>-75.1677739</v>
      </c>
      <c r="F2395" t="s">
        <v>8518</v>
      </c>
      <c r="G2395">
        <v>524</v>
      </c>
      <c r="H2395">
        <v>3.5</v>
      </c>
      <c r="I2395" t="s">
        <v>8527</v>
      </c>
      <c r="J2395">
        <v>5</v>
      </c>
      <c r="K2395" t="s">
        <v>8528</v>
      </c>
      <c r="L2395" t="s">
        <v>8529</v>
      </c>
    </row>
    <row r="2396" spans="1:12" x14ac:dyDescent="0.3">
      <c r="A2396" t="s">
        <v>8517</v>
      </c>
      <c r="B2396" t="s">
        <v>1756</v>
      </c>
      <c r="C2396" t="s">
        <v>14</v>
      </c>
      <c r="D2396">
        <v>39.947783000000001</v>
      </c>
      <c r="E2396">
        <v>-75.1677739</v>
      </c>
      <c r="F2396" t="s">
        <v>8518</v>
      </c>
      <c r="G2396">
        <v>524</v>
      </c>
      <c r="H2396">
        <v>3.5</v>
      </c>
      <c r="I2396" t="s">
        <v>8530</v>
      </c>
      <c r="J2396">
        <v>4</v>
      </c>
      <c r="K2396" t="s">
        <v>8531</v>
      </c>
      <c r="L2396" t="s">
        <v>8532</v>
      </c>
    </row>
    <row r="2397" spans="1:12" x14ac:dyDescent="0.3">
      <c r="A2397" t="s">
        <v>8517</v>
      </c>
      <c r="B2397" t="s">
        <v>1756</v>
      </c>
      <c r="C2397" t="s">
        <v>14</v>
      </c>
      <c r="D2397">
        <v>39.947783000000001</v>
      </c>
      <c r="E2397">
        <v>-75.1677739</v>
      </c>
      <c r="F2397" t="s">
        <v>8518</v>
      </c>
      <c r="G2397">
        <v>524</v>
      </c>
      <c r="H2397">
        <v>3.5</v>
      </c>
      <c r="I2397" t="s">
        <v>8533</v>
      </c>
      <c r="J2397">
        <v>4</v>
      </c>
      <c r="L2397" t="s">
        <v>8534</v>
      </c>
    </row>
    <row r="2398" spans="1:12" x14ac:dyDescent="0.3">
      <c r="A2398" t="s">
        <v>8517</v>
      </c>
      <c r="B2398" t="s">
        <v>1756</v>
      </c>
      <c r="C2398" t="s">
        <v>14</v>
      </c>
      <c r="D2398">
        <v>39.947783000000001</v>
      </c>
      <c r="E2398">
        <v>-75.1677739</v>
      </c>
      <c r="F2398" t="s">
        <v>8518</v>
      </c>
      <c r="G2398">
        <v>524</v>
      </c>
      <c r="H2398">
        <v>3.5</v>
      </c>
      <c r="I2398" t="s">
        <v>8535</v>
      </c>
      <c r="J2398">
        <v>5</v>
      </c>
      <c r="K2398" t="s">
        <v>8536</v>
      </c>
      <c r="L2398" t="s">
        <v>8537</v>
      </c>
    </row>
    <row r="2399" spans="1:12" x14ac:dyDescent="0.3">
      <c r="A2399" t="s">
        <v>8517</v>
      </c>
      <c r="B2399" t="s">
        <v>1756</v>
      </c>
      <c r="C2399" t="s">
        <v>14</v>
      </c>
      <c r="D2399">
        <v>39.947783000000001</v>
      </c>
      <c r="E2399">
        <v>-75.1677739</v>
      </c>
      <c r="F2399" t="s">
        <v>8518</v>
      </c>
      <c r="G2399">
        <v>524</v>
      </c>
      <c r="H2399">
        <v>3.5</v>
      </c>
      <c r="I2399" t="s">
        <v>8538</v>
      </c>
      <c r="J2399">
        <v>5</v>
      </c>
      <c r="K2399" t="s">
        <v>8539</v>
      </c>
      <c r="L2399" t="s">
        <v>8540</v>
      </c>
    </row>
    <row r="2400" spans="1:12" x14ac:dyDescent="0.3">
      <c r="A2400" t="s">
        <v>8517</v>
      </c>
      <c r="B2400" t="s">
        <v>1756</v>
      </c>
      <c r="C2400" t="s">
        <v>14</v>
      </c>
      <c r="D2400">
        <v>39.947783000000001</v>
      </c>
      <c r="E2400">
        <v>-75.1677739</v>
      </c>
      <c r="F2400" t="s">
        <v>8518</v>
      </c>
      <c r="G2400">
        <v>524</v>
      </c>
      <c r="H2400">
        <v>3.5</v>
      </c>
      <c r="I2400" t="s">
        <v>8541</v>
      </c>
      <c r="J2400">
        <v>5</v>
      </c>
      <c r="K2400" t="s">
        <v>8542</v>
      </c>
      <c r="L2400" t="s">
        <v>8543</v>
      </c>
    </row>
    <row r="2401" spans="1:12" x14ac:dyDescent="0.3">
      <c r="A2401" t="s">
        <v>8517</v>
      </c>
      <c r="B2401" t="s">
        <v>1756</v>
      </c>
      <c r="C2401" t="s">
        <v>14</v>
      </c>
      <c r="D2401">
        <v>39.947783000000001</v>
      </c>
      <c r="E2401">
        <v>-75.1677739</v>
      </c>
      <c r="F2401" t="s">
        <v>8518</v>
      </c>
      <c r="G2401">
        <v>524</v>
      </c>
      <c r="H2401">
        <v>3.5</v>
      </c>
      <c r="I2401" t="s">
        <v>8544</v>
      </c>
      <c r="J2401">
        <v>5</v>
      </c>
      <c r="K2401" t="s">
        <v>8545</v>
      </c>
      <c r="L2401" t="s">
        <v>8546</v>
      </c>
    </row>
    <row r="2402" spans="1:12" x14ac:dyDescent="0.3">
      <c r="A2402" t="s">
        <v>8547</v>
      </c>
      <c r="B2402" t="s">
        <v>8548</v>
      </c>
      <c r="C2402" t="s">
        <v>14</v>
      </c>
      <c r="D2402">
        <v>39.955494250000001</v>
      </c>
      <c r="E2402">
        <v>-75.155974599999993</v>
      </c>
      <c r="F2402" t="s">
        <v>8549</v>
      </c>
      <c r="G2402">
        <v>522</v>
      </c>
      <c r="H2402">
        <v>3</v>
      </c>
      <c r="I2402" t="s">
        <v>8550</v>
      </c>
      <c r="J2402">
        <v>4</v>
      </c>
      <c r="K2402" t="s">
        <v>8551</v>
      </c>
      <c r="L2402" t="s">
        <v>8552</v>
      </c>
    </row>
    <row r="2403" spans="1:12" x14ac:dyDescent="0.3">
      <c r="A2403" t="s">
        <v>8547</v>
      </c>
      <c r="B2403" t="s">
        <v>8548</v>
      </c>
      <c r="C2403" t="s">
        <v>14</v>
      </c>
      <c r="D2403">
        <v>39.955494250000001</v>
      </c>
      <c r="E2403">
        <v>-75.155974599999993</v>
      </c>
      <c r="F2403" t="s">
        <v>8549</v>
      </c>
      <c r="G2403">
        <v>522</v>
      </c>
      <c r="H2403">
        <v>3</v>
      </c>
      <c r="I2403" t="s">
        <v>8553</v>
      </c>
      <c r="J2403">
        <v>1</v>
      </c>
      <c r="K2403" t="s">
        <v>8554</v>
      </c>
      <c r="L2403" t="s">
        <v>8555</v>
      </c>
    </row>
    <row r="2404" spans="1:12" x14ac:dyDescent="0.3">
      <c r="A2404" t="s">
        <v>8547</v>
      </c>
      <c r="B2404" t="s">
        <v>8548</v>
      </c>
      <c r="C2404" t="s">
        <v>14</v>
      </c>
      <c r="D2404">
        <v>39.955494250000001</v>
      </c>
      <c r="E2404">
        <v>-75.155974599999993</v>
      </c>
      <c r="F2404" t="s">
        <v>8549</v>
      </c>
      <c r="G2404">
        <v>522</v>
      </c>
      <c r="H2404">
        <v>3</v>
      </c>
      <c r="I2404" t="s">
        <v>8556</v>
      </c>
      <c r="J2404">
        <v>4</v>
      </c>
      <c r="L2404" t="s">
        <v>2553</v>
      </c>
    </row>
    <row r="2405" spans="1:12" x14ac:dyDescent="0.3">
      <c r="A2405" t="s">
        <v>8547</v>
      </c>
      <c r="B2405" t="s">
        <v>8548</v>
      </c>
      <c r="C2405" t="s">
        <v>14</v>
      </c>
      <c r="D2405">
        <v>39.955494250000001</v>
      </c>
      <c r="E2405">
        <v>-75.155974599999993</v>
      </c>
      <c r="F2405" t="s">
        <v>8549</v>
      </c>
      <c r="G2405">
        <v>522</v>
      </c>
      <c r="H2405">
        <v>3</v>
      </c>
      <c r="I2405" t="s">
        <v>8557</v>
      </c>
      <c r="J2405">
        <v>2</v>
      </c>
      <c r="K2405" t="s">
        <v>8558</v>
      </c>
      <c r="L2405" t="s">
        <v>8559</v>
      </c>
    </row>
    <row r="2406" spans="1:12" x14ac:dyDescent="0.3">
      <c r="A2406" t="s">
        <v>8547</v>
      </c>
      <c r="B2406" t="s">
        <v>8548</v>
      </c>
      <c r="C2406" t="s">
        <v>14</v>
      </c>
      <c r="D2406">
        <v>39.955494250000001</v>
      </c>
      <c r="E2406">
        <v>-75.155974599999993</v>
      </c>
      <c r="F2406" t="s">
        <v>8549</v>
      </c>
      <c r="G2406">
        <v>522</v>
      </c>
      <c r="H2406">
        <v>3</v>
      </c>
      <c r="I2406" t="s">
        <v>8560</v>
      </c>
      <c r="J2406">
        <v>4</v>
      </c>
      <c r="L2406" t="s">
        <v>8561</v>
      </c>
    </row>
    <row r="2407" spans="1:12" x14ac:dyDescent="0.3">
      <c r="A2407" t="s">
        <v>8547</v>
      </c>
      <c r="B2407" t="s">
        <v>8548</v>
      </c>
      <c r="C2407" t="s">
        <v>14</v>
      </c>
      <c r="D2407">
        <v>39.955494250000001</v>
      </c>
      <c r="E2407">
        <v>-75.155974599999993</v>
      </c>
      <c r="F2407" t="s">
        <v>8549</v>
      </c>
      <c r="G2407">
        <v>522</v>
      </c>
      <c r="H2407">
        <v>3</v>
      </c>
      <c r="I2407" t="s">
        <v>8562</v>
      </c>
      <c r="J2407">
        <v>3</v>
      </c>
      <c r="L2407" t="s">
        <v>8563</v>
      </c>
    </row>
    <row r="2408" spans="1:12" x14ac:dyDescent="0.3">
      <c r="A2408" t="s">
        <v>8547</v>
      </c>
      <c r="B2408" t="s">
        <v>8548</v>
      </c>
      <c r="C2408" t="s">
        <v>14</v>
      </c>
      <c r="D2408">
        <v>39.955494250000001</v>
      </c>
      <c r="E2408">
        <v>-75.155974599999993</v>
      </c>
      <c r="F2408" t="s">
        <v>8549</v>
      </c>
      <c r="G2408">
        <v>522</v>
      </c>
      <c r="H2408">
        <v>3</v>
      </c>
      <c r="I2408" t="s">
        <v>8564</v>
      </c>
      <c r="J2408">
        <v>5</v>
      </c>
      <c r="K2408" t="s">
        <v>8565</v>
      </c>
      <c r="L2408" t="s">
        <v>8566</v>
      </c>
    </row>
    <row r="2409" spans="1:12" x14ac:dyDescent="0.3">
      <c r="A2409" t="s">
        <v>8547</v>
      </c>
      <c r="B2409" t="s">
        <v>8548</v>
      </c>
      <c r="C2409" t="s">
        <v>14</v>
      </c>
      <c r="D2409">
        <v>39.955494250000001</v>
      </c>
      <c r="E2409">
        <v>-75.155974599999993</v>
      </c>
      <c r="F2409" t="s">
        <v>8549</v>
      </c>
      <c r="G2409">
        <v>522</v>
      </c>
      <c r="H2409">
        <v>3</v>
      </c>
      <c r="I2409" t="s">
        <v>8567</v>
      </c>
      <c r="J2409">
        <v>5</v>
      </c>
      <c r="K2409" t="s">
        <v>8568</v>
      </c>
      <c r="L2409" t="s">
        <v>8569</v>
      </c>
    </row>
    <row r="2410" spans="1:12" x14ac:dyDescent="0.3">
      <c r="A2410" t="s">
        <v>8547</v>
      </c>
      <c r="B2410" t="s">
        <v>8548</v>
      </c>
      <c r="C2410" t="s">
        <v>14</v>
      </c>
      <c r="D2410">
        <v>39.955494250000001</v>
      </c>
      <c r="E2410">
        <v>-75.155974599999993</v>
      </c>
      <c r="F2410" t="s">
        <v>8549</v>
      </c>
      <c r="G2410">
        <v>522</v>
      </c>
      <c r="H2410">
        <v>3</v>
      </c>
      <c r="I2410" t="s">
        <v>8570</v>
      </c>
      <c r="J2410">
        <v>1</v>
      </c>
      <c r="K2410" t="s">
        <v>8571</v>
      </c>
      <c r="L2410" t="s">
        <v>8572</v>
      </c>
    </row>
    <row r="2411" spans="1:12" x14ac:dyDescent="0.3">
      <c r="A2411" t="s">
        <v>8547</v>
      </c>
      <c r="B2411" t="s">
        <v>8548</v>
      </c>
      <c r="C2411" t="s">
        <v>14</v>
      </c>
      <c r="D2411">
        <v>39.955494250000001</v>
      </c>
      <c r="E2411">
        <v>-75.155974599999993</v>
      </c>
      <c r="F2411" t="s">
        <v>8549</v>
      </c>
      <c r="G2411">
        <v>522</v>
      </c>
      <c r="H2411">
        <v>3</v>
      </c>
      <c r="I2411" t="s">
        <v>8573</v>
      </c>
      <c r="J2411">
        <v>4</v>
      </c>
      <c r="K2411" t="s">
        <v>8574</v>
      </c>
      <c r="L2411" t="s">
        <v>8575</v>
      </c>
    </row>
    <row r="2412" spans="1:12" x14ac:dyDescent="0.3">
      <c r="A2412" t="s">
        <v>8576</v>
      </c>
      <c r="B2412" t="s">
        <v>8577</v>
      </c>
      <c r="C2412" t="s">
        <v>14</v>
      </c>
      <c r="D2412">
        <v>39.948163000000001</v>
      </c>
      <c r="E2412">
        <v>-75.1437162</v>
      </c>
      <c r="F2412" t="s">
        <v>8578</v>
      </c>
      <c r="G2412">
        <v>519</v>
      </c>
      <c r="H2412">
        <v>4</v>
      </c>
      <c r="I2412" t="s">
        <v>8579</v>
      </c>
      <c r="J2412">
        <v>5</v>
      </c>
      <c r="K2412" t="s">
        <v>8580</v>
      </c>
      <c r="L2412" t="s">
        <v>8581</v>
      </c>
    </row>
    <row r="2413" spans="1:12" x14ac:dyDescent="0.3">
      <c r="A2413" t="s">
        <v>8576</v>
      </c>
      <c r="B2413" t="s">
        <v>8577</v>
      </c>
      <c r="C2413" t="s">
        <v>14</v>
      </c>
      <c r="D2413">
        <v>39.948163000000001</v>
      </c>
      <c r="E2413">
        <v>-75.1437162</v>
      </c>
      <c r="F2413" t="s">
        <v>8578</v>
      </c>
      <c r="G2413">
        <v>519</v>
      </c>
      <c r="H2413">
        <v>4</v>
      </c>
      <c r="I2413" t="s">
        <v>8582</v>
      </c>
      <c r="J2413">
        <v>2</v>
      </c>
      <c r="L2413" t="s">
        <v>8583</v>
      </c>
    </row>
    <row r="2414" spans="1:12" x14ac:dyDescent="0.3">
      <c r="A2414" t="s">
        <v>8576</v>
      </c>
      <c r="B2414" t="s">
        <v>8577</v>
      </c>
      <c r="C2414" t="s">
        <v>14</v>
      </c>
      <c r="D2414">
        <v>39.948163000000001</v>
      </c>
      <c r="E2414">
        <v>-75.1437162</v>
      </c>
      <c r="F2414" t="s">
        <v>8578</v>
      </c>
      <c r="G2414">
        <v>519</v>
      </c>
      <c r="H2414">
        <v>4</v>
      </c>
      <c r="I2414" t="s">
        <v>8584</v>
      </c>
      <c r="J2414">
        <v>5</v>
      </c>
      <c r="K2414" t="s">
        <v>8585</v>
      </c>
      <c r="L2414" t="s">
        <v>8586</v>
      </c>
    </row>
    <row r="2415" spans="1:12" x14ac:dyDescent="0.3">
      <c r="A2415" t="s">
        <v>8576</v>
      </c>
      <c r="B2415" t="s">
        <v>8577</v>
      </c>
      <c r="C2415" t="s">
        <v>14</v>
      </c>
      <c r="D2415">
        <v>39.948163000000001</v>
      </c>
      <c r="E2415">
        <v>-75.1437162</v>
      </c>
      <c r="F2415" t="s">
        <v>8578</v>
      </c>
      <c r="G2415">
        <v>519</v>
      </c>
      <c r="H2415">
        <v>4</v>
      </c>
      <c r="I2415" t="s">
        <v>8587</v>
      </c>
      <c r="J2415">
        <v>4</v>
      </c>
      <c r="L2415" t="s">
        <v>8588</v>
      </c>
    </row>
    <row r="2416" spans="1:12" x14ac:dyDescent="0.3">
      <c r="A2416" t="s">
        <v>8576</v>
      </c>
      <c r="B2416" t="s">
        <v>8577</v>
      </c>
      <c r="C2416" t="s">
        <v>14</v>
      </c>
      <c r="D2416">
        <v>39.948163000000001</v>
      </c>
      <c r="E2416">
        <v>-75.1437162</v>
      </c>
      <c r="F2416" t="s">
        <v>8578</v>
      </c>
      <c r="G2416">
        <v>519</v>
      </c>
      <c r="H2416">
        <v>4</v>
      </c>
      <c r="I2416" t="s">
        <v>8589</v>
      </c>
      <c r="J2416">
        <v>3</v>
      </c>
      <c r="K2416" t="s">
        <v>8590</v>
      </c>
      <c r="L2416" t="s">
        <v>8591</v>
      </c>
    </row>
    <row r="2417" spans="1:31" x14ac:dyDescent="0.3">
      <c r="A2417" t="s">
        <v>8576</v>
      </c>
      <c r="B2417" t="s">
        <v>8577</v>
      </c>
      <c r="C2417" t="s">
        <v>14</v>
      </c>
      <c r="D2417">
        <v>39.948163000000001</v>
      </c>
      <c r="E2417">
        <v>-75.1437162</v>
      </c>
      <c r="F2417" t="s">
        <v>8578</v>
      </c>
      <c r="G2417">
        <v>519</v>
      </c>
      <c r="H2417">
        <v>4</v>
      </c>
      <c r="I2417" t="s">
        <v>8592</v>
      </c>
      <c r="J2417">
        <v>2</v>
      </c>
      <c r="K2417" t="s">
        <v>8593</v>
      </c>
      <c r="L2417" t="s">
        <v>949</v>
      </c>
    </row>
    <row r="2418" spans="1:31" x14ac:dyDescent="0.3">
      <c r="A2418" t="s">
        <v>8576</v>
      </c>
      <c r="B2418" t="s">
        <v>8577</v>
      </c>
      <c r="C2418" t="s">
        <v>14</v>
      </c>
      <c r="D2418">
        <v>39.948163000000001</v>
      </c>
      <c r="E2418">
        <v>-75.1437162</v>
      </c>
      <c r="F2418" t="s">
        <v>8578</v>
      </c>
      <c r="G2418">
        <v>519</v>
      </c>
      <c r="H2418">
        <v>4</v>
      </c>
      <c r="I2418" t="s">
        <v>8594</v>
      </c>
      <c r="J2418">
        <v>4</v>
      </c>
      <c r="K2418" t="s">
        <v>8595</v>
      </c>
      <c r="L2418" t="s">
        <v>7340</v>
      </c>
    </row>
    <row r="2419" spans="1:31" x14ac:dyDescent="0.3">
      <c r="A2419" t="s">
        <v>8576</v>
      </c>
      <c r="B2419" t="s">
        <v>8577</v>
      </c>
      <c r="C2419" t="s">
        <v>14</v>
      </c>
      <c r="D2419">
        <v>39.948163000000001</v>
      </c>
      <c r="E2419">
        <v>-75.1437162</v>
      </c>
      <c r="F2419" t="s">
        <v>8578</v>
      </c>
      <c r="G2419">
        <v>519</v>
      </c>
      <c r="H2419">
        <v>4</v>
      </c>
      <c r="I2419" t="s">
        <v>8596</v>
      </c>
      <c r="J2419">
        <v>4</v>
      </c>
      <c r="K2419" t="s">
        <v>8597</v>
      </c>
      <c r="L2419" t="s">
        <v>8598</v>
      </c>
    </row>
    <row r="2420" spans="1:31" x14ac:dyDescent="0.3">
      <c r="A2420" t="s">
        <v>8576</v>
      </c>
      <c r="B2420" t="s">
        <v>8577</v>
      </c>
      <c r="C2420" t="s">
        <v>14</v>
      </c>
      <c r="D2420">
        <v>39.948163000000001</v>
      </c>
      <c r="E2420">
        <v>-75.1437162</v>
      </c>
      <c r="F2420" t="s">
        <v>8578</v>
      </c>
      <c r="G2420">
        <v>519</v>
      </c>
      <c r="H2420">
        <v>4</v>
      </c>
      <c r="I2420" t="s">
        <v>8599</v>
      </c>
      <c r="J2420">
        <v>4</v>
      </c>
      <c r="K2420" t="s">
        <v>8600</v>
      </c>
      <c r="L2420" t="s">
        <v>8601</v>
      </c>
      <c r="M2420" t="s">
        <v>8602</v>
      </c>
      <c r="N2420" t="s">
        <v>8603</v>
      </c>
      <c r="O2420" t="s">
        <v>8604</v>
      </c>
      <c r="P2420" t="s">
        <v>8605</v>
      </c>
      <c r="Q2420" t="s">
        <v>8606</v>
      </c>
      <c r="R2420" t="s">
        <v>8607</v>
      </c>
      <c r="S2420" t="s">
        <v>8608</v>
      </c>
      <c r="T2420" t="s">
        <v>8609</v>
      </c>
      <c r="U2420" t="s">
        <v>8610</v>
      </c>
      <c r="V2420" t="s">
        <v>8611</v>
      </c>
      <c r="W2420" t="s">
        <v>8612</v>
      </c>
      <c r="X2420" t="s">
        <v>8613</v>
      </c>
      <c r="Y2420" t="s">
        <v>8614</v>
      </c>
      <c r="Z2420" t="s">
        <v>8615</v>
      </c>
      <c r="AA2420" t="s">
        <v>8616</v>
      </c>
      <c r="AB2420" t="s">
        <v>8617</v>
      </c>
      <c r="AC2420" t="s">
        <v>8618</v>
      </c>
      <c r="AD2420" t="s">
        <v>8619</v>
      </c>
      <c r="AE2420" t="s">
        <v>8620</v>
      </c>
    </row>
    <row r="2421" spans="1:31" x14ac:dyDescent="0.3">
      <c r="A2421" t="s">
        <v>8576</v>
      </c>
      <c r="B2421" t="s">
        <v>8577</v>
      </c>
      <c r="C2421" t="s">
        <v>14</v>
      </c>
      <c r="D2421">
        <v>39.948163000000001</v>
      </c>
      <c r="E2421">
        <v>-75.1437162</v>
      </c>
      <c r="F2421" t="s">
        <v>8578</v>
      </c>
      <c r="G2421">
        <v>519</v>
      </c>
      <c r="H2421">
        <v>4</v>
      </c>
      <c r="I2421" t="s">
        <v>8621</v>
      </c>
      <c r="J2421">
        <v>5</v>
      </c>
      <c r="K2421" t="s">
        <v>8622</v>
      </c>
      <c r="L2421" t="s">
        <v>8623</v>
      </c>
    </row>
    <row r="2422" spans="1:31" x14ac:dyDescent="0.3">
      <c r="A2422" t="s">
        <v>8624</v>
      </c>
      <c r="B2422" t="s">
        <v>8625</v>
      </c>
      <c r="C2422" t="s">
        <v>14</v>
      </c>
      <c r="D2422">
        <v>39.951498928100001</v>
      </c>
      <c r="E2422">
        <v>-75.166925754399998</v>
      </c>
      <c r="F2422" t="s">
        <v>8626</v>
      </c>
      <c r="G2422">
        <v>519</v>
      </c>
      <c r="H2422">
        <v>3</v>
      </c>
      <c r="I2422" t="s">
        <v>8627</v>
      </c>
      <c r="J2422">
        <v>1</v>
      </c>
      <c r="L2422" t="s">
        <v>8628</v>
      </c>
    </row>
    <row r="2423" spans="1:31" x14ac:dyDescent="0.3">
      <c r="A2423" t="s">
        <v>8624</v>
      </c>
      <c r="B2423" t="s">
        <v>8625</v>
      </c>
      <c r="C2423" t="s">
        <v>14</v>
      </c>
      <c r="D2423">
        <v>39.951498928100001</v>
      </c>
      <c r="E2423">
        <v>-75.166925754399998</v>
      </c>
      <c r="F2423" t="s">
        <v>8626</v>
      </c>
      <c r="G2423">
        <v>519</v>
      </c>
      <c r="H2423">
        <v>3</v>
      </c>
      <c r="I2423" t="s">
        <v>8629</v>
      </c>
      <c r="J2423">
        <v>3</v>
      </c>
      <c r="L2423" t="s">
        <v>8630</v>
      </c>
    </row>
    <row r="2424" spans="1:31" x14ac:dyDescent="0.3">
      <c r="A2424" t="s">
        <v>8624</v>
      </c>
      <c r="B2424" t="s">
        <v>8625</v>
      </c>
      <c r="C2424" t="s">
        <v>14</v>
      </c>
      <c r="D2424">
        <v>39.951498928100001</v>
      </c>
      <c r="E2424">
        <v>-75.166925754399998</v>
      </c>
      <c r="F2424" t="s">
        <v>8626</v>
      </c>
      <c r="G2424">
        <v>519</v>
      </c>
      <c r="H2424">
        <v>3</v>
      </c>
      <c r="I2424" t="s">
        <v>8631</v>
      </c>
      <c r="J2424">
        <v>1</v>
      </c>
      <c r="K2424" t="s">
        <v>8632</v>
      </c>
      <c r="L2424" t="s">
        <v>8633</v>
      </c>
      <c r="M2424" t="s">
        <v>8634</v>
      </c>
      <c r="N2424" t="s">
        <v>8635</v>
      </c>
      <c r="O2424" t="s">
        <v>8636</v>
      </c>
    </row>
    <row r="2425" spans="1:31" x14ac:dyDescent="0.3">
      <c r="A2425" t="s">
        <v>8624</v>
      </c>
      <c r="B2425" t="s">
        <v>8625</v>
      </c>
      <c r="C2425" t="s">
        <v>14</v>
      </c>
      <c r="D2425">
        <v>39.951498928100001</v>
      </c>
      <c r="E2425">
        <v>-75.166925754399998</v>
      </c>
      <c r="F2425" t="s">
        <v>8626</v>
      </c>
      <c r="G2425">
        <v>519</v>
      </c>
      <c r="H2425">
        <v>3</v>
      </c>
      <c r="I2425" t="s">
        <v>8637</v>
      </c>
      <c r="J2425">
        <v>5</v>
      </c>
      <c r="K2425" t="s">
        <v>8638</v>
      </c>
      <c r="L2425" t="s">
        <v>8639</v>
      </c>
    </row>
    <row r="2426" spans="1:31" x14ac:dyDescent="0.3">
      <c r="A2426" t="s">
        <v>8624</v>
      </c>
      <c r="B2426" t="s">
        <v>8625</v>
      </c>
      <c r="C2426" t="s">
        <v>14</v>
      </c>
      <c r="D2426">
        <v>39.951498928100001</v>
      </c>
      <c r="E2426">
        <v>-75.166925754399998</v>
      </c>
      <c r="F2426" t="s">
        <v>8626</v>
      </c>
      <c r="G2426">
        <v>519</v>
      </c>
      <c r="H2426">
        <v>3</v>
      </c>
      <c r="I2426" t="s">
        <v>8640</v>
      </c>
      <c r="J2426">
        <v>1</v>
      </c>
      <c r="K2426" t="s">
        <v>8641</v>
      </c>
      <c r="L2426" t="s">
        <v>8642</v>
      </c>
      <c r="M2426" t="s">
        <v>8643</v>
      </c>
      <c r="N2426" t="s">
        <v>8644</v>
      </c>
      <c r="O2426" t="s">
        <v>8645</v>
      </c>
    </row>
    <row r="2427" spans="1:31" x14ac:dyDescent="0.3">
      <c r="A2427" t="s">
        <v>8624</v>
      </c>
      <c r="B2427" t="s">
        <v>8625</v>
      </c>
      <c r="C2427" t="s">
        <v>14</v>
      </c>
      <c r="D2427">
        <v>39.951498928100001</v>
      </c>
      <c r="E2427">
        <v>-75.166925754399998</v>
      </c>
      <c r="F2427" t="s">
        <v>8626</v>
      </c>
      <c r="G2427">
        <v>519</v>
      </c>
      <c r="H2427">
        <v>3</v>
      </c>
      <c r="I2427" t="s">
        <v>8646</v>
      </c>
      <c r="J2427">
        <v>4</v>
      </c>
      <c r="K2427" t="s">
        <v>8647</v>
      </c>
      <c r="L2427" t="s">
        <v>8648</v>
      </c>
    </row>
    <row r="2428" spans="1:31" x14ac:dyDescent="0.3">
      <c r="A2428" t="s">
        <v>8624</v>
      </c>
      <c r="B2428" t="s">
        <v>8625</v>
      </c>
      <c r="C2428" t="s">
        <v>14</v>
      </c>
      <c r="D2428">
        <v>39.951498928100001</v>
      </c>
      <c r="E2428">
        <v>-75.166925754399998</v>
      </c>
      <c r="F2428" t="s">
        <v>8626</v>
      </c>
      <c r="G2428">
        <v>519</v>
      </c>
      <c r="H2428">
        <v>3</v>
      </c>
      <c r="I2428" t="s">
        <v>8649</v>
      </c>
      <c r="J2428">
        <v>5</v>
      </c>
      <c r="K2428" t="s">
        <v>8650</v>
      </c>
      <c r="L2428" t="s">
        <v>8651</v>
      </c>
    </row>
    <row r="2429" spans="1:31" x14ac:dyDescent="0.3">
      <c r="A2429" t="s">
        <v>8624</v>
      </c>
      <c r="B2429" t="s">
        <v>8625</v>
      </c>
      <c r="C2429" t="s">
        <v>14</v>
      </c>
      <c r="D2429">
        <v>39.951498928100001</v>
      </c>
      <c r="E2429">
        <v>-75.166925754399998</v>
      </c>
      <c r="F2429" t="s">
        <v>8626</v>
      </c>
      <c r="G2429">
        <v>519</v>
      </c>
      <c r="H2429">
        <v>3</v>
      </c>
      <c r="I2429" t="s">
        <v>8652</v>
      </c>
      <c r="J2429">
        <v>1</v>
      </c>
      <c r="K2429" t="s">
        <v>8653</v>
      </c>
      <c r="L2429" t="s">
        <v>8654</v>
      </c>
    </row>
    <row r="2430" spans="1:31" x14ac:dyDescent="0.3">
      <c r="A2430" t="s">
        <v>8624</v>
      </c>
      <c r="B2430" t="s">
        <v>8625</v>
      </c>
      <c r="C2430" t="s">
        <v>14</v>
      </c>
      <c r="D2430">
        <v>39.951498928100001</v>
      </c>
      <c r="E2430">
        <v>-75.166925754399998</v>
      </c>
      <c r="F2430" t="s">
        <v>8626</v>
      </c>
      <c r="G2430">
        <v>519</v>
      </c>
      <c r="H2430">
        <v>3</v>
      </c>
      <c r="I2430" t="s">
        <v>8655</v>
      </c>
      <c r="J2430">
        <v>2</v>
      </c>
      <c r="K2430" t="s">
        <v>8656</v>
      </c>
      <c r="L2430" t="s">
        <v>8657</v>
      </c>
    </row>
    <row r="2431" spans="1:31" x14ac:dyDescent="0.3">
      <c r="A2431" t="s">
        <v>8624</v>
      </c>
      <c r="B2431" t="s">
        <v>8625</v>
      </c>
      <c r="C2431" t="s">
        <v>14</v>
      </c>
      <c r="D2431">
        <v>39.951498928100001</v>
      </c>
      <c r="E2431">
        <v>-75.166925754399998</v>
      </c>
      <c r="F2431" t="s">
        <v>8626</v>
      </c>
      <c r="G2431">
        <v>519</v>
      </c>
      <c r="H2431">
        <v>3</v>
      </c>
      <c r="I2431" t="s">
        <v>8658</v>
      </c>
      <c r="J2431">
        <v>1</v>
      </c>
      <c r="K2431" t="s">
        <v>8659</v>
      </c>
      <c r="L2431" t="s">
        <v>8660</v>
      </c>
    </row>
    <row r="2432" spans="1:31" x14ac:dyDescent="0.3">
      <c r="A2432" t="s">
        <v>8661</v>
      </c>
      <c r="B2432" t="s">
        <v>8662</v>
      </c>
      <c r="C2432" t="s">
        <v>14</v>
      </c>
      <c r="D2432">
        <v>39.952204500000001</v>
      </c>
      <c r="E2432">
        <v>-75.169540900000001</v>
      </c>
      <c r="F2432" t="s">
        <v>8663</v>
      </c>
      <c r="G2432">
        <v>516</v>
      </c>
      <c r="H2432">
        <v>4</v>
      </c>
      <c r="I2432" t="s">
        <v>8664</v>
      </c>
      <c r="J2432">
        <v>5</v>
      </c>
      <c r="L2432" t="s">
        <v>8665</v>
      </c>
    </row>
    <row r="2433" spans="1:12" x14ac:dyDescent="0.3">
      <c r="A2433" t="s">
        <v>8661</v>
      </c>
      <c r="B2433" t="s">
        <v>8662</v>
      </c>
      <c r="C2433" t="s">
        <v>14</v>
      </c>
      <c r="D2433">
        <v>39.952204500000001</v>
      </c>
      <c r="E2433">
        <v>-75.169540900000001</v>
      </c>
      <c r="F2433" t="s">
        <v>8663</v>
      </c>
      <c r="G2433">
        <v>516</v>
      </c>
      <c r="H2433">
        <v>4</v>
      </c>
      <c r="I2433" t="s">
        <v>8666</v>
      </c>
      <c r="J2433">
        <v>5</v>
      </c>
      <c r="L2433" t="s">
        <v>8667</v>
      </c>
    </row>
    <row r="2434" spans="1:12" x14ac:dyDescent="0.3">
      <c r="A2434" t="s">
        <v>8661</v>
      </c>
      <c r="B2434" t="s">
        <v>8662</v>
      </c>
      <c r="C2434" t="s">
        <v>14</v>
      </c>
      <c r="D2434">
        <v>39.952204500000001</v>
      </c>
      <c r="E2434">
        <v>-75.169540900000001</v>
      </c>
      <c r="F2434" t="s">
        <v>8663</v>
      </c>
      <c r="G2434">
        <v>516</v>
      </c>
      <c r="H2434">
        <v>4</v>
      </c>
      <c r="I2434" t="s">
        <v>8668</v>
      </c>
      <c r="J2434">
        <v>5</v>
      </c>
      <c r="K2434" t="s">
        <v>8669</v>
      </c>
      <c r="L2434" t="s">
        <v>8670</v>
      </c>
    </row>
    <row r="2435" spans="1:12" x14ac:dyDescent="0.3">
      <c r="A2435" t="s">
        <v>8661</v>
      </c>
      <c r="B2435" t="s">
        <v>8662</v>
      </c>
      <c r="C2435" t="s">
        <v>14</v>
      </c>
      <c r="D2435">
        <v>39.952204500000001</v>
      </c>
      <c r="E2435">
        <v>-75.169540900000001</v>
      </c>
      <c r="F2435" t="s">
        <v>8663</v>
      </c>
      <c r="G2435">
        <v>516</v>
      </c>
      <c r="H2435">
        <v>4</v>
      </c>
      <c r="I2435" t="s">
        <v>8671</v>
      </c>
      <c r="J2435">
        <v>3</v>
      </c>
      <c r="L2435" t="s">
        <v>8672</v>
      </c>
    </row>
    <row r="2436" spans="1:12" x14ac:dyDescent="0.3">
      <c r="A2436" t="s">
        <v>8661</v>
      </c>
      <c r="B2436" t="s">
        <v>8662</v>
      </c>
      <c r="C2436" t="s">
        <v>14</v>
      </c>
      <c r="D2436">
        <v>39.952204500000001</v>
      </c>
      <c r="E2436">
        <v>-75.169540900000001</v>
      </c>
      <c r="F2436" t="s">
        <v>8663</v>
      </c>
      <c r="G2436">
        <v>516</v>
      </c>
      <c r="H2436">
        <v>4</v>
      </c>
      <c r="I2436" t="s">
        <v>8673</v>
      </c>
      <c r="J2436">
        <v>4</v>
      </c>
      <c r="K2436" t="s">
        <v>8674</v>
      </c>
      <c r="L2436" t="s">
        <v>8675</v>
      </c>
    </row>
    <row r="2437" spans="1:12" x14ac:dyDescent="0.3">
      <c r="A2437" t="s">
        <v>8661</v>
      </c>
      <c r="B2437" t="s">
        <v>8662</v>
      </c>
      <c r="C2437" t="s">
        <v>14</v>
      </c>
      <c r="D2437">
        <v>39.952204500000001</v>
      </c>
      <c r="E2437">
        <v>-75.169540900000001</v>
      </c>
      <c r="F2437" t="s">
        <v>8663</v>
      </c>
      <c r="G2437">
        <v>516</v>
      </c>
      <c r="H2437">
        <v>4</v>
      </c>
      <c r="I2437" t="s">
        <v>8676</v>
      </c>
      <c r="J2437">
        <v>5</v>
      </c>
      <c r="K2437" t="s">
        <v>8677</v>
      </c>
      <c r="L2437" t="s">
        <v>8678</v>
      </c>
    </row>
    <row r="2438" spans="1:12" x14ac:dyDescent="0.3">
      <c r="A2438" t="s">
        <v>8661</v>
      </c>
      <c r="B2438" t="s">
        <v>8662</v>
      </c>
      <c r="C2438" t="s">
        <v>14</v>
      </c>
      <c r="D2438">
        <v>39.952204500000001</v>
      </c>
      <c r="E2438">
        <v>-75.169540900000001</v>
      </c>
      <c r="F2438" t="s">
        <v>8663</v>
      </c>
      <c r="G2438">
        <v>516</v>
      </c>
      <c r="H2438">
        <v>4</v>
      </c>
      <c r="I2438" t="s">
        <v>8679</v>
      </c>
      <c r="J2438">
        <v>4</v>
      </c>
      <c r="K2438" t="s">
        <v>8680</v>
      </c>
      <c r="L2438" t="s">
        <v>8681</v>
      </c>
    </row>
    <row r="2439" spans="1:12" x14ac:dyDescent="0.3">
      <c r="A2439" t="s">
        <v>8661</v>
      </c>
      <c r="B2439" t="s">
        <v>8662</v>
      </c>
      <c r="C2439" t="s">
        <v>14</v>
      </c>
      <c r="D2439">
        <v>39.952204500000001</v>
      </c>
      <c r="E2439">
        <v>-75.169540900000001</v>
      </c>
      <c r="F2439" t="s">
        <v>8663</v>
      </c>
      <c r="G2439">
        <v>516</v>
      </c>
      <c r="H2439">
        <v>4</v>
      </c>
      <c r="I2439" t="s">
        <v>8682</v>
      </c>
      <c r="J2439">
        <v>5</v>
      </c>
      <c r="K2439" t="s">
        <v>8683</v>
      </c>
      <c r="L2439" t="s">
        <v>8684</v>
      </c>
    </row>
    <row r="2440" spans="1:12" x14ac:dyDescent="0.3">
      <c r="A2440" t="s">
        <v>8661</v>
      </c>
      <c r="B2440" t="s">
        <v>8662</v>
      </c>
      <c r="C2440" t="s">
        <v>14</v>
      </c>
      <c r="D2440">
        <v>39.952204500000001</v>
      </c>
      <c r="E2440">
        <v>-75.169540900000001</v>
      </c>
      <c r="F2440" t="s">
        <v>8663</v>
      </c>
      <c r="G2440">
        <v>516</v>
      </c>
      <c r="H2440">
        <v>4</v>
      </c>
      <c r="I2440" t="s">
        <v>8685</v>
      </c>
      <c r="J2440">
        <v>4</v>
      </c>
      <c r="K2440" t="s">
        <v>8686</v>
      </c>
      <c r="L2440" t="s">
        <v>8687</v>
      </c>
    </row>
    <row r="2441" spans="1:12" x14ac:dyDescent="0.3">
      <c r="A2441" t="s">
        <v>8661</v>
      </c>
      <c r="B2441" t="s">
        <v>8662</v>
      </c>
      <c r="C2441" t="s">
        <v>14</v>
      </c>
      <c r="D2441">
        <v>39.952204500000001</v>
      </c>
      <c r="E2441">
        <v>-75.169540900000001</v>
      </c>
      <c r="F2441" t="s">
        <v>8663</v>
      </c>
      <c r="G2441">
        <v>516</v>
      </c>
      <c r="H2441">
        <v>4</v>
      </c>
      <c r="I2441" t="s">
        <v>8688</v>
      </c>
      <c r="J2441">
        <v>4</v>
      </c>
      <c r="K2441" t="s">
        <v>8689</v>
      </c>
      <c r="L2441" t="s">
        <v>8690</v>
      </c>
    </row>
    <row r="2442" spans="1:12" x14ac:dyDescent="0.3">
      <c r="A2442" t="s">
        <v>8691</v>
      </c>
      <c r="B2442" t="s">
        <v>8692</v>
      </c>
      <c r="C2442" t="s">
        <v>14</v>
      </c>
      <c r="D2442">
        <v>39.957023949899998</v>
      </c>
      <c r="E2442">
        <v>-75.137483511699998</v>
      </c>
      <c r="F2442" t="s">
        <v>8693</v>
      </c>
      <c r="G2442">
        <v>515</v>
      </c>
      <c r="H2442">
        <v>2.5</v>
      </c>
      <c r="I2442" t="s">
        <v>8694</v>
      </c>
      <c r="J2442">
        <v>1</v>
      </c>
      <c r="L2442" t="s">
        <v>8695</v>
      </c>
    </row>
    <row r="2443" spans="1:12" x14ac:dyDescent="0.3">
      <c r="A2443" t="s">
        <v>8691</v>
      </c>
      <c r="B2443" t="s">
        <v>8692</v>
      </c>
      <c r="C2443" t="s">
        <v>14</v>
      </c>
      <c r="D2443">
        <v>39.957023949899998</v>
      </c>
      <c r="E2443">
        <v>-75.137483511699998</v>
      </c>
      <c r="F2443" t="s">
        <v>8693</v>
      </c>
      <c r="G2443">
        <v>515</v>
      </c>
      <c r="H2443">
        <v>2.5</v>
      </c>
      <c r="I2443" t="s">
        <v>8696</v>
      </c>
      <c r="J2443">
        <v>1</v>
      </c>
      <c r="L2443" t="s">
        <v>8697</v>
      </c>
    </row>
    <row r="2444" spans="1:12" x14ac:dyDescent="0.3">
      <c r="A2444" t="s">
        <v>8691</v>
      </c>
      <c r="B2444" t="s">
        <v>8692</v>
      </c>
      <c r="C2444" t="s">
        <v>14</v>
      </c>
      <c r="D2444">
        <v>39.957023949899998</v>
      </c>
      <c r="E2444">
        <v>-75.137483511699998</v>
      </c>
      <c r="F2444" t="s">
        <v>8693</v>
      </c>
      <c r="G2444">
        <v>515</v>
      </c>
      <c r="H2444">
        <v>2.5</v>
      </c>
      <c r="I2444" t="s">
        <v>8698</v>
      </c>
      <c r="J2444">
        <v>3</v>
      </c>
      <c r="K2444" t="s">
        <v>8699</v>
      </c>
      <c r="L2444" t="s">
        <v>2365</v>
      </c>
    </row>
    <row r="2445" spans="1:12" x14ac:dyDescent="0.3">
      <c r="A2445" t="s">
        <v>8691</v>
      </c>
      <c r="B2445" t="s">
        <v>8692</v>
      </c>
      <c r="C2445" t="s">
        <v>14</v>
      </c>
      <c r="D2445">
        <v>39.957023949899998</v>
      </c>
      <c r="E2445">
        <v>-75.137483511699998</v>
      </c>
      <c r="F2445" t="s">
        <v>8693</v>
      </c>
      <c r="G2445">
        <v>515</v>
      </c>
      <c r="H2445">
        <v>2.5</v>
      </c>
      <c r="I2445" t="s">
        <v>8700</v>
      </c>
      <c r="J2445">
        <v>3</v>
      </c>
      <c r="L2445" t="s">
        <v>8701</v>
      </c>
    </row>
    <row r="2446" spans="1:12" x14ac:dyDescent="0.3">
      <c r="A2446" t="s">
        <v>8691</v>
      </c>
      <c r="B2446" t="s">
        <v>8692</v>
      </c>
      <c r="C2446" t="s">
        <v>14</v>
      </c>
      <c r="D2446">
        <v>39.957023949899998</v>
      </c>
      <c r="E2446">
        <v>-75.137483511699998</v>
      </c>
      <c r="F2446" t="s">
        <v>8693</v>
      </c>
      <c r="G2446">
        <v>515</v>
      </c>
      <c r="H2446">
        <v>2.5</v>
      </c>
      <c r="I2446" t="s">
        <v>8702</v>
      </c>
      <c r="J2446">
        <v>2</v>
      </c>
      <c r="K2446" t="s">
        <v>8703</v>
      </c>
      <c r="L2446" t="s">
        <v>8704</v>
      </c>
    </row>
    <row r="2447" spans="1:12" x14ac:dyDescent="0.3">
      <c r="A2447" t="s">
        <v>8691</v>
      </c>
      <c r="B2447" t="s">
        <v>8692</v>
      </c>
      <c r="C2447" t="s">
        <v>14</v>
      </c>
      <c r="D2447">
        <v>39.957023949899998</v>
      </c>
      <c r="E2447">
        <v>-75.137483511699998</v>
      </c>
      <c r="F2447" t="s">
        <v>8693</v>
      </c>
      <c r="G2447">
        <v>515</v>
      </c>
      <c r="H2447">
        <v>2.5</v>
      </c>
      <c r="I2447" t="s">
        <v>8705</v>
      </c>
      <c r="J2447">
        <v>1</v>
      </c>
      <c r="L2447" t="s">
        <v>8706</v>
      </c>
    </row>
    <row r="2448" spans="1:12" x14ac:dyDescent="0.3">
      <c r="A2448" t="s">
        <v>8691</v>
      </c>
      <c r="B2448" t="s">
        <v>8692</v>
      </c>
      <c r="C2448" t="s">
        <v>14</v>
      </c>
      <c r="D2448">
        <v>39.957023949899998</v>
      </c>
      <c r="E2448">
        <v>-75.137483511699998</v>
      </c>
      <c r="F2448" t="s">
        <v>8693</v>
      </c>
      <c r="G2448">
        <v>515</v>
      </c>
      <c r="H2448">
        <v>2.5</v>
      </c>
      <c r="I2448" t="s">
        <v>8707</v>
      </c>
      <c r="J2448">
        <v>1</v>
      </c>
      <c r="L2448" t="s">
        <v>8708</v>
      </c>
    </row>
    <row r="2449" spans="1:23" x14ac:dyDescent="0.3">
      <c r="A2449" t="s">
        <v>8691</v>
      </c>
      <c r="B2449" t="s">
        <v>8692</v>
      </c>
      <c r="C2449" t="s">
        <v>14</v>
      </c>
      <c r="D2449">
        <v>39.957023949899998</v>
      </c>
      <c r="E2449">
        <v>-75.137483511699998</v>
      </c>
      <c r="F2449" t="s">
        <v>8693</v>
      </c>
      <c r="G2449">
        <v>515</v>
      </c>
      <c r="H2449">
        <v>2.5</v>
      </c>
      <c r="I2449" t="s">
        <v>8709</v>
      </c>
      <c r="J2449">
        <v>1</v>
      </c>
      <c r="K2449" t="s">
        <v>8710</v>
      </c>
      <c r="L2449" t="s">
        <v>8711</v>
      </c>
    </row>
    <row r="2450" spans="1:23" x14ac:dyDescent="0.3">
      <c r="A2450" t="s">
        <v>8691</v>
      </c>
      <c r="B2450" t="s">
        <v>8692</v>
      </c>
      <c r="C2450" t="s">
        <v>14</v>
      </c>
      <c r="D2450">
        <v>39.957023949899998</v>
      </c>
      <c r="E2450">
        <v>-75.137483511699998</v>
      </c>
      <c r="F2450" t="s">
        <v>8693</v>
      </c>
      <c r="G2450">
        <v>515</v>
      </c>
      <c r="H2450">
        <v>2.5</v>
      </c>
      <c r="I2450" t="s">
        <v>8712</v>
      </c>
      <c r="J2450">
        <v>2</v>
      </c>
      <c r="K2450" t="s">
        <v>8713</v>
      </c>
      <c r="L2450" t="s">
        <v>8714</v>
      </c>
    </row>
    <row r="2451" spans="1:23" x14ac:dyDescent="0.3">
      <c r="A2451" t="s">
        <v>8691</v>
      </c>
      <c r="B2451" t="s">
        <v>8692</v>
      </c>
      <c r="C2451" t="s">
        <v>14</v>
      </c>
      <c r="D2451">
        <v>39.957023949899998</v>
      </c>
      <c r="E2451">
        <v>-75.137483511699998</v>
      </c>
      <c r="F2451" t="s">
        <v>8693</v>
      </c>
      <c r="G2451">
        <v>515</v>
      </c>
      <c r="H2451">
        <v>2.5</v>
      </c>
      <c r="I2451" t="s">
        <v>8715</v>
      </c>
      <c r="J2451">
        <v>4</v>
      </c>
      <c r="K2451" t="s">
        <v>8716</v>
      </c>
      <c r="L2451" t="s">
        <v>8717</v>
      </c>
    </row>
    <row r="2452" spans="1:23" x14ac:dyDescent="0.3">
      <c r="A2452" t="s">
        <v>8718</v>
      </c>
      <c r="B2452" t="s">
        <v>8719</v>
      </c>
      <c r="C2452" t="s">
        <v>14</v>
      </c>
      <c r="D2452">
        <v>39.955392099999997</v>
      </c>
      <c r="E2452">
        <v>-75.202619499999997</v>
      </c>
      <c r="F2452" t="s">
        <v>8720</v>
      </c>
      <c r="G2452">
        <v>514</v>
      </c>
      <c r="H2452">
        <v>4</v>
      </c>
      <c r="I2452" t="s">
        <v>8721</v>
      </c>
      <c r="J2452">
        <v>5</v>
      </c>
      <c r="K2452" t="s">
        <v>8722</v>
      </c>
      <c r="L2452" t="s">
        <v>8723</v>
      </c>
    </row>
    <row r="2453" spans="1:23" x14ac:dyDescent="0.3">
      <c r="A2453" t="s">
        <v>8718</v>
      </c>
      <c r="B2453" t="s">
        <v>8719</v>
      </c>
      <c r="C2453" t="s">
        <v>14</v>
      </c>
      <c r="D2453">
        <v>39.955392099999997</v>
      </c>
      <c r="E2453">
        <v>-75.202619499999997</v>
      </c>
      <c r="F2453" t="s">
        <v>8720</v>
      </c>
      <c r="G2453">
        <v>514</v>
      </c>
      <c r="H2453">
        <v>4</v>
      </c>
      <c r="I2453" t="s">
        <v>8724</v>
      </c>
      <c r="J2453">
        <v>3</v>
      </c>
      <c r="K2453" t="s">
        <v>8725</v>
      </c>
      <c r="L2453" t="s">
        <v>8726</v>
      </c>
    </row>
    <row r="2454" spans="1:23" x14ac:dyDescent="0.3">
      <c r="A2454" t="s">
        <v>8718</v>
      </c>
      <c r="B2454" t="s">
        <v>8719</v>
      </c>
      <c r="C2454" t="s">
        <v>14</v>
      </c>
      <c r="D2454">
        <v>39.955392099999997</v>
      </c>
      <c r="E2454">
        <v>-75.202619499999997</v>
      </c>
      <c r="F2454" t="s">
        <v>8720</v>
      </c>
      <c r="G2454">
        <v>514</v>
      </c>
      <c r="H2454">
        <v>4</v>
      </c>
      <c r="I2454" t="s">
        <v>8727</v>
      </c>
      <c r="J2454">
        <v>4</v>
      </c>
      <c r="K2454" t="s">
        <v>8728</v>
      </c>
      <c r="L2454" t="s">
        <v>763</v>
      </c>
    </row>
    <row r="2455" spans="1:23" x14ac:dyDescent="0.3">
      <c r="A2455" t="s">
        <v>8718</v>
      </c>
      <c r="B2455" t="s">
        <v>8719</v>
      </c>
      <c r="C2455" t="s">
        <v>14</v>
      </c>
      <c r="D2455">
        <v>39.955392099999997</v>
      </c>
      <c r="E2455">
        <v>-75.202619499999997</v>
      </c>
      <c r="F2455" t="s">
        <v>8720</v>
      </c>
      <c r="G2455">
        <v>514</v>
      </c>
      <c r="H2455">
        <v>4</v>
      </c>
      <c r="I2455" t="s">
        <v>8729</v>
      </c>
      <c r="J2455">
        <v>5</v>
      </c>
      <c r="K2455" t="s">
        <v>8730</v>
      </c>
      <c r="L2455" t="s">
        <v>8731</v>
      </c>
    </row>
    <row r="2456" spans="1:23" x14ac:dyDescent="0.3">
      <c r="A2456" t="s">
        <v>8718</v>
      </c>
      <c r="B2456" t="s">
        <v>8719</v>
      </c>
      <c r="C2456" t="s">
        <v>14</v>
      </c>
      <c r="D2456">
        <v>39.955392099999997</v>
      </c>
      <c r="E2456">
        <v>-75.202619499999997</v>
      </c>
      <c r="F2456" t="s">
        <v>8720</v>
      </c>
      <c r="G2456">
        <v>514</v>
      </c>
      <c r="H2456">
        <v>4</v>
      </c>
      <c r="I2456" t="s">
        <v>8732</v>
      </c>
      <c r="J2456">
        <v>5</v>
      </c>
      <c r="K2456" t="s">
        <v>8733</v>
      </c>
      <c r="L2456" t="s">
        <v>809</v>
      </c>
    </row>
    <row r="2457" spans="1:23" x14ac:dyDescent="0.3">
      <c r="A2457" t="s">
        <v>8718</v>
      </c>
      <c r="B2457" t="s">
        <v>8719</v>
      </c>
      <c r="C2457" t="s">
        <v>14</v>
      </c>
      <c r="D2457">
        <v>39.955392099999997</v>
      </c>
      <c r="E2457">
        <v>-75.202619499999997</v>
      </c>
      <c r="F2457" t="s">
        <v>8720</v>
      </c>
      <c r="G2457">
        <v>514</v>
      </c>
      <c r="H2457">
        <v>4</v>
      </c>
      <c r="I2457" t="s">
        <v>8734</v>
      </c>
      <c r="J2457">
        <v>2</v>
      </c>
      <c r="K2457" t="s">
        <v>8735</v>
      </c>
      <c r="L2457" t="s">
        <v>8736</v>
      </c>
      <c r="M2457" t="s">
        <v>8737</v>
      </c>
      <c r="N2457" t="s">
        <v>8738</v>
      </c>
      <c r="O2457" t="s">
        <v>8739</v>
      </c>
      <c r="P2457" t="s">
        <v>8740</v>
      </c>
      <c r="Q2457" t="s">
        <v>8741</v>
      </c>
      <c r="R2457" t="s">
        <v>8742</v>
      </c>
      <c r="S2457" t="s">
        <v>8743</v>
      </c>
      <c r="T2457" t="s">
        <v>8744</v>
      </c>
      <c r="U2457" t="s">
        <v>8745</v>
      </c>
      <c r="V2457" t="s">
        <v>8746</v>
      </c>
      <c r="W2457" t="s">
        <v>8747</v>
      </c>
    </row>
    <row r="2458" spans="1:23" x14ac:dyDescent="0.3">
      <c r="A2458" t="s">
        <v>8718</v>
      </c>
      <c r="B2458" t="s">
        <v>8719</v>
      </c>
      <c r="C2458" t="s">
        <v>14</v>
      </c>
      <c r="D2458">
        <v>39.955392099999997</v>
      </c>
      <c r="E2458">
        <v>-75.202619499999997</v>
      </c>
      <c r="F2458" t="s">
        <v>8720</v>
      </c>
      <c r="G2458">
        <v>514</v>
      </c>
      <c r="H2458">
        <v>4</v>
      </c>
      <c r="I2458" t="s">
        <v>8748</v>
      </c>
      <c r="J2458">
        <v>4</v>
      </c>
      <c r="K2458" t="s">
        <v>8749</v>
      </c>
      <c r="L2458" t="s">
        <v>8750</v>
      </c>
    </row>
    <row r="2459" spans="1:23" x14ac:dyDescent="0.3">
      <c r="A2459" t="s">
        <v>8718</v>
      </c>
      <c r="B2459" t="s">
        <v>8719</v>
      </c>
      <c r="C2459" t="s">
        <v>14</v>
      </c>
      <c r="D2459">
        <v>39.955392099999997</v>
      </c>
      <c r="E2459">
        <v>-75.202619499999997</v>
      </c>
      <c r="F2459" t="s">
        <v>8720</v>
      </c>
      <c r="G2459">
        <v>514</v>
      </c>
      <c r="H2459">
        <v>4</v>
      </c>
      <c r="I2459" t="s">
        <v>8751</v>
      </c>
      <c r="J2459">
        <v>4</v>
      </c>
      <c r="K2459" t="s">
        <v>8752</v>
      </c>
      <c r="L2459" t="s">
        <v>7099</v>
      </c>
    </row>
    <row r="2460" spans="1:23" x14ac:dyDescent="0.3">
      <c r="A2460" t="s">
        <v>8718</v>
      </c>
      <c r="B2460" t="s">
        <v>8719</v>
      </c>
      <c r="C2460" t="s">
        <v>14</v>
      </c>
      <c r="D2460">
        <v>39.955392099999997</v>
      </c>
      <c r="E2460">
        <v>-75.202619499999997</v>
      </c>
      <c r="F2460" t="s">
        <v>8720</v>
      </c>
      <c r="G2460">
        <v>514</v>
      </c>
      <c r="H2460">
        <v>4</v>
      </c>
      <c r="I2460" t="s">
        <v>8753</v>
      </c>
      <c r="J2460">
        <v>5</v>
      </c>
      <c r="K2460" t="s">
        <v>8754</v>
      </c>
      <c r="L2460" t="s">
        <v>8755</v>
      </c>
    </row>
    <row r="2461" spans="1:23" x14ac:dyDescent="0.3">
      <c r="A2461" t="s">
        <v>8718</v>
      </c>
      <c r="B2461" t="s">
        <v>8719</v>
      </c>
      <c r="C2461" t="s">
        <v>14</v>
      </c>
      <c r="D2461">
        <v>39.955392099999997</v>
      </c>
      <c r="E2461">
        <v>-75.202619499999997</v>
      </c>
      <c r="F2461" t="s">
        <v>8720</v>
      </c>
      <c r="G2461">
        <v>514</v>
      </c>
      <c r="H2461">
        <v>4</v>
      </c>
      <c r="I2461" t="s">
        <v>8756</v>
      </c>
      <c r="J2461">
        <v>4</v>
      </c>
      <c r="K2461" t="s">
        <v>8757</v>
      </c>
      <c r="L2461" t="s">
        <v>8758</v>
      </c>
    </row>
    <row r="2462" spans="1:23" x14ac:dyDescent="0.3">
      <c r="A2462" t="s">
        <v>8759</v>
      </c>
      <c r="B2462" t="s">
        <v>8760</v>
      </c>
      <c r="C2462" t="s">
        <v>14</v>
      </c>
      <c r="D2462">
        <v>39.950227499999997</v>
      </c>
      <c r="E2462">
        <v>-75.166863500000005</v>
      </c>
      <c r="F2462" t="s">
        <v>8761</v>
      </c>
      <c r="G2462">
        <v>514</v>
      </c>
      <c r="H2462">
        <v>4.5</v>
      </c>
      <c r="I2462" t="s">
        <v>8762</v>
      </c>
      <c r="J2462">
        <v>4</v>
      </c>
      <c r="K2462" t="s">
        <v>8763</v>
      </c>
      <c r="L2462" t="s">
        <v>1858</v>
      </c>
    </row>
    <row r="2463" spans="1:23" x14ac:dyDescent="0.3">
      <c r="A2463" t="s">
        <v>8759</v>
      </c>
      <c r="B2463" t="s">
        <v>8760</v>
      </c>
      <c r="C2463" t="s">
        <v>14</v>
      </c>
      <c r="D2463">
        <v>39.950227499999997</v>
      </c>
      <c r="E2463">
        <v>-75.166863500000005</v>
      </c>
      <c r="F2463" t="s">
        <v>8761</v>
      </c>
      <c r="G2463">
        <v>514</v>
      </c>
      <c r="H2463">
        <v>4.5</v>
      </c>
      <c r="I2463" t="s">
        <v>8764</v>
      </c>
      <c r="J2463">
        <v>5</v>
      </c>
      <c r="L2463" t="s">
        <v>8765</v>
      </c>
    </row>
    <row r="2464" spans="1:23" x14ac:dyDescent="0.3">
      <c r="A2464" t="s">
        <v>8759</v>
      </c>
      <c r="B2464" t="s">
        <v>8760</v>
      </c>
      <c r="C2464" t="s">
        <v>14</v>
      </c>
      <c r="D2464">
        <v>39.950227499999997</v>
      </c>
      <c r="E2464">
        <v>-75.166863500000005</v>
      </c>
      <c r="F2464" t="s">
        <v>8761</v>
      </c>
      <c r="G2464">
        <v>514</v>
      </c>
      <c r="H2464">
        <v>4.5</v>
      </c>
      <c r="I2464" t="s">
        <v>8766</v>
      </c>
      <c r="J2464">
        <v>5</v>
      </c>
      <c r="L2464" t="s">
        <v>4933</v>
      </c>
    </row>
    <row r="2465" spans="1:18" x14ac:dyDescent="0.3">
      <c r="A2465" t="s">
        <v>8759</v>
      </c>
      <c r="B2465" t="s">
        <v>8760</v>
      </c>
      <c r="C2465" t="s">
        <v>14</v>
      </c>
      <c r="D2465">
        <v>39.950227499999997</v>
      </c>
      <c r="E2465">
        <v>-75.166863500000005</v>
      </c>
      <c r="F2465" t="s">
        <v>8761</v>
      </c>
      <c r="G2465">
        <v>514</v>
      </c>
      <c r="H2465">
        <v>4.5</v>
      </c>
      <c r="I2465" t="s">
        <v>8767</v>
      </c>
      <c r="J2465">
        <v>5</v>
      </c>
      <c r="K2465" t="s">
        <v>8768</v>
      </c>
      <c r="L2465" t="s">
        <v>8769</v>
      </c>
    </row>
    <row r="2466" spans="1:18" x14ac:dyDescent="0.3">
      <c r="A2466" t="s">
        <v>8759</v>
      </c>
      <c r="B2466" t="s">
        <v>8760</v>
      </c>
      <c r="C2466" t="s">
        <v>14</v>
      </c>
      <c r="D2466">
        <v>39.950227499999997</v>
      </c>
      <c r="E2466">
        <v>-75.166863500000005</v>
      </c>
      <c r="F2466" t="s">
        <v>8761</v>
      </c>
      <c r="G2466">
        <v>514</v>
      </c>
      <c r="H2466">
        <v>4.5</v>
      </c>
      <c r="I2466" t="s">
        <v>8770</v>
      </c>
      <c r="J2466">
        <v>5</v>
      </c>
      <c r="K2466" t="s">
        <v>8771</v>
      </c>
      <c r="L2466" t="s">
        <v>8772</v>
      </c>
    </row>
    <row r="2467" spans="1:18" x14ac:dyDescent="0.3">
      <c r="A2467" t="s">
        <v>8759</v>
      </c>
      <c r="B2467" t="s">
        <v>8760</v>
      </c>
      <c r="C2467" t="s">
        <v>14</v>
      </c>
      <c r="D2467">
        <v>39.950227499999997</v>
      </c>
      <c r="E2467">
        <v>-75.166863500000005</v>
      </c>
      <c r="F2467" t="s">
        <v>8761</v>
      </c>
      <c r="G2467">
        <v>514</v>
      </c>
      <c r="H2467">
        <v>4.5</v>
      </c>
      <c r="I2467" t="s">
        <v>8773</v>
      </c>
      <c r="J2467">
        <v>4</v>
      </c>
      <c r="L2467" t="s">
        <v>8774</v>
      </c>
    </row>
    <row r="2468" spans="1:18" x14ac:dyDescent="0.3">
      <c r="A2468" t="s">
        <v>8759</v>
      </c>
      <c r="B2468" t="s">
        <v>8760</v>
      </c>
      <c r="C2468" t="s">
        <v>14</v>
      </c>
      <c r="D2468">
        <v>39.950227499999997</v>
      </c>
      <c r="E2468">
        <v>-75.166863500000005</v>
      </c>
      <c r="F2468" t="s">
        <v>8761</v>
      </c>
      <c r="G2468">
        <v>514</v>
      </c>
      <c r="H2468">
        <v>4.5</v>
      </c>
      <c r="I2468" t="s">
        <v>8775</v>
      </c>
      <c r="J2468">
        <v>5</v>
      </c>
      <c r="L2468" t="s">
        <v>8776</v>
      </c>
    </row>
    <row r="2469" spans="1:18" x14ac:dyDescent="0.3">
      <c r="A2469" t="s">
        <v>8759</v>
      </c>
      <c r="B2469" t="s">
        <v>8760</v>
      </c>
      <c r="C2469" t="s">
        <v>14</v>
      </c>
      <c r="D2469">
        <v>39.950227499999997</v>
      </c>
      <c r="E2469">
        <v>-75.166863500000005</v>
      </c>
      <c r="F2469" t="s">
        <v>8761</v>
      </c>
      <c r="G2469">
        <v>514</v>
      </c>
      <c r="H2469">
        <v>4.5</v>
      </c>
      <c r="I2469" t="s">
        <v>8777</v>
      </c>
      <c r="J2469">
        <v>5</v>
      </c>
      <c r="K2469" t="s">
        <v>8778</v>
      </c>
      <c r="L2469" t="s">
        <v>6900</v>
      </c>
    </row>
    <row r="2470" spans="1:18" x14ac:dyDescent="0.3">
      <c r="A2470" t="s">
        <v>8759</v>
      </c>
      <c r="B2470" t="s">
        <v>8760</v>
      </c>
      <c r="C2470" t="s">
        <v>14</v>
      </c>
      <c r="D2470">
        <v>39.950227499999997</v>
      </c>
      <c r="E2470">
        <v>-75.166863500000005</v>
      </c>
      <c r="F2470" t="s">
        <v>8761</v>
      </c>
      <c r="G2470">
        <v>514</v>
      </c>
      <c r="H2470">
        <v>4.5</v>
      </c>
      <c r="I2470" t="s">
        <v>8779</v>
      </c>
      <c r="J2470">
        <v>5</v>
      </c>
      <c r="L2470" t="s">
        <v>8780</v>
      </c>
    </row>
    <row r="2471" spans="1:18" x14ac:dyDescent="0.3">
      <c r="A2471" t="s">
        <v>8759</v>
      </c>
      <c r="B2471" t="s">
        <v>8760</v>
      </c>
      <c r="C2471" t="s">
        <v>14</v>
      </c>
      <c r="D2471">
        <v>39.950227499999997</v>
      </c>
      <c r="E2471">
        <v>-75.166863500000005</v>
      </c>
      <c r="F2471" t="s">
        <v>8761</v>
      </c>
      <c r="G2471">
        <v>514</v>
      </c>
      <c r="H2471">
        <v>4.5</v>
      </c>
      <c r="I2471" t="s">
        <v>8781</v>
      </c>
      <c r="J2471">
        <v>1</v>
      </c>
      <c r="K2471" t="s">
        <v>8782</v>
      </c>
      <c r="L2471" t="s">
        <v>8783</v>
      </c>
    </row>
    <row r="2472" spans="1:18" x14ac:dyDescent="0.3">
      <c r="A2472" t="s">
        <v>8784</v>
      </c>
      <c r="B2472" t="s">
        <v>8785</v>
      </c>
      <c r="C2472" t="s">
        <v>14</v>
      </c>
      <c r="D2472">
        <v>39.944043000000001</v>
      </c>
      <c r="E2472">
        <v>-75.169512699999999</v>
      </c>
      <c r="F2472" t="s">
        <v>8786</v>
      </c>
      <c r="G2472">
        <v>514</v>
      </c>
      <c r="H2472">
        <v>4.5</v>
      </c>
      <c r="I2472" t="s">
        <v>8787</v>
      </c>
      <c r="J2472">
        <v>4</v>
      </c>
      <c r="K2472" t="s">
        <v>8788</v>
      </c>
      <c r="L2472" t="s">
        <v>8789</v>
      </c>
    </row>
    <row r="2473" spans="1:18" x14ac:dyDescent="0.3">
      <c r="A2473" t="s">
        <v>8784</v>
      </c>
      <c r="B2473" t="s">
        <v>8785</v>
      </c>
      <c r="C2473" t="s">
        <v>14</v>
      </c>
      <c r="D2473">
        <v>39.944043000000001</v>
      </c>
      <c r="E2473">
        <v>-75.169512699999999</v>
      </c>
      <c r="F2473" t="s">
        <v>8786</v>
      </c>
      <c r="G2473">
        <v>514</v>
      </c>
      <c r="H2473">
        <v>4.5</v>
      </c>
      <c r="I2473" t="s">
        <v>8790</v>
      </c>
      <c r="J2473">
        <v>5</v>
      </c>
      <c r="K2473" t="s">
        <v>8791</v>
      </c>
      <c r="L2473" t="s">
        <v>8792</v>
      </c>
      <c r="M2473" t="s">
        <v>8793</v>
      </c>
      <c r="N2473" t="s">
        <v>8794</v>
      </c>
      <c r="O2473" t="s">
        <v>8795</v>
      </c>
      <c r="P2473" t="s">
        <v>8796</v>
      </c>
      <c r="Q2473" t="s">
        <v>8797</v>
      </c>
      <c r="R2473" t="s">
        <v>1522</v>
      </c>
    </row>
    <row r="2474" spans="1:18" x14ac:dyDescent="0.3">
      <c r="A2474" t="s">
        <v>8784</v>
      </c>
      <c r="B2474" t="s">
        <v>8785</v>
      </c>
      <c r="C2474" t="s">
        <v>14</v>
      </c>
      <c r="D2474">
        <v>39.944043000000001</v>
      </c>
      <c r="E2474">
        <v>-75.169512699999999</v>
      </c>
      <c r="F2474" t="s">
        <v>8786</v>
      </c>
      <c r="G2474">
        <v>514</v>
      </c>
      <c r="H2474">
        <v>4.5</v>
      </c>
      <c r="I2474" t="s">
        <v>8798</v>
      </c>
      <c r="J2474">
        <v>5</v>
      </c>
      <c r="K2474" t="s">
        <v>8799</v>
      </c>
      <c r="L2474" t="s">
        <v>8800</v>
      </c>
    </row>
    <row r="2475" spans="1:18" x14ac:dyDescent="0.3">
      <c r="A2475" t="s">
        <v>8784</v>
      </c>
      <c r="B2475" t="s">
        <v>8785</v>
      </c>
      <c r="C2475" t="s">
        <v>14</v>
      </c>
      <c r="D2475">
        <v>39.944043000000001</v>
      </c>
      <c r="E2475">
        <v>-75.169512699999999</v>
      </c>
      <c r="F2475" t="s">
        <v>8786</v>
      </c>
      <c r="G2475">
        <v>514</v>
      </c>
      <c r="H2475">
        <v>4.5</v>
      </c>
      <c r="I2475" t="s">
        <v>8801</v>
      </c>
      <c r="J2475">
        <v>5</v>
      </c>
      <c r="L2475" t="s">
        <v>4933</v>
      </c>
    </row>
    <row r="2476" spans="1:18" x14ac:dyDescent="0.3">
      <c r="A2476" t="s">
        <v>8784</v>
      </c>
      <c r="B2476" t="s">
        <v>8785</v>
      </c>
      <c r="C2476" t="s">
        <v>14</v>
      </c>
      <c r="D2476">
        <v>39.944043000000001</v>
      </c>
      <c r="E2476">
        <v>-75.169512699999999</v>
      </c>
      <c r="F2476" t="s">
        <v>8786</v>
      </c>
      <c r="G2476">
        <v>514</v>
      </c>
      <c r="H2476">
        <v>4.5</v>
      </c>
      <c r="I2476" t="s">
        <v>8802</v>
      </c>
      <c r="J2476">
        <v>5</v>
      </c>
      <c r="L2476" t="s">
        <v>8803</v>
      </c>
    </row>
    <row r="2477" spans="1:18" x14ac:dyDescent="0.3">
      <c r="A2477" t="s">
        <v>8784</v>
      </c>
      <c r="B2477" t="s">
        <v>8785</v>
      </c>
      <c r="C2477" t="s">
        <v>14</v>
      </c>
      <c r="D2477">
        <v>39.944043000000001</v>
      </c>
      <c r="E2477">
        <v>-75.169512699999999</v>
      </c>
      <c r="F2477" t="s">
        <v>8786</v>
      </c>
      <c r="G2477">
        <v>514</v>
      </c>
      <c r="H2477">
        <v>4.5</v>
      </c>
      <c r="I2477" t="s">
        <v>8804</v>
      </c>
      <c r="J2477">
        <v>4</v>
      </c>
      <c r="K2477" t="s">
        <v>8805</v>
      </c>
      <c r="L2477" t="s">
        <v>8806</v>
      </c>
    </row>
    <row r="2478" spans="1:18" x14ac:dyDescent="0.3">
      <c r="A2478" t="s">
        <v>8784</v>
      </c>
      <c r="B2478" t="s">
        <v>8785</v>
      </c>
      <c r="C2478" t="s">
        <v>14</v>
      </c>
      <c r="D2478">
        <v>39.944043000000001</v>
      </c>
      <c r="E2478">
        <v>-75.169512699999999</v>
      </c>
      <c r="F2478" t="s">
        <v>8786</v>
      </c>
      <c r="G2478">
        <v>514</v>
      </c>
      <c r="H2478">
        <v>4.5</v>
      </c>
      <c r="I2478" t="e">
        <f>-qubbAwDt_rTni0Sd7vGjQ</f>
        <v>#NAME?</v>
      </c>
      <c r="J2478">
        <v>3</v>
      </c>
      <c r="K2478" t="s">
        <v>8807</v>
      </c>
      <c r="L2478" t="s">
        <v>763</v>
      </c>
    </row>
    <row r="2479" spans="1:18" x14ac:dyDescent="0.3">
      <c r="A2479" t="s">
        <v>8784</v>
      </c>
      <c r="B2479" t="s">
        <v>8785</v>
      </c>
      <c r="C2479" t="s">
        <v>14</v>
      </c>
      <c r="D2479">
        <v>39.944043000000001</v>
      </c>
      <c r="E2479">
        <v>-75.169512699999999</v>
      </c>
      <c r="F2479" t="s">
        <v>8786</v>
      </c>
      <c r="G2479">
        <v>514</v>
      </c>
      <c r="H2479">
        <v>4.5</v>
      </c>
      <c r="I2479" t="s">
        <v>8808</v>
      </c>
      <c r="J2479">
        <v>4</v>
      </c>
      <c r="K2479" t="s">
        <v>8809</v>
      </c>
      <c r="L2479" t="s">
        <v>8810</v>
      </c>
    </row>
    <row r="2480" spans="1:18" x14ac:dyDescent="0.3">
      <c r="A2480" t="s">
        <v>8784</v>
      </c>
      <c r="B2480" t="s">
        <v>8785</v>
      </c>
      <c r="C2480" t="s">
        <v>14</v>
      </c>
      <c r="D2480">
        <v>39.944043000000001</v>
      </c>
      <c r="E2480">
        <v>-75.169512699999999</v>
      </c>
      <c r="F2480" t="s">
        <v>8786</v>
      </c>
      <c r="G2480">
        <v>514</v>
      </c>
      <c r="H2480">
        <v>4.5</v>
      </c>
      <c r="I2480" t="s">
        <v>8811</v>
      </c>
      <c r="J2480">
        <v>5</v>
      </c>
      <c r="K2480" t="s">
        <v>8812</v>
      </c>
      <c r="L2480" t="s">
        <v>8813</v>
      </c>
    </row>
    <row r="2481" spans="1:14" x14ac:dyDescent="0.3">
      <c r="A2481" t="s">
        <v>8784</v>
      </c>
      <c r="B2481" t="s">
        <v>8785</v>
      </c>
      <c r="C2481" t="s">
        <v>14</v>
      </c>
      <c r="D2481">
        <v>39.944043000000001</v>
      </c>
      <c r="E2481">
        <v>-75.169512699999999</v>
      </c>
      <c r="F2481" t="s">
        <v>8786</v>
      </c>
      <c r="G2481">
        <v>514</v>
      </c>
      <c r="H2481">
        <v>4.5</v>
      </c>
      <c r="I2481" t="s">
        <v>8814</v>
      </c>
      <c r="J2481">
        <v>4</v>
      </c>
      <c r="K2481" t="s">
        <v>8815</v>
      </c>
      <c r="L2481" t="s">
        <v>8816</v>
      </c>
    </row>
    <row r="2482" spans="1:14" x14ac:dyDescent="0.3">
      <c r="A2482" t="s">
        <v>8817</v>
      </c>
      <c r="B2482" t="s">
        <v>8818</v>
      </c>
      <c r="C2482" t="s">
        <v>14</v>
      </c>
      <c r="D2482">
        <v>39.950294300000003</v>
      </c>
      <c r="E2482">
        <v>-75.150981000000002</v>
      </c>
      <c r="F2482" t="s">
        <v>8819</v>
      </c>
      <c r="G2482">
        <v>513</v>
      </c>
      <c r="H2482">
        <v>3.5</v>
      </c>
      <c r="I2482" t="s">
        <v>8820</v>
      </c>
      <c r="J2482">
        <v>2</v>
      </c>
      <c r="K2482" t="s">
        <v>8821</v>
      </c>
      <c r="L2482" t="s">
        <v>8822</v>
      </c>
      <c r="M2482" t="s">
        <v>8823</v>
      </c>
    </row>
    <row r="2483" spans="1:14" x14ac:dyDescent="0.3">
      <c r="A2483" t="s">
        <v>8817</v>
      </c>
      <c r="B2483" t="s">
        <v>8818</v>
      </c>
      <c r="C2483" t="s">
        <v>14</v>
      </c>
      <c r="D2483">
        <v>39.950294300000003</v>
      </c>
      <c r="E2483">
        <v>-75.150981000000002</v>
      </c>
      <c r="F2483" t="s">
        <v>8819</v>
      </c>
      <c r="G2483">
        <v>513</v>
      </c>
      <c r="H2483">
        <v>3.5</v>
      </c>
      <c r="I2483" t="s">
        <v>8824</v>
      </c>
      <c r="J2483">
        <v>4</v>
      </c>
      <c r="K2483" t="s">
        <v>8825</v>
      </c>
      <c r="L2483" t="s">
        <v>8826</v>
      </c>
    </row>
    <row r="2484" spans="1:14" x14ac:dyDescent="0.3">
      <c r="A2484" t="s">
        <v>8817</v>
      </c>
      <c r="B2484" t="s">
        <v>8818</v>
      </c>
      <c r="C2484" t="s">
        <v>14</v>
      </c>
      <c r="D2484">
        <v>39.950294300000003</v>
      </c>
      <c r="E2484">
        <v>-75.150981000000002</v>
      </c>
      <c r="F2484" t="s">
        <v>8819</v>
      </c>
      <c r="G2484">
        <v>513</v>
      </c>
      <c r="H2484">
        <v>3.5</v>
      </c>
      <c r="I2484" t="s">
        <v>8827</v>
      </c>
      <c r="J2484">
        <v>1</v>
      </c>
      <c r="K2484" t="s">
        <v>8828</v>
      </c>
      <c r="L2484" t="s">
        <v>8829</v>
      </c>
    </row>
    <row r="2485" spans="1:14" x14ac:dyDescent="0.3">
      <c r="A2485" t="s">
        <v>8817</v>
      </c>
      <c r="B2485" t="s">
        <v>8818</v>
      </c>
      <c r="C2485" t="s">
        <v>14</v>
      </c>
      <c r="D2485">
        <v>39.950294300000003</v>
      </c>
      <c r="E2485">
        <v>-75.150981000000002</v>
      </c>
      <c r="F2485" t="s">
        <v>8819</v>
      </c>
      <c r="G2485">
        <v>513</v>
      </c>
      <c r="H2485">
        <v>3.5</v>
      </c>
      <c r="I2485" t="s">
        <v>8830</v>
      </c>
      <c r="J2485">
        <v>3</v>
      </c>
      <c r="K2485" t="s">
        <v>8831</v>
      </c>
      <c r="L2485" t="s">
        <v>8832</v>
      </c>
    </row>
    <row r="2486" spans="1:14" x14ac:dyDescent="0.3">
      <c r="A2486" t="s">
        <v>8817</v>
      </c>
      <c r="B2486" t="s">
        <v>8818</v>
      </c>
      <c r="C2486" t="s">
        <v>14</v>
      </c>
      <c r="D2486">
        <v>39.950294300000003</v>
      </c>
      <c r="E2486">
        <v>-75.150981000000002</v>
      </c>
      <c r="F2486" t="s">
        <v>8819</v>
      </c>
      <c r="G2486">
        <v>513</v>
      </c>
      <c r="H2486">
        <v>3.5</v>
      </c>
      <c r="I2486" t="s">
        <v>8833</v>
      </c>
      <c r="J2486">
        <v>3</v>
      </c>
      <c r="K2486" t="s">
        <v>8834</v>
      </c>
      <c r="L2486" t="s">
        <v>8835</v>
      </c>
    </row>
    <row r="2487" spans="1:14" x14ac:dyDescent="0.3">
      <c r="A2487" t="s">
        <v>8817</v>
      </c>
      <c r="B2487" t="s">
        <v>8818</v>
      </c>
      <c r="C2487" t="s">
        <v>14</v>
      </c>
      <c r="D2487">
        <v>39.950294300000003</v>
      </c>
      <c r="E2487">
        <v>-75.150981000000002</v>
      </c>
      <c r="F2487" t="s">
        <v>8819</v>
      </c>
      <c r="G2487">
        <v>513</v>
      </c>
      <c r="H2487">
        <v>3.5</v>
      </c>
      <c r="I2487" t="s">
        <v>8836</v>
      </c>
      <c r="J2487">
        <v>4</v>
      </c>
      <c r="K2487" t="s">
        <v>8837</v>
      </c>
      <c r="L2487" t="s">
        <v>3102</v>
      </c>
    </row>
    <row r="2488" spans="1:14" x14ac:dyDescent="0.3">
      <c r="A2488" t="s">
        <v>8817</v>
      </c>
      <c r="B2488" t="s">
        <v>8818</v>
      </c>
      <c r="C2488" t="s">
        <v>14</v>
      </c>
      <c r="D2488">
        <v>39.950294300000003</v>
      </c>
      <c r="E2488">
        <v>-75.150981000000002</v>
      </c>
      <c r="F2488" t="s">
        <v>8819</v>
      </c>
      <c r="G2488">
        <v>513</v>
      </c>
      <c r="H2488">
        <v>3.5</v>
      </c>
      <c r="I2488" t="s">
        <v>8838</v>
      </c>
      <c r="J2488">
        <v>4</v>
      </c>
      <c r="K2488" t="s">
        <v>8839</v>
      </c>
      <c r="L2488" t="s">
        <v>8840</v>
      </c>
    </row>
    <row r="2489" spans="1:14" x14ac:dyDescent="0.3">
      <c r="A2489" t="s">
        <v>8817</v>
      </c>
      <c r="B2489" t="s">
        <v>8818</v>
      </c>
      <c r="C2489" t="s">
        <v>14</v>
      </c>
      <c r="D2489">
        <v>39.950294300000003</v>
      </c>
      <c r="E2489">
        <v>-75.150981000000002</v>
      </c>
      <c r="F2489" t="s">
        <v>8819</v>
      </c>
      <c r="G2489">
        <v>513</v>
      </c>
      <c r="H2489">
        <v>3.5</v>
      </c>
      <c r="I2489" t="s">
        <v>8841</v>
      </c>
      <c r="J2489">
        <v>4</v>
      </c>
      <c r="L2489" t="s">
        <v>8842</v>
      </c>
    </row>
    <row r="2490" spans="1:14" x14ac:dyDescent="0.3">
      <c r="A2490" t="s">
        <v>8817</v>
      </c>
      <c r="B2490" t="s">
        <v>8818</v>
      </c>
      <c r="C2490" t="s">
        <v>14</v>
      </c>
      <c r="D2490">
        <v>39.950294300000003</v>
      </c>
      <c r="E2490">
        <v>-75.150981000000002</v>
      </c>
      <c r="F2490" t="s">
        <v>8819</v>
      </c>
      <c r="G2490">
        <v>513</v>
      </c>
      <c r="H2490">
        <v>3.5</v>
      </c>
      <c r="I2490" t="s">
        <v>8843</v>
      </c>
      <c r="J2490">
        <v>4</v>
      </c>
      <c r="K2490" t="s">
        <v>8844</v>
      </c>
      <c r="L2490" t="s">
        <v>8845</v>
      </c>
    </row>
    <row r="2491" spans="1:14" x14ac:dyDescent="0.3">
      <c r="A2491" t="s">
        <v>8817</v>
      </c>
      <c r="B2491" t="s">
        <v>8818</v>
      </c>
      <c r="C2491" t="s">
        <v>14</v>
      </c>
      <c r="D2491">
        <v>39.950294300000003</v>
      </c>
      <c r="E2491">
        <v>-75.150981000000002</v>
      </c>
      <c r="F2491" t="s">
        <v>8819</v>
      </c>
      <c r="G2491">
        <v>513</v>
      </c>
      <c r="H2491">
        <v>3.5</v>
      </c>
      <c r="I2491" t="s">
        <v>8846</v>
      </c>
      <c r="J2491">
        <v>5</v>
      </c>
      <c r="K2491" t="s">
        <v>8847</v>
      </c>
      <c r="L2491" t="s">
        <v>8848</v>
      </c>
    </row>
    <row r="2492" spans="1:14" x14ac:dyDescent="0.3">
      <c r="A2492" t="s">
        <v>8849</v>
      </c>
      <c r="B2492" t="s">
        <v>8850</v>
      </c>
      <c r="C2492" t="s">
        <v>14</v>
      </c>
      <c r="D2492">
        <v>39.950174400000002</v>
      </c>
      <c r="E2492">
        <v>-75.165933586199998</v>
      </c>
      <c r="F2492" t="s">
        <v>8851</v>
      </c>
      <c r="G2492">
        <v>513</v>
      </c>
      <c r="H2492">
        <v>4</v>
      </c>
      <c r="I2492" t="s">
        <v>8852</v>
      </c>
      <c r="J2492">
        <v>5</v>
      </c>
      <c r="K2492" t="s">
        <v>8853</v>
      </c>
      <c r="L2492" t="s">
        <v>8854</v>
      </c>
    </row>
    <row r="2493" spans="1:14" x14ac:dyDescent="0.3">
      <c r="A2493" t="s">
        <v>8849</v>
      </c>
      <c r="B2493" t="s">
        <v>8850</v>
      </c>
      <c r="C2493" t="s">
        <v>14</v>
      </c>
      <c r="D2493">
        <v>39.950174400000002</v>
      </c>
      <c r="E2493">
        <v>-75.165933586199998</v>
      </c>
      <c r="F2493" t="s">
        <v>8851</v>
      </c>
      <c r="G2493">
        <v>513</v>
      </c>
      <c r="H2493">
        <v>4</v>
      </c>
      <c r="I2493" t="s">
        <v>8855</v>
      </c>
      <c r="J2493">
        <v>2</v>
      </c>
      <c r="K2493" t="s">
        <v>8856</v>
      </c>
      <c r="L2493" t="s">
        <v>1452</v>
      </c>
    </row>
    <row r="2494" spans="1:14" x14ac:dyDescent="0.3">
      <c r="A2494" t="s">
        <v>8849</v>
      </c>
      <c r="B2494" t="s">
        <v>8850</v>
      </c>
      <c r="C2494" t="s">
        <v>14</v>
      </c>
      <c r="D2494">
        <v>39.950174400000002</v>
      </c>
      <c r="E2494">
        <v>-75.165933586199998</v>
      </c>
      <c r="F2494" t="s">
        <v>8851</v>
      </c>
      <c r="G2494">
        <v>513</v>
      </c>
      <c r="H2494">
        <v>4</v>
      </c>
      <c r="I2494" t="s">
        <v>8857</v>
      </c>
      <c r="J2494">
        <v>5</v>
      </c>
      <c r="L2494" t="s">
        <v>8858</v>
      </c>
    </row>
    <row r="2495" spans="1:14" x14ac:dyDescent="0.3">
      <c r="A2495" t="s">
        <v>8849</v>
      </c>
      <c r="B2495" t="s">
        <v>8850</v>
      </c>
      <c r="C2495" t="s">
        <v>14</v>
      </c>
      <c r="D2495">
        <v>39.950174400000002</v>
      </c>
      <c r="E2495">
        <v>-75.165933586199998</v>
      </c>
      <c r="F2495" t="s">
        <v>8851</v>
      </c>
      <c r="G2495">
        <v>513</v>
      </c>
      <c r="H2495">
        <v>4</v>
      </c>
      <c r="I2495" t="s">
        <v>8859</v>
      </c>
      <c r="J2495">
        <v>5</v>
      </c>
      <c r="K2495" t="s">
        <v>8860</v>
      </c>
      <c r="L2495" t="s">
        <v>8861</v>
      </c>
      <c r="M2495" t="s">
        <v>8862</v>
      </c>
      <c r="N2495" t="s">
        <v>8863</v>
      </c>
    </row>
    <row r="2496" spans="1:14" x14ac:dyDescent="0.3">
      <c r="A2496" t="s">
        <v>8849</v>
      </c>
      <c r="B2496" t="s">
        <v>8850</v>
      </c>
      <c r="C2496" t="s">
        <v>14</v>
      </c>
      <c r="D2496">
        <v>39.950174400000002</v>
      </c>
      <c r="E2496">
        <v>-75.165933586199998</v>
      </c>
      <c r="F2496" t="s">
        <v>8851</v>
      </c>
      <c r="G2496">
        <v>513</v>
      </c>
      <c r="H2496">
        <v>4</v>
      </c>
      <c r="I2496" t="s">
        <v>8864</v>
      </c>
      <c r="J2496">
        <v>4</v>
      </c>
      <c r="K2496" t="s">
        <v>8865</v>
      </c>
      <c r="L2496" t="s">
        <v>8866</v>
      </c>
    </row>
    <row r="2497" spans="1:12" x14ac:dyDescent="0.3">
      <c r="A2497" t="s">
        <v>8849</v>
      </c>
      <c r="B2497" t="s">
        <v>8850</v>
      </c>
      <c r="C2497" t="s">
        <v>14</v>
      </c>
      <c r="D2497">
        <v>39.950174400000002</v>
      </c>
      <c r="E2497">
        <v>-75.165933586199998</v>
      </c>
      <c r="F2497" t="s">
        <v>8851</v>
      </c>
      <c r="G2497">
        <v>513</v>
      </c>
      <c r="H2497">
        <v>4</v>
      </c>
      <c r="I2497" t="s">
        <v>8867</v>
      </c>
      <c r="J2497">
        <v>4</v>
      </c>
      <c r="K2497" t="s">
        <v>8868</v>
      </c>
      <c r="L2497" t="e">
        <f>-AwZjQNFpCqc0bVNNyBqwg</f>
        <v>#NAME?</v>
      </c>
    </row>
    <row r="2498" spans="1:12" x14ac:dyDescent="0.3">
      <c r="A2498" t="s">
        <v>8849</v>
      </c>
      <c r="B2498" t="s">
        <v>8850</v>
      </c>
      <c r="C2498" t="s">
        <v>14</v>
      </c>
      <c r="D2498">
        <v>39.950174400000002</v>
      </c>
      <c r="E2498">
        <v>-75.165933586199998</v>
      </c>
      <c r="F2498" t="s">
        <v>8851</v>
      </c>
      <c r="G2498">
        <v>513</v>
      </c>
      <c r="H2498">
        <v>4</v>
      </c>
      <c r="I2498" t="s">
        <v>8869</v>
      </c>
      <c r="J2498">
        <v>5</v>
      </c>
      <c r="K2498" t="s">
        <v>8870</v>
      </c>
      <c r="L2498" t="s">
        <v>1760</v>
      </c>
    </row>
    <row r="2499" spans="1:12" x14ac:dyDescent="0.3">
      <c r="A2499" t="s">
        <v>8849</v>
      </c>
      <c r="B2499" t="s">
        <v>8850</v>
      </c>
      <c r="C2499" t="s">
        <v>14</v>
      </c>
      <c r="D2499">
        <v>39.950174400000002</v>
      </c>
      <c r="E2499">
        <v>-75.165933586199998</v>
      </c>
      <c r="F2499" t="s">
        <v>8851</v>
      </c>
      <c r="G2499">
        <v>513</v>
      </c>
      <c r="H2499">
        <v>4</v>
      </c>
      <c r="I2499" t="s">
        <v>8871</v>
      </c>
      <c r="J2499">
        <v>5</v>
      </c>
      <c r="L2499" t="s">
        <v>8872</v>
      </c>
    </row>
    <row r="2500" spans="1:12" x14ac:dyDescent="0.3">
      <c r="A2500" t="s">
        <v>8849</v>
      </c>
      <c r="B2500" t="s">
        <v>8850</v>
      </c>
      <c r="C2500" t="s">
        <v>14</v>
      </c>
      <c r="D2500">
        <v>39.950174400000002</v>
      </c>
      <c r="E2500">
        <v>-75.165933586199998</v>
      </c>
      <c r="F2500" t="s">
        <v>8851</v>
      </c>
      <c r="G2500">
        <v>513</v>
      </c>
      <c r="H2500">
        <v>4</v>
      </c>
      <c r="I2500" t="s">
        <v>8873</v>
      </c>
      <c r="J2500">
        <v>2</v>
      </c>
      <c r="K2500" t="s">
        <v>8874</v>
      </c>
      <c r="L2500" t="s">
        <v>8875</v>
      </c>
    </row>
    <row r="2501" spans="1:12" x14ac:dyDescent="0.3">
      <c r="A2501" t="s">
        <v>8849</v>
      </c>
      <c r="B2501" t="s">
        <v>8850</v>
      </c>
      <c r="C2501" t="s">
        <v>14</v>
      </c>
      <c r="D2501">
        <v>39.950174400000002</v>
      </c>
      <c r="E2501">
        <v>-75.165933586199998</v>
      </c>
      <c r="F2501" t="s">
        <v>8851</v>
      </c>
      <c r="G2501">
        <v>513</v>
      </c>
      <c r="H2501">
        <v>4</v>
      </c>
      <c r="I2501" t="s">
        <v>8876</v>
      </c>
      <c r="J2501">
        <v>3</v>
      </c>
      <c r="L2501" t="s">
        <v>8877</v>
      </c>
    </row>
    <row r="2502" spans="1:12" x14ac:dyDescent="0.3">
      <c r="A2502" t="s">
        <v>8878</v>
      </c>
      <c r="B2502" t="s">
        <v>8879</v>
      </c>
      <c r="C2502" t="s">
        <v>14</v>
      </c>
      <c r="D2502">
        <v>40.0726066</v>
      </c>
      <c r="E2502">
        <v>-75.034124599999998</v>
      </c>
      <c r="F2502" t="s">
        <v>8880</v>
      </c>
      <c r="G2502">
        <v>511</v>
      </c>
      <c r="H2502">
        <v>3.5</v>
      </c>
      <c r="I2502" t="e">
        <f>-LoxHvJsFdUQooYoYGthzw</f>
        <v>#NAME?</v>
      </c>
      <c r="J2502">
        <v>4</v>
      </c>
      <c r="K2502" t="s">
        <v>8881</v>
      </c>
      <c r="L2502" t="s">
        <v>8882</v>
      </c>
    </row>
    <row r="2503" spans="1:12" x14ac:dyDescent="0.3">
      <c r="A2503" t="s">
        <v>8878</v>
      </c>
      <c r="B2503" t="s">
        <v>8879</v>
      </c>
      <c r="C2503" t="s">
        <v>14</v>
      </c>
      <c r="D2503">
        <v>40.0726066</v>
      </c>
      <c r="E2503">
        <v>-75.034124599999998</v>
      </c>
      <c r="F2503" t="s">
        <v>8880</v>
      </c>
      <c r="G2503">
        <v>511</v>
      </c>
      <c r="H2503">
        <v>3.5</v>
      </c>
      <c r="I2503" t="s">
        <v>8883</v>
      </c>
      <c r="J2503">
        <v>5</v>
      </c>
      <c r="L2503" t="s">
        <v>8884</v>
      </c>
    </row>
    <row r="2504" spans="1:12" x14ac:dyDescent="0.3">
      <c r="A2504" t="s">
        <v>8878</v>
      </c>
      <c r="B2504" t="s">
        <v>8879</v>
      </c>
      <c r="C2504" t="s">
        <v>14</v>
      </c>
      <c r="D2504">
        <v>40.0726066</v>
      </c>
      <c r="E2504">
        <v>-75.034124599999998</v>
      </c>
      <c r="F2504" t="s">
        <v>8880</v>
      </c>
      <c r="G2504">
        <v>511</v>
      </c>
      <c r="H2504">
        <v>3.5</v>
      </c>
      <c r="I2504" t="s">
        <v>8885</v>
      </c>
      <c r="J2504">
        <v>4</v>
      </c>
      <c r="L2504" t="s">
        <v>8886</v>
      </c>
    </row>
    <row r="2505" spans="1:12" x14ac:dyDescent="0.3">
      <c r="A2505" t="s">
        <v>8878</v>
      </c>
      <c r="B2505" t="s">
        <v>8879</v>
      </c>
      <c r="C2505" t="s">
        <v>14</v>
      </c>
      <c r="D2505">
        <v>40.0726066</v>
      </c>
      <c r="E2505">
        <v>-75.034124599999998</v>
      </c>
      <c r="F2505" t="s">
        <v>8880</v>
      </c>
      <c r="G2505">
        <v>511</v>
      </c>
      <c r="H2505">
        <v>3.5</v>
      </c>
      <c r="I2505" t="s">
        <v>8887</v>
      </c>
      <c r="J2505">
        <v>4</v>
      </c>
      <c r="K2505" t="s">
        <v>8888</v>
      </c>
      <c r="L2505" t="s">
        <v>8889</v>
      </c>
    </row>
    <row r="2506" spans="1:12" x14ac:dyDescent="0.3">
      <c r="A2506" t="s">
        <v>8878</v>
      </c>
      <c r="B2506" t="s">
        <v>8879</v>
      </c>
      <c r="C2506" t="s">
        <v>14</v>
      </c>
      <c r="D2506">
        <v>40.0726066</v>
      </c>
      <c r="E2506">
        <v>-75.034124599999998</v>
      </c>
      <c r="F2506" t="s">
        <v>8880</v>
      </c>
      <c r="G2506">
        <v>511</v>
      </c>
      <c r="H2506">
        <v>3.5</v>
      </c>
      <c r="I2506" t="s">
        <v>8890</v>
      </c>
      <c r="J2506">
        <v>4</v>
      </c>
      <c r="K2506" t="s">
        <v>8891</v>
      </c>
      <c r="L2506" t="s">
        <v>8892</v>
      </c>
    </row>
    <row r="2507" spans="1:12" x14ac:dyDescent="0.3">
      <c r="A2507" t="s">
        <v>8878</v>
      </c>
      <c r="B2507" t="s">
        <v>8879</v>
      </c>
      <c r="C2507" t="s">
        <v>14</v>
      </c>
      <c r="D2507">
        <v>40.0726066</v>
      </c>
      <c r="E2507">
        <v>-75.034124599999998</v>
      </c>
      <c r="F2507" t="s">
        <v>8880</v>
      </c>
      <c r="G2507">
        <v>511</v>
      </c>
      <c r="H2507">
        <v>3.5</v>
      </c>
      <c r="I2507" t="s">
        <v>8893</v>
      </c>
      <c r="J2507">
        <v>5</v>
      </c>
      <c r="L2507" t="s">
        <v>8894</v>
      </c>
    </row>
    <row r="2508" spans="1:12" x14ac:dyDescent="0.3">
      <c r="A2508" t="s">
        <v>8878</v>
      </c>
      <c r="B2508" t="s">
        <v>8879</v>
      </c>
      <c r="C2508" t="s">
        <v>14</v>
      </c>
      <c r="D2508">
        <v>40.0726066</v>
      </c>
      <c r="E2508">
        <v>-75.034124599999998</v>
      </c>
      <c r="F2508" t="s">
        <v>8880</v>
      </c>
      <c r="G2508">
        <v>511</v>
      </c>
      <c r="H2508">
        <v>3.5</v>
      </c>
      <c r="I2508" t="s">
        <v>8895</v>
      </c>
      <c r="J2508">
        <v>3</v>
      </c>
      <c r="L2508" t="s">
        <v>8896</v>
      </c>
    </row>
    <row r="2509" spans="1:12" x14ac:dyDescent="0.3">
      <c r="A2509" t="s">
        <v>8878</v>
      </c>
      <c r="B2509" t="s">
        <v>8879</v>
      </c>
      <c r="C2509" t="s">
        <v>14</v>
      </c>
      <c r="D2509">
        <v>40.0726066</v>
      </c>
      <c r="E2509">
        <v>-75.034124599999998</v>
      </c>
      <c r="F2509" t="s">
        <v>8880</v>
      </c>
      <c r="G2509">
        <v>511</v>
      </c>
      <c r="H2509">
        <v>3.5</v>
      </c>
      <c r="I2509" t="s">
        <v>8897</v>
      </c>
      <c r="J2509">
        <v>4</v>
      </c>
      <c r="K2509" t="s">
        <v>8898</v>
      </c>
      <c r="L2509" t="s">
        <v>5814</v>
      </c>
    </row>
    <row r="2510" spans="1:12" x14ac:dyDescent="0.3">
      <c r="A2510" t="s">
        <v>8878</v>
      </c>
      <c r="B2510" t="s">
        <v>8879</v>
      </c>
      <c r="C2510" t="s">
        <v>14</v>
      </c>
      <c r="D2510">
        <v>40.0726066</v>
      </c>
      <c r="E2510">
        <v>-75.034124599999998</v>
      </c>
      <c r="F2510" t="s">
        <v>8880</v>
      </c>
      <c r="G2510">
        <v>511</v>
      </c>
      <c r="H2510">
        <v>3.5</v>
      </c>
      <c r="I2510" t="s">
        <v>8899</v>
      </c>
      <c r="J2510">
        <v>5</v>
      </c>
      <c r="L2510" t="s">
        <v>8900</v>
      </c>
    </row>
    <row r="2511" spans="1:12" x14ac:dyDescent="0.3">
      <c r="A2511" t="s">
        <v>8878</v>
      </c>
      <c r="B2511" t="s">
        <v>8879</v>
      </c>
      <c r="C2511" t="s">
        <v>14</v>
      </c>
      <c r="D2511">
        <v>40.0726066</v>
      </c>
      <c r="E2511">
        <v>-75.034124599999998</v>
      </c>
      <c r="F2511" t="s">
        <v>8880</v>
      </c>
      <c r="G2511">
        <v>511</v>
      </c>
      <c r="H2511">
        <v>3.5</v>
      </c>
      <c r="I2511" t="s">
        <v>8901</v>
      </c>
      <c r="J2511">
        <v>3</v>
      </c>
      <c r="L2511" t="s">
        <v>8902</v>
      </c>
    </row>
    <row r="2512" spans="1:12" x14ac:dyDescent="0.3">
      <c r="A2512" t="s">
        <v>8903</v>
      </c>
      <c r="B2512" t="s">
        <v>8904</v>
      </c>
      <c r="C2512" t="s">
        <v>14</v>
      </c>
      <c r="D2512">
        <v>39.949698900000001</v>
      </c>
      <c r="E2512">
        <v>-75.144160799999995</v>
      </c>
      <c r="F2512" t="s">
        <v>8905</v>
      </c>
      <c r="G2512">
        <v>511</v>
      </c>
      <c r="H2512">
        <v>4.5</v>
      </c>
      <c r="I2512" t="s">
        <v>8906</v>
      </c>
      <c r="J2512">
        <v>1</v>
      </c>
      <c r="K2512" t="s">
        <v>8907</v>
      </c>
      <c r="L2512" t="s">
        <v>8908</v>
      </c>
    </row>
    <row r="2513" spans="1:16" x14ac:dyDescent="0.3">
      <c r="A2513" t="s">
        <v>8903</v>
      </c>
      <c r="B2513" t="s">
        <v>8904</v>
      </c>
      <c r="C2513" t="s">
        <v>14</v>
      </c>
      <c r="D2513">
        <v>39.949698900000001</v>
      </c>
      <c r="E2513">
        <v>-75.144160799999995</v>
      </c>
      <c r="F2513" t="s">
        <v>8905</v>
      </c>
      <c r="G2513">
        <v>511</v>
      </c>
      <c r="H2513">
        <v>4.5</v>
      </c>
      <c r="I2513" t="s">
        <v>8909</v>
      </c>
      <c r="J2513">
        <v>3</v>
      </c>
      <c r="K2513" t="s">
        <v>8910</v>
      </c>
      <c r="L2513" t="s">
        <v>8911</v>
      </c>
      <c r="M2513" t="s">
        <v>8912</v>
      </c>
      <c r="N2513" t="s">
        <v>8913</v>
      </c>
      <c r="O2513" t="s">
        <v>8914</v>
      </c>
      <c r="P2513" t="s">
        <v>8915</v>
      </c>
    </row>
    <row r="2514" spans="1:16" x14ac:dyDescent="0.3">
      <c r="A2514" t="s">
        <v>8903</v>
      </c>
      <c r="B2514" t="s">
        <v>8904</v>
      </c>
      <c r="C2514" t="s">
        <v>14</v>
      </c>
      <c r="D2514">
        <v>39.949698900000001</v>
      </c>
      <c r="E2514">
        <v>-75.144160799999995</v>
      </c>
      <c r="F2514" t="s">
        <v>8905</v>
      </c>
      <c r="G2514">
        <v>511</v>
      </c>
      <c r="H2514">
        <v>4.5</v>
      </c>
      <c r="I2514" t="s">
        <v>8916</v>
      </c>
      <c r="J2514">
        <v>3</v>
      </c>
      <c r="K2514" t="s">
        <v>8917</v>
      </c>
      <c r="L2514" t="s">
        <v>8918</v>
      </c>
    </row>
    <row r="2515" spans="1:16" x14ac:dyDescent="0.3">
      <c r="A2515" t="s">
        <v>8903</v>
      </c>
      <c r="B2515" t="s">
        <v>8904</v>
      </c>
      <c r="C2515" t="s">
        <v>14</v>
      </c>
      <c r="D2515">
        <v>39.949698900000001</v>
      </c>
      <c r="E2515">
        <v>-75.144160799999995</v>
      </c>
      <c r="F2515" t="s">
        <v>8905</v>
      </c>
      <c r="G2515">
        <v>511</v>
      </c>
      <c r="H2515">
        <v>4.5</v>
      </c>
      <c r="I2515" t="s">
        <v>8919</v>
      </c>
      <c r="J2515">
        <v>5</v>
      </c>
      <c r="K2515" t="s">
        <v>8920</v>
      </c>
      <c r="L2515" t="s">
        <v>8921</v>
      </c>
    </row>
    <row r="2516" spans="1:16" x14ac:dyDescent="0.3">
      <c r="A2516" t="s">
        <v>8903</v>
      </c>
      <c r="B2516" t="s">
        <v>8904</v>
      </c>
      <c r="C2516" t="s">
        <v>14</v>
      </c>
      <c r="D2516">
        <v>39.949698900000001</v>
      </c>
      <c r="E2516">
        <v>-75.144160799999995</v>
      </c>
      <c r="F2516" t="s">
        <v>8905</v>
      </c>
      <c r="G2516">
        <v>511</v>
      </c>
      <c r="H2516">
        <v>4.5</v>
      </c>
      <c r="I2516" t="s">
        <v>8922</v>
      </c>
      <c r="J2516">
        <v>3</v>
      </c>
      <c r="L2516" t="s">
        <v>8923</v>
      </c>
    </row>
    <row r="2517" spans="1:16" x14ac:dyDescent="0.3">
      <c r="A2517" t="s">
        <v>8903</v>
      </c>
      <c r="B2517" t="s">
        <v>8904</v>
      </c>
      <c r="C2517" t="s">
        <v>14</v>
      </c>
      <c r="D2517">
        <v>39.949698900000001</v>
      </c>
      <c r="E2517">
        <v>-75.144160799999995</v>
      </c>
      <c r="F2517" t="s">
        <v>8905</v>
      </c>
      <c r="G2517">
        <v>511</v>
      </c>
      <c r="H2517">
        <v>4.5</v>
      </c>
      <c r="I2517" t="s">
        <v>8924</v>
      </c>
      <c r="J2517">
        <v>1</v>
      </c>
      <c r="L2517" t="s">
        <v>8925</v>
      </c>
    </row>
    <row r="2518" spans="1:16" x14ac:dyDescent="0.3">
      <c r="A2518" t="s">
        <v>8903</v>
      </c>
      <c r="B2518" t="s">
        <v>8904</v>
      </c>
      <c r="C2518" t="s">
        <v>14</v>
      </c>
      <c r="D2518">
        <v>39.949698900000001</v>
      </c>
      <c r="E2518">
        <v>-75.144160799999995</v>
      </c>
      <c r="F2518" t="s">
        <v>8905</v>
      </c>
      <c r="G2518">
        <v>511</v>
      </c>
      <c r="H2518">
        <v>4.5</v>
      </c>
      <c r="I2518" t="s">
        <v>8926</v>
      </c>
      <c r="J2518">
        <v>5</v>
      </c>
      <c r="K2518" t="s">
        <v>8927</v>
      </c>
      <c r="L2518" t="s">
        <v>8928</v>
      </c>
    </row>
    <row r="2519" spans="1:16" x14ac:dyDescent="0.3">
      <c r="A2519" t="s">
        <v>8903</v>
      </c>
      <c r="B2519" t="s">
        <v>8904</v>
      </c>
      <c r="C2519" t="s">
        <v>14</v>
      </c>
      <c r="D2519">
        <v>39.949698900000001</v>
      </c>
      <c r="E2519">
        <v>-75.144160799999995</v>
      </c>
      <c r="F2519" t="s">
        <v>8905</v>
      </c>
      <c r="G2519">
        <v>511</v>
      </c>
      <c r="H2519">
        <v>4.5</v>
      </c>
      <c r="I2519" t="s">
        <v>8929</v>
      </c>
      <c r="J2519">
        <v>3</v>
      </c>
      <c r="L2519" t="s">
        <v>8930</v>
      </c>
    </row>
    <row r="2520" spans="1:16" x14ac:dyDescent="0.3">
      <c r="A2520" t="s">
        <v>8903</v>
      </c>
      <c r="B2520" t="s">
        <v>8904</v>
      </c>
      <c r="C2520" t="s">
        <v>14</v>
      </c>
      <c r="D2520">
        <v>39.949698900000001</v>
      </c>
      <c r="E2520">
        <v>-75.144160799999995</v>
      </c>
      <c r="F2520" t="s">
        <v>8905</v>
      </c>
      <c r="G2520">
        <v>511</v>
      </c>
      <c r="H2520">
        <v>4.5</v>
      </c>
      <c r="I2520" t="s">
        <v>8931</v>
      </c>
      <c r="J2520">
        <v>5</v>
      </c>
      <c r="K2520" t="s">
        <v>8932</v>
      </c>
      <c r="L2520" t="s">
        <v>8933</v>
      </c>
    </row>
    <row r="2521" spans="1:16" x14ac:dyDescent="0.3">
      <c r="A2521" t="s">
        <v>8903</v>
      </c>
      <c r="B2521" t="s">
        <v>8904</v>
      </c>
      <c r="C2521" t="s">
        <v>14</v>
      </c>
      <c r="D2521">
        <v>39.949698900000001</v>
      </c>
      <c r="E2521">
        <v>-75.144160799999995</v>
      </c>
      <c r="F2521" t="s">
        <v>8905</v>
      </c>
      <c r="G2521">
        <v>511</v>
      </c>
      <c r="H2521">
        <v>4.5</v>
      </c>
      <c r="I2521" t="s">
        <v>8934</v>
      </c>
      <c r="J2521">
        <v>4</v>
      </c>
      <c r="L2521" t="s">
        <v>8935</v>
      </c>
    </row>
    <row r="2522" spans="1:16" x14ac:dyDescent="0.3">
      <c r="A2522" t="e">
        <f t="shared" ref="A2522:A2531" si="4">-OIUunijjcq_ZzyyQhPPFQ</f>
        <v>#NAME?</v>
      </c>
      <c r="B2522" t="s">
        <v>8936</v>
      </c>
      <c r="C2522" t="s">
        <v>14</v>
      </c>
      <c r="D2522">
        <v>39.967164199999999</v>
      </c>
      <c r="E2522">
        <v>-75.174896899999993</v>
      </c>
      <c r="F2522" t="s">
        <v>8937</v>
      </c>
      <c r="G2522">
        <v>510</v>
      </c>
      <c r="H2522">
        <v>4.5</v>
      </c>
      <c r="I2522" t="s">
        <v>8938</v>
      </c>
      <c r="J2522">
        <v>1</v>
      </c>
      <c r="K2522" t="s">
        <v>8939</v>
      </c>
      <c r="L2522" t="s">
        <v>8940</v>
      </c>
    </row>
    <row r="2523" spans="1:16" x14ac:dyDescent="0.3">
      <c r="A2523" t="e">
        <f t="shared" si="4"/>
        <v>#NAME?</v>
      </c>
      <c r="B2523" t="s">
        <v>8936</v>
      </c>
      <c r="C2523" t="s">
        <v>14</v>
      </c>
      <c r="D2523">
        <v>39.967164199999999</v>
      </c>
      <c r="E2523">
        <v>-75.174896899999993</v>
      </c>
      <c r="F2523" t="s">
        <v>8937</v>
      </c>
      <c r="G2523">
        <v>510</v>
      </c>
      <c r="H2523">
        <v>4.5</v>
      </c>
      <c r="I2523" t="s">
        <v>8941</v>
      </c>
      <c r="J2523">
        <v>4</v>
      </c>
      <c r="K2523" t="s">
        <v>8942</v>
      </c>
      <c r="L2523" t="s">
        <v>8943</v>
      </c>
    </row>
    <row r="2524" spans="1:16" x14ac:dyDescent="0.3">
      <c r="A2524" t="e">
        <f t="shared" si="4"/>
        <v>#NAME?</v>
      </c>
      <c r="B2524" t="s">
        <v>8936</v>
      </c>
      <c r="C2524" t="s">
        <v>14</v>
      </c>
      <c r="D2524">
        <v>39.967164199999999</v>
      </c>
      <c r="E2524">
        <v>-75.174896899999993</v>
      </c>
      <c r="F2524" t="s">
        <v>8937</v>
      </c>
      <c r="G2524">
        <v>510</v>
      </c>
      <c r="H2524">
        <v>4.5</v>
      </c>
      <c r="I2524" t="s">
        <v>8944</v>
      </c>
      <c r="J2524">
        <v>5</v>
      </c>
      <c r="K2524" t="s">
        <v>8945</v>
      </c>
      <c r="L2524" t="s">
        <v>8946</v>
      </c>
    </row>
    <row r="2525" spans="1:16" x14ac:dyDescent="0.3">
      <c r="A2525" t="e">
        <f t="shared" si="4"/>
        <v>#NAME?</v>
      </c>
      <c r="B2525" t="s">
        <v>8936</v>
      </c>
      <c r="C2525" t="s">
        <v>14</v>
      </c>
      <c r="D2525">
        <v>39.967164199999999</v>
      </c>
      <c r="E2525">
        <v>-75.174896899999993</v>
      </c>
      <c r="F2525" t="s">
        <v>8937</v>
      </c>
      <c r="G2525">
        <v>510</v>
      </c>
      <c r="H2525">
        <v>4.5</v>
      </c>
      <c r="I2525" t="s">
        <v>8947</v>
      </c>
      <c r="J2525">
        <v>3</v>
      </c>
      <c r="K2525" t="s">
        <v>8948</v>
      </c>
      <c r="L2525" t="s">
        <v>8949</v>
      </c>
    </row>
    <row r="2526" spans="1:16" x14ac:dyDescent="0.3">
      <c r="A2526" t="e">
        <f t="shared" si="4"/>
        <v>#NAME?</v>
      </c>
      <c r="B2526" t="s">
        <v>8936</v>
      </c>
      <c r="C2526" t="s">
        <v>14</v>
      </c>
      <c r="D2526">
        <v>39.967164199999999</v>
      </c>
      <c r="E2526">
        <v>-75.174896899999993</v>
      </c>
      <c r="F2526" t="s">
        <v>8937</v>
      </c>
      <c r="G2526">
        <v>510</v>
      </c>
      <c r="H2526">
        <v>4.5</v>
      </c>
      <c r="I2526" t="s">
        <v>8950</v>
      </c>
      <c r="J2526">
        <v>5</v>
      </c>
      <c r="K2526" t="s">
        <v>8951</v>
      </c>
      <c r="L2526" t="s">
        <v>8952</v>
      </c>
    </row>
    <row r="2527" spans="1:16" x14ac:dyDescent="0.3">
      <c r="A2527" t="e">
        <f t="shared" si="4"/>
        <v>#NAME?</v>
      </c>
      <c r="B2527" t="s">
        <v>8936</v>
      </c>
      <c r="C2527" t="s">
        <v>14</v>
      </c>
      <c r="D2527">
        <v>39.967164199999999</v>
      </c>
      <c r="E2527">
        <v>-75.174896899999993</v>
      </c>
      <c r="F2527" t="s">
        <v>8937</v>
      </c>
      <c r="G2527">
        <v>510</v>
      </c>
      <c r="H2527">
        <v>4.5</v>
      </c>
      <c r="I2527" t="s">
        <v>8953</v>
      </c>
      <c r="J2527">
        <v>5</v>
      </c>
      <c r="K2527" t="s">
        <v>8954</v>
      </c>
      <c r="L2527" t="s">
        <v>8955</v>
      </c>
    </row>
    <row r="2528" spans="1:16" x14ac:dyDescent="0.3">
      <c r="A2528" t="e">
        <f t="shared" si="4"/>
        <v>#NAME?</v>
      </c>
      <c r="B2528" t="s">
        <v>8936</v>
      </c>
      <c r="C2528" t="s">
        <v>14</v>
      </c>
      <c r="D2528">
        <v>39.967164199999999</v>
      </c>
      <c r="E2528">
        <v>-75.174896899999993</v>
      </c>
      <c r="F2528" t="s">
        <v>8937</v>
      </c>
      <c r="G2528">
        <v>510</v>
      </c>
      <c r="H2528">
        <v>4.5</v>
      </c>
      <c r="I2528" t="s">
        <v>8956</v>
      </c>
      <c r="J2528">
        <v>5</v>
      </c>
      <c r="L2528" t="s">
        <v>8957</v>
      </c>
    </row>
    <row r="2529" spans="1:12" x14ac:dyDescent="0.3">
      <c r="A2529" t="e">
        <f t="shared" si="4"/>
        <v>#NAME?</v>
      </c>
      <c r="B2529" t="s">
        <v>8936</v>
      </c>
      <c r="C2529" t="s">
        <v>14</v>
      </c>
      <c r="D2529">
        <v>39.967164199999999</v>
      </c>
      <c r="E2529">
        <v>-75.174896899999993</v>
      </c>
      <c r="F2529" t="s">
        <v>8937</v>
      </c>
      <c r="G2529">
        <v>510</v>
      </c>
      <c r="H2529">
        <v>4.5</v>
      </c>
      <c r="I2529" t="s">
        <v>8958</v>
      </c>
      <c r="J2529">
        <v>5</v>
      </c>
      <c r="K2529" t="s">
        <v>8959</v>
      </c>
      <c r="L2529" t="s">
        <v>8960</v>
      </c>
    </row>
    <row r="2530" spans="1:12" x14ac:dyDescent="0.3">
      <c r="A2530" t="e">
        <f t="shared" si="4"/>
        <v>#NAME?</v>
      </c>
      <c r="B2530" t="s">
        <v>8936</v>
      </c>
      <c r="C2530" t="s">
        <v>14</v>
      </c>
      <c r="D2530">
        <v>39.967164199999999</v>
      </c>
      <c r="E2530">
        <v>-75.174896899999993</v>
      </c>
      <c r="F2530" t="s">
        <v>8937</v>
      </c>
      <c r="G2530">
        <v>510</v>
      </c>
      <c r="H2530">
        <v>4.5</v>
      </c>
      <c r="I2530" t="s">
        <v>8961</v>
      </c>
      <c r="J2530">
        <v>5</v>
      </c>
      <c r="K2530" t="s">
        <v>8962</v>
      </c>
      <c r="L2530" t="s">
        <v>2823</v>
      </c>
    </row>
    <row r="2531" spans="1:12" x14ac:dyDescent="0.3">
      <c r="A2531" t="e">
        <f t="shared" si="4"/>
        <v>#NAME?</v>
      </c>
      <c r="B2531" t="s">
        <v>8936</v>
      </c>
      <c r="C2531" t="s">
        <v>14</v>
      </c>
      <c r="D2531">
        <v>39.967164199999999</v>
      </c>
      <c r="E2531">
        <v>-75.174896899999993</v>
      </c>
      <c r="F2531" t="s">
        <v>8937</v>
      </c>
      <c r="G2531">
        <v>510</v>
      </c>
      <c r="H2531">
        <v>4.5</v>
      </c>
      <c r="I2531" t="s">
        <v>8963</v>
      </c>
      <c r="J2531">
        <v>5</v>
      </c>
      <c r="K2531" t="s">
        <v>8964</v>
      </c>
      <c r="L2531" t="s">
        <v>8965</v>
      </c>
    </row>
    <row r="2532" spans="1:12" x14ac:dyDescent="0.3">
      <c r="A2532" t="s">
        <v>8966</v>
      </c>
      <c r="B2532" t="s">
        <v>8967</v>
      </c>
      <c r="C2532" t="s">
        <v>14</v>
      </c>
      <c r="D2532">
        <v>39.971234299999999</v>
      </c>
      <c r="E2532">
        <v>-75.1342432</v>
      </c>
      <c r="F2532" t="s">
        <v>6218</v>
      </c>
      <c r="G2532">
        <v>509</v>
      </c>
      <c r="H2532">
        <v>4.5</v>
      </c>
      <c r="I2532" t="s">
        <v>8968</v>
      </c>
      <c r="J2532">
        <v>4</v>
      </c>
      <c r="L2532" t="s">
        <v>8969</v>
      </c>
    </row>
    <row r="2533" spans="1:12" x14ac:dyDescent="0.3">
      <c r="A2533" t="s">
        <v>8966</v>
      </c>
      <c r="B2533" t="s">
        <v>8967</v>
      </c>
      <c r="C2533" t="s">
        <v>14</v>
      </c>
      <c r="D2533">
        <v>39.971234299999999</v>
      </c>
      <c r="E2533">
        <v>-75.1342432</v>
      </c>
      <c r="F2533" t="s">
        <v>6218</v>
      </c>
      <c r="G2533">
        <v>509</v>
      </c>
      <c r="H2533">
        <v>4.5</v>
      </c>
      <c r="I2533" t="s">
        <v>8970</v>
      </c>
      <c r="J2533">
        <v>5</v>
      </c>
      <c r="L2533" t="s">
        <v>8971</v>
      </c>
    </row>
    <row r="2534" spans="1:12" x14ac:dyDescent="0.3">
      <c r="A2534" t="s">
        <v>8966</v>
      </c>
      <c r="B2534" t="s">
        <v>8967</v>
      </c>
      <c r="C2534" t="s">
        <v>14</v>
      </c>
      <c r="D2534">
        <v>39.971234299999999</v>
      </c>
      <c r="E2534">
        <v>-75.1342432</v>
      </c>
      <c r="F2534" t="s">
        <v>6218</v>
      </c>
      <c r="G2534">
        <v>509</v>
      </c>
      <c r="H2534">
        <v>4.5</v>
      </c>
      <c r="I2534" t="s">
        <v>8972</v>
      </c>
      <c r="J2534">
        <v>3</v>
      </c>
      <c r="L2534" t="s">
        <v>8973</v>
      </c>
    </row>
    <row r="2535" spans="1:12" x14ac:dyDescent="0.3">
      <c r="A2535" t="s">
        <v>8966</v>
      </c>
      <c r="B2535" t="s">
        <v>8967</v>
      </c>
      <c r="C2535" t="s">
        <v>14</v>
      </c>
      <c r="D2535">
        <v>39.971234299999999</v>
      </c>
      <c r="E2535">
        <v>-75.1342432</v>
      </c>
      <c r="F2535" t="s">
        <v>6218</v>
      </c>
      <c r="G2535">
        <v>509</v>
      </c>
      <c r="H2535">
        <v>4.5</v>
      </c>
      <c r="I2535" t="s">
        <v>8974</v>
      </c>
      <c r="J2535">
        <v>5</v>
      </c>
      <c r="L2535" t="s">
        <v>8975</v>
      </c>
    </row>
    <row r="2536" spans="1:12" x14ac:dyDescent="0.3">
      <c r="A2536" t="s">
        <v>8966</v>
      </c>
      <c r="B2536" t="s">
        <v>8967</v>
      </c>
      <c r="C2536" t="s">
        <v>14</v>
      </c>
      <c r="D2536">
        <v>39.971234299999999</v>
      </c>
      <c r="E2536">
        <v>-75.1342432</v>
      </c>
      <c r="F2536" t="s">
        <v>6218</v>
      </c>
      <c r="G2536">
        <v>509</v>
      </c>
      <c r="H2536">
        <v>4.5</v>
      </c>
      <c r="I2536" t="s">
        <v>8976</v>
      </c>
      <c r="J2536">
        <v>4</v>
      </c>
      <c r="K2536" t="s">
        <v>8977</v>
      </c>
      <c r="L2536" t="s">
        <v>5963</v>
      </c>
    </row>
    <row r="2537" spans="1:12" x14ac:dyDescent="0.3">
      <c r="A2537" t="s">
        <v>8966</v>
      </c>
      <c r="B2537" t="s">
        <v>8967</v>
      </c>
      <c r="C2537" t="s">
        <v>14</v>
      </c>
      <c r="D2537">
        <v>39.971234299999999</v>
      </c>
      <c r="E2537">
        <v>-75.1342432</v>
      </c>
      <c r="F2537" t="s">
        <v>6218</v>
      </c>
      <c r="G2537">
        <v>509</v>
      </c>
      <c r="H2537">
        <v>4.5</v>
      </c>
      <c r="I2537" t="s">
        <v>8978</v>
      </c>
      <c r="J2537">
        <v>5</v>
      </c>
      <c r="K2537" t="s">
        <v>8979</v>
      </c>
      <c r="L2537" t="e">
        <f>-UhZug1L3pPr4dbWDPWcGg</f>
        <v>#NAME?</v>
      </c>
    </row>
    <row r="2538" spans="1:12" x14ac:dyDescent="0.3">
      <c r="A2538" t="s">
        <v>8966</v>
      </c>
      <c r="B2538" t="s">
        <v>8967</v>
      </c>
      <c r="C2538" t="s">
        <v>14</v>
      </c>
      <c r="D2538">
        <v>39.971234299999999</v>
      </c>
      <c r="E2538">
        <v>-75.1342432</v>
      </c>
      <c r="F2538" t="s">
        <v>6218</v>
      </c>
      <c r="G2538">
        <v>509</v>
      </c>
      <c r="H2538">
        <v>4.5</v>
      </c>
      <c r="I2538" t="s">
        <v>8980</v>
      </c>
      <c r="J2538">
        <v>5</v>
      </c>
      <c r="K2538" t="s">
        <v>8981</v>
      </c>
      <c r="L2538" t="s">
        <v>8982</v>
      </c>
    </row>
    <row r="2539" spans="1:12" x14ac:dyDescent="0.3">
      <c r="A2539" t="s">
        <v>8966</v>
      </c>
      <c r="B2539" t="s">
        <v>8967</v>
      </c>
      <c r="C2539" t="s">
        <v>14</v>
      </c>
      <c r="D2539">
        <v>39.971234299999999</v>
      </c>
      <c r="E2539">
        <v>-75.1342432</v>
      </c>
      <c r="F2539" t="s">
        <v>6218</v>
      </c>
      <c r="G2539">
        <v>509</v>
      </c>
      <c r="H2539">
        <v>4.5</v>
      </c>
      <c r="I2539" t="s">
        <v>8983</v>
      </c>
      <c r="J2539">
        <v>4</v>
      </c>
      <c r="K2539" t="s">
        <v>8984</v>
      </c>
      <c r="L2539" t="s">
        <v>8985</v>
      </c>
    </row>
    <row r="2540" spans="1:12" x14ac:dyDescent="0.3">
      <c r="A2540" t="s">
        <v>8966</v>
      </c>
      <c r="B2540" t="s">
        <v>8967</v>
      </c>
      <c r="C2540" t="s">
        <v>14</v>
      </c>
      <c r="D2540">
        <v>39.971234299999999</v>
      </c>
      <c r="E2540">
        <v>-75.1342432</v>
      </c>
      <c r="F2540" t="s">
        <v>6218</v>
      </c>
      <c r="G2540">
        <v>509</v>
      </c>
      <c r="H2540">
        <v>4.5</v>
      </c>
      <c r="I2540" t="s">
        <v>8986</v>
      </c>
      <c r="J2540">
        <v>1</v>
      </c>
      <c r="K2540" t="s">
        <v>8987</v>
      </c>
      <c r="L2540" t="s">
        <v>8988</v>
      </c>
    </row>
    <row r="2541" spans="1:12" x14ac:dyDescent="0.3">
      <c r="A2541" t="s">
        <v>8966</v>
      </c>
      <c r="B2541" t="s">
        <v>8967</v>
      </c>
      <c r="C2541" t="s">
        <v>14</v>
      </c>
      <c r="D2541">
        <v>39.971234299999999</v>
      </c>
      <c r="E2541">
        <v>-75.1342432</v>
      </c>
      <c r="F2541" t="s">
        <v>6218</v>
      </c>
      <c r="G2541">
        <v>509</v>
      </c>
      <c r="H2541">
        <v>4.5</v>
      </c>
      <c r="I2541" t="s">
        <v>8989</v>
      </c>
      <c r="J2541">
        <v>1</v>
      </c>
      <c r="L2541" t="s">
        <v>8990</v>
      </c>
    </row>
    <row r="2542" spans="1:12" x14ac:dyDescent="0.3">
      <c r="A2542" t="s">
        <v>8991</v>
      </c>
      <c r="B2542" t="s">
        <v>8992</v>
      </c>
      <c r="C2542" t="s">
        <v>14</v>
      </c>
      <c r="D2542">
        <v>39.967369599999998</v>
      </c>
      <c r="E2542">
        <v>-75.134529200000003</v>
      </c>
      <c r="F2542" t="s">
        <v>8993</v>
      </c>
      <c r="G2542">
        <v>506</v>
      </c>
      <c r="H2542">
        <v>3.5</v>
      </c>
      <c r="I2542" t="s">
        <v>8994</v>
      </c>
      <c r="J2542">
        <v>4</v>
      </c>
      <c r="K2542" t="s">
        <v>8995</v>
      </c>
      <c r="L2542" t="s">
        <v>710</v>
      </c>
    </row>
    <row r="2543" spans="1:12" x14ac:dyDescent="0.3">
      <c r="A2543" t="s">
        <v>8991</v>
      </c>
      <c r="B2543" t="s">
        <v>8992</v>
      </c>
      <c r="C2543" t="s">
        <v>14</v>
      </c>
      <c r="D2543">
        <v>39.967369599999998</v>
      </c>
      <c r="E2543">
        <v>-75.134529200000003</v>
      </c>
      <c r="F2543" t="s">
        <v>8993</v>
      </c>
      <c r="G2543">
        <v>506</v>
      </c>
      <c r="H2543">
        <v>3.5</v>
      </c>
      <c r="I2543" t="s">
        <v>8996</v>
      </c>
      <c r="J2543">
        <v>5</v>
      </c>
      <c r="K2543" t="s">
        <v>8997</v>
      </c>
      <c r="L2543" t="s">
        <v>8998</v>
      </c>
    </row>
    <row r="2544" spans="1:12" x14ac:dyDescent="0.3">
      <c r="A2544" t="s">
        <v>8991</v>
      </c>
      <c r="B2544" t="s">
        <v>8992</v>
      </c>
      <c r="C2544" t="s">
        <v>14</v>
      </c>
      <c r="D2544">
        <v>39.967369599999998</v>
      </c>
      <c r="E2544">
        <v>-75.134529200000003</v>
      </c>
      <c r="F2544" t="s">
        <v>8993</v>
      </c>
      <c r="G2544">
        <v>506</v>
      </c>
      <c r="H2544">
        <v>3.5</v>
      </c>
      <c r="I2544" t="s">
        <v>8999</v>
      </c>
      <c r="J2544">
        <v>2</v>
      </c>
      <c r="L2544" t="s">
        <v>9000</v>
      </c>
    </row>
    <row r="2545" spans="1:12" x14ac:dyDescent="0.3">
      <c r="A2545" t="s">
        <v>8991</v>
      </c>
      <c r="B2545" t="s">
        <v>8992</v>
      </c>
      <c r="C2545" t="s">
        <v>14</v>
      </c>
      <c r="D2545">
        <v>39.967369599999998</v>
      </c>
      <c r="E2545">
        <v>-75.134529200000003</v>
      </c>
      <c r="F2545" t="s">
        <v>8993</v>
      </c>
      <c r="G2545">
        <v>506</v>
      </c>
      <c r="H2545">
        <v>3.5</v>
      </c>
      <c r="I2545" t="s">
        <v>9001</v>
      </c>
      <c r="J2545">
        <v>1</v>
      </c>
      <c r="K2545" t="s">
        <v>9002</v>
      </c>
      <c r="L2545" t="s">
        <v>9003</v>
      </c>
    </row>
    <row r="2546" spans="1:12" x14ac:dyDescent="0.3">
      <c r="A2546" t="s">
        <v>8991</v>
      </c>
      <c r="B2546" t="s">
        <v>8992</v>
      </c>
      <c r="C2546" t="s">
        <v>14</v>
      </c>
      <c r="D2546">
        <v>39.967369599999998</v>
      </c>
      <c r="E2546">
        <v>-75.134529200000003</v>
      </c>
      <c r="F2546" t="s">
        <v>8993</v>
      </c>
      <c r="G2546">
        <v>506</v>
      </c>
      <c r="H2546">
        <v>3.5</v>
      </c>
      <c r="I2546" t="s">
        <v>9004</v>
      </c>
      <c r="J2546">
        <v>4</v>
      </c>
      <c r="K2546" t="s">
        <v>9005</v>
      </c>
      <c r="L2546" t="s">
        <v>9006</v>
      </c>
    </row>
    <row r="2547" spans="1:12" x14ac:dyDescent="0.3">
      <c r="A2547" t="s">
        <v>8991</v>
      </c>
      <c r="B2547" t="s">
        <v>8992</v>
      </c>
      <c r="C2547" t="s">
        <v>14</v>
      </c>
      <c r="D2547">
        <v>39.967369599999998</v>
      </c>
      <c r="E2547">
        <v>-75.134529200000003</v>
      </c>
      <c r="F2547" t="s">
        <v>8993</v>
      </c>
      <c r="G2547">
        <v>506</v>
      </c>
      <c r="H2547">
        <v>3.5</v>
      </c>
      <c r="I2547" t="s">
        <v>9007</v>
      </c>
      <c r="J2547">
        <v>1</v>
      </c>
      <c r="K2547" t="s">
        <v>9008</v>
      </c>
      <c r="L2547" t="s">
        <v>2323</v>
      </c>
    </row>
    <row r="2548" spans="1:12" x14ac:dyDescent="0.3">
      <c r="A2548" t="s">
        <v>8991</v>
      </c>
      <c r="B2548" t="s">
        <v>8992</v>
      </c>
      <c r="C2548" t="s">
        <v>14</v>
      </c>
      <c r="D2548">
        <v>39.967369599999998</v>
      </c>
      <c r="E2548">
        <v>-75.134529200000003</v>
      </c>
      <c r="F2548" t="s">
        <v>8993</v>
      </c>
      <c r="G2548">
        <v>506</v>
      </c>
      <c r="H2548">
        <v>3.5</v>
      </c>
      <c r="I2548" t="s">
        <v>9009</v>
      </c>
      <c r="J2548">
        <v>3</v>
      </c>
      <c r="K2548" t="s">
        <v>9010</v>
      </c>
      <c r="L2548" t="s">
        <v>9011</v>
      </c>
    </row>
    <row r="2549" spans="1:12" x14ac:dyDescent="0.3">
      <c r="A2549" t="s">
        <v>8991</v>
      </c>
      <c r="B2549" t="s">
        <v>8992</v>
      </c>
      <c r="C2549" t="s">
        <v>14</v>
      </c>
      <c r="D2549">
        <v>39.967369599999998</v>
      </c>
      <c r="E2549">
        <v>-75.134529200000003</v>
      </c>
      <c r="F2549" t="s">
        <v>8993</v>
      </c>
      <c r="G2549">
        <v>506</v>
      </c>
      <c r="H2549">
        <v>3.5</v>
      </c>
      <c r="I2549" t="s">
        <v>9012</v>
      </c>
      <c r="J2549">
        <v>4</v>
      </c>
      <c r="K2549" t="s">
        <v>9013</v>
      </c>
      <c r="L2549" t="s">
        <v>9014</v>
      </c>
    </row>
    <row r="2550" spans="1:12" x14ac:dyDescent="0.3">
      <c r="A2550" t="s">
        <v>8991</v>
      </c>
      <c r="B2550" t="s">
        <v>8992</v>
      </c>
      <c r="C2550" t="s">
        <v>14</v>
      </c>
      <c r="D2550">
        <v>39.967369599999998</v>
      </c>
      <c r="E2550">
        <v>-75.134529200000003</v>
      </c>
      <c r="F2550" t="s">
        <v>8993</v>
      </c>
      <c r="G2550">
        <v>506</v>
      </c>
      <c r="H2550">
        <v>3.5</v>
      </c>
      <c r="I2550" t="s">
        <v>9015</v>
      </c>
      <c r="J2550">
        <v>4</v>
      </c>
      <c r="K2550" t="s">
        <v>9016</v>
      </c>
      <c r="L2550" t="s">
        <v>7671</v>
      </c>
    </row>
    <row r="2551" spans="1:12" x14ac:dyDescent="0.3">
      <c r="A2551" t="s">
        <v>8991</v>
      </c>
      <c r="B2551" t="s">
        <v>8992</v>
      </c>
      <c r="C2551" t="s">
        <v>14</v>
      </c>
      <c r="D2551">
        <v>39.967369599999998</v>
      </c>
      <c r="E2551">
        <v>-75.134529200000003</v>
      </c>
      <c r="F2551" t="s">
        <v>8993</v>
      </c>
      <c r="G2551">
        <v>506</v>
      </c>
      <c r="H2551">
        <v>3.5</v>
      </c>
      <c r="I2551" t="s">
        <v>9017</v>
      </c>
      <c r="J2551">
        <v>3</v>
      </c>
      <c r="K2551" t="s">
        <v>9018</v>
      </c>
      <c r="L2551" t="s">
        <v>9019</v>
      </c>
    </row>
    <row r="2552" spans="1:12" x14ac:dyDescent="0.3">
      <c r="A2552" t="s">
        <v>9020</v>
      </c>
      <c r="B2552" t="s">
        <v>9021</v>
      </c>
      <c r="C2552" t="s">
        <v>14</v>
      </c>
      <c r="D2552">
        <v>39.951746100000001</v>
      </c>
      <c r="E2552">
        <v>-75.160228599999996</v>
      </c>
      <c r="F2552" t="s">
        <v>9022</v>
      </c>
      <c r="G2552">
        <v>505</v>
      </c>
      <c r="H2552">
        <v>3.5</v>
      </c>
      <c r="I2552" t="s">
        <v>9023</v>
      </c>
      <c r="J2552">
        <v>4</v>
      </c>
      <c r="K2552" t="s">
        <v>9024</v>
      </c>
      <c r="L2552" t="s">
        <v>9025</v>
      </c>
    </row>
    <row r="2553" spans="1:12" x14ac:dyDescent="0.3">
      <c r="A2553" t="s">
        <v>9020</v>
      </c>
      <c r="B2553" t="s">
        <v>9021</v>
      </c>
      <c r="C2553" t="s">
        <v>14</v>
      </c>
      <c r="D2553">
        <v>39.951746100000001</v>
      </c>
      <c r="E2553">
        <v>-75.160228599999996</v>
      </c>
      <c r="F2553" t="s">
        <v>9022</v>
      </c>
      <c r="G2553">
        <v>505</v>
      </c>
      <c r="H2553">
        <v>3.5</v>
      </c>
      <c r="I2553" t="s">
        <v>9026</v>
      </c>
      <c r="J2553">
        <v>5</v>
      </c>
      <c r="L2553" t="s">
        <v>9027</v>
      </c>
    </row>
    <row r="2554" spans="1:12" x14ac:dyDescent="0.3">
      <c r="A2554" t="s">
        <v>9020</v>
      </c>
      <c r="B2554" t="s">
        <v>9021</v>
      </c>
      <c r="C2554" t="s">
        <v>14</v>
      </c>
      <c r="D2554">
        <v>39.951746100000001</v>
      </c>
      <c r="E2554">
        <v>-75.160228599999996</v>
      </c>
      <c r="F2554" t="s">
        <v>9022</v>
      </c>
      <c r="G2554">
        <v>505</v>
      </c>
      <c r="H2554">
        <v>3.5</v>
      </c>
      <c r="I2554" t="s">
        <v>9028</v>
      </c>
      <c r="J2554">
        <v>4</v>
      </c>
      <c r="K2554" t="s">
        <v>9029</v>
      </c>
      <c r="L2554" t="s">
        <v>2120</v>
      </c>
    </row>
    <row r="2555" spans="1:12" x14ac:dyDescent="0.3">
      <c r="A2555" t="s">
        <v>9020</v>
      </c>
      <c r="B2555" t="s">
        <v>9021</v>
      </c>
      <c r="C2555" t="s">
        <v>14</v>
      </c>
      <c r="D2555">
        <v>39.951746100000001</v>
      </c>
      <c r="E2555">
        <v>-75.160228599999996</v>
      </c>
      <c r="F2555" t="s">
        <v>9022</v>
      </c>
      <c r="G2555">
        <v>505</v>
      </c>
      <c r="H2555">
        <v>3.5</v>
      </c>
      <c r="I2555" t="s">
        <v>9030</v>
      </c>
      <c r="J2555">
        <v>5</v>
      </c>
      <c r="K2555" t="s">
        <v>9031</v>
      </c>
      <c r="L2555" t="s">
        <v>9032</v>
      </c>
    </row>
    <row r="2556" spans="1:12" x14ac:dyDescent="0.3">
      <c r="A2556" t="s">
        <v>9020</v>
      </c>
      <c r="B2556" t="s">
        <v>9021</v>
      </c>
      <c r="C2556" t="s">
        <v>14</v>
      </c>
      <c r="D2556">
        <v>39.951746100000001</v>
      </c>
      <c r="E2556">
        <v>-75.160228599999996</v>
      </c>
      <c r="F2556" t="s">
        <v>9022</v>
      </c>
      <c r="G2556">
        <v>505</v>
      </c>
      <c r="H2556">
        <v>3.5</v>
      </c>
      <c r="I2556" t="s">
        <v>9033</v>
      </c>
      <c r="J2556">
        <v>5</v>
      </c>
      <c r="K2556" t="s">
        <v>9034</v>
      </c>
      <c r="L2556" t="s">
        <v>231</v>
      </c>
    </row>
    <row r="2557" spans="1:12" x14ac:dyDescent="0.3">
      <c r="A2557" t="s">
        <v>9020</v>
      </c>
      <c r="B2557" t="s">
        <v>9021</v>
      </c>
      <c r="C2557" t="s">
        <v>14</v>
      </c>
      <c r="D2557">
        <v>39.951746100000001</v>
      </c>
      <c r="E2557">
        <v>-75.160228599999996</v>
      </c>
      <c r="F2557" t="s">
        <v>9022</v>
      </c>
      <c r="G2557">
        <v>505</v>
      </c>
      <c r="H2557">
        <v>3.5</v>
      </c>
      <c r="I2557" t="s">
        <v>9035</v>
      </c>
      <c r="J2557">
        <v>5</v>
      </c>
      <c r="K2557" t="s">
        <v>9036</v>
      </c>
      <c r="L2557" t="s">
        <v>7346</v>
      </c>
    </row>
    <row r="2558" spans="1:12" x14ac:dyDescent="0.3">
      <c r="A2558" t="s">
        <v>9020</v>
      </c>
      <c r="B2558" t="s">
        <v>9021</v>
      </c>
      <c r="C2558" t="s">
        <v>14</v>
      </c>
      <c r="D2558">
        <v>39.951746100000001</v>
      </c>
      <c r="E2558">
        <v>-75.160228599999996</v>
      </c>
      <c r="F2558" t="s">
        <v>9022</v>
      </c>
      <c r="G2558">
        <v>505</v>
      </c>
      <c r="H2558">
        <v>3.5</v>
      </c>
      <c r="I2558" t="s">
        <v>9037</v>
      </c>
      <c r="J2558">
        <v>5</v>
      </c>
      <c r="L2558" t="s">
        <v>9038</v>
      </c>
    </row>
    <row r="2559" spans="1:12" x14ac:dyDescent="0.3">
      <c r="A2559" t="s">
        <v>9020</v>
      </c>
      <c r="B2559" t="s">
        <v>9021</v>
      </c>
      <c r="C2559" t="s">
        <v>14</v>
      </c>
      <c r="D2559">
        <v>39.951746100000001</v>
      </c>
      <c r="E2559">
        <v>-75.160228599999996</v>
      </c>
      <c r="F2559" t="s">
        <v>9022</v>
      </c>
      <c r="G2559">
        <v>505</v>
      </c>
      <c r="H2559">
        <v>3.5</v>
      </c>
      <c r="I2559" t="s">
        <v>9039</v>
      </c>
      <c r="J2559">
        <v>4</v>
      </c>
      <c r="K2559" t="s">
        <v>9040</v>
      </c>
      <c r="L2559" t="s">
        <v>9041</v>
      </c>
    </row>
    <row r="2560" spans="1:12" x14ac:dyDescent="0.3">
      <c r="A2560" t="s">
        <v>9020</v>
      </c>
      <c r="B2560" t="s">
        <v>9021</v>
      </c>
      <c r="C2560" t="s">
        <v>14</v>
      </c>
      <c r="D2560">
        <v>39.951746100000001</v>
      </c>
      <c r="E2560">
        <v>-75.160228599999996</v>
      </c>
      <c r="F2560" t="s">
        <v>9022</v>
      </c>
      <c r="G2560">
        <v>505</v>
      </c>
      <c r="H2560">
        <v>3.5</v>
      </c>
      <c r="I2560" t="s">
        <v>9042</v>
      </c>
      <c r="J2560">
        <v>5</v>
      </c>
      <c r="K2560" t="s">
        <v>9043</v>
      </c>
      <c r="L2560" t="s">
        <v>9044</v>
      </c>
    </row>
    <row r="2561" spans="1:12" x14ac:dyDescent="0.3">
      <c r="A2561" t="s">
        <v>9020</v>
      </c>
      <c r="B2561" t="s">
        <v>9021</v>
      </c>
      <c r="C2561" t="s">
        <v>14</v>
      </c>
      <c r="D2561">
        <v>39.951746100000001</v>
      </c>
      <c r="E2561">
        <v>-75.160228599999996</v>
      </c>
      <c r="F2561" t="s">
        <v>9022</v>
      </c>
      <c r="G2561">
        <v>505</v>
      </c>
      <c r="H2561">
        <v>3.5</v>
      </c>
      <c r="I2561" t="s">
        <v>9045</v>
      </c>
      <c r="J2561">
        <v>5</v>
      </c>
      <c r="K2561" t="s">
        <v>9046</v>
      </c>
      <c r="L2561" t="s">
        <v>9047</v>
      </c>
    </row>
    <row r="2562" spans="1:12" x14ac:dyDescent="0.3">
      <c r="A2562" t="s">
        <v>9048</v>
      </c>
      <c r="B2562" t="s">
        <v>9049</v>
      </c>
      <c r="C2562" t="s">
        <v>14</v>
      </c>
      <c r="D2562">
        <v>39.951832799999998</v>
      </c>
      <c r="E2562">
        <v>-75.173394000000002</v>
      </c>
      <c r="F2562" t="s">
        <v>9050</v>
      </c>
      <c r="G2562">
        <v>505</v>
      </c>
      <c r="H2562">
        <v>4</v>
      </c>
      <c r="I2562" t="s">
        <v>9051</v>
      </c>
      <c r="J2562">
        <v>1</v>
      </c>
      <c r="L2562" t="s">
        <v>9052</v>
      </c>
    </row>
    <row r="2563" spans="1:12" x14ac:dyDescent="0.3">
      <c r="A2563" t="s">
        <v>9048</v>
      </c>
      <c r="B2563" t="s">
        <v>9049</v>
      </c>
      <c r="C2563" t="s">
        <v>14</v>
      </c>
      <c r="D2563">
        <v>39.951832799999998</v>
      </c>
      <c r="E2563">
        <v>-75.173394000000002</v>
      </c>
      <c r="F2563" t="s">
        <v>9050</v>
      </c>
      <c r="G2563">
        <v>505</v>
      </c>
      <c r="H2563">
        <v>4</v>
      </c>
      <c r="I2563" t="s">
        <v>9053</v>
      </c>
      <c r="J2563">
        <v>5</v>
      </c>
      <c r="K2563" t="s">
        <v>9054</v>
      </c>
      <c r="L2563" t="s">
        <v>9055</v>
      </c>
    </row>
    <row r="2564" spans="1:12" x14ac:dyDescent="0.3">
      <c r="A2564" t="s">
        <v>9048</v>
      </c>
      <c r="B2564" t="s">
        <v>9049</v>
      </c>
      <c r="C2564" t="s">
        <v>14</v>
      </c>
      <c r="D2564">
        <v>39.951832799999998</v>
      </c>
      <c r="E2564">
        <v>-75.173394000000002</v>
      </c>
      <c r="F2564" t="s">
        <v>9050</v>
      </c>
      <c r="G2564">
        <v>505</v>
      </c>
      <c r="H2564">
        <v>4</v>
      </c>
      <c r="I2564" t="s">
        <v>9056</v>
      </c>
      <c r="J2564">
        <v>3</v>
      </c>
      <c r="K2564" t="s">
        <v>9057</v>
      </c>
      <c r="L2564" t="s">
        <v>9058</v>
      </c>
    </row>
    <row r="2565" spans="1:12" x14ac:dyDescent="0.3">
      <c r="A2565" t="s">
        <v>9048</v>
      </c>
      <c r="B2565" t="s">
        <v>9049</v>
      </c>
      <c r="C2565" t="s">
        <v>14</v>
      </c>
      <c r="D2565">
        <v>39.951832799999998</v>
      </c>
      <c r="E2565">
        <v>-75.173394000000002</v>
      </c>
      <c r="F2565" t="s">
        <v>9050</v>
      </c>
      <c r="G2565">
        <v>505</v>
      </c>
      <c r="H2565">
        <v>4</v>
      </c>
      <c r="I2565" t="s">
        <v>9059</v>
      </c>
      <c r="J2565">
        <v>5</v>
      </c>
      <c r="K2565" t="s">
        <v>9060</v>
      </c>
      <c r="L2565" t="s">
        <v>5435</v>
      </c>
    </row>
    <row r="2566" spans="1:12" x14ac:dyDescent="0.3">
      <c r="A2566" t="s">
        <v>9048</v>
      </c>
      <c r="B2566" t="s">
        <v>9049</v>
      </c>
      <c r="C2566" t="s">
        <v>14</v>
      </c>
      <c r="D2566">
        <v>39.951832799999998</v>
      </c>
      <c r="E2566">
        <v>-75.173394000000002</v>
      </c>
      <c r="F2566" t="s">
        <v>9050</v>
      </c>
      <c r="G2566">
        <v>505</v>
      </c>
      <c r="H2566">
        <v>4</v>
      </c>
      <c r="I2566" t="s">
        <v>9061</v>
      </c>
      <c r="J2566">
        <v>5</v>
      </c>
      <c r="K2566" t="s">
        <v>9062</v>
      </c>
      <c r="L2566" t="s">
        <v>9063</v>
      </c>
    </row>
    <row r="2567" spans="1:12" x14ac:dyDescent="0.3">
      <c r="A2567" t="s">
        <v>9048</v>
      </c>
      <c r="B2567" t="s">
        <v>9049</v>
      </c>
      <c r="C2567" t="s">
        <v>14</v>
      </c>
      <c r="D2567">
        <v>39.951832799999998</v>
      </c>
      <c r="E2567">
        <v>-75.173394000000002</v>
      </c>
      <c r="F2567" t="s">
        <v>9050</v>
      </c>
      <c r="G2567">
        <v>505</v>
      </c>
      <c r="H2567">
        <v>4</v>
      </c>
      <c r="I2567" t="s">
        <v>9064</v>
      </c>
      <c r="J2567">
        <v>4</v>
      </c>
      <c r="K2567" t="s">
        <v>9065</v>
      </c>
      <c r="L2567" t="s">
        <v>9066</v>
      </c>
    </row>
    <row r="2568" spans="1:12" x14ac:dyDescent="0.3">
      <c r="A2568" t="s">
        <v>9048</v>
      </c>
      <c r="B2568" t="s">
        <v>9049</v>
      </c>
      <c r="C2568" t="s">
        <v>14</v>
      </c>
      <c r="D2568">
        <v>39.951832799999998</v>
      </c>
      <c r="E2568">
        <v>-75.173394000000002</v>
      </c>
      <c r="F2568" t="s">
        <v>9050</v>
      </c>
      <c r="G2568">
        <v>505</v>
      </c>
      <c r="H2568">
        <v>4</v>
      </c>
      <c r="I2568" t="s">
        <v>9067</v>
      </c>
      <c r="J2568">
        <v>5</v>
      </c>
      <c r="K2568" t="s">
        <v>9068</v>
      </c>
      <c r="L2568" t="s">
        <v>9069</v>
      </c>
    </row>
    <row r="2569" spans="1:12" x14ac:dyDescent="0.3">
      <c r="A2569" t="s">
        <v>9048</v>
      </c>
      <c r="B2569" t="s">
        <v>9049</v>
      </c>
      <c r="C2569" t="s">
        <v>14</v>
      </c>
      <c r="D2569">
        <v>39.951832799999998</v>
      </c>
      <c r="E2569">
        <v>-75.173394000000002</v>
      </c>
      <c r="F2569" t="s">
        <v>9050</v>
      </c>
      <c r="G2569">
        <v>505</v>
      </c>
      <c r="H2569">
        <v>4</v>
      </c>
      <c r="I2569" t="s">
        <v>9070</v>
      </c>
      <c r="J2569">
        <v>5</v>
      </c>
      <c r="L2569" t="s">
        <v>9071</v>
      </c>
    </row>
    <row r="2570" spans="1:12" x14ac:dyDescent="0.3">
      <c r="A2570" t="s">
        <v>9048</v>
      </c>
      <c r="B2570" t="s">
        <v>9049</v>
      </c>
      <c r="C2570" t="s">
        <v>14</v>
      </c>
      <c r="D2570">
        <v>39.951832799999998</v>
      </c>
      <c r="E2570">
        <v>-75.173394000000002</v>
      </c>
      <c r="F2570" t="s">
        <v>9050</v>
      </c>
      <c r="G2570">
        <v>505</v>
      </c>
      <c r="H2570">
        <v>4</v>
      </c>
      <c r="I2570" t="s">
        <v>9072</v>
      </c>
      <c r="J2570">
        <v>4</v>
      </c>
      <c r="K2570" t="s">
        <v>9073</v>
      </c>
      <c r="L2570" t="s">
        <v>9074</v>
      </c>
    </row>
    <row r="2571" spans="1:12" x14ac:dyDescent="0.3">
      <c r="A2571" t="s">
        <v>9048</v>
      </c>
      <c r="B2571" t="s">
        <v>9049</v>
      </c>
      <c r="C2571" t="s">
        <v>14</v>
      </c>
      <c r="D2571">
        <v>39.951832799999998</v>
      </c>
      <c r="E2571">
        <v>-75.173394000000002</v>
      </c>
      <c r="F2571" t="s">
        <v>9050</v>
      </c>
      <c r="G2571">
        <v>505</v>
      </c>
      <c r="H2571">
        <v>4</v>
      </c>
      <c r="I2571" t="s">
        <v>9075</v>
      </c>
      <c r="J2571">
        <v>5</v>
      </c>
      <c r="K2571" t="s">
        <v>9076</v>
      </c>
      <c r="L2571" t="s">
        <v>9077</v>
      </c>
    </row>
    <row r="2572" spans="1:12" x14ac:dyDescent="0.3">
      <c r="A2572" t="s">
        <v>9078</v>
      </c>
      <c r="B2572" t="s">
        <v>9079</v>
      </c>
      <c r="C2572" t="s">
        <v>14</v>
      </c>
      <c r="D2572">
        <v>39.921119255500003</v>
      </c>
      <c r="E2572">
        <v>-75.163276611800001</v>
      </c>
      <c r="F2572" t="s">
        <v>9080</v>
      </c>
      <c r="G2572">
        <v>503</v>
      </c>
      <c r="H2572">
        <v>4.5</v>
      </c>
      <c r="I2572" t="s">
        <v>9081</v>
      </c>
      <c r="J2572">
        <v>5</v>
      </c>
      <c r="K2572" t="s">
        <v>9082</v>
      </c>
      <c r="L2572" t="s">
        <v>9083</v>
      </c>
    </row>
    <row r="2573" spans="1:12" x14ac:dyDescent="0.3">
      <c r="A2573" t="s">
        <v>9078</v>
      </c>
      <c r="B2573" t="s">
        <v>9079</v>
      </c>
      <c r="C2573" t="s">
        <v>14</v>
      </c>
      <c r="D2573">
        <v>39.921119255500003</v>
      </c>
      <c r="E2573">
        <v>-75.163276611800001</v>
      </c>
      <c r="F2573" t="s">
        <v>9080</v>
      </c>
      <c r="G2573">
        <v>503</v>
      </c>
      <c r="H2573">
        <v>4.5</v>
      </c>
      <c r="I2573" t="s">
        <v>9084</v>
      </c>
      <c r="J2573">
        <v>4</v>
      </c>
      <c r="K2573" t="s">
        <v>9085</v>
      </c>
      <c r="L2573" t="s">
        <v>9086</v>
      </c>
    </row>
    <row r="2574" spans="1:12" x14ac:dyDescent="0.3">
      <c r="A2574" t="s">
        <v>9078</v>
      </c>
      <c r="B2574" t="s">
        <v>9079</v>
      </c>
      <c r="C2574" t="s">
        <v>14</v>
      </c>
      <c r="D2574">
        <v>39.921119255500003</v>
      </c>
      <c r="E2574">
        <v>-75.163276611800001</v>
      </c>
      <c r="F2574" t="s">
        <v>9080</v>
      </c>
      <c r="G2574">
        <v>503</v>
      </c>
      <c r="H2574">
        <v>4.5</v>
      </c>
      <c r="I2574" t="s">
        <v>9087</v>
      </c>
      <c r="J2574">
        <v>5</v>
      </c>
      <c r="K2574" t="s">
        <v>9088</v>
      </c>
      <c r="L2574" t="s">
        <v>9089</v>
      </c>
    </row>
    <row r="2575" spans="1:12" x14ac:dyDescent="0.3">
      <c r="A2575" t="s">
        <v>9078</v>
      </c>
      <c r="B2575" t="s">
        <v>9079</v>
      </c>
      <c r="C2575" t="s">
        <v>14</v>
      </c>
      <c r="D2575">
        <v>39.921119255500003</v>
      </c>
      <c r="E2575">
        <v>-75.163276611800001</v>
      </c>
      <c r="F2575" t="s">
        <v>9080</v>
      </c>
      <c r="G2575">
        <v>503</v>
      </c>
      <c r="H2575">
        <v>4.5</v>
      </c>
      <c r="I2575" t="s">
        <v>9090</v>
      </c>
      <c r="J2575">
        <v>5</v>
      </c>
      <c r="L2575" t="s">
        <v>5490</v>
      </c>
    </row>
    <row r="2576" spans="1:12" x14ac:dyDescent="0.3">
      <c r="A2576" t="s">
        <v>9078</v>
      </c>
      <c r="B2576" t="s">
        <v>9079</v>
      </c>
      <c r="C2576" t="s">
        <v>14</v>
      </c>
      <c r="D2576">
        <v>39.921119255500003</v>
      </c>
      <c r="E2576">
        <v>-75.163276611800001</v>
      </c>
      <c r="F2576" t="s">
        <v>9080</v>
      </c>
      <c r="G2576">
        <v>503</v>
      </c>
      <c r="H2576">
        <v>4.5</v>
      </c>
      <c r="I2576" t="s">
        <v>9091</v>
      </c>
      <c r="J2576">
        <v>1</v>
      </c>
      <c r="K2576" t="s">
        <v>9092</v>
      </c>
      <c r="L2576" t="s">
        <v>9093</v>
      </c>
    </row>
    <row r="2577" spans="1:17" x14ac:dyDescent="0.3">
      <c r="A2577" t="s">
        <v>9078</v>
      </c>
      <c r="B2577" t="s">
        <v>9079</v>
      </c>
      <c r="C2577" t="s">
        <v>14</v>
      </c>
      <c r="D2577">
        <v>39.921119255500003</v>
      </c>
      <c r="E2577">
        <v>-75.163276611800001</v>
      </c>
      <c r="F2577" t="s">
        <v>9080</v>
      </c>
      <c r="G2577">
        <v>503</v>
      </c>
      <c r="H2577">
        <v>4.5</v>
      </c>
      <c r="I2577" t="s">
        <v>9094</v>
      </c>
      <c r="J2577">
        <v>4</v>
      </c>
      <c r="L2577" t="s">
        <v>9095</v>
      </c>
    </row>
    <row r="2578" spans="1:17" x14ac:dyDescent="0.3">
      <c r="A2578" t="s">
        <v>9078</v>
      </c>
      <c r="B2578" t="s">
        <v>9079</v>
      </c>
      <c r="C2578" t="s">
        <v>14</v>
      </c>
      <c r="D2578">
        <v>39.921119255500003</v>
      </c>
      <c r="E2578">
        <v>-75.163276611800001</v>
      </c>
      <c r="F2578" t="s">
        <v>9080</v>
      </c>
      <c r="G2578">
        <v>503</v>
      </c>
      <c r="H2578">
        <v>4.5</v>
      </c>
      <c r="I2578" t="s">
        <v>9096</v>
      </c>
      <c r="J2578">
        <v>5</v>
      </c>
      <c r="K2578" t="s">
        <v>9097</v>
      </c>
      <c r="L2578" t="s">
        <v>9098</v>
      </c>
    </row>
    <row r="2579" spans="1:17" x14ac:dyDescent="0.3">
      <c r="A2579" t="s">
        <v>9078</v>
      </c>
      <c r="B2579" t="s">
        <v>9079</v>
      </c>
      <c r="C2579" t="s">
        <v>14</v>
      </c>
      <c r="D2579">
        <v>39.921119255500003</v>
      </c>
      <c r="E2579">
        <v>-75.163276611800001</v>
      </c>
      <c r="F2579" t="s">
        <v>9080</v>
      </c>
      <c r="G2579">
        <v>503</v>
      </c>
      <c r="H2579">
        <v>4.5</v>
      </c>
      <c r="I2579" t="s">
        <v>9099</v>
      </c>
      <c r="J2579">
        <v>5</v>
      </c>
      <c r="K2579" t="s">
        <v>9100</v>
      </c>
      <c r="L2579" t="s">
        <v>9101</v>
      </c>
    </row>
    <row r="2580" spans="1:17" x14ac:dyDescent="0.3">
      <c r="A2580" t="s">
        <v>9078</v>
      </c>
      <c r="B2580" t="s">
        <v>9079</v>
      </c>
      <c r="C2580" t="s">
        <v>14</v>
      </c>
      <c r="D2580">
        <v>39.921119255500003</v>
      </c>
      <c r="E2580">
        <v>-75.163276611800001</v>
      </c>
      <c r="F2580" t="s">
        <v>9080</v>
      </c>
      <c r="G2580">
        <v>503</v>
      </c>
      <c r="H2580">
        <v>4.5</v>
      </c>
      <c r="I2580" t="s">
        <v>9102</v>
      </c>
      <c r="J2580">
        <v>2</v>
      </c>
      <c r="K2580" t="s">
        <v>9103</v>
      </c>
      <c r="L2580" t="s">
        <v>9104</v>
      </c>
      <c r="M2580" t="s">
        <v>9105</v>
      </c>
      <c r="N2580" t="s">
        <v>9106</v>
      </c>
      <c r="O2580" t="s">
        <v>9107</v>
      </c>
      <c r="P2580" t="s">
        <v>9108</v>
      </c>
      <c r="Q2580" t="s">
        <v>9109</v>
      </c>
    </row>
    <row r="2581" spans="1:17" x14ac:dyDescent="0.3">
      <c r="A2581" t="s">
        <v>9078</v>
      </c>
      <c r="B2581" t="s">
        <v>9079</v>
      </c>
      <c r="C2581" t="s">
        <v>14</v>
      </c>
      <c r="D2581">
        <v>39.921119255500003</v>
      </c>
      <c r="E2581">
        <v>-75.163276611800001</v>
      </c>
      <c r="F2581" t="s">
        <v>9080</v>
      </c>
      <c r="G2581">
        <v>503</v>
      </c>
      <c r="H2581">
        <v>4.5</v>
      </c>
      <c r="I2581" t="s">
        <v>9110</v>
      </c>
      <c r="J2581">
        <v>5</v>
      </c>
      <c r="K2581" t="s">
        <v>9111</v>
      </c>
      <c r="L2581" t="s">
        <v>2763</v>
      </c>
    </row>
    <row r="2582" spans="1:17" x14ac:dyDescent="0.3">
      <c r="A2582" t="s">
        <v>9112</v>
      </c>
      <c r="B2582" t="s">
        <v>9113</v>
      </c>
      <c r="C2582" t="s">
        <v>14</v>
      </c>
      <c r="D2582">
        <v>39.953521299999998</v>
      </c>
      <c r="E2582">
        <v>-75.159744200000006</v>
      </c>
      <c r="F2582" t="s">
        <v>9114</v>
      </c>
      <c r="G2582">
        <v>502</v>
      </c>
      <c r="H2582">
        <v>3</v>
      </c>
      <c r="I2582" t="s">
        <v>9115</v>
      </c>
      <c r="J2582">
        <v>4</v>
      </c>
      <c r="K2582" t="s">
        <v>9116</v>
      </c>
      <c r="L2582" t="s">
        <v>9117</v>
      </c>
    </row>
    <row r="2583" spans="1:17" x14ac:dyDescent="0.3">
      <c r="A2583" t="s">
        <v>9112</v>
      </c>
      <c r="B2583" t="s">
        <v>9113</v>
      </c>
      <c r="C2583" t="s">
        <v>14</v>
      </c>
      <c r="D2583">
        <v>39.953521299999998</v>
      </c>
      <c r="E2583">
        <v>-75.159744200000006</v>
      </c>
      <c r="F2583" t="s">
        <v>9114</v>
      </c>
      <c r="G2583">
        <v>502</v>
      </c>
      <c r="H2583">
        <v>3</v>
      </c>
      <c r="I2583" t="s">
        <v>9118</v>
      </c>
      <c r="J2583">
        <v>3</v>
      </c>
      <c r="K2583" t="s">
        <v>9119</v>
      </c>
      <c r="L2583" t="s">
        <v>9120</v>
      </c>
    </row>
    <row r="2584" spans="1:17" x14ac:dyDescent="0.3">
      <c r="A2584" t="s">
        <v>9112</v>
      </c>
      <c r="B2584" t="s">
        <v>9113</v>
      </c>
      <c r="C2584" t="s">
        <v>14</v>
      </c>
      <c r="D2584">
        <v>39.953521299999998</v>
      </c>
      <c r="E2584">
        <v>-75.159744200000006</v>
      </c>
      <c r="F2584" t="s">
        <v>9114</v>
      </c>
      <c r="G2584">
        <v>502</v>
      </c>
      <c r="H2584">
        <v>3</v>
      </c>
      <c r="I2584" t="s">
        <v>9121</v>
      </c>
      <c r="J2584">
        <v>4</v>
      </c>
      <c r="K2584" t="s">
        <v>9122</v>
      </c>
      <c r="L2584" t="s">
        <v>9123</v>
      </c>
    </row>
    <row r="2585" spans="1:17" x14ac:dyDescent="0.3">
      <c r="A2585" t="s">
        <v>9112</v>
      </c>
      <c r="B2585" t="s">
        <v>9113</v>
      </c>
      <c r="C2585" t="s">
        <v>14</v>
      </c>
      <c r="D2585">
        <v>39.953521299999998</v>
      </c>
      <c r="E2585">
        <v>-75.159744200000006</v>
      </c>
      <c r="F2585" t="s">
        <v>9114</v>
      </c>
      <c r="G2585">
        <v>502</v>
      </c>
      <c r="H2585">
        <v>3</v>
      </c>
      <c r="I2585" t="s">
        <v>9124</v>
      </c>
      <c r="J2585">
        <v>1</v>
      </c>
      <c r="K2585" t="s">
        <v>9125</v>
      </c>
      <c r="L2585" t="s">
        <v>9126</v>
      </c>
    </row>
    <row r="2586" spans="1:17" x14ac:dyDescent="0.3">
      <c r="A2586" t="s">
        <v>9112</v>
      </c>
      <c r="B2586" t="s">
        <v>9113</v>
      </c>
      <c r="C2586" t="s">
        <v>14</v>
      </c>
      <c r="D2586">
        <v>39.953521299999998</v>
      </c>
      <c r="E2586">
        <v>-75.159744200000006</v>
      </c>
      <c r="F2586" t="s">
        <v>9114</v>
      </c>
      <c r="G2586">
        <v>502</v>
      </c>
      <c r="H2586">
        <v>3</v>
      </c>
      <c r="I2586" t="s">
        <v>9127</v>
      </c>
      <c r="J2586">
        <v>5</v>
      </c>
      <c r="K2586" t="s">
        <v>9128</v>
      </c>
      <c r="L2586" t="s">
        <v>4499</v>
      </c>
    </row>
    <row r="2587" spans="1:17" x14ac:dyDescent="0.3">
      <c r="A2587" t="s">
        <v>9112</v>
      </c>
      <c r="B2587" t="s">
        <v>9113</v>
      </c>
      <c r="C2587" t="s">
        <v>14</v>
      </c>
      <c r="D2587">
        <v>39.953521299999998</v>
      </c>
      <c r="E2587">
        <v>-75.159744200000006</v>
      </c>
      <c r="F2587" t="s">
        <v>9114</v>
      </c>
      <c r="G2587">
        <v>502</v>
      </c>
      <c r="H2587">
        <v>3</v>
      </c>
      <c r="I2587" t="s">
        <v>9129</v>
      </c>
      <c r="J2587">
        <v>2</v>
      </c>
      <c r="K2587" t="s">
        <v>9130</v>
      </c>
      <c r="L2587" t="s">
        <v>9131</v>
      </c>
      <c r="M2587" t="s">
        <v>1778</v>
      </c>
    </row>
    <row r="2588" spans="1:17" x14ac:dyDescent="0.3">
      <c r="A2588" t="s">
        <v>9112</v>
      </c>
      <c r="B2588" t="s">
        <v>9113</v>
      </c>
      <c r="C2588" t="s">
        <v>14</v>
      </c>
      <c r="D2588">
        <v>39.953521299999998</v>
      </c>
      <c r="E2588">
        <v>-75.159744200000006</v>
      </c>
      <c r="F2588" t="s">
        <v>9114</v>
      </c>
      <c r="G2588">
        <v>502</v>
      </c>
      <c r="H2588">
        <v>3</v>
      </c>
      <c r="I2588" t="s">
        <v>9132</v>
      </c>
      <c r="J2588">
        <v>3</v>
      </c>
      <c r="K2588" t="s">
        <v>9133</v>
      </c>
      <c r="L2588" t="s">
        <v>9134</v>
      </c>
    </row>
    <row r="2589" spans="1:17" x14ac:dyDescent="0.3">
      <c r="A2589" t="s">
        <v>9112</v>
      </c>
      <c r="B2589" t="s">
        <v>9113</v>
      </c>
      <c r="C2589" t="s">
        <v>14</v>
      </c>
      <c r="D2589">
        <v>39.953521299999998</v>
      </c>
      <c r="E2589">
        <v>-75.159744200000006</v>
      </c>
      <c r="F2589" t="s">
        <v>9114</v>
      </c>
      <c r="G2589">
        <v>502</v>
      </c>
      <c r="H2589">
        <v>3</v>
      </c>
      <c r="I2589" t="s">
        <v>9135</v>
      </c>
      <c r="J2589">
        <v>5</v>
      </c>
      <c r="K2589" t="s">
        <v>9136</v>
      </c>
      <c r="L2589" t="s">
        <v>9137</v>
      </c>
    </row>
    <row r="2590" spans="1:17" x14ac:dyDescent="0.3">
      <c r="A2590" t="s">
        <v>9112</v>
      </c>
      <c r="B2590" t="s">
        <v>9113</v>
      </c>
      <c r="C2590" t="s">
        <v>14</v>
      </c>
      <c r="D2590">
        <v>39.953521299999998</v>
      </c>
      <c r="E2590">
        <v>-75.159744200000006</v>
      </c>
      <c r="F2590" t="s">
        <v>9114</v>
      </c>
      <c r="G2590">
        <v>502</v>
      </c>
      <c r="H2590">
        <v>3</v>
      </c>
      <c r="I2590" t="s">
        <v>9138</v>
      </c>
      <c r="J2590">
        <v>3</v>
      </c>
      <c r="K2590" t="s">
        <v>9139</v>
      </c>
      <c r="L2590" t="s">
        <v>9140</v>
      </c>
    </row>
    <row r="2591" spans="1:17" x14ac:dyDescent="0.3">
      <c r="A2591" t="s">
        <v>9112</v>
      </c>
      <c r="B2591" t="s">
        <v>9113</v>
      </c>
      <c r="C2591" t="s">
        <v>14</v>
      </c>
      <c r="D2591">
        <v>39.953521299999998</v>
      </c>
      <c r="E2591">
        <v>-75.159744200000006</v>
      </c>
      <c r="F2591" t="s">
        <v>9114</v>
      </c>
      <c r="G2591">
        <v>502</v>
      </c>
      <c r="H2591">
        <v>3</v>
      </c>
      <c r="I2591" t="s">
        <v>9141</v>
      </c>
      <c r="J2591">
        <v>5</v>
      </c>
      <c r="K2591" t="s">
        <v>9142</v>
      </c>
      <c r="L2591" t="s">
        <v>9143</v>
      </c>
    </row>
    <row r="2592" spans="1:17" x14ac:dyDescent="0.3">
      <c r="A2592" t="s">
        <v>9144</v>
      </c>
      <c r="B2592" t="s">
        <v>9145</v>
      </c>
      <c r="C2592" t="s">
        <v>14</v>
      </c>
      <c r="D2592">
        <v>39.964395000000003</v>
      </c>
      <c r="E2592">
        <v>-75.161226999999997</v>
      </c>
      <c r="F2592" t="s">
        <v>9146</v>
      </c>
      <c r="G2592">
        <v>501</v>
      </c>
      <c r="H2592">
        <v>4</v>
      </c>
      <c r="I2592" t="s">
        <v>9147</v>
      </c>
      <c r="J2592">
        <v>5</v>
      </c>
      <c r="K2592" t="s">
        <v>9148</v>
      </c>
      <c r="L2592" t="s">
        <v>9149</v>
      </c>
    </row>
    <row r="2593" spans="1:19" x14ac:dyDescent="0.3">
      <c r="A2593" t="s">
        <v>9144</v>
      </c>
      <c r="B2593" t="s">
        <v>9145</v>
      </c>
      <c r="C2593" t="s">
        <v>14</v>
      </c>
      <c r="D2593">
        <v>39.964395000000003</v>
      </c>
      <c r="E2593">
        <v>-75.161226999999997</v>
      </c>
      <c r="F2593" t="s">
        <v>9146</v>
      </c>
      <c r="G2593">
        <v>501</v>
      </c>
      <c r="H2593">
        <v>4</v>
      </c>
      <c r="I2593" t="s">
        <v>9150</v>
      </c>
      <c r="J2593">
        <v>4</v>
      </c>
      <c r="L2593" t="s">
        <v>9151</v>
      </c>
    </row>
    <row r="2594" spans="1:19" x14ac:dyDescent="0.3">
      <c r="A2594" t="s">
        <v>9144</v>
      </c>
      <c r="B2594" t="s">
        <v>9145</v>
      </c>
      <c r="C2594" t="s">
        <v>14</v>
      </c>
      <c r="D2594">
        <v>39.964395000000003</v>
      </c>
      <c r="E2594">
        <v>-75.161226999999997</v>
      </c>
      <c r="F2594" t="s">
        <v>9146</v>
      </c>
      <c r="G2594">
        <v>501</v>
      </c>
      <c r="H2594">
        <v>4</v>
      </c>
      <c r="I2594" t="s">
        <v>9152</v>
      </c>
      <c r="J2594">
        <v>5</v>
      </c>
      <c r="K2594" t="s">
        <v>9153</v>
      </c>
      <c r="L2594" t="s">
        <v>9154</v>
      </c>
    </row>
    <row r="2595" spans="1:19" x14ac:dyDescent="0.3">
      <c r="A2595" t="s">
        <v>9144</v>
      </c>
      <c r="B2595" t="s">
        <v>9145</v>
      </c>
      <c r="C2595" t="s">
        <v>14</v>
      </c>
      <c r="D2595">
        <v>39.964395000000003</v>
      </c>
      <c r="E2595">
        <v>-75.161226999999997</v>
      </c>
      <c r="F2595" t="s">
        <v>9146</v>
      </c>
      <c r="G2595">
        <v>501</v>
      </c>
      <c r="H2595">
        <v>4</v>
      </c>
      <c r="I2595" t="s">
        <v>9155</v>
      </c>
      <c r="J2595">
        <v>5</v>
      </c>
      <c r="L2595" t="s">
        <v>4072</v>
      </c>
    </row>
    <row r="2596" spans="1:19" x14ac:dyDescent="0.3">
      <c r="A2596" t="s">
        <v>9144</v>
      </c>
      <c r="B2596" t="s">
        <v>9145</v>
      </c>
      <c r="C2596" t="s">
        <v>14</v>
      </c>
      <c r="D2596">
        <v>39.964395000000003</v>
      </c>
      <c r="E2596">
        <v>-75.161226999999997</v>
      </c>
      <c r="F2596" t="s">
        <v>9146</v>
      </c>
      <c r="G2596">
        <v>501</v>
      </c>
      <c r="H2596">
        <v>4</v>
      </c>
      <c r="I2596" t="s">
        <v>9156</v>
      </c>
      <c r="J2596">
        <v>5</v>
      </c>
      <c r="L2596" t="s">
        <v>9157</v>
      </c>
    </row>
    <row r="2597" spans="1:19" x14ac:dyDescent="0.3">
      <c r="A2597" t="s">
        <v>9144</v>
      </c>
      <c r="B2597" t="s">
        <v>9145</v>
      </c>
      <c r="C2597" t="s">
        <v>14</v>
      </c>
      <c r="D2597">
        <v>39.964395000000003</v>
      </c>
      <c r="E2597">
        <v>-75.161226999999997</v>
      </c>
      <c r="F2597" t="s">
        <v>9146</v>
      </c>
      <c r="G2597">
        <v>501</v>
      </c>
      <c r="H2597">
        <v>4</v>
      </c>
      <c r="I2597" t="s">
        <v>9158</v>
      </c>
      <c r="J2597">
        <v>2</v>
      </c>
      <c r="K2597" t="s">
        <v>9159</v>
      </c>
      <c r="L2597" t="s">
        <v>9160</v>
      </c>
      <c r="M2597" t="s">
        <v>9161</v>
      </c>
      <c r="N2597" t="s">
        <v>9162</v>
      </c>
      <c r="O2597" t="s">
        <v>9163</v>
      </c>
      <c r="P2597" t="s">
        <v>9164</v>
      </c>
      <c r="Q2597" t="s">
        <v>9165</v>
      </c>
      <c r="R2597" t="s">
        <v>9166</v>
      </c>
      <c r="S2597" t="s">
        <v>9167</v>
      </c>
    </row>
    <row r="2598" spans="1:19" x14ac:dyDescent="0.3">
      <c r="A2598" t="s">
        <v>9144</v>
      </c>
      <c r="B2598" t="s">
        <v>9145</v>
      </c>
      <c r="C2598" t="s">
        <v>14</v>
      </c>
      <c r="D2598">
        <v>39.964395000000003</v>
      </c>
      <c r="E2598">
        <v>-75.161226999999997</v>
      </c>
      <c r="F2598" t="s">
        <v>9146</v>
      </c>
      <c r="G2598">
        <v>501</v>
      </c>
      <c r="H2598">
        <v>4</v>
      </c>
      <c r="I2598" t="s">
        <v>9168</v>
      </c>
      <c r="J2598">
        <v>4</v>
      </c>
      <c r="K2598" t="s">
        <v>9169</v>
      </c>
      <c r="L2598" t="s">
        <v>9170</v>
      </c>
    </row>
    <row r="2599" spans="1:19" x14ac:dyDescent="0.3">
      <c r="A2599" t="s">
        <v>9144</v>
      </c>
      <c r="B2599" t="s">
        <v>9145</v>
      </c>
      <c r="C2599" t="s">
        <v>14</v>
      </c>
      <c r="D2599">
        <v>39.964395000000003</v>
      </c>
      <c r="E2599">
        <v>-75.161226999999997</v>
      </c>
      <c r="F2599" t="s">
        <v>9146</v>
      </c>
      <c r="G2599">
        <v>501</v>
      </c>
      <c r="H2599">
        <v>4</v>
      </c>
      <c r="I2599" t="s">
        <v>9171</v>
      </c>
      <c r="J2599">
        <v>4</v>
      </c>
      <c r="K2599" t="s">
        <v>9172</v>
      </c>
      <c r="L2599" t="s">
        <v>9173</v>
      </c>
    </row>
    <row r="2600" spans="1:19" x14ac:dyDescent="0.3">
      <c r="A2600" t="s">
        <v>9144</v>
      </c>
      <c r="B2600" t="s">
        <v>9145</v>
      </c>
      <c r="C2600" t="s">
        <v>14</v>
      </c>
      <c r="D2600">
        <v>39.964395000000003</v>
      </c>
      <c r="E2600">
        <v>-75.161226999999997</v>
      </c>
      <c r="F2600" t="s">
        <v>9146</v>
      </c>
      <c r="G2600">
        <v>501</v>
      </c>
      <c r="H2600">
        <v>4</v>
      </c>
      <c r="I2600" t="s">
        <v>9174</v>
      </c>
      <c r="J2600">
        <v>4</v>
      </c>
      <c r="K2600" t="s">
        <v>9175</v>
      </c>
      <c r="L2600" t="s">
        <v>9176</v>
      </c>
    </row>
    <row r="2601" spans="1:19" x14ac:dyDescent="0.3">
      <c r="A2601" t="s">
        <v>9144</v>
      </c>
      <c r="B2601" t="s">
        <v>9145</v>
      </c>
      <c r="C2601" t="s">
        <v>14</v>
      </c>
      <c r="D2601">
        <v>39.964395000000003</v>
      </c>
      <c r="E2601">
        <v>-75.161226999999997</v>
      </c>
      <c r="F2601" t="s">
        <v>9146</v>
      </c>
      <c r="G2601">
        <v>501</v>
      </c>
      <c r="H2601">
        <v>4</v>
      </c>
      <c r="I2601" t="s">
        <v>9177</v>
      </c>
      <c r="J2601">
        <v>5</v>
      </c>
      <c r="K2601" t="s">
        <v>9178</v>
      </c>
      <c r="L2601" t="s">
        <v>9179</v>
      </c>
    </row>
    <row r="2602" spans="1:19" x14ac:dyDescent="0.3">
      <c r="A2602" t="s">
        <v>9180</v>
      </c>
      <c r="B2602" t="s">
        <v>9181</v>
      </c>
      <c r="C2602" t="s">
        <v>14</v>
      </c>
      <c r="D2602">
        <v>39.967729008299997</v>
      </c>
      <c r="E2602">
        <v>-75.140671706399999</v>
      </c>
      <c r="F2602" t="s">
        <v>9182</v>
      </c>
      <c r="G2602">
        <v>498</v>
      </c>
      <c r="H2602">
        <v>4</v>
      </c>
      <c r="I2602" t="s">
        <v>9183</v>
      </c>
      <c r="J2602">
        <v>1</v>
      </c>
      <c r="K2602" t="s">
        <v>9184</v>
      </c>
      <c r="L2602" t="s">
        <v>9185</v>
      </c>
    </row>
    <row r="2603" spans="1:19" x14ac:dyDescent="0.3">
      <c r="A2603" t="s">
        <v>9180</v>
      </c>
      <c r="B2603" t="s">
        <v>9181</v>
      </c>
      <c r="C2603" t="s">
        <v>14</v>
      </c>
      <c r="D2603">
        <v>39.967729008299997</v>
      </c>
      <c r="E2603">
        <v>-75.140671706399999</v>
      </c>
      <c r="F2603" t="s">
        <v>9182</v>
      </c>
      <c r="G2603">
        <v>498</v>
      </c>
      <c r="H2603">
        <v>4</v>
      </c>
      <c r="I2603" t="s">
        <v>9186</v>
      </c>
      <c r="J2603">
        <v>5</v>
      </c>
      <c r="L2603" t="s">
        <v>9187</v>
      </c>
    </row>
    <row r="2604" spans="1:19" x14ac:dyDescent="0.3">
      <c r="A2604" t="s">
        <v>9180</v>
      </c>
      <c r="B2604" t="s">
        <v>9181</v>
      </c>
      <c r="C2604" t="s">
        <v>14</v>
      </c>
      <c r="D2604">
        <v>39.967729008299997</v>
      </c>
      <c r="E2604">
        <v>-75.140671706399999</v>
      </c>
      <c r="F2604" t="s">
        <v>9182</v>
      </c>
      <c r="G2604">
        <v>498</v>
      </c>
      <c r="H2604">
        <v>4</v>
      </c>
      <c r="I2604" t="s">
        <v>9188</v>
      </c>
      <c r="J2604">
        <v>1</v>
      </c>
      <c r="K2604" t="s">
        <v>9189</v>
      </c>
      <c r="L2604" t="s">
        <v>9190</v>
      </c>
    </row>
    <row r="2605" spans="1:19" x14ac:dyDescent="0.3">
      <c r="A2605" t="s">
        <v>9180</v>
      </c>
      <c r="B2605" t="s">
        <v>9181</v>
      </c>
      <c r="C2605" t="s">
        <v>14</v>
      </c>
      <c r="D2605">
        <v>39.967729008299997</v>
      </c>
      <c r="E2605">
        <v>-75.140671706399999</v>
      </c>
      <c r="F2605" t="s">
        <v>9182</v>
      </c>
      <c r="G2605">
        <v>498</v>
      </c>
      <c r="H2605">
        <v>4</v>
      </c>
      <c r="I2605" t="s">
        <v>9191</v>
      </c>
      <c r="J2605">
        <v>4</v>
      </c>
      <c r="L2605" t="s">
        <v>9192</v>
      </c>
    </row>
    <row r="2606" spans="1:19" x14ac:dyDescent="0.3">
      <c r="A2606" t="s">
        <v>9180</v>
      </c>
      <c r="B2606" t="s">
        <v>9181</v>
      </c>
      <c r="C2606" t="s">
        <v>14</v>
      </c>
      <c r="D2606">
        <v>39.967729008299997</v>
      </c>
      <c r="E2606">
        <v>-75.140671706399999</v>
      </c>
      <c r="F2606" t="s">
        <v>9182</v>
      </c>
      <c r="G2606">
        <v>498</v>
      </c>
      <c r="H2606">
        <v>4</v>
      </c>
      <c r="I2606" t="s">
        <v>9193</v>
      </c>
      <c r="J2606">
        <v>5</v>
      </c>
      <c r="K2606" t="s">
        <v>9194</v>
      </c>
      <c r="L2606" t="s">
        <v>9195</v>
      </c>
    </row>
    <row r="2607" spans="1:19" x14ac:dyDescent="0.3">
      <c r="A2607" t="s">
        <v>9180</v>
      </c>
      <c r="B2607" t="s">
        <v>9181</v>
      </c>
      <c r="C2607" t="s">
        <v>14</v>
      </c>
      <c r="D2607">
        <v>39.967729008299997</v>
      </c>
      <c r="E2607">
        <v>-75.140671706399999</v>
      </c>
      <c r="F2607" t="s">
        <v>9182</v>
      </c>
      <c r="G2607">
        <v>498</v>
      </c>
      <c r="H2607">
        <v>4</v>
      </c>
      <c r="I2607" t="s">
        <v>9196</v>
      </c>
      <c r="J2607">
        <v>5</v>
      </c>
      <c r="L2607" t="s">
        <v>9197</v>
      </c>
    </row>
    <row r="2608" spans="1:19" x14ac:dyDescent="0.3">
      <c r="A2608" t="s">
        <v>9180</v>
      </c>
      <c r="B2608" t="s">
        <v>9181</v>
      </c>
      <c r="C2608" t="s">
        <v>14</v>
      </c>
      <c r="D2608">
        <v>39.967729008299997</v>
      </c>
      <c r="E2608">
        <v>-75.140671706399999</v>
      </c>
      <c r="F2608" t="s">
        <v>9182</v>
      </c>
      <c r="G2608">
        <v>498</v>
      </c>
      <c r="H2608">
        <v>4</v>
      </c>
      <c r="I2608" t="e">
        <f>-NqHxMvfoPfNC5nGDHZtWQ</f>
        <v>#NAME?</v>
      </c>
      <c r="J2608">
        <v>3</v>
      </c>
      <c r="K2608" t="s">
        <v>9198</v>
      </c>
      <c r="L2608" t="s">
        <v>9199</v>
      </c>
    </row>
    <row r="2609" spans="1:12" x14ac:dyDescent="0.3">
      <c r="A2609" t="s">
        <v>9180</v>
      </c>
      <c r="B2609" t="s">
        <v>9181</v>
      </c>
      <c r="C2609" t="s">
        <v>14</v>
      </c>
      <c r="D2609">
        <v>39.967729008299997</v>
      </c>
      <c r="E2609">
        <v>-75.140671706399999</v>
      </c>
      <c r="F2609" t="s">
        <v>9182</v>
      </c>
      <c r="G2609">
        <v>498</v>
      </c>
      <c r="H2609">
        <v>4</v>
      </c>
      <c r="I2609" t="s">
        <v>9200</v>
      </c>
      <c r="J2609">
        <v>2</v>
      </c>
      <c r="K2609" t="s">
        <v>9201</v>
      </c>
      <c r="L2609" t="s">
        <v>9202</v>
      </c>
    </row>
    <row r="2610" spans="1:12" x14ac:dyDescent="0.3">
      <c r="A2610" t="s">
        <v>9180</v>
      </c>
      <c r="B2610" t="s">
        <v>9181</v>
      </c>
      <c r="C2610" t="s">
        <v>14</v>
      </c>
      <c r="D2610">
        <v>39.967729008299997</v>
      </c>
      <c r="E2610">
        <v>-75.140671706399999</v>
      </c>
      <c r="F2610" t="s">
        <v>9182</v>
      </c>
      <c r="G2610">
        <v>498</v>
      </c>
      <c r="H2610">
        <v>4</v>
      </c>
      <c r="I2610" t="s">
        <v>9203</v>
      </c>
      <c r="J2610">
        <v>5</v>
      </c>
      <c r="K2610" t="s">
        <v>9204</v>
      </c>
      <c r="L2610" t="s">
        <v>9205</v>
      </c>
    </row>
    <row r="2611" spans="1:12" x14ac:dyDescent="0.3">
      <c r="A2611" t="s">
        <v>9180</v>
      </c>
      <c r="B2611" t="s">
        <v>9181</v>
      </c>
      <c r="C2611" t="s">
        <v>14</v>
      </c>
      <c r="D2611">
        <v>39.967729008299997</v>
      </c>
      <c r="E2611">
        <v>-75.140671706399999</v>
      </c>
      <c r="F2611" t="s">
        <v>9182</v>
      </c>
      <c r="G2611">
        <v>498</v>
      </c>
      <c r="H2611">
        <v>4</v>
      </c>
      <c r="I2611" t="s">
        <v>9206</v>
      </c>
      <c r="J2611">
        <v>4</v>
      </c>
      <c r="K2611" t="s">
        <v>9207</v>
      </c>
      <c r="L2611" t="s">
        <v>9208</v>
      </c>
    </row>
    <row r="2612" spans="1:12" x14ac:dyDescent="0.3">
      <c r="A2612" t="s">
        <v>9209</v>
      </c>
      <c r="B2612" t="s">
        <v>9210</v>
      </c>
      <c r="C2612" t="s">
        <v>14</v>
      </c>
      <c r="D2612">
        <v>39.929352199999997</v>
      </c>
      <c r="E2612">
        <v>-75.145473800000005</v>
      </c>
      <c r="F2612" t="s">
        <v>9211</v>
      </c>
      <c r="G2612">
        <v>498</v>
      </c>
      <c r="H2612">
        <v>3.5</v>
      </c>
      <c r="I2612" t="s">
        <v>9212</v>
      </c>
      <c r="J2612">
        <v>5</v>
      </c>
      <c r="K2612" t="s">
        <v>9213</v>
      </c>
      <c r="L2612" t="s">
        <v>9214</v>
      </c>
    </row>
    <row r="2613" spans="1:12" x14ac:dyDescent="0.3">
      <c r="A2613" t="s">
        <v>9209</v>
      </c>
      <c r="B2613" t="s">
        <v>9210</v>
      </c>
      <c r="C2613" t="s">
        <v>14</v>
      </c>
      <c r="D2613">
        <v>39.929352199999997</v>
      </c>
      <c r="E2613">
        <v>-75.145473800000005</v>
      </c>
      <c r="F2613" t="s">
        <v>9211</v>
      </c>
      <c r="G2613">
        <v>498</v>
      </c>
      <c r="H2613">
        <v>3.5</v>
      </c>
      <c r="I2613" t="s">
        <v>9215</v>
      </c>
      <c r="J2613">
        <v>1</v>
      </c>
      <c r="K2613" t="s">
        <v>9216</v>
      </c>
      <c r="L2613" t="s">
        <v>9217</v>
      </c>
    </row>
    <row r="2614" spans="1:12" x14ac:dyDescent="0.3">
      <c r="A2614" t="s">
        <v>9209</v>
      </c>
      <c r="B2614" t="s">
        <v>9210</v>
      </c>
      <c r="C2614" t="s">
        <v>14</v>
      </c>
      <c r="D2614">
        <v>39.929352199999997</v>
      </c>
      <c r="E2614">
        <v>-75.145473800000005</v>
      </c>
      <c r="F2614" t="s">
        <v>9211</v>
      </c>
      <c r="G2614">
        <v>498</v>
      </c>
      <c r="H2614">
        <v>3.5</v>
      </c>
      <c r="I2614" t="s">
        <v>9218</v>
      </c>
      <c r="J2614">
        <v>5</v>
      </c>
      <c r="K2614" t="s">
        <v>9219</v>
      </c>
      <c r="L2614" t="s">
        <v>9220</v>
      </c>
    </row>
    <row r="2615" spans="1:12" x14ac:dyDescent="0.3">
      <c r="A2615" t="s">
        <v>9209</v>
      </c>
      <c r="B2615" t="s">
        <v>9210</v>
      </c>
      <c r="C2615" t="s">
        <v>14</v>
      </c>
      <c r="D2615">
        <v>39.929352199999997</v>
      </c>
      <c r="E2615">
        <v>-75.145473800000005</v>
      </c>
      <c r="F2615" t="s">
        <v>9211</v>
      </c>
      <c r="G2615">
        <v>498</v>
      </c>
      <c r="H2615">
        <v>3.5</v>
      </c>
      <c r="I2615" t="s">
        <v>9221</v>
      </c>
      <c r="J2615">
        <v>1</v>
      </c>
      <c r="L2615" t="s">
        <v>9222</v>
      </c>
    </row>
    <row r="2616" spans="1:12" x14ac:dyDescent="0.3">
      <c r="A2616" t="s">
        <v>9209</v>
      </c>
      <c r="B2616" t="s">
        <v>9210</v>
      </c>
      <c r="C2616" t="s">
        <v>14</v>
      </c>
      <c r="D2616">
        <v>39.929352199999997</v>
      </c>
      <c r="E2616">
        <v>-75.145473800000005</v>
      </c>
      <c r="F2616" t="s">
        <v>9211</v>
      </c>
      <c r="G2616">
        <v>498</v>
      </c>
      <c r="H2616">
        <v>3.5</v>
      </c>
      <c r="I2616" t="s">
        <v>9223</v>
      </c>
      <c r="J2616">
        <v>5</v>
      </c>
      <c r="K2616" t="s">
        <v>9224</v>
      </c>
      <c r="L2616" t="s">
        <v>9225</v>
      </c>
    </row>
    <row r="2617" spans="1:12" x14ac:dyDescent="0.3">
      <c r="A2617" t="s">
        <v>9209</v>
      </c>
      <c r="B2617" t="s">
        <v>9210</v>
      </c>
      <c r="C2617" t="s">
        <v>14</v>
      </c>
      <c r="D2617">
        <v>39.929352199999997</v>
      </c>
      <c r="E2617">
        <v>-75.145473800000005</v>
      </c>
      <c r="F2617" t="s">
        <v>9211</v>
      </c>
      <c r="G2617">
        <v>498</v>
      </c>
      <c r="H2617">
        <v>3.5</v>
      </c>
      <c r="I2617" t="s">
        <v>9226</v>
      </c>
      <c r="J2617">
        <v>3</v>
      </c>
      <c r="K2617" t="s">
        <v>9227</v>
      </c>
      <c r="L2617" t="s">
        <v>6367</v>
      </c>
    </row>
    <row r="2618" spans="1:12" x14ac:dyDescent="0.3">
      <c r="A2618" t="s">
        <v>9209</v>
      </c>
      <c r="B2618" t="s">
        <v>9210</v>
      </c>
      <c r="C2618" t="s">
        <v>14</v>
      </c>
      <c r="D2618">
        <v>39.929352199999997</v>
      </c>
      <c r="E2618">
        <v>-75.145473800000005</v>
      </c>
      <c r="F2618" t="s">
        <v>9211</v>
      </c>
      <c r="G2618">
        <v>498</v>
      </c>
      <c r="H2618">
        <v>3.5</v>
      </c>
      <c r="I2618" t="s">
        <v>9228</v>
      </c>
      <c r="J2618">
        <v>5</v>
      </c>
      <c r="K2618" t="s">
        <v>9229</v>
      </c>
      <c r="L2618" t="s">
        <v>9230</v>
      </c>
    </row>
    <row r="2619" spans="1:12" x14ac:dyDescent="0.3">
      <c r="A2619" t="s">
        <v>9209</v>
      </c>
      <c r="B2619" t="s">
        <v>9210</v>
      </c>
      <c r="C2619" t="s">
        <v>14</v>
      </c>
      <c r="D2619">
        <v>39.929352199999997</v>
      </c>
      <c r="E2619">
        <v>-75.145473800000005</v>
      </c>
      <c r="F2619" t="s">
        <v>9211</v>
      </c>
      <c r="G2619">
        <v>498</v>
      </c>
      <c r="H2619">
        <v>3.5</v>
      </c>
      <c r="I2619" t="s">
        <v>9231</v>
      </c>
      <c r="J2619">
        <v>5</v>
      </c>
      <c r="K2619" t="s">
        <v>9232</v>
      </c>
      <c r="L2619" t="s">
        <v>3597</v>
      </c>
    </row>
    <row r="2620" spans="1:12" x14ac:dyDescent="0.3">
      <c r="A2620" t="s">
        <v>9209</v>
      </c>
      <c r="B2620" t="s">
        <v>9210</v>
      </c>
      <c r="C2620" t="s">
        <v>14</v>
      </c>
      <c r="D2620">
        <v>39.929352199999997</v>
      </c>
      <c r="E2620">
        <v>-75.145473800000005</v>
      </c>
      <c r="F2620" t="s">
        <v>9211</v>
      </c>
      <c r="G2620">
        <v>498</v>
      </c>
      <c r="H2620">
        <v>3.5</v>
      </c>
      <c r="I2620" t="s">
        <v>9233</v>
      </c>
      <c r="J2620">
        <v>4</v>
      </c>
      <c r="L2620" t="s">
        <v>9234</v>
      </c>
    </row>
    <row r="2621" spans="1:12" x14ac:dyDescent="0.3">
      <c r="A2621" t="s">
        <v>9209</v>
      </c>
      <c r="B2621" t="s">
        <v>9210</v>
      </c>
      <c r="C2621" t="s">
        <v>14</v>
      </c>
      <c r="D2621">
        <v>39.929352199999997</v>
      </c>
      <c r="E2621">
        <v>-75.145473800000005</v>
      </c>
      <c r="F2621" t="s">
        <v>9211</v>
      </c>
      <c r="G2621">
        <v>498</v>
      </c>
      <c r="H2621">
        <v>3.5</v>
      </c>
      <c r="I2621" t="s">
        <v>9235</v>
      </c>
      <c r="J2621">
        <v>4</v>
      </c>
      <c r="L2621" t="s">
        <v>9236</v>
      </c>
    </row>
    <row r="2622" spans="1:12" x14ac:dyDescent="0.3">
      <c r="A2622" t="s">
        <v>9237</v>
      </c>
      <c r="B2622" t="s">
        <v>9238</v>
      </c>
      <c r="C2622" t="s">
        <v>14</v>
      </c>
      <c r="D2622">
        <v>39.955745457600003</v>
      </c>
      <c r="E2622">
        <v>-75.169843700000001</v>
      </c>
      <c r="F2622" t="s">
        <v>4131</v>
      </c>
      <c r="G2622">
        <v>497</v>
      </c>
      <c r="H2622">
        <v>4</v>
      </c>
      <c r="I2622" t="s">
        <v>9239</v>
      </c>
      <c r="J2622">
        <v>5</v>
      </c>
      <c r="L2622" t="s">
        <v>9240</v>
      </c>
    </row>
    <row r="2623" spans="1:12" x14ac:dyDescent="0.3">
      <c r="A2623" t="s">
        <v>9237</v>
      </c>
      <c r="B2623" t="s">
        <v>9238</v>
      </c>
      <c r="C2623" t="s">
        <v>14</v>
      </c>
      <c r="D2623">
        <v>39.955745457600003</v>
      </c>
      <c r="E2623">
        <v>-75.169843700000001</v>
      </c>
      <c r="F2623" t="s">
        <v>4131</v>
      </c>
      <c r="G2623">
        <v>497</v>
      </c>
      <c r="H2623">
        <v>4</v>
      </c>
      <c r="I2623" t="s">
        <v>9241</v>
      </c>
      <c r="J2623">
        <v>2</v>
      </c>
      <c r="L2623" t="s">
        <v>9242</v>
      </c>
    </row>
    <row r="2624" spans="1:12" x14ac:dyDescent="0.3">
      <c r="A2624" t="s">
        <v>9237</v>
      </c>
      <c r="B2624" t="s">
        <v>9238</v>
      </c>
      <c r="C2624" t="s">
        <v>14</v>
      </c>
      <c r="D2624">
        <v>39.955745457600003</v>
      </c>
      <c r="E2624">
        <v>-75.169843700000001</v>
      </c>
      <c r="F2624" t="s">
        <v>4131</v>
      </c>
      <c r="G2624">
        <v>497</v>
      </c>
      <c r="H2624">
        <v>4</v>
      </c>
      <c r="I2624" t="s">
        <v>9243</v>
      </c>
      <c r="J2624">
        <v>5</v>
      </c>
      <c r="K2624" t="s">
        <v>9244</v>
      </c>
      <c r="L2624" t="s">
        <v>9245</v>
      </c>
    </row>
    <row r="2625" spans="1:34" x14ac:dyDescent="0.3">
      <c r="A2625" t="s">
        <v>9237</v>
      </c>
      <c r="B2625" t="s">
        <v>9238</v>
      </c>
      <c r="C2625" t="s">
        <v>14</v>
      </c>
      <c r="D2625">
        <v>39.955745457600003</v>
      </c>
      <c r="E2625">
        <v>-75.169843700000001</v>
      </c>
      <c r="F2625" t="s">
        <v>4131</v>
      </c>
      <c r="G2625">
        <v>497</v>
      </c>
      <c r="H2625">
        <v>4</v>
      </c>
      <c r="I2625" t="e">
        <f>-uPjkOvckN3onIRcR79p1A</f>
        <v>#NAME?</v>
      </c>
      <c r="J2625">
        <v>4</v>
      </c>
      <c r="L2625" t="s">
        <v>9246</v>
      </c>
    </row>
    <row r="2626" spans="1:34" x14ac:dyDescent="0.3">
      <c r="A2626" t="s">
        <v>9237</v>
      </c>
      <c r="B2626" t="s">
        <v>9238</v>
      </c>
      <c r="C2626" t="s">
        <v>14</v>
      </c>
      <c r="D2626">
        <v>39.955745457600003</v>
      </c>
      <c r="E2626">
        <v>-75.169843700000001</v>
      </c>
      <c r="F2626" t="s">
        <v>4131</v>
      </c>
      <c r="G2626">
        <v>497</v>
      </c>
      <c r="H2626">
        <v>4</v>
      </c>
      <c r="I2626" t="s">
        <v>9247</v>
      </c>
      <c r="J2626">
        <v>4</v>
      </c>
      <c r="K2626" t="s">
        <v>9248</v>
      </c>
      <c r="L2626" t="s">
        <v>9249</v>
      </c>
    </row>
    <row r="2627" spans="1:34" x14ac:dyDescent="0.3">
      <c r="A2627" t="s">
        <v>9237</v>
      </c>
      <c r="B2627" t="s">
        <v>9238</v>
      </c>
      <c r="C2627" t="s">
        <v>14</v>
      </c>
      <c r="D2627">
        <v>39.955745457600003</v>
      </c>
      <c r="E2627">
        <v>-75.169843700000001</v>
      </c>
      <c r="F2627" t="s">
        <v>4131</v>
      </c>
      <c r="G2627">
        <v>497</v>
      </c>
      <c r="H2627">
        <v>4</v>
      </c>
      <c r="I2627" t="s">
        <v>9250</v>
      </c>
      <c r="J2627">
        <v>4</v>
      </c>
      <c r="K2627" t="s">
        <v>9251</v>
      </c>
      <c r="L2627" t="s">
        <v>9252</v>
      </c>
    </row>
    <row r="2628" spans="1:34" x14ac:dyDescent="0.3">
      <c r="A2628" t="s">
        <v>9237</v>
      </c>
      <c r="B2628" t="s">
        <v>9238</v>
      </c>
      <c r="C2628" t="s">
        <v>14</v>
      </c>
      <c r="D2628">
        <v>39.955745457600003</v>
      </c>
      <c r="E2628">
        <v>-75.169843700000001</v>
      </c>
      <c r="F2628" t="s">
        <v>4131</v>
      </c>
      <c r="G2628">
        <v>497</v>
      </c>
      <c r="H2628">
        <v>4</v>
      </c>
      <c r="I2628" t="s">
        <v>9253</v>
      </c>
      <c r="J2628">
        <v>5</v>
      </c>
      <c r="K2628" t="s">
        <v>9254</v>
      </c>
      <c r="L2628" t="s">
        <v>9255</v>
      </c>
    </row>
    <row r="2629" spans="1:34" x14ac:dyDescent="0.3">
      <c r="A2629" t="s">
        <v>9237</v>
      </c>
      <c r="B2629" t="s">
        <v>9238</v>
      </c>
      <c r="C2629" t="s">
        <v>14</v>
      </c>
      <c r="D2629">
        <v>39.955745457600003</v>
      </c>
      <c r="E2629">
        <v>-75.169843700000001</v>
      </c>
      <c r="F2629" t="s">
        <v>4131</v>
      </c>
      <c r="G2629">
        <v>497</v>
      </c>
      <c r="H2629">
        <v>4</v>
      </c>
      <c r="I2629" t="s">
        <v>9256</v>
      </c>
      <c r="J2629">
        <v>5</v>
      </c>
      <c r="K2629" t="s">
        <v>9257</v>
      </c>
      <c r="L2629" t="s">
        <v>9258</v>
      </c>
    </row>
    <row r="2630" spans="1:34" x14ac:dyDescent="0.3">
      <c r="A2630" t="s">
        <v>9237</v>
      </c>
      <c r="B2630" t="s">
        <v>9238</v>
      </c>
      <c r="C2630" t="s">
        <v>14</v>
      </c>
      <c r="D2630">
        <v>39.955745457600003</v>
      </c>
      <c r="E2630">
        <v>-75.169843700000001</v>
      </c>
      <c r="F2630" t="s">
        <v>4131</v>
      </c>
      <c r="G2630">
        <v>497</v>
      </c>
      <c r="H2630">
        <v>4</v>
      </c>
      <c r="I2630" t="s">
        <v>9259</v>
      </c>
      <c r="J2630">
        <v>2</v>
      </c>
      <c r="L2630" t="s">
        <v>9260</v>
      </c>
    </row>
    <row r="2631" spans="1:34" x14ac:dyDescent="0.3">
      <c r="A2631" t="s">
        <v>9237</v>
      </c>
      <c r="B2631" t="s">
        <v>9238</v>
      </c>
      <c r="C2631" t="s">
        <v>14</v>
      </c>
      <c r="D2631">
        <v>39.955745457600003</v>
      </c>
      <c r="E2631">
        <v>-75.169843700000001</v>
      </c>
      <c r="F2631" t="s">
        <v>4131</v>
      </c>
      <c r="G2631">
        <v>497</v>
      </c>
      <c r="H2631">
        <v>4</v>
      </c>
      <c r="I2631" t="s">
        <v>9261</v>
      </c>
      <c r="J2631">
        <v>4</v>
      </c>
      <c r="K2631" t="s">
        <v>9262</v>
      </c>
      <c r="L2631" t="s">
        <v>9263</v>
      </c>
    </row>
    <row r="2632" spans="1:34" x14ac:dyDescent="0.3">
      <c r="A2632" t="s">
        <v>9264</v>
      </c>
      <c r="B2632" t="s">
        <v>9265</v>
      </c>
      <c r="C2632" t="s">
        <v>14</v>
      </c>
      <c r="D2632">
        <v>40.057167303299998</v>
      </c>
      <c r="E2632">
        <v>-75.030483571399998</v>
      </c>
      <c r="F2632" t="s">
        <v>9266</v>
      </c>
      <c r="G2632">
        <v>495</v>
      </c>
      <c r="H2632">
        <v>4</v>
      </c>
      <c r="I2632" t="s">
        <v>9267</v>
      </c>
      <c r="J2632">
        <v>5</v>
      </c>
      <c r="K2632" t="s">
        <v>9268</v>
      </c>
      <c r="L2632" t="s">
        <v>9269</v>
      </c>
    </row>
    <row r="2633" spans="1:34" x14ac:dyDescent="0.3">
      <c r="A2633" t="s">
        <v>9264</v>
      </c>
      <c r="B2633" t="s">
        <v>9265</v>
      </c>
      <c r="C2633" t="s">
        <v>14</v>
      </c>
      <c r="D2633">
        <v>40.057167303299998</v>
      </c>
      <c r="E2633">
        <v>-75.030483571399998</v>
      </c>
      <c r="F2633" t="s">
        <v>9266</v>
      </c>
      <c r="G2633">
        <v>495</v>
      </c>
      <c r="H2633">
        <v>4</v>
      </c>
      <c r="I2633" t="s">
        <v>9270</v>
      </c>
      <c r="J2633">
        <v>4</v>
      </c>
      <c r="L2633" t="s">
        <v>9271</v>
      </c>
    </row>
    <row r="2634" spans="1:34" x14ac:dyDescent="0.3">
      <c r="A2634" t="s">
        <v>9264</v>
      </c>
      <c r="B2634" t="s">
        <v>9265</v>
      </c>
      <c r="C2634" t="s">
        <v>14</v>
      </c>
      <c r="D2634">
        <v>40.057167303299998</v>
      </c>
      <c r="E2634">
        <v>-75.030483571399998</v>
      </c>
      <c r="F2634" t="s">
        <v>9266</v>
      </c>
      <c r="G2634">
        <v>495</v>
      </c>
      <c r="H2634">
        <v>4</v>
      </c>
      <c r="I2634" t="s">
        <v>9272</v>
      </c>
      <c r="J2634">
        <v>2</v>
      </c>
      <c r="K2634" t="s">
        <v>9273</v>
      </c>
      <c r="L2634" t="s">
        <v>9274</v>
      </c>
    </row>
    <row r="2635" spans="1:34" x14ac:dyDescent="0.3">
      <c r="A2635" t="s">
        <v>9264</v>
      </c>
      <c r="B2635" t="s">
        <v>9265</v>
      </c>
      <c r="C2635" t="s">
        <v>14</v>
      </c>
      <c r="D2635">
        <v>40.057167303299998</v>
      </c>
      <c r="E2635">
        <v>-75.030483571399998</v>
      </c>
      <c r="F2635" t="s">
        <v>9266</v>
      </c>
      <c r="G2635">
        <v>495</v>
      </c>
      <c r="H2635">
        <v>4</v>
      </c>
      <c r="I2635" t="s">
        <v>9275</v>
      </c>
      <c r="J2635">
        <v>5</v>
      </c>
      <c r="K2635" t="s">
        <v>9276</v>
      </c>
      <c r="L2635" t="s">
        <v>9277</v>
      </c>
    </row>
    <row r="2636" spans="1:34" x14ac:dyDescent="0.3">
      <c r="A2636" t="s">
        <v>9264</v>
      </c>
      <c r="B2636" t="s">
        <v>9265</v>
      </c>
      <c r="C2636" t="s">
        <v>14</v>
      </c>
      <c r="D2636">
        <v>40.057167303299998</v>
      </c>
      <c r="E2636">
        <v>-75.030483571399998</v>
      </c>
      <c r="F2636" t="s">
        <v>9266</v>
      </c>
      <c r="G2636">
        <v>495</v>
      </c>
      <c r="H2636">
        <v>4</v>
      </c>
      <c r="I2636" t="s">
        <v>9278</v>
      </c>
      <c r="J2636">
        <v>5</v>
      </c>
      <c r="K2636" t="s">
        <v>9279</v>
      </c>
      <c r="L2636" t="s">
        <v>9280</v>
      </c>
    </row>
    <row r="2637" spans="1:34" x14ac:dyDescent="0.3">
      <c r="A2637" t="s">
        <v>9264</v>
      </c>
      <c r="B2637" t="s">
        <v>9265</v>
      </c>
      <c r="C2637" t="s">
        <v>14</v>
      </c>
      <c r="D2637">
        <v>40.057167303299998</v>
      </c>
      <c r="E2637">
        <v>-75.030483571399998</v>
      </c>
      <c r="F2637" t="s">
        <v>9266</v>
      </c>
      <c r="G2637">
        <v>495</v>
      </c>
      <c r="H2637">
        <v>4</v>
      </c>
      <c r="I2637" t="s">
        <v>9281</v>
      </c>
      <c r="J2637">
        <v>4</v>
      </c>
      <c r="K2637" t="s">
        <v>9282</v>
      </c>
      <c r="L2637" t="s">
        <v>9283</v>
      </c>
      <c r="M2637" t="s">
        <v>9284</v>
      </c>
      <c r="N2637" t="s">
        <v>9285</v>
      </c>
      <c r="O2637" t="s">
        <v>9286</v>
      </c>
      <c r="P2637" t="s">
        <v>9287</v>
      </c>
      <c r="Q2637" t="s">
        <v>9288</v>
      </c>
      <c r="R2637" t="s">
        <v>9289</v>
      </c>
      <c r="S2637" t="s">
        <v>9290</v>
      </c>
      <c r="T2637" t="s">
        <v>9291</v>
      </c>
      <c r="U2637" t="s">
        <v>9292</v>
      </c>
      <c r="V2637" t="s">
        <v>9293</v>
      </c>
      <c r="W2637" t="s">
        <v>9294</v>
      </c>
      <c r="X2637" t="s">
        <v>9295</v>
      </c>
      <c r="Y2637" t="s">
        <v>9296</v>
      </c>
      <c r="Z2637" t="s">
        <v>9297</v>
      </c>
      <c r="AA2637" t="s">
        <v>9298</v>
      </c>
      <c r="AB2637" t="s">
        <v>9299</v>
      </c>
      <c r="AC2637" t="s">
        <v>9300</v>
      </c>
      <c r="AD2637" t="s">
        <v>9301</v>
      </c>
      <c r="AE2637" t="s">
        <v>9302</v>
      </c>
      <c r="AF2637" t="s">
        <v>9303</v>
      </c>
      <c r="AG2637" t="s">
        <v>9304</v>
      </c>
      <c r="AH2637" t="s">
        <v>9305</v>
      </c>
    </row>
    <row r="2638" spans="1:34" x14ac:dyDescent="0.3">
      <c r="A2638" t="s">
        <v>9264</v>
      </c>
      <c r="B2638" t="s">
        <v>9265</v>
      </c>
      <c r="C2638" t="s">
        <v>14</v>
      </c>
      <c r="D2638">
        <v>40.057167303299998</v>
      </c>
      <c r="E2638">
        <v>-75.030483571399998</v>
      </c>
      <c r="F2638" t="s">
        <v>9266</v>
      </c>
      <c r="G2638">
        <v>495</v>
      </c>
      <c r="H2638">
        <v>4</v>
      </c>
      <c r="I2638" t="s">
        <v>9306</v>
      </c>
      <c r="J2638">
        <v>5</v>
      </c>
      <c r="K2638" t="s">
        <v>9307</v>
      </c>
      <c r="L2638" t="s">
        <v>9308</v>
      </c>
    </row>
    <row r="2639" spans="1:34" x14ac:dyDescent="0.3">
      <c r="A2639" t="s">
        <v>9264</v>
      </c>
      <c r="B2639" t="s">
        <v>9265</v>
      </c>
      <c r="C2639" t="s">
        <v>14</v>
      </c>
      <c r="D2639">
        <v>40.057167303299998</v>
      </c>
      <c r="E2639">
        <v>-75.030483571399998</v>
      </c>
      <c r="F2639" t="s">
        <v>9266</v>
      </c>
      <c r="G2639">
        <v>495</v>
      </c>
      <c r="H2639">
        <v>4</v>
      </c>
      <c r="I2639" t="s">
        <v>9309</v>
      </c>
      <c r="J2639">
        <v>5</v>
      </c>
      <c r="K2639" t="s">
        <v>9310</v>
      </c>
      <c r="L2639" t="s">
        <v>9311</v>
      </c>
    </row>
    <row r="2640" spans="1:34" x14ac:dyDescent="0.3">
      <c r="A2640" t="s">
        <v>9264</v>
      </c>
      <c r="B2640" t="s">
        <v>9265</v>
      </c>
      <c r="C2640" t="s">
        <v>14</v>
      </c>
      <c r="D2640">
        <v>40.057167303299998</v>
      </c>
      <c r="E2640">
        <v>-75.030483571399998</v>
      </c>
      <c r="F2640" t="s">
        <v>9266</v>
      </c>
      <c r="G2640">
        <v>495</v>
      </c>
      <c r="H2640">
        <v>4</v>
      </c>
      <c r="I2640" t="s">
        <v>9312</v>
      </c>
      <c r="J2640">
        <v>4</v>
      </c>
      <c r="K2640" t="s">
        <v>9313</v>
      </c>
      <c r="L2640" t="s">
        <v>9314</v>
      </c>
    </row>
    <row r="2641" spans="1:20" x14ac:dyDescent="0.3">
      <c r="A2641" t="s">
        <v>9264</v>
      </c>
      <c r="B2641" t="s">
        <v>9265</v>
      </c>
      <c r="C2641" t="s">
        <v>14</v>
      </c>
      <c r="D2641">
        <v>40.057167303299998</v>
      </c>
      <c r="E2641">
        <v>-75.030483571399998</v>
      </c>
      <c r="F2641" t="s">
        <v>9266</v>
      </c>
      <c r="G2641">
        <v>495</v>
      </c>
      <c r="H2641">
        <v>4</v>
      </c>
      <c r="I2641" t="s">
        <v>9315</v>
      </c>
      <c r="J2641">
        <v>3</v>
      </c>
      <c r="K2641" t="s">
        <v>9316</v>
      </c>
      <c r="L2641" t="s">
        <v>9317</v>
      </c>
    </row>
    <row r="2642" spans="1:20" x14ac:dyDescent="0.3">
      <c r="A2642" t="s">
        <v>9318</v>
      </c>
      <c r="B2642" t="s">
        <v>9319</v>
      </c>
      <c r="C2642" t="s">
        <v>14</v>
      </c>
      <c r="D2642">
        <v>39.949638</v>
      </c>
      <c r="E2642">
        <v>-75.170670999999999</v>
      </c>
      <c r="F2642" t="s">
        <v>9320</v>
      </c>
      <c r="G2642">
        <v>495</v>
      </c>
      <c r="H2642">
        <v>3.5</v>
      </c>
      <c r="I2642" t="s">
        <v>9321</v>
      </c>
      <c r="J2642">
        <v>4</v>
      </c>
      <c r="K2642" t="s">
        <v>9322</v>
      </c>
      <c r="L2642" t="s">
        <v>9323</v>
      </c>
    </row>
    <row r="2643" spans="1:20" x14ac:dyDescent="0.3">
      <c r="A2643" t="s">
        <v>9318</v>
      </c>
      <c r="B2643" t="s">
        <v>9319</v>
      </c>
      <c r="C2643" t="s">
        <v>14</v>
      </c>
      <c r="D2643">
        <v>39.949638</v>
      </c>
      <c r="E2643">
        <v>-75.170670999999999</v>
      </c>
      <c r="F2643" t="s">
        <v>9320</v>
      </c>
      <c r="G2643">
        <v>495</v>
      </c>
      <c r="H2643">
        <v>3.5</v>
      </c>
      <c r="I2643" t="e">
        <f>-JSOAsdhCAAm8_OuUyFvQg</f>
        <v>#NAME?</v>
      </c>
      <c r="J2643">
        <v>4</v>
      </c>
      <c r="K2643" t="s">
        <v>9324</v>
      </c>
      <c r="L2643" t="s">
        <v>9325</v>
      </c>
    </row>
    <row r="2644" spans="1:20" x14ac:dyDescent="0.3">
      <c r="A2644" t="s">
        <v>9318</v>
      </c>
      <c r="B2644" t="s">
        <v>9319</v>
      </c>
      <c r="C2644" t="s">
        <v>14</v>
      </c>
      <c r="D2644">
        <v>39.949638</v>
      </c>
      <c r="E2644">
        <v>-75.170670999999999</v>
      </c>
      <c r="F2644" t="s">
        <v>9320</v>
      </c>
      <c r="G2644">
        <v>495</v>
      </c>
      <c r="H2644">
        <v>3.5</v>
      </c>
      <c r="I2644" t="s">
        <v>9326</v>
      </c>
      <c r="J2644">
        <v>4</v>
      </c>
      <c r="K2644" t="s">
        <v>9327</v>
      </c>
      <c r="L2644" t="s">
        <v>9328</v>
      </c>
    </row>
    <row r="2645" spans="1:20" x14ac:dyDescent="0.3">
      <c r="A2645" t="s">
        <v>9318</v>
      </c>
      <c r="B2645" t="s">
        <v>9319</v>
      </c>
      <c r="C2645" t="s">
        <v>14</v>
      </c>
      <c r="D2645">
        <v>39.949638</v>
      </c>
      <c r="E2645">
        <v>-75.170670999999999</v>
      </c>
      <c r="F2645" t="s">
        <v>9320</v>
      </c>
      <c r="G2645">
        <v>495</v>
      </c>
      <c r="H2645">
        <v>3.5</v>
      </c>
      <c r="I2645" t="s">
        <v>9329</v>
      </c>
      <c r="J2645">
        <v>5</v>
      </c>
      <c r="K2645" t="s">
        <v>9330</v>
      </c>
      <c r="L2645" t="s">
        <v>9331</v>
      </c>
    </row>
    <row r="2646" spans="1:20" x14ac:dyDescent="0.3">
      <c r="A2646" t="s">
        <v>9318</v>
      </c>
      <c r="B2646" t="s">
        <v>9319</v>
      </c>
      <c r="C2646" t="s">
        <v>14</v>
      </c>
      <c r="D2646">
        <v>39.949638</v>
      </c>
      <c r="E2646">
        <v>-75.170670999999999</v>
      </c>
      <c r="F2646" t="s">
        <v>9320</v>
      </c>
      <c r="G2646">
        <v>495</v>
      </c>
      <c r="H2646">
        <v>3.5</v>
      </c>
      <c r="I2646" t="s">
        <v>9332</v>
      </c>
      <c r="J2646">
        <v>5</v>
      </c>
      <c r="K2646" t="s">
        <v>9333</v>
      </c>
      <c r="L2646" t="s">
        <v>9334</v>
      </c>
    </row>
    <row r="2647" spans="1:20" x14ac:dyDescent="0.3">
      <c r="A2647" t="s">
        <v>9318</v>
      </c>
      <c r="B2647" t="s">
        <v>9319</v>
      </c>
      <c r="C2647" t="s">
        <v>14</v>
      </c>
      <c r="D2647">
        <v>39.949638</v>
      </c>
      <c r="E2647">
        <v>-75.170670999999999</v>
      </c>
      <c r="F2647" t="s">
        <v>9320</v>
      </c>
      <c r="G2647">
        <v>495</v>
      </c>
      <c r="H2647">
        <v>3.5</v>
      </c>
      <c r="I2647" t="s">
        <v>9335</v>
      </c>
      <c r="J2647">
        <v>5</v>
      </c>
      <c r="K2647" t="s">
        <v>9336</v>
      </c>
      <c r="L2647" t="s">
        <v>9337</v>
      </c>
    </row>
    <row r="2648" spans="1:20" x14ac:dyDescent="0.3">
      <c r="A2648" t="s">
        <v>9318</v>
      </c>
      <c r="B2648" t="s">
        <v>9319</v>
      </c>
      <c r="C2648" t="s">
        <v>14</v>
      </c>
      <c r="D2648">
        <v>39.949638</v>
      </c>
      <c r="E2648">
        <v>-75.170670999999999</v>
      </c>
      <c r="F2648" t="s">
        <v>9320</v>
      </c>
      <c r="G2648">
        <v>495</v>
      </c>
      <c r="H2648">
        <v>3.5</v>
      </c>
      <c r="I2648" t="s">
        <v>9338</v>
      </c>
      <c r="J2648">
        <v>4</v>
      </c>
      <c r="K2648" t="s">
        <v>9339</v>
      </c>
      <c r="L2648" t="s">
        <v>9340</v>
      </c>
    </row>
    <row r="2649" spans="1:20" x14ac:dyDescent="0.3">
      <c r="A2649" t="s">
        <v>9318</v>
      </c>
      <c r="B2649" t="s">
        <v>9319</v>
      </c>
      <c r="C2649" t="s">
        <v>14</v>
      </c>
      <c r="D2649">
        <v>39.949638</v>
      </c>
      <c r="E2649">
        <v>-75.170670999999999</v>
      </c>
      <c r="F2649" t="s">
        <v>9320</v>
      </c>
      <c r="G2649">
        <v>495</v>
      </c>
      <c r="H2649">
        <v>3.5</v>
      </c>
      <c r="I2649" t="s">
        <v>9341</v>
      </c>
      <c r="J2649">
        <v>5</v>
      </c>
      <c r="K2649" t="s">
        <v>9342</v>
      </c>
      <c r="L2649" t="s">
        <v>9343</v>
      </c>
      <c r="M2649" t="s">
        <v>9344</v>
      </c>
    </row>
    <row r="2650" spans="1:20" x14ac:dyDescent="0.3">
      <c r="A2650" t="s">
        <v>9318</v>
      </c>
      <c r="B2650" t="s">
        <v>9319</v>
      </c>
      <c r="C2650" t="s">
        <v>14</v>
      </c>
      <c r="D2650">
        <v>39.949638</v>
      </c>
      <c r="E2650">
        <v>-75.170670999999999</v>
      </c>
      <c r="F2650" t="s">
        <v>9320</v>
      </c>
      <c r="G2650">
        <v>495</v>
      </c>
      <c r="H2650">
        <v>3.5</v>
      </c>
      <c r="I2650" t="s">
        <v>9345</v>
      </c>
      <c r="J2650">
        <v>4</v>
      </c>
      <c r="L2650" t="s">
        <v>9346</v>
      </c>
    </row>
    <row r="2651" spans="1:20" x14ac:dyDescent="0.3">
      <c r="A2651" t="s">
        <v>9318</v>
      </c>
      <c r="B2651" t="s">
        <v>9319</v>
      </c>
      <c r="C2651" t="s">
        <v>14</v>
      </c>
      <c r="D2651">
        <v>39.949638</v>
      </c>
      <c r="E2651">
        <v>-75.170670999999999</v>
      </c>
      <c r="F2651" t="s">
        <v>9320</v>
      </c>
      <c r="G2651">
        <v>495</v>
      </c>
      <c r="H2651">
        <v>3.5</v>
      </c>
      <c r="I2651" t="s">
        <v>9347</v>
      </c>
      <c r="J2651">
        <v>5</v>
      </c>
      <c r="K2651" t="s">
        <v>9348</v>
      </c>
      <c r="L2651" t="s">
        <v>9349</v>
      </c>
    </row>
    <row r="2652" spans="1:20" x14ac:dyDescent="0.3">
      <c r="A2652" t="s">
        <v>9350</v>
      </c>
      <c r="B2652" t="s">
        <v>9351</v>
      </c>
      <c r="C2652" t="s">
        <v>14</v>
      </c>
      <c r="D2652">
        <v>39.952821</v>
      </c>
      <c r="E2652">
        <v>-75.210442</v>
      </c>
      <c r="F2652" t="s">
        <v>9352</v>
      </c>
      <c r="G2652">
        <v>494</v>
      </c>
      <c r="H2652">
        <v>3.5</v>
      </c>
      <c r="I2652" t="s">
        <v>9353</v>
      </c>
      <c r="J2652">
        <v>4</v>
      </c>
      <c r="K2652" t="s">
        <v>9354</v>
      </c>
      <c r="L2652" t="s">
        <v>519</v>
      </c>
    </row>
    <row r="2653" spans="1:20" x14ac:dyDescent="0.3">
      <c r="A2653" t="s">
        <v>9350</v>
      </c>
      <c r="B2653" t="s">
        <v>9351</v>
      </c>
      <c r="C2653" t="s">
        <v>14</v>
      </c>
      <c r="D2653">
        <v>39.952821</v>
      </c>
      <c r="E2653">
        <v>-75.210442</v>
      </c>
      <c r="F2653" t="s">
        <v>9352</v>
      </c>
      <c r="G2653">
        <v>494</v>
      </c>
      <c r="H2653">
        <v>3.5</v>
      </c>
      <c r="I2653" t="s">
        <v>9355</v>
      </c>
      <c r="J2653">
        <v>4</v>
      </c>
      <c r="K2653" t="s">
        <v>9356</v>
      </c>
      <c r="L2653" t="s">
        <v>9357</v>
      </c>
    </row>
    <row r="2654" spans="1:20" x14ac:dyDescent="0.3">
      <c r="A2654" t="s">
        <v>9350</v>
      </c>
      <c r="B2654" t="s">
        <v>9351</v>
      </c>
      <c r="C2654" t="s">
        <v>14</v>
      </c>
      <c r="D2654">
        <v>39.952821</v>
      </c>
      <c r="E2654">
        <v>-75.210442</v>
      </c>
      <c r="F2654" t="s">
        <v>9352</v>
      </c>
      <c r="G2654">
        <v>494</v>
      </c>
      <c r="H2654">
        <v>3.5</v>
      </c>
      <c r="I2654" t="s">
        <v>9358</v>
      </c>
      <c r="J2654">
        <v>2</v>
      </c>
      <c r="K2654" t="s">
        <v>9359</v>
      </c>
      <c r="L2654" t="s">
        <v>9360</v>
      </c>
    </row>
    <row r="2655" spans="1:20" x14ac:dyDescent="0.3">
      <c r="A2655" t="s">
        <v>9350</v>
      </c>
      <c r="B2655" t="s">
        <v>9351</v>
      </c>
      <c r="C2655" t="s">
        <v>14</v>
      </c>
      <c r="D2655">
        <v>39.952821</v>
      </c>
      <c r="E2655">
        <v>-75.210442</v>
      </c>
      <c r="F2655" t="s">
        <v>9352</v>
      </c>
      <c r="G2655">
        <v>494</v>
      </c>
      <c r="H2655">
        <v>3.5</v>
      </c>
      <c r="I2655" t="s">
        <v>9361</v>
      </c>
      <c r="J2655">
        <v>4</v>
      </c>
      <c r="L2655" t="s">
        <v>672</v>
      </c>
    </row>
    <row r="2656" spans="1:20" x14ac:dyDescent="0.3">
      <c r="A2656" t="s">
        <v>9350</v>
      </c>
      <c r="B2656" t="s">
        <v>9351</v>
      </c>
      <c r="C2656" t="s">
        <v>14</v>
      </c>
      <c r="D2656">
        <v>39.952821</v>
      </c>
      <c r="E2656">
        <v>-75.210442</v>
      </c>
      <c r="F2656" t="s">
        <v>9352</v>
      </c>
      <c r="G2656">
        <v>494</v>
      </c>
      <c r="H2656">
        <v>3.5</v>
      </c>
      <c r="I2656" t="s">
        <v>9362</v>
      </c>
      <c r="J2656">
        <v>1</v>
      </c>
      <c r="K2656" t="s">
        <v>9363</v>
      </c>
      <c r="L2656" t="s">
        <v>9364</v>
      </c>
      <c r="M2656" t="s">
        <v>9365</v>
      </c>
      <c r="N2656" t="s">
        <v>2528</v>
      </c>
      <c r="O2656" t="s">
        <v>9366</v>
      </c>
      <c r="P2656" t="s">
        <v>9367</v>
      </c>
      <c r="Q2656" t="s">
        <v>9368</v>
      </c>
      <c r="R2656" t="s">
        <v>9369</v>
      </c>
      <c r="S2656" t="s">
        <v>9370</v>
      </c>
      <c r="T2656" t="s">
        <v>9371</v>
      </c>
    </row>
    <row r="2657" spans="1:19" x14ac:dyDescent="0.3">
      <c r="A2657" t="s">
        <v>9350</v>
      </c>
      <c r="B2657" t="s">
        <v>9351</v>
      </c>
      <c r="C2657" t="s">
        <v>14</v>
      </c>
      <c r="D2657">
        <v>39.952821</v>
      </c>
      <c r="E2657">
        <v>-75.210442</v>
      </c>
      <c r="F2657" t="s">
        <v>9352</v>
      </c>
      <c r="G2657">
        <v>494</v>
      </c>
      <c r="H2657">
        <v>3.5</v>
      </c>
      <c r="I2657" t="s">
        <v>9372</v>
      </c>
      <c r="J2657">
        <v>3</v>
      </c>
      <c r="K2657" t="s">
        <v>9373</v>
      </c>
      <c r="L2657" t="s">
        <v>9374</v>
      </c>
    </row>
    <row r="2658" spans="1:19" x14ac:dyDescent="0.3">
      <c r="A2658" t="s">
        <v>9350</v>
      </c>
      <c r="B2658" t="s">
        <v>9351</v>
      </c>
      <c r="C2658" t="s">
        <v>14</v>
      </c>
      <c r="D2658">
        <v>39.952821</v>
      </c>
      <c r="E2658">
        <v>-75.210442</v>
      </c>
      <c r="F2658" t="s">
        <v>9352</v>
      </c>
      <c r="G2658">
        <v>494</v>
      </c>
      <c r="H2658">
        <v>3.5</v>
      </c>
      <c r="I2658" t="s">
        <v>9375</v>
      </c>
      <c r="J2658">
        <v>4</v>
      </c>
      <c r="L2658" t="s">
        <v>933</v>
      </c>
    </row>
    <row r="2659" spans="1:19" x14ac:dyDescent="0.3">
      <c r="A2659" t="s">
        <v>9350</v>
      </c>
      <c r="B2659" t="s">
        <v>9351</v>
      </c>
      <c r="C2659" t="s">
        <v>14</v>
      </c>
      <c r="D2659">
        <v>39.952821</v>
      </c>
      <c r="E2659">
        <v>-75.210442</v>
      </c>
      <c r="F2659" t="s">
        <v>9352</v>
      </c>
      <c r="G2659">
        <v>494</v>
      </c>
      <c r="H2659">
        <v>3.5</v>
      </c>
      <c r="I2659" t="s">
        <v>9376</v>
      </c>
      <c r="J2659">
        <v>4</v>
      </c>
      <c r="K2659" t="s">
        <v>9377</v>
      </c>
      <c r="L2659" t="s">
        <v>9378</v>
      </c>
    </row>
    <row r="2660" spans="1:19" x14ac:dyDescent="0.3">
      <c r="A2660" t="s">
        <v>9350</v>
      </c>
      <c r="B2660" t="s">
        <v>9351</v>
      </c>
      <c r="C2660" t="s">
        <v>14</v>
      </c>
      <c r="D2660">
        <v>39.952821</v>
      </c>
      <c r="E2660">
        <v>-75.210442</v>
      </c>
      <c r="F2660" t="s">
        <v>9352</v>
      </c>
      <c r="G2660">
        <v>494</v>
      </c>
      <c r="H2660">
        <v>3.5</v>
      </c>
      <c r="I2660" t="s">
        <v>9379</v>
      </c>
      <c r="J2660">
        <v>4</v>
      </c>
      <c r="K2660" t="s">
        <v>9380</v>
      </c>
      <c r="L2660" t="s">
        <v>9381</v>
      </c>
    </row>
    <row r="2661" spans="1:19" x14ac:dyDescent="0.3">
      <c r="A2661" t="s">
        <v>9350</v>
      </c>
      <c r="B2661" t="s">
        <v>9351</v>
      </c>
      <c r="C2661" t="s">
        <v>14</v>
      </c>
      <c r="D2661">
        <v>39.952821</v>
      </c>
      <c r="E2661">
        <v>-75.210442</v>
      </c>
      <c r="F2661" t="s">
        <v>9352</v>
      </c>
      <c r="G2661">
        <v>494</v>
      </c>
      <c r="H2661">
        <v>3.5</v>
      </c>
      <c r="I2661" t="s">
        <v>9382</v>
      </c>
      <c r="J2661">
        <v>5</v>
      </c>
      <c r="K2661" t="s">
        <v>9383</v>
      </c>
      <c r="L2661" t="s">
        <v>9384</v>
      </c>
    </row>
    <row r="2662" spans="1:19" x14ac:dyDescent="0.3">
      <c r="A2662" t="s">
        <v>9385</v>
      </c>
      <c r="B2662" t="s">
        <v>651</v>
      </c>
      <c r="C2662" t="s">
        <v>14</v>
      </c>
      <c r="D2662">
        <v>39.948900999999999</v>
      </c>
      <c r="E2662">
        <v>-75.145786999999999</v>
      </c>
      <c r="F2662" t="s">
        <v>9386</v>
      </c>
      <c r="G2662">
        <v>494</v>
      </c>
      <c r="H2662">
        <v>4</v>
      </c>
      <c r="I2662" t="s">
        <v>9387</v>
      </c>
      <c r="J2662">
        <v>5</v>
      </c>
      <c r="K2662" t="s">
        <v>9388</v>
      </c>
      <c r="L2662" t="s">
        <v>9389</v>
      </c>
    </row>
    <row r="2663" spans="1:19" x14ac:dyDescent="0.3">
      <c r="A2663" t="s">
        <v>9385</v>
      </c>
      <c r="B2663" t="s">
        <v>651</v>
      </c>
      <c r="C2663" t="s">
        <v>14</v>
      </c>
      <c r="D2663">
        <v>39.948900999999999</v>
      </c>
      <c r="E2663">
        <v>-75.145786999999999</v>
      </c>
      <c r="F2663" t="s">
        <v>9386</v>
      </c>
      <c r="G2663">
        <v>494</v>
      </c>
      <c r="H2663">
        <v>4</v>
      </c>
      <c r="I2663" t="s">
        <v>9390</v>
      </c>
      <c r="J2663">
        <v>4</v>
      </c>
      <c r="L2663" t="s">
        <v>9391</v>
      </c>
    </row>
    <row r="2664" spans="1:19" x14ac:dyDescent="0.3">
      <c r="A2664" t="s">
        <v>9385</v>
      </c>
      <c r="B2664" t="s">
        <v>651</v>
      </c>
      <c r="C2664" t="s">
        <v>14</v>
      </c>
      <c r="D2664">
        <v>39.948900999999999</v>
      </c>
      <c r="E2664">
        <v>-75.145786999999999</v>
      </c>
      <c r="F2664" t="s">
        <v>9386</v>
      </c>
      <c r="G2664">
        <v>494</v>
      </c>
      <c r="H2664">
        <v>4</v>
      </c>
      <c r="I2664" t="s">
        <v>9392</v>
      </c>
      <c r="J2664">
        <v>2</v>
      </c>
      <c r="K2664" t="s">
        <v>9393</v>
      </c>
      <c r="L2664" t="s">
        <v>9394</v>
      </c>
      <c r="M2664" t="s">
        <v>9395</v>
      </c>
      <c r="N2664" t="s">
        <v>9396</v>
      </c>
      <c r="O2664" t="s">
        <v>9397</v>
      </c>
      <c r="P2664" t="s">
        <v>9398</v>
      </c>
      <c r="Q2664" t="s">
        <v>9399</v>
      </c>
      <c r="R2664" t="s">
        <v>9400</v>
      </c>
      <c r="S2664" t="s">
        <v>4223</v>
      </c>
    </row>
    <row r="2665" spans="1:19" x14ac:dyDescent="0.3">
      <c r="A2665" t="s">
        <v>9385</v>
      </c>
      <c r="B2665" t="s">
        <v>651</v>
      </c>
      <c r="C2665" t="s">
        <v>14</v>
      </c>
      <c r="D2665">
        <v>39.948900999999999</v>
      </c>
      <c r="E2665">
        <v>-75.145786999999999</v>
      </c>
      <c r="F2665" t="s">
        <v>9386</v>
      </c>
      <c r="G2665">
        <v>494</v>
      </c>
      <c r="H2665">
        <v>4</v>
      </c>
      <c r="I2665" t="s">
        <v>9401</v>
      </c>
      <c r="J2665">
        <v>4</v>
      </c>
      <c r="K2665" t="s">
        <v>9402</v>
      </c>
      <c r="L2665" t="s">
        <v>9403</v>
      </c>
    </row>
    <row r="2666" spans="1:19" x14ac:dyDescent="0.3">
      <c r="A2666" t="s">
        <v>9385</v>
      </c>
      <c r="B2666" t="s">
        <v>651</v>
      </c>
      <c r="C2666" t="s">
        <v>14</v>
      </c>
      <c r="D2666">
        <v>39.948900999999999</v>
      </c>
      <c r="E2666">
        <v>-75.145786999999999</v>
      </c>
      <c r="F2666" t="s">
        <v>9386</v>
      </c>
      <c r="G2666">
        <v>494</v>
      </c>
      <c r="H2666">
        <v>4</v>
      </c>
      <c r="I2666" t="s">
        <v>9404</v>
      </c>
      <c r="J2666">
        <v>2</v>
      </c>
      <c r="K2666" t="s">
        <v>9405</v>
      </c>
      <c r="L2666" t="s">
        <v>9406</v>
      </c>
    </row>
    <row r="2667" spans="1:19" x14ac:dyDescent="0.3">
      <c r="A2667" t="s">
        <v>9385</v>
      </c>
      <c r="B2667" t="s">
        <v>651</v>
      </c>
      <c r="C2667" t="s">
        <v>14</v>
      </c>
      <c r="D2667">
        <v>39.948900999999999</v>
      </c>
      <c r="E2667">
        <v>-75.145786999999999</v>
      </c>
      <c r="F2667" t="s">
        <v>9386</v>
      </c>
      <c r="G2667">
        <v>494</v>
      </c>
      <c r="H2667">
        <v>4</v>
      </c>
      <c r="I2667" t="s">
        <v>9407</v>
      </c>
      <c r="J2667">
        <v>5</v>
      </c>
      <c r="K2667" t="s">
        <v>9408</v>
      </c>
      <c r="L2667" t="s">
        <v>9409</v>
      </c>
    </row>
    <row r="2668" spans="1:19" x14ac:dyDescent="0.3">
      <c r="A2668" t="s">
        <v>9385</v>
      </c>
      <c r="B2668" t="s">
        <v>651</v>
      </c>
      <c r="C2668" t="s">
        <v>14</v>
      </c>
      <c r="D2668">
        <v>39.948900999999999</v>
      </c>
      <c r="E2668">
        <v>-75.145786999999999</v>
      </c>
      <c r="F2668" t="s">
        <v>9386</v>
      </c>
      <c r="G2668">
        <v>494</v>
      </c>
      <c r="H2668">
        <v>4</v>
      </c>
      <c r="I2668" t="s">
        <v>9410</v>
      </c>
      <c r="J2668">
        <v>4</v>
      </c>
      <c r="K2668" t="s">
        <v>9411</v>
      </c>
      <c r="L2668" t="s">
        <v>9412</v>
      </c>
    </row>
    <row r="2669" spans="1:19" x14ac:dyDescent="0.3">
      <c r="A2669" t="s">
        <v>9385</v>
      </c>
      <c r="B2669" t="s">
        <v>651</v>
      </c>
      <c r="C2669" t="s">
        <v>14</v>
      </c>
      <c r="D2669">
        <v>39.948900999999999</v>
      </c>
      <c r="E2669">
        <v>-75.145786999999999</v>
      </c>
      <c r="F2669" t="s">
        <v>9386</v>
      </c>
      <c r="G2669">
        <v>494</v>
      </c>
      <c r="H2669">
        <v>4</v>
      </c>
      <c r="I2669" t="s">
        <v>9413</v>
      </c>
      <c r="J2669">
        <v>5</v>
      </c>
      <c r="K2669" t="s">
        <v>9414</v>
      </c>
      <c r="L2669" t="s">
        <v>9415</v>
      </c>
    </row>
    <row r="2670" spans="1:19" x14ac:dyDescent="0.3">
      <c r="A2670" t="s">
        <v>9385</v>
      </c>
      <c r="B2670" t="s">
        <v>651</v>
      </c>
      <c r="C2670" t="s">
        <v>14</v>
      </c>
      <c r="D2670">
        <v>39.948900999999999</v>
      </c>
      <c r="E2670">
        <v>-75.145786999999999</v>
      </c>
      <c r="F2670" t="s">
        <v>9386</v>
      </c>
      <c r="G2670">
        <v>494</v>
      </c>
      <c r="H2670">
        <v>4</v>
      </c>
      <c r="I2670" t="s">
        <v>9416</v>
      </c>
      <c r="J2670">
        <v>4</v>
      </c>
      <c r="K2670" t="s">
        <v>9417</v>
      </c>
      <c r="L2670" t="s">
        <v>9418</v>
      </c>
    </row>
    <row r="2671" spans="1:19" x14ac:dyDescent="0.3">
      <c r="A2671" t="s">
        <v>9385</v>
      </c>
      <c r="B2671" t="s">
        <v>651</v>
      </c>
      <c r="C2671" t="s">
        <v>14</v>
      </c>
      <c r="D2671">
        <v>39.948900999999999</v>
      </c>
      <c r="E2671">
        <v>-75.145786999999999</v>
      </c>
      <c r="F2671" t="s">
        <v>9386</v>
      </c>
      <c r="G2671">
        <v>494</v>
      </c>
      <c r="H2671">
        <v>4</v>
      </c>
      <c r="I2671" t="s">
        <v>9419</v>
      </c>
      <c r="J2671">
        <v>5</v>
      </c>
      <c r="K2671" t="s">
        <v>9420</v>
      </c>
      <c r="L2671" t="s">
        <v>9421</v>
      </c>
    </row>
    <row r="2672" spans="1:19" x14ac:dyDescent="0.3">
      <c r="A2672" t="s">
        <v>9422</v>
      </c>
      <c r="B2672" t="s">
        <v>9423</v>
      </c>
      <c r="C2672" t="s">
        <v>14</v>
      </c>
      <c r="D2672">
        <v>39.969578800000001</v>
      </c>
      <c r="E2672">
        <v>-75.138383200000007</v>
      </c>
      <c r="F2672" t="s">
        <v>9424</v>
      </c>
      <c r="G2672">
        <v>492</v>
      </c>
      <c r="H2672">
        <v>4</v>
      </c>
      <c r="I2672" t="s">
        <v>9425</v>
      </c>
      <c r="J2672">
        <v>5</v>
      </c>
      <c r="K2672" t="s">
        <v>9426</v>
      </c>
      <c r="L2672" t="s">
        <v>9427</v>
      </c>
    </row>
    <row r="2673" spans="1:25" x14ac:dyDescent="0.3">
      <c r="A2673" t="s">
        <v>9422</v>
      </c>
      <c r="B2673" t="s">
        <v>9423</v>
      </c>
      <c r="C2673" t="s">
        <v>14</v>
      </c>
      <c r="D2673">
        <v>39.969578800000001</v>
      </c>
      <c r="E2673">
        <v>-75.138383200000007</v>
      </c>
      <c r="F2673" t="s">
        <v>9424</v>
      </c>
      <c r="G2673">
        <v>492</v>
      </c>
      <c r="H2673">
        <v>4</v>
      </c>
      <c r="I2673" t="s">
        <v>9428</v>
      </c>
      <c r="J2673">
        <v>5</v>
      </c>
      <c r="K2673" t="s">
        <v>9429</v>
      </c>
      <c r="L2673" t="s">
        <v>9430</v>
      </c>
    </row>
    <row r="2674" spans="1:25" x14ac:dyDescent="0.3">
      <c r="A2674" t="s">
        <v>9422</v>
      </c>
      <c r="B2674" t="s">
        <v>9423</v>
      </c>
      <c r="C2674" t="s">
        <v>14</v>
      </c>
      <c r="D2674">
        <v>39.969578800000001</v>
      </c>
      <c r="E2674">
        <v>-75.138383200000007</v>
      </c>
      <c r="F2674" t="s">
        <v>9424</v>
      </c>
      <c r="G2674">
        <v>492</v>
      </c>
      <c r="H2674">
        <v>4</v>
      </c>
      <c r="I2674" t="s">
        <v>9431</v>
      </c>
      <c r="J2674">
        <v>4</v>
      </c>
      <c r="K2674" t="s">
        <v>9432</v>
      </c>
      <c r="L2674" t="s">
        <v>9433</v>
      </c>
      <c r="M2674" t="s">
        <v>9434</v>
      </c>
      <c r="N2674" t="s">
        <v>9435</v>
      </c>
      <c r="O2674" t="s">
        <v>9436</v>
      </c>
      <c r="P2674" t="s">
        <v>9437</v>
      </c>
      <c r="Q2674" t="s">
        <v>9438</v>
      </c>
      <c r="R2674" t="s">
        <v>9439</v>
      </c>
      <c r="S2674" t="s">
        <v>9440</v>
      </c>
      <c r="T2674" t="s">
        <v>9441</v>
      </c>
      <c r="U2674" t="s">
        <v>9442</v>
      </c>
      <c r="V2674" t="s">
        <v>9443</v>
      </c>
      <c r="W2674" t="s">
        <v>9444</v>
      </c>
      <c r="X2674" t="s">
        <v>9445</v>
      </c>
      <c r="Y2674" t="s">
        <v>1856</v>
      </c>
    </row>
    <row r="2675" spans="1:25" x14ac:dyDescent="0.3">
      <c r="A2675" t="s">
        <v>9422</v>
      </c>
      <c r="B2675" t="s">
        <v>9423</v>
      </c>
      <c r="C2675" t="s">
        <v>14</v>
      </c>
      <c r="D2675">
        <v>39.969578800000001</v>
      </c>
      <c r="E2675">
        <v>-75.138383200000007</v>
      </c>
      <c r="F2675" t="s">
        <v>9424</v>
      </c>
      <c r="G2675">
        <v>492</v>
      </c>
      <c r="H2675">
        <v>4</v>
      </c>
      <c r="I2675" t="s">
        <v>9446</v>
      </c>
      <c r="J2675">
        <v>5</v>
      </c>
      <c r="K2675" t="s">
        <v>9447</v>
      </c>
      <c r="L2675" t="s">
        <v>3950</v>
      </c>
    </row>
    <row r="2676" spans="1:25" x14ac:dyDescent="0.3">
      <c r="A2676" t="s">
        <v>9422</v>
      </c>
      <c r="B2676" t="s">
        <v>9423</v>
      </c>
      <c r="C2676" t="s">
        <v>14</v>
      </c>
      <c r="D2676">
        <v>39.969578800000001</v>
      </c>
      <c r="E2676">
        <v>-75.138383200000007</v>
      </c>
      <c r="F2676" t="s">
        <v>9424</v>
      </c>
      <c r="G2676">
        <v>492</v>
      </c>
      <c r="H2676">
        <v>4</v>
      </c>
      <c r="I2676" t="s">
        <v>9448</v>
      </c>
      <c r="J2676">
        <v>4</v>
      </c>
      <c r="K2676" t="s">
        <v>9449</v>
      </c>
      <c r="L2676" t="s">
        <v>9450</v>
      </c>
      <c r="M2676" t="s">
        <v>9451</v>
      </c>
      <c r="N2676" t="s">
        <v>9452</v>
      </c>
      <c r="O2676" t="s">
        <v>9453</v>
      </c>
      <c r="P2676" t="s">
        <v>9454</v>
      </c>
      <c r="Q2676" t="s">
        <v>9455</v>
      </c>
      <c r="R2676" t="s">
        <v>9456</v>
      </c>
      <c r="S2676" t="s">
        <v>9457</v>
      </c>
      <c r="T2676" t="s">
        <v>9458</v>
      </c>
      <c r="U2676" t="s">
        <v>9459</v>
      </c>
      <c r="V2676" t="s">
        <v>9460</v>
      </c>
      <c r="W2676" t="s">
        <v>9461</v>
      </c>
      <c r="X2676" t="s">
        <v>9462</v>
      </c>
      <c r="Y2676" t="s">
        <v>1525</v>
      </c>
    </row>
    <row r="2677" spans="1:25" x14ac:dyDescent="0.3">
      <c r="A2677" t="s">
        <v>9422</v>
      </c>
      <c r="B2677" t="s">
        <v>9423</v>
      </c>
      <c r="C2677" t="s">
        <v>14</v>
      </c>
      <c r="D2677">
        <v>39.969578800000001</v>
      </c>
      <c r="E2677">
        <v>-75.138383200000007</v>
      </c>
      <c r="F2677" t="s">
        <v>9424</v>
      </c>
      <c r="G2677">
        <v>492</v>
      </c>
      <c r="H2677">
        <v>4</v>
      </c>
      <c r="I2677" t="s">
        <v>9463</v>
      </c>
      <c r="J2677">
        <v>2</v>
      </c>
      <c r="K2677" t="s">
        <v>9464</v>
      </c>
      <c r="L2677" t="s">
        <v>9465</v>
      </c>
      <c r="M2677" t="s">
        <v>9466</v>
      </c>
      <c r="N2677" t="s">
        <v>9467</v>
      </c>
    </row>
    <row r="2678" spans="1:25" x14ac:dyDescent="0.3">
      <c r="A2678" t="s">
        <v>9422</v>
      </c>
      <c r="B2678" t="s">
        <v>9423</v>
      </c>
      <c r="C2678" t="s">
        <v>14</v>
      </c>
      <c r="D2678">
        <v>39.969578800000001</v>
      </c>
      <c r="E2678">
        <v>-75.138383200000007</v>
      </c>
      <c r="F2678" t="s">
        <v>9424</v>
      </c>
      <c r="G2678">
        <v>492</v>
      </c>
      <c r="H2678">
        <v>4</v>
      </c>
      <c r="I2678" t="s">
        <v>9468</v>
      </c>
      <c r="J2678">
        <v>3</v>
      </c>
      <c r="K2678" t="s">
        <v>9469</v>
      </c>
      <c r="L2678" t="s">
        <v>9470</v>
      </c>
    </row>
    <row r="2679" spans="1:25" x14ac:dyDescent="0.3">
      <c r="A2679" t="s">
        <v>9422</v>
      </c>
      <c r="B2679" t="s">
        <v>9423</v>
      </c>
      <c r="C2679" t="s">
        <v>14</v>
      </c>
      <c r="D2679">
        <v>39.969578800000001</v>
      </c>
      <c r="E2679">
        <v>-75.138383200000007</v>
      </c>
      <c r="F2679" t="s">
        <v>9424</v>
      </c>
      <c r="G2679">
        <v>492</v>
      </c>
      <c r="H2679">
        <v>4</v>
      </c>
      <c r="I2679" t="s">
        <v>9471</v>
      </c>
      <c r="J2679">
        <v>5</v>
      </c>
      <c r="K2679" t="s">
        <v>9472</v>
      </c>
      <c r="L2679" t="s">
        <v>9473</v>
      </c>
    </row>
    <row r="2680" spans="1:25" x14ac:dyDescent="0.3">
      <c r="A2680" t="s">
        <v>9422</v>
      </c>
      <c r="B2680" t="s">
        <v>9423</v>
      </c>
      <c r="C2680" t="s">
        <v>14</v>
      </c>
      <c r="D2680">
        <v>39.969578800000001</v>
      </c>
      <c r="E2680">
        <v>-75.138383200000007</v>
      </c>
      <c r="F2680" t="s">
        <v>9424</v>
      </c>
      <c r="G2680">
        <v>492</v>
      </c>
      <c r="H2680">
        <v>4</v>
      </c>
      <c r="I2680" t="s">
        <v>9474</v>
      </c>
      <c r="J2680">
        <v>5</v>
      </c>
      <c r="K2680" t="s">
        <v>9475</v>
      </c>
      <c r="L2680" t="s">
        <v>9476</v>
      </c>
    </row>
    <row r="2681" spans="1:25" x14ac:dyDescent="0.3">
      <c r="A2681" t="s">
        <v>9422</v>
      </c>
      <c r="B2681" t="s">
        <v>9423</v>
      </c>
      <c r="C2681" t="s">
        <v>14</v>
      </c>
      <c r="D2681">
        <v>39.969578800000001</v>
      </c>
      <c r="E2681">
        <v>-75.138383200000007</v>
      </c>
      <c r="F2681" t="s">
        <v>9424</v>
      </c>
      <c r="G2681">
        <v>492</v>
      </c>
      <c r="H2681">
        <v>4</v>
      </c>
      <c r="I2681" t="s">
        <v>9477</v>
      </c>
      <c r="J2681">
        <v>5</v>
      </c>
      <c r="K2681" t="s">
        <v>9478</v>
      </c>
      <c r="L2681" t="s">
        <v>9479</v>
      </c>
    </row>
    <row r="2682" spans="1:25" x14ac:dyDescent="0.3">
      <c r="A2682" t="s">
        <v>9480</v>
      </c>
      <c r="B2682" t="s">
        <v>9481</v>
      </c>
      <c r="C2682" t="s">
        <v>14</v>
      </c>
      <c r="D2682">
        <v>39.9466441</v>
      </c>
      <c r="E2682">
        <v>-75.163186699999997</v>
      </c>
      <c r="F2682" t="s">
        <v>9482</v>
      </c>
      <c r="G2682">
        <v>489</v>
      </c>
      <c r="H2682">
        <v>4.5</v>
      </c>
      <c r="I2682" t="s">
        <v>9483</v>
      </c>
      <c r="J2682">
        <v>5</v>
      </c>
      <c r="K2682" t="s">
        <v>9484</v>
      </c>
      <c r="L2682" t="s">
        <v>9485</v>
      </c>
    </row>
    <row r="2683" spans="1:25" x14ac:dyDescent="0.3">
      <c r="A2683" t="s">
        <v>9480</v>
      </c>
      <c r="B2683" t="s">
        <v>9481</v>
      </c>
      <c r="C2683" t="s">
        <v>14</v>
      </c>
      <c r="D2683">
        <v>39.9466441</v>
      </c>
      <c r="E2683">
        <v>-75.163186699999997</v>
      </c>
      <c r="F2683" t="s">
        <v>9482</v>
      </c>
      <c r="G2683">
        <v>489</v>
      </c>
      <c r="H2683">
        <v>4.5</v>
      </c>
      <c r="I2683" t="e">
        <f>-MhQwixnGnUZvsqz2gr7rQ</f>
        <v>#NAME?</v>
      </c>
      <c r="J2683">
        <v>5</v>
      </c>
      <c r="K2683" t="s">
        <v>9486</v>
      </c>
      <c r="L2683" t="s">
        <v>1184</v>
      </c>
    </row>
    <row r="2684" spans="1:25" x14ac:dyDescent="0.3">
      <c r="A2684" t="s">
        <v>9480</v>
      </c>
      <c r="B2684" t="s">
        <v>9481</v>
      </c>
      <c r="C2684" t="s">
        <v>14</v>
      </c>
      <c r="D2684">
        <v>39.9466441</v>
      </c>
      <c r="E2684">
        <v>-75.163186699999997</v>
      </c>
      <c r="F2684" t="s">
        <v>9482</v>
      </c>
      <c r="G2684">
        <v>489</v>
      </c>
      <c r="H2684">
        <v>4.5</v>
      </c>
      <c r="I2684" t="s">
        <v>9487</v>
      </c>
      <c r="J2684">
        <v>5</v>
      </c>
      <c r="L2684" t="s">
        <v>9488</v>
      </c>
    </row>
    <row r="2685" spans="1:25" x14ac:dyDescent="0.3">
      <c r="A2685" t="s">
        <v>9480</v>
      </c>
      <c r="B2685" t="s">
        <v>9481</v>
      </c>
      <c r="C2685" t="s">
        <v>14</v>
      </c>
      <c r="D2685">
        <v>39.9466441</v>
      </c>
      <c r="E2685">
        <v>-75.163186699999997</v>
      </c>
      <c r="F2685" t="s">
        <v>9482</v>
      </c>
      <c r="G2685">
        <v>489</v>
      </c>
      <c r="H2685">
        <v>4.5</v>
      </c>
      <c r="I2685" t="s">
        <v>9489</v>
      </c>
      <c r="J2685">
        <v>5</v>
      </c>
      <c r="K2685" t="s">
        <v>9490</v>
      </c>
      <c r="L2685" t="s">
        <v>1916</v>
      </c>
    </row>
    <row r="2686" spans="1:25" x14ac:dyDescent="0.3">
      <c r="A2686" t="s">
        <v>9480</v>
      </c>
      <c r="B2686" t="s">
        <v>9481</v>
      </c>
      <c r="C2686" t="s">
        <v>14</v>
      </c>
      <c r="D2686">
        <v>39.9466441</v>
      </c>
      <c r="E2686">
        <v>-75.163186699999997</v>
      </c>
      <c r="F2686" t="s">
        <v>9482</v>
      </c>
      <c r="G2686">
        <v>489</v>
      </c>
      <c r="H2686">
        <v>4.5</v>
      </c>
      <c r="I2686" t="s">
        <v>9491</v>
      </c>
      <c r="J2686">
        <v>5</v>
      </c>
      <c r="K2686" t="s">
        <v>9492</v>
      </c>
      <c r="L2686" t="s">
        <v>9493</v>
      </c>
    </row>
    <row r="2687" spans="1:25" x14ac:dyDescent="0.3">
      <c r="A2687" t="s">
        <v>9480</v>
      </c>
      <c r="B2687" t="s">
        <v>9481</v>
      </c>
      <c r="C2687" t="s">
        <v>14</v>
      </c>
      <c r="D2687">
        <v>39.9466441</v>
      </c>
      <c r="E2687">
        <v>-75.163186699999997</v>
      </c>
      <c r="F2687" t="s">
        <v>9482</v>
      </c>
      <c r="G2687">
        <v>489</v>
      </c>
      <c r="H2687">
        <v>4.5</v>
      </c>
      <c r="I2687" t="s">
        <v>9494</v>
      </c>
      <c r="J2687">
        <v>5</v>
      </c>
      <c r="K2687" t="s">
        <v>9495</v>
      </c>
      <c r="L2687" t="s">
        <v>9496</v>
      </c>
    </row>
    <row r="2688" spans="1:25" x14ac:dyDescent="0.3">
      <c r="A2688" t="s">
        <v>9480</v>
      </c>
      <c r="B2688" t="s">
        <v>9481</v>
      </c>
      <c r="C2688" t="s">
        <v>14</v>
      </c>
      <c r="D2688">
        <v>39.9466441</v>
      </c>
      <c r="E2688">
        <v>-75.163186699999997</v>
      </c>
      <c r="F2688" t="s">
        <v>9482</v>
      </c>
      <c r="G2688">
        <v>489</v>
      </c>
      <c r="H2688">
        <v>4.5</v>
      </c>
      <c r="I2688" t="s">
        <v>9497</v>
      </c>
      <c r="J2688">
        <v>4</v>
      </c>
      <c r="K2688" t="s">
        <v>9498</v>
      </c>
      <c r="L2688" t="s">
        <v>9499</v>
      </c>
      <c r="M2688" t="s">
        <v>9500</v>
      </c>
    </row>
    <row r="2689" spans="1:51" x14ac:dyDescent="0.3">
      <c r="A2689" t="s">
        <v>9480</v>
      </c>
      <c r="B2689" t="s">
        <v>9481</v>
      </c>
      <c r="C2689" t="s">
        <v>14</v>
      </c>
      <c r="D2689">
        <v>39.9466441</v>
      </c>
      <c r="E2689">
        <v>-75.163186699999997</v>
      </c>
      <c r="F2689" t="s">
        <v>9482</v>
      </c>
      <c r="G2689">
        <v>489</v>
      </c>
      <c r="H2689">
        <v>4.5</v>
      </c>
      <c r="I2689" t="s">
        <v>9501</v>
      </c>
      <c r="J2689">
        <v>5</v>
      </c>
      <c r="K2689" t="s">
        <v>9502</v>
      </c>
      <c r="L2689" t="s">
        <v>9503</v>
      </c>
    </row>
    <row r="2690" spans="1:51" x14ac:dyDescent="0.3">
      <c r="A2690" t="s">
        <v>9480</v>
      </c>
      <c r="B2690" t="s">
        <v>9481</v>
      </c>
      <c r="C2690" t="s">
        <v>14</v>
      </c>
      <c r="D2690">
        <v>39.9466441</v>
      </c>
      <c r="E2690">
        <v>-75.163186699999997</v>
      </c>
      <c r="F2690" t="s">
        <v>9482</v>
      </c>
      <c r="G2690">
        <v>489</v>
      </c>
      <c r="H2690">
        <v>4.5</v>
      </c>
      <c r="I2690" t="s">
        <v>9504</v>
      </c>
      <c r="J2690">
        <v>5</v>
      </c>
      <c r="K2690" t="s">
        <v>9505</v>
      </c>
      <c r="L2690" t="s">
        <v>9506</v>
      </c>
      <c r="M2690" t="s">
        <v>9507</v>
      </c>
      <c r="N2690" t="s">
        <v>9508</v>
      </c>
      <c r="O2690" t="s">
        <v>9509</v>
      </c>
      <c r="P2690" t="s">
        <v>9510</v>
      </c>
      <c r="Q2690" t="s">
        <v>9511</v>
      </c>
      <c r="R2690" t="s">
        <v>9512</v>
      </c>
      <c r="S2690" t="s">
        <v>9513</v>
      </c>
      <c r="T2690" t="s">
        <v>9514</v>
      </c>
      <c r="U2690" t="s">
        <v>9515</v>
      </c>
      <c r="V2690" t="s">
        <v>9516</v>
      </c>
      <c r="W2690" t="s">
        <v>9517</v>
      </c>
      <c r="X2690" t="s">
        <v>9518</v>
      </c>
      <c r="Y2690" t="s">
        <v>9519</v>
      </c>
      <c r="Z2690" t="s">
        <v>9520</v>
      </c>
      <c r="AA2690" t="s">
        <v>9521</v>
      </c>
      <c r="AB2690" t="s">
        <v>9522</v>
      </c>
      <c r="AC2690" t="s">
        <v>9523</v>
      </c>
      <c r="AD2690" t="s">
        <v>9524</v>
      </c>
      <c r="AE2690" t="s">
        <v>9525</v>
      </c>
      <c r="AF2690" t="s">
        <v>9526</v>
      </c>
      <c r="AG2690" t="s">
        <v>9527</v>
      </c>
      <c r="AH2690" t="s">
        <v>9528</v>
      </c>
      <c r="AI2690" t="s">
        <v>9529</v>
      </c>
      <c r="AJ2690" t="s">
        <v>9530</v>
      </c>
      <c r="AK2690" t="s">
        <v>9531</v>
      </c>
      <c r="AL2690" t="s">
        <v>9532</v>
      </c>
      <c r="AM2690" t="s">
        <v>9533</v>
      </c>
      <c r="AN2690" t="s">
        <v>9534</v>
      </c>
      <c r="AO2690" t="s">
        <v>9535</v>
      </c>
      <c r="AP2690" t="s">
        <v>9536</v>
      </c>
      <c r="AQ2690" t="s">
        <v>9537</v>
      </c>
      <c r="AR2690" t="s">
        <v>9538</v>
      </c>
      <c r="AS2690" t="s">
        <v>9539</v>
      </c>
      <c r="AT2690" t="s">
        <v>9540</v>
      </c>
      <c r="AU2690" t="s">
        <v>9541</v>
      </c>
      <c r="AV2690" t="s">
        <v>9542</v>
      </c>
      <c r="AW2690" t="s">
        <v>9543</v>
      </c>
      <c r="AX2690" t="s">
        <v>9544</v>
      </c>
      <c r="AY2690" t="s">
        <v>9545</v>
      </c>
    </row>
    <row r="2691" spans="1:51" x14ac:dyDescent="0.3">
      <c r="A2691" t="s">
        <v>9480</v>
      </c>
      <c r="B2691" t="s">
        <v>9481</v>
      </c>
      <c r="C2691" t="s">
        <v>14</v>
      </c>
      <c r="D2691">
        <v>39.9466441</v>
      </c>
      <c r="E2691">
        <v>-75.163186699999997</v>
      </c>
      <c r="F2691" t="s">
        <v>9482</v>
      </c>
      <c r="G2691">
        <v>489</v>
      </c>
      <c r="H2691">
        <v>4.5</v>
      </c>
      <c r="I2691" t="e">
        <f>-jkjxyU2-e0Kgqbk6NXKbA</f>
        <v>#NAME?</v>
      </c>
      <c r="J2691">
        <v>5</v>
      </c>
      <c r="K2691" t="s">
        <v>9546</v>
      </c>
      <c r="L2691" t="s">
        <v>9547</v>
      </c>
      <c r="M2691" t="s">
        <v>9548</v>
      </c>
      <c r="N2691" t="s">
        <v>9549</v>
      </c>
    </row>
    <row r="2692" spans="1:51" x14ac:dyDescent="0.3">
      <c r="A2692" t="s">
        <v>9550</v>
      </c>
      <c r="B2692" t="s">
        <v>9551</v>
      </c>
      <c r="C2692" t="s">
        <v>14</v>
      </c>
      <c r="D2692">
        <v>39.9476637</v>
      </c>
      <c r="E2692">
        <v>-75.166163999999995</v>
      </c>
      <c r="F2692" t="s">
        <v>9552</v>
      </c>
      <c r="G2692">
        <v>488</v>
      </c>
      <c r="H2692">
        <v>3.5</v>
      </c>
      <c r="I2692" t="s">
        <v>9553</v>
      </c>
      <c r="J2692">
        <v>3</v>
      </c>
      <c r="K2692" t="s">
        <v>9554</v>
      </c>
      <c r="L2692" t="s">
        <v>8306</v>
      </c>
    </row>
    <row r="2693" spans="1:51" x14ac:dyDescent="0.3">
      <c r="A2693" t="s">
        <v>9550</v>
      </c>
      <c r="B2693" t="s">
        <v>9551</v>
      </c>
      <c r="C2693" t="s">
        <v>14</v>
      </c>
      <c r="D2693">
        <v>39.9476637</v>
      </c>
      <c r="E2693">
        <v>-75.166163999999995</v>
      </c>
      <c r="F2693" t="s">
        <v>9552</v>
      </c>
      <c r="G2693">
        <v>488</v>
      </c>
      <c r="H2693">
        <v>3.5</v>
      </c>
      <c r="I2693" t="s">
        <v>9555</v>
      </c>
      <c r="J2693">
        <v>4</v>
      </c>
      <c r="K2693" t="s">
        <v>9556</v>
      </c>
      <c r="L2693" t="s">
        <v>4595</v>
      </c>
    </row>
    <row r="2694" spans="1:51" x14ac:dyDescent="0.3">
      <c r="A2694" t="s">
        <v>9550</v>
      </c>
      <c r="B2694" t="s">
        <v>9551</v>
      </c>
      <c r="C2694" t="s">
        <v>14</v>
      </c>
      <c r="D2694">
        <v>39.9476637</v>
      </c>
      <c r="E2694">
        <v>-75.166163999999995</v>
      </c>
      <c r="F2694" t="s">
        <v>9552</v>
      </c>
      <c r="G2694">
        <v>488</v>
      </c>
      <c r="H2694">
        <v>3.5</v>
      </c>
      <c r="I2694" t="s">
        <v>9557</v>
      </c>
      <c r="J2694">
        <v>4</v>
      </c>
      <c r="K2694" t="s">
        <v>9558</v>
      </c>
      <c r="L2694" t="s">
        <v>9559</v>
      </c>
    </row>
    <row r="2695" spans="1:51" x14ac:dyDescent="0.3">
      <c r="A2695" t="s">
        <v>9550</v>
      </c>
      <c r="B2695" t="s">
        <v>9551</v>
      </c>
      <c r="C2695" t="s">
        <v>14</v>
      </c>
      <c r="D2695">
        <v>39.9476637</v>
      </c>
      <c r="E2695">
        <v>-75.166163999999995</v>
      </c>
      <c r="F2695" t="s">
        <v>9552</v>
      </c>
      <c r="G2695">
        <v>488</v>
      </c>
      <c r="H2695">
        <v>3.5</v>
      </c>
      <c r="I2695" t="s">
        <v>9560</v>
      </c>
      <c r="J2695">
        <v>1</v>
      </c>
      <c r="K2695" t="s">
        <v>9561</v>
      </c>
      <c r="L2695" t="s">
        <v>9562</v>
      </c>
    </row>
    <row r="2696" spans="1:51" x14ac:dyDescent="0.3">
      <c r="A2696" t="s">
        <v>9550</v>
      </c>
      <c r="B2696" t="s">
        <v>9551</v>
      </c>
      <c r="C2696" t="s">
        <v>14</v>
      </c>
      <c r="D2696">
        <v>39.9476637</v>
      </c>
      <c r="E2696">
        <v>-75.166163999999995</v>
      </c>
      <c r="F2696" t="s">
        <v>9552</v>
      </c>
      <c r="G2696">
        <v>488</v>
      </c>
      <c r="H2696">
        <v>3.5</v>
      </c>
      <c r="I2696" t="s">
        <v>9563</v>
      </c>
      <c r="J2696">
        <v>2</v>
      </c>
      <c r="K2696" t="s">
        <v>9564</v>
      </c>
      <c r="L2696" t="s">
        <v>9565</v>
      </c>
    </row>
    <row r="2697" spans="1:51" x14ac:dyDescent="0.3">
      <c r="A2697" t="s">
        <v>9550</v>
      </c>
      <c r="B2697" t="s">
        <v>9551</v>
      </c>
      <c r="C2697" t="s">
        <v>14</v>
      </c>
      <c r="D2697">
        <v>39.9476637</v>
      </c>
      <c r="E2697">
        <v>-75.166163999999995</v>
      </c>
      <c r="F2697" t="s">
        <v>9552</v>
      </c>
      <c r="G2697">
        <v>488</v>
      </c>
      <c r="H2697">
        <v>3.5</v>
      </c>
      <c r="I2697" t="s">
        <v>9566</v>
      </c>
      <c r="J2697">
        <v>1</v>
      </c>
      <c r="K2697" t="s">
        <v>9567</v>
      </c>
      <c r="L2697" t="s">
        <v>8306</v>
      </c>
    </row>
    <row r="2698" spans="1:51" x14ac:dyDescent="0.3">
      <c r="A2698" t="s">
        <v>9550</v>
      </c>
      <c r="B2698" t="s">
        <v>9551</v>
      </c>
      <c r="C2698" t="s">
        <v>14</v>
      </c>
      <c r="D2698">
        <v>39.9476637</v>
      </c>
      <c r="E2698">
        <v>-75.166163999999995</v>
      </c>
      <c r="F2698" t="s">
        <v>9552</v>
      </c>
      <c r="G2698">
        <v>488</v>
      </c>
      <c r="H2698">
        <v>3.5</v>
      </c>
      <c r="I2698" t="s">
        <v>9568</v>
      </c>
      <c r="J2698">
        <v>1</v>
      </c>
      <c r="K2698" t="s">
        <v>9569</v>
      </c>
      <c r="L2698" t="s">
        <v>9570</v>
      </c>
    </row>
    <row r="2699" spans="1:51" x14ac:dyDescent="0.3">
      <c r="A2699" t="s">
        <v>9550</v>
      </c>
      <c r="B2699" t="s">
        <v>9551</v>
      </c>
      <c r="C2699" t="s">
        <v>14</v>
      </c>
      <c r="D2699">
        <v>39.9476637</v>
      </c>
      <c r="E2699">
        <v>-75.166163999999995</v>
      </c>
      <c r="F2699" t="s">
        <v>9552</v>
      </c>
      <c r="G2699">
        <v>488</v>
      </c>
      <c r="H2699">
        <v>3.5</v>
      </c>
      <c r="I2699" t="s">
        <v>9571</v>
      </c>
      <c r="J2699">
        <v>3</v>
      </c>
      <c r="K2699" t="s">
        <v>9572</v>
      </c>
      <c r="L2699" t="s">
        <v>9573</v>
      </c>
    </row>
    <row r="2700" spans="1:51" x14ac:dyDescent="0.3">
      <c r="A2700" t="s">
        <v>9550</v>
      </c>
      <c r="B2700" t="s">
        <v>9551</v>
      </c>
      <c r="C2700" t="s">
        <v>14</v>
      </c>
      <c r="D2700">
        <v>39.9476637</v>
      </c>
      <c r="E2700">
        <v>-75.166163999999995</v>
      </c>
      <c r="F2700" t="s">
        <v>9552</v>
      </c>
      <c r="G2700">
        <v>488</v>
      </c>
      <c r="H2700">
        <v>3.5</v>
      </c>
      <c r="I2700" t="s">
        <v>9574</v>
      </c>
      <c r="J2700">
        <v>4</v>
      </c>
      <c r="K2700" t="s">
        <v>9575</v>
      </c>
      <c r="L2700" t="s">
        <v>9576</v>
      </c>
    </row>
    <row r="2701" spans="1:51" x14ac:dyDescent="0.3">
      <c r="A2701" t="s">
        <v>9550</v>
      </c>
      <c r="B2701" t="s">
        <v>9551</v>
      </c>
      <c r="C2701" t="s">
        <v>14</v>
      </c>
      <c r="D2701">
        <v>39.9476637</v>
      </c>
      <c r="E2701">
        <v>-75.166163999999995</v>
      </c>
      <c r="F2701" t="s">
        <v>9552</v>
      </c>
      <c r="G2701">
        <v>488</v>
      </c>
      <c r="H2701">
        <v>3.5</v>
      </c>
      <c r="I2701" t="s">
        <v>9577</v>
      </c>
      <c r="J2701">
        <v>4</v>
      </c>
      <c r="K2701" t="s">
        <v>9578</v>
      </c>
      <c r="L2701" t="s">
        <v>9579</v>
      </c>
    </row>
    <row r="2702" spans="1:51" x14ac:dyDescent="0.3">
      <c r="A2702" t="s">
        <v>9580</v>
      </c>
      <c r="B2702" t="s">
        <v>9581</v>
      </c>
      <c r="C2702" t="s">
        <v>14</v>
      </c>
      <c r="D2702">
        <v>39.964673500000004</v>
      </c>
      <c r="E2702">
        <v>-75.174100199999998</v>
      </c>
      <c r="F2702" t="s">
        <v>9582</v>
      </c>
      <c r="G2702">
        <v>488</v>
      </c>
      <c r="H2702">
        <v>4.5</v>
      </c>
      <c r="I2702" t="s">
        <v>9583</v>
      </c>
      <c r="J2702">
        <v>4</v>
      </c>
      <c r="K2702" t="s">
        <v>9584</v>
      </c>
      <c r="L2702" t="s">
        <v>9585</v>
      </c>
    </row>
    <row r="2703" spans="1:51" x14ac:dyDescent="0.3">
      <c r="A2703" t="s">
        <v>9580</v>
      </c>
      <c r="B2703" t="s">
        <v>9581</v>
      </c>
      <c r="C2703" t="s">
        <v>14</v>
      </c>
      <c r="D2703">
        <v>39.964673500000004</v>
      </c>
      <c r="E2703">
        <v>-75.174100199999998</v>
      </c>
      <c r="F2703" t="s">
        <v>9582</v>
      </c>
      <c r="G2703">
        <v>488</v>
      </c>
      <c r="H2703">
        <v>4.5</v>
      </c>
      <c r="I2703" t="s">
        <v>9586</v>
      </c>
      <c r="J2703">
        <v>5</v>
      </c>
      <c r="K2703" t="s">
        <v>9587</v>
      </c>
      <c r="L2703" t="s">
        <v>9588</v>
      </c>
    </row>
    <row r="2704" spans="1:51" x14ac:dyDescent="0.3">
      <c r="A2704" t="s">
        <v>9580</v>
      </c>
      <c r="B2704" t="s">
        <v>9581</v>
      </c>
      <c r="C2704" t="s">
        <v>14</v>
      </c>
      <c r="D2704">
        <v>39.964673500000004</v>
      </c>
      <c r="E2704">
        <v>-75.174100199999998</v>
      </c>
      <c r="F2704" t="s">
        <v>9582</v>
      </c>
      <c r="G2704">
        <v>488</v>
      </c>
      <c r="H2704">
        <v>4.5</v>
      </c>
      <c r="I2704" t="s">
        <v>9589</v>
      </c>
      <c r="J2704">
        <v>5</v>
      </c>
      <c r="K2704" t="s">
        <v>9590</v>
      </c>
      <c r="L2704" t="s">
        <v>9591</v>
      </c>
    </row>
    <row r="2705" spans="1:21" x14ac:dyDescent="0.3">
      <c r="A2705" t="s">
        <v>9580</v>
      </c>
      <c r="B2705" t="s">
        <v>9581</v>
      </c>
      <c r="C2705" t="s">
        <v>14</v>
      </c>
      <c r="D2705">
        <v>39.964673500000004</v>
      </c>
      <c r="E2705">
        <v>-75.174100199999998</v>
      </c>
      <c r="F2705" t="s">
        <v>9582</v>
      </c>
      <c r="G2705">
        <v>488</v>
      </c>
      <c r="H2705">
        <v>4.5</v>
      </c>
      <c r="I2705" t="s">
        <v>9592</v>
      </c>
      <c r="J2705">
        <v>4</v>
      </c>
      <c r="L2705" t="s">
        <v>9593</v>
      </c>
    </row>
    <row r="2706" spans="1:21" x14ac:dyDescent="0.3">
      <c r="A2706" t="s">
        <v>9580</v>
      </c>
      <c r="B2706" t="s">
        <v>9581</v>
      </c>
      <c r="C2706" t="s">
        <v>14</v>
      </c>
      <c r="D2706">
        <v>39.964673500000004</v>
      </c>
      <c r="E2706">
        <v>-75.174100199999998</v>
      </c>
      <c r="F2706" t="s">
        <v>9582</v>
      </c>
      <c r="G2706">
        <v>488</v>
      </c>
      <c r="H2706">
        <v>4.5</v>
      </c>
      <c r="I2706" t="s">
        <v>9594</v>
      </c>
      <c r="J2706">
        <v>3</v>
      </c>
      <c r="K2706" t="s">
        <v>9595</v>
      </c>
      <c r="L2706" t="s">
        <v>9596</v>
      </c>
    </row>
    <row r="2707" spans="1:21" x14ac:dyDescent="0.3">
      <c r="A2707" t="s">
        <v>9580</v>
      </c>
      <c r="B2707" t="s">
        <v>9581</v>
      </c>
      <c r="C2707" t="s">
        <v>14</v>
      </c>
      <c r="D2707">
        <v>39.964673500000004</v>
      </c>
      <c r="E2707">
        <v>-75.174100199999998</v>
      </c>
      <c r="F2707" t="s">
        <v>9582</v>
      </c>
      <c r="G2707">
        <v>488</v>
      </c>
      <c r="H2707">
        <v>4.5</v>
      </c>
      <c r="I2707" t="s">
        <v>9597</v>
      </c>
      <c r="J2707">
        <v>5</v>
      </c>
      <c r="K2707" t="s">
        <v>9598</v>
      </c>
      <c r="L2707" t="s">
        <v>9599</v>
      </c>
    </row>
    <row r="2708" spans="1:21" x14ac:dyDescent="0.3">
      <c r="A2708" t="s">
        <v>9580</v>
      </c>
      <c r="B2708" t="s">
        <v>9581</v>
      </c>
      <c r="C2708" t="s">
        <v>14</v>
      </c>
      <c r="D2708">
        <v>39.964673500000004</v>
      </c>
      <c r="E2708">
        <v>-75.174100199999998</v>
      </c>
      <c r="F2708" t="s">
        <v>9582</v>
      </c>
      <c r="G2708">
        <v>488</v>
      </c>
      <c r="H2708">
        <v>4.5</v>
      </c>
      <c r="I2708" t="s">
        <v>9600</v>
      </c>
      <c r="J2708">
        <v>5</v>
      </c>
      <c r="K2708" t="s">
        <v>9601</v>
      </c>
      <c r="L2708" t="s">
        <v>9602</v>
      </c>
    </row>
    <row r="2709" spans="1:21" x14ac:dyDescent="0.3">
      <c r="A2709" t="s">
        <v>9580</v>
      </c>
      <c r="B2709" t="s">
        <v>9581</v>
      </c>
      <c r="C2709" t="s">
        <v>14</v>
      </c>
      <c r="D2709">
        <v>39.964673500000004</v>
      </c>
      <c r="E2709">
        <v>-75.174100199999998</v>
      </c>
      <c r="F2709" t="s">
        <v>9582</v>
      </c>
      <c r="G2709">
        <v>488</v>
      </c>
      <c r="H2709">
        <v>4.5</v>
      </c>
      <c r="I2709" t="s">
        <v>9603</v>
      </c>
      <c r="J2709">
        <v>4</v>
      </c>
      <c r="L2709" t="s">
        <v>9604</v>
      </c>
    </row>
    <row r="2710" spans="1:21" x14ac:dyDescent="0.3">
      <c r="A2710" t="s">
        <v>9580</v>
      </c>
      <c r="B2710" t="s">
        <v>9581</v>
      </c>
      <c r="C2710" t="s">
        <v>14</v>
      </c>
      <c r="D2710">
        <v>39.964673500000004</v>
      </c>
      <c r="E2710">
        <v>-75.174100199999998</v>
      </c>
      <c r="F2710" t="s">
        <v>9582</v>
      </c>
      <c r="G2710">
        <v>488</v>
      </c>
      <c r="H2710">
        <v>4.5</v>
      </c>
      <c r="I2710" t="s">
        <v>9605</v>
      </c>
      <c r="J2710">
        <v>5</v>
      </c>
      <c r="K2710" t="s">
        <v>9606</v>
      </c>
      <c r="L2710" t="s">
        <v>9607</v>
      </c>
    </row>
    <row r="2711" spans="1:21" x14ac:dyDescent="0.3">
      <c r="A2711" t="s">
        <v>9580</v>
      </c>
      <c r="B2711" t="s">
        <v>9581</v>
      </c>
      <c r="C2711" t="s">
        <v>14</v>
      </c>
      <c r="D2711">
        <v>39.964673500000004</v>
      </c>
      <c r="E2711">
        <v>-75.174100199999998</v>
      </c>
      <c r="F2711" t="s">
        <v>9582</v>
      </c>
      <c r="G2711">
        <v>488</v>
      </c>
      <c r="H2711">
        <v>4.5</v>
      </c>
      <c r="I2711" t="s">
        <v>9608</v>
      </c>
      <c r="J2711">
        <v>5</v>
      </c>
      <c r="L2711" t="s">
        <v>9609</v>
      </c>
    </row>
    <row r="2712" spans="1:21" x14ac:dyDescent="0.3">
      <c r="A2712" t="s">
        <v>9610</v>
      </c>
      <c r="B2712" t="s">
        <v>9611</v>
      </c>
      <c r="C2712" t="s">
        <v>14</v>
      </c>
      <c r="D2712">
        <v>40.045611100000002</v>
      </c>
      <c r="E2712">
        <v>-75.060920699999997</v>
      </c>
      <c r="F2712" t="s">
        <v>8626</v>
      </c>
      <c r="G2712">
        <v>488</v>
      </c>
      <c r="H2712">
        <v>4</v>
      </c>
      <c r="I2712" t="s">
        <v>9612</v>
      </c>
      <c r="J2712">
        <v>5</v>
      </c>
      <c r="K2712" t="s">
        <v>9613</v>
      </c>
      <c r="L2712" t="s">
        <v>9614</v>
      </c>
    </row>
    <row r="2713" spans="1:21" x14ac:dyDescent="0.3">
      <c r="A2713" t="s">
        <v>9610</v>
      </c>
      <c r="B2713" t="s">
        <v>9611</v>
      </c>
      <c r="C2713" t="s">
        <v>14</v>
      </c>
      <c r="D2713">
        <v>40.045611100000002</v>
      </c>
      <c r="E2713">
        <v>-75.060920699999997</v>
      </c>
      <c r="F2713" t="s">
        <v>8626</v>
      </c>
      <c r="G2713">
        <v>488</v>
      </c>
      <c r="H2713">
        <v>4</v>
      </c>
      <c r="I2713" t="s">
        <v>9615</v>
      </c>
      <c r="J2713">
        <v>5</v>
      </c>
      <c r="K2713" t="s">
        <v>9616</v>
      </c>
      <c r="L2713" t="s">
        <v>9617</v>
      </c>
    </row>
    <row r="2714" spans="1:21" x14ac:dyDescent="0.3">
      <c r="A2714" t="s">
        <v>9610</v>
      </c>
      <c r="B2714" t="s">
        <v>9611</v>
      </c>
      <c r="C2714" t="s">
        <v>14</v>
      </c>
      <c r="D2714">
        <v>40.045611100000002</v>
      </c>
      <c r="E2714">
        <v>-75.060920699999997</v>
      </c>
      <c r="F2714" t="s">
        <v>8626</v>
      </c>
      <c r="G2714">
        <v>488</v>
      </c>
      <c r="H2714">
        <v>4</v>
      </c>
      <c r="I2714" t="s">
        <v>9618</v>
      </c>
      <c r="J2714">
        <v>4</v>
      </c>
      <c r="L2714" t="s">
        <v>9619</v>
      </c>
    </row>
    <row r="2715" spans="1:21" x14ac:dyDescent="0.3">
      <c r="A2715" t="s">
        <v>9610</v>
      </c>
      <c r="B2715" t="s">
        <v>9611</v>
      </c>
      <c r="C2715" t="s">
        <v>14</v>
      </c>
      <c r="D2715">
        <v>40.045611100000002</v>
      </c>
      <c r="E2715">
        <v>-75.060920699999997</v>
      </c>
      <c r="F2715" t="s">
        <v>8626</v>
      </c>
      <c r="G2715">
        <v>488</v>
      </c>
      <c r="H2715">
        <v>4</v>
      </c>
      <c r="I2715" t="s">
        <v>9620</v>
      </c>
      <c r="J2715">
        <v>4</v>
      </c>
      <c r="L2715" t="e">
        <f>-EE36lk8MSu0OXeMK50Aww</f>
        <v>#NAME?</v>
      </c>
    </row>
    <row r="2716" spans="1:21" x14ac:dyDescent="0.3">
      <c r="A2716" t="s">
        <v>9610</v>
      </c>
      <c r="B2716" t="s">
        <v>9611</v>
      </c>
      <c r="C2716" t="s">
        <v>14</v>
      </c>
      <c r="D2716">
        <v>40.045611100000002</v>
      </c>
      <c r="E2716">
        <v>-75.060920699999997</v>
      </c>
      <c r="F2716" t="s">
        <v>8626</v>
      </c>
      <c r="G2716">
        <v>488</v>
      </c>
      <c r="H2716">
        <v>4</v>
      </c>
      <c r="I2716" t="s">
        <v>9621</v>
      </c>
      <c r="J2716">
        <v>5</v>
      </c>
      <c r="K2716" t="s">
        <v>9622</v>
      </c>
      <c r="L2716" t="s">
        <v>9623</v>
      </c>
      <c r="M2716" t="s">
        <v>9624</v>
      </c>
      <c r="N2716" t="s">
        <v>9625</v>
      </c>
      <c r="O2716" t="s">
        <v>9626</v>
      </c>
      <c r="P2716" t="s">
        <v>9627</v>
      </c>
      <c r="Q2716" t="s">
        <v>9628</v>
      </c>
      <c r="R2716" t="s">
        <v>9629</v>
      </c>
      <c r="S2716" t="s">
        <v>9630</v>
      </c>
      <c r="T2716" t="s">
        <v>9631</v>
      </c>
      <c r="U2716" t="s">
        <v>7934</v>
      </c>
    </row>
    <row r="2717" spans="1:21" x14ac:dyDescent="0.3">
      <c r="A2717" t="s">
        <v>9610</v>
      </c>
      <c r="B2717" t="s">
        <v>9611</v>
      </c>
      <c r="C2717" t="s">
        <v>14</v>
      </c>
      <c r="D2717">
        <v>40.045611100000002</v>
      </c>
      <c r="E2717">
        <v>-75.060920699999997</v>
      </c>
      <c r="F2717" t="s">
        <v>8626</v>
      </c>
      <c r="G2717">
        <v>488</v>
      </c>
      <c r="H2717">
        <v>4</v>
      </c>
      <c r="I2717" t="s">
        <v>9632</v>
      </c>
      <c r="J2717">
        <v>3</v>
      </c>
      <c r="K2717" t="s">
        <v>9633</v>
      </c>
      <c r="L2717" t="s">
        <v>9634</v>
      </c>
      <c r="M2717" t="s">
        <v>9635</v>
      </c>
      <c r="N2717" t="s">
        <v>9636</v>
      </c>
    </row>
    <row r="2718" spans="1:21" x14ac:dyDescent="0.3">
      <c r="A2718" t="s">
        <v>9610</v>
      </c>
      <c r="B2718" t="s">
        <v>9611</v>
      </c>
      <c r="C2718" t="s">
        <v>14</v>
      </c>
      <c r="D2718">
        <v>40.045611100000002</v>
      </c>
      <c r="E2718">
        <v>-75.060920699999997</v>
      </c>
      <c r="F2718" t="s">
        <v>8626</v>
      </c>
      <c r="G2718">
        <v>488</v>
      </c>
      <c r="H2718">
        <v>4</v>
      </c>
      <c r="I2718" t="s">
        <v>9637</v>
      </c>
      <c r="J2718">
        <v>5</v>
      </c>
      <c r="L2718" t="s">
        <v>9638</v>
      </c>
    </row>
    <row r="2719" spans="1:21" x14ac:dyDescent="0.3">
      <c r="A2719" t="s">
        <v>9610</v>
      </c>
      <c r="B2719" t="s">
        <v>9611</v>
      </c>
      <c r="C2719" t="s">
        <v>14</v>
      </c>
      <c r="D2719">
        <v>40.045611100000002</v>
      </c>
      <c r="E2719">
        <v>-75.060920699999997</v>
      </c>
      <c r="F2719" t="s">
        <v>8626</v>
      </c>
      <c r="G2719">
        <v>488</v>
      </c>
      <c r="H2719">
        <v>4</v>
      </c>
      <c r="I2719" t="s">
        <v>9639</v>
      </c>
      <c r="J2719">
        <v>5</v>
      </c>
      <c r="K2719" t="s">
        <v>9640</v>
      </c>
      <c r="L2719" t="s">
        <v>9641</v>
      </c>
    </row>
    <row r="2720" spans="1:21" x14ac:dyDescent="0.3">
      <c r="A2720" t="s">
        <v>9610</v>
      </c>
      <c r="B2720" t="s">
        <v>9611</v>
      </c>
      <c r="C2720" t="s">
        <v>14</v>
      </c>
      <c r="D2720">
        <v>40.045611100000002</v>
      </c>
      <c r="E2720">
        <v>-75.060920699999997</v>
      </c>
      <c r="F2720" t="s">
        <v>8626</v>
      </c>
      <c r="G2720">
        <v>488</v>
      </c>
      <c r="H2720">
        <v>4</v>
      </c>
      <c r="I2720" t="s">
        <v>9642</v>
      </c>
      <c r="J2720">
        <v>5</v>
      </c>
      <c r="L2720" t="s">
        <v>9643</v>
      </c>
    </row>
    <row r="2721" spans="1:16" x14ac:dyDescent="0.3">
      <c r="A2721" t="s">
        <v>9610</v>
      </c>
      <c r="B2721" t="s">
        <v>9611</v>
      </c>
      <c r="C2721" t="s">
        <v>14</v>
      </c>
      <c r="D2721">
        <v>40.045611100000002</v>
      </c>
      <c r="E2721">
        <v>-75.060920699999997</v>
      </c>
      <c r="F2721" t="s">
        <v>8626</v>
      </c>
      <c r="G2721">
        <v>488</v>
      </c>
      <c r="H2721">
        <v>4</v>
      </c>
      <c r="I2721" t="s">
        <v>9644</v>
      </c>
      <c r="J2721">
        <v>5</v>
      </c>
      <c r="K2721" t="s">
        <v>9645</v>
      </c>
      <c r="L2721" t="s">
        <v>9646</v>
      </c>
      <c r="M2721" t="s">
        <v>9647</v>
      </c>
      <c r="N2721" t="s">
        <v>9648</v>
      </c>
      <c r="O2721" t="s">
        <v>9649</v>
      </c>
      <c r="P2721" t="s">
        <v>9650</v>
      </c>
    </row>
    <row r="2722" spans="1:16" x14ac:dyDescent="0.3">
      <c r="A2722" t="s">
        <v>9651</v>
      </c>
      <c r="B2722" t="s">
        <v>9652</v>
      </c>
      <c r="C2722" t="s">
        <v>14</v>
      </c>
      <c r="D2722">
        <v>39.934452134099999</v>
      </c>
      <c r="E2722">
        <v>-75.154401535900007</v>
      </c>
      <c r="F2722" t="s">
        <v>9653</v>
      </c>
      <c r="G2722">
        <v>485</v>
      </c>
      <c r="H2722">
        <v>4</v>
      </c>
      <c r="I2722" t="s">
        <v>9654</v>
      </c>
      <c r="J2722">
        <v>1</v>
      </c>
      <c r="K2722" t="s">
        <v>9655</v>
      </c>
      <c r="L2722" t="s">
        <v>9656</v>
      </c>
    </row>
    <row r="2723" spans="1:16" x14ac:dyDescent="0.3">
      <c r="A2723" t="s">
        <v>9651</v>
      </c>
      <c r="B2723" t="s">
        <v>9652</v>
      </c>
      <c r="C2723" t="s">
        <v>14</v>
      </c>
      <c r="D2723">
        <v>39.934452134099999</v>
      </c>
      <c r="E2723">
        <v>-75.154401535900007</v>
      </c>
      <c r="F2723" t="s">
        <v>9653</v>
      </c>
      <c r="G2723">
        <v>485</v>
      </c>
      <c r="H2723">
        <v>4</v>
      </c>
      <c r="I2723" t="s">
        <v>9657</v>
      </c>
      <c r="J2723">
        <v>4</v>
      </c>
      <c r="K2723" t="s">
        <v>9658</v>
      </c>
      <c r="L2723" t="s">
        <v>9659</v>
      </c>
    </row>
    <row r="2724" spans="1:16" x14ac:dyDescent="0.3">
      <c r="A2724" t="s">
        <v>9651</v>
      </c>
      <c r="B2724" t="s">
        <v>9652</v>
      </c>
      <c r="C2724" t="s">
        <v>14</v>
      </c>
      <c r="D2724">
        <v>39.934452134099999</v>
      </c>
      <c r="E2724">
        <v>-75.154401535900007</v>
      </c>
      <c r="F2724" t="s">
        <v>9653</v>
      </c>
      <c r="G2724">
        <v>485</v>
      </c>
      <c r="H2724">
        <v>4</v>
      </c>
      <c r="I2724" t="s">
        <v>9660</v>
      </c>
      <c r="J2724">
        <v>4</v>
      </c>
      <c r="K2724" t="s">
        <v>9661</v>
      </c>
      <c r="L2724" t="s">
        <v>5776</v>
      </c>
    </row>
    <row r="2725" spans="1:16" x14ac:dyDescent="0.3">
      <c r="A2725" t="s">
        <v>9651</v>
      </c>
      <c r="B2725" t="s">
        <v>9652</v>
      </c>
      <c r="C2725" t="s">
        <v>14</v>
      </c>
      <c r="D2725">
        <v>39.934452134099999</v>
      </c>
      <c r="E2725">
        <v>-75.154401535900007</v>
      </c>
      <c r="F2725" t="s">
        <v>9653</v>
      </c>
      <c r="G2725">
        <v>485</v>
      </c>
      <c r="H2725">
        <v>4</v>
      </c>
      <c r="I2725" t="s">
        <v>9662</v>
      </c>
      <c r="J2725">
        <v>4</v>
      </c>
      <c r="K2725" t="s">
        <v>9663</v>
      </c>
      <c r="L2725" t="s">
        <v>9664</v>
      </c>
    </row>
    <row r="2726" spans="1:16" x14ac:dyDescent="0.3">
      <c r="A2726" t="s">
        <v>9651</v>
      </c>
      <c r="B2726" t="s">
        <v>9652</v>
      </c>
      <c r="C2726" t="s">
        <v>14</v>
      </c>
      <c r="D2726">
        <v>39.934452134099999</v>
      </c>
      <c r="E2726">
        <v>-75.154401535900007</v>
      </c>
      <c r="F2726" t="s">
        <v>9653</v>
      </c>
      <c r="G2726">
        <v>485</v>
      </c>
      <c r="H2726">
        <v>4</v>
      </c>
      <c r="I2726" t="s">
        <v>9665</v>
      </c>
      <c r="J2726">
        <v>5</v>
      </c>
      <c r="K2726" t="s">
        <v>9666</v>
      </c>
      <c r="L2726" t="s">
        <v>9667</v>
      </c>
    </row>
    <row r="2727" spans="1:16" x14ac:dyDescent="0.3">
      <c r="A2727" t="s">
        <v>9651</v>
      </c>
      <c r="B2727" t="s">
        <v>9652</v>
      </c>
      <c r="C2727" t="s">
        <v>14</v>
      </c>
      <c r="D2727">
        <v>39.934452134099999</v>
      </c>
      <c r="E2727">
        <v>-75.154401535900007</v>
      </c>
      <c r="F2727" t="s">
        <v>9653</v>
      </c>
      <c r="G2727">
        <v>485</v>
      </c>
      <c r="H2727">
        <v>4</v>
      </c>
      <c r="I2727" t="e">
        <f>-QQN6ARLPezS8EAupyM2gw</f>
        <v>#NAME?</v>
      </c>
      <c r="J2727">
        <v>4</v>
      </c>
      <c r="K2727" t="s">
        <v>9668</v>
      </c>
      <c r="L2727" t="s">
        <v>9669</v>
      </c>
    </row>
    <row r="2728" spans="1:16" x14ac:dyDescent="0.3">
      <c r="A2728" t="s">
        <v>9651</v>
      </c>
      <c r="B2728" t="s">
        <v>9652</v>
      </c>
      <c r="C2728" t="s">
        <v>14</v>
      </c>
      <c r="D2728">
        <v>39.934452134099999</v>
      </c>
      <c r="E2728">
        <v>-75.154401535900007</v>
      </c>
      <c r="F2728" t="s">
        <v>9653</v>
      </c>
      <c r="G2728">
        <v>485</v>
      </c>
      <c r="H2728">
        <v>4</v>
      </c>
      <c r="I2728" t="s">
        <v>9670</v>
      </c>
      <c r="J2728">
        <v>4</v>
      </c>
      <c r="L2728" t="s">
        <v>9671</v>
      </c>
    </row>
    <row r="2729" spans="1:16" x14ac:dyDescent="0.3">
      <c r="A2729" t="s">
        <v>9651</v>
      </c>
      <c r="B2729" t="s">
        <v>9652</v>
      </c>
      <c r="C2729" t="s">
        <v>14</v>
      </c>
      <c r="D2729">
        <v>39.934452134099999</v>
      </c>
      <c r="E2729">
        <v>-75.154401535900007</v>
      </c>
      <c r="F2729" t="s">
        <v>9653</v>
      </c>
      <c r="G2729">
        <v>485</v>
      </c>
      <c r="H2729">
        <v>4</v>
      </c>
      <c r="I2729" t="s">
        <v>9672</v>
      </c>
      <c r="J2729">
        <v>3</v>
      </c>
      <c r="K2729" t="s">
        <v>9673</v>
      </c>
      <c r="L2729" t="s">
        <v>9674</v>
      </c>
      <c r="M2729" t="s">
        <v>9675</v>
      </c>
      <c r="N2729" t="s">
        <v>9676</v>
      </c>
      <c r="O2729" t="s">
        <v>9677</v>
      </c>
      <c r="P2729" t="s">
        <v>9678</v>
      </c>
    </row>
    <row r="2730" spans="1:16" x14ac:dyDescent="0.3">
      <c r="A2730" t="s">
        <v>9651</v>
      </c>
      <c r="B2730" t="s">
        <v>9652</v>
      </c>
      <c r="C2730" t="s">
        <v>14</v>
      </c>
      <c r="D2730">
        <v>39.934452134099999</v>
      </c>
      <c r="E2730">
        <v>-75.154401535900007</v>
      </c>
      <c r="F2730" t="s">
        <v>9653</v>
      </c>
      <c r="G2730">
        <v>485</v>
      </c>
      <c r="H2730">
        <v>4</v>
      </c>
      <c r="I2730" t="s">
        <v>9679</v>
      </c>
      <c r="J2730">
        <v>5</v>
      </c>
      <c r="K2730" t="s">
        <v>9680</v>
      </c>
      <c r="L2730" t="s">
        <v>9681</v>
      </c>
    </row>
    <row r="2731" spans="1:16" x14ac:dyDescent="0.3">
      <c r="A2731" t="s">
        <v>9651</v>
      </c>
      <c r="B2731" t="s">
        <v>9652</v>
      </c>
      <c r="C2731" t="s">
        <v>14</v>
      </c>
      <c r="D2731">
        <v>39.934452134099999</v>
      </c>
      <c r="E2731">
        <v>-75.154401535900007</v>
      </c>
      <c r="F2731" t="s">
        <v>9653</v>
      </c>
      <c r="G2731">
        <v>485</v>
      </c>
      <c r="H2731">
        <v>4</v>
      </c>
      <c r="I2731" t="s">
        <v>9682</v>
      </c>
      <c r="J2731">
        <v>2</v>
      </c>
      <c r="K2731" t="s">
        <v>9683</v>
      </c>
      <c r="L2731" t="s">
        <v>9684</v>
      </c>
    </row>
    <row r="2732" spans="1:16" x14ac:dyDescent="0.3">
      <c r="A2732" t="s">
        <v>9685</v>
      </c>
      <c r="B2732" t="s">
        <v>9686</v>
      </c>
      <c r="C2732" t="s">
        <v>14</v>
      </c>
      <c r="D2732">
        <v>39.9533224742</v>
      </c>
      <c r="E2732">
        <v>-75.159000082099993</v>
      </c>
      <c r="F2732" t="s">
        <v>9687</v>
      </c>
      <c r="G2732">
        <v>485</v>
      </c>
      <c r="H2732">
        <v>4</v>
      </c>
      <c r="I2732" t="s">
        <v>9688</v>
      </c>
      <c r="J2732">
        <v>4</v>
      </c>
      <c r="K2732" t="s">
        <v>9689</v>
      </c>
      <c r="L2732" t="s">
        <v>9664</v>
      </c>
    </row>
    <row r="2733" spans="1:16" x14ac:dyDescent="0.3">
      <c r="A2733" t="s">
        <v>9685</v>
      </c>
      <c r="B2733" t="s">
        <v>9686</v>
      </c>
      <c r="C2733" t="s">
        <v>14</v>
      </c>
      <c r="D2733">
        <v>39.9533224742</v>
      </c>
      <c r="E2733">
        <v>-75.159000082099993</v>
      </c>
      <c r="F2733" t="s">
        <v>9687</v>
      </c>
      <c r="G2733">
        <v>485</v>
      </c>
      <c r="H2733">
        <v>4</v>
      </c>
      <c r="I2733" t="s">
        <v>9690</v>
      </c>
      <c r="J2733">
        <v>4</v>
      </c>
      <c r="K2733" t="s">
        <v>9691</v>
      </c>
      <c r="L2733" t="s">
        <v>9692</v>
      </c>
    </row>
    <row r="2734" spans="1:16" x14ac:dyDescent="0.3">
      <c r="A2734" t="s">
        <v>9685</v>
      </c>
      <c r="B2734" t="s">
        <v>9686</v>
      </c>
      <c r="C2734" t="s">
        <v>14</v>
      </c>
      <c r="D2734">
        <v>39.9533224742</v>
      </c>
      <c r="E2734">
        <v>-75.159000082099993</v>
      </c>
      <c r="F2734" t="s">
        <v>9687</v>
      </c>
      <c r="G2734">
        <v>485</v>
      </c>
      <c r="H2734">
        <v>4</v>
      </c>
      <c r="I2734" t="s">
        <v>9693</v>
      </c>
      <c r="J2734">
        <v>4</v>
      </c>
      <c r="K2734" t="s">
        <v>9694</v>
      </c>
      <c r="L2734" t="s">
        <v>9695</v>
      </c>
    </row>
    <row r="2735" spans="1:16" x14ac:dyDescent="0.3">
      <c r="A2735" t="s">
        <v>9685</v>
      </c>
      <c r="B2735" t="s">
        <v>9686</v>
      </c>
      <c r="C2735" t="s">
        <v>14</v>
      </c>
      <c r="D2735">
        <v>39.9533224742</v>
      </c>
      <c r="E2735">
        <v>-75.159000082099993</v>
      </c>
      <c r="F2735" t="s">
        <v>9687</v>
      </c>
      <c r="G2735">
        <v>485</v>
      </c>
      <c r="H2735">
        <v>4</v>
      </c>
      <c r="I2735" t="s">
        <v>9696</v>
      </c>
      <c r="J2735">
        <v>1</v>
      </c>
      <c r="K2735" t="s">
        <v>9697</v>
      </c>
      <c r="L2735" t="s">
        <v>9698</v>
      </c>
    </row>
    <row r="2736" spans="1:16" x14ac:dyDescent="0.3">
      <c r="A2736" t="s">
        <v>9685</v>
      </c>
      <c r="B2736" t="s">
        <v>9686</v>
      </c>
      <c r="C2736" t="s">
        <v>14</v>
      </c>
      <c r="D2736">
        <v>39.9533224742</v>
      </c>
      <c r="E2736">
        <v>-75.159000082099993</v>
      </c>
      <c r="F2736" t="s">
        <v>9687</v>
      </c>
      <c r="G2736">
        <v>485</v>
      </c>
      <c r="H2736">
        <v>4</v>
      </c>
      <c r="I2736" t="s">
        <v>9699</v>
      </c>
      <c r="J2736">
        <v>4</v>
      </c>
      <c r="K2736" t="s">
        <v>9700</v>
      </c>
      <c r="L2736" t="s">
        <v>293</v>
      </c>
    </row>
    <row r="2737" spans="1:24" x14ac:dyDescent="0.3">
      <c r="A2737" t="s">
        <v>9685</v>
      </c>
      <c r="B2737" t="s">
        <v>9686</v>
      </c>
      <c r="C2737" t="s">
        <v>14</v>
      </c>
      <c r="D2737">
        <v>39.9533224742</v>
      </c>
      <c r="E2737">
        <v>-75.159000082099993</v>
      </c>
      <c r="F2737" t="s">
        <v>9687</v>
      </c>
      <c r="G2737">
        <v>485</v>
      </c>
      <c r="H2737">
        <v>4</v>
      </c>
      <c r="I2737" t="s">
        <v>9701</v>
      </c>
      <c r="J2737">
        <v>4</v>
      </c>
      <c r="K2737" t="s">
        <v>9702</v>
      </c>
      <c r="L2737" t="s">
        <v>9703</v>
      </c>
    </row>
    <row r="2738" spans="1:24" x14ac:dyDescent="0.3">
      <c r="A2738" t="s">
        <v>9685</v>
      </c>
      <c r="B2738" t="s">
        <v>9686</v>
      </c>
      <c r="C2738" t="s">
        <v>14</v>
      </c>
      <c r="D2738">
        <v>39.9533224742</v>
      </c>
      <c r="E2738">
        <v>-75.159000082099993</v>
      </c>
      <c r="F2738" t="s">
        <v>9687</v>
      </c>
      <c r="G2738">
        <v>485</v>
      </c>
      <c r="H2738">
        <v>4</v>
      </c>
      <c r="I2738" t="s">
        <v>9704</v>
      </c>
      <c r="J2738">
        <v>2</v>
      </c>
      <c r="K2738" t="s">
        <v>9705</v>
      </c>
      <c r="L2738" t="s">
        <v>9706</v>
      </c>
    </row>
    <row r="2739" spans="1:24" x14ac:dyDescent="0.3">
      <c r="A2739" t="s">
        <v>9685</v>
      </c>
      <c r="B2739" t="s">
        <v>9686</v>
      </c>
      <c r="C2739" t="s">
        <v>14</v>
      </c>
      <c r="D2739">
        <v>39.9533224742</v>
      </c>
      <c r="E2739">
        <v>-75.159000082099993</v>
      </c>
      <c r="F2739" t="s">
        <v>9687</v>
      </c>
      <c r="G2739">
        <v>485</v>
      </c>
      <c r="H2739">
        <v>4</v>
      </c>
      <c r="I2739" t="s">
        <v>9707</v>
      </c>
      <c r="J2739">
        <v>4</v>
      </c>
      <c r="L2739" t="s">
        <v>9708</v>
      </c>
    </row>
    <row r="2740" spans="1:24" x14ac:dyDescent="0.3">
      <c r="A2740" t="s">
        <v>9685</v>
      </c>
      <c r="B2740" t="s">
        <v>9686</v>
      </c>
      <c r="C2740" t="s">
        <v>14</v>
      </c>
      <c r="D2740">
        <v>39.9533224742</v>
      </c>
      <c r="E2740">
        <v>-75.159000082099993</v>
      </c>
      <c r="F2740" t="s">
        <v>9687</v>
      </c>
      <c r="G2740">
        <v>485</v>
      </c>
      <c r="H2740">
        <v>4</v>
      </c>
      <c r="I2740" t="s">
        <v>9709</v>
      </c>
      <c r="J2740">
        <v>4</v>
      </c>
      <c r="K2740" t="s">
        <v>9710</v>
      </c>
      <c r="L2740" t="s">
        <v>9711</v>
      </c>
    </row>
    <row r="2741" spans="1:24" x14ac:dyDescent="0.3">
      <c r="A2741" t="s">
        <v>9685</v>
      </c>
      <c r="B2741" t="s">
        <v>9686</v>
      </c>
      <c r="C2741" t="s">
        <v>14</v>
      </c>
      <c r="D2741">
        <v>39.9533224742</v>
      </c>
      <c r="E2741">
        <v>-75.159000082099993</v>
      </c>
      <c r="F2741" t="s">
        <v>9687</v>
      </c>
      <c r="G2741">
        <v>485</v>
      </c>
      <c r="H2741">
        <v>4</v>
      </c>
      <c r="I2741" t="s">
        <v>9712</v>
      </c>
      <c r="J2741">
        <v>2</v>
      </c>
      <c r="K2741" t="s">
        <v>9713</v>
      </c>
      <c r="L2741" t="s">
        <v>9714</v>
      </c>
    </row>
    <row r="2742" spans="1:24" x14ac:dyDescent="0.3">
      <c r="A2742" t="s">
        <v>9715</v>
      </c>
      <c r="B2742" t="s">
        <v>9716</v>
      </c>
      <c r="C2742" t="s">
        <v>14</v>
      </c>
      <c r="D2742">
        <v>39.964412507299997</v>
      </c>
      <c r="E2742">
        <v>-75.140327725399999</v>
      </c>
      <c r="F2742" t="s">
        <v>9717</v>
      </c>
      <c r="G2742">
        <v>484</v>
      </c>
      <c r="H2742">
        <v>4</v>
      </c>
      <c r="I2742" t="s">
        <v>9718</v>
      </c>
      <c r="J2742">
        <v>4</v>
      </c>
      <c r="K2742" t="s">
        <v>9719</v>
      </c>
      <c r="L2742" t="s">
        <v>9720</v>
      </c>
      <c r="M2742" t="s">
        <v>9721</v>
      </c>
      <c r="N2742" t="s">
        <v>9722</v>
      </c>
      <c r="O2742" t="s">
        <v>9723</v>
      </c>
    </row>
    <row r="2743" spans="1:24" x14ac:dyDescent="0.3">
      <c r="A2743" t="s">
        <v>9715</v>
      </c>
      <c r="B2743" t="s">
        <v>9716</v>
      </c>
      <c r="C2743" t="s">
        <v>14</v>
      </c>
      <c r="D2743">
        <v>39.964412507299997</v>
      </c>
      <c r="E2743">
        <v>-75.140327725399999</v>
      </c>
      <c r="F2743" t="s">
        <v>9717</v>
      </c>
      <c r="G2743">
        <v>484</v>
      </c>
      <c r="H2743">
        <v>4</v>
      </c>
      <c r="I2743" t="s">
        <v>9724</v>
      </c>
      <c r="J2743">
        <v>5</v>
      </c>
      <c r="K2743" t="s">
        <v>9725</v>
      </c>
      <c r="L2743" t="s">
        <v>9726</v>
      </c>
    </row>
    <row r="2744" spans="1:24" x14ac:dyDescent="0.3">
      <c r="A2744" t="s">
        <v>9715</v>
      </c>
      <c r="B2744" t="s">
        <v>9716</v>
      </c>
      <c r="C2744" t="s">
        <v>14</v>
      </c>
      <c r="D2744">
        <v>39.964412507299997</v>
      </c>
      <c r="E2744">
        <v>-75.140327725399999</v>
      </c>
      <c r="F2744" t="s">
        <v>9717</v>
      </c>
      <c r="G2744">
        <v>484</v>
      </c>
      <c r="H2744">
        <v>4</v>
      </c>
      <c r="I2744" t="s">
        <v>9727</v>
      </c>
      <c r="J2744">
        <v>5</v>
      </c>
      <c r="K2744" t="s">
        <v>9728</v>
      </c>
      <c r="L2744" t="s">
        <v>4891</v>
      </c>
    </row>
    <row r="2745" spans="1:24" x14ac:dyDescent="0.3">
      <c r="A2745" t="s">
        <v>9715</v>
      </c>
      <c r="B2745" t="s">
        <v>9716</v>
      </c>
      <c r="C2745" t="s">
        <v>14</v>
      </c>
      <c r="D2745">
        <v>39.964412507299997</v>
      </c>
      <c r="E2745">
        <v>-75.140327725399999</v>
      </c>
      <c r="F2745" t="s">
        <v>9717</v>
      </c>
      <c r="G2745">
        <v>484</v>
      </c>
      <c r="H2745">
        <v>4</v>
      </c>
      <c r="I2745" t="s">
        <v>9729</v>
      </c>
      <c r="J2745">
        <v>4</v>
      </c>
      <c r="K2745" t="s">
        <v>9730</v>
      </c>
      <c r="L2745" t="s">
        <v>9731</v>
      </c>
    </row>
    <row r="2746" spans="1:24" x14ac:dyDescent="0.3">
      <c r="A2746" t="s">
        <v>9715</v>
      </c>
      <c r="B2746" t="s">
        <v>9716</v>
      </c>
      <c r="C2746" t="s">
        <v>14</v>
      </c>
      <c r="D2746">
        <v>39.964412507299997</v>
      </c>
      <c r="E2746">
        <v>-75.140327725399999</v>
      </c>
      <c r="F2746" t="s">
        <v>9717</v>
      </c>
      <c r="G2746">
        <v>484</v>
      </c>
      <c r="H2746">
        <v>4</v>
      </c>
      <c r="I2746" t="s">
        <v>9732</v>
      </c>
      <c r="J2746">
        <v>3</v>
      </c>
      <c r="K2746" t="s">
        <v>9733</v>
      </c>
      <c r="L2746" t="s">
        <v>9734</v>
      </c>
    </row>
    <row r="2747" spans="1:24" x14ac:dyDescent="0.3">
      <c r="A2747" t="s">
        <v>9715</v>
      </c>
      <c r="B2747" t="s">
        <v>9716</v>
      </c>
      <c r="C2747" t="s">
        <v>14</v>
      </c>
      <c r="D2747">
        <v>39.964412507299997</v>
      </c>
      <c r="E2747">
        <v>-75.140327725399999</v>
      </c>
      <c r="F2747" t="s">
        <v>9717</v>
      </c>
      <c r="G2747">
        <v>484</v>
      </c>
      <c r="H2747">
        <v>4</v>
      </c>
      <c r="I2747" t="s">
        <v>9735</v>
      </c>
      <c r="J2747">
        <v>5</v>
      </c>
      <c r="K2747" t="s">
        <v>9736</v>
      </c>
      <c r="L2747" t="s">
        <v>9737</v>
      </c>
    </row>
    <row r="2748" spans="1:24" x14ac:dyDescent="0.3">
      <c r="A2748" t="s">
        <v>9715</v>
      </c>
      <c r="B2748" t="s">
        <v>9716</v>
      </c>
      <c r="C2748" t="s">
        <v>14</v>
      </c>
      <c r="D2748">
        <v>39.964412507299997</v>
      </c>
      <c r="E2748">
        <v>-75.140327725399999</v>
      </c>
      <c r="F2748" t="s">
        <v>9717</v>
      </c>
      <c r="G2748">
        <v>484</v>
      </c>
      <c r="H2748">
        <v>4</v>
      </c>
      <c r="I2748" t="s">
        <v>9738</v>
      </c>
      <c r="J2748">
        <v>4</v>
      </c>
      <c r="K2748" t="s">
        <v>9739</v>
      </c>
      <c r="L2748" t="s">
        <v>9740</v>
      </c>
    </row>
    <row r="2749" spans="1:24" x14ac:dyDescent="0.3">
      <c r="A2749" t="s">
        <v>9715</v>
      </c>
      <c r="B2749" t="s">
        <v>9716</v>
      </c>
      <c r="C2749" t="s">
        <v>14</v>
      </c>
      <c r="D2749">
        <v>39.964412507299997</v>
      </c>
      <c r="E2749">
        <v>-75.140327725399999</v>
      </c>
      <c r="F2749" t="s">
        <v>9717</v>
      </c>
      <c r="G2749">
        <v>484</v>
      </c>
      <c r="H2749">
        <v>4</v>
      </c>
      <c r="I2749" t="s">
        <v>9741</v>
      </c>
      <c r="J2749">
        <v>1</v>
      </c>
      <c r="K2749" t="s">
        <v>9742</v>
      </c>
      <c r="L2749" t="s">
        <v>9743</v>
      </c>
      <c r="M2749" t="s">
        <v>9744</v>
      </c>
      <c r="N2749" t="s">
        <v>9745</v>
      </c>
      <c r="O2749" t="s">
        <v>9746</v>
      </c>
      <c r="P2749" t="s">
        <v>9747</v>
      </c>
      <c r="Q2749" t="s">
        <v>9748</v>
      </c>
      <c r="R2749" t="s">
        <v>9749</v>
      </c>
      <c r="S2749" t="s">
        <v>9750</v>
      </c>
      <c r="T2749" t="s">
        <v>9751</v>
      </c>
      <c r="U2749" t="s">
        <v>9752</v>
      </c>
      <c r="V2749" t="s">
        <v>9753</v>
      </c>
      <c r="W2749" t="s">
        <v>9754</v>
      </c>
      <c r="X2749" t="s">
        <v>9755</v>
      </c>
    </row>
    <row r="2750" spans="1:24" x14ac:dyDescent="0.3">
      <c r="A2750" t="s">
        <v>9715</v>
      </c>
      <c r="B2750" t="s">
        <v>9716</v>
      </c>
      <c r="C2750" t="s">
        <v>14</v>
      </c>
      <c r="D2750">
        <v>39.964412507299997</v>
      </c>
      <c r="E2750">
        <v>-75.140327725399999</v>
      </c>
      <c r="F2750" t="s">
        <v>9717</v>
      </c>
      <c r="G2750">
        <v>484</v>
      </c>
      <c r="H2750">
        <v>4</v>
      </c>
      <c r="I2750" t="s">
        <v>9756</v>
      </c>
      <c r="J2750">
        <v>4</v>
      </c>
      <c r="K2750" t="s">
        <v>9757</v>
      </c>
      <c r="L2750" t="s">
        <v>9758</v>
      </c>
      <c r="M2750" t="s">
        <v>9759</v>
      </c>
      <c r="N2750" t="s">
        <v>9760</v>
      </c>
      <c r="O2750" t="s">
        <v>9761</v>
      </c>
      <c r="P2750" t="s">
        <v>9762</v>
      </c>
      <c r="Q2750" t="s">
        <v>9763</v>
      </c>
      <c r="R2750" t="s">
        <v>9764</v>
      </c>
      <c r="S2750" t="s">
        <v>4874</v>
      </c>
    </row>
    <row r="2751" spans="1:24" x14ac:dyDescent="0.3">
      <c r="A2751" t="s">
        <v>9715</v>
      </c>
      <c r="B2751" t="s">
        <v>9716</v>
      </c>
      <c r="C2751" t="s">
        <v>14</v>
      </c>
      <c r="D2751">
        <v>39.964412507299997</v>
      </c>
      <c r="E2751">
        <v>-75.140327725399999</v>
      </c>
      <c r="F2751" t="s">
        <v>9717</v>
      </c>
      <c r="G2751">
        <v>484</v>
      </c>
      <c r="H2751">
        <v>4</v>
      </c>
      <c r="I2751" t="s">
        <v>9765</v>
      </c>
      <c r="J2751">
        <v>4</v>
      </c>
      <c r="K2751" t="s">
        <v>9766</v>
      </c>
      <c r="L2751" t="e">
        <f>-UKxnBJGfCfnTcq1eaTu0g</f>
        <v>#NAME?</v>
      </c>
    </row>
    <row r="2752" spans="1:24" x14ac:dyDescent="0.3">
      <c r="A2752" t="s">
        <v>9767</v>
      </c>
      <c r="B2752" t="s">
        <v>9768</v>
      </c>
      <c r="C2752" t="s">
        <v>14</v>
      </c>
      <c r="D2752">
        <v>39.953542300000002</v>
      </c>
      <c r="E2752">
        <v>-75.157455200000001</v>
      </c>
      <c r="F2752" t="s">
        <v>9769</v>
      </c>
      <c r="G2752">
        <v>478</v>
      </c>
      <c r="H2752">
        <v>3.5</v>
      </c>
      <c r="I2752" t="s">
        <v>9770</v>
      </c>
      <c r="J2752">
        <v>4</v>
      </c>
      <c r="L2752" t="s">
        <v>9771</v>
      </c>
    </row>
    <row r="2753" spans="1:29" x14ac:dyDescent="0.3">
      <c r="A2753" t="s">
        <v>9767</v>
      </c>
      <c r="B2753" t="s">
        <v>9768</v>
      </c>
      <c r="C2753" t="s">
        <v>14</v>
      </c>
      <c r="D2753">
        <v>39.953542300000002</v>
      </c>
      <c r="E2753">
        <v>-75.157455200000001</v>
      </c>
      <c r="F2753" t="s">
        <v>9769</v>
      </c>
      <c r="G2753">
        <v>478</v>
      </c>
      <c r="H2753">
        <v>3.5</v>
      </c>
      <c r="I2753" t="s">
        <v>9772</v>
      </c>
      <c r="J2753">
        <v>4</v>
      </c>
      <c r="L2753" t="s">
        <v>9773</v>
      </c>
    </row>
    <row r="2754" spans="1:29" x14ac:dyDescent="0.3">
      <c r="A2754" t="s">
        <v>9767</v>
      </c>
      <c r="B2754" t="s">
        <v>9768</v>
      </c>
      <c r="C2754" t="s">
        <v>14</v>
      </c>
      <c r="D2754">
        <v>39.953542300000002</v>
      </c>
      <c r="E2754">
        <v>-75.157455200000001</v>
      </c>
      <c r="F2754" t="s">
        <v>9769</v>
      </c>
      <c r="G2754">
        <v>478</v>
      </c>
      <c r="H2754">
        <v>3.5</v>
      </c>
      <c r="I2754" t="s">
        <v>9774</v>
      </c>
      <c r="J2754">
        <v>5</v>
      </c>
      <c r="L2754" t="s">
        <v>9775</v>
      </c>
    </row>
    <row r="2755" spans="1:29" x14ac:dyDescent="0.3">
      <c r="A2755" t="s">
        <v>9767</v>
      </c>
      <c r="B2755" t="s">
        <v>9768</v>
      </c>
      <c r="C2755" t="s">
        <v>14</v>
      </c>
      <c r="D2755">
        <v>39.953542300000002</v>
      </c>
      <c r="E2755">
        <v>-75.157455200000001</v>
      </c>
      <c r="F2755" t="s">
        <v>9769</v>
      </c>
      <c r="G2755">
        <v>478</v>
      </c>
      <c r="H2755">
        <v>3.5</v>
      </c>
      <c r="I2755" t="s">
        <v>9776</v>
      </c>
      <c r="J2755">
        <v>4</v>
      </c>
      <c r="K2755" t="s">
        <v>9777</v>
      </c>
      <c r="L2755" t="s">
        <v>8221</v>
      </c>
    </row>
    <row r="2756" spans="1:29" x14ac:dyDescent="0.3">
      <c r="A2756" t="s">
        <v>9767</v>
      </c>
      <c r="B2756" t="s">
        <v>9768</v>
      </c>
      <c r="C2756" t="s">
        <v>14</v>
      </c>
      <c r="D2756">
        <v>39.953542300000002</v>
      </c>
      <c r="E2756">
        <v>-75.157455200000001</v>
      </c>
      <c r="F2756" t="s">
        <v>9769</v>
      </c>
      <c r="G2756">
        <v>478</v>
      </c>
      <c r="H2756">
        <v>3.5</v>
      </c>
      <c r="I2756" t="s">
        <v>9778</v>
      </c>
      <c r="J2756">
        <v>1</v>
      </c>
      <c r="K2756" t="s">
        <v>9779</v>
      </c>
      <c r="L2756" t="s">
        <v>9780</v>
      </c>
    </row>
    <row r="2757" spans="1:29" x14ac:dyDescent="0.3">
      <c r="A2757" t="s">
        <v>9767</v>
      </c>
      <c r="B2757" t="s">
        <v>9768</v>
      </c>
      <c r="C2757" t="s">
        <v>14</v>
      </c>
      <c r="D2757">
        <v>39.953542300000002</v>
      </c>
      <c r="E2757">
        <v>-75.157455200000001</v>
      </c>
      <c r="F2757" t="s">
        <v>9769</v>
      </c>
      <c r="G2757">
        <v>478</v>
      </c>
      <c r="H2757">
        <v>3.5</v>
      </c>
      <c r="I2757" t="s">
        <v>9781</v>
      </c>
      <c r="J2757">
        <v>4</v>
      </c>
      <c r="K2757" t="s">
        <v>9782</v>
      </c>
      <c r="L2757" t="s">
        <v>2111</v>
      </c>
    </row>
    <row r="2758" spans="1:29" x14ac:dyDescent="0.3">
      <c r="A2758" t="s">
        <v>9767</v>
      </c>
      <c r="B2758" t="s">
        <v>9768</v>
      </c>
      <c r="C2758" t="s">
        <v>14</v>
      </c>
      <c r="D2758">
        <v>39.953542300000002</v>
      </c>
      <c r="E2758">
        <v>-75.157455200000001</v>
      </c>
      <c r="F2758" t="s">
        <v>9769</v>
      </c>
      <c r="G2758">
        <v>478</v>
      </c>
      <c r="H2758">
        <v>3.5</v>
      </c>
      <c r="I2758" t="s">
        <v>9783</v>
      </c>
      <c r="J2758">
        <v>5</v>
      </c>
      <c r="L2758" t="s">
        <v>9784</v>
      </c>
    </row>
    <row r="2759" spans="1:29" x14ac:dyDescent="0.3">
      <c r="A2759" t="s">
        <v>9767</v>
      </c>
      <c r="B2759" t="s">
        <v>9768</v>
      </c>
      <c r="C2759" t="s">
        <v>14</v>
      </c>
      <c r="D2759">
        <v>39.953542300000002</v>
      </c>
      <c r="E2759">
        <v>-75.157455200000001</v>
      </c>
      <c r="F2759" t="s">
        <v>9769</v>
      </c>
      <c r="G2759">
        <v>478</v>
      </c>
      <c r="H2759">
        <v>3.5</v>
      </c>
      <c r="I2759" t="s">
        <v>9785</v>
      </c>
      <c r="J2759">
        <v>4</v>
      </c>
      <c r="K2759" t="s">
        <v>9786</v>
      </c>
      <c r="L2759" t="s">
        <v>9787</v>
      </c>
    </row>
    <row r="2760" spans="1:29" x14ac:dyDescent="0.3">
      <c r="A2760" t="s">
        <v>9767</v>
      </c>
      <c r="B2760" t="s">
        <v>9768</v>
      </c>
      <c r="C2760" t="s">
        <v>14</v>
      </c>
      <c r="D2760">
        <v>39.953542300000002</v>
      </c>
      <c r="E2760">
        <v>-75.157455200000001</v>
      </c>
      <c r="F2760" t="s">
        <v>9769</v>
      </c>
      <c r="G2760">
        <v>478</v>
      </c>
      <c r="H2760">
        <v>3.5</v>
      </c>
      <c r="I2760" t="s">
        <v>9788</v>
      </c>
      <c r="J2760">
        <v>1</v>
      </c>
      <c r="K2760" t="s">
        <v>9789</v>
      </c>
      <c r="L2760" t="s">
        <v>9790</v>
      </c>
    </row>
    <row r="2761" spans="1:29" x14ac:dyDescent="0.3">
      <c r="A2761" t="s">
        <v>9767</v>
      </c>
      <c r="B2761" t="s">
        <v>9768</v>
      </c>
      <c r="C2761" t="s">
        <v>14</v>
      </c>
      <c r="D2761">
        <v>39.953542300000002</v>
      </c>
      <c r="E2761">
        <v>-75.157455200000001</v>
      </c>
      <c r="F2761" t="s">
        <v>9769</v>
      </c>
      <c r="G2761">
        <v>478</v>
      </c>
      <c r="H2761">
        <v>3.5</v>
      </c>
      <c r="I2761" t="s">
        <v>9791</v>
      </c>
      <c r="J2761">
        <v>3</v>
      </c>
      <c r="K2761" t="s">
        <v>9792</v>
      </c>
      <c r="L2761" t="s">
        <v>9793</v>
      </c>
    </row>
    <row r="2762" spans="1:29" x14ac:dyDescent="0.3">
      <c r="A2762" t="s">
        <v>9794</v>
      </c>
      <c r="B2762" t="s">
        <v>6217</v>
      </c>
      <c r="C2762" t="s">
        <v>14</v>
      </c>
      <c r="D2762">
        <v>39.9419516309</v>
      </c>
      <c r="E2762">
        <v>-75.157356200699994</v>
      </c>
      <c r="F2762" t="s">
        <v>9795</v>
      </c>
      <c r="G2762">
        <v>477</v>
      </c>
      <c r="H2762">
        <v>4.5</v>
      </c>
      <c r="I2762" t="s">
        <v>9796</v>
      </c>
      <c r="J2762">
        <v>5</v>
      </c>
      <c r="K2762" t="s">
        <v>9797</v>
      </c>
      <c r="L2762" t="s">
        <v>9798</v>
      </c>
    </row>
    <row r="2763" spans="1:29" x14ac:dyDescent="0.3">
      <c r="A2763" t="s">
        <v>9794</v>
      </c>
      <c r="B2763" t="s">
        <v>6217</v>
      </c>
      <c r="C2763" t="s">
        <v>14</v>
      </c>
      <c r="D2763">
        <v>39.9419516309</v>
      </c>
      <c r="E2763">
        <v>-75.157356200699994</v>
      </c>
      <c r="F2763" t="s">
        <v>9795</v>
      </c>
      <c r="G2763">
        <v>477</v>
      </c>
      <c r="H2763">
        <v>4.5</v>
      </c>
      <c r="I2763" t="s">
        <v>9799</v>
      </c>
      <c r="J2763">
        <v>5</v>
      </c>
      <c r="K2763" t="s">
        <v>9800</v>
      </c>
      <c r="L2763" t="s">
        <v>9801</v>
      </c>
    </row>
    <row r="2764" spans="1:29" x14ac:dyDescent="0.3">
      <c r="A2764" t="s">
        <v>9794</v>
      </c>
      <c r="B2764" t="s">
        <v>6217</v>
      </c>
      <c r="C2764" t="s">
        <v>14</v>
      </c>
      <c r="D2764">
        <v>39.9419516309</v>
      </c>
      <c r="E2764">
        <v>-75.157356200699994</v>
      </c>
      <c r="F2764" t="s">
        <v>9795</v>
      </c>
      <c r="G2764">
        <v>477</v>
      </c>
      <c r="H2764">
        <v>4.5</v>
      </c>
      <c r="I2764" t="s">
        <v>9802</v>
      </c>
      <c r="J2764">
        <v>2</v>
      </c>
      <c r="K2764" t="s">
        <v>9803</v>
      </c>
      <c r="L2764" t="s">
        <v>9804</v>
      </c>
      <c r="M2764" t="s">
        <v>9805</v>
      </c>
      <c r="N2764" t="s">
        <v>9806</v>
      </c>
      <c r="O2764" t="s">
        <v>9807</v>
      </c>
      <c r="P2764" t="s">
        <v>9808</v>
      </c>
      <c r="Q2764" t="s">
        <v>9809</v>
      </c>
      <c r="R2764" t="s">
        <v>9810</v>
      </c>
      <c r="S2764" t="s">
        <v>9811</v>
      </c>
      <c r="T2764" t="s">
        <v>9812</v>
      </c>
      <c r="U2764" t="s">
        <v>9813</v>
      </c>
      <c r="V2764" t="s">
        <v>9814</v>
      </c>
      <c r="W2764" t="s">
        <v>9815</v>
      </c>
      <c r="X2764" t="s">
        <v>9816</v>
      </c>
      <c r="Y2764" t="s">
        <v>9817</v>
      </c>
      <c r="Z2764" t="s">
        <v>9818</v>
      </c>
      <c r="AA2764" t="s">
        <v>9819</v>
      </c>
      <c r="AB2764" t="s">
        <v>9820</v>
      </c>
      <c r="AC2764" t="s">
        <v>9821</v>
      </c>
    </row>
    <row r="2765" spans="1:29" x14ac:dyDescent="0.3">
      <c r="A2765" t="s">
        <v>9794</v>
      </c>
      <c r="B2765" t="s">
        <v>6217</v>
      </c>
      <c r="C2765" t="s">
        <v>14</v>
      </c>
      <c r="D2765">
        <v>39.9419516309</v>
      </c>
      <c r="E2765">
        <v>-75.157356200699994</v>
      </c>
      <c r="F2765" t="s">
        <v>9795</v>
      </c>
      <c r="G2765">
        <v>477</v>
      </c>
      <c r="H2765">
        <v>4.5</v>
      </c>
      <c r="I2765" t="s">
        <v>9822</v>
      </c>
      <c r="J2765">
        <v>2</v>
      </c>
      <c r="L2765" t="s">
        <v>9823</v>
      </c>
    </row>
    <row r="2766" spans="1:29" x14ac:dyDescent="0.3">
      <c r="A2766" t="s">
        <v>9794</v>
      </c>
      <c r="B2766" t="s">
        <v>6217</v>
      </c>
      <c r="C2766" t="s">
        <v>14</v>
      </c>
      <c r="D2766">
        <v>39.9419516309</v>
      </c>
      <c r="E2766">
        <v>-75.157356200699994</v>
      </c>
      <c r="F2766" t="s">
        <v>9795</v>
      </c>
      <c r="G2766">
        <v>477</v>
      </c>
      <c r="H2766">
        <v>4.5</v>
      </c>
      <c r="I2766" t="s">
        <v>9824</v>
      </c>
      <c r="J2766">
        <v>4</v>
      </c>
      <c r="L2766" t="s">
        <v>9825</v>
      </c>
    </row>
    <row r="2767" spans="1:29" x14ac:dyDescent="0.3">
      <c r="A2767" t="s">
        <v>9794</v>
      </c>
      <c r="B2767" t="s">
        <v>6217</v>
      </c>
      <c r="C2767" t="s">
        <v>14</v>
      </c>
      <c r="D2767">
        <v>39.9419516309</v>
      </c>
      <c r="E2767">
        <v>-75.157356200699994</v>
      </c>
      <c r="F2767" t="s">
        <v>9795</v>
      </c>
      <c r="G2767">
        <v>477</v>
      </c>
      <c r="H2767">
        <v>4.5</v>
      </c>
      <c r="I2767" t="s">
        <v>9826</v>
      </c>
      <c r="J2767">
        <v>4</v>
      </c>
      <c r="K2767" t="s">
        <v>9827</v>
      </c>
      <c r="L2767" t="s">
        <v>5259</v>
      </c>
    </row>
    <row r="2768" spans="1:29" x14ac:dyDescent="0.3">
      <c r="A2768" t="s">
        <v>9794</v>
      </c>
      <c r="B2768" t="s">
        <v>6217</v>
      </c>
      <c r="C2768" t="s">
        <v>14</v>
      </c>
      <c r="D2768">
        <v>39.9419516309</v>
      </c>
      <c r="E2768">
        <v>-75.157356200699994</v>
      </c>
      <c r="F2768" t="s">
        <v>9795</v>
      </c>
      <c r="G2768">
        <v>477</v>
      </c>
      <c r="H2768">
        <v>4.5</v>
      </c>
      <c r="I2768" t="s">
        <v>9828</v>
      </c>
      <c r="J2768">
        <v>1</v>
      </c>
      <c r="K2768" t="s">
        <v>9829</v>
      </c>
      <c r="L2768" t="s">
        <v>9825</v>
      </c>
    </row>
    <row r="2769" spans="1:34" x14ac:dyDescent="0.3">
      <c r="A2769" t="s">
        <v>9794</v>
      </c>
      <c r="B2769" t="s">
        <v>6217</v>
      </c>
      <c r="C2769" t="s">
        <v>14</v>
      </c>
      <c r="D2769">
        <v>39.9419516309</v>
      </c>
      <c r="E2769">
        <v>-75.157356200699994</v>
      </c>
      <c r="F2769" t="s">
        <v>9795</v>
      </c>
      <c r="G2769">
        <v>477</v>
      </c>
      <c r="H2769">
        <v>4.5</v>
      </c>
      <c r="I2769" t="s">
        <v>9830</v>
      </c>
      <c r="J2769">
        <v>3</v>
      </c>
      <c r="K2769" t="s">
        <v>9831</v>
      </c>
      <c r="L2769" t="s">
        <v>9832</v>
      </c>
    </row>
    <row r="2770" spans="1:34" x14ac:dyDescent="0.3">
      <c r="A2770" t="s">
        <v>9794</v>
      </c>
      <c r="B2770" t="s">
        <v>6217</v>
      </c>
      <c r="C2770" t="s">
        <v>14</v>
      </c>
      <c r="D2770">
        <v>39.9419516309</v>
      </c>
      <c r="E2770">
        <v>-75.157356200699994</v>
      </c>
      <c r="F2770" t="s">
        <v>9795</v>
      </c>
      <c r="G2770">
        <v>477</v>
      </c>
      <c r="H2770">
        <v>4.5</v>
      </c>
      <c r="I2770" t="s">
        <v>9833</v>
      </c>
      <c r="J2770">
        <v>5</v>
      </c>
      <c r="K2770" t="s">
        <v>9834</v>
      </c>
      <c r="L2770" t="s">
        <v>9835</v>
      </c>
    </row>
    <row r="2771" spans="1:34" x14ac:dyDescent="0.3">
      <c r="A2771" t="s">
        <v>9794</v>
      </c>
      <c r="B2771" t="s">
        <v>6217</v>
      </c>
      <c r="C2771" t="s">
        <v>14</v>
      </c>
      <c r="D2771">
        <v>39.9419516309</v>
      </c>
      <c r="E2771">
        <v>-75.157356200699994</v>
      </c>
      <c r="F2771" t="s">
        <v>9795</v>
      </c>
      <c r="G2771">
        <v>477</v>
      </c>
      <c r="H2771">
        <v>4.5</v>
      </c>
      <c r="I2771" t="s">
        <v>9836</v>
      </c>
      <c r="J2771">
        <v>5</v>
      </c>
      <c r="K2771" t="s">
        <v>9837</v>
      </c>
      <c r="L2771" t="s">
        <v>9838</v>
      </c>
    </row>
    <row r="2772" spans="1:34" x14ac:dyDescent="0.3">
      <c r="A2772" t="s">
        <v>9839</v>
      </c>
      <c r="B2772" t="s">
        <v>9840</v>
      </c>
      <c r="C2772" t="s">
        <v>14</v>
      </c>
      <c r="D2772">
        <v>40.023822906299998</v>
      </c>
      <c r="E2772">
        <v>-75.220127105700001</v>
      </c>
      <c r="F2772" t="s">
        <v>9841</v>
      </c>
      <c r="G2772">
        <v>477</v>
      </c>
      <c r="H2772">
        <v>4</v>
      </c>
      <c r="I2772" t="s">
        <v>9842</v>
      </c>
      <c r="J2772">
        <v>4</v>
      </c>
      <c r="L2772" t="s">
        <v>7205</v>
      </c>
    </row>
    <row r="2773" spans="1:34" x14ac:dyDescent="0.3">
      <c r="A2773" t="s">
        <v>9839</v>
      </c>
      <c r="B2773" t="s">
        <v>9840</v>
      </c>
      <c r="C2773" t="s">
        <v>14</v>
      </c>
      <c r="D2773">
        <v>40.023822906299998</v>
      </c>
      <c r="E2773">
        <v>-75.220127105700001</v>
      </c>
      <c r="F2773" t="s">
        <v>9841</v>
      </c>
      <c r="G2773">
        <v>477</v>
      </c>
      <c r="H2773">
        <v>4</v>
      </c>
      <c r="I2773" t="e">
        <f>-Oi2CJM_3Twp5Fs6nitZqA</f>
        <v>#NAME?</v>
      </c>
      <c r="J2773">
        <v>3</v>
      </c>
      <c r="K2773" t="s">
        <v>9843</v>
      </c>
      <c r="L2773" t="s">
        <v>9844</v>
      </c>
      <c r="M2773" t="s">
        <v>9845</v>
      </c>
      <c r="N2773" t="s">
        <v>9846</v>
      </c>
      <c r="O2773" t="s">
        <v>9847</v>
      </c>
      <c r="P2773" t="s">
        <v>9848</v>
      </c>
      <c r="Q2773" t="s">
        <v>9849</v>
      </c>
      <c r="R2773" t="s">
        <v>9850</v>
      </c>
      <c r="S2773" t="s">
        <v>9851</v>
      </c>
      <c r="T2773" t="s">
        <v>9852</v>
      </c>
      <c r="U2773" t="s">
        <v>9853</v>
      </c>
    </row>
    <row r="2774" spans="1:34" x14ac:dyDescent="0.3">
      <c r="A2774" t="s">
        <v>9839</v>
      </c>
      <c r="B2774" t="s">
        <v>9840</v>
      </c>
      <c r="C2774" t="s">
        <v>14</v>
      </c>
      <c r="D2774">
        <v>40.023822906299998</v>
      </c>
      <c r="E2774">
        <v>-75.220127105700001</v>
      </c>
      <c r="F2774" t="s">
        <v>9841</v>
      </c>
      <c r="G2774">
        <v>477</v>
      </c>
      <c r="H2774">
        <v>4</v>
      </c>
      <c r="I2774" t="s">
        <v>9854</v>
      </c>
      <c r="J2774">
        <v>5</v>
      </c>
      <c r="L2774" t="s">
        <v>9855</v>
      </c>
    </row>
    <row r="2775" spans="1:34" x14ac:dyDescent="0.3">
      <c r="A2775" t="s">
        <v>9839</v>
      </c>
      <c r="B2775" t="s">
        <v>9840</v>
      </c>
      <c r="C2775" t="s">
        <v>14</v>
      </c>
      <c r="D2775">
        <v>40.023822906299998</v>
      </c>
      <c r="E2775">
        <v>-75.220127105700001</v>
      </c>
      <c r="F2775" t="s">
        <v>9841</v>
      </c>
      <c r="G2775">
        <v>477</v>
      </c>
      <c r="H2775">
        <v>4</v>
      </c>
      <c r="I2775" t="s">
        <v>9856</v>
      </c>
      <c r="J2775">
        <v>4</v>
      </c>
      <c r="K2775" t="s">
        <v>9857</v>
      </c>
      <c r="L2775" t="s">
        <v>9858</v>
      </c>
    </row>
    <row r="2776" spans="1:34" x14ac:dyDescent="0.3">
      <c r="A2776" t="s">
        <v>9839</v>
      </c>
      <c r="B2776" t="s">
        <v>9840</v>
      </c>
      <c r="C2776" t="s">
        <v>14</v>
      </c>
      <c r="D2776">
        <v>40.023822906299998</v>
      </c>
      <c r="E2776">
        <v>-75.220127105700001</v>
      </c>
      <c r="F2776" t="s">
        <v>9841</v>
      </c>
      <c r="G2776">
        <v>477</v>
      </c>
      <c r="H2776">
        <v>4</v>
      </c>
      <c r="I2776" t="s">
        <v>9859</v>
      </c>
      <c r="J2776">
        <v>5</v>
      </c>
      <c r="K2776" t="s">
        <v>9860</v>
      </c>
      <c r="L2776" t="s">
        <v>9861</v>
      </c>
      <c r="M2776" t="s">
        <v>9862</v>
      </c>
      <c r="N2776" t="s">
        <v>9863</v>
      </c>
      <c r="O2776" t="s">
        <v>9864</v>
      </c>
    </row>
    <row r="2777" spans="1:34" x14ac:dyDescent="0.3">
      <c r="A2777" t="s">
        <v>9839</v>
      </c>
      <c r="B2777" t="s">
        <v>9840</v>
      </c>
      <c r="C2777" t="s">
        <v>14</v>
      </c>
      <c r="D2777">
        <v>40.023822906299998</v>
      </c>
      <c r="E2777">
        <v>-75.220127105700001</v>
      </c>
      <c r="F2777" t="s">
        <v>9841</v>
      </c>
      <c r="G2777">
        <v>477</v>
      </c>
      <c r="H2777">
        <v>4</v>
      </c>
      <c r="I2777" t="s">
        <v>9865</v>
      </c>
      <c r="J2777">
        <v>4</v>
      </c>
      <c r="K2777" t="s">
        <v>9866</v>
      </c>
      <c r="L2777" t="s">
        <v>9867</v>
      </c>
    </row>
    <row r="2778" spans="1:34" x14ac:dyDescent="0.3">
      <c r="A2778" t="s">
        <v>9839</v>
      </c>
      <c r="B2778" t="s">
        <v>9840</v>
      </c>
      <c r="C2778" t="s">
        <v>14</v>
      </c>
      <c r="D2778">
        <v>40.023822906299998</v>
      </c>
      <c r="E2778">
        <v>-75.220127105700001</v>
      </c>
      <c r="F2778" t="s">
        <v>9841</v>
      </c>
      <c r="G2778">
        <v>477</v>
      </c>
      <c r="H2778">
        <v>4</v>
      </c>
      <c r="I2778" t="s">
        <v>9868</v>
      </c>
      <c r="J2778">
        <v>4</v>
      </c>
      <c r="K2778" t="s">
        <v>9869</v>
      </c>
      <c r="L2778" t="s">
        <v>9870</v>
      </c>
    </row>
    <row r="2779" spans="1:34" x14ac:dyDescent="0.3">
      <c r="A2779" t="s">
        <v>9839</v>
      </c>
      <c r="B2779" t="s">
        <v>9840</v>
      </c>
      <c r="C2779" t="s">
        <v>14</v>
      </c>
      <c r="D2779">
        <v>40.023822906299998</v>
      </c>
      <c r="E2779">
        <v>-75.220127105700001</v>
      </c>
      <c r="F2779" t="s">
        <v>9841</v>
      </c>
      <c r="G2779">
        <v>477</v>
      </c>
      <c r="H2779">
        <v>4</v>
      </c>
      <c r="I2779" t="s">
        <v>9871</v>
      </c>
      <c r="J2779">
        <v>4</v>
      </c>
      <c r="K2779" t="s">
        <v>9872</v>
      </c>
      <c r="L2779" t="s">
        <v>9873</v>
      </c>
    </row>
    <row r="2780" spans="1:34" x14ac:dyDescent="0.3">
      <c r="A2780" t="s">
        <v>9839</v>
      </c>
      <c r="B2780" t="s">
        <v>9840</v>
      </c>
      <c r="C2780" t="s">
        <v>14</v>
      </c>
      <c r="D2780">
        <v>40.023822906299998</v>
      </c>
      <c r="E2780">
        <v>-75.220127105700001</v>
      </c>
      <c r="F2780" t="s">
        <v>9841</v>
      </c>
      <c r="G2780">
        <v>477</v>
      </c>
      <c r="H2780">
        <v>4</v>
      </c>
      <c r="I2780" t="s">
        <v>9874</v>
      </c>
      <c r="J2780">
        <v>1</v>
      </c>
      <c r="K2780" t="s">
        <v>9875</v>
      </c>
      <c r="L2780" t="s">
        <v>9876</v>
      </c>
    </row>
    <row r="2781" spans="1:34" x14ac:dyDescent="0.3">
      <c r="A2781" t="s">
        <v>9839</v>
      </c>
      <c r="B2781" t="s">
        <v>9840</v>
      </c>
      <c r="C2781" t="s">
        <v>14</v>
      </c>
      <c r="D2781">
        <v>40.023822906299998</v>
      </c>
      <c r="E2781">
        <v>-75.220127105700001</v>
      </c>
      <c r="F2781" t="s">
        <v>9841</v>
      </c>
      <c r="G2781">
        <v>477</v>
      </c>
      <c r="H2781">
        <v>4</v>
      </c>
      <c r="I2781" t="s">
        <v>9877</v>
      </c>
      <c r="J2781">
        <v>4</v>
      </c>
      <c r="K2781" t="s">
        <v>9878</v>
      </c>
      <c r="L2781" t="s">
        <v>9879</v>
      </c>
    </row>
    <row r="2782" spans="1:34" x14ac:dyDescent="0.3">
      <c r="A2782" t="s">
        <v>9880</v>
      </c>
      <c r="B2782" t="s">
        <v>9881</v>
      </c>
      <c r="C2782" t="s">
        <v>14</v>
      </c>
      <c r="D2782">
        <v>39.943570999999999</v>
      </c>
      <c r="E2782">
        <v>-75.165992900000006</v>
      </c>
      <c r="F2782" t="s">
        <v>9882</v>
      </c>
      <c r="G2782">
        <v>476</v>
      </c>
      <c r="H2782">
        <v>3.5</v>
      </c>
      <c r="I2782" t="s">
        <v>9883</v>
      </c>
      <c r="J2782">
        <v>1</v>
      </c>
      <c r="K2782" t="s">
        <v>9884</v>
      </c>
      <c r="L2782" t="s">
        <v>9885</v>
      </c>
      <c r="M2782" t="s">
        <v>9886</v>
      </c>
      <c r="N2782" t="s">
        <v>9887</v>
      </c>
      <c r="O2782" t="s">
        <v>9888</v>
      </c>
      <c r="P2782" t="s">
        <v>9889</v>
      </c>
      <c r="Q2782" t="s">
        <v>9890</v>
      </c>
      <c r="R2782" t="s">
        <v>9891</v>
      </c>
      <c r="S2782" t="s">
        <v>9892</v>
      </c>
      <c r="T2782" t="s">
        <v>9893</v>
      </c>
      <c r="U2782" t="s">
        <v>9894</v>
      </c>
      <c r="V2782" t="s">
        <v>9895</v>
      </c>
      <c r="W2782" t="s">
        <v>9896</v>
      </c>
    </row>
    <row r="2783" spans="1:34" x14ac:dyDescent="0.3">
      <c r="A2783" t="s">
        <v>9880</v>
      </c>
      <c r="B2783" t="s">
        <v>9881</v>
      </c>
      <c r="C2783" t="s">
        <v>14</v>
      </c>
      <c r="D2783">
        <v>39.943570999999999</v>
      </c>
      <c r="E2783">
        <v>-75.165992900000006</v>
      </c>
      <c r="F2783" t="s">
        <v>9882</v>
      </c>
      <c r="G2783">
        <v>476</v>
      </c>
      <c r="H2783">
        <v>3.5</v>
      </c>
      <c r="I2783" t="s">
        <v>9897</v>
      </c>
      <c r="J2783">
        <v>1</v>
      </c>
      <c r="K2783" t="s">
        <v>9898</v>
      </c>
      <c r="L2783" t="s">
        <v>9899</v>
      </c>
      <c r="M2783" t="s">
        <v>9900</v>
      </c>
      <c r="N2783" t="s">
        <v>9901</v>
      </c>
      <c r="O2783" t="s">
        <v>9902</v>
      </c>
      <c r="P2783" t="s">
        <v>9903</v>
      </c>
      <c r="Q2783" t="s">
        <v>9904</v>
      </c>
      <c r="R2783" t="s">
        <v>9905</v>
      </c>
      <c r="S2783" t="s">
        <v>9906</v>
      </c>
      <c r="T2783" t="s">
        <v>9907</v>
      </c>
      <c r="U2783" t="s">
        <v>9908</v>
      </c>
      <c r="V2783" t="s">
        <v>9909</v>
      </c>
      <c r="W2783" t="s">
        <v>9910</v>
      </c>
      <c r="X2783" t="s">
        <v>9911</v>
      </c>
      <c r="Y2783" t="s">
        <v>9912</v>
      </c>
      <c r="Z2783" t="s">
        <v>9913</v>
      </c>
      <c r="AA2783" t="s">
        <v>9914</v>
      </c>
      <c r="AB2783" t="s">
        <v>9915</v>
      </c>
      <c r="AC2783" t="s">
        <v>9916</v>
      </c>
      <c r="AD2783" t="s">
        <v>9917</v>
      </c>
      <c r="AE2783" t="s">
        <v>9918</v>
      </c>
      <c r="AF2783" t="s">
        <v>9919</v>
      </c>
      <c r="AG2783" t="s">
        <v>9920</v>
      </c>
      <c r="AH2783" t="s">
        <v>9921</v>
      </c>
    </row>
    <row r="2784" spans="1:34" x14ac:dyDescent="0.3">
      <c r="A2784" t="s">
        <v>9880</v>
      </c>
      <c r="B2784" t="s">
        <v>9881</v>
      </c>
      <c r="C2784" t="s">
        <v>14</v>
      </c>
      <c r="D2784">
        <v>39.943570999999999</v>
      </c>
      <c r="E2784">
        <v>-75.165992900000006</v>
      </c>
      <c r="F2784" t="s">
        <v>9882</v>
      </c>
      <c r="G2784">
        <v>476</v>
      </c>
      <c r="H2784">
        <v>3.5</v>
      </c>
      <c r="I2784" t="s">
        <v>9922</v>
      </c>
      <c r="J2784">
        <v>2</v>
      </c>
      <c r="K2784" t="s">
        <v>9923</v>
      </c>
      <c r="L2784" t="s">
        <v>4420</v>
      </c>
    </row>
    <row r="2785" spans="1:20" x14ac:dyDescent="0.3">
      <c r="A2785" t="s">
        <v>9880</v>
      </c>
      <c r="B2785" t="s">
        <v>9881</v>
      </c>
      <c r="C2785" t="s">
        <v>14</v>
      </c>
      <c r="D2785">
        <v>39.943570999999999</v>
      </c>
      <c r="E2785">
        <v>-75.165992900000006</v>
      </c>
      <c r="F2785" t="s">
        <v>9882</v>
      </c>
      <c r="G2785">
        <v>476</v>
      </c>
      <c r="H2785">
        <v>3.5</v>
      </c>
      <c r="I2785" t="s">
        <v>9924</v>
      </c>
      <c r="J2785">
        <v>5</v>
      </c>
      <c r="K2785" t="s">
        <v>9925</v>
      </c>
      <c r="L2785" t="s">
        <v>9926</v>
      </c>
    </row>
    <row r="2786" spans="1:20" x14ac:dyDescent="0.3">
      <c r="A2786" t="s">
        <v>9880</v>
      </c>
      <c r="B2786" t="s">
        <v>9881</v>
      </c>
      <c r="C2786" t="s">
        <v>14</v>
      </c>
      <c r="D2786">
        <v>39.943570999999999</v>
      </c>
      <c r="E2786">
        <v>-75.165992900000006</v>
      </c>
      <c r="F2786" t="s">
        <v>9882</v>
      </c>
      <c r="G2786">
        <v>476</v>
      </c>
      <c r="H2786">
        <v>3.5</v>
      </c>
      <c r="I2786" t="s">
        <v>9927</v>
      </c>
      <c r="J2786">
        <v>3</v>
      </c>
      <c r="K2786" t="s">
        <v>9928</v>
      </c>
      <c r="L2786" t="s">
        <v>9929</v>
      </c>
      <c r="M2786" t="s">
        <v>9930</v>
      </c>
      <c r="N2786" t="s">
        <v>9931</v>
      </c>
      <c r="O2786" t="s">
        <v>9932</v>
      </c>
      <c r="P2786" t="s">
        <v>9933</v>
      </c>
      <c r="Q2786" t="s">
        <v>9934</v>
      </c>
      <c r="R2786" t="s">
        <v>9935</v>
      </c>
      <c r="S2786" t="s">
        <v>9936</v>
      </c>
      <c r="T2786" t="s">
        <v>9937</v>
      </c>
    </row>
    <row r="2787" spans="1:20" x14ac:dyDescent="0.3">
      <c r="A2787" t="s">
        <v>9880</v>
      </c>
      <c r="B2787" t="s">
        <v>9881</v>
      </c>
      <c r="C2787" t="s">
        <v>14</v>
      </c>
      <c r="D2787">
        <v>39.943570999999999</v>
      </c>
      <c r="E2787">
        <v>-75.165992900000006</v>
      </c>
      <c r="F2787" t="s">
        <v>9882</v>
      </c>
      <c r="G2787">
        <v>476</v>
      </c>
      <c r="H2787">
        <v>3.5</v>
      </c>
      <c r="I2787" t="s">
        <v>9938</v>
      </c>
      <c r="J2787">
        <v>4</v>
      </c>
      <c r="L2787" t="s">
        <v>7821</v>
      </c>
    </row>
    <row r="2788" spans="1:20" x14ac:dyDescent="0.3">
      <c r="A2788" t="s">
        <v>9880</v>
      </c>
      <c r="B2788" t="s">
        <v>9881</v>
      </c>
      <c r="C2788" t="s">
        <v>14</v>
      </c>
      <c r="D2788">
        <v>39.943570999999999</v>
      </c>
      <c r="E2788">
        <v>-75.165992900000006</v>
      </c>
      <c r="F2788" t="s">
        <v>9882</v>
      </c>
      <c r="G2788">
        <v>476</v>
      </c>
      <c r="H2788">
        <v>3.5</v>
      </c>
      <c r="I2788" t="s">
        <v>9939</v>
      </c>
      <c r="J2788">
        <v>3</v>
      </c>
      <c r="K2788" t="s">
        <v>9940</v>
      </c>
      <c r="L2788" t="s">
        <v>9941</v>
      </c>
    </row>
    <row r="2789" spans="1:20" x14ac:dyDescent="0.3">
      <c r="A2789" t="s">
        <v>9880</v>
      </c>
      <c r="B2789" t="s">
        <v>9881</v>
      </c>
      <c r="C2789" t="s">
        <v>14</v>
      </c>
      <c r="D2789">
        <v>39.943570999999999</v>
      </c>
      <c r="E2789">
        <v>-75.165992900000006</v>
      </c>
      <c r="F2789" t="s">
        <v>9882</v>
      </c>
      <c r="G2789">
        <v>476</v>
      </c>
      <c r="H2789">
        <v>3.5</v>
      </c>
      <c r="I2789" t="s">
        <v>9942</v>
      </c>
      <c r="J2789">
        <v>5</v>
      </c>
      <c r="K2789" t="s">
        <v>9943</v>
      </c>
      <c r="L2789" t="s">
        <v>9944</v>
      </c>
    </row>
    <row r="2790" spans="1:20" x14ac:dyDescent="0.3">
      <c r="A2790" t="s">
        <v>9880</v>
      </c>
      <c r="B2790" t="s">
        <v>9881</v>
      </c>
      <c r="C2790" t="s">
        <v>14</v>
      </c>
      <c r="D2790">
        <v>39.943570999999999</v>
      </c>
      <c r="E2790">
        <v>-75.165992900000006</v>
      </c>
      <c r="F2790" t="s">
        <v>9882</v>
      </c>
      <c r="G2790">
        <v>476</v>
      </c>
      <c r="H2790">
        <v>3.5</v>
      </c>
      <c r="I2790" t="s">
        <v>9945</v>
      </c>
      <c r="J2790">
        <v>5</v>
      </c>
      <c r="K2790" t="s">
        <v>9946</v>
      </c>
      <c r="L2790" t="s">
        <v>9947</v>
      </c>
    </row>
    <row r="2791" spans="1:20" x14ac:dyDescent="0.3">
      <c r="A2791" t="s">
        <v>9880</v>
      </c>
      <c r="B2791" t="s">
        <v>9881</v>
      </c>
      <c r="C2791" t="s">
        <v>14</v>
      </c>
      <c r="D2791">
        <v>39.943570999999999</v>
      </c>
      <c r="E2791">
        <v>-75.165992900000006</v>
      </c>
      <c r="F2791" t="s">
        <v>9882</v>
      </c>
      <c r="G2791">
        <v>476</v>
      </c>
      <c r="H2791">
        <v>3.5</v>
      </c>
      <c r="I2791" t="s">
        <v>9948</v>
      </c>
      <c r="J2791">
        <v>3</v>
      </c>
      <c r="K2791" t="s">
        <v>9949</v>
      </c>
      <c r="L2791" t="s">
        <v>9950</v>
      </c>
    </row>
    <row r="2792" spans="1:20" x14ac:dyDescent="0.3">
      <c r="A2792" t="s">
        <v>9951</v>
      </c>
      <c r="B2792" t="s">
        <v>9952</v>
      </c>
      <c r="C2792" t="s">
        <v>14</v>
      </c>
      <c r="D2792">
        <v>39.952080100000003</v>
      </c>
      <c r="E2792">
        <v>-75.174761899999993</v>
      </c>
      <c r="F2792" t="s">
        <v>9953</v>
      </c>
      <c r="G2792">
        <v>475</v>
      </c>
      <c r="H2792">
        <v>4</v>
      </c>
      <c r="I2792" t="s">
        <v>9954</v>
      </c>
      <c r="J2792">
        <v>5</v>
      </c>
      <c r="K2792" t="s">
        <v>9955</v>
      </c>
      <c r="L2792" t="s">
        <v>9956</v>
      </c>
    </row>
    <row r="2793" spans="1:20" x14ac:dyDescent="0.3">
      <c r="A2793" t="s">
        <v>9951</v>
      </c>
      <c r="B2793" t="s">
        <v>9952</v>
      </c>
      <c r="C2793" t="s">
        <v>14</v>
      </c>
      <c r="D2793">
        <v>39.952080100000003</v>
      </c>
      <c r="E2793">
        <v>-75.174761899999993</v>
      </c>
      <c r="F2793" t="s">
        <v>9953</v>
      </c>
      <c r="G2793">
        <v>475</v>
      </c>
      <c r="H2793">
        <v>4</v>
      </c>
      <c r="I2793" t="s">
        <v>9957</v>
      </c>
      <c r="J2793">
        <v>4</v>
      </c>
      <c r="K2793" t="s">
        <v>9958</v>
      </c>
      <c r="L2793" t="s">
        <v>9959</v>
      </c>
    </row>
    <row r="2794" spans="1:20" x14ac:dyDescent="0.3">
      <c r="A2794" t="s">
        <v>9951</v>
      </c>
      <c r="B2794" t="s">
        <v>9952</v>
      </c>
      <c r="C2794" t="s">
        <v>14</v>
      </c>
      <c r="D2794">
        <v>39.952080100000003</v>
      </c>
      <c r="E2794">
        <v>-75.174761899999993</v>
      </c>
      <c r="F2794" t="s">
        <v>9953</v>
      </c>
      <c r="G2794">
        <v>475</v>
      </c>
      <c r="H2794">
        <v>4</v>
      </c>
      <c r="I2794" t="s">
        <v>9960</v>
      </c>
      <c r="J2794">
        <v>1</v>
      </c>
      <c r="K2794" t="s">
        <v>9961</v>
      </c>
      <c r="L2794" t="s">
        <v>9962</v>
      </c>
    </row>
    <row r="2795" spans="1:20" x14ac:dyDescent="0.3">
      <c r="A2795" t="s">
        <v>9951</v>
      </c>
      <c r="B2795" t="s">
        <v>9952</v>
      </c>
      <c r="C2795" t="s">
        <v>14</v>
      </c>
      <c r="D2795">
        <v>39.952080100000003</v>
      </c>
      <c r="E2795">
        <v>-75.174761899999993</v>
      </c>
      <c r="F2795" t="s">
        <v>9953</v>
      </c>
      <c r="G2795">
        <v>475</v>
      </c>
      <c r="H2795">
        <v>4</v>
      </c>
      <c r="I2795" t="s">
        <v>9963</v>
      </c>
      <c r="J2795">
        <v>4</v>
      </c>
      <c r="K2795" t="s">
        <v>9964</v>
      </c>
      <c r="L2795" t="s">
        <v>8023</v>
      </c>
    </row>
    <row r="2796" spans="1:20" x14ac:dyDescent="0.3">
      <c r="A2796" t="s">
        <v>9951</v>
      </c>
      <c r="B2796" t="s">
        <v>9952</v>
      </c>
      <c r="C2796" t="s">
        <v>14</v>
      </c>
      <c r="D2796">
        <v>39.952080100000003</v>
      </c>
      <c r="E2796">
        <v>-75.174761899999993</v>
      </c>
      <c r="F2796" t="s">
        <v>9953</v>
      </c>
      <c r="G2796">
        <v>475</v>
      </c>
      <c r="H2796">
        <v>4</v>
      </c>
      <c r="I2796" t="s">
        <v>9965</v>
      </c>
      <c r="J2796">
        <v>5</v>
      </c>
      <c r="K2796" t="s">
        <v>9966</v>
      </c>
      <c r="L2796" t="s">
        <v>9967</v>
      </c>
    </row>
    <row r="2797" spans="1:20" x14ac:dyDescent="0.3">
      <c r="A2797" t="s">
        <v>9951</v>
      </c>
      <c r="B2797" t="s">
        <v>9952</v>
      </c>
      <c r="C2797" t="s">
        <v>14</v>
      </c>
      <c r="D2797">
        <v>39.952080100000003</v>
      </c>
      <c r="E2797">
        <v>-75.174761899999993</v>
      </c>
      <c r="F2797" t="s">
        <v>9953</v>
      </c>
      <c r="G2797">
        <v>475</v>
      </c>
      <c r="H2797">
        <v>4</v>
      </c>
      <c r="I2797" t="s">
        <v>9968</v>
      </c>
      <c r="J2797">
        <v>3</v>
      </c>
      <c r="K2797" t="s">
        <v>9969</v>
      </c>
      <c r="L2797" t="s">
        <v>2711</v>
      </c>
    </row>
    <row r="2798" spans="1:20" x14ac:dyDescent="0.3">
      <c r="A2798" t="s">
        <v>9951</v>
      </c>
      <c r="B2798" t="s">
        <v>9952</v>
      </c>
      <c r="C2798" t="s">
        <v>14</v>
      </c>
      <c r="D2798">
        <v>39.952080100000003</v>
      </c>
      <c r="E2798">
        <v>-75.174761899999993</v>
      </c>
      <c r="F2798" t="s">
        <v>9953</v>
      </c>
      <c r="G2798">
        <v>475</v>
      </c>
      <c r="H2798">
        <v>4</v>
      </c>
      <c r="I2798" t="s">
        <v>9970</v>
      </c>
      <c r="J2798">
        <v>4</v>
      </c>
      <c r="K2798" t="s">
        <v>9971</v>
      </c>
      <c r="L2798" t="s">
        <v>9972</v>
      </c>
    </row>
    <row r="2799" spans="1:20" x14ac:dyDescent="0.3">
      <c r="A2799" t="s">
        <v>9951</v>
      </c>
      <c r="B2799" t="s">
        <v>9952</v>
      </c>
      <c r="C2799" t="s">
        <v>14</v>
      </c>
      <c r="D2799">
        <v>39.952080100000003</v>
      </c>
      <c r="E2799">
        <v>-75.174761899999993</v>
      </c>
      <c r="F2799" t="s">
        <v>9953</v>
      </c>
      <c r="G2799">
        <v>475</v>
      </c>
      <c r="H2799">
        <v>4</v>
      </c>
      <c r="I2799" t="s">
        <v>9973</v>
      </c>
      <c r="J2799">
        <v>4</v>
      </c>
      <c r="K2799" t="s">
        <v>9974</v>
      </c>
      <c r="L2799" t="s">
        <v>9975</v>
      </c>
    </row>
    <row r="2800" spans="1:20" x14ac:dyDescent="0.3">
      <c r="A2800" t="s">
        <v>9951</v>
      </c>
      <c r="B2800" t="s">
        <v>9952</v>
      </c>
      <c r="C2800" t="s">
        <v>14</v>
      </c>
      <c r="D2800">
        <v>39.952080100000003</v>
      </c>
      <c r="E2800">
        <v>-75.174761899999993</v>
      </c>
      <c r="F2800" t="s">
        <v>9953</v>
      </c>
      <c r="G2800">
        <v>475</v>
      </c>
      <c r="H2800">
        <v>4</v>
      </c>
      <c r="I2800" t="s">
        <v>9976</v>
      </c>
      <c r="J2800">
        <v>4</v>
      </c>
      <c r="K2800" t="s">
        <v>9977</v>
      </c>
      <c r="L2800" t="s">
        <v>3481</v>
      </c>
    </row>
    <row r="2801" spans="1:21" x14ac:dyDescent="0.3">
      <c r="A2801" t="s">
        <v>9951</v>
      </c>
      <c r="B2801" t="s">
        <v>9952</v>
      </c>
      <c r="C2801" t="s">
        <v>14</v>
      </c>
      <c r="D2801">
        <v>39.952080100000003</v>
      </c>
      <c r="E2801">
        <v>-75.174761899999993</v>
      </c>
      <c r="F2801" t="s">
        <v>9953</v>
      </c>
      <c r="G2801">
        <v>475</v>
      </c>
      <c r="H2801">
        <v>4</v>
      </c>
      <c r="I2801" t="s">
        <v>9978</v>
      </c>
      <c r="J2801">
        <v>4</v>
      </c>
      <c r="K2801" t="s">
        <v>9979</v>
      </c>
      <c r="L2801" t="s">
        <v>9980</v>
      </c>
      <c r="M2801" t="s">
        <v>9981</v>
      </c>
      <c r="N2801" t="s">
        <v>9982</v>
      </c>
      <c r="O2801" t="s">
        <v>9983</v>
      </c>
      <c r="P2801" t="s">
        <v>9984</v>
      </c>
      <c r="Q2801" t="s">
        <v>9985</v>
      </c>
      <c r="R2801" t="s">
        <v>9986</v>
      </c>
      <c r="S2801" t="s">
        <v>9987</v>
      </c>
      <c r="T2801" t="s">
        <v>9988</v>
      </c>
    </row>
    <row r="2802" spans="1:21" x14ac:dyDescent="0.3">
      <c r="A2802" t="s">
        <v>9989</v>
      </c>
      <c r="B2802" t="s">
        <v>9990</v>
      </c>
      <c r="C2802" t="s">
        <v>14</v>
      </c>
      <c r="D2802">
        <v>39.9653226</v>
      </c>
      <c r="E2802">
        <v>-75.172531300000003</v>
      </c>
      <c r="F2802" t="s">
        <v>9991</v>
      </c>
      <c r="G2802">
        <v>474</v>
      </c>
      <c r="H2802">
        <v>3.5</v>
      </c>
      <c r="I2802" t="s">
        <v>9992</v>
      </c>
      <c r="J2802">
        <v>1</v>
      </c>
      <c r="L2802" t="s">
        <v>9993</v>
      </c>
    </row>
    <row r="2803" spans="1:21" x14ac:dyDescent="0.3">
      <c r="A2803" t="s">
        <v>9989</v>
      </c>
      <c r="B2803" t="s">
        <v>9990</v>
      </c>
      <c r="C2803" t="s">
        <v>14</v>
      </c>
      <c r="D2803">
        <v>39.9653226</v>
      </c>
      <c r="E2803">
        <v>-75.172531300000003</v>
      </c>
      <c r="F2803" t="s">
        <v>9991</v>
      </c>
      <c r="G2803">
        <v>474</v>
      </c>
      <c r="H2803">
        <v>3.5</v>
      </c>
      <c r="I2803" t="s">
        <v>9994</v>
      </c>
      <c r="J2803">
        <v>4</v>
      </c>
      <c r="K2803" t="s">
        <v>9995</v>
      </c>
      <c r="L2803" t="s">
        <v>9403</v>
      </c>
    </row>
    <row r="2804" spans="1:21" x14ac:dyDescent="0.3">
      <c r="A2804" t="s">
        <v>9989</v>
      </c>
      <c r="B2804" t="s">
        <v>9990</v>
      </c>
      <c r="C2804" t="s">
        <v>14</v>
      </c>
      <c r="D2804">
        <v>39.9653226</v>
      </c>
      <c r="E2804">
        <v>-75.172531300000003</v>
      </c>
      <c r="F2804" t="s">
        <v>9991</v>
      </c>
      <c r="G2804">
        <v>474</v>
      </c>
      <c r="H2804">
        <v>3.5</v>
      </c>
      <c r="I2804" t="s">
        <v>9996</v>
      </c>
      <c r="J2804">
        <v>5</v>
      </c>
      <c r="K2804" t="s">
        <v>9997</v>
      </c>
      <c r="L2804" t="s">
        <v>9998</v>
      </c>
    </row>
    <row r="2805" spans="1:21" x14ac:dyDescent="0.3">
      <c r="A2805" t="s">
        <v>9989</v>
      </c>
      <c r="B2805" t="s">
        <v>9990</v>
      </c>
      <c r="C2805" t="s">
        <v>14</v>
      </c>
      <c r="D2805">
        <v>39.9653226</v>
      </c>
      <c r="E2805">
        <v>-75.172531300000003</v>
      </c>
      <c r="F2805" t="s">
        <v>9991</v>
      </c>
      <c r="G2805">
        <v>474</v>
      </c>
      <c r="H2805">
        <v>3.5</v>
      </c>
      <c r="I2805" t="s">
        <v>9999</v>
      </c>
      <c r="J2805">
        <v>4</v>
      </c>
      <c r="K2805" t="s">
        <v>10000</v>
      </c>
      <c r="L2805" t="s">
        <v>10001</v>
      </c>
    </row>
    <row r="2806" spans="1:21" x14ac:dyDescent="0.3">
      <c r="A2806" t="s">
        <v>9989</v>
      </c>
      <c r="B2806" t="s">
        <v>9990</v>
      </c>
      <c r="C2806" t="s">
        <v>14</v>
      </c>
      <c r="D2806">
        <v>39.9653226</v>
      </c>
      <c r="E2806">
        <v>-75.172531300000003</v>
      </c>
      <c r="F2806" t="s">
        <v>9991</v>
      </c>
      <c r="G2806">
        <v>474</v>
      </c>
      <c r="H2806">
        <v>3.5</v>
      </c>
      <c r="I2806" t="s">
        <v>10002</v>
      </c>
      <c r="J2806">
        <v>5</v>
      </c>
      <c r="K2806" t="s">
        <v>10003</v>
      </c>
      <c r="L2806" t="s">
        <v>10004</v>
      </c>
    </row>
    <row r="2807" spans="1:21" x14ac:dyDescent="0.3">
      <c r="A2807" t="s">
        <v>9989</v>
      </c>
      <c r="B2807" t="s">
        <v>9990</v>
      </c>
      <c r="C2807" t="s">
        <v>14</v>
      </c>
      <c r="D2807">
        <v>39.9653226</v>
      </c>
      <c r="E2807">
        <v>-75.172531300000003</v>
      </c>
      <c r="F2807" t="s">
        <v>9991</v>
      </c>
      <c r="G2807">
        <v>474</v>
      </c>
      <c r="H2807">
        <v>3.5</v>
      </c>
      <c r="I2807" t="s">
        <v>10005</v>
      </c>
      <c r="J2807">
        <v>4</v>
      </c>
      <c r="K2807" t="s">
        <v>10006</v>
      </c>
      <c r="L2807" t="s">
        <v>10007</v>
      </c>
    </row>
    <row r="2808" spans="1:21" x14ac:dyDescent="0.3">
      <c r="A2808" t="s">
        <v>9989</v>
      </c>
      <c r="B2808" t="s">
        <v>9990</v>
      </c>
      <c r="C2808" t="s">
        <v>14</v>
      </c>
      <c r="D2808">
        <v>39.9653226</v>
      </c>
      <c r="E2808">
        <v>-75.172531300000003</v>
      </c>
      <c r="F2808" t="s">
        <v>9991</v>
      </c>
      <c r="G2808">
        <v>474</v>
      </c>
      <c r="H2808">
        <v>3.5</v>
      </c>
      <c r="I2808" t="s">
        <v>10008</v>
      </c>
      <c r="J2808">
        <v>1</v>
      </c>
      <c r="K2808" t="s">
        <v>10009</v>
      </c>
      <c r="L2808" t="s">
        <v>10010</v>
      </c>
    </row>
    <row r="2809" spans="1:21" x14ac:dyDescent="0.3">
      <c r="A2809" t="s">
        <v>9989</v>
      </c>
      <c r="B2809" t="s">
        <v>9990</v>
      </c>
      <c r="C2809" t="s">
        <v>14</v>
      </c>
      <c r="D2809">
        <v>39.9653226</v>
      </c>
      <c r="E2809">
        <v>-75.172531300000003</v>
      </c>
      <c r="F2809" t="s">
        <v>9991</v>
      </c>
      <c r="G2809">
        <v>474</v>
      </c>
      <c r="H2809">
        <v>3.5</v>
      </c>
      <c r="I2809" t="s">
        <v>10011</v>
      </c>
      <c r="J2809">
        <v>2</v>
      </c>
      <c r="K2809" t="s">
        <v>10012</v>
      </c>
      <c r="L2809" t="s">
        <v>10013</v>
      </c>
      <c r="M2809" t="s">
        <v>10014</v>
      </c>
      <c r="N2809" t="s">
        <v>10015</v>
      </c>
      <c r="O2809" t="s">
        <v>10016</v>
      </c>
    </row>
    <row r="2810" spans="1:21" x14ac:dyDescent="0.3">
      <c r="A2810" t="s">
        <v>9989</v>
      </c>
      <c r="B2810" t="s">
        <v>9990</v>
      </c>
      <c r="C2810" t="s">
        <v>14</v>
      </c>
      <c r="D2810">
        <v>39.9653226</v>
      </c>
      <c r="E2810">
        <v>-75.172531300000003</v>
      </c>
      <c r="F2810" t="s">
        <v>9991</v>
      </c>
      <c r="G2810">
        <v>474</v>
      </c>
      <c r="H2810">
        <v>3.5</v>
      </c>
      <c r="I2810" t="s">
        <v>10017</v>
      </c>
      <c r="J2810">
        <v>4</v>
      </c>
      <c r="K2810" t="s">
        <v>10018</v>
      </c>
      <c r="L2810" t="s">
        <v>555</v>
      </c>
    </row>
    <row r="2811" spans="1:21" x14ac:dyDescent="0.3">
      <c r="A2811" t="s">
        <v>9989</v>
      </c>
      <c r="B2811" t="s">
        <v>9990</v>
      </c>
      <c r="C2811" t="s">
        <v>14</v>
      </c>
      <c r="D2811">
        <v>39.9653226</v>
      </c>
      <c r="E2811">
        <v>-75.172531300000003</v>
      </c>
      <c r="F2811" t="s">
        <v>9991</v>
      </c>
      <c r="G2811">
        <v>474</v>
      </c>
      <c r="H2811">
        <v>3.5</v>
      </c>
      <c r="I2811" t="s">
        <v>10019</v>
      </c>
      <c r="J2811">
        <v>5</v>
      </c>
      <c r="K2811" t="s">
        <v>10020</v>
      </c>
      <c r="L2811" t="s">
        <v>10021</v>
      </c>
    </row>
    <row r="2812" spans="1:21" x14ac:dyDescent="0.3">
      <c r="A2812" t="s">
        <v>10022</v>
      </c>
      <c r="B2812" t="s">
        <v>10023</v>
      </c>
      <c r="C2812" t="s">
        <v>14</v>
      </c>
      <c r="D2812">
        <v>39.936129999999999</v>
      </c>
      <c r="E2812">
        <v>-75.159130000000005</v>
      </c>
      <c r="F2812" t="s">
        <v>10024</v>
      </c>
      <c r="G2812">
        <v>472</v>
      </c>
      <c r="H2812">
        <v>4</v>
      </c>
      <c r="I2812" t="e">
        <f>-IAg2x6dOfY6tSTk8MkbEw</f>
        <v>#NAME?</v>
      </c>
      <c r="J2812">
        <v>5</v>
      </c>
      <c r="K2812" t="s">
        <v>10025</v>
      </c>
      <c r="L2812" t="s">
        <v>10026</v>
      </c>
    </row>
    <row r="2813" spans="1:21" x14ac:dyDescent="0.3">
      <c r="A2813" t="s">
        <v>10022</v>
      </c>
      <c r="B2813" t="s">
        <v>10023</v>
      </c>
      <c r="C2813" t="s">
        <v>14</v>
      </c>
      <c r="D2813">
        <v>39.936129999999999</v>
      </c>
      <c r="E2813">
        <v>-75.159130000000005</v>
      </c>
      <c r="F2813" t="s">
        <v>10024</v>
      </c>
      <c r="G2813">
        <v>472</v>
      </c>
      <c r="H2813">
        <v>4</v>
      </c>
      <c r="I2813" t="s">
        <v>10027</v>
      </c>
      <c r="J2813">
        <v>4</v>
      </c>
      <c r="K2813" t="s">
        <v>10028</v>
      </c>
      <c r="L2813" t="s">
        <v>10029</v>
      </c>
      <c r="M2813" t="s">
        <v>10030</v>
      </c>
      <c r="N2813" t="s">
        <v>10031</v>
      </c>
      <c r="O2813" t="s">
        <v>10032</v>
      </c>
      <c r="P2813" t="s">
        <v>10033</v>
      </c>
      <c r="Q2813" t="s">
        <v>10034</v>
      </c>
      <c r="R2813" t="s">
        <v>10035</v>
      </c>
      <c r="S2813" t="s">
        <v>10036</v>
      </c>
      <c r="T2813" t="s">
        <v>10037</v>
      </c>
      <c r="U2813" t="s">
        <v>10038</v>
      </c>
    </row>
    <row r="2814" spans="1:21" x14ac:dyDescent="0.3">
      <c r="A2814" t="s">
        <v>10022</v>
      </c>
      <c r="B2814" t="s">
        <v>10023</v>
      </c>
      <c r="C2814" t="s">
        <v>14</v>
      </c>
      <c r="D2814">
        <v>39.936129999999999</v>
      </c>
      <c r="E2814">
        <v>-75.159130000000005</v>
      </c>
      <c r="F2814" t="s">
        <v>10024</v>
      </c>
      <c r="G2814">
        <v>472</v>
      </c>
      <c r="H2814">
        <v>4</v>
      </c>
      <c r="I2814" t="s">
        <v>10039</v>
      </c>
      <c r="J2814">
        <v>5</v>
      </c>
      <c r="L2814" t="s">
        <v>4180</v>
      </c>
    </row>
    <row r="2815" spans="1:21" x14ac:dyDescent="0.3">
      <c r="A2815" t="s">
        <v>10022</v>
      </c>
      <c r="B2815" t="s">
        <v>10023</v>
      </c>
      <c r="C2815" t="s">
        <v>14</v>
      </c>
      <c r="D2815">
        <v>39.936129999999999</v>
      </c>
      <c r="E2815">
        <v>-75.159130000000005</v>
      </c>
      <c r="F2815" t="s">
        <v>10024</v>
      </c>
      <c r="G2815">
        <v>472</v>
      </c>
      <c r="H2815">
        <v>4</v>
      </c>
      <c r="I2815" t="s">
        <v>10040</v>
      </c>
      <c r="J2815">
        <v>5</v>
      </c>
      <c r="K2815" t="s">
        <v>10041</v>
      </c>
      <c r="L2815" t="s">
        <v>8826</v>
      </c>
    </row>
    <row r="2816" spans="1:21" x14ac:dyDescent="0.3">
      <c r="A2816" t="s">
        <v>10022</v>
      </c>
      <c r="B2816" t="s">
        <v>10023</v>
      </c>
      <c r="C2816" t="s">
        <v>14</v>
      </c>
      <c r="D2816">
        <v>39.936129999999999</v>
      </c>
      <c r="E2816">
        <v>-75.159130000000005</v>
      </c>
      <c r="F2816" t="s">
        <v>10024</v>
      </c>
      <c r="G2816">
        <v>472</v>
      </c>
      <c r="H2816">
        <v>4</v>
      </c>
      <c r="I2816" t="s">
        <v>10042</v>
      </c>
      <c r="J2816">
        <v>1</v>
      </c>
      <c r="K2816" t="s">
        <v>10043</v>
      </c>
      <c r="L2816" t="s">
        <v>10044</v>
      </c>
    </row>
    <row r="2817" spans="1:23" x14ac:dyDescent="0.3">
      <c r="A2817" t="s">
        <v>10022</v>
      </c>
      <c r="B2817" t="s">
        <v>10023</v>
      </c>
      <c r="C2817" t="s">
        <v>14</v>
      </c>
      <c r="D2817">
        <v>39.936129999999999</v>
      </c>
      <c r="E2817">
        <v>-75.159130000000005</v>
      </c>
      <c r="F2817" t="s">
        <v>10024</v>
      </c>
      <c r="G2817">
        <v>472</v>
      </c>
      <c r="H2817">
        <v>4</v>
      </c>
      <c r="I2817" t="s">
        <v>10045</v>
      </c>
      <c r="J2817">
        <v>4</v>
      </c>
      <c r="L2817" t="s">
        <v>10046</v>
      </c>
    </row>
    <row r="2818" spans="1:23" x14ac:dyDescent="0.3">
      <c r="A2818" t="s">
        <v>10022</v>
      </c>
      <c r="B2818" t="s">
        <v>10023</v>
      </c>
      <c r="C2818" t="s">
        <v>14</v>
      </c>
      <c r="D2818">
        <v>39.936129999999999</v>
      </c>
      <c r="E2818">
        <v>-75.159130000000005</v>
      </c>
      <c r="F2818" t="s">
        <v>10024</v>
      </c>
      <c r="G2818">
        <v>472</v>
      </c>
      <c r="H2818">
        <v>4</v>
      </c>
      <c r="I2818" t="s">
        <v>10047</v>
      </c>
      <c r="J2818">
        <v>4</v>
      </c>
      <c r="K2818" t="s">
        <v>10048</v>
      </c>
      <c r="L2818" t="s">
        <v>10049</v>
      </c>
    </row>
    <row r="2819" spans="1:23" x14ac:dyDescent="0.3">
      <c r="A2819" t="s">
        <v>10022</v>
      </c>
      <c r="B2819" t="s">
        <v>10023</v>
      </c>
      <c r="C2819" t="s">
        <v>14</v>
      </c>
      <c r="D2819">
        <v>39.936129999999999</v>
      </c>
      <c r="E2819">
        <v>-75.159130000000005</v>
      </c>
      <c r="F2819" t="s">
        <v>10024</v>
      </c>
      <c r="G2819">
        <v>472</v>
      </c>
      <c r="H2819">
        <v>4</v>
      </c>
      <c r="I2819" t="s">
        <v>10050</v>
      </c>
      <c r="J2819">
        <v>4</v>
      </c>
      <c r="K2819" t="s">
        <v>10051</v>
      </c>
      <c r="L2819" t="s">
        <v>10052</v>
      </c>
    </row>
    <row r="2820" spans="1:23" x14ac:dyDescent="0.3">
      <c r="A2820" t="s">
        <v>10022</v>
      </c>
      <c r="B2820" t="s">
        <v>10023</v>
      </c>
      <c r="C2820" t="s">
        <v>14</v>
      </c>
      <c r="D2820">
        <v>39.936129999999999</v>
      </c>
      <c r="E2820">
        <v>-75.159130000000005</v>
      </c>
      <c r="F2820" t="s">
        <v>10024</v>
      </c>
      <c r="G2820">
        <v>472</v>
      </c>
      <c r="H2820">
        <v>4</v>
      </c>
      <c r="I2820" t="s">
        <v>10053</v>
      </c>
      <c r="J2820">
        <v>5</v>
      </c>
      <c r="K2820" t="s">
        <v>10054</v>
      </c>
      <c r="L2820" t="s">
        <v>10055</v>
      </c>
    </row>
    <row r="2821" spans="1:23" x14ac:dyDescent="0.3">
      <c r="A2821" t="s">
        <v>10022</v>
      </c>
      <c r="B2821" t="s">
        <v>10023</v>
      </c>
      <c r="C2821" t="s">
        <v>14</v>
      </c>
      <c r="D2821">
        <v>39.936129999999999</v>
      </c>
      <c r="E2821">
        <v>-75.159130000000005</v>
      </c>
      <c r="F2821" t="s">
        <v>10024</v>
      </c>
      <c r="G2821">
        <v>472</v>
      </c>
      <c r="H2821">
        <v>4</v>
      </c>
      <c r="I2821" t="s">
        <v>10056</v>
      </c>
      <c r="J2821">
        <v>4</v>
      </c>
      <c r="K2821" t="s">
        <v>10057</v>
      </c>
      <c r="L2821" t="s">
        <v>10058</v>
      </c>
    </row>
    <row r="2822" spans="1:23" x14ac:dyDescent="0.3">
      <c r="A2822" t="s">
        <v>10059</v>
      </c>
      <c r="B2822" t="s">
        <v>10060</v>
      </c>
      <c r="C2822" t="s">
        <v>14</v>
      </c>
      <c r="D2822">
        <v>39.9393373391</v>
      </c>
      <c r="E2822">
        <v>-75.159742731400002</v>
      </c>
      <c r="F2822" t="s">
        <v>10061</v>
      </c>
      <c r="G2822">
        <v>472</v>
      </c>
      <c r="H2822">
        <v>4.5</v>
      </c>
      <c r="I2822" t="s">
        <v>10062</v>
      </c>
      <c r="J2822">
        <v>5</v>
      </c>
      <c r="K2822" t="s">
        <v>10063</v>
      </c>
      <c r="L2822" t="s">
        <v>10064</v>
      </c>
    </row>
    <row r="2823" spans="1:23" x14ac:dyDescent="0.3">
      <c r="A2823" t="s">
        <v>10059</v>
      </c>
      <c r="B2823" t="s">
        <v>10060</v>
      </c>
      <c r="C2823" t="s">
        <v>14</v>
      </c>
      <c r="D2823">
        <v>39.9393373391</v>
      </c>
      <c r="E2823">
        <v>-75.159742731400002</v>
      </c>
      <c r="F2823" t="s">
        <v>10061</v>
      </c>
      <c r="G2823">
        <v>472</v>
      </c>
      <c r="H2823">
        <v>4.5</v>
      </c>
      <c r="I2823" t="s">
        <v>10065</v>
      </c>
      <c r="J2823">
        <v>5</v>
      </c>
      <c r="K2823" t="s">
        <v>10066</v>
      </c>
      <c r="L2823" t="s">
        <v>10067</v>
      </c>
    </row>
    <row r="2824" spans="1:23" x14ac:dyDescent="0.3">
      <c r="A2824" t="s">
        <v>10059</v>
      </c>
      <c r="B2824" t="s">
        <v>10060</v>
      </c>
      <c r="C2824" t="s">
        <v>14</v>
      </c>
      <c r="D2824">
        <v>39.9393373391</v>
      </c>
      <c r="E2824">
        <v>-75.159742731400002</v>
      </c>
      <c r="F2824" t="s">
        <v>10061</v>
      </c>
      <c r="G2824">
        <v>472</v>
      </c>
      <c r="H2824">
        <v>4.5</v>
      </c>
      <c r="I2824" t="s">
        <v>10068</v>
      </c>
      <c r="J2824">
        <v>1</v>
      </c>
      <c r="K2824" t="s">
        <v>10069</v>
      </c>
      <c r="L2824" t="s">
        <v>9101</v>
      </c>
    </row>
    <row r="2825" spans="1:23" x14ac:dyDescent="0.3">
      <c r="A2825" t="s">
        <v>10059</v>
      </c>
      <c r="B2825" t="s">
        <v>10060</v>
      </c>
      <c r="C2825" t="s">
        <v>14</v>
      </c>
      <c r="D2825">
        <v>39.9393373391</v>
      </c>
      <c r="E2825">
        <v>-75.159742731400002</v>
      </c>
      <c r="F2825" t="s">
        <v>10061</v>
      </c>
      <c r="G2825">
        <v>472</v>
      </c>
      <c r="H2825">
        <v>4.5</v>
      </c>
      <c r="I2825" t="s">
        <v>10070</v>
      </c>
      <c r="J2825">
        <v>3</v>
      </c>
      <c r="K2825" t="s">
        <v>10071</v>
      </c>
      <c r="L2825" t="s">
        <v>3489</v>
      </c>
    </row>
    <row r="2826" spans="1:23" x14ac:dyDescent="0.3">
      <c r="A2826" t="s">
        <v>10059</v>
      </c>
      <c r="B2826" t="s">
        <v>10060</v>
      </c>
      <c r="C2826" t="s">
        <v>14</v>
      </c>
      <c r="D2826">
        <v>39.9393373391</v>
      </c>
      <c r="E2826">
        <v>-75.159742731400002</v>
      </c>
      <c r="F2826" t="s">
        <v>10061</v>
      </c>
      <c r="G2826">
        <v>472</v>
      </c>
      <c r="H2826">
        <v>4.5</v>
      </c>
      <c r="I2826" t="s">
        <v>10072</v>
      </c>
      <c r="J2826">
        <v>5</v>
      </c>
      <c r="K2826" t="s">
        <v>10073</v>
      </c>
      <c r="L2826" t="e">
        <f>--ccVMj2PN6Z9qtdOdlung</f>
        <v>#NAME?</v>
      </c>
    </row>
    <row r="2827" spans="1:23" x14ac:dyDescent="0.3">
      <c r="A2827" t="s">
        <v>10059</v>
      </c>
      <c r="B2827" t="s">
        <v>10060</v>
      </c>
      <c r="C2827" t="s">
        <v>14</v>
      </c>
      <c r="D2827">
        <v>39.9393373391</v>
      </c>
      <c r="E2827">
        <v>-75.159742731400002</v>
      </c>
      <c r="F2827" t="s">
        <v>10061</v>
      </c>
      <c r="G2827">
        <v>472</v>
      </c>
      <c r="H2827">
        <v>4.5</v>
      </c>
      <c r="I2827" t="s">
        <v>10074</v>
      </c>
      <c r="J2827">
        <v>3</v>
      </c>
      <c r="K2827" t="s">
        <v>10075</v>
      </c>
      <c r="L2827" t="s">
        <v>10076</v>
      </c>
    </row>
    <row r="2828" spans="1:23" x14ac:dyDescent="0.3">
      <c r="A2828" t="s">
        <v>10059</v>
      </c>
      <c r="B2828" t="s">
        <v>10060</v>
      </c>
      <c r="C2828" t="s">
        <v>14</v>
      </c>
      <c r="D2828">
        <v>39.9393373391</v>
      </c>
      <c r="E2828">
        <v>-75.159742731400002</v>
      </c>
      <c r="F2828" t="s">
        <v>10061</v>
      </c>
      <c r="G2828">
        <v>472</v>
      </c>
      <c r="H2828">
        <v>4.5</v>
      </c>
      <c r="I2828" t="s">
        <v>10077</v>
      </c>
      <c r="J2828">
        <v>1</v>
      </c>
      <c r="K2828" t="s">
        <v>10078</v>
      </c>
      <c r="L2828" t="s">
        <v>10079</v>
      </c>
      <c r="M2828" t="s">
        <v>10080</v>
      </c>
      <c r="N2828" t="s">
        <v>10081</v>
      </c>
      <c r="O2828" t="s">
        <v>10082</v>
      </c>
      <c r="P2828" t="s">
        <v>10083</v>
      </c>
      <c r="Q2828" t="s">
        <v>10084</v>
      </c>
      <c r="R2828" t="s">
        <v>10085</v>
      </c>
      <c r="S2828" t="s">
        <v>10086</v>
      </c>
      <c r="T2828" t="s">
        <v>10087</v>
      </c>
      <c r="U2828" t="s">
        <v>10088</v>
      </c>
      <c r="V2828" t="s">
        <v>10089</v>
      </c>
      <c r="W2828" t="s">
        <v>10090</v>
      </c>
    </row>
    <row r="2829" spans="1:23" x14ac:dyDescent="0.3">
      <c r="A2829" t="s">
        <v>10059</v>
      </c>
      <c r="B2829" t="s">
        <v>10060</v>
      </c>
      <c r="C2829" t="s">
        <v>14</v>
      </c>
      <c r="D2829">
        <v>39.9393373391</v>
      </c>
      <c r="E2829">
        <v>-75.159742731400002</v>
      </c>
      <c r="F2829" t="s">
        <v>10061</v>
      </c>
      <c r="G2829">
        <v>472</v>
      </c>
      <c r="H2829">
        <v>4.5</v>
      </c>
      <c r="I2829" t="s">
        <v>10091</v>
      </c>
      <c r="J2829">
        <v>2</v>
      </c>
      <c r="K2829" t="s">
        <v>10092</v>
      </c>
      <c r="L2829" t="s">
        <v>3481</v>
      </c>
    </row>
    <row r="2830" spans="1:23" x14ac:dyDescent="0.3">
      <c r="A2830" t="s">
        <v>10059</v>
      </c>
      <c r="B2830" t="s">
        <v>10060</v>
      </c>
      <c r="C2830" t="s">
        <v>14</v>
      </c>
      <c r="D2830">
        <v>39.9393373391</v>
      </c>
      <c r="E2830">
        <v>-75.159742731400002</v>
      </c>
      <c r="F2830" t="s">
        <v>10061</v>
      </c>
      <c r="G2830">
        <v>472</v>
      </c>
      <c r="H2830">
        <v>4.5</v>
      </c>
      <c r="I2830" t="s">
        <v>10093</v>
      </c>
      <c r="J2830">
        <v>4</v>
      </c>
      <c r="L2830" t="s">
        <v>7846</v>
      </c>
    </row>
    <row r="2831" spans="1:23" x14ac:dyDescent="0.3">
      <c r="A2831" t="s">
        <v>10059</v>
      </c>
      <c r="B2831" t="s">
        <v>10060</v>
      </c>
      <c r="C2831" t="s">
        <v>14</v>
      </c>
      <c r="D2831">
        <v>39.9393373391</v>
      </c>
      <c r="E2831">
        <v>-75.159742731400002</v>
      </c>
      <c r="F2831" t="s">
        <v>10061</v>
      </c>
      <c r="G2831">
        <v>472</v>
      </c>
      <c r="H2831">
        <v>4.5</v>
      </c>
      <c r="I2831" t="s">
        <v>10094</v>
      </c>
      <c r="J2831">
        <v>4</v>
      </c>
      <c r="K2831" t="s">
        <v>10095</v>
      </c>
      <c r="L2831" t="s">
        <v>6664</v>
      </c>
    </row>
    <row r="2832" spans="1:23" x14ac:dyDescent="0.3">
      <c r="A2832" t="s">
        <v>10096</v>
      </c>
      <c r="B2832" t="s">
        <v>10097</v>
      </c>
      <c r="C2832" t="s">
        <v>14</v>
      </c>
      <c r="D2832">
        <v>39.9437809</v>
      </c>
      <c r="E2832">
        <v>-75.168172900000002</v>
      </c>
      <c r="F2832" t="s">
        <v>10098</v>
      </c>
      <c r="G2832">
        <v>471</v>
      </c>
      <c r="H2832">
        <v>4.5</v>
      </c>
      <c r="I2832" t="s">
        <v>10099</v>
      </c>
      <c r="J2832">
        <v>5</v>
      </c>
      <c r="K2832" t="s">
        <v>10100</v>
      </c>
      <c r="L2832" t="s">
        <v>10101</v>
      </c>
    </row>
    <row r="2833" spans="1:12" x14ac:dyDescent="0.3">
      <c r="A2833" t="s">
        <v>10096</v>
      </c>
      <c r="B2833" t="s">
        <v>10097</v>
      </c>
      <c r="C2833" t="s">
        <v>14</v>
      </c>
      <c r="D2833">
        <v>39.9437809</v>
      </c>
      <c r="E2833">
        <v>-75.168172900000002</v>
      </c>
      <c r="F2833" t="s">
        <v>10098</v>
      </c>
      <c r="G2833">
        <v>471</v>
      </c>
      <c r="H2833">
        <v>4.5</v>
      </c>
      <c r="I2833" t="s">
        <v>10102</v>
      </c>
      <c r="J2833">
        <v>3</v>
      </c>
      <c r="K2833" t="s">
        <v>10103</v>
      </c>
      <c r="L2833" t="s">
        <v>763</v>
      </c>
    </row>
    <row r="2834" spans="1:12" x14ac:dyDescent="0.3">
      <c r="A2834" t="s">
        <v>10096</v>
      </c>
      <c r="B2834" t="s">
        <v>10097</v>
      </c>
      <c r="C2834" t="s">
        <v>14</v>
      </c>
      <c r="D2834">
        <v>39.9437809</v>
      </c>
      <c r="E2834">
        <v>-75.168172900000002</v>
      </c>
      <c r="F2834" t="s">
        <v>10098</v>
      </c>
      <c r="G2834">
        <v>471</v>
      </c>
      <c r="H2834">
        <v>4.5</v>
      </c>
      <c r="I2834" t="s">
        <v>10104</v>
      </c>
      <c r="J2834">
        <v>5</v>
      </c>
      <c r="K2834" t="s">
        <v>10105</v>
      </c>
      <c r="L2834" t="s">
        <v>10106</v>
      </c>
    </row>
    <row r="2835" spans="1:12" x14ac:dyDescent="0.3">
      <c r="A2835" t="s">
        <v>10096</v>
      </c>
      <c r="B2835" t="s">
        <v>10097</v>
      </c>
      <c r="C2835" t="s">
        <v>14</v>
      </c>
      <c r="D2835">
        <v>39.9437809</v>
      </c>
      <c r="E2835">
        <v>-75.168172900000002</v>
      </c>
      <c r="F2835" t="s">
        <v>10098</v>
      </c>
      <c r="G2835">
        <v>471</v>
      </c>
      <c r="H2835">
        <v>4.5</v>
      </c>
      <c r="I2835" t="s">
        <v>10107</v>
      </c>
      <c r="J2835">
        <v>5</v>
      </c>
      <c r="K2835" t="s">
        <v>10108</v>
      </c>
      <c r="L2835" t="s">
        <v>10109</v>
      </c>
    </row>
    <row r="2836" spans="1:12" x14ac:dyDescent="0.3">
      <c r="A2836" t="s">
        <v>10096</v>
      </c>
      <c r="B2836" t="s">
        <v>10097</v>
      </c>
      <c r="C2836" t="s">
        <v>14</v>
      </c>
      <c r="D2836">
        <v>39.9437809</v>
      </c>
      <c r="E2836">
        <v>-75.168172900000002</v>
      </c>
      <c r="F2836" t="s">
        <v>10098</v>
      </c>
      <c r="G2836">
        <v>471</v>
      </c>
      <c r="H2836">
        <v>4.5</v>
      </c>
      <c r="I2836" t="s">
        <v>10110</v>
      </c>
      <c r="J2836">
        <v>2</v>
      </c>
      <c r="K2836" t="s">
        <v>10111</v>
      </c>
      <c r="L2836" t="s">
        <v>9588</v>
      </c>
    </row>
    <row r="2837" spans="1:12" x14ac:dyDescent="0.3">
      <c r="A2837" t="s">
        <v>10096</v>
      </c>
      <c r="B2837" t="s">
        <v>10097</v>
      </c>
      <c r="C2837" t="s">
        <v>14</v>
      </c>
      <c r="D2837">
        <v>39.9437809</v>
      </c>
      <c r="E2837">
        <v>-75.168172900000002</v>
      </c>
      <c r="F2837" t="s">
        <v>10098</v>
      </c>
      <c r="G2837">
        <v>471</v>
      </c>
      <c r="H2837">
        <v>4.5</v>
      </c>
      <c r="I2837" t="s">
        <v>10112</v>
      </c>
      <c r="J2837">
        <v>5</v>
      </c>
      <c r="K2837" t="s">
        <v>10113</v>
      </c>
      <c r="L2837" t="s">
        <v>10114</v>
      </c>
    </row>
    <row r="2838" spans="1:12" x14ac:dyDescent="0.3">
      <c r="A2838" t="s">
        <v>10096</v>
      </c>
      <c r="B2838" t="s">
        <v>10097</v>
      </c>
      <c r="C2838" t="s">
        <v>14</v>
      </c>
      <c r="D2838">
        <v>39.9437809</v>
      </c>
      <c r="E2838">
        <v>-75.168172900000002</v>
      </c>
      <c r="F2838" t="s">
        <v>10098</v>
      </c>
      <c r="G2838">
        <v>471</v>
      </c>
      <c r="H2838">
        <v>4.5</v>
      </c>
      <c r="I2838" t="s">
        <v>10115</v>
      </c>
      <c r="J2838">
        <v>5</v>
      </c>
      <c r="K2838" t="s">
        <v>10116</v>
      </c>
      <c r="L2838" t="s">
        <v>6413</v>
      </c>
    </row>
    <row r="2839" spans="1:12" x14ac:dyDescent="0.3">
      <c r="A2839" t="s">
        <v>10096</v>
      </c>
      <c r="B2839" t="s">
        <v>10097</v>
      </c>
      <c r="C2839" t="s">
        <v>14</v>
      </c>
      <c r="D2839">
        <v>39.9437809</v>
      </c>
      <c r="E2839">
        <v>-75.168172900000002</v>
      </c>
      <c r="F2839" t="s">
        <v>10098</v>
      </c>
      <c r="G2839">
        <v>471</v>
      </c>
      <c r="H2839">
        <v>4.5</v>
      </c>
      <c r="I2839" t="s">
        <v>10117</v>
      </c>
      <c r="J2839">
        <v>5</v>
      </c>
      <c r="K2839" t="s">
        <v>10118</v>
      </c>
      <c r="L2839" t="s">
        <v>10119</v>
      </c>
    </row>
    <row r="2840" spans="1:12" x14ac:dyDescent="0.3">
      <c r="A2840" t="s">
        <v>10096</v>
      </c>
      <c r="B2840" t="s">
        <v>10097</v>
      </c>
      <c r="C2840" t="s">
        <v>14</v>
      </c>
      <c r="D2840">
        <v>39.9437809</v>
      </c>
      <c r="E2840">
        <v>-75.168172900000002</v>
      </c>
      <c r="F2840" t="s">
        <v>10098</v>
      </c>
      <c r="G2840">
        <v>471</v>
      </c>
      <c r="H2840">
        <v>4.5</v>
      </c>
      <c r="I2840" t="s">
        <v>10120</v>
      </c>
      <c r="J2840">
        <v>1</v>
      </c>
      <c r="K2840" t="s">
        <v>10121</v>
      </c>
      <c r="L2840" t="s">
        <v>10122</v>
      </c>
    </row>
    <row r="2841" spans="1:12" x14ac:dyDescent="0.3">
      <c r="A2841" t="s">
        <v>10096</v>
      </c>
      <c r="B2841" t="s">
        <v>10097</v>
      </c>
      <c r="C2841" t="s">
        <v>14</v>
      </c>
      <c r="D2841">
        <v>39.9437809</v>
      </c>
      <c r="E2841">
        <v>-75.168172900000002</v>
      </c>
      <c r="F2841" t="s">
        <v>10098</v>
      </c>
      <c r="G2841">
        <v>471</v>
      </c>
      <c r="H2841">
        <v>4.5</v>
      </c>
      <c r="I2841" t="s">
        <v>10123</v>
      </c>
      <c r="J2841">
        <v>5</v>
      </c>
      <c r="K2841" t="s">
        <v>10124</v>
      </c>
      <c r="L2841" t="s">
        <v>10125</v>
      </c>
    </row>
    <row r="2842" spans="1:12" x14ac:dyDescent="0.3">
      <c r="A2842" t="s">
        <v>10126</v>
      </c>
      <c r="B2842" t="s">
        <v>10127</v>
      </c>
      <c r="C2842" t="s">
        <v>14</v>
      </c>
      <c r="D2842">
        <v>39.939039399999999</v>
      </c>
      <c r="E2842">
        <v>-75.159227000000001</v>
      </c>
      <c r="F2842" t="s">
        <v>10128</v>
      </c>
      <c r="G2842">
        <v>469</v>
      </c>
      <c r="H2842">
        <v>3.5</v>
      </c>
      <c r="I2842" t="s">
        <v>10129</v>
      </c>
      <c r="J2842">
        <v>4</v>
      </c>
      <c r="K2842" t="s">
        <v>10130</v>
      </c>
      <c r="L2842" t="s">
        <v>10131</v>
      </c>
    </row>
    <row r="2843" spans="1:12" x14ac:dyDescent="0.3">
      <c r="A2843" t="s">
        <v>10126</v>
      </c>
      <c r="B2843" t="s">
        <v>10127</v>
      </c>
      <c r="C2843" t="s">
        <v>14</v>
      </c>
      <c r="D2843">
        <v>39.939039399999999</v>
      </c>
      <c r="E2843">
        <v>-75.159227000000001</v>
      </c>
      <c r="F2843" t="s">
        <v>10128</v>
      </c>
      <c r="G2843">
        <v>469</v>
      </c>
      <c r="H2843">
        <v>3.5</v>
      </c>
      <c r="I2843" t="s">
        <v>10132</v>
      </c>
      <c r="J2843">
        <v>3</v>
      </c>
      <c r="K2843" t="s">
        <v>10133</v>
      </c>
      <c r="L2843" t="s">
        <v>10134</v>
      </c>
    </row>
    <row r="2844" spans="1:12" x14ac:dyDescent="0.3">
      <c r="A2844" t="s">
        <v>10126</v>
      </c>
      <c r="B2844" t="s">
        <v>10127</v>
      </c>
      <c r="C2844" t="s">
        <v>14</v>
      </c>
      <c r="D2844">
        <v>39.939039399999999</v>
      </c>
      <c r="E2844">
        <v>-75.159227000000001</v>
      </c>
      <c r="F2844" t="s">
        <v>10128</v>
      </c>
      <c r="G2844">
        <v>469</v>
      </c>
      <c r="H2844">
        <v>3.5</v>
      </c>
      <c r="I2844" t="s">
        <v>10135</v>
      </c>
      <c r="J2844">
        <v>5</v>
      </c>
      <c r="K2844" t="s">
        <v>10136</v>
      </c>
      <c r="L2844" t="s">
        <v>10137</v>
      </c>
    </row>
    <row r="2845" spans="1:12" x14ac:dyDescent="0.3">
      <c r="A2845" t="s">
        <v>10126</v>
      </c>
      <c r="B2845" t="s">
        <v>10127</v>
      </c>
      <c r="C2845" t="s">
        <v>14</v>
      </c>
      <c r="D2845">
        <v>39.939039399999999</v>
      </c>
      <c r="E2845">
        <v>-75.159227000000001</v>
      </c>
      <c r="F2845" t="s">
        <v>10128</v>
      </c>
      <c r="G2845">
        <v>469</v>
      </c>
      <c r="H2845">
        <v>3.5</v>
      </c>
      <c r="I2845" t="s">
        <v>10138</v>
      </c>
      <c r="J2845">
        <v>2</v>
      </c>
      <c r="K2845" t="s">
        <v>10139</v>
      </c>
      <c r="L2845" t="s">
        <v>10140</v>
      </c>
    </row>
    <row r="2846" spans="1:12" x14ac:dyDescent="0.3">
      <c r="A2846" t="s">
        <v>10126</v>
      </c>
      <c r="B2846" t="s">
        <v>10127</v>
      </c>
      <c r="C2846" t="s">
        <v>14</v>
      </c>
      <c r="D2846">
        <v>39.939039399999999</v>
      </c>
      <c r="E2846">
        <v>-75.159227000000001</v>
      </c>
      <c r="F2846" t="s">
        <v>10128</v>
      </c>
      <c r="G2846">
        <v>469</v>
      </c>
      <c r="H2846">
        <v>3.5</v>
      </c>
      <c r="I2846" t="s">
        <v>10141</v>
      </c>
      <c r="J2846">
        <v>1</v>
      </c>
      <c r="K2846" t="s">
        <v>10142</v>
      </c>
      <c r="L2846" t="s">
        <v>10143</v>
      </c>
    </row>
    <row r="2847" spans="1:12" x14ac:dyDescent="0.3">
      <c r="A2847" t="s">
        <v>10126</v>
      </c>
      <c r="B2847" t="s">
        <v>10127</v>
      </c>
      <c r="C2847" t="s">
        <v>14</v>
      </c>
      <c r="D2847">
        <v>39.939039399999999</v>
      </c>
      <c r="E2847">
        <v>-75.159227000000001</v>
      </c>
      <c r="F2847" t="s">
        <v>10128</v>
      </c>
      <c r="G2847">
        <v>469</v>
      </c>
      <c r="H2847">
        <v>3.5</v>
      </c>
      <c r="I2847" t="s">
        <v>10144</v>
      </c>
      <c r="J2847">
        <v>2</v>
      </c>
      <c r="K2847" t="s">
        <v>10145</v>
      </c>
      <c r="L2847" t="s">
        <v>10146</v>
      </c>
    </row>
    <row r="2848" spans="1:12" x14ac:dyDescent="0.3">
      <c r="A2848" t="s">
        <v>10126</v>
      </c>
      <c r="B2848" t="s">
        <v>10127</v>
      </c>
      <c r="C2848" t="s">
        <v>14</v>
      </c>
      <c r="D2848">
        <v>39.939039399999999</v>
      </c>
      <c r="E2848">
        <v>-75.159227000000001</v>
      </c>
      <c r="F2848" t="s">
        <v>10128</v>
      </c>
      <c r="G2848">
        <v>469</v>
      </c>
      <c r="H2848">
        <v>3.5</v>
      </c>
      <c r="I2848" t="s">
        <v>10147</v>
      </c>
      <c r="J2848">
        <v>5</v>
      </c>
      <c r="K2848" t="s">
        <v>10148</v>
      </c>
      <c r="L2848" t="s">
        <v>10149</v>
      </c>
    </row>
    <row r="2849" spans="1:22" x14ac:dyDescent="0.3">
      <c r="A2849" t="s">
        <v>10126</v>
      </c>
      <c r="B2849" t="s">
        <v>10127</v>
      </c>
      <c r="C2849" t="s">
        <v>14</v>
      </c>
      <c r="D2849">
        <v>39.939039399999999</v>
      </c>
      <c r="E2849">
        <v>-75.159227000000001</v>
      </c>
      <c r="F2849" t="s">
        <v>10128</v>
      </c>
      <c r="G2849">
        <v>469</v>
      </c>
      <c r="H2849">
        <v>3.5</v>
      </c>
      <c r="I2849" t="s">
        <v>10150</v>
      </c>
      <c r="J2849">
        <v>4</v>
      </c>
      <c r="K2849" t="s">
        <v>10151</v>
      </c>
      <c r="L2849" t="s">
        <v>10152</v>
      </c>
    </row>
    <row r="2850" spans="1:22" x14ac:dyDescent="0.3">
      <c r="A2850" t="s">
        <v>10126</v>
      </c>
      <c r="B2850" t="s">
        <v>10127</v>
      </c>
      <c r="C2850" t="s">
        <v>14</v>
      </c>
      <c r="D2850">
        <v>39.939039399999999</v>
      </c>
      <c r="E2850">
        <v>-75.159227000000001</v>
      </c>
      <c r="F2850" t="s">
        <v>10128</v>
      </c>
      <c r="G2850">
        <v>469</v>
      </c>
      <c r="H2850">
        <v>3.5</v>
      </c>
      <c r="I2850" t="s">
        <v>10153</v>
      </c>
      <c r="J2850">
        <v>5</v>
      </c>
      <c r="L2850" t="s">
        <v>10154</v>
      </c>
    </row>
    <row r="2851" spans="1:22" x14ac:dyDescent="0.3">
      <c r="A2851" t="s">
        <v>10126</v>
      </c>
      <c r="B2851" t="s">
        <v>10127</v>
      </c>
      <c r="C2851" t="s">
        <v>14</v>
      </c>
      <c r="D2851">
        <v>39.939039399999999</v>
      </c>
      <c r="E2851">
        <v>-75.159227000000001</v>
      </c>
      <c r="F2851" t="s">
        <v>10128</v>
      </c>
      <c r="G2851">
        <v>469</v>
      </c>
      <c r="H2851">
        <v>3.5</v>
      </c>
      <c r="I2851" t="s">
        <v>10155</v>
      </c>
      <c r="J2851">
        <v>1</v>
      </c>
      <c r="K2851" t="s">
        <v>10156</v>
      </c>
      <c r="L2851" t="s">
        <v>3059</v>
      </c>
    </row>
    <row r="2852" spans="1:22" x14ac:dyDescent="0.3">
      <c r="A2852" t="s">
        <v>10157</v>
      </c>
      <c r="B2852" t="s">
        <v>10158</v>
      </c>
      <c r="C2852" t="s">
        <v>14</v>
      </c>
      <c r="D2852">
        <v>39.950519770299998</v>
      </c>
      <c r="E2852">
        <v>-75.168151715899995</v>
      </c>
      <c r="F2852" t="s">
        <v>10159</v>
      </c>
      <c r="G2852">
        <v>467</v>
      </c>
      <c r="H2852">
        <v>4</v>
      </c>
      <c r="I2852" t="s">
        <v>10160</v>
      </c>
      <c r="J2852">
        <v>2</v>
      </c>
      <c r="K2852" t="s">
        <v>10161</v>
      </c>
      <c r="L2852" t="s">
        <v>10162</v>
      </c>
    </row>
    <row r="2853" spans="1:22" x14ac:dyDescent="0.3">
      <c r="A2853" t="s">
        <v>10157</v>
      </c>
      <c r="B2853" t="s">
        <v>10158</v>
      </c>
      <c r="C2853" t="s">
        <v>14</v>
      </c>
      <c r="D2853">
        <v>39.950519770299998</v>
      </c>
      <c r="E2853">
        <v>-75.168151715899995</v>
      </c>
      <c r="F2853" t="s">
        <v>10159</v>
      </c>
      <c r="G2853">
        <v>467</v>
      </c>
      <c r="H2853">
        <v>4</v>
      </c>
      <c r="I2853" t="s">
        <v>10163</v>
      </c>
      <c r="J2853">
        <v>5</v>
      </c>
      <c r="K2853" t="s">
        <v>10164</v>
      </c>
      <c r="L2853" t="s">
        <v>1243</v>
      </c>
    </row>
    <row r="2854" spans="1:22" x14ac:dyDescent="0.3">
      <c r="A2854" t="s">
        <v>10157</v>
      </c>
      <c r="B2854" t="s">
        <v>10158</v>
      </c>
      <c r="C2854" t="s">
        <v>14</v>
      </c>
      <c r="D2854">
        <v>39.950519770299998</v>
      </c>
      <c r="E2854">
        <v>-75.168151715899995</v>
      </c>
      <c r="F2854" t="s">
        <v>10159</v>
      </c>
      <c r="G2854">
        <v>467</v>
      </c>
      <c r="H2854">
        <v>4</v>
      </c>
      <c r="I2854" t="s">
        <v>10165</v>
      </c>
      <c r="J2854">
        <v>4</v>
      </c>
      <c r="K2854" t="s">
        <v>10166</v>
      </c>
      <c r="L2854" t="s">
        <v>10167</v>
      </c>
    </row>
    <row r="2855" spans="1:22" x14ac:dyDescent="0.3">
      <c r="A2855" t="s">
        <v>10157</v>
      </c>
      <c r="B2855" t="s">
        <v>10158</v>
      </c>
      <c r="C2855" t="s">
        <v>14</v>
      </c>
      <c r="D2855">
        <v>39.950519770299998</v>
      </c>
      <c r="E2855">
        <v>-75.168151715899995</v>
      </c>
      <c r="F2855" t="s">
        <v>10159</v>
      </c>
      <c r="G2855">
        <v>467</v>
      </c>
      <c r="H2855">
        <v>4</v>
      </c>
      <c r="I2855" t="s">
        <v>10168</v>
      </c>
      <c r="J2855">
        <v>4</v>
      </c>
      <c r="K2855" t="s">
        <v>10169</v>
      </c>
      <c r="L2855" t="s">
        <v>10170</v>
      </c>
    </row>
    <row r="2856" spans="1:22" x14ac:dyDescent="0.3">
      <c r="A2856" t="s">
        <v>10157</v>
      </c>
      <c r="B2856" t="s">
        <v>10158</v>
      </c>
      <c r="C2856" t="s">
        <v>14</v>
      </c>
      <c r="D2856">
        <v>39.950519770299998</v>
      </c>
      <c r="E2856">
        <v>-75.168151715899995</v>
      </c>
      <c r="F2856" t="s">
        <v>10159</v>
      </c>
      <c r="G2856">
        <v>467</v>
      </c>
      <c r="H2856">
        <v>4</v>
      </c>
      <c r="I2856" t="s">
        <v>10171</v>
      </c>
      <c r="J2856">
        <v>4</v>
      </c>
      <c r="K2856" t="s">
        <v>10172</v>
      </c>
      <c r="L2856" t="s">
        <v>10173</v>
      </c>
    </row>
    <row r="2857" spans="1:22" x14ac:dyDescent="0.3">
      <c r="A2857" t="s">
        <v>10157</v>
      </c>
      <c r="B2857" t="s">
        <v>10158</v>
      </c>
      <c r="C2857" t="s">
        <v>14</v>
      </c>
      <c r="D2857">
        <v>39.950519770299998</v>
      </c>
      <c r="E2857">
        <v>-75.168151715899995</v>
      </c>
      <c r="F2857" t="s">
        <v>10159</v>
      </c>
      <c r="G2857">
        <v>467</v>
      </c>
      <c r="H2857">
        <v>4</v>
      </c>
      <c r="I2857" t="s">
        <v>10174</v>
      </c>
      <c r="J2857">
        <v>4</v>
      </c>
      <c r="K2857" t="s">
        <v>10175</v>
      </c>
      <c r="L2857" t="s">
        <v>9787</v>
      </c>
    </row>
    <row r="2858" spans="1:22" x14ac:dyDescent="0.3">
      <c r="A2858" t="s">
        <v>10157</v>
      </c>
      <c r="B2858" t="s">
        <v>10158</v>
      </c>
      <c r="C2858" t="s">
        <v>14</v>
      </c>
      <c r="D2858">
        <v>39.950519770299998</v>
      </c>
      <c r="E2858">
        <v>-75.168151715899995</v>
      </c>
      <c r="F2858" t="s">
        <v>10159</v>
      </c>
      <c r="G2858">
        <v>467</v>
      </c>
      <c r="H2858">
        <v>4</v>
      </c>
      <c r="I2858" t="s">
        <v>10176</v>
      </c>
      <c r="J2858">
        <v>3</v>
      </c>
      <c r="K2858" t="s">
        <v>10177</v>
      </c>
      <c r="L2858" t="s">
        <v>10178</v>
      </c>
    </row>
    <row r="2859" spans="1:22" x14ac:dyDescent="0.3">
      <c r="A2859" t="s">
        <v>10157</v>
      </c>
      <c r="B2859" t="s">
        <v>10158</v>
      </c>
      <c r="C2859" t="s">
        <v>14</v>
      </c>
      <c r="D2859">
        <v>39.950519770299998</v>
      </c>
      <c r="E2859">
        <v>-75.168151715899995</v>
      </c>
      <c r="F2859" t="s">
        <v>10159</v>
      </c>
      <c r="G2859">
        <v>467</v>
      </c>
      <c r="H2859">
        <v>4</v>
      </c>
      <c r="I2859" t="s">
        <v>10179</v>
      </c>
      <c r="J2859">
        <v>2</v>
      </c>
      <c r="K2859" t="s">
        <v>10180</v>
      </c>
      <c r="L2859" t="s">
        <v>10181</v>
      </c>
      <c r="M2859" t="s">
        <v>10182</v>
      </c>
      <c r="N2859" t="s">
        <v>10183</v>
      </c>
      <c r="O2859" t="s">
        <v>6552</v>
      </c>
      <c r="P2859" t="s">
        <v>10184</v>
      </c>
      <c r="Q2859" t="s">
        <v>10185</v>
      </c>
      <c r="R2859" t="s">
        <v>10186</v>
      </c>
      <c r="S2859" t="s">
        <v>10187</v>
      </c>
      <c r="T2859" t="s">
        <v>10188</v>
      </c>
      <c r="U2859" t="s">
        <v>10189</v>
      </c>
      <c r="V2859" t="s">
        <v>10190</v>
      </c>
    </row>
    <row r="2860" spans="1:22" x14ac:dyDescent="0.3">
      <c r="A2860" t="s">
        <v>10157</v>
      </c>
      <c r="B2860" t="s">
        <v>10158</v>
      </c>
      <c r="C2860" t="s">
        <v>14</v>
      </c>
      <c r="D2860">
        <v>39.950519770299998</v>
      </c>
      <c r="E2860">
        <v>-75.168151715899995</v>
      </c>
      <c r="F2860" t="s">
        <v>10159</v>
      </c>
      <c r="G2860">
        <v>467</v>
      </c>
      <c r="H2860">
        <v>4</v>
      </c>
      <c r="I2860" t="s">
        <v>10191</v>
      </c>
      <c r="J2860">
        <v>5</v>
      </c>
      <c r="K2860" t="s">
        <v>10192</v>
      </c>
      <c r="L2860" t="s">
        <v>10193</v>
      </c>
    </row>
    <row r="2861" spans="1:22" x14ac:dyDescent="0.3">
      <c r="A2861" t="s">
        <v>10157</v>
      </c>
      <c r="B2861" t="s">
        <v>10158</v>
      </c>
      <c r="C2861" t="s">
        <v>14</v>
      </c>
      <c r="D2861">
        <v>39.950519770299998</v>
      </c>
      <c r="E2861">
        <v>-75.168151715899995</v>
      </c>
      <c r="F2861" t="s">
        <v>10159</v>
      </c>
      <c r="G2861">
        <v>467</v>
      </c>
      <c r="H2861">
        <v>4</v>
      </c>
      <c r="I2861" t="s">
        <v>10194</v>
      </c>
      <c r="J2861">
        <v>5</v>
      </c>
      <c r="K2861" t="s">
        <v>10195</v>
      </c>
      <c r="L2861" t="s">
        <v>10196</v>
      </c>
      <c r="M2861" t="s">
        <v>10197</v>
      </c>
      <c r="N2861" t="s">
        <v>10198</v>
      </c>
      <c r="O2861" t="s">
        <v>10199</v>
      </c>
      <c r="P2861" t="s">
        <v>10200</v>
      </c>
      <c r="Q2861" t="s">
        <v>10201</v>
      </c>
    </row>
    <row r="2862" spans="1:22" x14ac:dyDescent="0.3">
      <c r="A2862" t="s">
        <v>10202</v>
      </c>
      <c r="B2862" t="s">
        <v>10203</v>
      </c>
      <c r="C2862" t="s">
        <v>14</v>
      </c>
      <c r="D2862">
        <v>39.953630920999998</v>
      </c>
      <c r="E2862">
        <v>-75.192984633699993</v>
      </c>
      <c r="F2862" t="s">
        <v>10204</v>
      </c>
      <c r="G2862">
        <v>466</v>
      </c>
      <c r="H2862">
        <v>3.5</v>
      </c>
      <c r="I2862" t="s">
        <v>10205</v>
      </c>
      <c r="J2862">
        <v>5</v>
      </c>
      <c r="K2862" t="s">
        <v>10206</v>
      </c>
      <c r="L2862" t="s">
        <v>10207</v>
      </c>
    </row>
    <row r="2863" spans="1:22" x14ac:dyDescent="0.3">
      <c r="A2863" t="s">
        <v>10202</v>
      </c>
      <c r="B2863" t="s">
        <v>10203</v>
      </c>
      <c r="C2863" t="s">
        <v>14</v>
      </c>
      <c r="D2863">
        <v>39.953630920999998</v>
      </c>
      <c r="E2863">
        <v>-75.192984633699993</v>
      </c>
      <c r="F2863" t="s">
        <v>10204</v>
      </c>
      <c r="G2863">
        <v>466</v>
      </c>
      <c r="H2863">
        <v>3.5</v>
      </c>
      <c r="I2863" t="s">
        <v>10208</v>
      </c>
      <c r="J2863">
        <v>3</v>
      </c>
      <c r="K2863" t="s">
        <v>10209</v>
      </c>
      <c r="L2863" t="s">
        <v>4843</v>
      </c>
    </row>
    <row r="2864" spans="1:22" x14ac:dyDescent="0.3">
      <c r="A2864" t="s">
        <v>10202</v>
      </c>
      <c r="B2864" t="s">
        <v>10203</v>
      </c>
      <c r="C2864" t="s">
        <v>14</v>
      </c>
      <c r="D2864">
        <v>39.953630920999998</v>
      </c>
      <c r="E2864">
        <v>-75.192984633699993</v>
      </c>
      <c r="F2864" t="s">
        <v>10204</v>
      </c>
      <c r="G2864">
        <v>466</v>
      </c>
      <c r="H2864">
        <v>3.5</v>
      </c>
      <c r="I2864" t="s">
        <v>10210</v>
      </c>
      <c r="J2864">
        <v>1</v>
      </c>
      <c r="K2864" t="s">
        <v>10211</v>
      </c>
      <c r="L2864" t="s">
        <v>10212</v>
      </c>
    </row>
    <row r="2865" spans="1:12" x14ac:dyDescent="0.3">
      <c r="A2865" t="s">
        <v>10202</v>
      </c>
      <c r="B2865" t="s">
        <v>10203</v>
      </c>
      <c r="C2865" t="s">
        <v>14</v>
      </c>
      <c r="D2865">
        <v>39.953630920999998</v>
      </c>
      <c r="E2865">
        <v>-75.192984633699993</v>
      </c>
      <c r="F2865" t="s">
        <v>10204</v>
      </c>
      <c r="G2865">
        <v>466</v>
      </c>
      <c r="H2865">
        <v>3.5</v>
      </c>
      <c r="I2865" t="s">
        <v>10213</v>
      </c>
      <c r="J2865">
        <v>5</v>
      </c>
      <c r="K2865" t="s">
        <v>10214</v>
      </c>
      <c r="L2865" t="s">
        <v>10215</v>
      </c>
    </row>
    <row r="2866" spans="1:12" x14ac:dyDescent="0.3">
      <c r="A2866" t="s">
        <v>10202</v>
      </c>
      <c r="B2866" t="s">
        <v>10203</v>
      </c>
      <c r="C2866" t="s">
        <v>14</v>
      </c>
      <c r="D2866">
        <v>39.953630920999998</v>
      </c>
      <c r="E2866">
        <v>-75.192984633699993</v>
      </c>
      <c r="F2866" t="s">
        <v>10204</v>
      </c>
      <c r="G2866">
        <v>466</v>
      </c>
      <c r="H2866">
        <v>3.5</v>
      </c>
      <c r="I2866" t="s">
        <v>10216</v>
      </c>
      <c r="J2866">
        <v>5</v>
      </c>
      <c r="K2866" t="s">
        <v>10217</v>
      </c>
      <c r="L2866" t="s">
        <v>10218</v>
      </c>
    </row>
    <row r="2867" spans="1:12" x14ac:dyDescent="0.3">
      <c r="A2867" t="s">
        <v>10202</v>
      </c>
      <c r="B2867" t="s">
        <v>10203</v>
      </c>
      <c r="C2867" t="s">
        <v>14</v>
      </c>
      <c r="D2867">
        <v>39.953630920999998</v>
      </c>
      <c r="E2867">
        <v>-75.192984633699993</v>
      </c>
      <c r="F2867" t="s">
        <v>10204</v>
      </c>
      <c r="G2867">
        <v>466</v>
      </c>
      <c r="H2867">
        <v>3.5</v>
      </c>
      <c r="I2867" t="s">
        <v>10219</v>
      </c>
      <c r="J2867">
        <v>2</v>
      </c>
      <c r="K2867" t="s">
        <v>10220</v>
      </c>
      <c r="L2867" t="s">
        <v>10221</v>
      </c>
    </row>
    <row r="2868" spans="1:12" x14ac:dyDescent="0.3">
      <c r="A2868" t="s">
        <v>10202</v>
      </c>
      <c r="B2868" t="s">
        <v>10203</v>
      </c>
      <c r="C2868" t="s">
        <v>14</v>
      </c>
      <c r="D2868">
        <v>39.953630920999998</v>
      </c>
      <c r="E2868">
        <v>-75.192984633699993</v>
      </c>
      <c r="F2868" t="s">
        <v>10204</v>
      </c>
      <c r="G2868">
        <v>466</v>
      </c>
      <c r="H2868">
        <v>3.5</v>
      </c>
      <c r="I2868" t="s">
        <v>10222</v>
      </c>
      <c r="J2868">
        <v>3</v>
      </c>
      <c r="L2868" t="s">
        <v>10223</v>
      </c>
    </row>
    <row r="2869" spans="1:12" x14ac:dyDescent="0.3">
      <c r="A2869" t="s">
        <v>10202</v>
      </c>
      <c r="B2869" t="s">
        <v>10203</v>
      </c>
      <c r="C2869" t="s">
        <v>14</v>
      </c>
      <c r="D2869">
        <v>39.953630920999998</v>
      </c>
      <c r="E2869">
        <v>-75.192984633699993</v>
      </c>
      <c r="F2869" t="s">
        <v>10204</v>
      </c>
      <c r="G2869">
        <v>466</v>
      </c>
      <c r="H2869">
        <v>3.5</v>
      </c>
      <c r="I2869" t="s">
        <v>10224</v>
      </c>
      <c r="J2869">
        <v>4</v>
      </c>
      <c r="K2869" t="s">
        <v>10225</v>
      </c>
      <c r="L2869" t="s">
        <v>10226</v>
      </c>
    </row>
    <row r="2870" spans="1:12" x14ac:dyDescent="0.3">
      <c r="A2870" t="s">
        <v>10202</v>
      </c>
      <c r="B2870" t="s">
        <v>10203</v>
      </c>
      <c r="C2870" t="s">
        <v>14</v>
      </c>
      <c r="D2870">
        <v>39.953630920999998</v>
      </c>
      <c r="E2870">
        <v>-75.192984633699993</v>
      </c>
      <c r="F2870" t="s">
        <v>10204</v>
      </c>
      <c r="G2870">
        <v>466</v>
      </c>
      <c r="H2870">
        <v>3.5</v>
      </c>
      <c r="I2870" t="e">
        <f>-WEenxjcNz8J7Jx1aeWuew</f>
        <v>#NAME?</v>
      </c>
      <c r="J2870">
        <v>5</v>
      </c>
      <c r="K2870" t="s">
        <v>10227</v>
      </c>
      <c r="L2870" t="s">
        <v>10228</v>
      </c>
    </row>
    <row r="2871" spans="1:12" x14ac:dyDescent="0.3">
      <c r="A2871" t="s">
        <v>10202</v>
      </c>
      <c r="B2871" t="s">
        <v>10203</v>
      </c>
      <c r="C2871" t="s">
        <v>14</v>
      </c>
      <c r="D2871">
        <v>39.953630920999998</v>
      </c>
      <c r="E2871">
        <v>-75.192984633699993</v>
      </c>
      <c r="F2871" t="s">
        <v>10204</v>
      </c>
      <c r="G2871">
        <v>466</v>
      </c>
      <c r="H2871">
        <v>3.5</v>
      </c>
      <c r="I2871" t="s">
        <v>10229</v>
      </c>
      <c r="J2871">
        <v>5</v>
      </c>
      <c r="K2871" t="s">
        <v>10230</v>
      </c>
      <c r="L2871" t="s">
        <v>10231</v>
      </c>
    </row>
    <row r="2872" spans="1:12" x14ac:dyDescent="0.3">
      <c r="A2872" t="s">
        <v>10232</v>
      </c>
      <c r="B2872" t="s">
        <v>10233</v>
      </c>
      <c r="C2872" t="s">
        <v>14</v>
      </c>
      <c r="D2872">
        <v>39.951780499999998</v>
      </c>
      <c r="E2872">
        <v>-75.172915200000006</v>
      </c>
      <c r="F2872" t="s">
        <v>10234</v>
      </c>
      <c r="G2872">
        <v>465</v>
      </c>
      <c r="H2872">
        <v>4</v>
      </c>
      <c r="I2872" t="s">
        <v>10235</v>
      </c>
      <c r="J2872">
        <v>4</v>
      </c>
      <c r="K2872" t="s">
        <v>10236</v>
      </c>
      <c r="L2872" t="s">
        <v>3428</v>
      </c>
    </row>
    <row r="2873" spans="1:12" x14ac:dyDescent="0.3">
      <c r="A2873" t="s">
        <v>10232</v>
      </c>
      <c r="B2873" t="s">
        <v>10233</v>
      </c>
      <c r="C2873" t="s">
        <v>14</v>
      </c>
      <c r="D2873">
        <v>39.951780499999998</v>
      </c>
      <c r="E2873">
        <v>-75.172915200000006</v>
      </c>
      <c r="F2873" t="s">
        <v>10234</v>
      </c>
      <c r="G2873">
        <v>465</v>
      </c>
      <c r="H2873">
        <v>4</v>
      </c>
      <c r="I2873" t="s">
        <v>10237</v>
      </c>
      <c r="J2873">
        <v>5</v>
      </c>
      <c r="K2873" t="s">
        <v>10238</v>
      </c>
      <c r="L2873" t="s">
        <v>10239</v>
      </c>
    </row>
    <row r="2874" spans="1:12" x14ac:dyDescent="0.3">
      <c r="A2874" t="s">
        <v>10232</v>
      </c>
      <c r="B2874" t="s">
        <v>10233</v>
      </c>
      <c r="C2874" t="s">
        <v>14</v>
      </c>
      <c r="D2874">
        <v>39.951780499999998</v>
      </c>
      <c r="E2874">
        <v>-75.172915200000006</v>
      </c>
      <c r="F2874" t="s">
        <v>10234</v>
      </c>
      <c r="G2874">
        <v>465</v>
      </c>
      <c r="H2874">
        <v>4</v>
      </c>
      <c r="I2874" t="s">
        <v>10240</v>
      </c>
      <c r="J2874">
        <v>4</v>
      </c>
      <c r="K2874" t="s">
        <v>10241</v>
      </c>
      <c r="L2874" t="s">
        <v>10242</v>
      </c>
    </row>
    <row r="2875" spans="1:12" x14ac:dyDescent="0.3">
      <c r="A2875" t="s">
        <v>10232</v>
      </c>
      <c r="B2875" t="s">
        <v>10233</v>
      </c>
      <c r="C2875" t="s">
        <v>14</v>
      </c>
      <c r="D2875">
        <v>39.951780499999998</v>
      </c>
      <c r="E2875">
        <v>-75.172915200000006</v>
      </c>
      <c r="F2875" t="s">
        <v>10234</v>
      </c>
      <c r="G2875">
        <v>465</v>
      </c>
      <c r="H2875">
        <v>4</v>
      </c>
      <c r="I2875" t="s">
        <v>10243</v>
      </c>
      <c r="J2875">
        <v>5</v>
      </c>
      <c r="K2875" t="s">
        <v>10244</v>
      </c>
      <c r="L2875" t="s">
        <v>10245</v>
      </c>
    </row>
    <row r="2876" spans="1:12" x14ac:dyDescent="0.3">
      <c r="A2876" t="s">
        <v>10232</v>
      </c>
      <c r="B2876" t="s">
        <v>10233</v>
      </c>
      <c r="C2876" t="s">
        <v>14</v>
      </c>
      <c r="D2876">
        <v>39.951780499999998</v>
      </c>
      <c r="E2876">
        <v>-75.172915200000006</v>
      </c>
      <c r="F2876" t="s">
        <v>10234</v>
      </c>
      <c r="G2876">
        <v>465</v>
      </c>
      <c r="H2876">
        <v>4</v>
      </c>
      <c r="I2876" t="s">
        <v>10246</v>
      </c>
      <c r="J2876">
        <v>5</v>
      </c>
      <c r="K2876" t="s">
        <v>10247</v>
      </c>
      <c r="L2876" t="s">
        <v>10248</v>
      </c>
    </row>
    <row r="2877" spans="1:12" x14ac:dyDescent="0.3">
      <c r="A2877" t="s">
        <v>10232</v>
      </c>
      <c r="B2877" t="s">
        <v>10233</v>
      </c>
      <c r="C2877" t="s">
        <v>14</v>
      </c>
      <c r="D2877">
        <v>39.951780499999998</v>
      </c>
      <c r="E2877">
        <v>-75.172915200000006</v>
      </c>
      <c r="F2877" t="s">
        <v>10234</v>
      </c>
      <c r="G2877">
        <v>465</v>
      </c>
      <c r="H2877">
        <v>4</v>
      </c>
      <c r="I2877" t="s">
        <v>10249</v>
      </c>
      <c r="J2877">
        <v>4</v>
      </c>
      <c r="K2877" t="s">
        <v>10250</v>
      </c>
      <c r="L2877" t="s">
        <v>10251</v>
      </c>
    </row>
    <row r="2878" spans="1:12" x14ac:dyDescent="0.3">
      <c r="A2878" t="s">
        <v>10232</v>
      </c>
      <c r="B2878" t="s">
        <v>10233</v>
      </c>
      <c r="C2878" t="s">
        <v>14</v>
      </c>
      <c r="D2878">
        <v>39.951780499999998</v>
      </c>
      <c r="E2878">
        <v>-75.172915200000006</v>
      </c>
      <c r="F2878" t="s">
        <v>10234</v>
      </c>
      <c r="G2878">
        <v>465</v>
      </c>
      <c r="H2878">
        <v>4</v>
      </c>
      <c r="I2878" t="s">
        <v>10252</v>
      </c>
      <c r="J2878">
        <v>5</v>
      </c>
      <c r="K2878" t="s">
        <v>10253</v>
      </c>
      <c r="L2878" t="s">
        <v>10254</v>
      </c>
    </row>
    <row r="2879" spans="1:12" x14ac:dyDescent="0.3">
      <c r="A2879" t="s">
        <v>10232</v>
      </c>
      <c r="B2879" t="s">
        <v>10233</v>
      </c>
      <c r="C2879" t="s">
        <v>14</v>
      </c>
      <c r="D2879">
        <v>39.951780499999998</v>
      </c>
      <c r="E2879">
        <v>-75.172915200000006</v>
      </c>
      <c r="F2879" t="s">
        <v>10234</v>
      </c>
      <c r="G2879">
        <v>465</v>
      </c>
      <c r="H2879">
        <v>4</v>
      </c>
      <c r="I2879" t="s">
        <v>10255</v>
      </c>
      <c r="J2879">
        <v>5</v>
      </c>
      <c r="L2879" t="s">
        <v>10256</v>
      </c>
    </row>
    <row r="2880" spans="1:12" x14ac:dyDescent="0.3">
      <c r="A2880" t="s">
        <v>10232</v>
      </c>
      <c r="B2880" t="s">
        <v>10233</v>
      </c>
      <c r="C2880" t="s">
        <v>14</v>
      </c>
      <c r="D2880">
        <v>39.951780499999998</v>
      </c>
      <c r="E2880">
        <v>-75.172915200000006</v>
      </c>
      <c r="F2880" t="s">
        <v>10234</v>
      </c>
      <c r="G2880">
        <v>465</v>
      </c>
      <c r="H2880">
        <v>4</v>
      </c>
      <c r="I2880" t="s">
        <v>10257</v>
      </c>
      <c r="J2880">
        <v>5</v>
      </c>
      <c r="L2880" t="s">
        <v>10258</v>
      </c>
    </row>
    <row r="2881" spans="1:12" x14ac:dyDescent="0.3">
      <c r="A2881" t="s">
        <v>10232</v>
      </c>
      <c r="B2881" t="s">
        <v>10233</v>
      </c>
      <c r="C2881" t="s">
        <v>14</v>
      </c>
      <c r="D2881">
        <v>39.951780499999998</v>
      </c>
      <c r="E2881">
        <v>-75.172915200000006</v>
      </c>
      <c r="F2881" t="s">
        <v>10234</v>
      </c>
      <c r="G2881">
        <v>465</v>
      </c>
      <c r="H2881">
        <v>4</v>
      </c>
      <c r="I2881" t="s">
        <v>10259</v>
      </c>
      <c r="J2881">
        <v>5</v>
      </c>
      <c r="K2881" t="s">
        <v>10260</v>
      </c>
      <c r="L2881" t="s">
        <v>10261</v>
      </c>
    </row>
    <row r="2882" spans="1:12" x14ac:dyDescent="0.3">
      <c r="A2882" t="s">
        <v>10262</v>
      </c>
      <c r="B2882" t="s">
        <v>10263</v>
      </c>
      <c r="C2882" t="s">
        <v>14</v>
      </c>
      <c r="D2882">
        <v>39.953481110699997</v>
      </c>
      <c r="E2882">
        <v>-75.202925318400005</v>
      </c>
      <c r="F2882" t="s">
        <v>10264</v>
      </c>
      <c r="G2882">
        <v>461</v>
      </c>
      <c r="H2882">
        <v>3.5</v>
      </c>
      <c r="I2882" t="s">
        <v>10265</v>
      </c>
      <c r="J2882">
        <v>1</v>
      </c>
      <c r="L2882" t="s">
        <v>10266</v>
      </c>
    </row>
    <row r="2883" spans="1:12" x14ac:dyDescent="0.3">
      <c r="A2883" t="s">
        <v>10262</v>
      </c>
      <c r="B2883" t="s">
        <v>10263</v>
      </c>
      <c r="C2883" t="s">
        <v>14</v>
      </c>
      <c r="D2883">
        <v>39.953481110699997</v>
      </c>
      <c r="E2883">
        <v>-75.202925318400005</v>
      </c>
      <c r="F2883" t="s">
        <v>10264</v>
      </c>
      <c r="G2883">
        <v>461</v>
      </c>
      <c r="H2883">
        <v>3.5</v>
      </c>
      <c r="I2883" t="s">
        <v>10267</v>
      </c>
      <c r="J2883">
        <v>2</v>
      </c>
      <c r="K2883" t="s">
        <v>10268</v>
      </c>
      <c r="L2883" t="s">
        <v>212</v>
      </c>
    </row>
    <row r="2884" spans="1:12" x14ac:dyDescent="0.3">
      <c r="A2884" t="s">
        <v>10262</v>
      </c>
      <c r="B2884" t="s">
        <v>10263</v>
      </c>
      <c r="C2884" t="s">
        <v>14</v>
      </c>
      <c r="D2884">
        <v>39.953481110699997</v>
      </c>
      <c r="E2884">
        <v>-75.202925318400005</v>
      </c>
      <c r="F2884" t="s">
        <v>10264</v>
      </c>
      <c r="G2884">
        <v>461</v>
      </c>
      <c r="H2884">
        <v>3.5</v>
      </c>
      <c r="I2884" t="s">
        <v>10269</v>
      </c>
      <c r="J2884">
        <v>2</v>
      </c>
      <c r="L2884" t="s">
        <v>10270</v>
      </c>
    </row>
    <row r="2885" spans="1:12" x14ac:dyDescent="0.3">
      <c r="A2885" t="s">
        <v>10262</v>
      </c>
      <c r="B2885" t="s">
        <v>10263</v>
      </c>
      <c r="C2885" t="s">
        <v>14</v>
      </c>
      <c r="D2885">
        <v>39.953481110699997</v>
      </c>
      <c r="E2885">
        <v>-75.202925318400005</v>
      </c>
      <c r="F2885" t="s">
        <v>10264</v>
      </c>
      <c r="G2885">
        <v>461</v>
      </c>
      <c r="H2885">
        <v>3.5</v>
      </c>
      <c r="I2885" t="s">
        <v>10271</v>
      </c>
      <c r="J2885">
        <v>5</v>
      </c>
      <c r="K2885" t="s">
        <v>10272</v>
      </c>
      <c r="L2885" t="s">
        <v>10273</v>
      </c>
    </row>
    <row r="2886" spans="1:12" x14ac:dyDescent="0.3">
      <c r="A2886" t="s">
        <v>10262</v>
      </c>
      <c r="B2886" t="s">
        <v>10263</v>
      </c>
      <c r="C2886" t="s">
        <v>14</v>
      </c>
      <c r="D2886">
        <v>39.953481110699997</v>
      </c>
      <c r="E2886">
        <v>-75.202925318400005</v>
      </c>
      <c r="F2886" t="s">
        <v>10264</v>
      </c>
      <c r="G2886">
        <v>461</v>
      </c>
      <c r="H2886">
        <v>3.5</v>
      </c>
      <c r="I2886" t="s">
        <v>10274</v>
      </c>
      <c r="J2886">
        <v>3</v>
      </c>
      <c r="K2886" t="s">
        <v>10275</v>
      </c>
      <c r="L2886" t="s">
        <v>10276</v>
      </c>
    </row>
    <row r="2887" spans="1:12" x14ac:dyDescent="0.3">
      <c r="A2887" t="s">
        <v>10262</v>
      </c>
      <c r="B2887" t="s">
        <v>10263</v>
      </c>
      <c r="C2887" t="s">
        <v>14</v>
      </c>
      <c r="D2887">
        <v>39.953481110699997</v>
      </c>
      <c r="E2887">
        <v>-75.202925318400005</v>
      </c>
      <c r="F2887" t="s">
        <v>10264</v>
      </c>
      <c r="G2887">
        <v>461</v>
      </c>
      <c r="H2887">
        <v>3.5</v>
      </c>
      <c r="I2887" t="s">
        <v>10277</v>
      </c>
      <c r="J2887">
        <v>3</v>
      </c>
      <c r="K2887" t="s">
        <v>10278</v>
      </c>
      <c r="L2887" t="s">
        <v>10279</v>
      </c>
    </row>
    <row r="2888" spans="1:12" x14ac:dyDescent="0.3">
      <c r="A2888" t="s">
        <v>10262</v>
      </c>
      <c r="B2888" t="s">
        <v>10263</v>
      </c>
      <c r="C2888" t="s">
        <v>14</v>
      </c>
      <c r="D2888">
        <v>39.953481110699997</v>
      </c>
      <c r="E2888">
        <v>-75.202925318400005</v>
      </c>
      <c r="F2888" t="s">
        <v>10264</v>
      </c>
      <c r="G2888">
        <v>461</v>
      </c>
      <c r="H2888">
        <v>3.5</v>
      </c>
      <c r="I2888" t="s">
        <v>10280</v>
      </c>
      <c r="J2888">
        <v>4</v>
      </c>
      <c r="K2888" t="s">
        <v>10281</v>
      </c>
      <c r="L2888" t="s">
        <v>2658</v>
      </c>
    </row>
    <row r="2889" spans="1:12" x14ac:dyDescent="0.3">
      <c r="A2889" t="s">
        <v>10262</v>
      </c>
      <c r="B2889" t="s">
        <v>10263</v>
      </c>
      <c r="C2889" t="s">
        <v>14</v>
      </c>
      <c r="D2889">
        <v>39.953481110699997</v>
      </c>
      <c r="E2889">
        <v>-75.202925318400005</v>
      </c>
      <c r="F2889" t="s">
        <v>10264</v>
      </c>
      <c r="G2889">
        <v>461</v>
      </c>
      <c r="H2889">
        <v>3.5</v>
      </c>
      <c r="I2889" t="s">
        <v>10282</v>
      </c>
      <c r="J2889">
        <v>5</v>
      </c>
      <c r="K2889" t="s">
        <v>10283</v>
      </c>
      <c r="L2889" t="s">
        <v>10284</v>
      </c>
    </row>
    <row r="2890" spans="1:12" x14ac:dyDescent="0.3">
      <c r="A2890" t="s">
        <v>10262</v>
      </c>
      <c r="B2890" t="s">
        <v>10263</v>
      </c>
      <c r="C2890" t="s">
        <v>14</v>
      </c>
      <c r="D2890">
        <v>39.953481110699997</v>
      </c>
      <c r="E2890">
        <v>-75.202925318400005</v>
      </c>
      <c r="F2890" t="s">
        <v>10264</v>
      </c>
      <c r="G2890">
        <v>461</v>
      </c>
      <c r="H2890">
        <v>3.5</v>
      </c>
      <c r="I2890" t="s">
        <v>10285</v>
      </c>
      <c r="J2890">
        <v>3</v>
      </c>
      <c r="K2890" t="s">
        <v>10286</v>
      </c>
      <c r="L2890" t="s">
        <v>10287</v>
      </c>
    </row>
    <row r="2891" spans="1:12" x14ac:dyDescent="0.3">
      <c r="A2891" t="s">
        <v>10262</v>
      </c>
      <c r="B2891" t="s">
        <v>10263</v>
      </c>
      <c r="C2891" t="s">
        <v>14</v>
      </c>
      <c r="D2891">
        <v>39.953481110699997</v>
      </c>
      <c r="E2891">
        <v>-75.202925318400005</v>
      </c>
      <c r="F2891" t="s">
        <v>10264</v>
      </c>
      <c r="G2891">
        <v>461</v>
      </c>
      <c r="H2891">
        <v>3.5</v>
      </c>
      <c r="I2891" t="s">
        <v>10288</v>
      </c>
      <c r="J2891">
        <v>1</v>
      </c>
      <c r="L2891" t="s">
        <v>10289</v>
      </c>
    </row>
    <row r="2892" spans="1:12" x14ac:dyDescent="0.3">
      <c r="A2892" t="s">
        <v>10290</v>
      </c>
      <c r="B2892" t="s">
        <v>10291</v>
      </c>
      <c r="C2892" t="s">
        <v>14</v>
      </c>
      <c r="D2892">
        <v>39.954754000000001</v>
      </c>
      <c r="E2892">
        <v>-75.156191000000007</v>
      </c>
      <c r="F2892" t="s">
        <v>10292</v>
      </c>
      <c r="G2892">
        <v>461</v>
      </c>
      <c r="H2892">
        <v>4</v>
      </c>
      <c r="I2892" t="s">
        <v>10293</v>
      </c>
      <c r="J2892">
        <v>4</v>
      </c>
      <c r="K2892" t="s">
        <v>10294</v>
      </c>
      <c r="L2892" t="s">
        <v>10295</v>
      </c>
    </row>
    <row r="2893" spans="1:12" x14ac:dyDescent="0.3">
      <c r="A2893" t="s">
        <v>10290</v>
      </c>
      <c r="B2893" t="s">
        <v>10291</v>
      </c>
      <c r="C2893" t="s">
        <v>14</v>
      </c>
      <c r="D2893">
        <v>39.954754000000001</v>
      </c>
      <c r="E2893">
        <v>-75.156191000000007</v>
      </c>
      <c r="F2893" t="s">
        <v>10292</v>
      </c>
      <c r="G2893">
        <v>461</v>
      </c>
      <c r="H2893">
        <v>4</v>
      </c>
      <c r="I2893" t="s">
        <v>10296</v>
      </c>
      <c r="J2893">
        <v>4</v>
      </c>
      <c r="L2893" t="s">
        <v>2130</v>
      </c>
    </row>
    <row r="2894" spans="1:12" x14ac:dyDescent="0.3">
      <c r="A2894" t="s">
        <v>10290</v>
      </c>
      <c r="B2894" t="s">
        <v>10291</v>
      </c>
      <c r="C2894" t="s">
        <v>14</v>
      </c>
      <c r="D2894">
        <v>39.954754000000001</v>
      </c>
      <c r="E2894">
        <v>-75.156191000000007</v>
      </c>
      <c r="F2894" t="s">
        <v>10292</v>
      </c>
      <c r="G2894">
        <v>461</v>
      </c>
      <c r="H2894">
        <v>4</v>
      </c>
      <c r="I2894" t="s">
        <v>10297</v>
      </c>
      <c r="J2894">
        <v>5</v>
      </c>
      <c r="K2894" t="s">
        <v>10298</v>
      </c>
      <c r="L2894" t="s">
        <v>10299</v>
      </c>
    </row>
    <row r="2895" spans="1:12" x14ac:dyDescent="0.3">
      <c r="A2895" t="s">
        <v>10290</v>
      </c>
      <c r="B2895" t="s">
        <v>10291</v>
      </c>
      <c r="C2895" t="s">
        <v>14</v>
      </c>
      <c r="D2895">
        <v>39.954754000000001</v>
      </c>
      <c r="E2895">
        <v>-75.156191000000007</v>
      </c>
      <c r="F2895" t="s">
        <v>10292</v>
      </c>
      <c r="G2895">
        <v>461</v>
      </c>
      <c r="H2895">
        <v>4</v>
      </c>
      <c r="I2895" t="s">
        <v>10300</v>
      </c>
      <c r="J2895">
        <v>5</v>
      </c>
      <c r="L2895" t="s">
        <v>10301</v>
      </c>
    </row>
    <row r="2896" spans="1:12" x14ac:dyDescent="0.3">
      <c r="A2896" t="s">
        <v>10290</v>
      </c>
      <c r="B2896" t="s">
        <v>10291</v>
      </c>
      <c r="C2896" t="s">
        <v>14</v>
      </c>
      <c r="D2896">
        <v>39.954754000000001</v>
      </c>
      <c r="E2896">
        <v>-75.156191000000007</v>
      </c>
      <c r="F2896" t="s">
        <v>10292</v>
      </c>
      <c r="G2896">
        <v>461</v>
      </c>
      <c r="H2896">
        <v>4</v>
      </c>
      <c r="I2896" t="s">
        <v>10302</v>
      </c>
      <c r="J2896">
        <v>4</v>
      </c>
      <c r="K2896" t="s">
        <v>10303</v>
      </c>
      <c r="L2896" t="s">
        <v>10304</v>
      </c>
    </row>
    <row r="2897" spans="1:12" x14ac:dyDescent="0.3">
      <c r="A2897" t="s">
        <v>10290</v>
      </c>
      <c r="B2897" t="s">
        <v>10291</v>
      </c>
      <c r="C2897" t="s">
        <v>14</v>
      </c>
      <c r="D2897">
        <v>39.954754000000001</v>
      </c>
      <c r="E2897">
        <v>-75.156191000000007</v>
      </c>
      <c r="F2897" t="s">
        <v>10292</v>
      </c>
      <c r="G2897">
        <v>461</v>
      </c>
      <c r="H2897">
        <v>4</v>
      </c>
      <c r="I2897" t="s">
        <v>10305</v>
      </c>
      <c r="J2897">
        <v>3</v>
      </c>
      <c r="K2897" t="s">
        <v>10306</v>
      </c>
      <c r="L2897" t="s">
        <v>10307</v>
      </c>
    </row>
    <row r="2898" spans="1:12" x14ac:dyDescent="0.3">
      <c r="A2898" t="s">
        <v>10290</v>
      </c>
      <c r="B2898" t="s">
        <v>10291</v>
      </c>
      <c r="C2898" t="s">
        <v>14</v>
      </c>
      <c r="D2898">
        <v>39.954754000000001</v>
      </c>
      <c r="E2898">
        <v>-75.156191000000007</v>
      </c>
      <c r="F2898" t="s">
        <v>10292</v>
      </c>
      <c r="G2898">
        <v>461</v>
      </c>
      <c r="H2898">
        <v>4</v>
      </c>
      <c r="I2898" t="s">
        <v>10308</v>
      </c>
      <c r="J2898">
        <v>5</v>
      </c>
      <c r="K2898" t="s">
        <v>10309</v>
      </c>
      <c r="L2898" t="s">
        <v>10310</v>
      </c>
    </row>
    <row r="2899" spans="1:12" x14ac:dyDescent="0.3">
      <c r="A2899" t="s">
        <v>10290</v>
      </c>
      <c r="B2899" t="s">
        <v>10291</v>
      </c>
      <c r="C2899" t="s">
        <v>14</v>
      </c>
      <c r="D2899">
        <v>39.954754000000001</v>
      </c>
      <c r="E2899">
        <v>-75.156191000000007</v>
      </c>
      <c r="F2899" t="s">
        <v>10292</v>
      </c>
      <c r="G2899">
        <v>461</v>
      </c>
      <c r="H2899">
        <v>4</v>
      </c>
      <c r="I2899" t="s">
        <v>10311</v>
      </c>
      <c r="J2899">
        <v>5</v>
      </c>
      <c r="K2899" t="s">
        <v>10312</v>
      </c>
      <c r="L2899" t="s">
        <v>10313</v>
      </c>
    </row>
    <row r="2900" spans="1:12" x14ac:dyDescent="0.3">
      <c r="A2900" t="s">
        <v>10290</v>
      </c>
      <c r="B2900" t="s">
        <v>10291</v>
      </c>
      <c r="C2900" t="s">
        <v>14</v>
      </c>
      <c r="D2900">
        <v>39.954754000000001</v>
      </c>
      <c r="E2900">
        <v>-75.156191000000007</v>
      </c>
      <c r="F2900" t="s">
        <v>10292</v>
      </c>
      <c r="G2900">
        <v>461</v>
      </c>
      <c r="H2900">
        <v>4</v>
      </c>
      <c r="I2900" t="s">
        <v>10314</v>
      </c>
      <c r="J2900">
        <v>5</v>
      </c>
      <c r="L2900" t="s">
        <v>10315</v>
      </c>
    </row>
    <row r="2901" spans="1:12" x14ac:dyDescent="0.3">
      <c r="A2901" t="s">
        <v>10290</v>
      </c>
      <c r="B2901" t="s">
        <v>10291</v>
      </c>
      <c r="C2901" t="s">
        <v>14</v>
      </c>
      <c r="D2901">
        <v>39.954754000000001</v>
      </c>
      <c r="E2901">
        <v>-75.156191000000007</v>
      </c>
      <c r="F2901" t="s">
        <v>10292</v>
      </c>
      <c r="G2901">
        <v>461</v>
      </c>
      <c r="H2901">
        <v>4</v>
      </c>
      <c r="I2901" t="s">
        <v>10316</v>
      </c>
      <c r="J2901">
        <v>4</v>
      </c>
      <c r="K2901" t="s">
        <v>10317</v>
      </c>
      <c r="L2901" t="s">
        <v>10318</v>
      </c>
    </row>
    <row r="2902" spans="1:12" x14ac:dyDescent="0.3">
      <c r="A2902" t="s">
        <v>10319</v>
      </c>
      <c r="B2902" t="s">
        <v>10023</v>
      </c>
      <c r="C2902" t="s">
        <v>14</v>
      </c>
      <c r="D2902">
        <v>40.025886499999999</v>
      </c>
      <c r="E2902">
        <v>-75.225097099999999</v>
      </c>
      <c r="F2902" t="s">
        <v>10320</v>
      </c>
      <c r="G2902">
        <v>460</v>
      </c>
      <c r="H2902">
        <v>4</v>
      </c>
      <c r="I2902" t="s">
        <v>10321</v>
      </c>
      <c r="J2902">
        <v>4</v>
      </c>
      <c r="L2902" t="s">
        <v>10322</v>
      </c>
    </row>
    <row r="2903" spans="1:12" x14ac:dyDescent="0.3">
      <c r="A2903" t="s">
        <v>10319</v>
      </c>
      <c r="B2903" t="s">
        <v>10023</v>
      </c>
      <c r="C2903" t="s">
        <v>14</v>
      </c>
      <c r="D2903">
        <v>40.025886499999999</v>
      </c>
      <c r="E2903">
        <v>-75.225097099999999</v>
      </c>
      <c r="F2903" t="s">
        <v>10320</v>
      </c>
      <c r="G2903">
        <v>460</v>
      </c>
      <c r="H2903">
        <v>4</v>
      </c>
      <c r="I2903" t="s">
        <v>10323</v>
      </c>
      <c r="J2903">
        <v>5</v>
      </c>
      <c r="K2903" t="s">
        <v>10324</v>
      </c>
      <c r="L2903" t="s">
        <v>10325</v>
      </c>
    </row>
    <row r="2904" spans="1:12" x14ac:dyDescent="0.3">
      <c r="A2904" t="s">
        <v>10319</v>
      </c>
      <c r="B2904" t="s">
        <v>10023</v>
      </c>
      <c r="C2904" t="s">
        <v>14</v>
      </c>
      <c r="D2904">
        <v>40.025886499999999</v>
      </c>
      <c r="E2904">
        <v>-75.225097099999999</v>
      </c>
      <c r="F2904" t="s">
        <v>10320</v>
      </c>
      <c r="G2904">
        <v>460</v>
      </c>
      <c r="H2904">
        <v>4</v>
      </c>
      <c r="I2904" t="s">
        <v>10326</v>
      </c>
      <c r="J2904">
        <v>5</v>
      </c>
      <c r="L2904" t="s">
        <v>10327</v>
      </c>
    </row>
    <row r="2905" spans="1:12" x14ac:dyDescent="0.3">
      <c r="A2905" t="s">
        <v>10319</v>
      </c>
      <c r="B2905" t="s">
        <v>10023</v>
      </c>
      <c r="C2905" t="s">
        <v>14</v>
      </c>
      <c r="D2905">
        <v>40.025886499999999</v>
      </c>
      <c r="E2905">
        <v>-75.225097099999999</v>
      </c>
      <c r="F2905" t="s">
        <v>10320</v>
      </c>
      <c r="G2905">
        <v>460</v>
      </c>
      <c r="H2905">
        <v>4</v>
      </c>
      <c r="I2905" t="s">
        <v>10328</v>
      </c>
      <c r="J2905">
        <v>1</v>
      </c>
      <c r="K2905" t="s">
        <v>10329</v>
      </c>
      <c r="L2905" t="s">
        <v>10330</v>
      </c>
    </row>
    <row r="2906" spans="1:12" x14ac:dyDescent="0.3">
      <c r="A2906" t="s">
        <v>10319</v>
      </c>
      <c r="B2906" t="s">
        <v>10023</v>
      </c>
      <c r="C2906" t="s">
        <v>14</v>
      </c>
      <c r="D2906">
        <v>40.025886499999999</v>
      </c>
      <c r="E2906">
        <v>-75.225097099999999</v>
      </c>
      <c r="F2906" t="s">
        <v>10320</v>
      </c>
      <c r="G2906">
        <v>460</v>
      </c>
      <c r="H2906">
        <v>4</v>
      </c>
      <c r="I2906" t="s">
        <v>10331</v>
      </c>
      <c r="J2906">
        <v>5</v>
      </c>
      <c r="K2906" t="s">
        <v>10332</v>
      </c>
      <c r="L2906" t="s">
        <v>2494</v>
      </c>
    </row>
    <row r="2907" spans="1:12" x14ac:dyDescent="0.3">
      <c r="A2907" t="s">
        <v>10319</v>
      </c>
      <c r="B2907" t="s">
        <v>10023</v>
      </c>
      <c r="C2907" t="s">
        <v>14</v>
      </c>
      <c r="D2907">
        <v>40.025886499999999</v>
      </c>
      <c r="E2907">
        <v>-75.225097099999999</v>
      </c>
      <c r="F2907" t="s">
        <v>10320</v>
      </c>
      <c r="G2907">
        <v>460</v>
      </c>
      <c r="H2907">
        <v>4</v>
      </c>
      <c r="I2907" t="s">
        <v>10333</v>
      </c>
      <c r="J2907">
        <v>5</v>
      </c>
      <c r="K2907" t="s">
        <v>10334</v>
      </c>
      <c r="L2907" t="s">
        <v>10335</v>
      </c>
    </row>
    <row r="2908" spans="1:12" x14ac:dyDescent="0.3">
      <c r="A2908" t="s">
        <v>10319</v>
      </c>
      <c r="B2908" t="s">
        <v>10023</v>
      </c>
      <c r="C2908" t="s">
        <v>14</v>
      </c>
      <c r="D2908">
        <v>40.025886499999999</v>
      </c>
      <c r="E2908">
        <v>-75.225097099999999</v>
      </c>
      <c r="F2908" t="s">
        <v>10320</v>
      </c>
      <c r="G2908">
        <v>460</v>
      </c>
      <c r="H2908">
        <v>4</v>
      </c>
      <c r="I2908" t="e">
        <f>-PQjczWNuizHGDIUqrQg8w</f>
        <v>#NAME?</v>
      </c>
      <c r="J2908">
        <v>4</v>
      </c>
      <c r="K2908" t="s">
        <v>10336</v>
      </c>
      <c r="L2908" t="s">
        <v>7205</v>
      </c>
    </row>
    <row r="2909" spans="1:12" x14ac:dyDescent="0.3">
      <c r="A2909" t="s">
        <v>10319</v>
      </c>
      <c r="B2909" t="s">
        <v>10023</v>
      </c>
      <c r="C2909" t="s">
        <v>14</v>
      </c>
      <c r="D2909">
        <v>40.025886499999999</v>
      </c>
      <c r="E2909">
        <v>-75.225097099999999</v>
      </c>
      <c r="F2909" t="s">
        <v>10320</v>
      </c>
      <c r="G2909">
        <v>460</v>
      </c>
      <c r="H2909">
        <v>4</v>
      </c>
      <c r="I2909" t="s">
        <v>10337</v>
      </c>
      <c r="J2909">
        <v>5</v>
      </c>
      <c r="K2909" t="s">
        <v>10338</v>
      </c>
      <c r="L2909" t="s">
        <v>8896</v>
      </c>
    </row>
    <row r="2910" spans="1:12" x14ac:dyDescent="0.3">
      <c r="A2910" t="s">
        <v>10319</v>
      </c>
      <c r="B2910" t="s">
        <v>10023</v>
      </c>
      <c r="C2910" t="s">
        <v>14</v>
      </c>
      <c r="D2910">
        <v>40.025886499999999</v>
      </c>
      <c r="E2910">
        <v>-75.225097099999999</v>
      </c>
      <c r="F2910" t="s">
        <v>10320</v>
      </c>
      <c r="G2910">
        <v>460</v>
      </c>
      <c r="H2910">
        <v>4</v>
      </c>
      <c r="I2910" t="s">
        <v>10339</v>
      </c>
      <c r="J2910">
        <v>5</v>
      </c>
      <c r="K2910" t="s">
        <v>10340</v>
      </c>
      <c r="L2910" t="s">
        <v>10341</v>
      </c>
    </row>
    <row r="2911" spans="1:12" x14ac:dyDescent="0.3">
      <c r="A2911" t="s">
        <v>10319</v>
      </c>
      <c r="B2911" t="s">
        <v>10023</v>
      </c>
      <c r="C2911" t="s">
        <v>14</v>
      </c>
      <c r="D2911">
        <v>40.025886499999999</v>
      </c>
      <c r="E2911">
        <v>-75.225097099999999</v>
      </c>
      <c r="F2911" t="s">
        <v>10320</v>
      </c>
      <c r="G2911">
        <v>460</v>
      </c>
      <c r="H2911">
        <v>4</v>
      </c>
      <c r="I2911" t="s">
        <v>10342</v>
      </c>
      <c r="J2911">
        <v>1</v>
      </c>
      <c r="K2911" t="s">
        <v>10343</v>
      </c>
      <c r="L2911" t="s">
        <v>10344</v>
      </c>
    </row>
    <row r="2912" spans="1:12" x14ac:dyDescent="0.3">
      <c r="A2912" t="s">
        <v>10345</v>
      </c>
      <c r="B2912" t="s">
        <v>10346</v>
      </c>
      <c r="C2912" t="s">
        <v>14</v>
      </c>
      <c r="D2912">
        <v>39.948663912599997</v>
      </c>
      <c r="E2912">
        <v>-75.215831541499995</v>
      </c>
      <c r="F2912" t="s">
        <v>10347</v>
      </c>
      <c r="G2912">
        <v>458</v>
      </c>
      <c r="H2912">
        <v>4.5</v>
      </c>
      <c r="I2912" t="s">
        <v>10348</v>
      </c>
      <c r="J2912">
        <v>5</v>
      </c>
      <c r="K2912" t="s">
        <v>10349</v>
      </c>
      <c r="L2912" t="s">
        <v>10350</v>
      </c>
    </row>
    <row r="2913" spans="1:15" x14ac:dyDescent="0.3">
      <c r="A2913" t="s">
        <v>10345</v>
      </c>
      <c r="B2913" t="s">
        <v>10346</v>
      </c>
      <c r="C2913" t="s">
        <v>14</v>
      </c>
      <c r="D2913">
        <v>39.948663912599997</v>
      </c>
      <c r="E2913">
        <v>-75.215831541499995</v>
      </c>
      <c r="F2913" t="s">
        <v>10347</v>
      </c>
      <c r="G2913">
        <v>458</v>
      </c>
      <c r="H2913">
        <v>4.5</v>
      </c>
      <c r="I2913" t="s">
        <v>10351</v>
      </c>
      <c r="J2913">
        <v>5</v>
      </c>
      <c r="K2913" t="s">
        <v>10352</v>
      </c>
      <c r="L2913" t="s">
        <v>10353</v>
      </c>
    </row>
    <row r="2914" spans="1:15" x14ac:dyDescent="0.3">
      <c r="A2914" t="s">
        <v>10345</v>
      </c>
      <c r="B2914" t="s">
        <v>10346</v>
      </c>
      <c r="C2914" t="s">
        <v>14</v>
      </c>
      <c r="D2914">
        <v>39.948663912599997</v>
      </c>
      <c r="E2914">
        <v>-75.215831541499995</v>
      </c>
      <c r="F2914" t="s">
        <v>10347</v>
      </c>
      <c r="G2914">
        <v>458</v>
      </c>
      <c r="H2914">
        <v>4.5</v>
      </c>
      <c r="I2914" t="s">
        <v>10354</v>
      </c>
      <c r="J2914">
        <v>5</v>
      </c>
      <c r="K2914" t="s">
        <v>10355</v>
      </c>
      <c r="L2914" t="s">
        <v>20</v>
      </c>
    </row>
    <row r="2915" spans="1:15" x14ac:dyDescent="0.3">
      <c r="A2915" t="s">
        <v>10345</v>
      </c>
      <c r="B2915" t="s">
        <v>10346</v>
      </c>
      <c r="C2915" t="s">
        <v>14</v>
      </c>
      <c r="D2915">
        <v>39.948663912599997</v>
      </c>
      <c r="E2915">
        <v>-75.215831541499995</v>
      </c>
      <c r="F2915" t="s">
        <v>10347</v>
      </c>
      <c r="G2915">
        <v>458</v>
      </c>
      <c r="H2915">
        <v>4.5</v>
      </c>
      <c r="I2915" t="s">
        <v>10356</v>
      </c>
      <c r="J2915">
        <v>5</v>
      </c>
      <c r="K2915" t="s">
        <v>10357</v>
      </c>
      <c r="L2915" t="s">
        <v>10358</v>
      </c>
    </row>
    <row r="2916" spans="1:15" x14ac:dyDescent="0.3">
      <c r="A2916" t="s">
        <v>10345</v>
      </c>
      <c r="B2916" t="s">
        <v>10346</v>
      </c>
      <c r="C2916" t="s">
        <v>14</v>
      </c>
      <c r="D2916">
        <v>39.948663912599997</v>
      </c>
      <c r="E2916">
        <v>-75.215831541499995</v>
      </c>
      <c r="F2916" t="s">
        <v>10347</v>
      </c>
      <c r="G2916">
        <v>458</v>
      </c>
      <c r="H2916">
        <v>4.5</v>
      </c>
      <c r="I2916" t="s">
        <v>10359</v>
      </c>
      <c r="J2916">
        <v>5</v>
      </c>
      <c r="L2916" t="s">
        <v>10360</v>
      </c>
    </row>
    <row r="2917" spans="1:15" x14ac:dyDescent="0.3">
      <c r="A2917" t="s">
        <v>10345</v>
      </c>
      <c r="B2917" t="s">
        <v>10346</v>
      </c>
      <c r="C2917" t="s">
        <v>14</v>
      </c>
      <c r="D2917">
        <v>39.948663912599997</v>
      </c>
      <c r="E2917">
        <v>-75.215831541499995</v>
      </c>
      <c r="F2917" t="s">
        <v>10347</v>
      </c>
      <c r="G2917">
        <v>458</v>
      </c>
      <c r="H2917">
        <v>4.5</v>
      </c>
      <c r="I2917" t="s">
        <v>10361</v>
      </c>
      <c r="J2917">
        <v>5</v>
      </c>
      <c r="K2917" t="s">
        <v>10362</v>
      </c>
      <c r="L2917" t="s">
        <v>10363</v>
      </c>
      <c r="M2917" t="s">
        <v>10364</v>
      </c>
      <c r="N2917" t="s">
        <v>10365</v>
      </c>
      <c r="O2917" t="s">
        <v>10366</v>
      </c>
    </row>
    <row r="2918" spans="1:15" x14ac:dyDescent="0.3">
      <c r="A2918" t="s">
        <v>10345</v>
      </c>
      <c r="B2918" t="s">
        <v>10346</v>
      </c>
      <c r="C2918" t="s">
        <v>14</v>
      </c>
      <c r="D2918">
        <v>39.948663912599997</v>
      </c>
      <c r="E2918">
        <v>-75.215831541499995</v>
      </c>
      <c r="F2918" t="s">
        <v>10347</v>
      </c>
      <c r="G2918">
        <v>458</v>
      </c>
      <c r="H2918">
        <v>4.5</v>
      </c>
      <c r="I2918" t="s">
        <v>10367</v>
      </c>
      <c r="J2918">
        <v>5</v>
      </c>
      <c r="K2918" t="s">
        <v>10368</v>
      </c>
      <c r="L2918" t="s">
        <v>513</v>
      </c>
    </row>
    <row r="2919" spans="1:15" x14ac:dyDescent="0.3">
      <c r="A2919" t="s">
        <v>10345</v>
      </c>
      <c r="B2919" t="s">
        <v>10346</v>
      </c>
      <c r="C2919" t="s">
        <v>14</v>
      </c>
      <c r="D2919">
        <v>39.948663912599997</v>
      </c>
      <c r="E2919">
        <v>-75.215831541499995</v>
      </c>
      <c r="F2919" t="s">
        <v>10347</v>
      </c>
      <c r="G2919">
        <v>458</v>
      </c>
      <c r="H2919">
        <v>4.5</v>
      </c>
      <c r="I2919" t="s">
        <v>10369</v>
      </c>
      <c r="J2919">
        <v>5</v>
      </c>
      <c r="K2919" t="s">
        <v>10370</v>
      </c>
      <c r="L2919" t="s">
        <v>10371</v>
      </c>
    </row>
    <row r="2920" spans="1:15" x14ac:dyDescent="0.3">
      <c r="A2920" t="s">
        <v>10345</v>
      </c>
      <c r="B2920" t="s">
        <v>10346</v>
      </c>
      <c r="C2920" t="s">
        <v>14</v>
      </c>
      <c r="D2920">
        <v>39.948663912599997</v>
      </c>
      <c r="E2920">
        <v>-75.215831541499995</v>
      </c>
      <c r="F2920" t="s">
        <v>10347</v>
      </c>
      <c r="G2920">
        <v>458</v>
      </c>
      <c r="H2920">
        <v>4.5</v>
      </c>
      <c r="I2920" t="s">
        <v>10372</v>
      </c>
      <c r="J2920">
        <v>5</v>
      </c>
      <c r="K2920" t="s">
        <v>10373</v>
      </c>
      <c r="L2920" t="s">
        <v>10374</v>
      </c>
    </row>
    <row r="2921" spans="1:15" x14ac:dyDescent="0.3">
      <c r="A2921" t="s">
        <v>10345</v>
      </c>
      <c r="B2921" t="s">
        <v>10346</v>
      </c>
      <c r="C2921" t="s">
        <v>14</v>
      </c>
      <c r="D2921">
        <v>39.948663912599997</v>
      </c>
      <c r="E2921">
        <v>-75.215831541499995</v>
      </c>
      <c r="F2921" t="s">
        <v>10347</v>
      </c>
      <c r="G2921">
        <v>458</v>
      </c>
      <c r="H2921">
        <v>4.5</v>
      </c>
      <c r="I2921" t="s">
        <v>10375</v>
      </c>
      <c r="J2921">
        <v>5</v>
      </c>
      <c r="L2921" t="s">
        <v>10376</v>
      </c>
    </row>
    <row r="2922" spans="1:15" x14ac:dyDescent="0.3">
      <c r="A2922" t="s">
        <v>10377</v>
      </c>
      <c r="B2922" t="s">
        <v>10378</v>
      </c>
      <c r="C2922" t="s">
        <v>14</v>
      </c>
      <c r="D2922">
        <v>39.960272799999998</v>
      </c>
      <c r="E2922">
        <v>-75.169239399999995</v>
      </c>
      <c r="F2922" t="s">
        <v>10379</v>
      </c>
      <c r="G2922">
        <v>457</v>
      </c>
      <c r="H2922">
        <v>4</v>
      </c>
      <c r="I2922" t="s">
        <v>10380</v>
      </c>
      <c r="J2922">
        <v>3</v>
      </c>
      <c r="K2922" t="s">
        <v>10381</v>
      </c>
      <c r="L2922" t="s">
        <v>2262</v>
      </c>
    </row>
    <row r="2923" spans="1:15" x14ac:dyDescent="0.3">
      <c r="A2923" t="s">
        <v>10377</v>
      </c>
      <c r="B2923" t="s">
        <v>10378</v>
      </c>
      <c r="C2923" t="s">
        <v>14</v>
      </c>
      <c r="D2923">
        <v>39.960272799999998</v>
      </c>
      <c r="E2923">
        <v>-75.169239399999995</v>
      </c>
      <c r="F2923" t="s">
        <v>10379</v>
      </c>
      <c r="G2923">
        <v>457</v>
      </c>
      <c r="H2923">
        <v>4</v>
      </c>
      <c r="I2923" t="s">
        <v>10382</v>
      </c>
      <c r="J2923">
        <v>4</v>
      </c>
      <c r="K2923" t="s">
        <v>10383</v>
      </c>
      <c r="L2923" t="s">
        <v>10384</v>
      </c>
    </row>
    <row r="2924" spans="1:15" x14ac:dyDescent="0.3">
      <c r="A2924" t="s">
        <v>10377</v>
      </c>
      <c r="B2924" t="s">
        <v>10378</v>
      </c>
      <c r="C2924" t="s">
        <v>14</v>
      </c>
      <c r="D2924">
        <v>39.960272799999998</v>
      </c>
      <c r="E2924">
        <v>-75.169239399999995</v>
      </c>
      <c r="F2924" t="s">
        <v>10379</v>
      </c>
      <c r="G2924">
        <v>457</v>
      </c>
      <c r="H2924">
        <v>4</v>
      </c>
      <c r="I2924" t="s">
        <v>10385</v>
      </c>
      <c r="J2924">
        <v>5</v>
      </c>
      <c r="K2924" t="s">
        <v>10386</v>
      </c>
      <c r="L2924" t="s">
        <v>10387</v>
      </c>
    </row>
    <row r="2925" spans="1:15" x14ac:dyDescent="0.3">
      <c r="A2925" t="s">
        <v>10377</v>
      </c>
      <c r="B2925" t="s">
        <v>10378</v>
      </c>
      <c r="C2925" t="s">
        <v>14</v>
      </c>
      <c r="D2925">
        <v>39.960272799999998</v>
      </c>
      <c r="E2925">
        <v>-75.169239399999995</v>
      </c>
      <c r="F2925" t="s">
        <v>10379</v>
      </c>
      <c r="G2925">
        <v>457</v>
      </c>
      <c r="H2925">
        <v>4</v>
      </c>
      <c r="I2925" t="s">
        <v>10388</v>
      </c>
      <c r="J2925">
        <v>5</v>
      </c>
      <c r="L2925" t="s">
        <v>10389</v>
      </c>
    </row>
    <row r="2926" spans="1:15" x14ac:dyDescent="0.3">
      <c r="A2926" t="s">
        <v>10377</v>
      </c>
      <c r="B2926" t="s">
        <v>10378</v>
      </c>
      <c r="C2926" t="s">
        <v>14</v>
      </c>
      <c r="D2926">
        <v>39.960272799999998</v>
      </c>
      <c r="E2926">
        <v>-75.169239399999995</v>
      </c>
      <c r="F2926" t="s">
        <v>10379</v>
      </c>
      <c r="G2926">
        <v>457</v>
      </c>
      <c r="H2926">
        <v>4</v>
      </c>
      <c r="I2926" t="s">
        <v>10390</v>
      </c>
      <c r="J2926">
        <v>5</v>
      </c>
      <c r="K2926" t="s">
        <v>10391</v>
      </c>
      <c r="L2926" t="s">
        <v>4117</v>
      </c>
    </row>
    <row r="2927" spans="1:15" x14ac:dyDescent="0.3">
      <c r="A2927" t="s">
        <v>10377</v>
      </c>
      <c r="B2927" t="s">
        <v>10378</v>
      </c>
      <c r="C2927" t="s">
        <v>14</v>
      </c>
      <c r="D2927">
        <v>39.960272799999998</v>
      </c>
      <c r="E2927">
        <v>-75.169239399999995</v>
      </c>
      <c r="F2927" t="s">
        <v>10379</v>
      </c>
      <c r="G2927">
        <v>457</v>
      </c>
      <c r="H2927">
        <v>4</v>
      </c>
      <c r="I2927" t="s">
        <v>10392</v>
      </c>
      <c r="J2927">
        <v>3</v>
      </c>
      <c r="K2927" t="s">
        <v>10393</v>
      </c>
      <c r="L2927" t="s">
        <v>4696</v>
      </c>
    </row>
    <row r="2928" spans="1:15" x14ac:dyDescent="0.3">
      <c r="A2928" t="s">
        <v>10377</v>
      </c>
      <c r="B2928" t="s">
        <v>10378</v>
      </c>
      <c r="C2928" t="s">
        <v>14</v>
      </c>
      <c r="D2928">
        <v>39.960272799999998</v>
      </c>
      <c r="E2928">
        <v>-75.169239399999995</v>
      </c>
      <c r="F2928" t="s">
        <v>10379</v>
      </c>
      <c r="G2928">
        <v>457</v>
      </c>
      <c r="H2928">
        <v>4</v>
      </c>
      <c r="I2928" t="s">
        <v>10394</v>
      </c>
      <c r="J2928">
        <v>5</v>
      </c>
      <c r="L2928" t="s">
        <v>10395</v>
      </c>
    </row>
    <row r="2929" spans="1:12" x14ac:dyDescent="0.3">
      <c r="A2929" t="s">
        <v>10377</v>
      </c>
      <c r="B2929" t="s">
        <v>10378</v>
      </c>
      <c r="C2929" t="s">
        <v>14</v>
      </c>
      <c r="D2929">
        <v>39.960272799999998</v>
      </c>
      <c r="E2929">
        <v>-75.169239399999995</v>
      </c>
      <c r="F2929" t="s">
        <v>10379</v>
      </c>
      <c r="G2929">
        <v>457</v>
      </c>
      <c r="H2929">
        <v>4</v>
      </c>
      <c r="I2929" t="s">
        <v>10396</v>
      </c>
      <c r="J2929">
        <v>4</v>
      </c>
      <c r="K2929" t="s">
        <v>10397</v>
      </c>
      <c r="L2929" t="s">
        <v>3248</v>
      </c>
    </row>
    <row r="2930" spans="1:12" x14ac:dyDescent="0.3">
      <c r="A2930" t="s">
        <v>10377</v>
      </c>
      <c r="B2930" t="s">
        <v>10378</v>
      </c>
      <c r="C2930" t="s">
        <v>14</v>
      </c>
      <c r="D2930">
        <v>39.960272799999998</v>
      </c>
      <c r="E2930">
        <v>-75.169239399999995</v>
      </c>
      <c r="F2930" t="s">
        <v>10379</v>
      </c>
      <c r="G2930">
        <v>457</v>
      </c>
      <c r="H2930">
        <v>4</v>
      </c>
      <c r="I2930" t="s">
        <v>10398</v>
      </c>
      <c r="J2930">
        <v>5</v>
      </c>
      <c r="L2930" t="s">
        <v>10399</v>
      </c>
    </row>
    <row r="2931" spans="1:12" x14ac:dyDescent="0.3">
      <c r="A2931" t="s">
        <v>10377</v>
      </c>
      <c r="B2931" t="s">
        <v>10378</v>
      </c>
      <c r="C2931" t="s">
        <v>14</v>
      </c>
      <c r="D2931">
        <v>39.960272799999998</v>
      </c>
      <c r="E2931">
        <v>-75.169239399999995</v>
      </c>
      <c r="F2931" t="s">
        <v>10379</v>
      </c>
      <c r="G2931">
        <v>457</v>
      </c>
      <c r="H2931">
        <v>4</v>
      </c>
      <c r="I2931" t="s">
        <v>10400</v>
      </c>
      <c r="J2931">
        <v>5</v>
      </c>
      <c r="K2931" t="s">
        <v>10401</v>
      </c>
      <c r="L2931" t="s">
        <v>10402</v>
      </c>
    </row>
    <row r="2932" spans="1:12" x14ac:dyDescent="0.3">
      <c r="A2932" t="s">
        <v>10403</v>
      </c>
      <c r="B2932" t="s">
        <v>10404</v>
      </c>
      <c r="C2932" t="s">
        <v>14</v>
      </c>
      <c r="D2932">
        <v>39.967061000000001</v>
      </c>
      <c r="E2932">
        <v>-75.171243000000004</v>
      </c>
      <c r="F2932" t="s">
        <v>10405</v>
      </c>
      <c r="G2932">
        <v>456</v>
      </c>
      <c r="H2932">
        <v>3.5</v>
      </c>
      <c r="I2932" t="s">
        <v>10406</v>
      </c>
      <c r="J2932">
        <v>5</v>
      </c>
      <c r="K2932" t="s">
        <v>10407</v>
      </c>
      <c r="L2932" t="s">
        <v>1528</v>
      </c>
    </row>
    <row r="2933" spans="1:12" x14ac:dyDescent="0.3">
      <c r="A2933" t="s">
        <v>10403</v>
      </c>
      <c r="B2933" t="s">
        <v>10404</v>
      </c>
      <c r="C2933" t="s">
        <v>14</v>
      </c>
      <c r="D2933">
        <v>39.967061000000001</v>
      </c>
      <c r="E2933">
        <v>-75.171243000000004</v>
      </c>
      <c r="F2933" t="s">
        <v>10405</v>
      </c>
      <c r="G2933">
        <v>456</v>
      </c>
      <c r="H2933">
        <v>3.5</v>
      </c>
      <c r="I2933" t="s">
        <v>10408</v>
      </c>
      <c r="J2933">
        <v>3</v>
      </c>
      <c r="K2933" t="s">
        <v>10409</v>
      </c>
      <c r="L2933" t="s">
        <v>3988</v>
      </c>
    </row>
    <row r="2934" spans="1:12" x14ac:dyDescent="0.3">
      <c r="A2934" t="s">
        <v>10403</v>
      </c>
      <c r="B2934" t="s">
        <v>10404</v>
      </c>
      <c r="C2934" t="s">
        <v>14</v>
      </c>
      <c r="D2934">
        <v>39.967061000000001</v>
      </c>
      <c r="E2934">
        <v>-75.171243000000004</v>
      </c>
      <c r="F2934" t="s">
        <v>10405</v>
      </c>
      <c r="G2934">
        <v>456</v>
      </c>
      <c r="H2934">
        <v>3.5</v>
      </c>
      <c r="I2934" t="s">
        <v>10410</v>
      </c>
      <c r="J2934">
        <v>4</v>
      </c>
      <c r="K2934" t="s">
        <v>10411</v>
      </c>
      <c r="L2934" t="s">
        <v>10412</v>
      </c>
    </row>
    <row r="2935" spans="1:12" x14ac:dyDescent="0.3">
      <c r="A2935" t="s">
        <v>10403</v>
      </c>
      <c r="B2935" t="s">
        <v>10404</v>
      </c>
      <c r="C2935" t="s">
        <v>14</v>
      </c>
      <c r="D2935">
        <v>39.967061000000001</v>
      </c>
      <c r="E2935">
        <v>-75.171243000000004</v>
      </c>
      <c r="F2935" t="s">
        <v>10405</v>
      </c>
      <c r="G2935">
        <v>456</v>
      </c>
      <c r="H2935">
        <v>3.5</v>
      </c>
      <c r="I2935" t="s">
        <v>10413</v>
      </c>
      <c r="J2935">
        <v>3</v>
      </c>
      <c r="K2935" t="s">
        <v>10414</v>
      </c>
      <c r="L2935" t="s">
        <v>5411</v>
      </c>
    </row>
    <row r="2936" spans="1:12" x14ac:dyDescent="0.3">
      <c r="A2936" t="s">
        <v>10403</v>
      </c>
      <c r="B2936" t="s">
        <v>10404</v>
      </c>
      <c r="C2936" t="s">
        <v>14</v>
      </c>
      <c r="D2936">
        <v>39.967061000000001</v>
      </c>
      <c r="E2936">
        <v>-75.171243000000004</v>
      </c>
      <c r="F2936" t="s">
        <v>10405</v>
      </c>
      <c r="G2936">
        <v>456</v>
      </c>
      <c r="H2936">
        <v>3.5</v>
      </c>
      <c r="I2936" t="s">
        <v>10415</v>
      </c>
      <c r="J2936">
        <v>4</v>
      </c>
      <c r="L2936" t="s">
        <v>10416</v>
      </c>
    </row>
    <row r="2937" spans="1:12" x14ac:dyDescent="0.3">
      <c r="A2937" t="s">
        <v>10403</v>
      </c>
      <c r="B2937" t="s">
        <v>10404</v>
      </c>
      <c r="C2937" t="s">
        <v>14</v>
      </c>
      <c r="D2937">
        <v>39.967061000000001</v>
      </c>
      <c r="E2937">
        <v>-75.171243000000004</v>
      </c>
      <c r="F2937" t="s">
        <v>10405</v>
      </c>
      <c r="G2937">
        <v>456</v>
      </c>
      <c r="H2937">
        <v>3.5</v>
      </c>
      <c r="I2937" t="s">
        <v>10417</v>
      </c>
      <c r="J2937">
        <v>1</v>
      </c>
      <c r="K2937" t="s">
        <v>10418</v>
      </c>
      <c r="L2937" t="e">
        <f>-P40au-A_aFoP5crO3GpWw</f>
        <v>#NAME?</v>
      </c>
    </row>
    <row r="2938" spans="1:12" x14ac:dyDescent="0.3">
      <c r="A2938" t="s">
        <v>10403</v>
      </c>
      <c r="B2938" t="s">
        <v>10404</v>
      </c>
      <c r="C2938" t="s">
        <v>14</v>
      </c>
      <c r="D2938">
        <v>39.967061000000001</v>
      </c>
      <c r="E2938">
        <v>-75.171243000000004</v>
      </c>
      <c r="F2938" t="s">
        <v>10405</v>
      </c>
      <c r="G2938">
        <v>456</v>
      </c>
      <c r="H2938">
        <v>3.5</v>
      </c>
      <c r="I2938" t="s">
        <v>10419</v>
      </c>
      <c r="J2938">
        <v>5</v>
      </c>
      <c r="K2938" t="s">
        <v>10420</v>
      </c>
      <c r="L2938" t="s">
        <v>10421</v>
      </c>
    </row>
    <row r="2939" spans="1:12" x14ac:dyDescent="0.3">
      <c r="A2939" t="s">
        <v>10403</v>
      </c>
      <c r="B2939" t="s">
        <v>10404</v>
      </c>
      <c r="C2939" t="s">
        <v>14</v>
      </c>
      <c r="D2939">
        <v>39.967061000000001</v>
      </c>
      <c r="E2939">
        <v>-75.171243000000004</v>
      </c>
      <c r="F2939" t="s">
        <v>10405</v>
      </c>
      <c r="G2939">
        <v>456</v>
      </c>
      <c r="H2939">
        <v>3.5</v>
      </c>
      <c r="I2939" t="s">
        <v>10422</v>
      </c>
      <c r="J2939">
        <v>2</v>
      </c>
      <c r="K2939" t="s">
        <v>10423</v>
      </c>
      <c r="L2939" t="s">
        <v>7340</v>
      </c>
    </row>
    <row r="2940" spans="1:12" x14ac:dyDescent="0.3">
      <c r="A2940" t="s">
        <v>10403</v>
      </c>
      <c r="B2940" t="s">
        <v>10404</v>
      </c>
      <c r="C2940" t="s">
        <v>14</v>
      </c>
      <c r="D2940">
        <v>39.967061000000001</v>
      </c>
      <c r="E2940">
        <v>-75.171243000000004</v>
      </c>
      <c r="F2940" t="s">
        <v>10405</v>
      </c>
      <c r="G2940">
        <v>456</v>
      </c>
      <c r="H2940">
        <v>3.5</v>
      </c>
      <c r="I2940" t="s">
        <v>10424</v>
      </c>
      <c r="J2940">
        <v>4</v>
      </c>
      <c r="K2940" t="s">
        <v>10425</v>
      </c>
      <c r="L2940" t="s">
        <v>10426</v>
      </c>
    </row>
    <row r="2941" spans="1:12" x14ac:dyDescent="0.3">
      <c r="A2941" t="s">
        <v>10403</v>
      </c>
      <c r="B2941" t="s">
        <v>10404</v>
      </c>
      <c r="C2941" t="s">
        <v>14</v>
      </c>
      <c r="D2941">
        <v>39.967061000000001</v>
      </c>
      <c r="E2941">
        <v>-75.171243000000004</v>
      </c>
      <c r="F2941" t="s">
        <v>10405</v>
      </c>
      <c r="G2941">
        <v>456</v>
      </c>
      <c r="H2941">
        <v>3.5</v>
      </c>
      <c r="I2941" t="s">
        <v>10427</v>
      </c>
      <c r="J2941">
        <v>1</v>
      </c>
      <c r="K2941" t="s">
        <v>10428</v>
      </c>
      <c r="L2941" t="s">
        <v>10429</v>
      </c>
    </row>
    <row r="2942" spans="1:12" x14ac:dyDescent="0.3">
      <c r="A2942" t="s">
        <v>10430</v>
      </c>
      <c r="B2942" t="s">
        <v>10431</v>
      </c>
      <c r="C2942" t="s">
        <v>14</v>
      </c>
      <c r="D2942">
        <v>39.9358085</v>
      </c>
      <c r="E2942">
        <v>-75.162057399999995</v>
      </c>
      <c r="F2942" t="s">
        <v>10432</v>
      </c>
      <c r="G2942">
        <v>455</v>
      </c>
      <c r="H2942">
        <v>3.5</v>
      </c>
      <c r="I2942" t="s">
        <v>10433</v>
      </c>
      <c r="J2942">
        <v>4</v>
      </c>
      <c r="K2942" t="s">
        <v>10434</v>
      </c>
      <c r="L2942" t="s">
        <v>10435</v>
      </c>
    </row>
    <row r="2943" spans="1:12" x14ac:dyDescent="0.3">
      <c r="A2943" t="s">
        <v>10430</v>
      </c>
      <c r="B2943" t="s">
        <v>10431</v>
      </c>
      <c r="C2943" t="s">
        <v>14</v>
      </c>
      <c r="D2943">
        <v>39.9358085</v>
      </c>
      <c r="E2943">
        <v>-75.162057399999995</v>
      </c>
      <c r="F2943" t="s">
        <v>10432</v>
      </c>
      <c r="G2943">
        <v>455</v>
      </c>
      <c r="H2943">
        <v>3.5</v>
      </c>
      <c r="I2943" t="s">
        <v>10436</v>
      </c>
      <c r="J2943">
        <v>3</v>
      </c>
      <c r="K2943" t="s">
        <v>10437</v>
      </c>
      <c r="L2943" t="s">
        <v>10438</v>
      </c>
    </row>
    <row r="2944" spans="1:12" x14ac:dyDescent="0.3">
      <c r="A2944" t="s">
        <v>10430</v>
      </c>
      <c r="B2944" t="s">
        <v>10431</v>
      </c>
      <c r="C2944" t="s">
        <v>14</v>
      </c>
      <c r="D2944">
        <v>39.9358085</v>
      </c>
      <c r="E2944">
        <v>-75.162057399999995</v>
      </c>
      <c r="F2944" t="s">
        <v>10432</v>
      </c>
      <c r="G2944">
        <v>455</v>
      </c>
      <c r="H2944">
        <v>3.5</v>
      </c>
      <c r="I2944" t="s">
        <v>10439</v>
      </c>
      <c r="J2944">
        <v>4</v>
      </c>
      <c r="K2944" t="s">
        <v>10440</v>
      </c>
      <c r="L2944" t="s">
        <v>10441</v>
      </c>
    </row>
    <row r="2945" spans="1:12" x14ac:dyDescent="0.3">
      <c r="A2945" t="s">
        <v>10430</v>
      </c>
      <c r="B2945" t="s">
        <v>10431</v>
      </c>
      <c r="C2945" t="s">
        <v>14</v>
      </c>
      <c r="D2945">
        <v>39.9358085</v>
      </c>
      <c r="E2945">
        <v>-75.162057399999995</v>
      </c>
      <c r="F2945" t="s">
        <v>10432</v>
      </c>
      <c r="G2945">
        <v>455</v>
      </c>
      <c r="H2945">
        <v>3.5</v>
      </c>
      <c r="I2945" t="s">
        <v>10442</v>
      </c>
      <c r="J2945">
        <v>5</v>
      </c>
      <c r="K2945" t="s">
        <v>10443</v>
      </c>
      <c r="L2945" t="s">
        <v>10444</v>
      </c>
    </row>
    <row r="2946" spans="1:12" x14ac:dyDescent="0.3">
      <c r="A2946" t="s">
        <v>10430</v>
      </c>
      <c r="B2946" t="s">
        <v>10431</v>
      </c>
      <c r="C2946" t="s">
        <v>14</v>
      </c>
      <c r="D2946">
        <v>39.9358085</v>
      </c>
      <c r="E2946">
        <v>-75.162057399999995</v>
      </c>
      <c r="F2946" t="s">
        <v>10432</v>
      </c>
      <c r="G2946">
        <v>455</v>
      </c>
      <c r="H2946">
        <v>3.5</v>
      </c>
      <c r="I2946" t="s">
        <v>10445</v>
      </c>
      <c r="J2946">
        <v>5</v>
      </c>
      <c r="K2946" t="s">
        <v>10446</v>
      </c>
      <c r="L2946" t="s">
        <v>10447</v>
      </c>
    </row>
    <row r="2947" spans="1:12" x14ac:dyDescent="0.3">
      <c r="A2947" t="s">
        <v>10430</v>
      </c>
      <c r="B2947" t="s">
        <v>10431</v>
      </c>
      <c r="C2947" t="s">
        <v>14</v>
      </c>
      <c r="D2947">
        <v>39.9358085</v>
      </c>
      <c r="E2947">
        <v>-75.162057399999995</v>
      </c>
      <c r="F2947" t="s">
        <v>10432</v>
      </c>
      <c r="G2947">
        <v>455</v>
      </c>
      <c r="H2947">
        <v>3.5</v>
      </c>
      <c r="I2947" t="s">
        <v>10448</v>
      </c>
      <c r="J2947">
        <v>5</v>
      </c>
      <c r="K2947" t="s">
        <v>10449</v>
      </c>
      <c r="L2947" t="s">
        <v>10450</v>
      </c>
    </row>
    <row r="2948" spans="1:12" x14ac:dyDescent="0.3">
      <c r="A2948" t="s">
        <v>10430</v>
      </c>
      <c r="B2948" t="s">
        <v>10431</v>
      </c>
      <c r="C2948" t="s">
        <v>14</v>
      </c>
      <c r="D2948">
        <v>39.9358085</v>
      </c>
      <c r="E2948">
        <v>-75.162057399999995</v>
      </c>
      <c r="F2948" t="s">
        <v>10432</v>
      </c>
      <c r="G2948">
        <v>455</v>
      </c>
      <c r="H2948">
        <v>3.5</v>
      </c>
      <c r="I2948" t="s">
        <v>10451</v>
      </c>
      <c r="J2948">
        <v>2</v>
      </c>
      <c r="K2948" t="s">
        <v>10452</v>
      </c>
      <c r="L2948" t="s">
        <v>8418</v>
      </c>
    </row>
    <row r="2949" spans="1:12" x14ac:dyDescent="0.3">
      <c r="A2949" t="s">
        <v>10430</v>
      </c>
      <c r="B2949" t="s">
        <v>10431</v>
      </c>
      <c r="C2949" t="s">
        <v>14</v>
      </c>
      <c r="D2949">
        <v>39.9358085</v>
      </c>
      <c r="E2949">
        <v>-75.162057399999995</v>
      </c>
      <c r="F2949" t="s">
        <v>10432</v>
      </c>
      <c r="G2949">
        <v>455</v>
      </c>
      <c r="H2949">
        <v>3.5</v>
      </c>
      <c r="I2949" t="s">
        <v>10453</v>
      </c>
      <c r="J2949">
        <v>5</v>
      </c>
      <c r="K2949" t="s">
        <v>10454</v>
      </c>
      <c r="L2949" t="s">
        <v>10455</v>
      </c>
    </row>
    <row r="2950" spans="1:12" x14ac:dyDescent="0.3">
      <c r="A2950" t="s">
        <v>10430</v>
      </c>
      <c r="B2950" t="s">
        <v>10431</v>
      </c>
      <c r="C2950" t="s">
        <v>14</v>
      </c>
      <c r="D2950">
        <v>39.9358085</v>
      </c>
      <c r="E2950">
        <v>-75.162057399999995</v>
      </c>
      <c r="F2950" t="s">
        <v>10432</v>
      </c>
      <c r="G2950">
        <v>455</v>
      </c>
      <c r="H2950">
        <v>3.5</v>
      </c>
      <c r="I2950" t="s">
        <v>10456</v>
      </c>
      <c r="J2950">
        <v>3</v>
      </c>
      <c r="K2950" t="s">
        <v>10457</v>
      </c>
      <c r="L2950" t="s">
        <v>8377</v>
      </c>
    </row>
    <row r="2951" spans="1:12" x14ac:dyDescent="0.3">
      <c r="A2951" t="s">
        <v>10430</v>
      </c>
      <c r="B2951" t="s">
        <v>10431</v>
      </c>
      <c r="C2951" t="s">
        <v>14</v>
      </c>
      <c r="D2951">
        <v>39.9358085</v>
      </c>
      <c r="E2951">
        <v>-75.162057399999995</v>
      </c>
      <c r="F2951" t="s">
        <v>10432</v>
      </c>
      <c r="G2951">
        <v>455</v>
      </c>
      <c r="H2951">
        <v>3.5</v>
      </c>
      <c r="I2951" t="s">
        <v>10458</v>
      </c>
      <c r="J2951">
        <v>4</v>
      </c>
      <c r="K2951" t="s">
        <v>10459</v>
      </c>
      <c r="L2951" t="s">
        <v>10460</v>
      </c>
    </row>
    <row r="2952" spans="1:12" x14ac:dyDescent="0.3">
      <c r="A2952" t="s">
        <v>10461</v>
      </c>
      <c r="B2952" t="s">
        <v>10462</v>
      </c>
      <c r="C2952" t="s">
        <v>14</v>
      </c>
      <c r="D2952">
        <v>39.948351365400001</v>
      </c>
      <c r="E2952">
        <v>-75.166679534300002</v>
      </c>
      <c r="F2952" t="s">
        <v>10463</v>
      </c>
      <c r="G2952">
        <v>454</v>
      </c>
      <c r="H2952">
        <v>3.5</v>
      </c>
      <c r="I2952" t="s">
        <v>10464</v>
      </c>
      <c r="J2952">
        <v>4</v>
      </c>
      <c r="K2952" t="s">
        <v>10465</v>
      </c>
      <c r="L2952" t="s">
        <v>7027</v>
      </c>
    </row>
    <row r="2953" spans="1:12" x14ac:dyDescent="0.3">
      <c r="A2953" t="s">
        <v>10461</v>
      </c>
      <c r="B2953" t="s">
        <v>10462</v>
      </c>
      <c r="C2953" t="s">
        <v>14</v>
      </c>
      <c r="D2953">
        <v>39.948351365400001</v>
      </c>
      <c r="E2953">
        <v>-75.166679534300002</v>
      </c>
      <c r="F2953" t="s">
        <v>10463</v>
      </c>
      <c r="G2953">
        <v>454</v>
      </c>
      <c r="H2953">
        <v>3.5</v>
      </c>
      <c r="I2953" t="s">
        <v>10466</v>
      </c>
      <c r="J2953">
        <v>5</v>
      </c>
      <c r="L2953" t="s">
        <v>10467</v>
      </c>
    </row>
    <row r="2954" spans="1:12" x14ac:dyDescent="0.3">
      <c r="A2954" t="s">
        <v>10461</v>
      </c>
      <c r="B2954" t="s">
        <v>10462</v>
      </c>
      <c r="C2954" t="s">
        <v>14</v>
      </c>
      <c r="D2954">
        <v>39.948351365400001</v>
      </c>
      <c r="E2954">
        <v>-75.166679534300002</v>
      </c>
      <c r="F2954" t="s">
        <v>10463</v>
      </c>
      <c r="G2954">
        <v>454</v>
      </c>
      <c r="H2954">
        <v>3.5</v>
      </c>
      <c r="I2954" t="s">
        <v>10468</v>
      </c>
      <c r="J2954">
        <v>4</v>
      </c>
      <c r="K2954" t="s">
        <v>10469</v>
      </c>
      <c r="L2954" t="s">
        <v>4109</v>
      </c>
    </row>
    <row r="2955" spans="1:12" x14ac:dyDescent="0.3">
      <c r="A2955" t="s">
        <v>10461</v>
      </c>
      <c r="B2955" t="s">
        <v>10462</v>
      </c>
      <c r="C2955" t="s">
        <v>14</v>
      </c>
      <c r="D2955">
        <v>39.948351365400001</v>
      </c>
      <c r="E2955">
        <v>-75.166679534300002</v>
      </c>
      <c r="F2955" t="s">
        <v>10463</v>
      </c>
      <c r="G2955">
        <v>454</v>
      </c>
      <c r="H2955">
        <v>3.5</v>
      </c>
      <c r="I2955" t="s">
        <v>10470</v>
      </c>
      <c r="J2955">
        <v>5</v>
      </c>
      <c r="K2955" t="s">
        <v>10471</v>
      </c>
      <c r="L2955" t="s">
        <v>10472</v>
      </c>
    </row>
    <row r="2956" spans="1:12" x14ac:dyDescent="0.3">
      <c r="A2956" t="s">
        <v>10461</v>
      </c>
      <c r="B2956" t="s">
        <v>10462</v>
      </c>
      <c r="C2956" t="s">
        <v>14</v>
      </c>
      <c r="D2956">
        <v>39.948351365400001</v>
      </c>
      <c r="E2956">
        <v>-75.166679534300002</v>
      </c>
      <c r="F2956" t="s">
        <v>10463</v>
      </c>
      <c r="G2956">
        <v>454</v>
      </c>
      <c r="H2956">
        <v>3.5</v>
      </c>
      <c r="I2956" t="s">
        <v>10473</v>
      </c>
      <c r="J2956">
        <v>4</v>
      </c>
      <c r="K2956" t="s">
        <v>10474</v>
      </c>
      <c r="L2956" t="s">
        <v>10475</v>
      </c>
    </row>
    <row r="2957" spans="1:12" x14ac:dyDescent="0.3">
      <c r="A2957" t="s">
        <v>10461</v>
      </c>
      <c r="B2957" t="s">
        <v>10462</v>
      </c>
      <c r="C2957" t="s">
        <v>14</v>
      </c>
      <c r="D2957">
        <v>39.948351365400001</v>
      </c>
      <c r="E2957">
        <v>-75.166679534300002</v>
      </c>
      <c r="F2957" t="s">
        <v>10463</v>
      </c>
      <c r="G2957">
        <v>454</v>
      </c>
      <c r="H2957">
        <v>3.5</v>
      </c>
      <c r="I2957" t="s">
        <v>10476</v>
      </c>
      <c r="J2957">
        <v>1</v>
      </c>
      <c r="K2957" t="s">
        <v>10477</v>
      </c>
      <c r="L2957" t="s">
        <v>6656</v>
      </c>
    </row>
    <row r="2958" spans="1:12" x14ac:dyDescent="0.3">
      <c r="A2958" t="s">
        <v>10461</v>
      </c>
      <c r="B2958" t="s">
        <v>10462</v>
      </c>
      <c r="C2958" t="s">
        <v>14</v>
      </c>
      <c r="D2958">
        <v>39.948351365400001</v>
      </c>
      <c r="E2958">
        <v>-75.166679534300002</v>
      </c>
      <c r="F2958" t="s">
        <v>10463</v>
      </c>
      <c r="G2958">
        <v>454</v>
      </c>
      <c r="H2958">
        <v>3.5</v>
      </c>
      <c r="I2958" t="s">
        <v>10478</v>
      </c>
      <c r="J2958">
        <v>4</v>
      </c>
      <c r="K2958" t="s">
        <v>10479</v>
      </c>
      <c r="L2958" t="s">
        <v>10480</v>
      </c>
    </row>
    <row r="2959" spans="1:12" x14ac:dyDescent="0.3">
      <c r="A2959" t="s">
        <v>10461</v>
      </c>
      <c r="B2959" t="s">
        <v>10462</v>
      </c>
      <c r="C2959" t="s">
        <v>14</v>
      </c>
      <c r="D2959">
        <v>39.948351365400001</v>
      </c>
      <c r="E2959">
        <v>-75.166679534300002</v>
      </c>
      <c r="F2959" t="s">
        <v>10463</v>
      </c>
      <c r="G2959">
        <v>454</v>
      </c>
      <c r="H2959">
        <v>3.5</v>
      </c>
      <c r="I2959" t="s">
        <v>10481</v>
      </c>
      <c r="J2959">
        <v>3</v>
      </c>
      <c r="K2959" t="s">
        <v>10482</v>
      </c>
      <c r="L2959" t="s">
        <v>10483</v>
      </c>
    </row>
    <row r="2960" spans="1:12" x14ac:dyDescent="0.3">
      <c r="A2960" t="s">
        <v>10461</v>
      </c>
      <c r="B2960" t="s">
        <v>10462</v>
      </c>
      <c r="C2960" t="s">
        <v>14</v>
      </c>
      <c r="D2960">
        <v>39.948351365400001</v>
      </c>
      <c r="E2960">
        <v>-75.166679534300002</v>
      </c>
      <c r="F2960" t="s">
        <v>10463</v>
      </c>
      <c r="G2960">
        <v>454</v>
      </c>
      <c r="H2960">
        <v>3.5</v>
      </c>
      <c r="I2960" t="s">
        <v>10484</v>
      </c>
      <c r="J2960">
        <v>2</v>
      </c>
      <c r="L2960" t="s">
        <v>10485</v>
      </c>
    </row>
    <row r="2961" spans="1:13" x14ac:dyDescent="0.3">
      <c r="A2961" t="s">
        <v>10461</v>
      </c>
      <c r="B2961" t="s">
        <v>10462</v>
      </c>
      <c r="C2961" t="s">
        <v>14</v>
      </c>
      <c r="D2961">
        <v>39.948351365400001</v>
      </c>
      <c r="E2961">
        <v>-75.166679534300002</v>
      </c>
      <c r="F2961" t="s">
        <v>10463</v>
      </c>
      <c r="G2961">
        <v>454</v>
      </c>
      <c r="H2961">
        <v>3.5</v>
      </c>
      <c r="I2961" t="s">
        <v>10486</v>
      </c>
      <c r="J2961">
        <v>4</v>
      </c>
      <c r="K2961" t="s">
        <v>10487</v>
      </c>
      <c r="L2961" t="s">
        <v>10488</v>
      </c>
    </row>
    <row r="2962" spans="1:13" x14ac:dyDescent="0.3">
      <c r="A2962" t="s">
        <v>10489</v>
      </c>
      <c r="B2962" t="s">
        <v>10490</v>
      </c>
      <c r="C2962" t="s">
        <v>14</v>
      </c>
      <c r="D2962">
        <v>39.948523999999999</v>
      </c>
      <c r="E2962">
        <v>-75.143729699999994</v>
      </c>
      <c r="F2962" t="s">
        <v>10491</v>
      </c>
      <c r="G2962">
        <v>454</v>
      </c>
      <c r="H2962">
        <v>3.5</v>
      </c>
      <c r="I2962" t="s">
        <v>10492</v>
      </c>
      <c r="J2962">
        <v>4</v>
      </c>
      <c r="K2962" t="s">
        <v>10493</v>
      </c>
      <c r="L2962" t="s">
        <v>5026</v>
      </c>
    </row>
    <row r="2963" spans="1:13" x14ac:dyDescent="0.3">
      <c r="A2963" t="s">
        <v>10489</v>
      </c>
      <c r="B2963" t="s">
        <v>10490</v>
      </c>
      <c r="C2963" t="s">
        <v>14</v>
      </c>
      <c r="D2963">
        <v>39.948523999999999</v>
      </c>
      <c r="E2963">
        <v>-75.143729699999994</v>
      </c>
      <c r="F2963" t="s">
        <v>10491</v>
      </c>
      <c r="G2963">
        <v>454</v>
      </c>
      <c r="H2963">
        <v>3.5</v>
      </c>
      <c r="I2963" t="s">
        <v>10494</v>
      </c>
      <c r="J2963">
        <v>5</v>
      </c>
      <c r="K2963" t="s">
        <v>10495</v>
      </c>
      <c r="L2963" t="s">
        <v>10496</v>
      </c>
    </row>
    <row r="2964" spans="1:13" x14ac:dyDescent="0.3">
      <c r="A2964" t="s">
        <v>10489</v>
      </c>
      <c r="B2964" t="s">
        <v>10490</v>
      </c>
      <c r="C2964" t="s">
        <v>14</v>
      </c>
      <c r="D2964">
        <v>39.948523999999999</v>
      </c>
      <c r="E2964">
        <v>-75.143729699999994</v>
      </c>
      <c r="F2964" t="s">
        <v>10491</v>
      </c>
      <c r="G2964">
        <v>454</v>
      </c>
      <c r="H2964">
        <v>3.5</v>
      </c>
      <c r="I2964" t="s">
        <v>10497</v>
      </c>
      <c r="J2964">
        <v>5</v>
      </c>
      <c r="K2964" t="s">
        <v>10498</v>
      </c>
      <c r="L2964" t="s">
        <v>273</v>
      </c>
    </row>
    <row r="2965" spans="1:13" x14ac:dyDescent="0.3">
      <c r="A2965" t="s">
        <v>10489</v>
      </c>
      <c r="B2965" t="s">
        <v>10490</v>
      </c>
      <c r="C2965" t="s">
        <v>14</v>
      </c>
      <c r="D2965">
        <v>39.948523999999999</v>
      </c>
      <c r="E2965">
        <v>-75.143729699999994</v>
      </c>
      <c r="F2965" t="s">
        <v>10491</v>
      </c>
      <c r="G2965">
        <v>454</v>
      </c>
      <c r="H2965">
        <v>3.5</v>
      </c>
      <c r="I2965" t="s">
        <v>10499</v>
      </c>
      <c r="J2965">
        <v>3</v>
      </c>
      <c r="K2965" t="s">
        <v>10500</v>
      </c>
      <c r="L2965" t="s">
        <v>1503</v>
      </c>
    </row>
    <row r="2966" spans="1:13" x14ac:dyDescent="0.3">
      <c r="A2966" t="s">
        <v>10489</v>
      </c>
      <c r="B2966" t="s">
        <v>10490</v>
      </c>
      <c r="C2966" t="s">
        <v>14</v>
      </c>
      <c r="D2966">
        <v>39.948523999999999</v>
      </c>
      <c r="E2966">
        <v>-75.143729699999994</v>
      </c>
      <c r="F2966" t="s">
        <v>10491</v>
      </c>
      <c r="G2966">
        <v>454</v>
      </c>
      <c r="H2966">
        <v>3.5</v>
      </c>
      <c r="I2966" t="s">
        <v>10501</v>
      </c>
      <c r="J2966">
        <v>2</v>
      </c>
      <c r="K2966" t="s">
        <v>10502</v>
      </c>
      <c r="L2966" t="s">
        <v>10503</v>
      </c>
      <c r="M2966" t="s">
        <v>7760</v>
      </c>
    </row>
    <row r="2967" spans="1:13" x14ac:dyDescent="0.3">
      <c r="A2967" t="s">
        <v>10489</v>
      </c>
      <c r="B2967" t="s">
        <v>10490</v>
      </c>
      <c r="C2967" t="s">
        <v>14</v>
      </c>
      <c r="D2967">
        <v>39.948523999999999</v>
      </c>
      <c r="E2967">
        <v>-75.143729699999994</v>
      </c>
      <c r="F2967" t="s">
        <v>10491</v>
      </c>
      <c r="G2967">
        <v>454</v>
      </c>
      <c r="H2967">
        <v>3.5</v>
      </c>
      <c r="I2967" t="s">
        <v>10504</v>
      </c>
      <c r="J2967">
        <v>4</v>
      </c>
      <c r="L2967" t="s">
        <v>9870</v>
      </c>
    </row>
    <row r="2968" spans="1:13" x14ac:dyDescent="0.3">
      <c r="A2968" t="s">
        <v>10489</v>
      </c>
      <c r="B2968" t="s">
        <v>10490</v>
      </c>
      <c r="C2968" t="s">
        <v>14</v>
      </c>
      <c r="D2968">
        <v>39.948523999999999</v>
      </c>
      <c r="E2968">
        <v>-75.143729699999994</v>
      </c>
      <c r="F2968" t="s">
        <v>10491</v>
      </c>
      <c r="G2968">
        <v>454</v>
      </c>
      <c r="H2968">
        <v>3.5</v>
      </c>
      <c r="I2968" t="s">
        <v>10505</v>
      </c>
      <c r="J2968">
        <v>5</v>
      </c>
      <c r="K2968" t="s">
        <v>10506</v>
      </c>
      <c r="L2968" t="s">
        <v>10507</v>
      </c>
    </row>
    <row r="2969" spans="1:13" x14ac:dyDescent="0.3">
      <c r="A2969" t="s">
        <v>10489</v>
      </c>
      <c r="B2969" t="s">
        <v>10490</v>
      </c>
      <c r="C2969" t="s">
        <v>14</v>
      </c>
      <c r="D2969">
        <v>39.948523999999999</v>
      </c>
      <c r="E2969">
        <v>-75.143729699999994</v>
      </c>
      <c r="F2969" t="s">
        <v>10491</v>
      </c>
      <c r="G2969">
        <v>454</v>
      </c>
      <c r="H2969">
        <v>3.5</v>
      </c>
      <c r="I2969" t="s">
        <v>10508</v>
      </c>
      <c r="J2969">
        <v>4</v>
      </c>
      <c r="K2969" t="s">
        <v>10509</v>
      </c>
      <c r="L2969" t="s">
        <v>10510</v>
      </c>
    </row>
    <row r="2970" spans="1:13" x14ac:dyDescent="0.3">
      <c r="A2970" t="s">
        <v>10489</v>
      </c>
      <c r="B2970" t="s">
        <v>10490</v>
      </c>
      <c r="C2970" t="s">
        <v>14</v>
      </c>
      <c r="D2970">
        <v>39.948523999999999</v>
      </c>
      <c r="E2970">
        <v>-75.143729699999994</v>
      </c>
      <c r="F2970" t="s">
        <v>10491</v>
      </c>
      <c r="G2970">
        <v>454</v>
      </c>
      <c r="H2970">
        <v>3.5</v>
      </c>
      <c r="I2970" t="s">
        <v>10511</v>
      </c>
      <c r="J2970">
        <v>3</v>
      </c>
      <c r="K2970" t="s">
        <v>10512</v>
      </c>
      <c r="L2970" t="s">
        <v>10513</v>
      </c>
    </row>
    <row r="2971" spans="1:13" x14ac:dyDescent="0.3">
      <c r="A2971" t="s">
        <v>10489</v>
      </c>
      <c r="B2971" t="s">
        <v>10490</v>
      </c>
      <c r="C2971" t="s">
        <v>14</v>
      </c>
      <c r="D2971">
        <v>39.948523999999999</v>
      </c>
      <c r="E2971">
        <v>-75.143729699999994</v>
      </c>
      <c r="F2971" t="s">
        <v>10491</v>
      </c>
      <c r="G2971">
        <v>454</v>
      </c>
      <c r="H2971">
        <v>3.5</v>
      </c>
      <c r="I2971" t="s">
        <v>10514</v>
      </c>
      <c r="J2971">
        <v>2</v>
      </c>
      <c r="L2971" t="s">
        <v>4192</v>
      </c>
    </row>
    <row r="2972" spans="1:13" x14ac:dyDescent="0.3">
      <c r="A2972" t="s">
        <v>10515</v>
      </c>
      <c r="B2972" t="s">
        <v>10516</v>
      </c>
      <c r="C2972" t="s">
        <v>14</v>
      </c>
      <c r="D2972">
        <v>39.9543751</v>
      </c>
      <c r="E2972">
        <v>-75.155929</v>
      </c>
      <c r="F2972" t="s">
        <v>10517</v>
      </c>
      <c r="G2972">
        <v>453</v>
      </c>
      <c r="H2972">
        <v>4</v>
      </c>
      <c r="I2972" t="s">
        <v>10518</v>
      </c>
      <c r="J2972">
        <v>5</v>
      </c>
      <c r="L2972" t="s">
        <v>10519</v>
      </c>
    </row>
    <row r="2973" spans="1:13" x14ac:dyDescent="0.3">
      <c r="A2973" t="s">
        <v>10515</v>
      </c>
      <c r="B2973" t="s">
        <v>10516</v>
      </c>
      <c r="C2973" t="s">
        <v>14</v>
      </c>
      <c r="D2973">
        <v>39.9543751</v>
      </c>
      <c r="E2973">
        <v>-75.155929</v>
      </c>
      <c r="F2973" t="s">
        <v>10517</v>
      </c>
      <c r="G2973">
        <v>453</v>
      </c>
      <c r="H2973">
        <v>4</v>
      </c>
      <c r="I2973" t="s">
        <v>10520</v>
      </c>
      <c r="J2973">
        <v>4</v>
      </c>
      <c r="K2973" t="s">
        <v>10521</v>
      </c>
      <c r="L2973" t="s">
        <v>10522</v>
      </c>
    </row>
    <row r="2974" spans="1:13" x14ac:dyDescent="0.3">
      <c r="A2974" t="s">
        <v>10515</v>
      </c>
      <c r="B2974" t="s">
        <v>10516</v>
      </c>
      <c r="C2974" t="s">
        <v>14</v>
      </c>
      <c r="D2974">
        <v>39.9543751</v>
      </c>
      <c r="E2974">
        <v>-75.155929</v>
      </c>
      <c r="F2974" t="s">
        <v>10517</v>
      </c>
      <c r="G2974">
        <v>453</v>
      </c>
      <c r="H2974">
        <v>4</v>
      </c>
      <c r="I2974" t="s">
        <v>10523</v>
      </c>
      <c r="J2974">
        <v>4</v>
      </c>
      <c r="K2974" t="s">
        <v>10524</v>
      </c>
      <c r="L2974" t="s">
        <v>10525</v>
      </c>
    </row>
    <row r="2975" spans="1:13" x14ac:dyDescent="0.3">
      <c r="A2975" t="s">
        <v>10515</v>
      </c>
      <c r="B2975" t="s">
        <v>10516</v>
      </c>
      <c r="C2975" t="s">
        <v>14</v>
      </c>
      <c r="D2975">
        <v>39.9543751</v>
      </c>
      <c r="E2975">
        <v>-75.155929</v>
      </c>
      <c r="F2975" t="s">
        <v>10517</v>
      </c>
      <c r="G2975">
        <v>453</v>
      </c>
      <c r="H2975">
        <v>4</v>
      </c>
      <c r="I2975" t="s">
        <v>10526</v>
      </c>
      <c r="J2975">
        <v>4</v>
      </c>
      <c r="K2975" t="s">
        <v>10527</v>
      </c>
      <c r="L2975" t="s">
        <v>10528</v>
      </c>
    </row>
    <row r="2976" spans="1:13" x14ac:dyDescent="0.3">
      <c r="A2976" t="s">
        <v>10515</v>
      </c>
      <c r="B2976" t="s">
        <v>10516</v>
      </c>
      <c r="C2976" t="s">
        <v>14</v>
      </c>
      <c r="D2976">
        <v>39.9543751</v>
      </c>
      <c r="E2976">
        <v>-75.155929</v>
      </c>
      <c r="F2976" t="s">
        <v>10517</v>
      </c>
      <c r="G2976">
        <v>453</v>
      </c>
      <c r="H2976">
        <v>4</v>
      </c>
      <c r="I2976" t="s">
        <v>10529</v>
      </c>
      <c r="J2976">
        <v>2</v>
      </c>
      <c r="K2976" t="s">
        <v>10530</v>
      </c>
      <c r="L2976" t="s">
        <v>10531</v>
      </c>
    </row>
    <row r="2977" spans="1:12" x14ac:dyDescent="0.3">
      <c r="A2977" t="s">
        <v>10515</v>
      </c>
      <c r="B2977" t="s">
        <v>10516</v>
      </c>
      <c r="C2977" t="s">
        <v>14</v>
      </c>
      <c r="D2977">
        <v>39.9543751</v>
      </c>
      <c r="E2977">
        <v>-75.155929</v>
      </c>
      <c r="F2977" t="s">
        <v>10517</v>
      </c>
      <c r="G2977">
        <v>453</v>
      </c>
      <c r="H2977">
        <v>4</v>
      </c>
      <c r="I2977" t="s">
        <v>10532</v>
      </c>
      <c r="J2977">
        <v>5</v>
      </c>
      <c r="K2977" t="s">
        <v>10533</v>
      </c>
      <c r="L2977" t="s">
        <v>7570</v>
      </c>
    </row>
    <row r="2978" spans="1:12" x14ac:dyDescent="0.3">
      <c r="A2978" t="s">
        <v>10515</v>
      </c>
      <c r="B2978" t="s">
        <v>10516</v>
      </c>
      <c r="C2978" t="s">
        <v>14</v>
      </c>
      <c r="D2978">
        <v>39.9543751</v>
      </c>
      <c r="E2978">
        <v>-75.155929</v>
      </c>
      <c r="F2978" t="s">
        <v>10517</v>
      </c>
      <c r="G2978">
        <v>453</v>
      </c>
      <c r="H2978">
        <v>4</v>
      </c>
      <c r="I2978" t="s">
        <v>10534</v>
      </c>
      <c r="J2978">
        <v>3</v>
      </c>
      <c r="K2978" t="s">
        <v>10535</v>
      </c>
      <c r="L2978" t="s">
        <v>10536</v>
      </c>
    </row>
    <row r="2979" spans="1:12" x14ac:dyDescent="0.3">
      <c r="A2979" t="s">
        <v>10515</v>
      </c>
      <c r="B2979" t="s">
        <v>10516</v>
      </c>
      <c r="C2979" t="s">
        <v>14</v>
      </c>
      <c r="D2979">
        <v>39.9543751</v>
      </c>
      <c r="E2979">
        <v>-75.155929</v>
      </c>
      <c r="F2979" t="s">
        <v>10517</v>
      </c>
      <c r="G2979">
        <v>453</v>
      </c>
      <c r="H2979">
        <v>4</v>
      </c>
      <c r="I2979" t="s">
        <v>10537</v>
      </c>
      <c r="J2979">
        <v>4</v>
      </c>
      <c r="L2979" t="s">
        <v>10538</v>
      </c>
    </row>
    <row r="2980" spans="1:12" x14ac:dyDescent="0.3">
      <c r="A2980" t="s">
        <v>10515</v>
      </c>
      <c r="B2980" t="s">
        <v>10516</v>
      </c>
      <c r="C2980" t="s">
        <v>14</v>
      </c>
      <c r="D2980">
        <v>39.9543751</v>
      </c>
      <c r="E2980">
        <v>-75.155929</v>
      </c>
      <c r="F2980" t="s">
        <v>10517</v>
      </c>
      <c r="G2980">
        <v>453</v>
      </c>
      <c r="H2980">
        <v>4</v>
      </c>
      <c r="I2980" t="s">
        <v>10539</v>
      </c>
      <c r="J2980">
        <v>3</v>
      </c>
      <c r="K2980" t="s">
        <v>10540</v>
      </c>
      <c r="L2980" t="s">
        <v>10541</v>
      </c>
    </row>
    <row r="2981" spans="1:12" x14ac:dyDescent="0.3">
      <c r="A2981" t="s">
        <v>10515</v>
      </c>
      <c r="B2981" t="s">
        <v>10516</v>
      </c>
      <c r="C2981" t="s">
        <v>14</v>
      </c>
      <c r="D2981">
        <v>39.9543751</v>
      </c>
      <c r="E2981">
        <v>-75.155929</v>
      </c>
      <c r="F2981" t="s">
        <v>10517</v>
      </c>
      <c r="G2981">
        <v>453</v>
      </c>
      <c r="H2981">
        <v>4</v>
      </c>
      <c r="I2981" t="s">
        <v>10542</v>
      </c>
      <c r="J2981">
        <v>5</v>
      </c>
      <c r="K2981" t="s">
        <v>10543</v>
      </c>
      <c r="L2981" t="s">
        <v>10544</v>
      </c>
    </row>
    <row r="2982" spans="1:12" x14ac:dyDescent="0.3">
      <c r="A2982" t="s">
        <v>10545</v>
      </c>
      <c r="B2982" t="s">
        <v>10546</v>
      </c>
      <c r="C2982" t="s">
        <v>14</v>
      </c>
      <c r="D2982">
        <v>39.948182000000003</v>
      </c>
      <c r="E2982">
        <v>-75.143154800000005</v>
      </c>
      <c r="F2982" t="s">
        <v>10547</v>
      </c>
      <c r="G2982">
        <v>453</v>
      </c>
      <c r="H2982">
        <v>4</v>
      </c>
      <c r="I2982" t="s">
        <v>10548</v>
      </c>
      <c r="J2982">
        <v>4</v>
      </c>
      <c r="K2982" t="s">
        <v>10549</v>
      </c>
      <c r="L2982" t="s">
        <v>10550</v>
      </c>
    </row>
    <row r="2983" spans="1:12" x14ac:dyDescent="0.3">
      <c r="A2983" t="s">
        <v>10545</v>
      </c>
      <c r="B2983" t="s">
        <v>10546</v>
      </c>
      <c r="C2983" t="s">
        <v>14</v>
      </c>
      <c r="D2983">
        <v>39.948182000000003</v>
      </c>
      <c r="E2983">
        <v>-75.143154800000005</v>
      </c>
      <c r="F2983" t="s">
        <v>10547</v>
      </c>
      <c r="G2983">
        <v>453</v>
      </c>
      <c r="H2983">
        <v>4</v>
      </c>
      <c r="I2983" t="s">
        <v>10551</v>
      </c>
      <c r="J2983">
        <v>5</v>
      </c>
      <c r="K2983" t="s">
        <v>10552</v>
      </c>
      <c r="L2983" t="s">
        <v>10553</v>
      </c>
    </row>
    <row r="2984" spans="1:12" x14ac:dyDescent="0.3">
      <c r="A2984" t="s">
        <v>10545</v>
      </c>
      <c r="B2984" t="s">
        <v>10546</v>
      </c>
      <c r="C2984" t="s">
        <v>14</v>
      </c>
      <c r="D2984">
        <v>39.948182000000003</v>
      </c>
      <c r="E2984">
        <v>-75.143154800000005</v>
      </c>
      <c r="F2984" t="s">
        <v>10547</v>
      </c>
      <c r="G2984">
        <v>453</v>
      </c>
      <c r="H2984">
        <v>4</v>
      </c>
      <c r="I2984" t="s">
        <v>10554</v>
      </c>
      <c r="J2984">
        <v>5</v>
      </c>
      <c r="L2984" t="s">
        <v>10555</v>
      </c>
    </row>
    <row r="2985" spans="1:12" x14ac:dyDescent="0.3">
      <c r="A2985" t="s">
        <v>10545</v>
      </c>
      <c r="B2985" t="s">
        <v>10546</v>
      </c>
      <c r="C2985" t="s">
        <v>14</v>
      </c>
      <c r="D2985">
        <v>39.948182000000003</v>
      </c>
      <c r="E2985">
        <v>-75.143154800000005</v>
      </c>
      <c r="F2985" t="s">
        <v>10547</v>
      </c>
      <c r="G2985">
        <v>453</v>
      </c>
      <c r="H2985">
        <v>4</v>
      </c>
      <c r="I2985" t="s">
        <v>10556</v>
      </c>
      <c r="J2985">
        <v>5</v>
      </c>
      <c r="K2985" t="s">
        <v>10557</v>
      </c>
      <c r="L2985" t="s">
        <v>10558</v>
      </c>
    </row>
    <row r="2986" spans="1:12" x14ac:dyDescent="0.3">
      <c r="A2986" t="s">
        <v>10545</v>
      </c>
      <c r="B2986" t="s">
        <v>10546</v>
      </c>
      <c r="C2986" t="s">
        <v>14</v>
      </c>
      <c r="D2986">
        <v>39.948182000000003</v>
      </c>
      <c r="E2986">
        <v>-75.143154800000005</v>
      </c>
      <c r="F2986" t="s">
        <v>10547</v>
      </c>
      <c r="G2986">
        <v>453</v>
      </c>
      <c r="H2986">
        <v>4</v>
      </c>
      <c r="I2986" t="s">
        <v>10559</v>
      </c>
      <c r="J2986">
        <v>5</v>
      </c>
      <c r="K2986" t="s">
        <v>10560</v>
      </c>
      <c r="L2986" t="s">
        <v>10561</v>
      </c>
    </row>
    <row r="2987" spans="1:12" x14ac:dyDescent="0.3">
      <c r="A2987" t="s">
        <v>10545</v>
      </c>
      <c r="B2987" t="s">
        <v>10546</v>
      </c>
      <c r="C2987" t="s">
        <v>14</v>
      </c>
      <c r="D2987">
        <v>39.948182000000003</v>
      </c>
      <c r="E2987">
        <v>-75.143154800000005</v>
      </c>
      <c r="F2987" t="s">
        <v>10547</v>
      </c>
      <c r="G2987">
        <v>453</v>
      </c>
      <c r="H2987">
        <v>4</v>
      </c>
      <c r="I2987" t="s">
        <v>10562</v>
      </c>
      <c r="J2987">
        <v>5</v>
      </c>
      <c r="K2987" t="s">
        <v>10563</v>
      </c>
      <c r="L2987" t="s">
        <v>10564</v>
      </c>
    </row>
    <row r="2988" spans="1:12" x14ac:dyDescent="0.3">
      <c r="A2988" t="s">
        <v>10545</v>
      </c>
      <c r="B2988" t="s">
        <v>10546</v>
      </c>
      <c r="C2988" t="s">
        <v>14</v>
      </c>
      <c r="D2988">
        <v>39.948182000000003</v>
      </c>
      <c r="E2988">
        <v>-75.143154800000005</v>
      </c>
      <c r="F2988" t="s">
        <v>10547</v>
      </c>
      <c r="G2988">
        <v>453</v>
      </c>
      <c r="H2988">
        <v>4</v>
      </c>
      <c r="I2988" t="s">
        <v>10565</v>
      </c>
      <c r="J2988">
        <v>5</v>
      </c>
      <c r="K2988" t="s">
        <v>10566</v>
      </c>
      <c r="L2988" t="s">
        <v>10567</v>
      </c>
    </row>
    <row r="2989" spans="1:12" x14ac:dyDescent="0.3">
      <c r="A2989" t="s">
        <v>10545</v>
      </c>
      <c r="B2989" t="s">
        <v>10546</v>
      </c>
      <c r="C2989" t="s">
        <v>14</v>
      </c>
      <c r="D2989">
        <v>39.948182000000003</v>
      </c>
      <c r="E2989">
        <v>-75.143154800000005</v>
      </c>
      <c r="F2989" t="s">
        <v>10547</v>
      </c>
      <c r="G2989">
        <v>453</v>
      </c>
      <c r="H2989">
        <v>4</v>
      </c>
      <c r="I2989" t="s">
        <v>10568</v>
      </c>
      <c r="J2989">
        <v>5</v>
      </c>
      <c r="K2989" t="s">
        <v>10569</v>
      </c>
      <c r="L2989" t="s">
        <v>10570</v>
      </c>
    </row>
    <row r="2990" spans="1:12" x14ac:dyDescent="0.3">
      <c r="A2990" t="s">
        <v>10545</v>
      </c>
      <c r="B2990" t="s">
        <v>10546</v>
      </c>
      <c r="C2990" t="s">
        <v>14</v>
      </c>
      <c r="D2990">
        <v>39.948182000000003</v>
      </c>
      <c r="E2990">
        <v>-75.143154800000005</v>
      </c>
      <c r="F2990" t="s">
        <v>10547</v>
      </c>
      <c r="G2990">
        <v>453</v>
      </c>
      <c r="H2990">
        <v>4</v>
      </c>
      <c r="I2990" t="s">
        <v>10571</v>
      </c>
      <c r="J2990">
        <v>2</v>
      </c>
      <c r="K2990" t="s">
        <v>10572</v>
      </c>
      <c r="L2990" t="s">
        <v>10573</v>
      </c>
    </row>
    <row r="2991" spans="1:12" x14ac:dyDescent="0.3">
      <c r="A2991" t="s">
        <v>10545</v>
      </c>
      <c r="B2991" t="s">
        <v>10546</v>
      </c>
      <c r="C2991" t="s">
        <v>14</v>
      </c>
      <c r="D2991">
        <v>39.948182000000003</v>
      </c>
      <c r="E2991">
        <v>-75.143154800000005</v>
      </c>
      <c r="F2991" t="s">
        <v>10547</v>
      </c>
      <c r="G2991">
        <v>453</v>
      </c>
      <c r="H2991">
        <v>4</v>
      </c>
      <c r="I2991" t="s">
        <v>10574</v>
      </c>
      <c r="J2991">
        <v>5</v>
      </c>
      <c r="K2991" t="s">
        <v>10575</v>
      </c>
      <c r="L2991" t="s">
        <v>10576</v>
      </c>
    </row>
    <row r="2992" spans="1:12" x14ac:dyDescent="0.3">
      <c r="A2992" t="s">
        <v>10577</v>
      </c>
      <c r="B2992" t="s">
        <v>10578</v>
      </c>
      <c r="C2992" t="s">
        <v>14</v>
      </c>
      <c r="D2992">
        <v>39.942874199999999</v>
      </c>
      <c r="E2992">
        <v>-75.145644899999994</v>
      </c>
      <c r="F2992" t="s">
        <v>10579</v>
      </c>
      <c r="G2992">
        <v>453</v>
      </c>
      <c r="H2992">
        <v>3.5</v>
      </c>
      <c r="I2992" t="s">
        <v>10580</v>
      </c>
      <c r="J2992">
        <v>1</v>
      </c>
      <c r="K2992" t="s">
        <v>10581</v>
      </c>
      <c r="L2992" t="s">
        <v>10582</v>
      </c>
    </row>
    <row r="2993" spans="1:25" x14ac:dyDescent="0.3">
      <c r="A2993" t="s">
        <v>10577</v>
      </c>
      <c r="B2993" t="s">
        <v>10578</v>
      </c>
      <c r="C2993" t="s">
        <v>14</v>
      </c>
      <c r="D2993">
        <v>39.942874199999999</v>
      </c>
      <c r="E2993">
        <v>-75.145644899999994</v>
      </c>
      <c r="F2993" t="s">
        <v>10579</v>
      </c>
      <c r="G2993">
        <v>453</v>
      </c>
      <c r="H2993">
        <v>3.5</v>
      </c>
      <c r="I2993" t="s">
        <v>10583</v>
      </c>
      <c r="J2993">
        <v>4</v>
      </c>
      <c r="K2993" t="s">
        <v>10584</v>
      </c>
      <c r="L2993" t="s">
        <v>612</v>
      </c>
    </row>
    <row r="2994" spans="1:25" x14ac:dyDescent="0.3">
      <c r="A2994" t="s">
        <v>10577</v>
      </c>
      <c r="B2994" t="s">
        <v>10578</v>
      </c>
      <c r="C2994" t="s">
        <v>14</v>
      </c>
      <c r="D2994">
        <v>39.942874199999999</v>
      </c>
      <c r="E2994">
        <v>-75.145644899999994</v>
      </c>
      <c r="F2994" t="s">
        <v>10579</v>
      </c>
      <c r="G2994">
        <v>453</v>
      </c>
      <c r="H2994">
        <v>3.5</v>
      </c>
      <c r="I2994" t="s">
        <v>10585</v>
      </c>
      <c r="J2994">
        <v>4</v>
      </c>
      <c r="K2994" t="s">
        <v>10586</v>
      </c>
      <c r="L2994" t="s">
        <v>10587</v>
      </c>
      <c r="M2994" t="s">
        <v>10588</v>
      </c>
      <c r="N2994" t="s">
        <v>10589</v>
      </c>
      <c r="O2994" t="s">
        <v>10590</v>
      </c>
      <c r="P2994" t="s">
        <v>10591</v>
      </c>
      <c r="Q2994" t="s">
        <v>10592</v>
      </c>
      <c r="R2994" t="s">
        <v>10593</v>
      </c>
      <c r="S2994" t="s">
        <v>10594</v>
      </c>
      <c r="T2994" t="s">
        <v>10595</v>
      </c>
      <c r="U2994" t="s">
        <v>10596</v>
      </c>
      <c r="V2994" t="s">
        <v>10597</v>
      </c>
      <c r="W2994" t="s">
        <v>10598</v>
      </c>
      <c r="X2994" t="s">
        <v>10599</v>
      </c>
      <c r="Y2994" t="s">
        <v>10600</v>
      </c>
    </row>
    <row r="2995" spans="1:25" x14ac:dyDescent="0.3">
      <c r="A2995" t="s">
        <v>10577</v>
      </c>
      <c r="B2995" t="s">
        <v>10578</v>
      </c>
      <c r="C2995" t="s">
        <v>14</v>
      </c>
      <c r="D2995">
        <v>39.942874199999999</v>
      </c>
      <c r="E2995">
        <v>-75.145644899999994</v>
      </c>
      <c r="F2995" t="s">
        <v>10579</v>
      </c>
      <c r="G2995">
        <v>453</v>
      </c>
      <c r="H2995">
        <v>3.5</v>
      </c>
      <c r="I2995" t="s">
        <v>10601</v>
      </c>
      <c r="J2995">
        <v>4</v>
      </c>
      <c r="K2995" t="s">
        <v>10602</v>
      </c>
      <c r="L2995" t="s">
        <v>4420</v>
      </c>
    </row>
    <row r="2996" spans="1:25" x14ac:dyDescent="0.3">
      <c r="A2996" t="s">
        <v>10577</v>
      </c>
      <c r="B2996" t="s">
        <v>10578</v>
      </c>
      <c r="C2996" t="s">
        <v>14</v>
      </c>
      <c r="D2996">
        <v>39.942874199999999</v>
      </c>
      <c r="E2996">
        <v>-75.145644899999994</v>
      </c>
      <c r="F2996" t="s">
        <v>10579</v>
      </c>
      <c r="G2996">
        <v>453</v>
      </c>
      <c r="H2996">
        <v>3.5</v>
      </c>
      <c r="I2996" t="s">
        <v>10603</v>
      </c>
      <c r="J2996">
        <v>4</v>
      </c>
      <c r="K2996" t="s">
        <v>10604</v>
      </c>
      <c r="L2996" t="s">
        <v>10605</v>
      </c>
    </row>
    <row r="2997" spans="1:25" x14ac:dyDescent="0.3">
      <c r="A2997" t="s">
        <v>10577</v>
      </c>
      <c r="B2997" t="s">
        <v>10578</v>
      </c>
      <c r="C2997" t="s">
        <v>14</v>
      </c>
      <c r="D2997">
        <v>39.942874199999999</v>
      </c>
      <c r="E2997">
        <v>-75.145644899999994</v>
      </c>
      <c r="F2997" t="s">
        <v>10579</v>
      </c>
      <c r="G2997">
        <v>453</v>
      </c>
      <c r="H2997">
        <v>3.5</v>
      </c>
      <c r="I2997" t="s">
        <v>10606</v>
      </c>
      <c r="J2997">
        <v>5</v>
      </c>
      <c r="K2997" t="s">
        <v>10607</v>
      </c>
      <c r="L2997" t="s">
        <v>10608</v>
      </c>
    </row>
    <row r="2998" spans="1:25" x14ac:dyDescent="0.3">
      <c r="A2998" t="s">
        <v>10577</v>
      </c>
      <c r="B2998" t="s">
        <v>10578</v>
      </c>
      <c r="C2998" t="s">
        <v>14</v>
      </c>
      <c r="D2998">
        <v>39.942874199999999</v>
      </c>
      <c r="E2998">
        <v>-75.145644899999994</v>
      </c>
      <c r="F2998" t="s">
        <v>10579</v>
      </c>
      <c r="G2998">
        <v>453</v>
      </c>
      <c r="H2998">
        <v>3.5</v>
      </c>
      <c r="I2998" t="s">
        <v>10609</v>
      </c>
      <c r="J2998">
        <v>4</v>
      </c>
      <c r="K2998" t="s">
        <v>10610</v>
      </c>
      <c r="L2998" t="s">
        <v>10611</v>
      </c>
    </row>
    <row r="2999" spans="1:25" x14ac:dyDescent="0.3">
      <c r="A2999" t="s">
        <v>10577</v>
      </c>
      <c r="B2999" t="s">
        <v>10578</v>
      </c>
      <c r="C2999" t="s">
        <v>14</v>
      </c>
      <c r="D2999">
        <v>39.942874199999999</v>
      </c>
      <c r="E2999">
        <v>-75.145644899999994</v>
      </c>
      <c r="F2999" t="s">
        <v>10579</v>
      </c>
      <c r="G2999">
        <v>453</v>
      </c>
      <c r="H2999">
        <v>3.5</v>
      </c>
      <c r="I2999" t="s">
        <v>10612</v>
      </c>
      <c r="J2999">
        <v>5</v>
      </c>
      <c r="K2999" t="s">
        <v>10613</v>
      </c>
      <c r="L2999" t="s">
        <v>10614</v>
      </c>
      <c r="M2999" t="s">
        <v>10615</v>
      </c>
      <c r="N2999" t="s">
        <v>10616</v>
      </c>
      <c r="O2999" t="s">
        <v>10617</v>
      </c>
      <c r="P2999" t="s">
        <v>10618</v>
      </c>
      <c r="Q2999" t="s">
        <v>10619</v>
      </c>
      <c r="R2999" t="s">
        <v>10620</v>
      </c>
      <c r="S2999" t="s">
        <v>10621</v>
      </c>
    </row>
    <row r="3000" spans="1:25" x14ac:dyDescent="0.3">
      <c r="A3000" t="s">
        <v>10577</v>
      </c>
      <c r="B3000" t="s">
        <v>10578</v>
      </c>
      <c r="C3000" t="s">
        <v>14</v>
      </c>
      <c r="D3000">
        <v>39.942874199999999</v>
      </c>
      <c r="E3000">
        <v>-75.145644899999994</v>
      </c>
      <c r="F3000" t="s">
        <v>10579</v>
      </c>
      <c r="G3000">
        <v>453</v>
      </c>
      <c r="H3000">
        <v>3.5</v>
      </c>
      <c r="I3000" t="s">
        <v>10622</v>
      </c>
      <c r="J3000">
        <v>3</v>
      </c>
      <c r="K3000" t="s">
        <v>10623</v>
      </c>
      <c r="L3000" t="s">
        <v>10624</v>
      </c>
    </row>
    <row r="3001" spans="1:25" x14ac:dyDescent="0.3">
      <c r="A3001" t="s">
        <v>10577</v>
      </c>
      <c r="B3001" t="s">
        <v>10578</v>
      </c>
      <c r="C3001" t="s">
        <v>14</v>
      </c>
      <c r="D3001">
        <v>39.942874199999999</v>
      </c>
      <c r="E3001">
        <v>-75.145644899999994</v>
      </c>
      <c r="F3001" t="s">
        <v>10579</v>
      </c>
      <c r="G3001">
        <v>453</v>
      </c>
      <c r="H3001">
        <v>3.5</v>
      </c>
      <c r="I3001" t="s">
        <v>10625</v>
      </c>
      <c r="J3001">
        <v>3</v>
      </c>
      <c r="K3001" t="s">
        <v>10626</v>
      </c>
      <c r="L3001" t="s">
        <v>10627</v>
      </c>
    </row>
    <row r="3002" spans="1:25" x14ac:dyDescent="0.3">
      <c r="A3002" t="s">
        <v>10628</v>
      </c>
      <c r="B3002" t="s">
        <v>10629</v>
      </c>
      <c r="C3002" t="s">
        <v>14</v>
      </c>
      <c r="D3002">
        <v>39.951242800000003</v>
      </c>
      <c r="E3002">
        <v>-75.174114799999998</v>
      </c>
      <c r="F3002" t="s">
        <v>10630</v>
      </c>
      <c r="G3002">
        <v>451</v>
      </c>
      <c r="H3002">
        <v>3.5</v>
      </c>
      <c r="I3002" t="s">
        <v>10631</v>
      </c>
      <c r="J3002">
        <v>1</v>
      </c>
      <c r="K3002" t="s">
        <v>10632</v>
      </c>
      <c r="L3002" t="s">
        <v>10633</v>
      </c>
    </row>
    <row r="3003" spans="1:25" x14ac:dyDescent="0.3">
      <c r="A3003" t="s">
        <v>10628</v>
      </c>
      <c r="B3003" t="s">
        <v>10629</v>
      </c>
      <c r="C3003" t="s">
        <v>14</v>
      </c>
      <c r="D3003">
        <v>39.951242800000003</v>
      </c>
      <c r="E3003">
        <v>-75.174114799999998</v>
      </c>
      <c r="F3003" t="s">
        <v>10630</v>
      </c>
      <c r="G3003">
        <v>451</v>
      </c>
      <c r="H3003">
        <v>3.5</v>
      </c>
      <c r="I3003" t="s">
        <v>10634</v>
      </c>
      <c r="J3003">
        <v>4</v>
      </c>
      <c r="K3003" t="s">
        <v>10635</v>
      </c>
      <c r="L3003" t="s">
        <v>10636</v>
      </c>
      <c r="M3003" t="s">
        <v>10637</v>
      </c>
      <c r="N3003" t="s">
        <v>10638</v>
      </c>
    </row>
    <row r="3004" spans="1:25" x14ac:dyDescent="0.3">
      <c r="A3004" t="s">
        <v>10628</v>
      </c>
      <c r="B3004" t="s">
        <v>10629</v>
      </c>
      <c r="C3004" t="s">
        <v>14</v>
      </c>
      <c r="D3004">
        <v>39.951242800000003</v>
      </c>
      <c r="E3004">
        <v>-75.174114799999998</v>
      </c>
      <c r="F3004" t="s">
        <v>10630</v>
      </c>
      <c r="G3004">
        <v>451</v>
      </c>
      <c r="H3004">
        <v>3.5</v>
      </c>
      <c r="I3004" t="s">
        <v>10639</v>
      </c>
      <c r="J3004">
        <v>5</v>
      </c>
      <c r="K3004" t="s">
        <v>10640</v>
      </c>
      <c r="L3004" t="s">
        <v>10641</v>
      </c>
    </row>
    <row r="3005" spans="1:25" x14ac:dyDescent="0.3">
      <c r="A3005" t="s">
        <v>10628</v>
      </c>
      <c r="B3005" t="s">
        <v>10629</v>
      </c>
      <c r="C3005" t="s">
        <v>14</v>
      </c>
      <c r="D3005">
        <v>39.951242800000003</v>
      </c>
      <c r="E3005">
        <v>-75.174114799999998</v>
      </c>
      <c r="F3005" t="s">
        <v>10630</v>
      </c>
      <c r="G3005">
        <v>451</v>
      </c>
      <c r="H3005">
        <v>3.5</v>
      </c>
      <c r="I3005" t="s">
        <v>10642</v>
      </c>
      <c r="J3005">
        <v>3</v>
      </c>
      <c r="K3005" t="s">
        <v>10643</v>
      </c>
      <c r="L3005" t="s">
        <v>4117</v>
      </c>
    </row>
    <row r="3006" spans="1:25" x14ac:dyDescent="0.3">
      <c r="A3006" t="s">
        <v>10628</v>
      </c>
      <c r="B3006" t="s">
        <v>10629</v>
      </c>
      <c r="C3006" t="s">
        <v>14</v>
      </c>
      <c r="D3006">
        <v>39.951242800000003</v>
      </c>
      <c r="E3006">
        <v>-75.174114799999998</v>
      </c>
      <c r="F3006" t="s">
        <v>10630</v>
      </c>
      <c r="G3006">
        <v>451</v>
      </c>
      <c r="H3006">
        <v>3.5</v>
      </c>
      <c r="I3006" t="s">
        <v>10644</v>
      </c>
      <c r="J3006">
        <v>3</v>
      </c>
      <c r="K3006" t="s">
        <v>10645</v>
      </c>
      <c r="L3006" t="s">
        <v>10646</v>
      </c>
    </row>
    <row r="3007" spans="1:25" x14ac:dyDescent="0.3">
      <c r="A3007" t="s">
        <v>10628</v>
      </c>
      <c r="B3007" t="s">
        <v>10629</v>
      </c>
      <c r="C3007" t="s">
        <v>14</v>
      </c>
      <c r="D3007">
        <v>39.951242800000003</v>
      </c>
      <c r="E3007">
        <v>-75.174114799999998</v>
      </c>
      <c r="F3007" t="s">
        <v>10630</v>
      </c>
      <c r="G3007">
        <v>451</v>
      </c>
      <c r="H3007">
        <v>3.5</v>
      </c>
      <c r="I3007" t="s">
        <v>10647</v>
      </c>
      <c r="J3007">
        <v>5</v>
      </c>
      <c r="K3007" t="s">
        <v>10648</v>
      </c>
      <c r="L3007" t="s">
        <v>2139</v>
      </c>
    </row>
    <row r="3008" spans="1:25" x14ac:dyDescent="0.3">
      <c r="A3008" t="s">
        <v>10628</v>
      </c>
      <c r="B3008" t="s">
        <v>10629</v>
      </c>
      <c r="C3008" t="s">
        <v>14</v>
      </c>
      <c r="D3008">
        <v>39.951242800000003</v>
      </c>
      <c r="E3008">
        <v>-75.174114799999998</v>
      </c>
      <c r="F3008" t="s">
        <v>10630</v>
      </c>
      <c r="G3008">
        <v>451</v>
      </c>
      <c r="H3008">
        <v>3.5</v>
      </c>
      <c r="I3008" t="s">
        <v>10649</v>
      </c>
      <c r="J3008">
        <v>4</v>
      </c>
      <c r="K3008" t="s">
        <v>10650</v>
      </c>
      <c r="L3008" t="s">
        <v>2386</v>
      </c>
    </row>
    <row r="3009" spans="1:12" x14ac:dyDescent="0.3">
      <c r="A3009" t="s">
        <v>10628</v>
      </c>
      <c r="B3009" t="s">
        <v>10629</v>
      </c>
      <c r="C3009" t="s">
        <v>14</v>
      </c>
      <c r="D3009">
        <v>39.951242800000003</v>
      </c>
      <c r="E3009">
        <v>-75.174114799999998</v>
      </c>
      <c r="F3009" t="s">
        <v>10630</v>
      </c>
      <c r="G3009">
        <v>451</v>
      </c>
      <c r="H3009">
        <v>3.5</v>
      </c>
      <c r="I3009" t="s">
        <v>10651</v>
      </c>
      <c r="J3009">
        <v>5</v>
      </c>
      <c r="K3009" t="s">
        <v>10652</v>
      </c>
      <c r="L3009" t="s">
        <v>10653</v>
      </c>
    </row>
    <row r="3010" spans="1:12" x14ac:dyDescent="0.3">
      <c r="A3010" t="s">
        <v>10628</v>
      </c>
      <c r="B3010" t="s">
        <v>10629</v>
      </c>
      <c r="C3010" t="s">
        <v>14</v>
      </c>
      <c r="D3010">
        <v>39.951242800000003</v>
      </c>
      <c r="E3010">
        <v>-75.174114799999998</v>
      </c>
      <c r="F3010" t="s">
        <v>10630</v>
      </c>
      <c r="G3010">
        <v>451</v>
      </c>
      <c r="H3010">
        <v>3.5</v>
      </c>
      <c r="I3010" t="s">
        <v>10654</v>
      </c>
      <c r="J3010">
        <v>5</v>
      </c>
      <c r="L3010" t="s">
        <v>10655</v>
      </c>
    </row>
    <row r="3011" spans="1:12" x14ac:dyDescent="0.3">
      <c r="A3011" t="s">
        <v>10628</v>
      </c>
      <c r="B3011" t="s">
        <v>10629</v>
      </c>
      <c r="C3011" t="s">
        <v>14</v>
      </c>
      <c r="D3011">
        <v>39.951242800000003</v>
      </c>
      <c r="E3011">
        <v>-75.174114799999998</v>
      </c>
      <c r="F3011" t="s">
        <v>10630</v>
      </c>
      <c r="G3011">
        <v>451</v>
      </c>
      <c r="H3011">
        <v>3.5</v>
      </c>
      <c r="I3011" t="s">
        <v>10656</v>
      </c>
      <c r="J3011">
        <v>5</v>
      </c>
      <c r="K3011" t="s">
        <v>10657</v>
      </c>
      <c r="L3011" t="s">
        <v>10658</v>
      </c>
    </row>
    <row r="3012" spans="1:12" x14ac:dyDescent="0.3">
      <c r="A3012" t="s">
        <v>10659</v>
      </c>
      <c r="B3012" t="s">
        <v>10660</v>
      </c>
      <c r="C3012" t="s">
        <v>14</v>
      </c>
      <c r="D3012">
        <v>39.955771499999997</v>
      </c>
      <c r="E3012">
        <v>-75.201654399999995</v>
      </c>
      <c r="F3012" t="s">
        <v>9050</v>
      </c>
      <c r="G3012">
        <v>451</v>
      </c>
      <c r="H3012">
        <v>4</v>
      </c>
      <c r="I3012" t="s">
        <v>10661</v>
      </c>
      <c r="J3012">
        <v>4</v>
      </c>
      <c r="K3012" t="s">
        <v>10662</v>
      </c>
      <c r="L3012" t="s">
        <v>10276</v>
      </c>
    </row>
    <row r="3013" spans="1:12" x14ac:dyDescent="0.3">
      <c r="A3013" t="s">
        <v>10659</v>
      </c>
      <c r="B3013" t="s">
        <v>10660</v>
      </c>
      <c r="C3013" t="s">
        <v>14</v>
      </c>
      <c r="D3013">
        <v>39.955771499999997</v>
      </c>
      <c r="E3013">
        <v>-75.201654399999995</v>
      </c>
      <c r="F3013" t="s">
        <v>9050</v>
      </c>
      <c r="G3013">
        <v>451</v>
      </c>
      <c r="H3013">
        <v>4</v>
      </c>
      <c r="I3013" t="s">
        <v>10663</v>
      </c>
      <c r="J3013">
        <v>5</v>
      </c>
      <c r="L3013" t="s">
        <v>10664</v>
      </c>
    </row>
    <row r="3014" spans="1:12" x14ac:dyDescent="0.3">
      <c r="A3014" t="s">
        <v>10659</v>
      </c>
      <c r="B3014" t="s">
        <v>10660</v>
      </c>
      <c r="C3014" t="s">
        <v>14</v>
      </c>
      <c r="D3014">
        <v>39.955771499999997</v>
      </c>
      <c r="E3014">
        <v>-75.201654399999995</v>
      </c>
      <c r="F3014" t="s">
        <v>9050</v>
      </c>
      <c r="G3014">
        <v>451</v>
      </c>
      <c r="H3014">
        <v>4</v>
      </c>
      <c r="I3014" t="s">
        <v>10665</v>
      </c>
      <c r="J3014">
        <v>4</v>
      </c>
      <c r="K3014" t="s">
        <v>10666</v>
      </c>
      <c r="L3014" t="s">
        <v>10667</v>
      </c>
    </row>
    <row r="3015" spans="1:12" x14ac:dyDescent="0.3">
      <c r="A3015" t="s">
        <v>10659</v>
      </c>
      <c r="B3015" t="s">
        <v>10660</v>
      </c>
      <c r="C3015" t="s">
        <v>14</v>
      </c>
      <c r="D3015">
        <v>39.955771499999997</v>
      </c>
      <c r="E3015">
        <v>-75.201654399999995</v>
      </c>
      <c r="F3015" t="s">
        <v>9050</v>
      </c>
      <c r="G3015">
        <v>451</v>
      </c>
      <c r="H3015">
        <v>4</v>
      </c>
      <c r="I3015" t="s">
        <v>10668</v>
      </c>
      <c r="J3015">
        <v>5</v>
      </c>
      <c r="L3015" t="s">
        <v>10669</v>
      </c>
    </row>
    <row r="3016" spans="1:12" x14ac:dyDescent="0.3">
      <c r="A3016" t="s">
        <v>10659</v>
      </c>
      <c r="B3016" t="s">
        <v>10660</v>
      </c>
      <c r="C3016" t="s">
        <v>14</v>
      </c>
      <c r="D3016">
        <v>39.955771499999997</v>
      </c>
      <c r="E3016">
        <v>-75.201654399999995</v>
      </c>
      <c r="F3016" t="s">
        <v>9050</v>
      </c>
      <c r="G3016">
        <v>451</v>
      </c>
      <c r="H3016">
        <v>4</v>
      </c>
      <c r="I3016" t="s">
        <v>10670</v>
      </c>
      <c r="J3016">
        <v>4</v>
      </c>
      <c r="K3016" t="s">
        <v>10671</v>
      </c>
      <c r="L3016" t="s">
        <v>10672</v>
      </c>
    </row>
    <row r="3017" spans="1:12" x14ac:dyDescent="0.3">
      <c r="A3017" t="s">
        <v>10659</v>
      </c>
      <c r="B3017" t="s">
        <v>10660</v>
      </c>
      <c r="C3017" t="s">
        <v>14</v>
      </c>
      <c r="D3017">
        <v>39.955771499999997</v>
      </c>
      <c r="E3017">
        <v>-75.201654399999995</v>
      </c>
      <c r="F3017" t="s">
        <v>9050</v>
      </c>
      <c r="G3017">
        <v>451</v>
      </c>
      <c r="H3017">
        <v>4</v>
      </c>
      <c r="I3017" t="s">
        <v>10673</v>
      </c>
      <c r="J3017">
        <v>5</v>
      </c>
      <c r="K3017" t="s">
        <v>10674</v>
      </c>
      <c r="L3017" t="s">
        <v>10675</v>
      </c>
    </row>
    <row r="3018" spans="1:12" x14ac:dyDescent="0.3">
      <c r="A3018" t="s">
        <v>10659</v>
      </c>
      <c r="B3018" t="s">
        <v>10660</v>
      </c>
      <c r="C3018" t="s">
        <v>14</v>
      </c>
      <c r="D3018">
        <v>39.955771499999997</v>
      </c>
      <c r="E3018">
        <v>-75.201654399999995</v>
      </c>
      <c r="F3018" t="s">
        <v>9050</v>
      </c>
      <c r="G3018">
        <v>451</v>
      </c>
      <c r="H3018">
        <v>4</v>
      </c>
      <c r="I3018" t="s">
        <v>10676</v>
      </c>
      <c r="J3018">
        <v>4</v>
      </c>
      <c r="K3018" t="s">
        <v>10677</v>
      </c>
      <c r="L3018" t="s">
        <v>10678</v>
      </c>
    </row>
    <row r="3019" spans="1:12" x14ac:dyDescent="0.3">
      <c r="A3019" t="s">
        <v>10659</v>
      </c>
      <c r="B3019" t="s">
        <v>10660</v>
      </c>
      <c r="C3019" t="s">
        <v>14</v>
      </c>
      <c r="D3019">
        <v>39.955771499999997</v>
      </c>
      <c r="E3019">
        <v>-75.201654399999995</v>
      </c>
      <c r="F3019" t="s">
        <v>9050</v>
      </c>
      <c r="G3019">
        <v>451</v>
      </c>
      <c r="H3019">
        <v>4</v>
      </c>
      <c r="I3019" t="s">
        <v>10679</v>
      </c>
      <c r="J3019">
        <v>3</v>
      </c>
      <c r="K3019" t="s">
        <v>10680</v>
      </c>
      <c r="L3019" t="s">
        <v>10681</v>
      </c>
    </row>
    <row r="3020" spans="1:12" x14ac:dyDescent="0.3">
      <c r="A3020" t="s">
        <v>10659</v>
      </c>
      <c r="B3020" t="s">
        <v>10660</v>
      </c>
      <c r="C3020" t="s">
        <v>14</v>
      </c>
      <c r="D3020">
        <v>39.955771499999997</v>
      </c>
      <c r="E3020">
        <v>-75.201654399999995</v>
      </c>
      <c r="F3020" t="s">
        <v>9050</v>
      </c>
      <c r="G3020">
        <v>451</v>
      </c>
      <c r="H3020">
        <v>4</v>
      </c>
      <c r="I3020" t="s">
        <v>10682</v>
      </c>
      <c r="J3020">
        <v>3</v>
      </c>
      <c r="K3020" t="s">
        <v>10683</v>
      </c>
      <c r="L3020" t="s">
        <v>707</v>
      </c>
    </row>
    <row r="3021" spans="1:12" x14ac:dyDescent="0.3">
      <c r="A3021" t="s">
        <v>10659</v>
      </c>
      <c r="B3021" t="s">
        <v>10660</v>
      </c>
      <c r="C3021" t="s">
        <v>14</v>
      </c>
      <c r="D3021">
        <v>39.955771499999997</v>
      </c>
      <c r="E3021">
        <v>-75.201654399999995</v>
      </c>
      <c r="F3021" t="s">
        <v>9050</v>
      </c>
      <c r="G3021">
        <v>451</v>
      </c>
      <c r="H3021">
        <v>4</v>
      </c>
      <c r="I3021" t="s">
        <v>10684</v>
      </c>
      <c r="J3021">
        <v>5</v>
      </c>
      <c r="L3021" t="s">
        <v>10685</v>
      </c>
    </row>
    <row r="3022" spans="1:12" x14ac:dyDescent="0.3">
      <c r="A3022" t="s">
        <v>10686</v>
      </c>
      <c r="B3022" t="s">
        <v>10687</v>
      </c>
      <c r="C3022" t="s">
        <v>14</v>
      </c>
      <c r="D3022">
        <v>39.939059999999998</v>
      </c>
      <c r="E3022">
        <v>-75.149590000000003</v>
      </c>
      <c r="F3022" t="s">
        <v>10688</v>
      </c>
      <c r="G3022">
        <v>449</v>
      </c>
      <c r="H3022">
        <v>4</v>
      </c>
      <c r="I3022" t="s">
        <v>10689</v>
      </c>
      <c r="J3022">
        <v>5</v>
      </c>
      <c r="K3022" t="s">
        <v>10690</v>
      </c>
      <c r="L3022" t="s">
        <v>10691</v>
      </c>
    </row>
    <row r="3023" spans="1:12" x14ac:dyDescent="0.3">
      <c r="A3023" t="s">
        <v>10686</v>
      </c>
      <c r="B3023" t="s">
        <v>10687</v>
      </c>
      <c r="C3023" t="s">
        <v>14</v>
      </c>
      <c r="D3023">
        <v>39.939059999999998</v>
      </c>
      <c r="E3023">
        <v>-75.149590000000003</v>
      </c>
      <c r="F3023" t="s">
        <v>10688</v>
      </c>
      <c r="G3023">
        <v>449</v>
      </c>
      <c r="H3023">
        <v>4</v>
      </c>
      <c r="I3023" t="s">
        <v>10692</v>
      </c>
      <c r="J3023">
        <v>5</v>
      </c>
      <c r="K3023" t="s">
        <v>10693</v>
      </c>
      <c r="L3023" t="s">
        <v>10694</v>
      </c>
    </row>
    <row r="3024" spans="1:12" x14ac:dyDescent="0.3">
      <c r="A3024" t="s">
        <v>10686</v>
      </c>
      <c r="B3024" t="s">
        <v>10687</v>
      </c>
      <c r="C3024" t="s">
        <v>14</v>
      </c>
      <c r="D3024">
        <v>39.939059999999998</v>
      </c>
      <c r="E3024">
        <v>-75.149590000000003</v>
      </c>
      <c r="F3024" t="s">
        <v>10688</v>
      </c>
      <c r="G3024">
        <v>449</v>
      </c>
      <c r="H3024">
        <v>4</v>
      </c>
      <c r="I3024" t="s">
        <v>10695</v>
      </c>
      <c r="J3024">
        <v>4</v>
      </c>
      <c r="K3024" t="s">
        <v>10696</v>
      </c>
      <c r="L3024" t="s">
        <v>10697</v>
      </c>
    </row>
    <row r="3025" spans="1:19" x14ac:dyDescent="0.3">
      <c r="A3025" t="s">
        <v>10686</v>
      </c>
      <c r="B3025" t="s">
        <v>10687</v>
      </c>
      <c r="C3025" t="s">
        <v>14</v>
      </c>
      <c r="D3025">
        <v>39.939059999999998</v>
      </c>
      <c r="E3025">
        <v>-75.149590000000003</v>
      </c>
      <c r="F3025" t="s">
        <v>10688</v>
      </c>
      <c r="G3025">
        <v>449</v>
      </c>
      <c r="H3025">
        <v>4</v>
      </c>
      <c r="I3025" t="s">
        <v>10698</v>
      </c>
      <c r="J3025">
        <v>2</v>
      </c>
      <c r="L3025" t="s">
        <v>8774</v>
      </c>
    </row>
    <row r="3026" spans="1:19" x14ac:dyDescent="0.3">
      <c r="A3026" t="s">
        <v>10686</v>
      </c>
      <c r="B3026" t="s">
        <v>10687</v>
      </c>
      <c r="C3026" t="s">
        <v>14</v>
      </c>
      <c r="D3026">
        <v>39.939059999999998</v>
      </c>
      <c r="E3026">
        <v>-75.149590000000003</v>
      </c>
      <c r="F3026" t="s">
        <v>10688</v>
      </c>
      <c r="G3026">
        <v>449</v>
      </c>
      <c r="H3026">
        <v>4</v>
      </c>
      <c r="I3026" t="s">
        <v>10699</v>
      </c>
      <c r="J3026">
        <v>4</v>
      </c>
      <c r="K3026" t="s">
        <v>10700</v>
      </c>
      <c r="L3026" t="s">
        <v>10701</v>
      </c>
    </row>
    <row r="3027" spans="1:19" x14ac:dyDescent="0.3">
      <c r="A3027" t="s">
        <v>10686</v>
      </c>
      <c r="B3027" t="s">
        <v>10687</v>
      </c>
      <c r="C3027" t="s">
        <v>14</v>
      </c>
      <c r="D3027">
        <v>39.939059999999998</v>
      </c>
      <c r="E3027">
        <v>-75.149590000000003</v>
      </c>
      <c r="F3027" t="s">
        <v>10688</v>
      </c>
      <c r="G3027">
        <v>449</v>
      </c>
      <c r="H3027">
        <v>4</v>
      </c>
      <c r="I3027" t="s">
        <v>10702</v>
      </c>
      <c r="J3027">
        <v>4</v>
      </c>
      <c r="K3027" t="s">
        <v>10703</v>
      </c>
      <c r="L3027" t="s">
        <v>10704</v>
      </c>
    </row>
    <row r="3028" spans="1:19" x14ac:dyDescent="0.3">
      <c r="A3028" t="s">
        <v>10686</v>
      </c>
      <c r="B3028" t="s">
        <v>10687</v>
      </c>
      <c r="C3028" t="s">
        <v>14</v>
      </c>
      <c r="D3028">
        <v>39.939059999999998</v>
      </c>
      <c r="E3028">
        <v>-75.149590000000003</v>
      </c>
      <c r="F3028" t="s">
        <v>10688</v>
      </c>
      <c r="G3028">
        <v>449</v>
      </c>
      <c r="H3028">
        <v>4</v>
      </c>
      <c r="I3028" t="s">
        <v>10705</v>
      </c>
      <c r="J3028">
        <v>4</v>
      </c>
      <c r="K3028" t="s">
        <v>10706</v>
      </c>
      <c r="L3028" t="s">
        <v>10707</v>
      </c>
    </row>
    <row r="3029" spans="1:19" x14ac:dyDescent="0.3">
      <c r="A3029" t="s">
        <v>10686</v>
      </c>
      <c r="B3029" t="s">
        <v>10687</v>
      </c>
      <c r="C3029" t="s">
        <v>14</v>
      </c>
      <c r="D3029">
        <v>39.939059999999998</v>
      </c>
      <c r="E3029">
        <v>-75.149590000000003</v>
      </c>
      <c r="F3029" t="s">
        <v>10688</v>
      </c>
      <c r="G3029">
        <v>449</v>
      </c>
      <c r="H3029">
        <v>4</v>
      </c>
      <c r="I3029" t="s">
        <v>10708</v>
      </c>
      <c r="J3029">
        <v>3</v>
      </c>
      <c r="K3029" t="s">
        <v>10709</v>
      </c>
      <c r="L3029" t="s">
        <v>10710</v>
      </c>
    </row>
    <row r="3030" spans="1:19" x14ac:dyDescent="0.3">
      <c r="A3030" t="s">
        <v>10686</v>
      </c>
      <c r="B3030" t="s">
        <v>10687</v>
      </c>
      <c r="C3030" t="s">
        <v>14</v>
      </c>
      <c r="D3030">
        <v>39.939059999999998</v>
      </c>
      <c r="E3030">
        <v>-75.149590000000003</v>
      </c>
      <c r="F3030" t="s">
        <v>10688</v>
      </c>
      <c r="G3030">
        <v>449</v>
      </c>
      <c r="H3030">
        <v>4</v>
      </c>
      <c r="I3030" t="s">
        <v>10711</v>
      </c>
      <c r="J3030">
        <v>3</v>
      </c>
      <c r="K3030" t="s">
        <v>10712</v>
      </c>
      <c r="L3030" t="s">
        <v>10713</v>
      </c>
    </row>
    <row r="3031" spans="1:19" x14ac:dyDescent="0.3">
      <c r="A3031" t="s">
        <v>10686</v>
      </c>
      <c r="B3031" t="s">
        <v>10687</v>
      </c>
      <c r="C3031" t="s">
        <v>14</v>
      </c>
      <c r="D3031">
        <v>39.939059999999998</v>
      </c>
      <c r="E3031">
        <v>-75.149590000000003</v>
      </c>
      <c r="F3031" t="s">
        <v>10688</v>
      </c>
      <c r="G3031">
        <v>449</v>
      </c>
      <c r="H3031">
        <v>4</v>
      </c>
      <c r="I3031" t="s">
        <v>10714</v>
      </c>
      <c r="J3031">
        <v>2</v>
      </c>
      <c r="K3031" t="s">
        <v>10715</v>
      </c>
      <c r="L3031" t="s">
        <v>10716</v>
      </c>
      <c r="M3031" t="s">
        <v>10717</v>
      </c>
      <c r="N3031" t="s">
        <v>10718</v>
      </c>
      <c r="O3031" t="s">
        <v>10719</v>
      </c>
      <c r="P3031" t="s">
        <v>10720</v>
      </c>
      <c r="Q3031" t="s">
        <v>10721</v>
      </c>
      <c r="R3031" t="s">
        <v>10722</v>
      </c>
      <c r="S3031" t="s">
        <v>10723</v>
      </c>
    </row>
    <row r="3032" spans="1:19" x14ac:dyDescent="0.3">
      <c r="A3032" t="s">
        <v>10724</v>
      </c>
      <c r="B3032" t="s">
        <v>10725</v>
      </c>
      <c r="C3032" t="s">
        <v>14</v>
      </c>
      <c r="D3032">
        <v>39.9414231194</v>
      </c>
      <c r="E3032">
        <v>-75.152489597599995</v>
      </c>
      <c r="F3032" t="s">
        <v>10726</v>
      </c>
      <c r="G3032">
        <v>448</v>
      </c>
      <c r="H3032">
        <v>4.5</v>
      </c>
      <c r="I3032" t="s">
        <v>10727</v>
      </c>
      <c r="J3032">
        <v>5</v>
      </c>
      <c r="K3032" t="s">
        <v>10728</v>
      </c>
      <c r="L3032" t="s">
        <v>10729</v>
      </c>
    </row>
    <row r="3033" spans="1:19" x14ac:dyDescent="0.3">
      <c r="A3033" t="s">
        <v>10724</v>
      </c>
      <c r="B3033" t="s">
        <v>10725</v>
      </c>
      <c r="C3033" t="s">
        <v>14</v>
      </c>
      <c r="D3033">
        <v>39.9414231194</v>
      </c>
      <c r="E3033">
        <v>-75.152489597599995</v>
      </c>
      <c r="F3033" t="s">
        <v>10726</v>
      </c>
      <c r="G3033">
        <v>448</v>
      </c>
      <c r="H3033">
        <v>4.5</v>
      </c>
      <c r="I3033" t="s">
        <v>10730</v>
      </c>
      <c r="J3033">
        <v>5</v>
      </c>
      <c r="L3033" t="s">
        <v>10731</v>
      </c>
    </row>
    <row r="3034" spans="1:19" x14ac:dyDescent="0.3">
      <c r="A3034" t="s">
        <v>10724</v>
      </c>
      <c r="B3034" t="s">
        <v>10725</v>
      </c>
      <c r="C3034" t="s">
        <v>14</v>
      </c>
      <c r="D3034">
        <v>39.9414231194</v>
      </c>
      <c r="E3034">
        <v>-75.152489597599995</v>
      </c>
      <c r="F3034" t="s">
        <v>10726</v>
      </c>
      <c r="G3034">
        <v>448</v>
      </c>
      <c r="H3034">
        <v>4.5</v>
      </c>
      <c r="I3034" t="s">
        <v>10732</v>
      </c>
      <c r="J3034">
        <v>5</v>
      </c>
      <c r="L3034" t="s">
        <v>10733</v>
      </c>
    </row>
    <row r="3035" spans="1:19" x14ac:dyDescent="0.3">
      <c r="A3035" t="s">
        <v>10724</v>
      </c>
      <c r="B3035" t="s">
        <v>10725</v>
      </c>
      <c r="C3035" t="s">
        <v>14</v>
      </c>
      <c r="D3035">
        <v>39.9414231194</v>
      </c>
      <c r="E3035">
        <v>-75.152489597599995</v>
      </c>
      <c r="F3035" t="s">
        <v>10726</v>
      </c>
      <c r="G3035">
        <v>448</v>
      </c>
      <c r="H3035">
        <v>4.5</v>
      </c>
      <c r="I3035" t="s">
        <v>10734</v>
      </c>
      <c r="J3035">
        <v>4</v>
      </c>
      <c r="L3035" t="s">
        <v>10735</v>
      </c>
    </row>
    <row r="3036" spans="1:19" x14ac:dyDescent="0.3">
      <c r="A3036" t="s">
        <v>10724</v>
      </c>
      <c r="B3036" t="s">
        <v>10725</v>
      </c>
      <c r="C3036" t="s">
        <v>14</v>
      </c>
      <c r="D3036">
        <v>39.9414231194</v>
      </c>
      <c r="E3036">
        <v>-75.152489597599995</v>
      </c>
      <c r="F3036" t="s">
        <v>10726</v>
      </c>
      <c r="G3036">
        <v>448</v>
      </c>
      <c r="H3036">
        <v>4.5</v>
      </c>
      <c r="I3036" t="s">
        <v>10736</v>
      </c>
      <c r="J3036">
        <v>5</v>
      </c>
      <c r="K3036" t="s">
        <v>10737</v>
      </c>
      <c r="L3036" t="s">
        <v>10738</v>
      </c>
    </row>
    <row r="3037" spans="1:19" x14ac:dyDescent="0.3">
      <c r="A3037" t="s">
        <v>10724</v>
      </c>
      <c r="B3037" t="s">
        <v>10725</v>
      </c>
      <c r="C3037" t="s">
        <v>14</v>
      </c>
      <c r="D3037">
        <v>39.9414231194</v>
      </c>
      <c r="E3037">
        <v>-75.152489597599995</v>
      </c>
      <c r="F3037" t="s">
        <v>10726</v>
      </c>
      <c r="G3037">
        <v>448</v>
      </c>
      <c r="H3037">
        <v>4.5</v>
      </c>
      <c r="I3037" t="s">
        <v>10739</v>
      </c>
      <c r="J3037">
        <v>2</v>
      </c>
      <c r="K3037" t="s">
        <v>10740</v>
      </c>
      <c r="L3037" t="s">
        <v>10741</v>
      </c>
    </row>
    <row r="3038" spans="1:19" x14ac:dyDescent="0.3">
      <c r="A3038" t="s">
        <v>10724</v>
      </c>
      <c r="B3038" t="s">
        <v>10725</v>
      </c>
      <c r="C3038" t="s">
        <v>14</v>
      </c>
      <c r="D3038">
        <v>39.9414231194</v>
      </c>
      <c r="E3038">
        <v>-75.152489597599995</v>
      </c>
      <c r="F3038" t="s">
        <v>10726</v>
      </c>
      <c r="G3038">
        <v>448</v>
      </c>
      <c r="H3038">
        <v>4.5</v>
      </c>
      <c r="I3038" t="s">
        <v>10742</v>
      </c>
      <c r="J3038">
        <v>3</v>
      </c>
      <c r="K3038" t="s">
        <v>10743</v>
      </c>
      <c r="L3038" t="s">
        <v>3206</v>
      </c>
    </row>
    <row r="3039" spans="1:19" x14ac:dyDescent="0.3">
      <c r="A3039" t="s">
        <v>10724</v>
      </c>
      <c r="B3039" t="s">
        <v>10725</v>
      </c>
      <c r="C3039" t="s">
        <v>14</v>
      </c>
      <c r="D3039">
        <v>39.9414231194</v>
      </c>
      <c r="E3039">
        <v>-75.152489597599995</v>
      </c>
      <c r="F3039" t="s">
        <v>10726</v>
      </c>
      <c r="G3039">
        <v>448</v>
      </c>
      <c r="H3039">
        <v>4.5</v>
      </c>
      <c r="I3039" t="s">
        <v>10744</v>
      </c>
      <c r="J3039">
        <v>5</v>
      </c>
      <c r="K3039" t="s">
        <v>10745</v>
      </c>
      <c r="L3039" t="s">
        <v>10746</v>
      </c>
    </row>
    <row r="3040" spans="1:19" x14ac:dyDescent="0.3">
      <c r="A3040" t="s">
        <v>10724</v>
      </c>
      <c r="B3040" t="s">
        <v>10725</v>
      </c>
      <c r="C3040" t="s">
        <v>14</v>
      </c>
      <c r="D3040">
        <v>39.9414231194</v>
      </c>
      <c r="E3040">
        <v>-75.152489597599995</v>
      </c>
      <c r="F3040" t="s">
        <v>10726</v>
      </c>
      <c r="G3040">
        <v>448</v>
      </c>
      <c r="H3040">
        <v>4.5</v>
      </c>
      <c r="I3040" t="s">
        <v>10747</v>
      </c>
      <c r="J3040">
        <v>5</v>
      </c>
      <c r="K3040" t="s">
        <v>10748</v>
      </c>
      <c r="L3040" t="s">
        <v>10749</v>
      </c>
    </row>
    <row r="3041" spans="1:27" x14ac:dyDescent="0.3">
      <c r="A3041" t="s">
        <v>10724</v>
      </c>
      <c r="B3041" t="s">
        <v>10725</v>
      </c>
      <c r="C3041" t="s">
        <v>14</v>
      </c>
      <c r="D3041">
        <v>39.9414231194</v>
      </c>
      <c r="E3041">
        <v>-75.152489597599995</v>
      </c>
      <c r="F3041" t="s">
        <v>10726</v>
      </c>
      <c r="G3041">
        <v>448</v>
      </c>
      <c r="H3041">
        <v>4.5</v>
      </c>
      <c r="I3041" t="s">
        <v>10750</v>
      </c>
      <c r="J3041">
        <v>5</v>
      </c>
      <c r="L3041" t="s">
        <v>10751</v>
      </c>
    </row>
    <row r="3042" spans="1:27" x14ac:dyDescent="0.3">
      <c r="A3042" t="s">
        <v>10752</v>
      </c>
      <c r="B3042" t="s">
        <v>10753</v>
      </c>
      <c r="C3042" t="s">
        <v>14</v>
      </c>
      <c r="D3042">
        <v>39.952142326400001</v>
      </c>
      <c r="E3042">
        <v>-75.170287116500006</v>
      </c>
      <c r="F3042" t="s">
        <v>10754</v>
      </c>
      <c r="G3042">
        <v>447</v>
      </c>
      <c r="H3042">
        <v>3.5</v>
      </c>
      <c r="I3042" t="s">
        <v>10755</v>
      </c>
      <c r="J3042">
        <v>4</v>
      </c>
      <c r="K3042" t="s">
        <v>10756</v>
      </c>
      <c r="L3042" t="s">
        <v>10757</v>
      </c>
    </row>
    <row r="3043" spans="1:27" x14ac:dyDescent="0.3">
      <c r="A3043" t="s">
        <v>10752</v>
      </c>
      <c r="B3043" t="s">
        <v>10753</v>
      </c>
      <c r="C3043" t="s">
        <v>14</v>
      </c>
      <c r="D3043">
        <v>39.952142326400001</v>
      </c>
      <c r="E3043">
        <v>-75.170287116500006</v>
      </c>
      <c r="F3043" t="s">
        <v>10754</v>
      </c>
      <c r="G3043">
        <v>447</v>
      </c>
      <c r="H3043">
        <v>3.5</v>
      </c>
      <c r="I3043" t="s">
        <v>10758</v>
      </c>
      <c r="J3043">
        <v>4</v>
      </c>
      <c r="K3043" t="s">
        <v>10759</v>
      </c>
      <c r="L3043" t="s">
        <v>763</v>
      </c>
    </row>
    <row r="3044" spans="1:27" x14ac:dyDescent="0.3">
      <c r="A3044" t="s">
        <v>10752</v>
      </c>
      <c r="B3044" t="s">
        <v>10753</v>
      </c>
      <c r="C3044" t="s">
        <v>14</v>
      </c>
      <c r="D3044">
        <v>39.952142326400001</v>
      </c>
      <c r="E3044">
        <v>-75.170287116500006</v>
      </c>
      <c r="F3044" t="s">
        <v>10754</v>
      </c>
      <c r="G3044">
        <v>447</v>
      </c>
      <c r="H3044">
        <v>3.5</v>
      </c>
      <c r="I3044" t="s">
        <v>10760</v>
      </c>
      <c r="J3044">
        <v>4</v>
      </c>
      <c r="K3044" t="s">
        <v>10761</v>
      </c>
      <c r="L3044" t="s">
        <v>3696</v>
      </c>
    </row>
    <row r="3045" spans="1:27" x14ac:dyDescent="0.3">
      <c r="A3045" t="s">
        <v>10752</v>
      </c>
      <c r="B3045" t="s">
        <v>10753</v>
      </c>
      <c r="C3045" t="s">
        <v>14</v>
      </c>
      <c r="D3045">
        <v>39.952142326400001</v>
      </c>
      <c r="E3045">
        <v>-75.170287116500006</v>
      </c>
      <c r="F3045" t="s">
        <v>10754</v>
      </c>
      <c r="G3045">
        <v>447</v>
      </c>
      <c r="H3045">
        <v>3.5</v>
      </c>
      <c r="I3045" t="s">
        <v>10762</v>
      </c>
      <c r="J3045">
        <v>3</v>
      </c>
      <c r="K3045" t="s">
        <v>10763</v>
      </c>
      <c r="L3045" t="s">
        <v>10764</v>
      </c>
    </row>
    <row r="3046" spans="1:27" x14ac:dyDescent="0.3">
      <c r="A3046" t="s">
        <v>10752</v>
      </c>
      <c r="B3046" t="s">
        <v>10753</v>
      </c>
      <c r="C3046" t="s">
        <v>14</v>
      </c>
      <c r="D3046">
        <v>39.952142326400001</v>
      </c>
      <c r="E3046">
        <v>-75.170287116500006</v>
      </c>
      <c r="F3046" t="s">
        <v>10754</v>
      </c>
      <c r="G3046">
        <v>447</v>
      </c>
      <c r="H3046">
        <v>3.5</v>
      </c>
      <c r="I3046" t="s">
        <v>10765</v>
      </c>
      <c r="J3046">
        <v>4</v>
      </c>
      <c r="K3046" t="s">
        <v>10766</v>
      </c>
      <c r="L3046" t="s">
        <v>10767</v>
      </c>
      <c r="M3046" t="s">
        <v>8604</v>
      </c>
      <c r="N3046" t="s">
        <v>10768</v>
      </c>
      <c r="O3046" t="s">
        <v>10769</v>
      </c>
      <c r="P3046" t="s">
        <v>10770</v>
      </c>
      <c r="Q3046" t="s">
        <v>10771</v>
      </c>
      <c r="R3046" t="s">
        <v>10772</v>
      </c>
      <c r="S3046" t="s">
        <v>10773</v>
      </c>
      <c r="T3046" t="s">
        <v>10774</v>
      </c>
      <c r="U3046" t="s">
        <v>10775</v>
      </c>
      <c r="V3046" t="s">
        <v>10776</v>
      </c>
      <c r="W3046" t="s">
        <v>10777</v>
      </c>
      <c r="X3046" t="s">
        <v>10778</v>
      </c>
      <c r="Y3046" t="s">
        <v>10779</v>
      </c>
      <c r="Z3046" t="s">
        <v>10780</v>
      </c>
      <c r="AA3046" t="s">
        <v>10781</v>
      </c>
    </row>
    <row r="3047" spans="1:27" x14ac:dyDescent="0.3">
      <c r="A3047" t="s">
        <v>10752</v>
      </c>
      <c r="B3047" t="s">
        <v>10753</v>
      </c>
      <c r="C3047" t="s">
        <v>14</v>
      </c>
      <c r="D3047">
        <v>39.952142326400001</v>
      </c>
      <c r="E3047">
        <v>-75.170287116500006</v>
      </c>
      <c r="F3047" t="s">
        <v>10754</v>
      </c>
      <c r="G3047">
        <v>447</v>
      </c>
      <c r="H3047">
        <v>3.5</v>
      </c>
      <c r="I3047" t="s">
        <v>10782</v>
      </c>
      <c r="J3047">
        <v>4</v>
      </c>
      <c r="L3047" t="s">
        <v>4760</v>
      </c>
    </row>
    <row r="3048" spans="1:27" x14ac:dyDescent="0.3">
      <c r="A3048" t="s">
        <v>10752</v>
      </c>
      <c r="B3048" t="s">
        <v>10753</v>
      </c>
      <c r="C3048" t="s">
        <v>14</v>
      </c>
      <c r="D3048">
        <v>39.952142326400001</v>
      </c>
      <c r="E3048">
        <v>-75.170287116500006</v>
      </c>
      <c r="F3048" t="s">
        <v>10754</v>
      </c>
      <c r="G3048">
        <v>447</v>
      </c>
      <c r="H3048">
        <v>3.5</v>
      </c>
      <c r="I3048" t="s">
        <v>10783</v>
      </c>
      <c r="J3048">
        <v>3</v>
      </c>
      <c r="K3048" t="s">
        <v>10784</v>
      </c>
      <c r="L3048" t="s">
        <v>2667</v>
      </c>
    </row>
    <row r="3049" spans="1:27" x14ac:dyDescent="0.3">
      <c r="A3049" t="s">
        <v>10752</v>
      </c>
      <c r="B3049" t="s">
        <v>10753</v>
      </c>
      <c r="C3049" t="s">
        <v>14</v>
      </c>
      <c r="D3049">
        <v>39.952142326400001</v>
      </c>
      <c r="E3049">
        <v>-75.170287116500006</v>
      </c>
      <c r="F3049" t="s">
        <v>10754</v>
      </c>
      <c r="G3049">
        <v>447</v>
      </c>
      <c r="H3049">
        <v>3.5</v>
      </c>
      <c r="I3049" t="s">
        <v>10785</v>
      </c>
      <c r="J3049">
        <v>4</v>
      </c>
      <c r="L3049" t="s">
        <v>10786</v>
      </c>
    </row>
    <row r="3050" spans="1:27" x14ac:dyDescent="0.3">
      <c r="A3050" t="s">
        <v>10752</v>
      </c>
      <c r="B3050" t="s">
        <v>10753</v>
      </c>
      <c r="C3050" t="s">
        <v>14</v>
      </c>
      <c r="D3050">
        <v>39.952142326400001</v>
      </c>
      <c r="E3050">
        <v>-75.170287116500006</v>
      </c>
      <c r="F3050" t="s">
        <v>10754</v>
      </c>
      <c r="G3050">
        <v>447</v>
      </c>
      <c r="H3050">
        <v>3.5</v>
      </c>
      <c r="I3050" t="s">
        <v>10787</v>
      </c>
      <c r="J3050">
        <v>5</v>
      </c>
      <c r="L3050" t="s">
        <v>10788</v>
      </c>
    </row>
    <row r="3051" spans="1:27" x14ac:dyDescent="0.3">
      <c r="A3051" t="s">
        <v>10752</v>
      </c>
      <c r="B3051" t="s">
        <v>10753</v>
      </c>
      <c r="C3051" t="s">
        <v>14</v>
      </c>
      <c r="D3051">
        <v>39.952142326400001</v>
      </c>
      <c r="E3051">
        <v>-75.170287116500006</v>
      </c>
      <c r="F3051" t="s">
        <v>10754</v>
      </c>
      <c r="G3051">
        <v>447</v>
      </c>
      <c r="H3051">
        <v>3.5</v>
      </c>
      <c r="I3051" t="s">
        <v>10789</v>
      </c>
      <c r="J3051">
        <v>1</v>
      </c>
      <c r="K3051" t="s">
        <v>10790</v>
      </c>
      <c r="L3051" t="s">
        <v>10791</v>
      </c>
    </row>
    <row r="3052" spans="1:27" x14ac:dyDescent="0.3">
      <c r="A3052" t="s">
        <v>10792</v>
      </c>
      <c r="B3052" t="s">
        <v>10793</v>
      </c>
      <c r="C3052" t="s">
        <v>14</v>
      </c>
      <c r="D3052">
        <v>39.949981869299997</v>
      </c>
      <c r="E3052">
        <v>-75.162440757900001</v>
      </c>
      <c r="F3052" t="s">
        <v>10794</v>
      </c>
      <c r="G3052">
        <v>446</v>
      </c>
      <c r="H3052">
        <v>3.5</v>
      </c>
      <c r="I3052" t="s">
        <v>10795</v>
      </c>
      <c r="J3052">
        <v>3</v>
      </c>
      <c r="K3052" t="s">
        <v>10796</v>
      </c>
      <c r="L3052" t="s">
        <v>10797</v>
      </c>
    </row>
    <row r="3053" spans="1:27" x14ac:dyDescent="0.3">
      <c r="A3053" t="s">
        <v>10792</v>
      </c>
      <c r="B3053" t="s">
        <v>10793</v>
      </c>
      <c r="C3053" t="s">
        <v>14</v>
      </c>
      <c r="D3053">
        <v>39.949981869299997</v>
      </c>
      <c r="E3053">
        <v>-75.162440757900001</v>
      </c>
      <c r="F3053" t="s">
        <v>10794</v>
      </c>
      <c r="G3053">
        <v>446</v>
      </c>
      <c r="H3053">
        <v>3.5</v>
      </c>
      <c r="I3053" t="s">
        <v>10798</v>
      </c>
      <c r="J3053">
        <v>3</v>
      </c>
      <c r="K3053" t="s">
        <v>10799</v>
      </c>
      <c r="L3053" t="s">
        <v>10800</v>
      </c>
    </row>
    <row r="3054" spans="1:27" x14ac:dyDescent="0.3">
      <c r="A3054" t="s">
        <v>10792</v>
      </c>
      <c r="B3054" t="s">
        <v>10793</v>
      </c>
      <c r="C3054" t="s">
        <v>14</v>
      </c>
      <c r="D3054">
        <v>39.949981869299997</v>
      </c>
      <c r="E3054">
        <v>-75.162440757900001</v>
      </c>
      <c r="F3054" t="s">
        <v>10794</v>
      </c>
      <c r="G3054">
        <v>446</v>
      </c>
      <c r="H3054">
        <v>3.5</v>
      </c>
      <c r="I3054" t="s">
        <v>10801</v>
      </c>
      <c r="J3054">
        <v>4</v>
      </c>
      <c r="K3054" t="s">
        <v>10802</v>
      </c>
      <c r="L3054" t="s">
        <v>7554</v>
      </c>
    </row>
    <row r="3055" spans="1:27" x14ac:dyDescent="0.3">
      <c r="A3055" t="s">
        <v>10792</v>
      </c>
      <c r="B3055" t="s">
        <v>10793</v>
      </c>
      <c r="C3055" t="s">
        <v>14</v>
      </c>
      <c r="D3055">
        <v>39.949981869299997</v>
      </c>
      <c r="E3055">
        <v>-75.162440757900001</v>
      </c>
      <c r="F3055" t="s">
        <v>10794</v>
      </c>
      <c r="G3055">
        <v>446</v>
      </c>
      <c r="H3055">
        <v>3.5</v>
      </c>
      <c r="I3055" t="s">
        <v>10803</v>
      </c>
      <c r="J3055">
        <v>4</v>
      </c>
      <c r="K3055" t="s">
        <v>10804</v>
      </c>
      <c r="L3055" t="s">
        <v>10805</v>
      </c>
    </row>
    <row r="3056" spans="1:27" x14ac:dyDescent="0.3">
      <c r="A3056" t="s">
        <v>10792</v>
      </c>
      <c r="B3056" t="s">
        <v>10793</v>
      </c>
      <c r="C3056" t="s">
        <v>14</v>
      </c>
      <c r="D3056">
        <v>39.949981869299997</v>
      </c>
      <c r="E3056">
        <v>-75.162440757900001</v>
      </c>
      <c r="F3056" t="s">
        <v>10794</v>
      </c>
      <c r="G3056">
        <v>446</v>
      </c>
      <c r="H3056">
        <v>3.5</v>
      </c>
      <c r="I3056" t="s">
        <v>10806</v>
      </c>
      <c r="J3056">
        <v>3</v>
      </c>
      <c r="K3056" t="s">
        <v>10807</v>
      </c>
      <c r="L3056" t="s">
        <v>5198</v>
      </c>
    </row>
    <row r="3057" spans="1:12" x14ac:dyDescent="0.3">
      <c r="A3057" t="s">
        <v>10792</v>
      </c>
      <c r="B3057" t="s">
        <v>10793</v>
      </c>
      <c r="C3057" t="s">
        <v>14</v>
      </c>
      <c r="D3057">
        <v>39.949981869299997</v>
      </c>
      <c r="E3057">
        <v>-75.162440757900001</v>
      </c>
      <c r="F3057" t="s">
        <v>10794</v>
      </c>
      <c r="G3057">
        <v>446</v>
      </c>
      <c r="H3057">
        <v>3.5</v>
      </c>
      <c r="I3057" t="s">
        <v>10808</v>
      </c>
      <c r="J3057">
        <v>4</v>
      </c>
      <c r="K3057" t="s">
        <v>10809</v>
      </c>
      <c r="L3057" t="s">
        <v>10810</v>
      </c>
    </row>
    <row r="3058" spans="1:12" x14ac:dyDescent="0.3">
      <c r="A3058" t="s">
        <v>10792</v>
      </c>
      <c r="B3058" t="s">
        <v>10793</v>
      </c>
      <c r="C3058" t="s">
        <v>14</v>
      </c>
      <c r="D3058">
        <v>39.949981869299997</v>
      </c>
      <c r="E3058">
        <v>-75.162440757900001</v>
      </c>
      <c r="F3058" t="s">
        <v>10794</v>
      </c>
      <c r="G3058">
        <v>446</v>
      </c>
      <c r="H3058">
        <v>3.5</v>
      </c>
      <c r="I3058" t="s">
        <v>10811</v>
      </c>
      <c r="J3058">
        <v>5</v>
      </c>
      <c r="K3058" t="s">
        <v>10812</v>
      </c>
      <c r="L3058" t="s">
        <v>3314</v>
      </c>
    </row>
    <row r="3059" spans="1:12" x14ac:dyDescent="0.3">
      <c r="A3059" t="s">
        <v>10792</v>
      </c>
      <c r="B3059" t="s">
        <v>10793</v>
      </c>
      <c r="C3059" t="s">
        <v>14</v>
      </c>
      <c r="D3059">
        <v>39.949981869299997</v>
      </c>
      <c r="E3059">
        <v>-75.162440757900001</v>
      </c>
      <c r="F3059" t="s">
        <v>10794</v>
      </c>
      <c r="G3059">
        <v>446</v>
      </c>
      <c r="H3059">
        <v>3.5</v>
      </c>
      <c r="I3059" t="s">
        <v>10813</v>
      </c>
      <c r="J3059">
        <v>1</v>
      </c>
      <c r="L3059" t="s">
        <v>10814</v>
      </c>
    </row>
    <row r="3060" spans="1:12" x14ac:dyDescent="0.3">
      <c r="A3060" t="s">
        <v>10792</v>
      </c>
      <c r="B3060" t="s">
        <v>10793</v>
      </c>
      <c r="C3060" t="s">
        <v>14</v>
      </c>
      <c r="D3060">
        <v>39.949981869299997</v>
      </c>
      <c r="E3060">
        <v>-75.162440757900001</v>
      </c>
      <c r="F3060" t="s">
        <v>10794</v>
      </c>
      <c r="G3060">
        <v>446</v>
      </c>
      <c r="H3060">
        <v>3.5</v>
      </c>
      <c r="I3060" t="s">
        <v>10815</v>
      </c>
      <c r="J3060">
        <v>5</v>
      </c>
      <c r="K3060" t="s">
        <v>10816</v>
      </c>
      <c r="L3060" t="s">
        <v>8213</v>
      </c>
    </row>
    <row r="3061" spans="1:12" x14ac:dyDescent="0.3">
      <c r="A3061" t="s">
        <v>10792</v>
      </c>
      <c r="B3061" t="s">
        <v>10793</v>
      </c>
      <c r="C3061" t="s">
        <v>14</v>
      </c>
      <c r="D3061">
        <v>39.949981869299997</v>
      </c>
      <c r="E3061">
        <v>-75.162440757900001</v>
      </c>
      <c r="F3061" t="s">
        <v>10794</v>
      </c>
      <c r="G3061">
        <v>446</v>
      </c>
      <c r="H3061">
        <v>3.5</v>
      </c>
      <c r="I3061" t="s">
        <v>10817</v>
      </c>
      <c r="J3061">
        <v>4</v>
      </c>
      <c r="K3061" t="s">
        <v>10818</v>
      </c>
      <c r="L3061" t="s">
        <v>10819</v>
      </c>
    </row>
    <row r="3062" spans="1:12" x14ac:dyDescent="0.3">
      <c r="A3062" t="s">
        <v>10820</v>
      </c>
      <c r="B3062" t="s">
        <v>10821</v>
      </c>
      <c r="C3062" t="s">
        <v>14</v>
      </c>
      <c r="D3062">
        <v>39.949793999999997</v>
      </c>
      <c r="E3062">
        <v>-75.144739000000001</v>
      </c>
      <c r="F3062" t="s">
        <v>10822</v>
      </c>
      <c r="G3062">
        <v>446</v>
      </c>
      <c r="H3062">
        <v>3.5</v>
      </c>
      <c r="I3062" t="s">
        <v>10823</v>
      </c>
      <c r="J3062">
        <v>4</v>
      </c>
      <c r="K3062" t="s">
        <v>10824</v>
      </c>
      <c r="L3062" t="s">
        <v>8261</v>
      </c>
    </row>
    <row r="3063" spans="1:12" x14ac:dyDescent="0.3">
      <c r="A3063" t="s">
        <v>10820</v>
      </c>
      <c r="B3063" t="s">
        <v>10821</v>
      </c>
      <c r="C3063" t="s">
        <v>14</v>
      </c>
      <c r="D3063">
        <v>39.949793999999997</v>
      </c>
      <c r="E3063">
        <v>-75.144739000000001</v>
      </c>
      <c r="F3063" t="s">
        <v>10822</v>
      </c>
      <c r="G3063">
        <v>446</v>
      </c>
      <c r="H3063">
        <v>3.5</v>
      </c>
      <c r="I3063" t="s">
        <v>10825</v>
      </c>
      <c r="J3063">
        <v>3</v>
      </c>
      <c r="K3063" t="s">
        <v>10826</v>
      </c>
      <c r="L3063" t="s">
        <v>10827</v>
      </c>
    </row>
    <row r="3064" spans="1:12" x14ac:dyDescent="0.3">
      <c r="A3064" t="s">
        <v>10820</v>
      </c>
      <c r="B3064" t="s">
        <v>10821</v>
      </c>
      <c r="C3064" t="s">
        <v>14</v>
      </c>
      <c r="D3064">
        <v>39.949793999999997</v>
      </c>
      <c r="E3064">
        <v>-75.144739000000001</v>
      </c>
      <c r="F3064" t="s">
        <v>10822</v>
      </c>
      <c r="G3064">
        <v>446</v>
      </c>
      <c r="H3064">
        <v>3.5</v>
      </c>
      <c r="I3064" t="s">
        <v>10828</v>
      </c>
      <c r="J3064">
        <v>3</v>
      </c>
      <c r="K3064" t="s">
        <v>10829</v>
      </c>
      <c r="L3064" t="s">
        <v>2297</v>
      </c>
    </row>
    <row r="3065" spans="1:12" x14ac:dyDescent="0.3">
      <c r="A3065" t="s">
        <v>10820</v>
      </c>
      <c r="B3065" t="s">
        <v>10821</v>
      </c>
      <c r="C3065" t="s">
        <v>14</v>
      </c>
      <c r="D3065">
        <v>39.949793999999997</v>
      </c>
      <c r="E3065">
        <v>-75.144739000000001</v>
      </c>
      <c r="F3065" t="s">
        <v>10822</v>
      </c>
      <c r="G3065">
        <v>446</v>
      </c>
      <c r="H3065">
        <v>3.5</v>
      </c>
      <c r="I3065" t="s">
        <v>10830</v>
      </c>
      <c r="J3065">
        <v>4</v>
      </c>
      <c r="K3065" t="s">
        <v>10831</v>
      </c>
      <c r="L3065" t="s">
        <v>10832</v>
      </c>
    </row>
    <row r="3066" spans="1:12" x14ac:dyDescent="0.3">
      <c r="A3066" t="s">
        <v>10820</v>
      </c>
      <c r="B3066" t="s">
        <v>10821</v>
      </c>
      <c r="C3066" t="s">
        <v>14</v>
      </c>
      <c r="D3066">
        <v>39.949793999999997</v>
      </c>
      <c r="E3066">
        <v>-75.144739000000001</v>
      </c>
      <c r="F3066" t="s">
        <v>10822</v>
      </c>
      <c r="G3066">
        <v>446</v>
      </c>
      <c r="H3066">
        <v>3.5</v>
      </c>
      <c r="I3066" t="s">
        <v>10833</v>
      </c>
      <c r="J3066">
        <v>4</v>
      </c>
      <c r="K3066" t="s">
        <v>10834</v>
      </c>
      <c r="L3066" t="s">
        <v>10835</v>
      </c>
    </row>
    <row r="3067" spans="1:12" x14ac:dyDescent="0.3">
      <c r="A3067" t="s">
        <v>10820</v>
      </c>
      <c r="B3067" t="s">
        <v>10821</v>
      </c>
      <c r="C3067" t="s">
        <v>14</v>
      </c>
      <c r="D3067">
        <v>39.949793999999997</v>
      </c>
      <c r="E3067">
        <v>-75.144739000000001</v>
      </c>
      <c r="F3067" t="s">
        <v>10822</v>
      </c>
      <c r="G3067">
        <v>446</v>
      </c>
      <c r="H3067">
        <v>3.5</v>
      </c>
      <c r="I3067" t="s">
        <v>10836</v>
      </c>
      <c r="J3067">
        <v>4</v>
      </c>
      <c r="K3067" t="s">
        <v>10837</v>
      </c>
      <c r="L3067" t="s">
        <v>1701</v>
      </c>
    </row>
    <row r="3068" spans="1:12" x14ac:dyDescent="0.3">
      <c r="A3068" t="s">
        <v>10820</v>
      </c>
      <c r="B3068" t="s">
        <v>10821</v>
      </c>
      <c r="C3068" t="s">
        <v>14</v>
      </c>
      <c r="D3068">
        <v>39.949793999999997</v>
      </c>
      <c r="E3068">
        <v>-75.144739000000001</v>
      </c>
      <c r="F3068" t="s">
        <v>10822</v>
      </c>
      <c r="G3068">
        <v>446</v>
      </c>
      <c r="H3068">
        <v>3.5</v>
      </c>
      <c r="I3068" t="s">
        <v>10838</v>
      </c>
      <c r="J3068">
        <v>5</v>
      </c>
      <c r="K3068" t="s">
        <v>10839</v>
      </c>
      <c r="L3068" t="s">
        <v>10840</v>
      </c>
    </row>
    <row r="3069" spans="1:12" x14ac:dyDescent="0.3">
      <c r="A3069" t="s">
        <v>10820</v>
      </c>
      <c r="B3069" t="s">
        <v>10821</v>
      </c>
      <c r="C3069" t="s">
        <v>14</v>
      </c>
      <c r="D3069">
        <v>39.949793999999997</v>
      </c>
      <c r="E3069">
        <v>-75.144739000000001</v>
      </c>
      <c r="F3069" t="s">
        <v>10822</v>
      </c>
      <c r="G3069">
        <v>446</v>
      </c>
      <c r="H3069">
        <v>3.5</v>
      </c>
      <c r="I3069" t="s">
        <v>10841</v>
      </c>
      <c r="J3069">
        <v>4</v>
      </c>
      <c r="K3069" t="s">
        <v>10842</v>
      </c>
      <c r="L3069" t="s">
        <v>3039</v>
      </c>
    </row>
    <row r="3070" spans="1:12" x14ac:dyDescent="0.3">
      <c r="A3070" t="s">
        <v>10820</v>
      </c>
      <c r="B3070" t="s">
        <v>10821</v>
      </c>
      <c r="C3070" t="s">
        <v>14</v>
      </c>
      <c r="D3070">
        <v>39.949793999999997</v>
      </c>
      <c r="E3070">
        <v>-75.144739000000001</v>
      </c>
      <c r="F3070" t="s">
        <v>10822</v>
      </c>
      <c r="G3070">
        <v>446</v>
      </c>
      <c r="H3070">
        <v>3.5</v>
      </c>
      <c r="I3070" t="s">
        <v>10843</v>
      </c>
      <c r="J3070">
        <v>3</v>
      </c>
      <c r="K3070" t="s">
        <v>10844</v>
      </c>
      <c r="L3070" t="s">
        <v>94</v>
      </c>
    </row>
    <row r="3071" spans="1:12" x14ac:dyDescent="0.3">
      <c r="A3071" t="s">
        <v>10820</v>
      </c>
      <c r="B3071" t="s">
        <v>10821</v>
      </c>
      <c r="C3071" t="s">
        <v>14</v>
      </c>
      <c r="D3071">
        <v>39.949793999999997</v>
      </c>
      <c r="E3071">
        <v>-75.144739000000001</v>
      </c>
      <c r="F3071" t="s">
        <v>10822</v>
      </c>
      <c r="G3071">
        <v>446</v>
      </c>
      <c r="H3071">
        <v>3.5</v>
      </c>
      <c r="I3071" t="s">
        <v>10845</v>
      </c>
      <c r="J3071">
        <v>4</v>
      </c>
      <c r="K3071" t="s">
        <v>10846</v>
      </c>
      <c r="L3071" t="s">
        <v>10847</v>
      </c>
    </row>
    <row r="3072" spans="1:12" x14ac:dyDescent="0.3">
      <c r="A3072" t="s">
        <v>10848</v>
      </c>
      <c r="B3072" t="s">
        <v>5420</v>
      </c>
      <c r="C3072" t="s">
        <v>14</v>
      </c>
      <c r="D3072">
        <v>39.936492000000001</v>
      </c>
      <c r="E3072">
        <v>-75.165011000000007</v>
      </c>
      <c r="F3072" t="s">
        <v>10849</v>
      </c>
      <c r="G3072">
        <v>445</v>
      </c>
      <c r="H3072">
        <v>4</v>
      </c>
      <c r="I3072" t="s">
        <v>10850</v>
      </c>
      <c r="J3072">
        <v>3</v>
      </c>
      <c r="K3072" t="s">
        <v>10851</v>
      </c>
      <c r="L3072" t="s">
        <v>10852</v>
      </c>
    </row>
    <row r="3073" spans="1:23" x14ac:dyDescent="0.3">
      <c r="A3073" t="s">
        <v>10848</v>
      </c>
      <c r="B3073" t="s">
        <v>5420</v>
      </c>
      <c r="C3073" t="s">
        <v>14</v>
      </c>
      <c r="D3073">
        <v>39.936492000000001</v>
      </c>
      <c r="E3073">
        <v>-75.165011000000007</v>
      </c>
      <c r="F3073" t="s">
        <v>10849</v>
      </c>
      <c r="G3073">
        <v>445</v>
      </c>
      <c r="H3073">
        <v>4</v>
      </c>
      <c r="I3073" t="s">
        <v>10853</v>
      </c>
      <c r="J3073">
        <v>5</v>
      </c>
      <c r="L3073" t="s">
        <v>10854</v>
      </c>
    </row>
    <row r="3074" spans="1:23" x14ac:dyDescent="0.3">
      <c r="A3074" t="s">
        <v>10848</v>
      </c>
      <c r="B3074" t="s">
        <v>5420</v>
      </c>
      <c r="C3074" t="s">
        <v>14</v>
      </c>
      <c r="D3074">
        <v>39.936492000000001</v>
      </c>
      <c r="E3074">
        <v>-75.165011000000007</v>
      </c>
      <c r="F3074" t="s">
        <v>10849</v>
      </c>
      <c r="G3074">
        <v>445</v>
      </c>
      <c r="H3074">
        <v>4</v>
      </c>
      <c r="I3074" t="s">
        <v>10855</v>
      </c>
      <c r="J3074">
        <v>5</v>
      </c>
      <c r="K3074" t="s">
        <v>10856</v>
      </c>
      <c r="L3074" t="s">
        <v>10857</v>
      </c>
    </row>
    <row r="3075" spans="1:23" x14ac:dyDescent="0.3">
      <c r="A3075" t="s">
        <v>10848</v>
      </c>
      <c r="B3075" t="s">
        <v>5420</v>
      </c>
      <c r="C3075" t="s">
        <v>14</v>
      </c>
      <c r="D3075">
        <v>39.936492000000001</v>
      </c>
      <c r="E3075">
        <v>-75.165011000000007</v>
      </c>
      <c r="F3075" t="s">
        <v>10849</v>
      </c>
      <c r="G3075">
        <v>445</v>
      </c>
      <c r="H3075">
        <v>4</v>
      </c>
      <c r="I3075" t="s">
        <v>10858</v>
      </c>
      <c r="J3075">
        <v>4</v>
      </c>
      <c r="K3075" t="s">
        <v>10859</v>
      </c>
      <c r="L3075" t="s">
        <v>10860</v>
      </c>
    </row>
    <row r="3076" spans="1:23" x14ac:dyDescent="0.3">
      <c r="A3076" t="s">
        <v>10848</v>
      </c>
      <c r="B3076" t="s">
        <v>5420</v>
      </c>
      <c r="C3076" t="s">
        <v>14</v>
      </c>
      <c r="D3076">
        <v>39.936492000000001</v>
      </c>
      <c r="E3076">
        <v>-75.165011000000007</v>
      </c>
      <c r="F3076" t="s">
        <v>10849</v>
      </c>
      <c r="G3076">
        <v>445</v>
      </c>
      <c r="H3076">
        <v>4</v>
      </c>
      <c r="I3076" t="s">
        <v>10861</v>
      </c>
      <c r="J3076">
        <v>4</v>
      </c>
      <c r="K3076" t="s">
        <v>10862</v>
      </c>
      <c r="L3076" t="s">
        <v>10863</v>
      </c>
    </row>
    <row r="3077" spans="1:23" x14ac:dyDescent="0.3">
      <c r="A3077" t="s">
        <v>10848</v>
      </c>
      <c r="B3077" t="s">
        <v>5420</v>
      </c>
      <c r="C3077" t="s">
        <v>14</v>
      </c>
      <c r="D3077">
        <v>39.936492000000001</v>
      </c>
      <c r="E3077">
        <v>-75.165011000000007</v>
      </c>
      <c r="F3077" t="s">
        <v>10849</v>
      </c>
      <c r="G3077">
        <v>445</v>
      </c>
      <c r="H3077">
        <v>4</v>
      </c>
      <c r="I3077" t="s">
        <v>10864</v>
      </c>
      <c r="J3077">
        <v>5</v>
      </c>
      <c r="K3077" t="s">
        <v>10865</v>
      </c>
      <c r="L3077" t="s">
        <v>10866</v>
      </c>
      <c r="M3077" t="s">
        <v>10867</v>
      </c>
      <c r="N3077" t="s">
        <v>10868</v>
      </c>
      <c r="O3077" t="s">
        <v>10869</v>
      </c>
      <c r="P3077" t="s">
        <v>10870</v>
      </c>
      <c r="Q3077" t="s">
        <v>10871</v>
      </c>
      <c r="R3077" t="s">
        <v>10872</v>
      </c>
      <c r="S3077" t="s">
        <v>10873</v>
      </c>
      <c r="T3077" t="s">
        <v>10874</v>
      </c>
      <c r="U3077" t="s">
        <v>10875</v>
      </c>
      <c r="V3077" t="s">
        <v>10876</v>
      </c>
      <c r="W3077" t="s">
        <v>10877</v>
      </c>
    </row>
    <row r="3078" spans="1:23" x14ac:dyDescent="0.3">
      <c r="A3078" t="s">
        <v>10848</v>
      </c>
      <c r="B3078" t="s">
        <v>5420</v>
      </c>
      <c r="C3078" t="s">
        <v>14</v>
      </c>
      <c r="D3078">
        <v>39.936492000000001</v>
      </c>
      <c r="E3078">
        <v>-75.165011000000007</v>
      </c>
      <c r="F3078" t="s">
        <v>10849</v>
      </c>
      <c r="G3078">
        <v>445</v>
      </c>
      <c r="H3078">
        <v>4</v>
      </c>
      <c r="I3078" t="s">
        <v>10878</v>
      </c>
      <c r="J3078">
        <v>4</v>
      </c>
      <c r="L3078" t="s">
        <v>10879</v>
      </c>
    </row>
    <row r="3079" spans="1:23" x14ac:dyDescent="0.3">
      <c r="A3079" t="s">
        <v>10848</v>
      </c>
      <c r="B3079" t="s">
        <v>5420</v>
      </c>
      <c r="C3079" t="s">
        <v>14</v>
      </c>
      <c r="D3079">
        <v>39.936492000000001</v>
      </c>
      <c r="E3079">
        <v>-75.165011000000007</v>
      </c>
      <c r="F3079" t="s">
        <v>10849</v>
      </c>
      <c r="G3079">
        <v>445</v>
      </c>
      <c r="H3079">
        <v>4</v>
      </c>
      <c r="I3079" t="s">
        <v>10880</v>
      </c>
      <c r="J3079">
        <v>4</v>
      </c>
      <c r="K3079" t="s">
        <v>10881</v>
      </c>
      <c r="L3079" t="s">
        <v>5132</v>
      </c>
    </row>
    <row r="3080" spans="1:23" x14ac:dyDescent="0.3">
      <c r="A3080" t="s">
        <v>10848</v>
      </c>
      <c r="B3080" t="s">
        <v>5420</v>
      </c>
      <c r="C3080" t="s">
        <v>14</v>
      </c>
      <c r="D3080">
        <v>39.936492000000001</v>
      </c>
      <c r="E3080">
        <v>-75.165011000000007</v>
      </c>
      <c r="F3080" t="s">
        <v>10849</v>
      </c>
      <c r="G3080">
        <v>445</v>
      </c>
      <c r="H3080">
        <v>4</v>
      </c>
      <c r="I3080" t="s">
        <v>10882</v>
      </c>
      <c r="J3080">
        <v>5</v>
      </c>
      <c r="K3080" t="s">
        <v>10883</v>
      </c>
      <c r="L3080" t="s">
        <v>10884</v>
      </c>
    </row>
    <row r="3081" spans="1:23" x14ac:dyDescent="0.3">
      <c r="A3081" t="s">
        <v>10848</v>
      </c>
      <c r="B3081" t="s">
        <v>5420</v>
      </c>
      <c r="C3081" t="s">
        <v>14</v>
      </c>
      <c r="D3081">
        <v>39.936492000000001</v>
      </c>
      <c r="E3081">
        <v>-75.165011000000007</v>
      </c>
      <c r="F3081" t="s">
        <v>10849</v>
      </c>
      <c r="G3081">
        <v>445</v>
      </c>
      <c r="H3081">
        <v>4</v>
      </c>
      <c r="I3081" t="s">
        <v>10885</v>
      </c>
      <c r="J3081">
        <v>5</v>
      </c>
      <c r="K3081" t="s">
        <v>10886</v>
      </c>
      <c r="L3081" t="s">
        <v>707</v>
      </c>
    </row>
    <row r="3082" spans="1:23" x14ac:dyDescent="0.3">
      <c r="A3082" t="s">
        <v>10887</v>
      </c>
      <c r="B3082" t="s">
        <v>10888</v>
      </c>
      <c r="C3082" t="s">
        <v>14</v>
      </c>
      <c r="D3082">
        <v>39.949786000000003</v>
      </c>
      <c r="E3082">
        <v>-75.152623000000006</v>
      </c>
      <c r="F3082" t="s">
        <v>10889</v>
      </c>
      <c r="G3082">
        <v>444</v>
      </c>
      <c r="H3082">
        <v>4</v>
      </c>
      <c r="I3082" t="s">
        <v>10890</v>
      </c>
      <c r="J3082">
        <v>2</v>
      </c>
      <c r="K3082" t="s">
        <v>10891</v>
      </c>
      <c r="L3082" t="s">
        <v>10892</v>
      </c>
    </row>
    <row r="3083" spans="1:23" x14ac:dyDescent="0.3">
      <c r="A3083" t="s">
        <v>10887</v>
      </c>
      <c r="B3083" t="s">
        <v>10888</v>
      </c>
      <c r="C3083" t="s">
        <v>14</v>
      </c>
      <c r="D3083">
        <v>39.949786000000003</v>
      </c>
      <c r="E3083">
        <v>-75.152623000000006</v>
      </c>
      <c r="F3083" t="s">
        <v>10889</v>
      </c>
      <c r="G3083">
        <v>444</v>
      </c>
      <c r="H3083">
        <v>4</v>
      </c>
      <c r="I3083" t="s">
        <v>10893</v>
      </c>
      <c r="J3083">
        <v>5</v>
      </c>
      <c r="K3083" t="s">
        <v>10894</v>
      </c>
      <c r="L3083" t="s">
        <v>10895</v>
      </c>
    </row>
    <row r="3084" spans="1:23" x14ac:dyDescent="0.3">
      <c r="A3084" t="s">
        <v>10887</v>
      </c>
      <c r="B3084" t="s">
        <v>10888</v>
      </c>
      <c r="C3084" t="s">
        <v>14</v>
      </c>
      <c r="D3084">
        <v>39.949786000000003</v>
      </c>
      <c r="E3084">
        <v>-75.152623000000006</v>
      </c>
      <c r="F3084" t="s">
        <v>10889</v>
      </c>
      <c r="G3084">
        <v>444</v>
      </c>
      <c r="H3084">
        <v>4</v>
      </c>
      <c r="I3084" t="s">
        <v>10896</v>
      </c>
      <c r="J3084">
        <v>4</v>
      </c>
      <c r="K3084" t="s">
        <v>10897</v>
      </c>
      <c r="L3084" t="s">
        <v>10898</v>
      </c>
    </row>
    <row r="3085" spans="1:23" x14ac:dyDescent="0.3">
      <c r="A3085" t="s">
        <v>10887</v>
      </c>
      <c r="B3085" t="s">
        <v>10888</v>
      </c>
      <c r="C3085" t="s">
        <v>14</v>
      </c>
      <c r="D3085">
        <v>39.949786000000003</v>
      </c>
      <c r="E3085">
        <v>-75.152623000000006</v>
      </c>
      <c r="F3085" t="s">
        <v>10889</v>
      </c>
      <c r="G3085">
        <v>444</v>
      </c>
      <c r="H3085">
        <v>4</v>
      </c>
      <c r="I3085" t="s">
        <v>10899</v>
      </c>
      <c r="J3085">
        <v>5</v>
      </c>
      <c r="K3085" t="s">
        <v>10900</v>
      </c>
      <c r="L3085" t="s">
        <v>10901</v>
      </c>
    </row>
    <row r="3086" spans="1:23" x14ac:dyDescent="0.3">
      <c r="A3086" t="s">
        <v>10887</v>
      </c>
      <c r="B3086" t="s">
        <v>10888</v>
      </c>
      <c r="C3086" t="s">
        <v>14</v>
      </c>
      <c r="D3086">
        <v>39.949786000000003</v>
      </c>
      <c r="E3086">
        <v>-75.152623000000006</v>
      </c>
      <c r="F3086" t="s">
        <v>10889</v>
      </c>
      <c r="G3086">
        <v>444</v>
      </c>
      <c r="H3086">
        <v>4</v>
      </c>
      <c r="I3086" t="s">
        <v>10902</v>
      </c>
      <c r="J3086">
        <v>5</v>
      </c>
      <c r="K3086" t="s">
        <v>10903</v>
      </c>
      <c r="L3086" t="s">
        <v>10904</v>
      </c>
    </row>
    <row r="3087" spans="1:23" x14ac:dyDescent="0.3">
      <c r="A3087" t="s">
        <v>10887</v>
      </c>
      <c r="B3087" t="s">
        <v>10888</v>
      </c>
      <c r="C3087" t="s">
        <v>14</v>
      </c>
      <c r="D3087">
        <v>39.949786000000003</v>
      </c>
      <c r="E3087">
        <v>-75.152623000000006</v>
      </c>
      <c r="F3087" t="s">
        <v>10889</v>
      </c>
      <c r="G3087">
        <v>444</v>
      </c>
      <c r="H3087">
        <v>4</v>
      </c>
      <c r="I3087" t="s">
        <v>10905</v>
      </c>
      <c r="J3087">
        <v>4</v>
      </c>
      <c r="L3087" t="s">
        <v>2908</v>
      </c>
    </row>
    <row r="3088" spans="1:23" x14ac:dyDescent="0.3">
      <c r="A3088" t="s">
        <v>10887</v>
      </c>
      <c r="B3088" t="s">
        <v>10888</v>
      </c>
      <c r="C3088" t="s">
        <v>14</v>
      </c>
      <c r="D3088">
        <v>39.949786000000003</v>
      </c>
      <c r="E3088">
        <v>-75.152623000000006</v>
      </c>
      <c r="F3088" t="s">
        <v>10889</v>
      </c>
      <c r="G3088">
        <v>444</v>
      </c>
      <c r="H3088">
        <v>4</v>
      </c>
      <c r="I3088" t="s">
        <v>10906</v>
      </c>
      <c r="J3088">
        <v>4</v>
      </c>
      <c r="K3088" t="s">
        <v>10907</v>
      </c>
      <c r="L3088" t="s">
        <v>10908</v>
      </c>
    </row>
    <row r="3089" spans="1:12" x14ac:dyDescent="0.3">
      <c r="A3089" t="s">
        <v>10887</v>
      </c>
      <c r="B3089" t="s">
        <v>10888</v>
      </c>
      <c r="C3089" t="s">
        <v>14</v>
      </c>
      <c r="D3089">
        <v>39.949786000000003</v>
      </c>
      <c r="E3089">
        <v>-75.152623000000006</v>
      </c>
      <c r="F3089" t="s">
        <v>10889</v>
      </c>
      <c r="G3089">
        <v>444</v>
      </c>
      <c r="H3089">
        <v>4</v>
      </c>
      <c r="I3089" t="s">
        <v>10909</v>
      </c>
      <c r="J3089">
        <v>2</v>
      </c>
      <c r="K3089" t="s">
        <v>10910</v>
      </c>
      <c r="L3089" t="s">
        <v>3445</v>
      </c>
    </row>
    <row r="3090" spans="1:12" x14ac:dyDescent="0.3">
      <c r="A3090" t="s">
        <v>10887</v>
      </c>
      <c r="B3090" t="s">
        <v>10888</v>
      </c>
      <c r="C3090" t="s">
        <v>14</v>
      </c>
      <c r="D3090">
        <v>39.949786000000003</v>
      </c>
      <c r="E3090">
        <v>-75.152623000000006</v>
      </c>
      <c r="F3090" t="s">
        <v>10889</v>
      </c>
      <c r="G3090">
        <v>444</v>
      </c>
      <c r="H3090">
        <v>4</v>
      </c>
      <c r="I3090" t="s">
        <v>10911</v>
      </c>
      <c r="J3090">
        <v>4</v>
      </c>
      <c r="K3090" t="s">
        <v>10912</v>
      </c>
      <c r="L3090" t="s">
        <v>10913</v>
      </c>
    </row>
    <row r="3091" spans="1:12" x14ac:dyDescent="0.3">
      <c r="A3091" t="s">
        <v>10887</v>
      </c>
      <c r="B3091" t="s">
        <v>10888</v>
      </c>
      <c r="C3091" t="s">
        <v>14</v>
      </c>
      <c r="D3091">
        <v>39.949786000000003</v>
      </c>
      <c r="E3091">
        <v>-75.152623000000006</v>
      </c>
      <c r="F3091" t="s">
        <v>10889</v>
      </c>
      <c r="G3091">
        <v>444</v>
      </c>
      <c r="H3091">
        <v>4</v>
      </c>
      <c r="I3091" t="s">
        <v>10914</v>
      </c>
      <c r="J3091">
        <v>3</v>
      </c>
      <c r="K3091" t="s">
        <v>10915</v>
      </c>
      <c r="L3091" t="s">
        <v>10916</v>
      </c>
    </row>
    <row r="3092" spans="1:12" x14ac:dyDescent="0.3">
      <c r="A3092" t="s">
        <v>10917</v>
      </c>
      <c r="B3092" t="s">
        <v>10918</v>
      </c>
      <c r="C3092" t="s">
        <v>14</v>
      </c>
      <c r="D3092">
        <v>39.950401100000001</v>
      </c>
      <c r="E3092">
        <v>-75.1463684</v>
      </c>
      <c r="F3092" t="s">
        <v>10919</v>
      </c>
      <c r="G3092">
        <v>444</v>
      </c>
      <c r="H3092">
        <v>4</v>
      </c>
      <c r="I3092" t="s">
        <v>10920</v>
      </c>
      <c r="J3092">
        <v>5</v>
      </c>
      <c r="L3092" t="s">
        <v>10921</v>
      </c>
    </row>
    <row r="3093" spans="1:12" x14ac:dyDescent="0.3">
      <c r="A3093" t="s">
        <v>10917</v>
      </c>
      <c r="B3093" t="s">
        <v>10918</v>
      </c>
      <c r="C3093" t="s">
        <v>14</v>
      </c>
      <c r="D3093">
        <v>39.950401100000001</v>
      </c>
      <c r="E3093">
        <v>-75.1463684</v>
      </c>
      <c r="F3093" t="s">
        <v>10919</v>
      </c>
      <c r="G3093">
        <v>444</v>
      </c>
      <c r="H3093">
        <v>4</v>
      </c>
      <c r="I3093" t="s">
        <v>10922</v>
      </c>
      <c r="J3093">
        <v>5</v>
      </c>
      <c r="K3093" t="s">
        <v>10923</v>
      </c>
      <c r="L3093" t="s">
        <v>10924</v>
      </c>
    </row>
    <row r="3094" spans="1:12" x14ac:dyDescent="0.3">
      <c r="A3094" t="s">
        <v>10917</v>
      </c>
      <c r="B3094" t="s">
        <v>10918</v>
      </c>
      <c r="C3094" t="s">
        <v>14</v>
      </c>
      <c r="D3094">
        <v>39.950401100000001</v>
      </c>
      <c r="E3094">
        <v>-75.1463684</v>
      </c>
      <c r="F3094" t="s">
        <v>10919</v>
      </c>
      <c r="G3094">
        <v>444</v>
      </c>
      <c r="H3094">
        <v>4</v>
      </c>
      <c r="I3094" t="s">
        <v>10925</v>
      </c>
      <c r="J3094">
        <v>3</v>
      </c>
      <c r="K3094" t="s">
        <v>10926</v>
      </c>
      <c r="L3094" t="s">
        <v>10927</v>
      </c>
    </row>
    <row r="3095" spans="1:12" x14ac:dyDescent="0.3">
      <c r="A3095" t="s">
        <v>10917</v>
      </c>
      <c r="B3095" t="s">
        <v>10918</v>
      </c>
      <c r="C3095" t="s">
        <v>14</v>
      </c>
      <c r="D3095">
        <v>39.950401100000001</v>
      </c>
      <c r="E3095">
        <v>-75.1463684</v>
      </c>
      <c r="F3095" t="s">
        <v>10919</v>
      </c>
      <c r="G3095">
        <v>444</v>
      </c>
      <c r="H3095">
        <v>4</v>
      </c>
      <c r="I3095" t="s">
        <v>10928</v>
      </c>
      <c r="J3095">
        <v>1</v>
      </c>
      <c r="K3095" t="s">
        <v>10929</v>
      </c>
      <c r="L3095" t="s">
        <v>10930</v>
      </c>
    </row>
    <row r="3096" spans="1:12" x14ac:dyDescent="0.3">
      <c r="A3096" t="s">
        <v>10917</v>
      </c>
      <c r="B3096" t="s">
        <v>10918</v>
      </c>
      <c r="C3096" t="s">
        <v>14</v>
      </c>
      <c r="D3096">
        <v>39.950401100000001</v>
      </c>
      <c r="E3096">
        <v>-75.1463684</v>
      </c>
      <c r="F3096" t="s">
        <v>10919</v>
      </c>
      <c r="G3096">
        <v>444</v>
      </c>
      <c r="H3096">
        <v>4</v>
      </c>
      <c r="I3096" t="s">
        <v>10931</v>
      </c>
      <c r="J3096">
        <v>2</v>
      </c>
      <c r="K3096" t="s">
        <v>10932</v>
      </c>
      <c r="L3096" t="s">
        <v>10933</v>
      </c>
    </row>
    <row r="3097" spans="1:12" x14ac:dyDescent="0.3">
      <c r="A3097" t="s">
        <v>10917</v>
      </c>
      <c r="B3097" t="s">
        <v>10918</v>
      </c>
      <c r="C3097" t="s">
        <v>14</v>
      </c>
      <c r="D3097">
        <v>39.950401100000001</v>
      </c>
      <c r="E3097">
        <v>-75.1463684</v>
      </c>
      <c r="F3097" t="s">
        <v>10919</v>
      </c>
      <c r="G3097">
        <v>444</v>
      </c>
      <c r="H3097">
        <v>4</v>
      </c>
      <c r="I3097" t="s">
        <v>10934</v>
      </c>
      <c r="J3097">
        <v>5</v>
      </c>
      <c r="K3097" t="s">
        <v>10935</v>
      </c>
      <c r="L3097" t="s">
        <v>10936</v>
      </c>
    </row>
    <row r="3098" spans="1:12" x14ac:dyDescent="0.3">
      <c r="A3098" t="s">
        <v>10917</v>
      </c>
      <c r="B3098" t="s">
        <v>10918</v>
      </c>
      <c r="C3098" t="s">
        <v>14</v>
      </c>
      <c r="D3098">
        <v>39.950401100000001</v>
      </c>
      <c r="E3098">
        <v>-75.1463684</v>
      </c>
      <c r="F3098" t="s">
        <v>10919</v>
      </c>
      <c r="G3098">
        <v>444</v>
      </c>
      <c r="H3098">
        <v>4</v>
      </c>
      <c r="I3098" t="s">
        <v>10937</v>
      </c>
      <c r="J3098">
        <v>5</v>
      </c>
      <c r="L3098" t="s">
        <v>10938</v>
      </c>
    </row>
    <row r="3099" spans="1:12" x14ac:dyDescent="0.3">
      <c r="A3099" t="s">
        <v>10917</v>
      </c>
      <c r="B3099" t="s">
        <v>10918</v>
      </c>
      <c r="C3099" t="s">
        <v>14</v>
      </c>
      <c r="D3099">
        <v>39.950401100000001</v>
      </c>
      <c r="E3099">
        <v>-75.1463684</v>
      </c>
      <c r="F3099" t="s">
        <v>10919</v>
      </c>
      <c r="G3099">
        <v>444</v>
      </c>
      <c r="H3099">
        <v>4</v>
      </c>
      <c r="I3099" t="s">
        <v>10939</v>
      </c>
      <c r="J3099">
        <v>3</v>
      </c>
      <c r="K3099" t="s">
        <v>10940</v>
      </c>
      <c r="L3099" t="s">
        <v>10941</v>
      </c>
    </row>
    <row r="3100" spans="1:12" x14ac:dyDescent="0.3">
      <c r="A3100" t="s">
        <v>10917</v>
      </c>
      <c r="B3100" t="s">
        <v>10918</v>
      </c>
      <c r="C3100" t="s">
        <v>14</v>
      </c>
      <c r="D3100">
        <v>39.950401100000001</v>
      </c>
      <c r="E3100">
        <v>-75.1463684</v>
      </c>
      <c r="F3100" t="s">
        <v>10919</v>
      </c>
      <c r="G3100">
        <v>444</v>
      </c>
      <c r="H3100">
        <v>4</v>
      </c>
      <c r="I3100" t="s">
        <v>10942</v>
      </c>
      <c r="J3100">
        <v>2</v>
      </c>
      <c r="K3100" t="s">
        <v>10943</v>
      </c>
      <c r="L3100" t="s">
        <v>10944</v>
      </c>
    </row>
    <row r="3101" spans="1:12" x14ac:dyDescent="0.3">
      <c r="A3101" t="s">
        <v>10917</v>
      </c>
      <c r="B3101" t="s">
        <v>10918</v>
      </c>
      <c r="C3101" t="s">
        <v>14</v>
      </c>
      <c r="D3101">
        <v>39.950401100000001</v>
      </c>
      <c r="E3101">
        <v>-75.1463684</v>
      </c>
      <c r="F3101" t="s">
        <v>10919</v>
      </c>
      <c r="G3101">
        <v>444</v>
      </c>
      <c r="H3101">
        <v>4</v>
      </c>
      <c r="I3101" t="s">
        <v>10945</v>
      </c>
      <c r="J3101">
        <v>5</v>
      </c>
      <c r="K3101" t="s">
        <v>10946</v>
      </c>
      <c r="L3101" t="e">
        <f>-YHhlR7KinekDnRc1eBnsw</f>
        <v>#NAME?</v>
      </c>
    </row>
    <row r="3102" spans="1:12" x14ac:dyDescent="0.3">
      <c r="A3102" t="s">
        <v>10947</v>
      </c>
      <c r="B3102" t="s">
        <v>10948</v>
      </c>
      <c r="C3102" t="s">
        <v>14</v>
      </c>
      <c r="D3102">
        <v>39.948732</v>
      </c>
      <c r="E3102">
        <v>-75.159178600000004</v>
      </c>
      <c r="F3102" t="s">
        <v>10949</v>
      </c>
      <c r="G3102">
        <v>444</v>
      </c>
      <c r="H3102">
        <v>3.5</v>
      </c>
      <c r="I3102" t="s">
        <v>10950</v>
      </c>
      <c r="J3102">
        <v>5</v>
      </c>
      <c r="K3102" t="s">
        <v>10951</v>
      </c>
      <c r="L3102" t="s">
        <v>10952</v>
      </c>
    </row>
    <row r="3103" spans="1:12" x14ac:dyDescent="0.3">
      <c r="A3103" t="s">
        <v>10947</v>
      </c>
      <c r="B3103" t="s">
        <v>10948</v>
      </c>
      <c r="C3103" t="s">
        <v>14</v>
      </c>
      <c r="D3103">
        <v>39.948732</v>
      </c>
      <c r="E3103">
        <v>-75.159178600000004</v>
      </c>
      <c r="F3103" t="s">
        <v>10949</v>
      </c>
      <c r="G3103">
        <v>444</v>
      </c>
      <c r="H3103">
        <v>3.5</v>
      </c>
      <c r="I3103" t="s">
        <v>10953</v>
      </c>
      <c r="J3103">
        <v>5</v>
      </c>
      <c r="K3103" t="s">
        <v>10954</v>
      </c>
      <c r="L3103" t="s">
        <v>10955</v>
      </c>
    </row>
    <row r="3104" spans="1:12" x14ac:dyDescent="0.3">
      <c r="A3104" t="s">
        <v>10947</v>
      </c>
      <c r="B3104" t="s">
        <v>10948</v>
      </c>
      <c r="C3104" t="s">
        <v>14</v>
      </c>
      <c r="D3104">
        <v>39.948732</v>
      </c>
      <c r="E3104">
        <v>-75.159178600000004</v>
      </c>
      <c r="F3104" t="s">
        <v>10949</v>
      </c>
      <c r="G3104">
        <v>444</v>
      </c>
      <c r="H3104">
        <v>3.5</v>
      </c>
      <c r="I3104" t="s">
        <v>10956</v>
      </c>
      <c r="J3104">
        <v>4</v>
      </c>
      <c r="K3104" t="s">
        <v>10957</v>
      </c>
      <c r="L3104" t="s">
        <v>10958</v>
      </c>
    </row>
    <row r="3105" spans="1:13" x14ac:dyDescent="0.3">
      <c r="A3105" t="s">
        <v>10947</v>
      </c>
      <c r="B3105" t="s">
        <v>10948</v>
      </c>
      <c r="C3105" t="s">
        <v>14</v>
      </c>
      <c r="D3105">
        <v>39.948732</v>
      </c>
      <c r="E3105">
        <v>-75.159178600000004</v>
      </c>
      <c r="F3105" t="s">
        <v>10949</v>
      </c>
      <c r="G3105">
        <v>444</v>
      </c>
      <c r="H3105">
        <v>3.5</v>
      </c>
      <c r="I3105" t="s">
        <v>10959</v>
      </c>
      <c r="J3105">
        <v>1</v>
      </c>
      <c r="L3105" t="s">
        <v>10960</v>
      </c>
    </row>
    <row r="3106" spans="1:13" x14ac:dyDescent="0.3">
      <c r="A3106" t="s">
        <v>10947</v>
      </c>
      <c r="B3106" t="s">
        <v>10948</v>
      </c>
      <c r="C3106" t="s">
        <v>14</v>
      </c>
      <c r="D3106">
        <v>39.948732</v>
      </c>
      <c r="E3106">
        <v>-75.159178600000004</v>
      </c>
      <c r="F3106" t="s">
        <v>10949</v>
      </c>
      <c r="G3106">
        <v>444</v>
      </c>
      <c r="H3106">
        <v>3.5</v>
      </c>
      <c r="I3106" t="s">
        <v>10961</v>
      </c>
      <c r="J3106">
        <v>4</v>
      </c>
      <c r="K3106" t="s">
        <v>10962</v>
      </c>
      <c r="L3106" t="s">
        <v>10963</v>
      </c>
    </row>
    <row r="3107" spans="1:13" x14ac:dyDescent="0.3">
      <c r="A3107" t="s">
        <v>10947</v>
      </c>
      <c r="B3107" t="s">
        <v>10948</v>
      </c>
      <c r="C3107" t="s">
        <v>14</v>
      </c>
      <c r="D3107">
        <v>39.948732</v>
      </c>
      <c r="E3107">
        <v>-75.159178600000004</v>
      </c>
      <c r="F3107" t="s">
        <v>10949</v>
      </c>
      <c r="G3107">
        <v>444</v>
      </c>
      <c r="H3107">
        <v>3.5</v>
      </c>
      <c r="I3107" t="s">
        <v>10964</v>
      </c>
      <c r="J3107">
        <v>4</v>
      </c>
      <c r="K3107" t="s">
        <v>10965</v>
      </c>
      <c r="L3107" t="s">
        <v>10966</v>
      </c>
    </row>
    <row r="3108" spans="1:13" x14ac:dyDescent="0.3">
      <c r="A3108" t="s">
        <v>10947</v>
      </c>
      <c r="B3108" t="s">
        <v>10948</v>
      </c>
      <c r="C3108" t="s">
        <v>14</v>
      </c>
      <c r="D3108">
        <v>39.948732</v>
      </c>
      <c r="E3108">
        <v>-75.159178600000004</v>
      </c>
      <c r="F3108" t="s">
        <v>10949</v>
      </c>
      <c r="G3108">
        <v>444</v>
      </c>
      <c r="H3108">
        <v>3.5</v>
      </c>
      <c r="I3108" t="s">
        <v>10967</v>
      </c>
      <c r="J3108">
        <v>5</v>
      </c>
      <c r="K3108" t="s">
        <v>10968</v>
      </c>
      <c r="L3108" t="s">
        <v>10969</v>
      </c>
    </row>
    <row r="3109" spans="1:13" x14ac:dyDescent="0.3">
      <c r="A3109" t="s">
        <v>10947</v>
      </c>
      <c r="B3109" t="s">
        <v>10948</v>
      </c>
      <c r="C3109" t="s">
        <v>14</v>
      </c>
      <c r="D3109">
        <v>39.948732</v>
      </c>
      <c r="E3109">
        <v>-75.159178600000004</v>
      </c>
      <c r="F3109" t="s">
        <v>10949</v>
      </c>
      <c r="G3109">
        <v>444</v>
      </c>
      <c r="H3109">
        <v>3.5</v>
      </c>
      <c r="I3109" t="s">
        <v>10970</v>
      </c>
      <c r="J3109">
        <v>4</v>
      </c>
      <c r="K3109" t="s">
        <v>10971</v>
      </c>
      <c r="L3109" t="s">
        <v>245</v>
      </c>
    </row>
    <row r="3110" spans="1:13" x14ac:dyDescent="0.3">
      <c r="A3110" t="s">
        <v>10947</v>
      </c>
      <c r="B3110" t="s">
        <v>10948</v>
      </c>
      <c r="C3110" t="s">
        <v>14</v>
      </c>
      <c r="D3110">
        <v>39.948732</v>
      </c>
      <c r="E3110">
        <v>-75.159178600000004</v>
      </c>
      <c r="F3110" t="s">
        <v>10949</v>
      </c>
      <c r="G3110">
        <v>444</v>
      </c>
      <c r="H3110">
        <v>3.5</v>
      </c>
      <c r="I3110" t="s">
        <v>10972</v>
      </c>
      <c r="J3110">
        <v>2</v>
      </c>
      <c r="K3110" t="s">
        <v>10973</v>
      </c>
      <c r="L3110" t="s">
        <v>10974</v>
      </c>
      <c r="M3110" t="s">
        <v>10975</v>
      </c>
    </row>
    <row r="3111" spans="1:13" x14ac:dyDescent="0.3">
      <c r="A3111" t="s">
        <v>10947</v>
      </c>
      <c r="B3111" t="s">
        <v>10948</v>
      </c>
      <c r="C3111" t="s">
        <v>14</v>
      </c>
      <c r="D3111">
        <v>39.948732</v>
      </c>
      <c r="E3111">
        <v>-75.159178600000004</v>
      </c>
      <c r="F3111" t="s">
        <v>10949</v>
      </c>
      <c r="G3111">
        <v>444</v>
      </c>
      <c r="H3111">
        <v>3.5</v>
      </c>
      <c r="I3111" t="s">
        <v>10976</v>
      </c>
      <c r="J3111">
        <v>4</v>
      </c>
      <c r="L3111" t="s">
        <v>10977</v>
      </c>
    </row>
    <row r="3112" spans="1:13" x14ac:dyDescent="0.3">
      <c r="A3112" t="s">
        <v>10978</v>
      </c>
      <c r="B3112" t="s">
        <v>10979</v>
      </c>
      <c r="C3112" t="s">
        <v>14</v>
      </c>
      <c r="D3112">
        <v>39.948089000000003</v>
      </c>
      <c r="E3112">
        <v>-75.159211142299995</v>
      </c>
      <c r="F3112" t="s">
        <v>10980</v>
      </c>
      <c r="G3112">
        <v>443</v>
      </c>
      <c r="H3112">
        <v>4</v>
      </c>
      <c r="I3112" t="s">
        <v>10981</v>
      </c>
      <c r="J3112">
        <v>3</v>
      </c>
      <c r="K3112" t="s">
        <v>10982</v>
      </c>
      <c r="L3112" t="s">
        <v>10983</v>
      </c>
    </row>
    <row r="3113" spans="1:13" x14ac:dyDescent="0.3">
      <c r="A3113" t="s">
        <v>10978</v>
      </c>
      <c r="B3113" t="s">
        <v>10979</v>
      </c>
      <c r="C3113" t="s">
        <v>14</v>
      </c>
      <c r="D3113">
        <v>39.948089000000003</v>
      </c>
      <c r="E3113">
        <v>-75.159211142299995</v>
      </c>
      <c r="F3113" t="s">
        <v>10980</v>
      </c>
      <c r="G3113">
        <v>443</v>
      </c>
      <c r="H3113">
        <v>4</v>
      </c>
      <c r="I3113" t="s">
        <v>10984</v>
      </c>
      <c r="J3113">
        <v>4</v>
      </c>
      <c r="K3113" t="s">
        <v>10985</v>
      </c>
      <c r="L3113" t="s">
        <v>10986</v>
      </c>
    </row>
    <row r="3114" spans="1:13" x14ac:dyDescent="0.3">
      <c r="A3114" t="s">
        <v>10978</v>
      </c>
      <c r="B3114" t="s">
        <v>10979</v>
      </c>
      <c r="C3114" t="s">
        <v>14</v>
      </c>
      <c r="D3114">
        <v>39.948089000000003</v>
      </c>
      <c r="E3114">
        <v>-75.159211142299995</v>
      </c>
      <c r="F3114" t="s">
        <v>10980</v>
      </c>
      <c r="G3114">
        <v>443</v>
      </c>
      <c r="H3114">
        <v>4</v>
      </c>
      <c r="I3114" t="s">
        <v>10987</v>
      </c>
      <c r="J3114">
        <v>2</v>
      </c>
      <c r="K3114" t="s">
        <v>10988</v>
      </c>
      <c r="L3114" t="s">
        <v>10989</v>
      </c>
    </row>
    <row r="3115" spans="1:13" x14ac:dyDescent="0.3">
      <c r="A3115" t="s">
        <v>10978</v>
      </c>
      <c r="B3115" t="s">
        <v>10979</v>
      </c>
      <c r="C3115" t="s">
        <v>14</v>
      </c>
      <c r="D3115">
        <v>39.948089000000003</v>
      </c>
      <c r="E3115">
        <v>-75.159211142299995</v>
      </c>
      <c r="F3115" t="s">
        <v>10980</v>
      </c>
      <c r="G3115">
        <v>443</v>
      </c>
      <c r="H3115">
        <v>4</v>
      </c>
      <c r="I3115" t="s">
        <v>10990</v>
      </c>
      <c r="J3115">
        <v>4</v>
      </c>
      <c r="K3115" t="s">
        <v>10991</v>
      </c>
      <c r="L3115" t="e">
        <f>-z53iUp2AtKf5In8sWOCyA</f>
        <v>#NAME?</v>
      </c>
    </row>
    <row r="3116" spans="1:13" x14ac:dyDescent="0.3">
      <c r="A3116" t="s">
        <v>10978</v>
      </c>
      <c r="B3116" t="s">
        <v>10979</v>
      </c>
      <c r="C3116" t="s">
        <v>14</v>
      </c>
      <c r="D3116">
        <v>39.948089000000003</v>
      </c>
      <c r="E3116">
        <v>-75.159211142299995</v>
      </c>
      <c r="F3116" t="s">
        <v>10980</v>
      </c>
      <c r="G3116">
        <v>443</v>
      </c>
      <c r="H3116">
        <v>4</v>
      </c>
      <c r="I3116" t="s">
        <v>10992</v>
      </c>
      <c r="J3116">
        <v>4</v>
      </c>
      <c r="L3116" t="s">
        <v>5714</v>
      </c>
    </row>
    <row r="3117" spans="1:13" x14ac:dyDescent="0.3">
      <c r="A3117" t="s">
        <v>10978</v>
      </c>
      <c r="B3117" t="s">
        <v>10979</v>
      </c>
      <c r="C3117" t="s">
        <v>14</v>
      </c>
      <c r="D3117">
        <v>39.948089000000003</v>
      </c>
      <c r="E3117">
        <v>-75.159211142299995</v>
      </c>
      <c r="F3117" t="s">
        <v>10980</v>
      </c>
      <c r="G3117">
        <v>443</v>
      </c>
      <c r="H3117">
        <v>4</v>
      </c>
      <c r="I3117" t="s">
        <v>10993</v>
      </c>
      <c r="J3117">
        <v>2</v>
      </c>
      <c r="L3117" t="e">
        <f>-z53iUp2AtKf5In8sWOCyA</f>
        <v>#NAME?</v>
      </c>
    </row>
    <row r="3118" spans="1:13" x14ac:dyDescent="0.3">
      <c r="A3118" t="s">
        <v>10978</v>
      </c>
      <c r="B3118" t="s">
        <v>10979</v>
      </c>
      <c r="C3118" t="s">
        <v>14</v>
      </c>
      <c r="D3118">
        <v>39.948089000000003</v>
      </c>
      <c r="E3118">
        <v>-75.159211142299995</v>
      </c>
      <c r="F3118" t="s">
        <v>10980</v>
      </c>
      <c r="G3118">
        <v>443</v>
      </c>
      <c r="H3118">
        <v>4</v>
      </c>
      <c r="I3118" t="s">
        <v>10994</v>
      </c>
      <c r="J3118">
        <v>4</v>
      </c>
      <c r="K3118" t="s">
        <v>10995</v>
      </c>
      <c r="L3118" t="e">
        <f>-D9dcHFhzLuQfs6P3S39Rw</f>
        <v>#NAME?</v>
      </c>
    </row>
    <row r="3119" spans="1:13" x14ac:dyDescent="0.3">
      <c r="A3119" t="s">
        <v>10978</v>
      </c>
      <c r="B3119" t="s">
        <v>10979</v>
      </c>
      <c r="C3119" t="s">
        <v>14</v>
      </c>
      <c r="D3119">
        <v>39.948089000000003</v>
      </c>
      <c r="E3119">
        <v>-75.159211142299995</v>
      </c>
      <c r="F3119" t="s">
        <v>10980</v>
      </c>
      <c r="G3119">
        <v>443</v>
      </c>
      <c r="H3119">
        <v>4</v>
      </c>
      <c r="I3119" t="s">
        <v>10996</v>
      </c>
      <c r="J3119">
        <v>5</v>
      </c>
      <c r="K3119" t="s">
        <v>10997</v>
      </c>
      <c r="L3119" t="s">
        <v>10998</v>
      </c>
    </row>
    <row r="3120" spans="1:13" x14ac:dyDescent="0.3">
      <c r="A3120" t="s">
        <v>10978</v>
      </c>
      <c r="B3120" t="s">
        <v>10979</v>
      </c>
      <c r="C3120" t="s">
        <v>14</v>
      </c>
      <c r="D3120">
        <v>39.948089000000003</v>
      </c>
      <c r="E3120">
        <v>-75.159211142299995</v>
      </c>
      <c r="F3120" t="s">
        <v>10980</v>
      </c>
      <c r="G3120">
        <v>443</v>
      </c>
      <c r="H3120">
        <v>4</v>
      </c>
      <c r="I3120" t="s">
        <v>10999</v>
      </c>
      <c r="J3120">
        <v>5</v>
      </c>
      <c r="K3120" t="s">
        <v>11000</v>
      </c>
      <c r="L3120" t="s">
        <v>11001</v>
      </c>
    </row>
    <row r="3121" spans="1:35" x14ac:dyDescent="0.3">
      <c r="A3121" t="s">
        <v>10978</v>
      </c>
      <c r="B3121" t="s">
        <v>10979</v>
      </c>
      <c r="C3121" t="s">
        <v>14</v>
      </c>
      <c r="D3121">
        <v>39.948089000000003</v>
      </c>
      <c r="E3121">
        <v>-75.159211142299995</v>
      </c>
      <c r="F3121" t="s">
        <v>10980</v>
      </c>
      <c r="G3121">
        <v>443</v>
      </c>
      <c r="H3121">
        <v>4</v>
      </c>
      <c r="I3121" t="e">
        <f>-d3BCdgQ9UA3I67jYHnfmQ</f>
        <v>#NAME?</v>
      </c>
      <c r="J3121">
        <v>4</v>
      </c>
      <c r="K3121" t="s">
        <v>11002</v>
      </c>
      <c r="L3121" t="s">
        <v>11003</v>
      </c>
    </row>
    <row r="3122" spans="1:35" x14ac:dyDescent="0.3">
      <c r="A3122" t="s">
        <v>11004</v>
      </c>
      <c r="B3122" t="s">
        <v>11005</v>
      </c>
      <c r="C3122" t="s">
        <v>14</v>
      </c>
      <c r="D3122">
        <v>39.950363099999997</v>
      </c>
      <c r="E3122">
        <v>-75.166224600000007</v>
      </c>
      <c r="F3122" t="s">
        <v>11006</v>
      </c>
      <c r="G3122">
        <v>443</v>
      </c>
      <c r="H3122">
        <v>3.5</v>
      </c>
      <c r="I3122" t="s">
        <v>11007</v>
      </c>
      <c r="J3122">
        <v>5</v>
      </c>
      <c r="K3122" t="s">
        <v>11008</v>
      </c>
      <c r="L3122" t="s">
        <v>11009</v>
      </c>
    </row>
    <row r="3123" spans="1:35" x14ac:dyDescent="0.3">
      <c r="A3123" t="s">
        <v>11004</v>
      </c>
      <c r="B3123" t="s">
        <v>11005</v>
      </c>
      <c r="C3123" t="s">
        <v>14</v>
      </c>
      <c r="D3123">
        <v>39.950363099999997</v>
      </c>
      <c r="E3123">
        <v>-75.166224600000007</v>
      </c>
      <c r="F3123" t="s">
        <v>11006</v>
      </c>
      <c r="G3123">
        <v>443</v>
      </c>
      <c r="H3123">
        <v>3.5</v>
      </c>
      <c r="I3123" t="s">
        <v>11010</v>
      </c>
      <c r="J3123">
        <v>5</v>
      </c>
      <c r="K3123" t="s">
        <v>11011</v>
      </c>
      <c r="L3123" t="s">
        <v>11012</v>
      </c>
      <c r="M3123" t="s">
        <v>11013</v>
      </c>
      <c r="N3123" t="s">
        <v>11014</v>
      </c>
      <c r="O3123" t="s">
        <v>11015</v>
      </c>
      <c r="P3123" t="s">
        <v>11016</v>
      </c>
      <c r="Q3123" t="s">
        <v>11017</v>
      </c>
      <c r="R3123" t="s">
        <v>11018</v>
      </c>
      <c r="S3123" t="s">
        <v>11019</v>
      </c>
      <c r="T3123" t="s">
        <v>11020</v>
      </c>
      <c r="U3123" t="s">
        <v>11021</v>
      </c>
    </row>
    <row r="3124" spans="1:35" x14ac:dyDescent="0.3">
      <c r="A3124" t="s">
        <v>11004</v>
      </c>
      <c r="B3124" t="s">
        <v>11005</v>
      </c>
      <c r="C3124" t="s">
        <v>14</v>
      </c>
      <c r="D3124">
        <v>39.950363099999997</v>
      </c>
      <c r="E3124">
        <v>-75.166224600000007</v>
      </c>
      <c r="F3124" t="s">
        <v>11006</v>
      </c>
      <c r="G3124">
        <v>443</v>
      </c>
      <c r="H3124">
        <v>3.5</v>
      </c>
      <c r="I3124" t="s">
        <v>11022</v>
      </c>
      <c r="J3124">
        <v>4</v>
      </c>
      <c r="K3124" t="s">
        <v>11023</v>
      </c>
      <c r="L3124" t="s">
        <v>11024</v>
      </c>
    </row>
    <row r="3125" spans="1:35" x14ac:dyDescent="0.3">
      <c r="A3125" t="s">
        <v>11004</v>
      </c>
      <c r="B3125" t="s">
        <v>11005</v>
      </c>
      <c r="C3125" t="s">
        <v>14</v>
      </c>
      <c r="D3125">
        <v>39.950363099999997</v>
      </c>
      <c r="E3125">
        <v>-75.166224600000007</v>
      </c>
      <c r="F3125" t="s">
        <v>11006</v>
      </c>
      <c r="G3125">
        <v>443</v>
      </c>
      <c r="H3125">
        <v>3.5</v>
      </c>
      <c r="I3125" t="s">
        <v>11025</v>
      </c>
      <c r="J3125">
        <v>1</v>
      </c>
      <c r="L3125" t="s">
        <v>11026</v>
      </c>
    </row>
    <row r="3126" spans="1:35" x14ac:dyDescent="0.3">
      <c r="A3126" t="s">
        <v>11004</v>
      </c>
      <c r="B3126" t="s">
        <v>11005</v>
      </c>
      <c r="C3126" t="s">
        <v>14</v>
      </c>
      <c r="D3126">
        <v>39.950363099999997</v>
      </c>
      <c r="E3126">
        <v>-75.166224600000007</v>
      </c>
      <c r="F3126" t="s">
        <v>11006</v>
      </c>
      <c r="G3126">
        <v>443</v>
      </c>
      <c r="H3126">
        <v>3.5</v>
      </c>
      <c r="I3126" t="s">
        <v>11027</v>
      </c>
      <c r="J3126">
        <v>4</v>
      </c>
      <c r="K3126" t="s">
        <v>11028</v>
      </c>
      <c r="L3126" t="s">
        <v>11029</v>
      </c>
    </row>
    <row r="3127" spans="1:35" x14ac:dyDescent="0.3">
      <c r="A3127" t="s">
        <v>11004</v>
      </c>
      <c r="B3127" t="s">
        <v>11005</v>
      </c>
      <c r="C3127" t="s">
        <v>14</v>
      </c>
      <c r="D3127">
        <v>39.950363099999997</v>
      </c>
      <c r="E3127">
        <v>-75.166224600000007</v>
      </c>
      <c r="F3127" t="s">
        <v>11006</v>
      </c>
      <c r="G3127">
        <v>443</v>
      </c>
      <c r="H3127">
        <v>3.5</v>
      </c>
      <c r="I3127" t="s">
        <v>11030</v>
      </c>
      <c r="J3127">
        <v>4</v>
      </c>
      <c r="K3127" t="s">
        <v>11031</v>
      </c>
      <c r="L3127" t="s">
        <v>11032</v>
      </c>
    </row>
    <row r="3128" spans="1:35" x14ac:dyDescent="0.3">
      <c r="A3128" t="s">
        <v>11004</v>
      </c>
      <c r="B3128" t="s">
        <v>11005</v>
      </c>
      <c r="C3128" t="s">
        <v>14</v>
      </c>
      <c r="D3128">
        <v>39.950363099999997</v>
      </c>
      <c r="E3128">
        <v>-75.166224600000007</v>
      </c>
      <c r="F3128" t="s">
        <v>11006</v>
      </c>
      <c r="G3128">
        <v>443</v>
      </c>
      <c r="H3128">
        <v>3.5</v>
      </c>
      <c r="I3128" t="s">
        <v>11033</v>
      </c>
      <c r="J3128">
        <v>3</v>
      </c>
      <c r="K3128" t="s">
        <v>11034</v>
      </c>
      <c r="L3128" t="s">
        <v>11035</v>
      </c>
    </row>
    <row r="3129" spans="1:35" x14ac:dyDescent="0.3">
      <c r="A3129" t="s">
        <v>11004</v>
      </c>
      <c r="B3129" t="s">
        <v>11005</v>
      </c>
      <c r="C3129" t="s">
        <v>14</v>
      </c>
      <c r="D3129">
        <v>39.950363099999997</v>
      </c>
      <c r="E3129">
        <v>-75.166224600000007</v>
      </c>
      <c r="F3129" t="s">
        <v>11006</v>
      </c>
      <c r="G3129">
        <v>443</v>
      </c>
      <c r="H3129">
        <v>3.5</v>
      </c>
      <c r="I3129" t="s">
        <v>11036</v>
      </c>
      <c r="J3129">
        <v>4</v>
      </c>
      <c r="L3129" t="s">
        <v>3420</v>
      </c>
    </row>
    <row r="3130" spans="1:35" x14ac:dyDescent="0.3">
      <c r="A3130" t="s">
        <v>11004</v>
      </c>
      <c r="B3130" t="s">
        <v>11005</v>
      </c>
      <c r="C3130" t="s">
        <v>14</v>
      </c>
      <c r="D3130">
        <v>39.950363099999997</v>
      </c>
      <c r="E3130">
        <v>-75.166224600000007</v>
      </c>
      <c r="F3130" t="s">
        <v>11006</v>
      </c>
      <c r="G3130">
        <v>443</v>
      </c>
      <c r="H3130">
        <v>3.5</v>
      </c>
      <c r="I3130" t="s">
        <v>11037</v>
      </c>
      <c r="J3130">
        <v>4</v>
      </c>
      <c r="K3130" t="s">
        <v>11038</v>
      </c>
      <c r="L3130" t="s">
        <v>11039</v>
      </c>
    </row>
    <row r="3131" spans="1:35" x14ac:dyDescent="0.3">
      <c r="A3131" t="s">
        <v>11004</v>
      </c>
      <c r="B3131" t="s">
        <v>11005</v>
      </c>
      <c r="C3131" t="s">
        <v>14</v>
      </c>
      <c r="D3131">
        <v>39.950363099999997</v>
      </c>
      <c r="E3131">
        <v>-75.166224600000007</v>
      </c>
      <c r="F3131" t="s">
        <v>11006</v>
      </c>
      <c r="G3131">
        <v>443</v>
      </c>
      <c r="H3131">
        <v>3.5</v>
      </c>
      <c r="I3131" t="s">
        <v>11040</v>
      </c>
      <c r="J3131">
        <v>2</v>
      </c>
      <c r="L3131" t="s">
        <v>11041</v>
      </c>
    </row>
    <row r="3132" spans="1:35" x14ac:dyDescent="0.3">
      <c r="A3132" t="s">
        <v>11042</v>
      </c>
      <c r="B3132" t="s">
        <v>11043</v>
      </c>
      <c r="C3132" t="s">
        <v>14</v>
      </c>
      <c r="D3132">
        <v>39.950322999999997</v>
      </c>
      <c r="E3132">
        <v>-75.170537999999993</v>
      </c>
      <c r="F3132" t="s">
        <v>11044</v>
      </c>
      <c r="G3132">
        <v>441</v>
      </c>
      <c r="H3132">
        <v>3.5</v>
      </c>
      <c r="I3132" t="s">
        <v>11045</v>
      </c>
      <c r="J3132">
        <v>2</v>
      </c>
      <c r="K3132" t="s">
        <v>11046</v>
      </c>
      <c r="L3132" t="s">
        <v>11047</v>
      </c>
      <c r="M3132" t="s">
        <v>11048</v>
      </c>
      <c r="N3132" t="s">
        <v>11049</v>
      </c>
      <c r="O3132" t="s">
        <v>11050</v>
      </c>
      <c r="P3132" t="s">
        <v>11051</v>
      </c>
      <c r="Q3132" t="s">
        <v>11052</v>
      </c>
      <c r="R3132" t="s">
        <v>11053</v>
      </c>
      <c r="S3132" t="s">
        <v>11054</v>
      </c>
      <c r="T3132" t="s">
        <v>11055</v>
      </c>
      <c r="U3132" t="s">
        <v>11056</v>
      </c>
      <c r="V3132" t="s">
        <v>11057</v>
      </c>
      <c r="W3132" t="s">
        <v>11058</v>
      </c>
      <c r="X3132" t="s">
        <v>11059</v>
      </c>
      <c r="Y3132" t="s">
        <v>11060</v>
      </c>
      <c r="Z3132" t="s">
        <v>11061</v>
      </c>
      <c r="AA3132" t="s">
        <v>11062</v>
      </c>
      <c r="AB3132" t="s">
        <v>11063</v>
      </c>
      <c r="AC3132" t="s">
        <v>11064</v>
      </c>
      <c r="AD3132" t="s">
        <v>11065</v>
      </c>
      <c r="AE3132" t="s">
        <v>11066</v>
      </c>
      <c r="AF3132" t="s">
        <v>11067</v>
      </c>
      <c r="AG3132" t="s">
        <v>11068</v>
      </c>
      <c r="AH3132" t="s">
        <v>11069</v>
      </c>
      <c r="AI3132" t="s">
        <v>11070</v>
      </c>
    </row>
    <row r="3133" spans="1:35" x14ac:dyDescent="0.3">
      <c r="A3133" t="s">
        <v>11042</v>
      </c>
      <c r="B3133" t="s">
        <v>11043</v>
      </c>
      <c r="C3133" t="s">
        <v>14</v>
      </c>
      <c r="D3133">
        <v>39.950322999999997</v>
      </c>
      <c r="E3133">
        <v>-75.170537999999993</v>
      </c>
      <c r="F3133" t="s">
        <v>11044</v>
      </c>
      <c r="G3133">
        <v>441</v>
      </c>
      <c r="H3133">
        <v>3.5</v>
      </c>
      <c r="I3133" t="s">
        <v>11071</v>
      </c>
      <c r="J3133">
        <v>3</v>
      </c>
      <c r="K3133" t="s">
        <v>11072</v>
      </c>
      <c r="L3133" t="s">
        <v>2785</v>
      </c>
    </row>
    <row r="3134" spans="1:35" x14ac:dyDescent="0.3">
      <c r="A3134" t="s">
        <v>11042</v>
      </c>
      <c r="B3134" t="s">
        <v>11043</v>
      </c>
      <c r="C3134" t="s">
        <v>14</v>
      </c>
      <c r="D3134">
        <v>39.950322999999997</v>
      </c>
      <c r="E3134">
        <v>-75.170537999999993</v>
      </c>
      <c r="F3134" t="s">
        <v>11044</v>
      </c>
      <c r="G3134">
        <v>441</v>
      </c>
      <c r="H3134">
        <v>3.5</v>
      </c>
      <c r="I3134" t="s">
        <v>11073</v>
      </c>
      <c r="J3134">
        <v>4</v>
      </c>
      <c r="K3134" t="s">
        <v>11074</v>
      </c>
      <c r="L3134" t="s">
        <v>11075</v>
      </c>
    </row>
    <row r="3135" spans="1:35" x14ac:dyDescent="0.3">
      <c r="A3135" t="s">
        <v>11042</v>
      </c>
      <c r="B3135" t="s">
        <v>11043</v>
      </c>
      <c r="C3135" t="s">
        <v>14</v>
      </c>
      <c r="D3135">
        <v>39.950322999999997</v>
      </c>
      <c r="E3135">
        <v>-75.170537999999993</v>
      </c>
      <c r="F3135" t="s">
        <v>11044</v>
      </c>
      <c r="G3135">
        <v>441</v>
      </c>
      <c r="H3135">
        <v>3.5</v>
      </c>
      <c r="I3135" t="s">
        <v>11076</v>
      </c>
      <c r="J3135">
        <v>3</v>
      </c>
      <c r="K3135" t="s">
        <v>11077</v>
      </c>
      <c r="L3135" t="s">
        <v>11078</v>
      </c>
      <c r="M3135" t="s">
        <v>11079</v>
      </c>
      <c r="N3135" t="s">
        <v>11080</v>
      </c>
      <c r="O3135" t="s">
        <v>11081</v>
      </c>
    </row>
    <row r="3136" spans="1:35" x14ac:dyDescent="0.3">
      <c r="A3136" t="s">
        <v>11042</v>
      </c>
      <c r="B3136" t="s">
        <v>11043</v>
      </c>
      <c r="C3136" t="s">
        <v>14</v>
      </c>
      <c r="D3136">
        <v>39.950322999999997</v>
      </c>
      <c r="E3136">
        <v>-75.170537999999993</v>
      </c>
      <c r="F3136" t="s">
        <v>11044</v>
      </c>
      <c r="G3136">
        <v>441</v>
      </c>
      <c r="H3136">
        <v>3.5</v>
      </c>
      <c r="I3136" t="s">
        <v>11082</v>
      </c>
      <c r="J3136">
        <v>3</v>
      </c>
      <c r="K3136" t="s">
        <v>11083</v>
      </c>
      <c r="L3136" t="s">
        <v>11084</v>
      </c>
    </row>
    <row r="3137" spans="1:12" x14ac:dyDescent="0.3">
      <c r="A3137" t="s">
        <v>11042</v>
      </c>
      <c r="B3137" t="s">
        <v>11043</v>
      </c>
      <c r="C3137" t="s">
        <v>14</v>
      </c>
      <c r="D3137">
        <v>39.950322999999997</v>
      </c>
      <c r="E3137">
        <v>-75.170537999999993</v>
      </c>
      <c r="F3137" t="s">
        <v>11044</v>
      </c>
      <c r="G3137">
        <v>441</v>
      </c>
      <c r="H3137">
        <v>3.5</v>
      </c>
      <c r="I3137" t="s">
        <v>11085</v>
      </c>
      <c r="J3137">
        <v>3</v>
      </c>
      <c r="K3137" t="s">
        <v>11086</v>
      </c>
      <c r="L3137" t="s">
        <v>11087</v>
      </c>
    </row>
    <row r="3138" spans="1:12" x14ac:dyDescent="0.3">
      <c r="A3138" t="s">
        <v>11042</v>
      </c>
      <c r="B3138" t="s">
        <v>11043</v>
      </c>
      <c r="C3138" t="s">
        <v>14</v>
      </c>
      <c r="D3138">
        <v>39.950322999999997</v>
      </c>
      <c r="E3138">
        <v>-75.170537999999993</v>
      </c>
      <c r="F3138" t="s">
        <v>11044</v>
      </c>
      <c r="G3138">
        <v>441</v>
      </c>
      <c r="H3138">
        <v>3.5</v>
      </c>
      <c r="I3138" t="s">
        <v>11088</v>
      </c>
      <c r="J3138">
        <v>2</v>
      </c>
      <c r="K3138" t="s">
        <v>11089</v>
      </c>
      <c r="L3138" t="s">
        <v>6262</v>
      </c>
    </row>
    <row r="3139" spans="1:12" x14ac:dyDescent="0.3">
      <c r="A3139" t="s">
        <v>11042</v>
      </c>
      <c r="B3139" t="s">
        <v>11043</v>
      </c>
      <c r="C3139" t="s">
        <v>14</v>
      </c>
      <c r="D3139">
        <v>39.950322999999997</v>
      </c>
      <c r="E3139">
        <v>-75.170537999999993</v>
      </c>
      <c r="F3139" t="s">
        <v>11044</v>
      </c>
      <c r="G3139">
        <v>441</v>
      </c>
      <c r="H3139">
        <v>3.5</v>
      </c>
      <c r="I3139" t="s">
        <v>11090</v>
      </c>
      <c r="J3139">
        <v>5</v>
      </c>
      <c r="K3139" t="s">
        <v>11091</v>
      </c>
      <c r="L3139" t="s">
        <v>11092</v>
      </c>
    </row>
    <row r="3140" spans="1:12" x14ac:dyDescent="0.3">
      <c r="A3140" t="s">
        <v>11042</v>
      </c>
      <c r="B3140" t="s">
        <v>11043</v>
      </c>
      <c r="C3140" t="s">
        <v>14</v>
      </c>
      <c r="D3140">
        <v>39.950322999999997</v>
      </c>
      <c r="E3140">
        <v>-75.170537999999993</v>
      </c>
      <c r="F3140" t="s">
        <v>11044</v>
      </c>
      <c r="G3140">
        <v>441</v>
      </c>
      <c r="H3140">
        <v>3.5</v>
      </c>
      <c r="I3140" t="s">
        <v>11093</v>
      </c>
      <c r="J3140">
        <v>2</v>
      </c>
      <c r="K3140" t="s">
        <v>11094</v>
      </c>
      <c r="L3140" t="s">
        <v>11095</v>
      </c>
    </row>
    <row r="3141" spans="1:12" x14ac:dyDescent="0.3">
      <c r="A3141" t="s">
        <v>11042</v>
      </c>
      <c r="B3141" t="s">
        <v>11043</v>
      </c>
      <c r="C3141" t="s">
        <v>14</v>
      </c>
      <c r="D3141">
        <v>39.950322999999997</v>
      </c>
      <c r="E3141">
        <v>-75.170537999999993</v>
      </c>
      <c r="F3141" t="s">
        <v>11044</v>
      </c>
      <c r="G3141">
        <v>441</v>
      </c>
      <c r="H3141">
        <v>3.5</v>
      </c>
      <c r="I3141" t="s">
        <v>11096</v>
      </c>
      <c r="J3141">
        <v>5</v>
      </c>
      <c r="K3141" t="s">
        <v>11097</v>
      </c>
      <c r="L3141" t="s">
        <v>11098</v>
      </c>
    </row>
    <row r="3142" spans="1:12" x14ac:dyDescent="0.3">
      <c r="A3142" t="s">
        <v>11099</v>
      </c>
      <c r="B3142" t="s">
        <v>11100</v>
      </c>
      <c r="C3142" t="s">
        <v>14</v>
      </c>
      <c r="D3142">
        <v>39.960394999999998</v>
      </c>
      <c r="E3142">
        <v>-75.169674999999998</v>
      </c>
      <c r="F3142" t="s">
        <v>11101</v>
      </c>
      <c r="G3142">
        <v>439</v>
      </c>
      <c r="H3142">
        <v>3.5</v>
      </c>
      <c r="I3142" t="s">
        <v>11102</v>
      </c>
      <c r="J3142">
        <v>4</v>
      </c>
      <c r="K3142" t="s">
        <v>11103</v>
      </c>
      <c r="L3142" t="s">
        <v>11104</v>
      </c>
    </row>
    <row r="3143" spans="1:12" x14ac:dyDescent="0.3">
      <c r="A3143" t="s">
        <v>11099</v>
      </c>
      <c r="B3143" t="s">
        <v>11100</v>
      </c>
      <c r="C3143" t="s">
        <v>14</v>
      </c>
      <c r="D3143">
        <v>39.960394999999998</v>
      </c>
      <c r="E3143">
        <v>-75.169674999999998</v>
      </c>
      <c r="F3143" t="s">
        <v>11101</v>
      </c>
      <c r="G3143">
        <v>439</v>
      </c>
      <c r="H3143">
        <v>3.5</v>
      </c>
      <c r="I3143" t="s">
        <v>11105</v>
      </c>
      <c r="J3143">
        <v>2</v>
      </c>
      <c r="K3143" t="s">
        <v>11106</v>
      </c>
      <c r="L3143" t="s">
        <v>11107</v>
      </c>
    </row>
    <row r="3144" spans="1:12" x14ac:dyDescent="0.3">
      <c r="A3144" t="s">
        <v>11099</v>
      </c>
      <c r="B3144" t="s">
        <v>11100</v>
      </c>
      <c r="C3144" t="s">
        <v>14</v>
      </c>
      <c r="D3144">
        <v>39.960394999999998</v>
      </c>
      <c r="E3144">
        <v>-75.169674999999998</v>
      </c>
      <c r="F3144" t="s">
        <v>11101</v>
      </c>
      <c r="G3144">
        <v>439</v>
      </c>
      <c r="H3144">
        <v>3.5</v>
      </c>
      <c r="I3144" t="s">
        <v>11108</v>
      </c>
      <c r="J3144">
        <v>4</v>
      </c>
      <c r="K3144" t="s">
        <v>11109</v>
      </c>
      <c r="L3144" t="s">
        <v>8437</v>
      </c>
    </row>
    <row r="3145" spans="1:12" x14ac:dyDescent="0.3">
      <c r="A3145" t="s">
        <v>11099</v>
      </c>
      <c r="B3145" t="s">
        <v>11100</v>
      </c>
      <c r="C3145" t="s">
        <v>14</v>
      </c>
      <c r="D3145">
        <v>39.960394999999998</v>
      </c>
      <c r="E3145">
        <v>-75.169674999999998</v>
      </c>
      <c r="F3145" t="s">
        <v>11101</v>
      </c>
      <c r="G3145">
        <v>439</v>
      </c>
      <c r="H3145">
        <v>3.5</v>
      </c>
      <c r="I3145" t="s">
        <v>11110</v>
      </c>
      <c r="J3145">
        <v>5</v>
      </c>
      <c r="K3145" t="s">
        <v>11111</v>
      </c>
      <c r="L3145" t="s">
        <v>11112</v>
      </c>
    </row>
    <row r="3146" spans="1:12" x14ac:dyDescent="0.3">
      <c r="A3146" t="s">
        <v>11099</v>
      </c>
      <c r="B3146" t="s">
        <v>11100</v>
      </c>
      <c r="C3146" t="s">
        <v>14</v>
      </c>
      <c r="D3146">
        <v>39.960394999999998</v>
      </c>
      <c r="E3146">
        <v>-75.169674999999998</v>
      </c>
      <c r="F3146" t="s">
        <v>11101</v>
      </c>
      <c r="G3146">
        <v>439</v>
      </c>
      <c r="H3146">
        <v>3.5</v>
      </c>
      <c r="I3146" t="s">
        <v>11113</v>
      </c>
      <c r="J3146">
        <v>4</v>
      </c>
      <c r="K3146" t="s">
        <v>11114</v>
      </c>
      <c r="L3146" t="s">
        <v>3941</v>
      </c>
    </row>
    <row r="3147" spans="1:12" x14ac:dyDescent="0.3">
      <c r="A3147" t="s">
        <v>11099</v>
      </c>
      <c r="B3147" t="s">
        <v>11100</v>
      </c>
      <c r="C3147" t="s">
        <v>14</v>
      </c>
      <c r="D3147">
        <v>39.960394999999998</v>
      </c>
      <c r="E3147">
        <v>-75.169674999999998</v>
      </c>
      <c r="F3147" t="s">
        <v>11101</v>
      </c>
      <c r="G3147">
        <v>439</v>
      </c>
      <c r="H3147">
        <v>3.5</v>
      </c>
      <c r="I3147" t="s">
        <v>11115</v>
      </c>
      <c r="J3147">
        <v>4</v>
      </c>
      <c r="K3147" t="s">
        <v>11116</v>
      </c>
      <c r="L3147" t="s">
        <v>11117</v>
      </c>
    </row>
    <row r="3148" spans="1:12" x14ac:dyDescent="0.3">
      <c r="A3148" t="s">
        <v>11099</v>
      </c>
      <c r="B3148" t="s">
        <v>11100</v>
      </c>
      <c r="C3148" t="s">
        <v>14</v>
      </c>
      <c r="D3148">
        <v>39.960394999999998</v>
      </c>
      <c r="E3148">
        <v>-75.169674999999998</v>
      </c>
      <c r="F3148" t="s">
        <v>11101</v>
      </c>
      <c r="G3148">
        <v>439</v>
      </c>
      <c r="H3148">
        <v>3.5</v>
      </c>
      <c r="I3148" t="s">
        <v>11118</v>
      </c>
      <c r="J3148">
        <v>3</v>
      </c>
      <c r="K3148" t="s">
        <v>11119</v>
      </c>
      <c r="L3148" t="s">
        <v>1845</v>
      </c>
    </row>
    <row r="3149" spans="1:12" x14ac:dyDescent="0.3">
      <c r="A3149" t="s">
        <v>11099</v>
      </c>
      <c r="B3149" t="s">
        <v>11100</v>
      </c>
      <c r="C3149" t="s">
        <v>14</v>
      </c>
      <c r="D3149">
        <v>39.960394999999998</v>
      </c>
      <c r="E3149">
        <v>-75.169674999999998</v>
      </c>
      <c r="F3149" t="s">
        <v>11101</v>
      </c>
      <c r="G3149">
        <v>439</v>
      </c>
      <c r="H3149">
        <v>3.5</v>
      </c>
      <c r="I3149" t="s">
        <v>11120</v>
      </c>
      <c r="J3149">
        <v>1</v>
      </c>
      <c r="K3149" t="s">
        <v>11121</v>
      </c>
      <c r="L3149" t="s">
        <v>11122</v>
      </c>
    </row>
    <row r="3150" spans="1:12" x14ac:dyDescent="0.3">
      <c r="A3150" t="s">
        <v>11099</v>
      </c>
      <c r="B3150" t="s">
        <v>11100</v>
      </c>
      <c r="C3150" t="s">
        <v>14</v>
      </c>
      <c r="D3150">
        <v>39.960394999999998</v>
      </c>
      <c r="E3150">
        <v>-75.169674999999998</v>
      </c>
      <c r="F3150" t="s">
        <v>11101</v>
      </c>
      <c r="G3150">
        <v>439</v>
      </c>
      <c r="H3150">
        <v>3.5</v>
      </c>
      <c r="I3150" t="s">
        <v>11123</v>
      </c>
      <c r="J3150">
        <v>5</v>
      </c>
      <c r="L3150" t="s">
        <v>11124</v>
      </c>
    </row>
    <row r="3151" spans="1:12" x14ac:dyDescent="0.3">
      <c r="A3151" t="s">
        <v>11099</v>
      </c>
      <c r="B3151" t="s">
        <v>11100</v>
      </c>
      <c r="C3151" t="s">
        <v>14</v>
      </c>
      <c r="D3151">
        <v>39.960394999999998</v>
      </c>
      <c r="E3151">
        <v>-75.169674999999998</v>
      </c>
      <c r="F3151" t="s">
        <v>11101</v>
      </c>
      <c r="G3151">
        <v>439</v>
      </c>
      <c r="H3151">
        <v>3.5</v>
      </c>
      <c r="I3151" t="s">
        <v>11125</v>
      </c>
      <c r="J3151">
        <v>4</v>
      </c>
      <c r="L3151" t="s">
        <v>2711</v>
      </c>
    </row>
    <row r="3152" spans="1:12" x14ac:dyDescent="0.3">
      <c r="A3152" t="s">
        <v>11126</v>
      </c>
      <c r="B3152" t="s">
        <v>11127</v>
      </c>
      <c r="C3152" t="s">
        <v>14</v>
      </c>
      <c r="D3152">
        <v>39.967136901000003</v>
      </c>
      <c r="E3152">
        <v>-75.1402146458</v>
      </c>
      <c r="F3152" t="s">
        <v>11128</v>
      </c>
      <c r="G3152">
        <v>438</v>
      </c>
      <c r="H3152">
        <v>3.5</v>
      </c>
      <c r="I3152" t="s">
        <v>11129</v>
      </c>
      <c r="J3152">
        <v>3</v>
      </c>
      <c r="K3152" t="s">
        <v>11130</v>
      </c>
      <c r="L3152" t="s">
        <v>3379</v>
      </c>
    </row>
    <row r="3153" spans="1:13" x14ac:dyDescent="0.3">
      <c r="A3153" t="s">
        <v>11126</v>
      </c>
      <c r="B3153" t="s">
        <v>11127</v>
      </c>
      <c r="C3153" t="s">
        <v>14</v>
      </c>
      <c r="D3153">
        <v>39.967136901000003</v>
      </c>
      <c r="E3153">
        <v>-75.1402146458</v>
      </c>
      <c r="F3153" t="s">
        <v>11128</v>
      </c>
      <c r="G3153">
        <v>438</v>
      </c>
      <c r="H3153">
        <v>3.5</v>
      </c>
      <c r="I3153" t="s">
        <v>11131</v>
      </c>
      <c r="J3153">
        <v>5</v>
      </c>
      <c r="K3153" t="s">
        <v>11132</v>
      </c>
      <c r="L3153" t="s">
        <v>11133</v>
      </c>
    </row>
    <row r="3154" spans="1:13" x14ac:dyDescent="0.3">
      <c r="A3154" t="s">
        <v>11126</v>
      </c>
      <c r="B3154" t="s">
        <v>11127</v>
      </c>
      <c r="C3154" t="s">
        <v>14</v>
      </c>
      <c r="D3154">
        <v>39.967136901000003</v>
      </c>
      <c r="E3154">
        <v>-75.1402146458</v>
      </c>
      <c r="F3154" t="s">
        <v>11128</v>
      </c>
      <c r="G3154">
        <v>438</v>
      </c>
      <c r="H3154">
        <v>3.5</v>
      </c>
      <c r="I3154" t="s">
        <v>11134</v>
      </c>
      <c r="J3154">
        <v>5</v>
      </c>
      <c r="K3154" t="s">
        <v>11135</v>
      </c>
      <c r="L3154" t="s">
        <v>11136</v>
      </c>
    </row>
    <row r="3155" spans="1:13" x14ac:dyDescent="0.3">
      <c r="A3155" t="s">
        <v>11126</v>
      </c>
      <c r="B3155" t="s">
        <v>11127</v>
      </c>
      <c r="C3155" t="s">
        <v>14</v>
      </c>
      <c r="D3155">
        <v>39.967136901000003</v>
      </c>
      <c r="E3155">
        <v>-75.1402146458</v>
      </c>
      <c r="F3155" t="s">
        <v>11128</v>
      </c>
      <c r="G3155">
        <v>438</v>
      </c>
      <c r="H3155">
        <v>3.5</v>
      </c>
      <c r="I3155" t="s">
        <v>11137</v>
      </c>
      <c r="J3155">
        <v>4</v>
      </c>
      <c r="K3155" t="s">
        <v>11138</v>
      </c>
      <c r="L3155" t="s">
        <v>11139</v>
      </c>
    </row>
    <row r="3156" spans="1:13" x14ac:dyDescent="0.3">
      <c r="A3156" t="s">
        <v>11126</v>
      </c>
      <c r="B3156" t="s">
        <v>11127</v>
      </c>
      <c r="C3156" t="s">
        <v>14</v>
      </c>
      <c r="D3156">
        <v>39.967136901000003</v>
      </c>
      <c r="E3156">
        <v>-75.1402146458</v>
      </c>
      <c r="F3156" t="s">
        <v>11128</v>
      </c>
      <c r="G3156">
        <v>438</v>
      </c>
      <c r="H3156">
        <v>3.5</v>
      </c>
      <c r="I3156" t="s">
        <v>11140</v>
      </c>
      <c r="J3156">
        <v>4</v>
      </c>
      <c r="K3156" t="s">
        <v>11141</v>
      </c>
      <c r="L3156" t="s">
        <v>11142</v>
      </c>
    </row>
    <row r="3157" spans="1:13" x14ac:dyDescent="0.3">
      <c r="A3157" t="s">
        <v>11126</v>
      </c>
      <c r="B3157" t="s">
        <v>11127</v>
      </c>
      <c r="C3157" t="s">
        <v>14</v>
      </c>
      <c r="D3157">
        <v>39.967136901000003</v>
      </c>
      <c r="E3157">
        <v>-75.1402146458</v>
      </c>
      <c r="F3157" t="s">
        <v>11128</v>
      </c>
      <c r="G3157">
        <v>438</v>
      </c>
      <c r="H3157">
        <v>3.5</v>
      </c>
      <c r="I3157" t="s">
        <v>11143</v>
      </c>
      <c r="J3157">
        <v>4</v>
      </c>
      <c r="K3157" t="s">
        <v>11144</v>
      </c>
      <c r="L3157" t="s">
        <v>11145</v>
      </c>
    </row>
    <row r="3158" spans="1:13" x14ac:dyDescent="0.3">
      <c r="A3158" t="s">
        <v>11126</v>
      </c>
      <c r="B3158" t="s">
        <v>11127</v>
      </c>
      <c r="C3158" t="s">
        <v>14</v>
      </c>
      <c r="D3158">
        <v>39.967136901000003</v>
      </c>
      <c r="E3158">
        <v>-75.1402146458</v>
      </c>
      <c r="F3158" t="s">
        <v>11128</v>
      </c>
      <c r="G3158">
        <v>438</v>
      </c>
      <c r="H3158">
        <v>3.5</v>
      </c>
      <c r="I3158" t="s">
        <v>11146</v>
      </c>
      <c r="J3158">
        <v>4</v>
      </c>
      <c r="K3158" t="s">
        <v>11147</v>
      </c>
      <c r="L3158" t="s">
        <v>11148</v>
      </c>
    </row>
    <row r="3159" spans="1:13" x14ac:dyDescent="0.3">
      <c r="A3159" t="s">
        <v>11126</v>
      </c>
      <c r="B3159" t="s">
        <v>11127</v>
      </c>
      <c r="C3159" t="s">
        <v>14</v>
      </c>
      <c r="D3159">
        <v>39.967136901000003</v>
      </c>
      <c r="E3159">
        <v>-75.1402146458</v>
      </c>
      <c r="F3159" t="s">
        <v>11128</v>
      </c>
      <c r="G3159">
        <v>438</v>
      </c>
      <c r="H3159">
        <v>3.5</v>
      </c>
      <c r="I3159" t="s">
        <v>11149</v>
      </c>
      <c r="J3159">
        <v>4</v>
      </c>
      <c r="K3159" t="s">
        <v>11150</v>
      </c>
      <c r="L3159" t="s">
        <v>11151</v>
      </c>
    </row>
    <row r="3160" spans="1:13" x14ac:dyDescent="0.3">
      <c r="A3160" t="s">
        <v>11126</v>
      </c>
      <c r="B3160" t="s">
        <v>11127</v>
      </c>
      <c r="C3160" t="s">
        <v>14</v>
      </c>
      <c r="D3160">
        <v>39.967136901000003</v>
      </c>
      <c r="E3160">
        <v>-75.1402146458</v>
      </c>
      <c r="F3160" t="s">
        <v>11128</v>
      </c>
      <c r="G3160">
        <v>438</v>
      </c>
      <c r="H3160">
        <v>3.5</v>
      </c>
      <c r="I3160" t="e">
        <f>-fIptta8hhCCfuS91QLY_A</f>
        <v>#NAME?</v>
      </c>
      <c r="J3160">
        <v>3</v>
      </c>
      <c r="K3160" t="s">
        <v>11152</v>
      </c>
      <c r="L3160" t="s">
        <v>11153</v>
      </c>
    </row>
    <row r="3161" spans="1:13" x14ac:dyDescent="0.3">
      <c r="A3161" t="s">
        <v>11126</v>
      </c>
      <c r="B3161" t="s">
        <v>11127</v>
      </c>
      <c r="C3161" t="s">
        <v>14</v>
      </c>
      <c r="D3161">
        <v>39.967136901000003</v>
      </c>
      <c r="E3161">
        <v>-75.1402146458</v>
      </c>
      <c r="F3161" t="s">
        <v>11128</v>
      </c>
      <c r="G3161">
        <v>438</v>
      </c>
      <c r="H3161">
        <v>3.5</v>
      </c>
      <c r="I3161" t="s">
        <v>11154</v>
      </c>
      <c r="J3161">
        <v>4</v>
      </c>
      <c r="K3161" t="s">
        <v>11155</v>
      </c>
      <c r="L3161" t="s">
        <v>11156</v>
      </c>
    </row>
    <row r="3162" spans="1:13" x14ac:dyDescent="0.3">
      <c r="A3162" t="s">
        <v>11157</v>
      </c>
      <c r="B3162" t="s">
        <v>11158</v>
      </c>
      <c r="C3162" t="s">
        <v>14</v>
      </c>
      <c r="D3162">
        <v>39.931652999999997</v>
      </c>
      <c r="E3162">
        <v>-75.166326999999995</v>
      </c>
      <c r="F3162" t="s">
        <v>11159</v>
      </c>
      <c r="G3162">
        <v>437</v>
      </c>
      <c r="H3162">
        <v>4.5</v>
      </c>
      <c r="I3162" t="s">
        <v>11160</v>
      </c>
      <c r="J3162">
        <v>5</v>
      </c>
      <c r="K3162" t="s">
        <v>11161</v>
      </c>
      <c r="L3162" t="s">
        <v>11162</v>
      </c>
      <c r="M3162" t="s">
        <v>11163</v>
      </c>
    </row>
    <row r="3163" spans="1:13" x14ac:dyDescent="0.3">
      <c r="A3163" t="s">
        <v>11157</v>
      </c>
      <c r="B3163" t="s">
        <v>11158</v>
      </c>
      <c r="C3163" t="s">
        <v>14</v>
      </c>
      <c r="D3163">
        <v>39.931652999999997</v>
      </c>
      <c r="E3163">
        <v>-75.166326999999995</v>
      </c>
      <c r="F3163" t="s">
        <v>11159</v>
      </c>
      <c r="G3163">
        <v>437</v>
      </c>
      <c r="H3163">
        <v>4.5</v>
      </c>
      <c r="I3163" t="s">
        <v>11164</v>
      </c>
      <c r="J3163">
        <v>4</v>
      </c>
      <c r="L3163" t="s">
        <v>11165</v>
      </c>
    </row>
    <row r="3164" spans="1:13" x14ac:dyDescent="0.3">
      <c r="A3164" t="s">
        <v>11157</v>
      </c>
      <c r="B3164" t="s">
        <v>11158</v>
      </c>
      <c r="C3164" t="s">
        <v>14</v>
      </c>
      <c r="D3164">
        <v>39.931652999999997</v>
      </c>
      <c r="E3164">
        <v>-75.166326999999995</v>
      </c>
      <c r="F3164" t="s">
        <v>11159</v>
      </c>
      <c r="G3164">
        <v>437</v>
      </c>
      <c r="H3164">
        <v>4.5</v>
      </c>
      <c r="I3164" t="s">
        <v>11166</v>
      </c>
      <c r="J3164">
        <v>4</v>
      </c>
      <c r="K3164" t="s">
        <v>11167</v>
      </c>
      <c r="L3164" t="s">
        <v>11168</v>
      </c>
    </row>
    <row r="3165" spans="1:13" x14ac:dyDescent="0.3">
      <c r="A3165" t="s">
        <v>11157</v>
      </c>
      <c r="B3165" t="s">
        <v>11158</v>
      </c>
      <c r="C3165" t="s">
        <v>14</v>
      </c>
      <c r="D3165">
        <v>39.931652999999997</v>
      </c>
      <c r="E3165">
        <v>-75.166326999999995</v>
      </c>
      <c r="F3165" t="s">
        <v>11159</v>
      </c>
      <c r="G3165">
        <v>437</v>
      </c>
      <c r="H3165">
        <v>4.5</v>
      </c>
      <c r="I3165" t="s">
        <v>11169</v>
      </c>
      <c r="J3165">
        <v>5</v>
      </c>
      <c r="K3165" t="s">
        <v>11170</v>
      </c>
      <c r="L3165" t="s">
        <v>11171</v>
      </c>
    </row>
    <row r="3166" spans="1:13" x14ac:dyDescent="0.3">
      <c r="A3166" t="s">
        <v>11157</v>
      </c>
      <c r="B3166" t="s">
        <v>11158</v>
      </c>
      <c r="C3166" t="s">
        <v>14</v>
      </c>
      <c r="D3166">
        <v>39.931652999999997</v>
      </c>
      <c r="E3166">
        <v>-75.166326999999995</v>
      </c>
      <c r="F3166" t="s">
        <v>11159</v>
      </c>
      <c r="G3166">
        <v>437</v>
      </c>
      <c r="H3166">
        <v>4.5</v>
      </c>
      <c r="I3166" t="s">
        <v>11172</v>
      </c>
      <c r="J3166">
        <v>5</v>
      </c>
      <c r="K3166" t="s">
        <v>11173</v>
      </c>
      <c r="L3166" t="s">
        <v>11174</v>
      </c>
    </row>
    <row r="3167" spans="1:13" x14ac:dyDescent="0.3">
      <c r="A3167" t="s">
        <v>11157</v>
      </c>
      <c r="B3167" t="s">
        <v>11158</v>
      </c>
      <c r="C3167" t="s">
        <v>14</v>
      </c>
      <c r="D3167">
        <v>39.931652999999997</v>
      </c>
      <c r="E3167">
        <v>-75.166326999999995</v>
      </c>
      <c r="F3167" t="s">
        <v>11159</v>
      </c>
      <c r="G3167">
        <v>437</v>
      </c>
      <c r="H3167">
        <v>4.5</v>
      </c>
      <c r="I3167" t="s">
        <v>11175</v>
      </c>
      <c r="J3167">
        <v>5</v>
      </c>
      <c r="K3167" t="s">
        <v>11176</v>
      </c>
      <c r="L3167" t="s">
        <v>11177</v>
      </c>
    </row>
    <row r="3168" spans="1:13" x14ac:dyDescent="0.3">
      <c r="A3168" t="s">
        <v>11157</v>
      </c>
      <c r="B3168" t="s">
        <v>11158</v>
      </c>
      <c r="C3168" t="s">
        <v>14</v>
      </c>
      <c r="D3168">
        <v>39.931652999999997</v>
      </c>
      <c r="E3168">
        <v>-75.166326999999995</v>
      </c>
      <c r="F3168" t="s">
        <v>11159</v>
      </c>
      <c r="G3168">
        <v>437</v>
      </c>
      <c r="H3168">
        <v>4.5</v>
      </c>
      <c r="I3168" t="s">
        <v>11178</v>
      </c>
      <c r="J3168">
        <v>5</v>
      </c>
      <c r="K3168" t="s">
        <v>11179</v>
      </c>
      <c r="L3168" t="s">
        <v>11180</v>
      </c>
    </row>
    <row r="3169" spans="1:29" x14ac:dyDescent="0.3">
      <c r="A3169" t="s">
        <v>11157</v>
      </c>
      <c r="B3169" t="s">
        <v>11158</v>
      </c>
      <c r="C3169" t="s">
        <v>14</v>
      </c>
      <c r="D3169">
        <v>39.931652999999997</v>
      </c>
      <c r="E3169">
        <v>-75.166326999999995</v>
      </c>
      <c r="F3169" t="s">
        <v>11159</v>
      </c>
      <c r="G3169">
        <v>437</v>
      </c>
      <c r="H3169">
        <v>4.5</v>
      </c>
      <c r="I3169" t="s">
        <v>11181</v>
      </c>
      <c r="J3169">
        <v>5</v>
      </c>
      <c r="K3169" t="s">
        <v>11182</v>
      </c>
      <c r="L3169" t="s">
        <v>11183</v>
      </c>
    </row>
    <row r="3170" spans="1:29" x14ac:dyDescent="0.3">
      <c r="A3170" t="s">
        <v>11157</v>
      </c>
      <c r="B3170" t="s">
        <v>11158</v>
      </c>
      <c r="C3170" t="s">
        <v>14</v>
      </c>
      <c r="D3170">
        <v>39.931652999999997</v>
      </c>
      <c r="E3170">
        <v>-75.166326999999995</v>
      </c>
      <c r="F3170" t="s">
        <v>11159</v>
      </c>
      <c r="G3170">
        <v>437</v>
      </c>
      <c r="H3170">
        <v>4.5</v>
      </c>
      <c r="I3170" t="s">
        <v>11184</v>
      </c>
      <c r="J3170">
        <v>5</v>
      </c>
      <c r="K3170" t="s">
        <v>11185</v>
      </c>
      <c r="L3170" t="s">
        <v>11186</v>
      </c>
    </row>
    <row r="3171" spans="1:29" x14ac:dyDescent="0.3">
      <c r="A3171" t="s">
        <v>11157</v>
      </c>
      <c r="B3171" t="s">
        <v>11158</v>
      </c>
      <c r="C3171" t="s">
        <v>14</v>
      </c>
      <c r="D3171">
        <v>39.931652999999997</v>
      </c>
      <c r="E3171">
        <v>-75.166326999999995</v>
      </c>
      <c r="F3171" t="s">
        <v>11159</v>
      </c>
      <c r="G3171">
        <v>437</v>
      </c>
      <c r="H3171">
        <v>4.5</v>
      </c>
      <c r="I3171" t="s">
        <v>11187</v>
      </c>
      <c r="J3171">
        <v>5</v>
      </c>
      <c r="K3171" t="s">
        <v>11188</v>
      </c>
      <c r="L3171" t="s">
        <v>11189</v>
      </c>
    </row>
    <row r="3172" spans="1:29" x14ac:dyDescent="0.3">
      <c r="A3172" t="s">
        <v>11190</v>
      </c>
      <c r="B3172" t="s">
        <v>11191</v>
      </c>
      <c r="C3172" t="s">
        <v>14</v>
      </c>
      <c r="D3172">
        <v>39.948796100000003</v>
      </c>
      <c r="E3172">
        <v>-75.169744899999998</v>
      </c>
      <c r="F3172" t="s">
        <v>11192</v>
      </c>
      <c r="G3172">
        <v>437</v>
      </c>
      <c r="H3172">
        <v>4</v>
      </c>
      <c r="I3172" t="s">
        <v>11193</v>
      </c>
      <c r="J3172">
        <v>3</v>
      </c>
      <c r="K3172" t="s">
        <v>11194</v>
      </c>
      <c r="L3172" t="s">
        <v>11195</v>
      </c>
    </row>
    <row r="3173" spans="1:29" x14ac:dyDescent="0.3">
      <c r="A3173" t="s">
        <v>11190</v>
      </c>
      <c r="B3173" t="s">
        <v>11191</v>
      </c>
      <c r="C3173" t="s">
        <v>14</v>
      </c>
      <c r="D3173">
        <v>39.948796100000003</v>
      </c>
      <c r="E3173">
        <v>-75.169744899999998</v>
      </c>
      <c r="F3173" t="s">
        <v>11192</v>
      </c>
      <c r="G3173">
        <v>437</v>
      </c>
      <c r="H3173">
        <v>4</v>
      </c>
      <c r="I3173" t="s">
        <v>11196</v>
      </c>
      <c r="J3173">
        <v>5</v>
      </c>
      <c r="K3173" t="s">
        <v>11197</v>
      </c>
      <c r="L3173" t="s">
        <v>11198</v>
      </c>
    </row>
    <row r="3174" spans="1:29" x14ac:dyDescent="0.3">
      <c r="A3174" t="s">
        <v>11190</v>
      </c>
      <c r="B3174" t="s">
        <v>11191</v>
      </c>
      <c r="C3174" t="s">
        <v>14</v>
      </c>
      <c r="D3174">
        <v>39.948796100000003</v>
      </c>
      <c r="E3174">
        <v>-75.169744899999998</v>
      </c>
      <c r="F3174" t="s">
        <v>11192</v>
      </c>
      <c r="G3174">
        <v>437</v>
      </c>
      <c r="H3174">
        <v>4</v>
      </c>
      <c r="I3174" t="s">
        <v>11199</v>
      </c>
      <c r="J3174">
        <v>2</v>
      </c>
      <c r="K3174" t="s">
        <v>11200</v>
      </c>
      <c r="L3174" t="s">
        <v>11201</v>
      </c>
    </row>
    <row r="3175" spans="1:29" x14ac:dyDescent="0.3">
      <c r="A3175" t="s">
        <v>11190</v>
      </c>
      <c r="B3175" t="s">
        <v>11191</v>
      </c>
      <c r="C3175" t="s">
        <v>14</v>
      </c>
      <c r="D3175">
        <v>39.948796100000003</v>
      </c>
      <c r="E3175">
        <v>-75.169744899999998</v>
      </c>
      <c r="F3175" t="s">
        <v>11192</v>
      </c>
      <c r="G3175">
        <v>437</v>
      </c>
      <c r="H3175">
        <v>4</v>
      </c>
      <c r="I3175" t="s">
        <v>11202</v>
      </c>
      <c r="J3175">
        <v>5</v>
      </c>
      <c r="K3175" t="s">
        <v>11203</v>
      </c>
      <c r="L3175" t="s">
        <v>11204</v>
      </c>
    </row>
    <row r="3176" spans="1:29" x14ac:dyDescent="0.3">
      <c r="A3176" t="s">
        <v>11190</v>
      </c>
      <c r="B3176" t="s">
        <v>11191</v>
      </c>
      <c r="C3176" t="s">
        <v>14</v>
      </c>
      <c r="D3176">
        <v>39.948796100000003</v>
      </c>
      <c r="E3176">
        <v>-75.169744899999998</v>
      </c>
      <c r="F3176" t="s">
        <v>11192</v>
      </c>
      <c r="G3176">
        <v>437</v>
      </c>
      <c r="H3176">
        <v>4</v>
      </c>
      <c r="I3176" t="s">
        <v>11205</v>
      </c>
      <c r="J3176">
        <v>5</v>
      </c>
      <c r="K3176" t="s">
        <v>11206</v>
      </c>
      <c r="L3176" t="s">
        <v>11207</v>
      </c>
    </row>
    <row r="3177" spans="1:29" x14ac:dyDescent="0.3">
      <c r="A3177" t="s">
        <v>11190</v>
      </c>
      <c r="B3177" t="s">
        <v>11191</v>
      </c>
      <c r="C3177" t="s">
        <v>14</v>
      </c>
      <c r="D3177">
        <v>39.948796100000003</v>
      </c>
      <c r="E3177">
        <v>-75.169744899999998</v>
      </c>
      <c r="F3177" t="s">
        <v>11192</v>
      </c>
      <c r="G3177">
        <v>437</v>
      </c>
      <c r="H3177">
        <v>4</v>
      </c>
      <c r="I3177" t="s">
        <v>11208</v>
      </c>
      <c r="J3177">
        <v>3</v>
      </c>
      <c r="K3177" t="s">
        <v>11209</v>
      </c>
      <c r="L3177" t="s">
        <v>11210</v>
      </c>
    </row>
    <row r="3178" spans="1:29" x14ac:dyDescent="0.3">
      <c r="A3178" t="s">
        <v>11190</v>
      </c>
      <c r="B3178" t="s">
        <v>11191</v>
      </c>
      <c r="C3178" t="s">
        <v>14</v>
      </c>
      <c r="D3178">
        <v>39.948796100000003</v>
      </c>
      <c r="E3178">
        <v>-75.169744899999998</v>
      </c>
      <c r="F3178" t="s">
        <v>11192</v>
      </c>
      <c r="G3178">
        <v>437</v>
      </c>
      <c r="H3178">
        <v>4</v>
      </c>
      <c r="I3178" t="s">
        <v>11211</v>
      </c>
      <c r="J3178">
        <v>4</v>
      </c>
      <c r="K3178" t="s">
        <v>11212</v>
      </c>
      <c r="L3178" t="s">
        <v>11213</v>
      </c>
      <c r="M3178" t="s">
        <v>11214</v>
      </c>
      <c r="N3178" t="s">
        <v>11215</v>
      </c>
      <c r="O3178" t="s">
        <v>11216</v>
      </c>
      <c r="P3178" t="s">
        <v>11217</v>
      </c>
      <c r="Q3178" t="s">
        <v>11218</v>
      </c>
      <c r="R3178" t="s">
        <v>11219</v>
      </c>
      <c r="S3178" t="s">
        <v>11220</v>
      </c>
      <c r="T3178" t="s">
        <v>11221</v>
      </c>
      <c r="U3178" t="s">
        <v>11222</v>
      </c>
      <c r="V3178" t="s">
        <v>11223</v>
      </c>
      <c r="W3178" t="s">
        <v>11224</v>
      </c>
      <c r="X3178" t="s">
        <v>11225</v>
      </c>
      <c r="Y3178" t="s">
        <v>11226</v>
      </c>
      <c r="Z3178" t="s">
        <v>11227</v>
      </c>
      <c r="AA3178" t="s">
        <v>11228</v>
      </c>
      <c r="AB3178" t="s">
        <v>11229</v>
      </c>
      <c r="AC3178" t="s">
        <v>5694</v>
      </c>
    </row>
    <row r="3179" spans="1:29" x14ac:dyDescent="0.3">
      <c r="A3179" t="s">
        <v>11190</v>
      </c>
      <c r="B3179" t="s">
        <v>11191</v>
      </c>
      <c r="C3179" t="s">
        <v>14</v>
      </c>
      <c r="D3179">
        <v>39.948796100000003</v>
      </c>
      <c r="E3179">
        <v>-75.169744899999998</v>
      </c>
      <c r="F3179" t="s">
        <v>11192</v>
      </c>
      <c r="G3179">
        <v>437</v>
      </c>
      <c r="H3179">
        <v>4</v>
      </c>
      <c r="I3179" t="s">
        <v>11230</v>
      </c>
      <c r="J3179">
        <v>5</v>
      </c>
      <c r="L3179" t="s">
        <v>11231</v>
      </c>
    </row>
    <row r="3180" spans="1:29" x14ac:dyDescent="0.3">
      <c r="A3180" t="s">
        <v>11190</v>
      </c>
      <c r="B3180" t="s">
        <v>11191</v>
      </c>
      <c r="C3180" t="s">
        <v>14</v>
      </c>
      <c r="D3180">
        <v>39.948796100000003</v>
      </c>
      <c r="E3180">
        <v>-75.169744899999998</v>
      </c>
      <c r="F3180" t="s">
        <v>11192</v>
      </c>
      <c r="G3180">
        <v>437</v>
      </c>
      <c r="H3180">
        <v>4</v>
      </c>
      <c r="I3180" t="s">
        <v>11232</v>
      </c>
      <c r="J3180">
        <v>5</v>
      </c>
      <c r="K3180" t="s">
        <v>11233</v>
      </c>
      <c r="L3180" t="s">
        <v>11234</v>
      </c>
    </row>
    <row r="3181" spans="1:29" x14ac:dyDescent="0.3">
      <c r="A3181" t="s">
        <v>11190</v>
      </c>
      <c r="B3181" t="s">
        <v>11191</v>
      </c>
      <c r="C3181" t="s">
        <v>14</v>
      </c>
      <c r="D3181">
        <v>39.948796100000003</v>
      </c>
      <c r="E3181">
        <v>-75.169744899999998</v>
      </c>
      <c r="F3181" t="s">
        <v>11192</v>
      </c>
      <c r="G3181">
        <v>437</v>
      </c>
      <c r="H3181">
        <v>4</v>
      </c>
      <c r="I3181" t="s">
        <v>11235</v>
      </c>
      <c r="J3181">
        <v>5</v>
      </c>
      <c r="K3181" t="s">
        <v>11236</v>
      </c>
      <c r="L3181" t="s">
        <v>11237</v>
      </c>
    </row>
    <row r="3182" spans="1:29" x14ac:dyDescent="0.3">
      <c r="A3182" t="s">
        <v>11238</v>
      </c>
      <c r="B3182" t="s">
        <v>11239</v>
      </c>
      <c r="C3182" t="s">
        <v>14</v>
      </c>
      <c r="D3182">
        <v>39.969204900000001</v>
      </c>
      <c r="E3182">
        <v>-75.132573300000004</v>
      </c>
      <c r="F3182" t="s">
        <v>11240</v>
      </c>
      <c r="G3182">
        <v>436</v>
      </c>
      <c r="H3182">
        <v>4</v>
      </c>
      <c r="I3182" t="s">
        <v>11241</v>
      </c>
      <c r="J3182">
        <v>5</v>
      </c>
      <c r="K3182" t="s">
        <v>11242</v>
      </c>
      <c r="L3182" t="s">
        <v>5238</v>
      </c>
    </row>
    <row r="3183" spans="1:29" x14ac:dyDescent="0.3">
      <c r="A3183" t="s">
        <v>11238</v>
      </c>
      <c r="B3183" t="s">
        <v>11239</v>
      </c>
      <c r="C3183" t="s">
        <v>14</v>
      </c>
      <c r="D3183">
        <v>39.969204900000001</v>
      </c>
      <c r="E3183">
        <v>-75.132573300000004</v>
      </c>
      <c r="F3183" t="s">
        <v>11240</v>
      </c>
      <c r="G3183">
        <v>436</v>
      </c>
      <c r="H3183">
        <v>4</v>
      </c>
      <c r="I3183" t="s">
        <v>11243</v>
      </c>
      <c r="J3183">
        <v>5</v>
      </c>
      <c r="K3183" t="s">
        <v>11244</v>
      </c>
      <c r="L3183" t="s">
        <v>11245</v>
      </c>
    </row>
    <row r="3184" spans="1:29" x14ac:dyDescent="0.3">
      <c r="A3184" t="s">
        <v>11238</v>
      </c>
      <c r="B3184" t="s">
        <v>11239</v>
      </c>
      <c r="C3184" t="s">
        <v>14</v>
      </c>
      <c r="D3184">
        <v>39.969204900000001</v>
      </c>
      <c r="E3184">
        <v>-75.132573300000004</v>
      </c>
      <c r="F3184" t="s">
        <v>11240</v>
      </c>
      <c r="G3184">
        <v>436</v>
      </c>
      <c r="H3184">
        <v>4</v>
      </c>
      <c r="I3184" t="s">
        <v>11246</v>
      </c>
      <c r="J3184">
        <v>5</v>
      </c>
      <c r="L3184" t="s">
        <v>11247</v>
      </c>
    </row>
    <row r="3185" spans="1:22" x14ac:dyDescent="0.3">
      <c r="A3185" t="s">
        <v>11238</v>
      </c>
      <c r="B3185" t="s">
        <v>11239</v>
      </c>
      <c r="C3185" t="s">
        <v>14</v>
      </c>
      <c r="D3185">
        <v>39.969204900000001</v>
      </c>
      <c r="E3185">
        <v>-75.132573300000004</v>
      </c>
      <c r="F3185" t="s">
        <v>11240</v>
      </c>
      <c r="G3185">
        <v>436</v>
      </c>
      <c r="H3185">
        <v>4</v>
      </c>
      <c r="I3185" t="s">
        <v>11248</v>
      </c>
      <c r="J3185">
        <v>5</v>
      </c>
      <c r="K3185" t="s">
        <v>11249</v>
      </c>
      <c r="L3185" t="s">
        <v>11250</v>
      </c>
    </row>
    <row r="3186" spans="1:22" x14ac:dyDescent="0.3">
      <c r="A3186" t="s">
        <v>11238</v>
      </c>
      <c r="B3186" t="s">
        <v>11239</v>
      </c>
      <c r="C3186" t="s">
        <v>14</v>
      </c>
      <c r="D3186">
        <v>39.969204900000001</v>
      </c>
      <c r="E3186">
        <v>-75.132573300000004</v>
      </c>
      <c r="F3186" t="s">
        <v>11240</v>
      </c>
      <c r="G3186">
        <v>436</v>
      </c>
      <c r="H3186">
        <v>4</v>
      </c>
      <c r="I3186" t="s">
        <v>11251</v>
      </c>
      <c r="J3186">
        <v>4</v>
      </c>
      <c r="K3186" t="s">
        <v>11252</v>
      </c>
      <c r="L3186" t="s">
        <v>11253</v>
      </c>
    </row>
    <row r="3187" spans="1:22" x14ac:dyDescent="0.3">
      <c r="A3187" t="s">
        <v>11238</v>
      </c>
      <c r="B3187" t="s">
        <v>11239</v>
      </c>
      <c r="C3187" t="s">
        <v>14</v>
      </c>
      <c r="D3187">
        <v>39.969204900000001</v>
      </c>
      <c r="E3187">
        <v>-75.132573300000004</v>
      </c>
      <c r="F3187" t="s">
        <v>11240</v>
      </c>
      <c r="G3187">
        <v>436</v>
      </c>
      <c r="H3187">
        <v>4</v>
      </c>
      <c r="I3187" t="s">
        <v>11254</v>
      </c>
      <c r="J3187">
        <v>4</v>
      </c>
      <c r="K3187" t="s">
        <v>11255</v>
      </c>
      <c r="L3187" t="s">
        <v>11256</v>
      </c>
    </row>
    <row r="3188" spans="1:22" x14ac:dyDescent="0.3">
      <c r="A3188" t="s">
        <v>11238</v>
      </c>
      <c r="B3188" t="s">
        <v>11239</v>
      </c>
      <c r="C3188" t="s">
        <v>14</v>
      </c>
      <c r="D3188">
        <v>39.969204900000001</v>
      </c>
      <c r="E3188">
        <v>-75.132573300000004</v>
      </c>
      <c r="F3188" t="s">
        <v>11240</v>
      </c>
      <c r="G3188">
        <v>436</v>
      </c>
      <c r="H3188">
        <v>4</v>
      </c>
      <c r="I3188" t="s">
        <v>11257</v>
      </c>
      <c r="J3188">
        <v>1</v>
      </c>
      <c r="K3188" t="s">
        <v>11258</v>
      </c>
      <c r="L3188" t="s">
        <v>11259</v>
      </c>
    </row>
    <row r="3189" spans="1:22" x14ac:dyDescent="0.3">
      <c r="A3189" t="s">
        <v>11238</v>
      </c>
      <c r="B3189" t="s">
        <v>11239</v>
      </c>
      <c r="C3189" t="s">
        <v>14</v>
      </c>
      <c r="D3189">
        <v>39.969204900000001</v>
      </c>
      <c r="E3189">
        <v>-75.132573300000004</v>
      </c>
      <c r="F3189" t="s">
        <v>11240</v>
      </c>
      <c r="G3189">
        <v>436</v>
      </c>
      <c r="H3189">
        <v>4</v>
      </c>
      <c r="I3189" t="s">
        <v>11260</v>
      </c>
      <c r="J3189">
        <v>5</v>
      </c>
      <c r="K3189" t="s">
        <v>11261</v>
      </c>
      <c r="L3189" t="s">
        <v>6361</v>
      </c>
    </row>
    <row r="3190" spans="1:22" x14ac:dyDescent="0.3">
      <c r="A3190" t="s">
        <v>11238</v>
      </c>
      <c r="B3190" t="s">
        <v>11239</v>
      </c>
      <c r="C3190" t="s">
        <v>14</v>
      </c>
      <c r="D3190">
        <v>39.969204900000001</v>
      </c>
      <c r="E3190">
        <v>-75.132573300000004</v>
      </c>
      <c r="F3190" t="s">
        <v>11240</v>
      </c>
      <c r="G3190">
        <v>436</v>
      </c>
      <c r="H3190">
        <v>4</v>
      </c>
      <c r="I3190" t="s">
        <v>11262</v>
      </c>
      <c r="J3190">
        <v>5</v>
      </c>
      <c r="K3190" t="s">
        <v>11263</v>
      </c>
      <c r="L3190" t="s">
        <v>11264</v>
      </c>
    </row>
    <row r="3191" spans="1:22" x14ac:dyDescent="0.3">
      <c r="A3191" t="s">
        <v>11238</v>
      </c>
      <c r="B3191" t="s">
        <v>11239</v>
      </c>
      <c r="C3191" t="s">
        <v>14</v>
      </c>
      <c r="D3191">
        <v>39.969204900000001</v>
      </c>
      <c r="E3191">
        <v>-75.132573300000004</v>
      </c>
      <c r="F3191" t="s">
        <v>11240</v>
      </c>
      <c r="G3191">
        <v>436</v>
      </c>
      <c r="H3191">
        <v>4</v>
      </c>
      <c r="I3191" t="s">
        <v>11265</v>
      </c>
      <c r="J3191">
        <v>5</v>
      </c>
      <c r="K3191" t="s">
        <v>11266</v>
      </c>
      <c r="L3191" t="s">
        <v>11267</v>
      </c>
    </row>
    <row r="3192" spans="1:22" x14ac:dyDescent="0.3">
      <c r="A3192" t="s">
        <v>11268</v>
      </c>
      <c r="B3192" t="s">
        <v>11269</v>
      </c>
      <c r="C3192" t="s">
        <v>14</v>
      </c>
      <c r="D3192">
        <v>39.950009999999999</v>
      </c>
      <c r="E3192">
        <v>-75.158861999999999</v>
      </c>
      <c r="F3192" t="s">
        <v>11270</v>
      </c>
      <c r="G3192">
        <v>435</v>
      </c>
      <c r="H3192">
        <v>4</v>
      </c>
      <c r="I3192" t="s">
        <v>11271</v>
      </c>
      <c r="J3192">
        <v>4</v>
      </c>
      <c r="K3192" t="s">
        <v>11272</v>
      </c>
      <c r="L3192" t="s">
        <v>11273</v>
      </c>
    </row>
    <row r="3193" spans="1:22" x14ac:dyDescent="0.3">
      <c r="A3193" t="s">
        <v>11268</v>
      </c>
      <c r="B3193" t="s">
        <v>11269</v>
      </c>
      <c r="C3193" t="s">
        <v>14</v>
      </c>
      <c r="D3193">
        <v>39.950009999999999</v>
      </c>
      <c r="E3193">
        <v>-75.158861999999999</v>
      </c>
      <c r="F3193" t="s">
        <v>11270</v>
      </c>
      <c r="G3193">
        <v>435</v>
      </c>
      <c r="H3193">
        <v>4</v>
      </c>
      <c r="I3193" t="s">
        <v>11274</v>
      </c>
      <c r="J3193">
        <v>5</v>
      </c>
      <c r="K3193" t="s">
        <v>11275</v>
      </c>
      <c r="L3193" t="s">
        <v>11276</v>
      </c>
    </row>
    <row r="3194" spans="1:22" x14ac:dyDescent="0.3">
      <c r="A3194" t="s">
        <v>11268</v>
      </c>
      <c r="B3194" t="s">
        <v>11269</v>
      </c>
      <c r="C3194" t="s">
        <v>14</v>
      </c>
      <c r="D3194">
        <v>39.950009999999999</v>
      </c>
      <c r="E3194">
        <v>-75.158861999999999</v>
      </c>
      <c r="F3194" t="s">
        <v>11270</v>
      </c>
      <c r="G3194">
        <v>435</v>
      </c>
      <c r="H3194">
        <v>4</v>
      </c>
      <c r="I3194" t="s">
        <v>11277</v>
      </c>
      <c r="J3194">
        <v>1</v>
      </c>
      <c r="L3194" t="s">
        <v>11278</v>
      </c>
    </row>
    <row r="3195" spans="1:22" x14ac:dyDescent="0.3">
      <c r="A3195" t="s">
        <v>11268</v>
      </c>
      <c r="B3195" t="s">
        <v>11269</v>
      </c>
      <c r="C3195" t="s">
        <v>14</v>
      </c>
      <c r="D3195">
        <v>39.950009999999999</v>
      </c>
      <c r="E3195">
        <v>-75.158861999999999</v>
      </c>
      <c r="F3195" t="s">
        <v>11270</v>
      </c>
      <c r="G3195">
        <v>435</v>
      </c>
      <c r="H3195">
        <v>4</v>
      </c>
      <c r="I3195" t="s">
        <v>11279</v>
      </c>
      <c r="J3195">
        <v>5</v>
      </c>
      <c r="K3195" t="s">
        <v>11280</v>
      </c>
      <c r="L3195" t="s">
        <v>11281</v>
      </c>
    </row>
    <row r="3196" spans="1:22" x14ac:dyDescent="0.3">
      <c r="A3196" t="s">
        <v>11268</v>
      </c>
      <c r="B3196" t="s">
        <v>11269</v>
      </c>
      <c r="C3196" t="s">
        <v>14</v>
      </c>
      <c r="D3196">
        <v>39.950009999999999</v>
      </c>
      <c r="E3196">
        <v>-75.158861999999999</v>
      </c>
      <c r="F3196" t="s">
        <v>11270</v>
      </c>
      <c r="G3196">
        <v>435</v>
      </c>
      <c r="H3196">
        <v>4</v>
      </c>
      <c r="I3196" t="s">
        <v>11282</v>
      </c>
      <c r="J3196">
        <v>5</v>
      </c>
      <c r="K3196" t="s">
        <v>11283</v>
      </c>
      <c r="L3196" t="s">
        <v>11041</v>
      </c>
    </row>
    <row r="3197" spans="1:22" x14ac:dyDescent="0.3">
      <c r="A3197" t="s">
        <v>11268</v>
      </c>
      <c r="B3197" t="s">
        <v>11269</v>
      </c>
      <c r="C3197" t="s">
        <v>14</v>
      </c>
      <c r="D3197">
        <v>39.950009999999999</v>
      </c>
      <c r="E3197">
        <v>-75.158861999999999</v>
      </c>
      <c r="F3197" t="s">
        <v>11270</v>
      </c>
      <c r="G3197">
        <v>435</v>
      </c>
      <c r="H3197">
        <v>4</v>
      </c>
      <c r="I3197" t="s">
        <v>11284</v>
      </c>
      <c r="J3197">
        <v>5</v>
      </c>
      <c r="K3197" t="s">
        <v>11285</v>
      </c>
      <c r="L3197" t="s">
        <v>10279</v>
      </c>
    </row>
    <row r="3198" spans="1:22" x14ac:dyDescent="0.3">
      <c r="A3198" t="s">
        <v>11268</v>
      </c>
      <c r="B3198" t="s">
        <v>11269</v>
      </c>
      <c r="C3198" t="s">
        <v>14</v>
      </c>
      <c r="D3198">
        <v>39.950009999999999</v>
      </c>
      <c r="E3198">
        <v>-75.158861999999999</v>
      </c>
      <c r="F3198" t="s">
        <v>11270</v>
      </c>
      <c r="G3198">
        <v>435</v>
      </c>
      <c r="H3198">
        <v>4</v>
      </c>
      <c r="I3198" t="s">
        <v>11286</v>
      </c>
      <c r="J3198">
        <v>5</v>
      </c>
      <c r="K3198" t="s">
        <v>11287</v>
      </c>
      <c r="L3198" t="s">
        <v>11288</v>
      </c>
    </row>
    <row r="3199" spans="1:22" x14ac:dyDescent="0.3">
      <c r="A3199" t="s">
        <v>11268</v>
      </c>
      <c r="B3199" t="s">
        <v>11269</v>
      </c>
      <c r="C3199" t="s">
        <v>14</v>
      </c>
      <c r="D3199">
        <v>39.950009999999999</v>
      </c>
      <c r="E3199">
        <v>-75.158861999999999</v>
      </c>
      <c r="F3199" t="s">
        <v>11270</v>
      </c>
      <c r="G3199">
        <v>435</v>
      </c>
      <c r="H3199">
        <v>4</v>
      </c>
      <c r="I3199" t="s">
        <v>11289</v>
      </c>
      <c r="J3199">
        <v>4</v>
      </c>
      <c r="K3199" t="s">
        <v>11290</v>
      </c>
      <c r="L3199" t="s">
        <v>11291</v>
      </c>
    </row>
    <row r="3200" spans="1:22" x14ac:dyDescent="0.3">
      <c r="A3200" t="s">
        <v>11268</v>
      </c>
      <c r="B3200" t="s">
        <v>11269</v>
      </c>
      <c r="C3200" t="s">
        <v>14</v>
      </c>
      <c r="D3200">
        <v>39.950009999999999</v>
      </c>
      <c r="E3200">
        <v>-75.158861999999999</v>
      </c>
      <c r="F3200" t="s">
        <v>11270</v>
      </c>
      <c r="G3200">
        <v>435</v>
      </c>
      <c r="H3200">
        <v>4</v>
      </c>
      <c r="I3200" t="s">
        <v>11292</v>
      </c>
      <c r="J3200">
        <v>3</v>
      </c>
      <c r="K3200" t="s">
        <v>11293</v>
      </c>
      <c r="L3200" t="s">
        <v>11294</v>
      </c>
      <c r="M3200" t="s">
        <v>11295</v>
      </c>
      <c r="N3200" t="s">
        <v>834</v>
      </c>
      <c r="O3200" t="s">
        <v>11296</v>
      </c>
      <c r="P3200" t="s">
        <v>11297</v>
      </c>
      <c r="Q3200" t="s">
        <v>11298</v>
      </c>
      <c r="R3200" t="s">
        <v>11299</v>
      </c>
      <c r="S3200" t="s">
        <v>11300</v>
      </c>
      <c r="T3200" t="s">
        <v>11301</v>
      </c>
      <c r="U3200" t="s">
        <v>11302</v>
      </c>
      <c r="V3200" t="s">
        <v>841</v>
      </c>
    </row>
    <row r="3201" spans="1:14" x14ac:dyDescent="0.3">
      <c r="A3201" t="s">
        <v>11268</v>
      </c>
      <c r="B3201" t="s">
        <v>11269</v>
      </c>
      <c r="C3201" t="s">
        <v>14</v>
      </c>
      <c r="D3201">
        <v>39.950009999999999</v>
      </c>
      <c r="E3201">
        <v>-75.158861999999999</v>
      </c>
      <c r="F3201" t="s">
        <v>11270</v>
      </c>
      <c r="G3201">
        <v>435</v>
      </c>
      <c r="H3201">
        <v>4</v>
      </c>
      <c r="I3201" t="s">
        <v>11303</v>
      </c>
      <c r="J3201">
        <v>2</v>
      </c>
      <c r="K3201" t="s">
        <v>11304</v>
      </c>
      <c r="L3201" t="s">
        <v>11305</v>
      </c>
    </row>
    <row r="3202" spans="1:14" x14ac:dyDescent="0.3">
      <c r="A3202" t="s">
        <v>11306</v>
      </c>
      <c r="B3202" t="s">
        <v>11307</v>
      </c>
      <c r="C3202" t="s">
        <v>14</v>
      </c>
      <c r="D3202">
        <v>39.949912500000003</v>
      </c>
      <c r="E3202">
        <v>-75.173644800000005</v>
      </c>
      <c r="F3202" t="s">
        <v>11308</v>
      </c>
      <c r="G3202">
        <v>434</v>
      </c>
      <c r="H3202">
        <v>4.5</v>
      </c>
      <c r="I3202" t="s">
        <v>11309</v>
      </c>
      <c r="J3202">
        <v>5</v>
      </c>
      <c r="L3202" t="s">
        <v>11310</v>
      </c>
    </row>
    <row r="3203" spans="1:14" x14ac:dyDescent="0.3">
      <c r="A3203" t="s">
        <v>11306</v>
      </c>
      <c r="B3203" t="s">
        <v>11307</v>
      </c>
      <c r="C3203" t="s">
        <v>14</v>
      </c>
      <c r="D3203">
        <v>39.949912500000003</v>
      </c>
      <c r="E3203">
        <v>-75.173644800000005</v>
      </c>
      <c r="F3203" t="s">
        <v>11308</v>
      </c>
      <c r="G3203">
        <v>434</v>
      </c>
      <c r="H3203">
        <v>4.5</v>
      </c>
      <c r="I3203" t="s">
        <v>11311</v>
      </c>
      <c r="J3203">
        <v>4</v>
      </c>
      <c r="K3203" t="s">
        <v>11312</v>
      </c>
      <c r="L3203" t="s">
        <v>763</v>
      </c>
    </row>
    <row r="3204" spans="1:14" x14ac:dyDescent="0.3">
      <c r="A3204" t="s">
        <v>11306</v>
      </c>
      <c r="B3204" t="s">
        <v>11307</v>
      </c>
      <c r="C3204" t="s">
        <v>14</v>
      </c>
      <c r="D3204">
        <v>39.949912500000003</v>
      </c>
      <c r="E3204">
        <v>-75.173644800000005</v>
      </c>
      <c r="F3204" t="s">
        <v>11308</v>
      </c>
      <c r="G3204">
        <v>434</v>
      </c>
      <c r="H3204">
        <v>4.5</v>
      </c>
      <c r="I3204" t="s">
        <v>11313</v>
      </c>
      <c r="J3204">
        <v>2</v>
      </c>
      <c r="K3204" t="s">
        <v>11314</v>
      </c>
      <c r="L3204" t="s">
        <v>11315</v>
      </c>
    </row>
    <row r="3205" spans="1:14" x14ac:dyDescent="0.3">
      <c r="A3205" t="s">
        <v>11306</v>
      </c>
      <c r="B3205" t="s">
        <v>11307</v>
      </c>
      <c r="C3205" t="s">
        <v>14</v>
      </c>
      <c r="D3205">
        <v>39.949912500000003</v>
      </c>
      <c r="E3205">
        <v>-75.173644800000005</v>
      </c>
      <c r="F3205" t="s">
        <v>11308</v>
      </c>
      <c r="G3205">
        <v>434</v>
      </c>
      <c r="H3205">
        <v>4.5</v>
      </c>
      <c r="I3205" t="s">
        <v>11316</v>
      </c>
      <c r="J3205">
        <v>5</v>
      </c>
      <c r="L3205" t="s">
        <v>11317</v>
      </c>
    </row>
    <row r="3206" spans="1:14" x14ac:dyDescent="0.3">
      <c r="A3206" t="s">
        <v>11306</v>
      </c>
      <c r="B3206" t="s">
        <v>11307</v>
      </c>
      <c r="C3206" t="s">
        <v>14</v>
      </c>
      <c r="D3206">
        <v>39.949912500000003</v>
      </c>
      <c r="E3206">
        <v>-75.173644800000005</v>
      </c>
      <c r="F3206" t="s">
        <v>11308</v>
      </c>
      <c r="G3206">
        <v>434</v>
      </c>
      <c r="H3206">
        <v>4.5</v>
      </c>
      <c r="I3206" t="s">
        <v>11318</v>
      </c>
      <c r="J3206">
        <v>4</v>
      </c>
      <c r="K3206" t="s">
        <v>11319</v>
      </c>
      <c r="L3206" t="s">
        <v>11320</v>
      </c>
    </row>
    <row r="3207" spans="1:14" x14ac:dyDescent="0.3">
      <c r="A3207" t="s">
        <v>11306</v>
      </c>
      <c r="B3207" t="s">
        <v>11307</v>
      </c>
      <c r="C3207" t="s">
        <v>14</v>
      </c>
      <c r="D3207">
        <v>39.949912500000003</v>
      </c>
      <c r="E3207">
        <v>-75.173644800000005</v>
      </c>
      <c r="F3207" t="s">
        <v>11308</v>
      </c>
      <c r="G3207">
        <v>434</v>
      </c>
      <c r="H3207">
        <v>4.5</v>
      </c>
      <c r="I3207" t="s">
        <v>11321</v>
      </c>
      <c r="J3207">
        <v>4</v>
      </c>
      <c r="K3207" t="s">
        <v>11322</v>
      </c>
      <c r="L3207" t="s">
        <v>11323</v>
      </c>
      <c r="M3207" t="s">
        <v>11324</v>
      </c>
      <c r="N3207" t="s">
        <v>11325</v>
      </c>
    </row>
    <row r="3208" spans="1:14" x14ac:dyDescent="0.3">
      <c r="A3208" t="s">
        <v>11306</v>
      </c>
      <c r="B3208" t="s">
        <v>11307</v>
      </c>
      <c r="C3208" t="s">
        <v>14</v>
      </c>
      <c r="D3208">
        <v>39.949912500000003</v>
      </c>
      <c r="E3208">
        <v>-75.173644800000005</v>
      </c>
      <c r="F3208" t="s">
        <v>11308</v>
      </c>
      <c r="G3208">
        <v>434</v>
      </c>
      <c r="H3208">
        <v>4.5</v>
      </c>
      <c r="I3208" t="s">
        <v>11326</v>
      </c>
      <c r="J3208">
        <v>4</v>
      </c>
      <c r="K3208" t="s">
        <v>11327</v>
      </c>
      <c r="L3208" t="s">
        <v>11328</v>
      </c>
    </row>
    <row r="3209" spans="1:14" x14ac:dyDescent="0.3">
      <c r="A3209" t="s">
        <v>11306</v>
      </c>
      <c r="B3209" t="s">
        <v>11307</v>
      </c>
      <c r="C3209" t="s">
        <v>14</v>
      </c>
      <c r="D3209">
        <v>39.949912500000003</v>
      </c>
      <c r="E3209">
        <v>-75.173644800000005</v>
      </c>
      <c r="F3209" t="s">
        <v>11308</v>
      </c>
      <c r="G3209">
        <v>434</v>
      </c>
      <c r="H3209">
        <v>4.5</v>
      </c>
      <c r="I3209" t="s">
        <v>11329</v>
      </c>
      <c r="J3209">
        <v>4</v>
      </c>
      <c r="K3209" t="s">
        <v>11330</v>
      </c>
      <c r="L3209" t="s">
        <v>11331</v>
      </c>
    </row>
    <row r="3210" spans="1:14" x14ac:dyDescent="0.3">
      <c r="A3210" t="s">
        <v>11306</v>
      </c>
      <c r="B3210" t="s">
        <v>11307</v>
      </c>
      <c r="C3210" t="s">
        <v>14</v>
      </c>
      <c r="D3210">
        <v>39.949912500000003</v>
      </c>
      <c r="E3210">
        <v>-75.173644800000005</v>
      </c>
      <c r="F3210" t="s">
        <v>11308</v>
      </c>
      <c r="G3210">
        <v>434</v>
      </c>
      <c r="H3210">
        <v>4.5</v>
      </c>
      <c r="I3210" t="s">
        <v>11332</v>
      </c>
      <c r="J3210">
        <v>5</v>
      </c>
      <c r="K3210" t="s">
        <v>11333</v>
      </c>
      <c r="L3210" t="e">
        <f>-ATWrYEqBxsNqevq5UyqxA</f>
        <v>#NAME?</v>
      </c>
    </row>
    <row r="3211" spans="1:14" x14ac:dyDescent="0.3">
      <c r="A3211" t="s">
        <v>11306</v>
      </c>
      <c r="B3211" t="s">
        <v>11307</v>
      </c>
      <c r="C3211" t="s">
        <v>14</v>
      </c>
      <c r="D3211">
        <v>39.949912500000003</v>
      </c>
      <c r="E3211">
        <v>-75.173644800000005</v>
      </c>
      <c r="F3211" t="s">
        <v>11308</v>
      </c>
      <c r="G3211">
        <v>434</v>
      </c>
      <c r="H3211">
        <v>4.5</v>
      </c>
      <c r="I3211" t="s">
        <v>11334</v>
      </c>
      <c r="J3211">
        <v>4</v>
      </c>
      <c r="K3211" t="s">
        <v>11335</v>
      </c>
      <c r="L3211" t="s">
        <v>11336</v>
      </c>
    </row>
    <row r="3212" spans="1:14" x14ac:dyDescent="0.3">
      <c r="A3212" t="s">
        <v>11337</v>
      </c>
      <c r="B3212" t="s">
        <v>11338</v>
      </c>
      <c r="C3212" t="s">
        <v>14</v>
      </c>
      <c r="D3212">
        <v>39.967331299999998</v>
      </c>
      <c r="E3212">
        <v>-75.165821600000001</v>
      </c>
      <c r="F3212" t="s">
        <v>11339</v>
      </c>
      <c r="G3212">
        <v>433</v>
      </c>
      <c r="H3212">
        <v>4</v>
      </c>
      <c r="I3212" t="s">
        <v>11340</v>
      </c>
      <c r="J3212">
        <v>4</v>
      </c>
      <c r="K3212" t="s">
        <v>11341</v>
      </c>
      <c r="L3212" t="s">
        <v>11104</v>
      </c>
    </row>
    <row r="3213" spans="1:14" x14ac:dyDescent="0.3">
      <c r="A3213" t="s">
        <v>11337</v>
      </c>
      <c r="B3213" t="s">
        <v>11338</v>
      </c>
      <c r="C3213" t="s">
        <v>14</v>
      </c>
      <c r="D3213">
        <v>39.967331299999998</v>
      </c>
      <c r="E3213">
        <v>-75.165821600000001</v>
      </c>
      <c r="F3213" t="s">
        <v>11339</v>
      </c>
      <c r="G3213">
        <v>433</v>
      </c>
      <c r="H3213">
        <v>4</v>
      </c>
      <c r="I3213" t="s">
        <v>11342</v>
      </c>
      <c r="J3213">
        <v>4</v>
      </c>
      <c r="K3213" t="s">
        <v>11343</v>
      </c>
      <c r="L3213" t="s">
        <v>11344</v>
      </c>
    </row>
    <row r="3214" spans="1:14" x14ac:dyDescent="0.3">
      <c r="A3214" t="s">
        <v>11337</v>
      </c>
      <c r="B3214" t="s">
        <v>11338</v>
      </c>
      <c r="C3214" t="s">
        <v>14</v>
      </c>
      <c r="D3214">
        <v>39.967331299999998</v>
      </c>
      <c r="E3214">
        <v>-75.165821600000001</v>
      </c>
      <c r="F3214" t="s">
        <v>11339</v>
      </c>
      <c r="G3214">
        <v>433</v>
      </c>
      <c r="H3214">
        <v>4</v>
      </c>
      <c r="I3214" t="s">
        <v>11345</v>
      </c>
      <c r="J3214">
        <v>3</v>
      </c>
      <c r="K3214" t="s">
        <v>11346</v>
      </c>
      <c r="L3214" t="s">
        <v>11347</v>
      </c>
    </row>
    <row r="3215" spans="1:14" x14ac:dyDescent="0.3">
      <c r="A3215" t="s">
        <v>11337</v>
      </c>
      <c r="B3215" t="s">
        <v>11338</v>
      </c>
      <c r="C3215" t="s">
        <v>14</v>
      </c>
      <c r="D3215">
        <v>39.967331299999998</v>
      </c>
      <c r="E3215">
        <v>-75.165821600000001</v>
      </c>
      <c r="F3215" t="s">
        <v>11339</v>
      </c>
      <c r="G3215">
        <v>433</v>
      </c>
      <c r="H3215">
        <v>4</v>
      </c>
      <c r="I3215" t="s">
        <v>11348</v>
      </c>
      <c r="J3215">
        <v>1</v>
      </c>
      <c r="L3215" t="s">
        <v>11349</v>
      </c>
    </row>
    <row r="3216" spans="1:14" x14ac:dyDescent="0.3">
      <c r="A3216" t="s">
        <v>11337</v>
      </c>
      <c r="B3216" t="s">
        <v>11338</v>
      </c>
      <c r="C3216" t="s">
        <v>14</v>
      </c>
      <c r="D3216">
        <v>39.967331299999998</v>
      </c>
      <c r="E3216">
        <v>-75.165821600000001</v>
      </c>
      <c r="F3216" t="s">
        <v>11339</v>
      </c>
      <c r="G3216">
        <v>433</v>
      </c>
      <c r="H3216">
        <v>4</v>
      </c>
      <c r="I3216" t="s">
        <v>11350</v>
      </c>
      <c r="J3216">
        <v>5</v>
      </c>
      <c r="K3216" t="s">
        <v>11351</v>
      </c>
      <c r="L3216" t="s">
        <v>11352</v>
      </c>
    </row>
    <row r="3217" spans="1:12" x14ac:dyDescent="0.3">
      <c r="A3217" t="s">
        <v>11337</v>
      </c>
      <c r="B3217" t="s">
        <v>11338</v>
      </c>
      <c r="C3217" t="s">
        <v>14</v>
      </c>
      <c r="D3217">
        <v>39.967331299999998</v>
      </c>
      <c r="E3217">
        <v>-75.165821600000001</v>
      </c>
      <c r="F3217" t="s">
        <v>11339</v>
      </c>
      <c r="G3217">
        <v>433</v>
      </c>
      <c r="H3217">
        <v>4</v>
      </c>
      <c r="I3217" t="s">
        <v>11353</v>
      </c>
      <c r="J3217">
        <v>3</v>
      </c>
      <c r="L3217" t="s">
        <v>11354</v>
      </c>
    </row>
    <row r="3218" spans="1:12" x14ac:dyDescent="0.3">
      <c r="A3218" t="s">
        <v>11337</v>
      </c>
      <c r="B3218" t="s">
        <v>11338</v>
      </c>
      <c r="C3218" t="s">
        <v>14</v>
      </c>
      <c r="D3218">
        <v>39.967331299999998</v>
      </c>
      <c r="E3218">
        <v>-75.165821600000001</v>
      </c>
      <c r="F3218" t="s">
        <v>11339</v>
      </c>
      <c r="G3218">
        <v>433</v>
      </c>
      <c r="H3218">
        <v>4</v>
      </c>
      <c r="I3218" t="s">
        <v>11355</v>
      </c>
      <c r="J3218">
        <v>5</v>
      </c>
      <c r="L3218" t="s">
        <v>11356</v>
      </c>
    </row>
    <row r="3219" spans="1:12" x14ac:dyDescent="0.3">
      <c r="A3219" t="s">
        <v>11337</v>
      </c>
      <c r="B3219" t="s">
        <v>11338</v>
      </c>
      <c r="C3219" t="s">
        <v>14</v>
      </c>
      <c r="D3219">
        <v>39.967331299999998</v>
      </c>
      <c r="E3219">
        <v>-75.165821600000001</v>
      </c>
      <c r="F3219" t="s">
        <v>11339</v>
      </c>
      <c r="G3219">
        <v>433</v>
      </c>
      <c r="H3219">
        <v>4</v>
      </c>
      <c r="I3219" t="s">
        <v>11357</v>
      </c>
      <c r="J3219">
        <v>5</v>
      </c>
      <c r="K3219" t="s">
        <v>11358</v>
      </c>
      <c r="L3219" t="s">
        <v>11359</v>
      </c>
    </row>
    <row r="3220" spans="1:12" x14ac:dyDescent="0.3">
      <c r="A3220" t="s">
        <v>11337</v>
      </c>
      <c r="B3220" t="s">
        <v>11338</v>
      </c>
      <c r="C3220" t="s">
        <v>14</v>
      </c>
      <c r="D3220">
        <v>39.967331299999998</v>
      </c>
      <c r="E3220">
        <v>-75.165821600000001</v>
      </c>
      <c r="F3220" t="s">
        <v>11339</v>
      </c>
      <c r="G3220">
        <v>433</v>
      </c>
      <c r="H3220">
        <v>4</v>
      </c>
      <c r="I3220" t="s">
        <v>11360</v>
      </c>
      <c r="J3220">
        <v>5</v>
      </c>
      <c r="K3220" t="s">
        <v>11361</v>
      </c>
      <c r="L3220" t="s">
        <v>11362</v>
      </c>
    </row>
    <row r="3221" spans="1:12" x14ac:dyDescent="0.3">
      <c r="A3221" t="s">
        <v>11337</v>
      </c>
      <c r="B3221" t="s">
        <v>11338</v>
      </c>
      <c r="C3221" t="s">
        <v>14</v>
      </c>
      <c r="D3221">
        <v>39.967331299999998</v>
      </c>
      <c r="E3221">
        <v>-75.165821600000001</v>
      </c>
      <c r="F3221" t="s">
        <v>11339</v>
      </c>
      <c r="G3221">
        <v>433</v>
      </c>
      <c r="H3221">
        <v>4</v>
      </c>
      <c r="I3221" t="s">
        <v>11363</v>
      </c>
      <c r="J3221">
        <v>3</v>
      </c>
      <c r="K3221" t="s">
        <v>11364</v>
      </c>
      <c r="L3221" t="s">
        <v>11365</v>
      </c>
    </row>
    <row r="3222" spans="1:12" x14ac:dyDescent="0.3">
      <c r="A3222" t="s">
        <v>11366</v>
      </c>
      <c r="B3222" t="s">
        <v>11367</v>
      </c>
      <c r="C3222" t="s">
        <v>14</v>
      </c>
      <c r="D3222">
        <v>39.949711800000003</v>
      </c>
      <c r="E3222">
        <v>-75.169360999999995</v>
      </c>
      <c r="F3222" t="s">
        <v>11368</v>
      </c>
      <c r="G3222">
        <v>432</v>
      </c>
      <c r="H3222">
        <v>3.5</v>
      </c>
      <c r="I3222" t="s">
        <v>11369</v>
      </c>
      <c r="J3222">
        <v>5</v>
      </c>
      <c r="K3222" t="s">
        <v>11370</v>
      </c>
      <c r="L3222" t="s">
        <v>11371</v>
      </c>
    </row>
    <row r="3223" spans="1:12" x14ac:dyDescent="0.3">
      <c r="A3223" t="s">
        <v>11366</v>
      </c>
      <c r="B3223" t="s">
        <v>11367</v>
      </c>
      <c r="C3223" t="s">
        <v>14</v>
      </c>
      <c r="D3223">
        <v>39.949711800000003</v>
      </c>
      <c r="E3223">
        <v>-75.169360999999995</v>
      </c>
      <c r="F3223" t="s">
        <v>11368</v>
      </c>
      <c r="G3223">
        <v>432</v>
      </c>
      <c r="H3223">
        <v>3.5</v>
      </c>
      <c r="I3223" t="s">
        <v>11372</v>
      </c>
      <c r="J3223">
        <v>5</v>
      </c>
      <c r="L3223" t="s">
        <v>11373</v>
      </c>
    </row>
    <row r="3224" spans="1:12" x14ac:dyDescent="0.3">
      <c r="A3224" t="s">
        <v>11366</v>
      </c>
      <c r="B3224" t="s">
        <v>11367</v>
      </c>
      <c r="C3224" t="s">
        <v>14</v>
      </c>
      <c r="D3224">
        <v>39.949711800000003</v>
      </c>
      <c r="E3224">
        <v>-75.169360999999995</v>
      </c>
      <c r="F3224" t="s">
        <v>11368</v>
      </c>
      <c r="G3224">
        <v>432</v>
      </c>
      <c r="H3224">
        <v>3.5</v>
      </c>
      <c r="I3224" t="s">
        <v>11374</v>
      </c>
      <c r="J3224">
        <v>4</v>
      </c>
      <c r="K3224" t="s">
        <v>11375</v>
      </c>
      <c r="L3224" t="s">
        <v>11376</v>
      </c>
    </row>
    <row r="3225" spans="1:12" x14ac:dyDescent="0.3">
      <c r="A3225" t="s">
        <v>11366</v>
      </c>
      <c r="B3225" t="s">
        <v>11367</v>
      </c>
      <c r="C3225" t="s">
        <v>14</v>
      </c>
      <c r="D3225">
        <v>39.949711800000003</v>
      </c>
      <c r="E3225">
        <v>-75.169360999999995</v>
      </c>
      <c r="F3225" t="s">
        <v>11368</v>
      </c>
      <c r="G3225">
        <v>432</v>
      </c>
      <c r="H3225">
        <v>3.5</v>
      </c>
      <c r="I3225" t="s">
        <v>11377</v>
      </c>
      <c r="J3225">
        <v>3</v>
      </c>
      <c r="K3225" t="s">
        <v>11378</v>
      </c>
      <c r="L3225" t="s">
        <v>11379</v>
      </c>
    </row>
    <row r="3226" spans="1:12" x14ac:dyDescent="0.3">
      <c r="A3226" t="s">
        <v>11366</v>
      </c>
      <c r="B3226" t="s">
        <v>11367</v>
      </c>
      <c r="C3226" t="s">
        <v>14</v>
      </c>
      <c r="D3226">
        <v>39.949711800000003</v>
      </c>
      <c r="E3226">
        <v>-75.169360999999995</v>
      </c>
      <c r="F3226" t="s">
        <v>11368</v>
      </c>
      <c r="G3226">
        <v>432</v>
      </c>
      <c r="H3226">
        <v>3.5</v>
      </c>
      <c r="I3226" t="s">
        <v>11380</v>
      </c>
      <c r="J3226">
        <v>4</v>
      </c>
      <c r="K3226" t="s">
        <v>11381</v>
      </c>
      <c r="L3226" t="s">
        <v>11382</v>
      </c>
    </row>
    <row r="3227" spans="1:12" x14ac:dyDescent="0.3">
      <c r="A3227" t="s">
        <v>11366</v>
      </c>
      <c r="B3227" t="s">
        <v>11367</v>
      </c>
      <c r="C3227" t="s">
        <v>14</v>
      </c>
      <c r="D3227">
        <v>39.949711800000003</v>
      </c>
      <c r="E3227">
        <v>-75.169360999999995</v>
      </c>
      <c r="F3227" t="s">
        <v>11368</v>
      </c>
      <c r="G3227">
        <v>432</v>
      </c>
      <c r="H3227">
        <v>3.5</v>
      </c>
      <c r="I3227" t="s">
        <v>11383</v>
      </c>
      <c r="J3227">
        <v>2</v>
      </c>
      <c r="K3227" t="s">
        <v>11384</v>
      </c>
      <c r="L3227" t="s">
        <v>11385</v>
      </c>
    </row>
    <row r="3228" spans="1:12" x14ac:dyDescent="0.3">
      <c r="A3228" t="s">
        <v>11366</v>
      </c>
      <c r="B3228" t="s">
        <v>11367</v>
      </c>
      <c r="C3228" t="s">
        <v>14</v>
      </c>
      <c r="D3228">
        <v>39.949711800000003</v>
      </c>
      <c r="E3228">
        <v>-75.169360999999995</v>
      </c>
      <c r="F3228" t="s">
        <v>11368</v>
      </c>
      <c r="G3228">
        <v>432</v>
      </c>
      <c r="H3228">
        <v>3.5</v>
      </c>
      <c r="I3228" t="s">
        <v>11386</v>
      </c>
      <c r="J3228">
        <v>4</v>
      </c>
      <c r="L3228" t="s">
        <v>11387</v>
      </c>
    </row>
    <row r="3229" spans="1:12" x14ac:dyDescent="0.3">
      <c r="A3229" t="s">
        <v>11366</v>
      </c>
      <c r="B3229" t="s">
        <v>11367</v>
      </c>
      <c r="C3229" t="s">
        <v>14</v>
      </c>
      <c r="D3229">
        <v>39.949711800000003</v>
      </c>
      <c r="E3229">
        <v>-75.169360999999995</v>
      </c>
      <c r="F3229" t="s">
        <v>11368</v>
      </c>
      <c r="G3229">
        <v>432</v>
      </c>
      <c r="H3229">
        <v>3.5</v>
      </c>
      <c r="I3229" t="s">
        <v>11388</v>
      </c>
      <c r="J3229">
        <v>4</v>
      </c>
      <c r="K3229" t="s">
        <v>11389</v>
      </c>
      <c r="L3229" t="s">
        <v>11390</v>
      </c>
    </row>
    <row r="3230" spans="1:12" x14ac:dyDescent="0.3">
      <c r="A3230" t="s">
        <v>11366</v>
      </c>
      <c r="B3230" t="s">
        <v>11367</v>
      </c>
      <c r="C3230" t="s">
        <v>14</v>
      </c>
      <c r="D3230">
        <v>39.949711800000003</v>
      </c>
      <c r="E3230">
        <v>-75.169360999999995</v>
      </c>
      <c r="F3230" t="s">
        <v>11368</v>
      </c>
      <c r="G3230">
        <v>432</v>
      </c>
      <c r="H3230">
        <v>3.5</v>
      </c>
      <c r="I3230" t="s">
        <v>11391</v>
      </c>
      <c r="J3230">
        <v>4</v>
      </c>
      <c r="K3230" t="s">
        <v>11392</v>
      </c>
      <c r="L3230" t="s">
        <v>11393</v>
      </c>
    </row>
    <row r="3231" spans="1:12" x14ac:dyDescent="0.3">
      <c r="A3231" t="s">
        <v>11366</v>
      </c>
      <c r="B3231" t="s">
        <v>11367</v>
      </c>
      <c r="C3231" t="s">
        <v>14</v>
      </c>
      <c r="D3231">
        <v>39.949711800000003</v>
      </c>
      <c r="E3231">
        <v>-75.169360999999995</v>
      </c>
      <c r="F3231" t="s">
        <v>11368</v>
      </c>
      <c r="G3231">
        <v>432</v>
      </c>
      <c r="H3231">
        <v>3.5</v>
      </c>
      <c r="I3231" t="s">
        <v>11394</v>
      </c>
      <c r="J3231">
        <v>5</v>
      </c>
      <c r="K3231" t="s">
        <v>11395</v>
      </c>
      <c r="L3231" t="s">
        <v>11396</v>
      </c>
    </row>
    <row r="3232" spans="1:12" x14ac:dyDescent="0.3">
      <c r="A3232" t="s">
        <v>11397</v>
      </c>
      <c r="B3232" t="s">
        <v>651</v>
      </c>
      <c r="C3232" t="s">
        <v>14</v>
      </c>
      <c r="D3232">
        <v>39.944436600000003</v>
      </c>
      <c r="E3232">
        <v>-75.170806299999995</v>
      </c>
      <c r="F3232" t="s">
        <v>11398</v>
      </c>
      <c r="G3232">
        <v>432</v>
      </c>
      <c r="H3232">
        <v>4</v>
      </c>
      <c r="I3232" t="s">
        <v>11399</v>
      </c>
      <c r="J3232">
        <v>2</v>
      </c>
      <c r="K3232" t="s">
        <v>11400</v>
      </c>
      <c r="L3232" t="s">
        <v>2309</v>
      </c>
    </row>
    <row r="3233" spans="1:12" x14ac:dyDescent="0.3">
      <c r="A3233" t="s">
        <v>11397</v>
      </c>
      <c r="B3233" t="s">
        <v>651</v>
      </c>
      <c r="C3233" t="s">
        <v>14</v>
      </c>
      <c r="D3233">
        <v>39.944436600000003</v>
      </c>
      <c r="E3233">
        <v>-75.170806299999995</v>
      </c>
      <c r="F3233" t="s">
        <v>11398</v>
      </c>
      <c r="G3233">
        <v>432</v>
      </c>
      <c r="H3233">
        <v>4</v>
      </c>
      <c r="I3233" t="s">
        <v>11401</v>
      </c>
      <c r="J3233">
        <v>4</v>
      </c>
      <c r="K3233" t="s">
        <v>11402</v>
      </c>
      <c r="L3233" t="s">
        <v>11403</v>
      </c>
    </row>
    <row r="3234" spans="1:12" x14ac:dyDescent="0.3">
      <c r="A3234" t="s">
        <v>11397</v>
      </c>
      <c r="B3234" t="s">
        <v>651</v>
      </c>
      <c r="C3234" t="s">
        <v>14</v>
      </c>
      <c r="D3234">
        <v>39.944436600000003</v>
      </c>
      <c r="E3234">
        <v>-75.170806299999995</v>
      </c>
      <c r="F3234" t="s">
        <v>11398</v>
      </c>
      <c r="G3234">
        <v>432</v>
      </c>
      <c r="H3234">
        <v>4</v>
      </c>
      <c r="I3234" t="s">
        <v>11404</v>
      </c>
      <c r="J3234">
        <v>3</v>
      </c>
      <c r="L3234" t="s">
        <v>2108</v>
      </c>
    </row>
    <row r="3235" spans="1:12" x14ac:dyDescent="0.3">
      <c r="A3235" t="s">
        <v>11397</v>
      </c>
      <c r="B3235" t="s">
        <v>651</v>
      </c>
      <c r="C3235" t="s">
        <v>14</v>
      </c>
      <c r="D3235">
        <v>39.944436600000003</v>
      </c>
      <c r="E3235">
        <v>-75.170806299999995</v>
      </c>
      <c r="F3235" t="s">
        <v>11398</v>
      </c>
      <c r="G3235">
        <v>432</v>
      </c>
      <c r="H3235">
        <v>4</v>
      </c>
      <c r="I3235" t="s">
        <v>11405</v>
      </c>
      <c r="J3235">
        <v>4</v>
      </c>
      <c r="K3235" t="s">
        <v>11406</v>
      </c>
      <c r="L3235" t="s">
        <v>11407</v>
      </c>
    </row>
    <row r="3236" spans="1:12" x14ac:dyDescent="0.3">
      <c r="A3236" t="s">
        <v>11397</v>
      </c>
      <c r="B3236" t="s">
        <v>651</v>
      </c>
      <c r="C3236" t="s">
        <v>14</v>
      </c>
      <c r="D3236">
        <v>39.944436600000003</v>
      </c>
      <c r="E3236">
        <v>-75.170806299999995</v>
      </c>
      <c r="F3236" t="s">
        <v>11398</v>
      </c>
      <c r="G3236">
        <v>432</v>
      </c>
      <c r="H3236">
        <v>4</v>
      </c>
      <c r="I3236" t="s">
        <v>11408</v>
      </c>
      <c r="J3236">
        <v>3</v>
      </c>
      <c r="K3236" t="s">
        <v>11409</v>
      </c>
      <c r="L3236" t="s">
        <v>4397</v>
      </c>
    </row>
    <row r="3237" spans="1:12" x14ac:dyDescent="0.3">
      <c r="A3237" t="s">
        <v>11397</v>
      </c>
      <c r="B3237" t="s">
        <v>651</v>
      </c>
      <c r="C3237" t="s">
        <v>14</v>
      </c>
      <c r="D3237">
        <v>39.944436600000003</v>
      </c>
      <c r="E3237">
        <v>-75.170806299999995</v>
      </c>
      <c r="F3237" t="s">
        <v>11398</v>
      </c>
      <c r="G3237">
        <v>432</v>
      </c>
      <c r="H3237">
        <v>4</v>
      </c>
      <c r="I3237" t="s">
        <v>11410</v>
      </c>
      <c r="J3237">
        <v>3</v>
      </c>
      <c r="K3237" t="s">
        <v>11411</v>
      </c>
      <c r="L3237" t="s">
        <v>1184</v>
      </c>
    </row>
    <row r="3238" spans="1:12" x14ac:dyDescent="0.3">
      <c r="A3238" t="s">
        <v>11397</v>
      </c>
      <c r="B3238" t="s">
        <v>651</v>
      </c>
      <c r="C3238" t="s">
        <v>14</v>
      </c>
      <c r="D3238">
        <v>39.944436600000003</v>
      </c>
      <c r="E3238">
        <v>-75.170806299999995</v>
      </c>
      <c r="F3238" t="s">
        <v>11398</v>
      </c>
      <c r="G3238">
        <v>432</v>
      </c>
      <c r="H3238">
        <v>4</v>
      </c>
      <c r="I3238" t="s">
        <v>11412</v>
      </c>
      <c r="J3238">
        <v>2</v>
      </c>
      <c r="K3238" t="s">
        <v>11413</v>
      </c>
      <c r="L3238" t="s">
        <v>11414</v>
      </c>
    </row>
    <row r="3239" spans="1:12" x14ac:dyDescent="0.3">
      <c r="A3239" t="s">
        <v>11397</v>
      </c>
      <c r="B3239" t="s">
        <v>651</v>
      </c>
      <c r="C3239" t="s">
        <v>14</v>
      </c>
      <c r="D3239">
        <v>39.944436600000003</v>
      </c>
      <c r="E3239">
        <v>-75.170806299999995</v>
      </c>
      <c r="F3239" t="s">
        <v>11398</v>
      </c>
      <c r="G3239">
        <v>432</v>
      </c>
      <c r="H3239">
        <v>4</v>
      </c>
      <c r="I3239" t="s">
        <v>11415</v>
      </c>
      <c r="J3239">
        <v>2</v>
      </c>
      <c r="K3239" t="s">
        <v>11416</v>
      </c>
      <c r="L3239" t="s">
        <v>11417</v>
      </c>
    </row>
    <row r="3240" spans="1:12" x14ac:dyDescent="0.3">
      <c r="A3240" t="s">
        <v>11397</v>
      </c>
      <c r="B3240" t="s">
        <v>651</v>
      </c>
      <c r="C3240" t="s">
        <v>14</v>
      </c>
      <c r="D3240">
        <v>39.944436600000003</v>
      </c>
      <c r="E3240">
        <v>-75.170806299999995</v>
      </c>
      <c r="F3240" t="s">
        <v>11398</v>
      </c>
      <c r="G3240">
        <v>432</v>
      </c>
      <c r="H3240">
        <v>4</v>
      </c>
      <c r="I3240" t="s">
        <v>11418</v>
      </c>
      <c r="J3240">
        <v>3</v>
      </c>
      <c r="K3240" t="s">
        <v>11419</v>
      </c>
      <c r="L3240" t="s">
        <v>11420</v>
      </c>
    </row>
    <row r="3241" spans="1:12" x14ac:dyDescent="0.3">
      <c r="A3241" t="s">
        <v>11397</v>
      </c>
      <c r="B3241" t="s">
        <v>651</v>
      </c>
      <c r="C3241" t="s">
        <v>14</v>
      </c>
      <c r="D3241">
        <v>39.944436600000003</v>
      </c>
      <c r="E3241">
        <v>-75.170806299999995</v>
      </c>
      <c r="F3241" t="s">
        <v>11398</v>
      </c>
      <c r="G3241">
        <v>432</v>
      </c>
      <c r="H3241">
        <v>4</v>
      </c>
      <c r="I3241" t="s">
        <v>11421</v>
      </c>
      <c r="J3241">
        <v>5</v>
      </c>
      <c r="K3241" t="s">
        <v>11422</v>
      </c>
      <c r="L3241" t="s">
        <v>11423</v>
      </c>
    </row>
    <row r="3242" spans="1:12" x14ac:dyDescent="0.3">
      <c r="A3242" t="s">
        <v>11424</v>
      </c>
      <c r="B3242" t="s">
        <v>11425</v>
      </c>
      <c r="C3242" t="s">
        <v>14</v>
      </c>
      <c r="D3242">
        <v>39.949130566000001</v>
      </c>
      <c r="E3242">
        <v>-75.161693782100002</v>
      </c>
      <c r="F3242" t="s">
        <v>11426</v>
      </c>
      <c r="G3242">
        <v>432</v>
      </c>
      <c r="H3242">
        <v>3.5</v>
      </c>
      <c r="I3242" t="s">
        <v>11427</v>
      </c>
      <c r="J3242">
        <v>3</v>
      </c>
      <c r="K3242" t="s">
        <v>11428</v>
      </c>
      <c r="L3242" t="s">
        <v>11429</v>
      </c>
    </row>
    <row r="3243" spans="1:12" x14ac:dyDescent="0.3">
      <c r="A3243" t="s">
        <v>11424</v>
      </c>
      <c r="B3243" t="s">
        <v>11425</v>
      </c>
      <c r="C3243" t="s">
        <v>14</v>
      </c>
      <c r="D3243">
        <v>39.949130566000001</v>
      </c>
      <c r="E3243">
        <v>-75.161693782100002</v>
      </c>
      <c r="F3243" t="s">
        <v>11426</v>
      </c>
      <c r="G3243">
        <v>432</v>
      </c>
      <c r="H3243">
        <v>3.5</v>
      </c>
      <c r="I3243" t="s">
        <v>11430</v>
      </c>
      <c r="J3243">
        <v>1</v>
      </c>
      <c r="K3243" t="s">
        <v>11431</v>
      </c>
      <c r="L3243" t="s">
        <v>11432</v>
      </c>
    </row>
    <row r="3244" spans="1:12" x14ac:dyDescent="0.3">
      <c r="A3244" t="s">
        <v>11424</v>
      </c>
      <c r="B3244" t="s">
        <v>11425</v>
      </c>
      <c r="C3244" t="s">
        <v>14</v>
      </c>
      <c r="D3244">
        <v>39.949130566000001</v>
      </c>
      <c r="E3244">
        <v>-75.161693782100002</v>
      </c>
      <c r="F3244" t="s">
        <v>11426</v>
      </c>
      <c r="G3244">
        <v>432</v>
      </c>
      <c r="H3244">
        <v>3.5</v>
      </c>
      <c r="I3244" t="s">
        <v>11433</v>
      </c>
      <c r="J3244">
        <v>2</v>
      </c>
      <c r="K3244" t="s">
        <v>11434</v>
      </c>
      <c r="L3244" t="s">
        <v>11435</v>
      </c>
    </row>
    <row r="3245" spans="1:12" x14ac:dyDescent="0.3">
      <c r="A3245" t="s">
        <v>11424</v>
      </c>
      <c r="B3245" t="s">
        <v>11425</v>
      </c>
      <c r="C3245" t="s">
        <v>14</v>
      </c>
      <c r="D3245">
        <v>39.949130566000001</v>
      </c>
      <c r="E3245">
        <v>-75.161693782100002</v>
      </c>
      <c r="F3245" t="s">
        <v>11426</v>
      </c>
      <c r="G3245">
        <v>432</v>
      </c>
      <c r="H3245">
        <v>3.5</v>
      </c>
      <c r="I3245" t="s">
        <v>11436</v>
      </c>
      <c r="J3245">
        <v>5</v>
      </c>
      <c r="L3245" t="s">
        <v>11437</v>
      </c>
    </row>
    <row r="3246" spans="1:12" x14ac:dyDescent="0.3">
      <c r="A3246" t="s">
        <v>11424</v>
      </c>
      <c r="B3246" t="s">
        <v>11425</v>
      </c>
      <c r="C3246" t="s">
        <v>14</v>
      </c>
      <c r="D3246">
        <v>39.949130566000001</v>
      </c>
      <c r="E3246">
        <v>-75.161693782100002</v>
      </c>
      <c r="F3246" t="s">
        <v>11426</v>
      </c>
      <c r="G3246">
        <v>432</v>
      </c>
      <c r="H3246">
        <v>3.5</v>
      </c>
      <c r="I3246" t="s">
        <v>11438</v>
      </c>
      <c r="J3246">
        <v>4</v>
      </c>
      <c r="K3246" t="s">
        <v>11439</v>
      </c>
      <c r="L3246" t="s">
        <v>11440</v>
      </c>
    </row>
    <row r="3247" spans="1:12" x14ac:dyDescent="0.3">
      <c r="A3247" t="s">
        <v>11424</v>
      </c>
      <c r="B3247" t="s">
        <v>11425</v>
      </c>
      <c r="C3247" t="s">
        <v>14</v>
      </c>
      <c r="D3247">
        <v>39.949130566000001</v>
      </c>
      <c r="E3247">
        <v>-75.161693782100002</v>
      </c>
      <c r="F3247" t="s">
        <v>11426</v>
      </c>
      <c r="G3247">
        <v>432</v>
      </c>
      <c r="H3247">
        <v>3.5</v>
      </c>
      <c r="I3247" t="s">
        <v>11441</v>
      </c>
      <c r="J3247">
        <v>4</v>
      </c>
      <c r="K3247" t="s">
        <v>11442</v>
      </c>
      <c r="L3247" t="s">
        <v>11443</v>
      </c>
    </row>
    <row r="3248" spans="1:12" x14ac:dyDescent="0.3">
      <c r="A3248" t="s">
        <v>11424</v>
      </c>
      <c r="B3248" t="s">
        <v>11425</v>
      </c>
      <c r="C3248" t="s">
        <v>14</v>
      </c>
      <c r="D3248">
        <v>39.949130566000001</v>
      </c>
      <c r="E3248">
        <v>-75.161693782100002</v>
      </c>
      <c r="F3248" t="s">
        <v>11426</v>
      </c>
      <c r="G3248">
        <v>432</v>
      </c>
      <c r="H3248">
        <v>3.5</v>
      </c>
      <c r="I3248" t="s">
        <v>11444</v>
      </c>
      <c r="J3248">
        <v>5</v>
      </c>
      <c r="L3248" t="s">
        <v>11445</v>
      </c>
    </row>
    <row r="3249" spans="1:18" x14ac:dyDescent="0.3">
      <c r="A3249" t="s">
        <v>11424</v>
      </c>
      <c r="B3249" t="s">
        <v>11425</v>
      </c>
      <c r="C3249" t="s">
        <v>14</v>
      </c>
      <c r="D3249">
        <v>39.949130566000001</v>
      </c>
      <c r="E3249">
        <v>-75.161693782100002</v>
      </c>
      <c r="F3249" t="s">
        <v>11426</v>
      </c>
      <c r="G3249">
        <v>432</v>
      </c>
      <c r="H3249">
        <v>3.5</v>
      </c>
      <c r="I3249" t="s">
        <v>11446</v>
      </c>
      <c r="J3249">
        <v>4</v>
      </c>
      <c r="K3249" t="s">
        <v>11447</v>
      </c>
      <c r="L3249" t="s">
        <v>11448</v>
      </c>
    </row>
    <row r="3250" spans="1:18" x14ac:dyDescent="0.3">
      <c r="A3250" t="s">
        <v>11424</v>
      </c>
      <c r="B3250" t="s">
        <v>11425</v>
      </c>
      <c r="C3250" t="s">
        <v>14</v>
      </c>
      <c r="D3250">
        <v>39.949130566000001</v>
      </c>
      <c r="E3250">
        <v>-75.161693782100002</v>
      </c>
      <c r="F3250" t="s">
        <v>11426</v>
      </c>
      <c r="G3250">
        <v>432</v>
      </c>
      <c r="H3250">
        <v>3.5</v>
      </c>
      <c r="I3250" t="s">
        <v>11449</v>
      </c>
      <c r="J3250">
        <v>3</v>
      </c>
      <c r="K3250" t="s">
        <v>11450</v>
      </c>
      <c r="L3250" t="s">
        <v>11451</v>
      </c>
      <c r="M3250" t="s">
        <v>11452</v>
      </c>
      <c r="N3250" t="s">
        <v>11453</v>
      </c>
      <c r="O3250" t="s">
        <v>11454</v>
      </c>
      <c r="P3250" t="s">
        <v>11455</v>
      </c>
      <c r="Q3250" t="s">
        <v>11456</v>
      </c>
      <c r="R3250" t="s">
        <v>11457</v>
      </c>
    </row>
    <row r="3251" spans="1:18" x14ac:dyDescent="0.3">
      <c r="A3251" t="s">
        <v>11424</v>
      </c>
      <c r="B3251" t="s">
        <v>11425</v>
      </c>
      <c r="C3251" t="s">
        <v>14</v>
      </c>
      <c r="D3251">
        <v>39.949130566000001</v>
      </c>
      <c r="E3251">
        <v>-75.161693782100002</v>
      </c>
      <c r="F3251" t="s">
        <v>11426</v>
      </c>
      <c r="G3251">
        <v>432</v>
      </c>
      <c r="H3251">
        <v>3.5</v>
      </c>
      <c r="I3251" t="s">
        <v>11458</v>
      </c>
      <c r="J3251">
        <v>1</v>
      </c>
      <c r="K3251" t="s">
        <v>11459</v>
      </c>
      <c r="L3251" t="s">
        <v>11460</v>
      </c>
    </row>
    <row r="3252" spans="1:18" x14ac:dyDescent="0.3">
      <c r="A3252" t="s">
        <v>11461</v>
      </c>
      <c r="B3252" t="s">
        <v>11462</v>
      </c>
      <c r="C3252" t="s">
        <v>14</v>
      </c>
      <c r="D3252">
        <v>39.947169799999998</v>
      </c>
      <c r="E3252">
        <v>-75.159440399999994</v>
      </c>
      <c r="F3252" t="s">
        <v>11463</v>
      </c>
      <c r="G3252">
        <v>426</v>
      </c>
      <c r="H3252">
        <v>4.5</v>
      </c>
      <c r="I3252" t="s">
        <v>11464</v>
      </c>
      <c r="J3252">
        <v>5</v>
      </c>
      <c r="K3252" t="s">
        <v>11465</v>
      </c>
      <c r="L3252" t="s">
        <v>11466</v>
      </c>
    </row>
    <row r="3253" spans="1:18" x14ac:dyDescent="0.3">
      <c r="A3253" t="s">
        <v>11461</v>
      </c>
      <c r="B3253" t="s">
        <v>11462</v>
      </c>
      <c r="C3253" t="s">
        <v>14</v>
      </c>
      <c r="D3253">
        <v>39.947169799999998</v>
      </c>
      <c r="E3253">
        <v>-75.159440399999994</v>
      </c>
      <c r="F3253" t="s">
        <v>11463</v>
      </c>
      <c r="G3253">
        <v>426</v>
      </c>
      <c r="H3253">
        <v>4.5</v>
      </c>
      <c r="I3253" t="s">
        <v>11467</v>
      </c>
      <c r="J3253">
        <v>5</v>
      </c>
      <c r="L3253" t="s">
        <v>11468</v>
      </c>
    </row>
    <row r="3254" spans="1:18" x14ac:dyDescent="0.3">
      <c r="A3254" t="s">
        <v>11461</v>
      </c>
      <c r="B3254" t="s">
        <v>11462</v>
      </c>
      <c r="C3254" t="s">
        <v>14</v>
      </c>
      <c r="D3254">
        <v>39.947169799999998</v>
      </c>
      <c r="E3254">
        <v>-75.159440399999994</v>
      </c>
      <c r="F3254" t="s">
        <v>11463</v>
      </c>
      <c r="G3254">
        <v>426</v>
      </c>
      <c r="H3254">
        <v>4.5</v>
      </c>
      <c r="I3254" t="s">
        <v>11469</v>
      </c>
      <c r="J3254">
        <v>5</v>
      </c>
      <c r="L3254" t="s">
        <v>11470</v>
      </c>
    </row>
    <row r="3255" spans="1:18" x14ac:dyDescent="0.3">
      <c r="A3255" t="s">
        <v>11461</v>
      </c>
      <c r="B3255" t="s">
        <v>11462</v>
      </c>
      <c r="C3255" t="s">
        <v>14</v>
      </c>
      <c r="D3255">
        <v>39.947169799999998</v>
      </c>
      <c r="E3255">
        <v>-75.159440399999994</v>
      </c>
      <c r="F3255" t="s">
        <v>11463</v>
      </c>
      <c r="G3255">
        <v>426</v>
      </c>
      <c r="H3255">
        <v>4.5</v>
      </c>
      <c r="I3255" t="s">
        <v>11471</v>
      </c>
      <c r="J3255">
        <v>5</v>
      </c>
      <c r="K3255" t="s">
        <v>11472</v>
      </c>
      <c r="L3255" t="s">
        <v>11473</v>
      </c>
      <c r="M3255" t="s">
        <v>7340</v>
      </c>
    </row>
    <row r="3256" spans="1:18" x14ac:dyDescent="0.3">
      <c r="A3256" t="s">
        <v>11461</v>
      </c>
      <c r="B3256" t="s">
        <v>11462</v>
      </c>
      <c r="C3256" t="s">
        <v>14</v>
      </c>
      <c r="D3256">
        <v>39.947169799999998</v>
      </c>
      <c r="E3256">
        <v>-75.159440399999994</v>
      </c>
      <c r="F3256" t="s">
        <v>11463</v>
      </c>
      <c r="G3256">
        <v>426</v>
      </c>
      <c r="H3256">
        <v>4.5</v>
      </c>
      <c r="I3256" t="s">
        <v>11474</v>
      </c>
      <c r="J3256">
        <v>4</v>
      </c>
      <c r="K3256" t="s">
        <v>11475</v>
      </c>
      <c r="L3256" t="s">
        <v>11476</v>
      </c>
    </row>
    <row r="3257" spans="1:18" x14ac:dyDescent="0.3">
      <c r="A3257" t="s">
        <v>11461</v>
      </c>
      <c r="B3257" t="s">
        <v>11462</v>
      </c>
      <c r="C3257" t="s">
        <v>14</v>
      </c>
      <c r="D3257">
        <v>39.947169799999998</v>
      </c>
      <c r="E3257">
        <v>-75.159440399999994</v>
      </c>
      <c r="F3257" t="s">
        <v>11463</v>
      </c>
      <c r="G3257">
        <v>426</v>
      </c>
      <c r="H3257">
        <v>4.5</v>
      </c>
      <c r="I3257" t="s">
        <v>11477</v>
      </c>
      <c r="J3257">
        <v>4</v>
      </c>
      <c r="K3257" t="s">
        <v>11478</v>
      </c>
      <c r="L3257" t="s">
        <v>11479</v>
      </c>
    </row>
    <row r="3258" spans="1:18" x14ac:dyDescent="0.3">
      <c r="A3258" t="s">
        <v>11461</v>
      </c>
      <c r="B3258" t="s">
        <v>11462</v>
      </c>
      <c r="C3258" t="s">
        <v>14</v>
      </c>
      <c r="D3258">
        <v>39.947169799999998</v>
      </c>
      <c r="E3258">
        <v>-75.159440399999994</v>
      </c>
      <c r="F3258" t="s">
        <v>11463</v>
      </c>
      <c r="G3258">
        <v>426</v>
      </c>
      <c r="H3258">
        <v>4.5</v>
      </c>
      <c r="I3258" t="s">
        <v>11480</v>
      </c>
      <c r="J3258">
        <v>5</v>
      </c>
      <c r="L3258" t="s">
        <v>1631</v>
      </c>
    </row>
    <row r="3259" spans="1:18" x14ac:dyDescent="0.3">
      <c r="A3259" t="s">
        <v>11461</v>
      </c>
      <c r="B3259" t="s">
        <v>11462</v>
      </c>
      <c r="C3259" t="s">
        <v>14</v>
      </c>
      <c r="D3259">
        <v>39.947169799999998</v>
      </c>
      <c r="E3259">
        <v>-75.159440399999994</v>
      </c>
      <c r="F3259" t="s">
        <v>11463</v>
      </c>
      <c r="G3259">
        <v>426</v>
      </c>
      <c r="H3259">
        <v>4.5</v>
      </c>
      <c r="I3259" t="s">
        <v>11481</v>
      </c>
      <c r="J3259">
        <v>5</v>
      </c>
      <c r="L3259" t="s">
        <v>11482</v>
      </c>
    </row>
    <row r="3260" spans="1:18" x14ac:dyDescent="0.3">
      <c r="A3260" t="s">
        <v>11461</v>
      </c>
      <c r="B3260" t="s">
        <v>11462</v>
      </c>
      <c r="C3260" t="s">
        <v>14</v>
      </c>
      <c r="D3260">
        <v>39.947169799999998</v>
      </c>
      <c r="E3260">
        <v>-75.159440399999994</v>
      </c>
      <c r="F3260" t="s">
        <v>11463</v>
      </c>
      <c r="G3260">
        <v>426</v>
      </c>
      <c r="H3260">
        <v>4.5</v>
      </c>
      <c r="I3260" t="s">
        <v>11483</v>
      </c>
      <c r="J3260">
        <v>5</v>
      </c>
      <c r="K3260" t="s">
        <v>11484</v>
      </c>
      <c r="L3260" t="s">
        <v>11485</v>
      </c>
    </row>
    <row r="3261" spans="1:18" x14ac:dyDescent="0.3">
      <c r="A3261" t="s">
        <v>11461</v>
      </c>
      <c r="B3261" t="s">
        <v>11462</v>
      </c>
      <c r="C3261" t="s">
        <v>14</v>
      </c>
      <c r="D3261">
        <v>39.947169799999998</v>
      </c>
      <c r="E3261">
        <v>-75.159440399999994</v>
      </c>
      <c r="F3261" t="s">
        <v>11463</v>
      </c>
      <c r="G3261">
        <v>426</v>
      </c>
      <c r="H3261">
        <v>4.5</v>
      </c>
      <c r="I3261" t="s">
        <v>11486</v>
      </c>
      <c r="J3261">
        <v>4</v>
      </c>
      <c r="L3261" t="s">
        <v>11487</v>
      </c>
    </row>
    <row r="3262" spans="1:18" x14ac:dyDescent="0.3">
      <c r="A3262" t="s">
        <v>11488</v>
      </c>
      <c r="B3262" t="s">
        <v>11489</v>
      </c>
      <c r="C3262" t="s">
        <v>14</v>
      </c>
      <c r="D3262">
        <v>39.965109400000003</v>
      </c>
      <c r="E3262">
        <v>-75.138906899999995</v>
      </c>
      <c r="F3262" t="s">
        <v>11490</v>
      </c>
      <c r="G3262">
        <v>424</v>
      </c>
      <c r="H3262">
        <v>3.5</v>
      </c>
      <c r="I3262" t="s">
        <v>11491</v>
      </c>
      <c r="J3262">
        <v>2</v>
      </c>
      <c r="K3262" t="s">
        <v>11492</v>
      </c>
      <c r="L3262" t="s">
        <v>11493</v>
      </c>
    </row>
    <row r="3263" spans="1:18" x14ac:dyDescent="0.3">
      <c r="A3263" t="s">
        <v>11488</v>
      </c>
      <c r="B3263" t="s">
        <v>11489</v>
      </c>
      <c r="C3263" t="s">
        <v>14</v>
      </c>
      <c r="D3263">
        <v>39.965109400000003</v>
      </c>
      <c r="E3263">
        <v>-75.138906899999995</v>
      </c>
      <c r="F3263" t="s">
        <v>11490</v>
      </c>
      <c r="G3263">
        <v>424</v>
      </c>
      <c r="H3263">
        <v>3.5</v>
      </c>
      <c r="I3263" t="s">
        <v>11494</v>
      </c>
      <c r="J3263">
        <v>5</v>
      </c>
      <c r="K3263" t="s">
        <v>11495</v>
      </c>
      <c r="L3263" t="s">
        <v>11496</v>
      </c>
    </row>
    <row r="3264" spans="1:18" x14ac:dyDescent="0.3">
      <c r="A3264" t="s">
        <v>11488</v>
      </c>
      <c r="B3264" t="s">
        <v>11489</v>
      </c>
      <c r="C3264" t="s">
        <v>14</v>
      </c>
      <c r="D3264">
        <v>39.965109400000003</v>
      </c>
      <c r="E3264">
        <v>-75.138906899999995</v>
      </c>
      <c r="F3264" t="s">
        <v>11490</v>
      </c>
      <c r="G3264">
        <v>424</v>
      </c>
      <c r="H3264">
        <v>3.5</v>
      </c>
      <c r="I3264" t="s">
        <v>11497</v>
      </c>
      <c r="J3264">
        <v>3</v>
      </c>
      <c r="K3264" t="s">
        <v>11498</v>
      </c>
      <c r="L3264" t="s">
        <v>11499</v>
      </c>
    </row>
    <row r="3265" spans="1:15" x14ac:dyDescent="0.3">
      <c r="A3265" t="s">
        <v>11488</v>
      </c>
      <c r="B3265" t="s">
        <v>11489</v>
      </c>
      <c r="C3265" t="s">
        <v>14</v>
      </c>
      <c r="D3265">
        <v>39.965109400000003</v>
      </c>
      <c r="E3265">
        <v>-75.138906899999995</v>
      </c>
      <c r="F3265" t="s">
        <v>11490</v>
      </c>
      <c r="G3265">
        <v>424</v>
      </c>
      <c r="H3265">
        <v>3.5</v>
      </c>
      <c r="I3265" t="s">
        <v>11500</v>
      </c>
      <c r="J3265">
        <v>1</v>
      </c>
      <c r="K3265" t="s">
        <v>11501</v>
      </c>
      <c r="L3265" t="s">
        <v>11502</v>
      </c>
    </row>
    <row r="3266" spans="1:15" x14ac:dyDescent="0.3">
      <c r="A3266" t="s">
        <v>11488</v>
      </c>
      <c r="B3266" t="s">
        <v>11489</v>
      </c>
      <c r="C3266" t="s">
        <v>14</v>
      </c>
      <c r="D3266">
        <v>39.965109400000003</v>
      </c>
      <c r="E3266">
        <v>-75.138906899999995</v>
      </c>
      <c r="F3266" t="s">
        <v>11490</v>
      </c>
      <c r="G3266">
        <v>424</v>
      </c>
      <c r="H3266">
        <v>3.5</v>
      </c>
      <c r="I3266" t="s">
        <v>11503</v>
      </c>
      <c r="J3266">
        <v>5</v>
      </c>
      <c r="K3266" t="s">
        <v>11504</v>
      </c>
      <c r="L3266" t="s">
        <v>11505</v>
      </c>
    </row>
    <row r="3267" spans="1:15" x14ac:dyDescent="0.3">
      <c r="A3267" t="s">
        <v>11488</v>
      </c>
      <c r="B3267" t="s">
        <v>11489</v>
      </c>
      <c r="C3267" t="s">
        <v>14</v>
      </c>
      <c r="D3267">
        <v>39.965109400000003</v>
      </c>
      <c r="E3267">
        <v>-75.138906899999995</v>
      </c>
      <c r="F3267" t="s">
        <v>11490</v>
      </c>
      <c r="G3267">
        <v>424</v>
      </c>
      <c r="H3267">
        <v>3.5</v>
      </c>
      <c r="I3267" t="s">
        <v>11506</v>
      </c>
      <c r="J3267">
        <v>4</v>
      </c>
      <c r="K3267" t="s">
        <v>11507</v>
      </c>
      <c r="L3267" t="s">
        <v>11508</v>
      </c>
    </row>
    <row r="3268" spans="1:15" x14ac:dyDescent="0.3">
      <c r="A3268" t="s">
        <v>11488</v>
      </c>
      <c r="B3268" t="s">
        <v>11489</v>
      </c>
      <c r="C3268" t="s">
        <v>14</v>
      </c>
      <c r="D3268">
        <v>39.965109400000003</v>
      </c>
      <c r="E3268">
        <v>-75.138906899999995</v>
      </c>
      <c r="F3268" t="s">
        <v>11490</v>
      </c>
      <c r="G3268">
        <v>424</v>
      </c>
      <c r="H3268">
        <v>3.5</v>
      </c>
      <c r="I3268" t="s">
        <v>11509</v>
      </c>
      <c r="J3268">
        <v>1</v>
      </c>
      <c r="K3268" t="s">
        <v>11510</v>
      </c>
      <c r="L3268" t="s">
        <v>11511</v>
      </c>
    </row>
    <row r="3269" spans="1:15" x14ac:dyDescent="0.3">
      <c r="A3269" t="s">
        <v>11488</v>
      </c>
      <c r="B3269" t="s">
        <v>11489</v>
      </c>
      <c r="C3269" t="s">
        <v>14</v>
      </c>
      <c r="D3269">
        <v>39.965109400000003</v>
      </c>
      <c r="E3269">
        <v>-75.138906899999995</v>
      </c>
      <c r="F3269" t="s">
        <v>11490</v>
      </c>
      <c r="G3269">
        <v>424</v>
      </c>
      <c r="H3269">
        <v>3.5</v>
      </c>
      <c r="I3269" t="s">
        <v>11512</v>
      </c>
      <c r="J3269">
        <v>4</v>
      </c>
      <c r="L3269" t="s">
        <v>11513</v>
      </c>
    </row>
    <row r="3270" spans="1:15" x14ac:dyDescent="0.3">
      <c r="A3270" t="s">
        <v>11488</v>
      </c>
      <c r="B3270" t="s">
        <v>11489</v>
      </c>
      <c r="C3270" t="s">
        <v>14</v>
      </c>
      <c r="D3270">
        <v>39.965109400000003</v>
      </c>
      <c r="E3270">
        <v>-75.138906899999995</v>
      </c>
      <c r="F3270" t="s">
        <v>11490</v>
      </c>
      <c r="G3270">
        <v>424</v>
      </c>
      <c r="H3270">
        <v>3.5</v>
      </c>
      <c r="I3270" t="s">
        <v>11514</v>
      </c>
      <c r="J3270">
        <v>5</v>
      </c>
      <c r="K3270" t="s">
        <v>11515</v>
      </c>
      <c r="L3270" t="s">
        <v>11516</v>
      </c>
    </row>
    <row r="3271" spans="1:15" x14ac:dyDescent="0.3">
      <c r="A3271" t="s">
        <v>11488</v>
      </c>
      <c r="B3271" t="s">
        <v>11489</v>
      </c>
      <c r="C3271" t="s">
        <v>14</v>
      </c>
      <c r="D3271">
        <v>39.965109400000003</v>
      </c>
      <c r="E3271">
        <v>-75.138906899999995</v>
      </c>
      <c r="F3271" t="s">
        <v>11490</v>
      </c>
      <c r="G3271">
        <v>424</v>
      </c>
      <c r="H3271">
        <v>3.5</v>
      </c>
      <c r="I3271" t="s">
        <v>11517</v>
      </c>
      <c r="J3271">
        <v>2</v>
      </c>
      <c r="K3271" t="s">
        <v>11518</v>
      </c>
      <c r="L3271" t="s">
        <v>11519</v>
      </c>
      <c r="M3271" t="s">
        <v>11520</v>
      </c>
      <c r="N3271" t="s">
        <v>11521</v>
      </c>
      <c r="O3271" t="s">
        <v>11522</v>
      </c>
    </row>
    <row r="3272" spans="1:15" x14ac:dyDescent="0.3">
      <c r="A3272" t="s">
        <v>11523</v>
      </c>
      <c r="B3272" t="s">
        <v>11524</v>
      </c>
      <c r="C3272" t="s">
        <v>14</v>
      </c>
      <c r="D3272">
        <v>40.024774000000001</v>
      </c>
      <c r="E3272">
        <v>-75.221435400000004</v>
      </c>
      <c r="F3272" t="s">
        <v>11525</v>
      </c>
      <c r="G3272">
        <v>423</v>
      </c>
      <c r="H3272">
        <v>4.5</v>
      </c>
      <c r="I3272" t="s">
        <v>11526</v>
      </c>
      <c r="J3272">
        <v>4</v>
      </c>
      <c r="K3272" t="s">
        <v>11527</v>
      </c>
      <c r="L3272" t="s">
        <v>4307</v>
      </c>
    </row>
    <row r="3273" spans="1:15" x14ac:dyDescent="0.3">
      <c r="A3273" t="s">
        <v>11523</v>
      </c>
      <c r="B3273" t="s">
        <v>11524</v>
      </c>
      <c r="C3273" t="s">
        <v>14</v>
      </c>
      <c r="D3273">
        <v>40.024774000000001</v>
      </c>
      <c r="E3273">
        <v>-75.221435400000004</v>
      </c>
      <c r="F3273" t="s">
        <v>11525</v>
      </c>
      <c r="G3273">
        <v>423</v>
      </c>
      <c r="H3273">
        <v>4.5</v>
      </c>
      <c r="I3273" t="s">
        <v>11528</v>
      </c>
      <c r="J3273">
        <v>3</v>
      </c>
      <c r="L3273" t="s">
        <v>11529</v>
      </c>
    </row>
    <row r="3274" spans="1:15" x14ac:dyDescent="0.3">
      <c r="A3274" t="s">
        <v>11523</v>
      </c>
      <c r="B3274" t="s">
        <v>11524</v>
      </c>
      <c r="C3274" t="s">
        <v>14</v>
      </c>
      <c r="D3274">
        <v>40.024774000000001</v>
      </c>
      <c r="E3274">
        <v>-75.221435400000004</v>
      </c>
      <c r="F3274" t="s">
        <v>11525</v>
      </c>
      <c r="G3274">
        <v>423</v>
      </c>
      <c r="H3274">
        <v>4.5</v>
      </c>
      <c r="I3274" t="s">
        <v>11530</v>
      </c>
      <c r="J3274">
        <v>5</v>
      </c>
      <c r="K3274" t="s">
        <v>11531</v>
      </c>
      <c r="L3274" t="s">
        <v>11532</v>
      </c>
    </row>
    <row r="3275" spans="1:15" x14ac:dyDescent="0.3">
      <c r="A3275" t="s">
        <v>11523</v>
      </c>
      <c r="B3275" t="s">
        <v>11524</v>
      </c>
      <c r="C3275" t="s">
        <v>14</v>
      </c>
      <c r="D3275">
        <v>40.024774000000001</v>
      </c>
      <c r="E3275">
        <v>-75.221435400000004</v>
      </c>
      <c r="F3275" t="s">
        <v>11525</v>
      </c>
      <c r="G3275">
        <v>423</v>
      </c>
      <c r="H3275">
        <v>4.5</v>
      </c>
      <c r="I3275" t="s">
        <v>11533</v>
      </c>
      <c r="J3275">
        <v>5</v>
      </c>
      <c r="K3275" t="s">
        <v>11534</v>
      </c>
      <c r="L3275" t="s">
        <v>11535</v>
      </c>
    </row>
    <row r="3276" spans="1:15" x14ac:dyDescent="0.3">
      <c r="A3276" t="s">
        <v>11523</v>
      </c>
      <c r="B3276" t="s">
        <v>11524</v>
      </c>
      <c r="C3276" t="s">
        <v>14</v>
      </c>
      <c r="D3276">
        <v>40.024774000000001</v>
      </c>
      <c r="E3276">
        <v>-75.221435400000004</v>
      </c>
      <c r="F3276" t="s">
        <v>11525</v>
      </c>
      <c r="G3276">
        <v>423</v>
      </c>
      <c r="H3276">
        <v>4.5</v>
      </c>
      <c r="I3276" t="s">
        <v>11536</v>
      </c>
      <c r="J3276">
        <v>5</v>
      </c>
      <c r="K3276" t="s">
        <v>11537</v>
      </c>
      <c r="L3276" t="s">
        <v>11538</v>
      </c>
    </row>
    <row r="3277" spans="1:15" x14ac:dyDescent="0.3">
      <c r="A3277" t="s">
        <v>11523</v>
      </c>
      <c r="B3277" t="s">
        <v>11524</v>
      </c>
      <c r="C3277" t="s">
        <v>14</v>
      </c>
      <c r="D3277">
        <v>40.024774000000001</v>
      </c>
      <c r="E3277">
        <v>-75.221435400000004</v>
      </c>
      <c r="F3277" t="s">
        <v>11525</v>
      </c>
      <c r="G3277">
        <v>423</v>
      </c>
      <c r="H3277">
        <v>4.5</v>
      </c>
      <c r="I3277" t="s">
        <v>11539</v>
      </c>
      <c r="J3277">
        <v>2</v>
      </c>
      <c r="K3277" t="s">
        <v>11540</v>
      </c>
      <c r="L3277" t="s">
        <v>11541</v>
      </c>
    </row>
    <row r="3278" spans="1:15" x14ac:dyDescent="0.3">
      <c r="A3278" t="s">
        <v>11523</v>
      </c>
      <c r="B3278" t="s">
        <v>11524</v>
      </c>
      <c r="C3278" t="s">
        <v>14</v>
      </c>
      <c r="D3278">
        <v>40.024774000000001</v>
      </c>
      <c r="E3278">
        <v>-75.221435400000004</v>
      </c>
      <c r="F3278" t="s">
        <v>11525</v>
      </c>
      <c r="G3278">
        <v>423</v>
      </c>
      <c r="H3278">
        <v>4.5</v>
      </c>
      <c r="I3278" t="s">
        <v>11542</v>
      </c>
      <c r="J3278">
        <v>5</v>
      </c>
      <c r="K3278" t="s">
        <v>11543</v>
      </c>
      <c r="L3278" t="s">
        <v>2494</v>
      </c>
    </row>
    <row r="3279" spans="1:15" x14ac:dyDescent="0.3">
      <c r="A3279" t="s">
        <v>11523</v>
      </c>
      <c r="B3279" t="s">
        <v>11524</v>
      </c>
      <c r="C3279" t="s">
        <v>14</v>
      </c>
      <c r="D3279">
        <v>40.024774000000001</v>
      </c>
      <c r="E3279">
        <v>-75.221435400000004</v>
      </c>
      <c r="F3279" t="s">
        <v>11525</v>
      </c>
      <c r="G3279">
        <v>423</v>
      </c>
      <c r="H3279">
        <v>4.5</v>
      </c>
      <c r="I3279" t="s">
        <v>11544</v>
      </c>
      <c r="J3279">
        <v>5</v>
      </c>
      <c r="K3279" t="s">
        <v>11545</v>
      </c>
      <c r="L3279" t="s">
        <v>11546</v>
      </c>
    </row>
    <row r="3280" spans="1:15" x14ac:dyDescent="0.3">
      <c r="A3280" t="s">
        <v>11523</v>
      </c>
      <c r="B3280" t="s">
        <v>11524</v>
      </c>
      <c r="C3280" t="s">
        <v>14</v>
      </c>
      <c r="D3280">
        <v>40.024774000000001</v>
      </c>
      <c r="E3280">
        <v>-75.221435400000004</v>
      </c>
      <c r="F3280" t="s">
        <v>11525</v>
      </c>
      <c r="G3280">
        <v>423</v>
      </c>
      <c r="H3280">
        <v>4.5</v>
      </c>
      <c r="I3280" t="s">
        <v>11547</v>
      </c>
      <c r="J3280">
        <v>5</v>
      </c>
      <c r="K3280" t="s">
        <v>11548</v>
      </c>
      <c r="L3280" t="s">
        <v>11549</v>
      </c>
    </row>
    <row r="3281" spans="1:18" x14ac:dyDescent="0.3">
      <c r="A3281" t="s">
        <v>11523</v>
      </c>
      <c r="B3281" t="s">
        <v>11524</v>
      </c>
      <c r="C3281" t="s">
        <v>14</v>
      </c>
      <c r="D3281">
        <v>40.024774000000001</v>
      </c>
      <c r="E3281">
        <v>-75.221435400000004</v>
      </c>
      <c r="F3281" t="s">
        <v>11525</v>
      </c>
      <c r="G3281">
        <v>423</v>
      </c>
      <c r="H3281">
        <v>4.5</v>
      </c>
      <c r="I3281" t="s">
        <v>11550</v>
      </c>
      <c r="J3281">
        <v>5</v>
      </c>
      <c r="K3281" t="s">
        <v>11551</v>
      </c>
      <c r="L3281" t="s">
        <v>11552</v>
      </c>
    </row>
    <row r="3282" spans="1:18" x14ac:dyDescent="0.3">
      <c r="A3282" t="s">
        <v>11553</v>
      </c>
      <c r="B3282" t="s">
        <v>5420</v>
      </c>
      <c r="C3282" t="s">
        <v>14</v>
      </c>
      <c r="D3282">
        <v>39.950080999999997</v>
      </c>
      <c r="E3282">
        <v>-75.162148000000002</v>
      </c>
      <c r="F3282" t="s">
        <v>5421</v>
      </c>
      <c r="G3282">
        <v>423</v>
      </c>
      <c r="H3282">
        <v>4</v>
      </c>
      <c r="I3282" t="s">
        <v>11554</v>
      </c>
      <c r="J3282">
        <v>4</v>
      </c>
      <c r="K3282" t="s">
        <v>11555</v>
      </c>
      <c r="L3282" t="s">
        <v>11556</v>
      </c>
    </row>
    <row r="3283" spans="1:18" x14ac:dyDescent="0.3">
      <c r="A3283" t="s">
        <v>11553</v>
      </c>
      <c r="B3283" t="s">
        <v>5420</v>
      </c>
      <c r="C3283" t="s">
        <v>14</v>
      </c>
      <c r="D3283">
        <v>39.950080999999997</v>
      </c>
      <c r="E3283">
        <v>-75.162148000000002</v>
      </c>
      <c r="F3283" t="s">
        <v>5421</v>
      </c>
      <c r="G3283">
        <v>423</v>
      </c>
      <c r="H3283">
        <v>4</v>
      </c>
      <c r="I3283" t="s">
        <v>11557</v>
      </c>
      <c r="J3283">
        <v>4</v>
      </c>
      <c r="L3283" t="s">
        <v>11558</v>
      </c>
    </row>
    <row r="3284" spans="1:18" x14ac:dyDescent="0.3">
      <c r="A3284" t="s">
        <v>11553</v>
      </c>
      <c r="B3284" t="s">
        <v>5420</v>
      </c>
      <c r="C3284" t="s">
        <v>14</v>
      </c>
      <c r="D3284">
        <v>39.950080999999997</v>
      </c>
      <c r="E3284">
        <v>-75.162148000000002</v>
      </c>
      <c r="F3284" t="s">
        <v>5421</v>
      </c>
      <c r="G3284">
        <v>423</v>
      </c>
      <c r="H3284">
        <v>4</v>
      </c>
      <c r="I3284" t="s">
        <v>11559</v>
      </c>
      <c r="J3284">
        <v>4</v>
      </c>
      <c r="K3284" t="s">
        <v>11560</v>
      </c>
      <c r="L3284" t="s">
        <v>9199</v>
      </c>
    </row>
    <row r="3285" spans="1:18" x14ac:dyDescent="0.3">
      <c r="A3285" t="s">
        <v>11553</v>
      </c>
      <c r="B3285" t="s">
        <v>5420</v>
      </c>
      <c r="C3285" t="s">
        <v>14</v>
      </c>
      <c r="D3285">
        <v>39.950080999999997</v>
      </c>
      <c r="E3285">
        <v>-75.162148000000002</v>
      </c>
      <c r="F3285" t="s">
        <v>5421</v>
      </c>
      <c r="G3285">
        <v>423</v>
      </c>
      <c r="H3285">
        <v>4</v>
      </c>
      <c r="I3285" t="s">
        <v>11561</v>
      </c>
      <c r="J3285">
        <v>5</v>
      </c>
      <c r="K3285" t="s">
        <v>11562</v>
      </c>
      <c r="L3285" t="e">
        <f>-ATWrYEqBxsNqevq5UyqxA</f>
        <v>#NAME?</v>
      </c>
    </row>
    <row r="3286" spans="1:18" x14ac:dyDescent="0.3">
      <c r="A3286" t="s">
        <v>11553</v>
      </c>
      <c r="B3286" t="s">
        <v>5420</v>
      </c>
      <c r="C3286" t="s">
        <v>14</v>
      </c>
      <c r="D3286">
        <v>39.950080999999997</v>
      </c>
      <c r="E3286">
        <v>-75.162148000000002</v>
      </c>
      <c r="F3286" t="s">
        <v>5421</v>
      </c>
      <c r="G3286">
        <v>423</v>
      </c>
      <c r="H3286">
        <v>4</v>
      </c>
      <c r="I3286" t="s">
        <v>11563</v>
      </c>
      <c r="J3286">
        <v>5</v>
      </c>
      <c r="K3286" t="s">
        <v>11564</v>
      </c>
      <c r="L3286" t="s">
        <v>11565</v>
      </c>
    </row>
    <row r="3287" spans="1:18" x14ac:dyDescent="0.3">
      <c r="A3287" t="s">
        <v>11553</v>
      </c>
      <c r="B3287" t="s">
        <v>5420</v>
      </c>
      <c r="C3287" t="s">
        <v>14</v>
      </c>
      <c r="D3287">
        <v>39.950080999999997</v>
      </c>
      <c r="E3287">
        <v>-75.162148000000002</v>
      </c>
      <c r="F3287" t="s">
        <v>5421</v>
      </c>
      <c r="G3287">
        <v>423</v>
      </c>
      <c r="H3287">
        <v>4</v>
      </c>
      <c r="I3287" t="s">
        <v>11566</v>
      </c>
      <c r="J3287">
        <v>3</v>
      </c>
      <c r="K3287" t="s">
        <v>11567</v>
      </c>
      <c r="L3287" t="s">
        <v>11568</v>
      </c>
    </row>
    <row r="3288" spans="1:18" x14ac:dyDescent="0.3">
      <c r="A3288" t="s">
        <v>11553</v>
      </c>
      <c r="B3288" t="s">
        <v>5420</v>
      </c>
      <c r="C3288" t="s">
        <v>14</v>
      </c>
      <c r="D3288">
        <v>39.950080999999997</v>
      </c>
      <c r="E3288">
        <v>-75.162148000000002</v>
      </c>
      <c r="F3288" t="s">
        <v>5421</v>
      </c>
      <c r="G3288">
        <v>423</v>
      </c>
      <c r="H3288">
        <v>4</v>
      </c>
      <c r="I3288" t="s">
        <v>11569</v>
      </c>
      <c r="J3288">
        <v>4</v>
      </c>
      <c r="K3288" t="s">
        <v>11570</v>
      </c>
      <c r="L3288" t="s">
        <v>11571</v>
      </c>
    </row>
    <row r="3289" spans="1:18" x14ac:dyDescent="0.3">
      <c r="A3289" t="s">
        <v>11553</v>
      </c>
      <c r="B3289" t="s">
        <v>5420</v>
      </c>
      <c r="C3289" t="s">
        <v>14</v>
      </c>
      <c r="D3289">
        <v>39.950080999999997</v>
      </c>
      <c r="E3289">
        <v>-75.162148000000002</v>
      </c>
      <c r="F3289" t="s">
        <v>5421</v>
      </c>
      <c r="G3289">
        <v>423</v>
      </c>
      <c r="H3289">
        <v>4</v>
      </c>
      <c r="I3289" t="s">
        <v>11572</v>
      </c>
      <c r="J3289">
        <v>5</v>
      </c>
      <c r="K3289" t="s">
        <v>11573</v>
      </c>
      <c r="L3289" t="s">
        <v>11574</v>
      </c>
      <c r="M3289" t="s">
        <v>11575</v>
      </c>
      <c r="N3289" t="s">
        <v>11576</v>
      </c>
      <c r="O3289" t="s">
        <v>11577</v>
      </c>
      <c r="P3289" t="s">
        <v>11578</v>
      </c>
      <c r="Q3289" t="s">
        <v>11579</v>
      </c>
      <c r="R3289" t="s">
        <v>11580</v>
      </c>
    </row>
    <row r="3290" spans="1:18" x14ac:dyDescent="0.3">
      <c r="A3290" t="s">
        <v>11553</v>
      </c>
      <c r="B3290" t="s">
        <v>5420</v>
      </c>
      <c r="C3290" t="s">
        <v>14</v>
      </c>
      <c r="D3290">
        <v>39.950080999999997</v>
      </c>
      <c r="E3290">
        <v>-75.162148000000002</v>
      </c>
      <c r="F3290" t="s">
        <v>5421</v>
      </c>
      <c r="G3290">
        <v>423</v>
      </c>
      <c r="H3290">
        <v>4</v>
      </c>
      <c r="I3290" t="s">
        <v>11581</v>
      </c>
      <c r="J3290">
        <v>5</v>
      </c>
      <c r="K3290" t="s">
        <v>11582</v>
      </c>
      <c r="L3290" t="s">
        <v>11583</v>
      </c>
    </row>
    <row r="3291" spans="1:18" x14ac:dyDescent="0.3">
      <c r="A3291" t="s">
        <v>11553</v>
      </c>
      <c r="B3291" t="s">
        <v>5420</v>
      </c>
      <c r="C3291" t="s">
        <v>14</v>
      </c>
      <c r="D3291">
        <v>39.950080999999997</v>
      </c>
      <c r="E3291">
        <v>-75.162148000000002</v>
      </c>
      <c r="F3291" t="s">
        <v>5421</v>
      </c>
      <c r="G3291">
        <v>423</v>
      </c>
      <c r="H3291">
        <v>4</v>
      </c>
      <c r="I3291" t="s">
        <v>11584</v>
      </c>
      <c r="J3291">
        <v>4</v>
      </c>
      <c r="K3291" t="s">
        <v>11585</v>
      </c>
      <c r="L3291" t="s">
        <v>11586</v>
      </c>
    </row>
    <row r="3292" spans="1:18" x14ac:dyDescent="0.3">
      <c r="A3292" t="s">
        <v>11587</v>
      </c>
      <c r="B3292" t="s">
        <v>11588</v>
      </c>
      <c r="C3292" t="s">
        <v>14</v>
      </c>
      <c r="D3292">
        <v>39.956329699999998</v>
      </c>
      <c r="E3292">
        <v>-75.157069000000007</v>
      </c>
      <c r="F3292" t="s">
        <v>11589</v>
      </c>
      <c r="G3292">
        <v>421</v>
      </c>
      <c r="H3292">
        <v>4</v>
      </c>
      <c r="I3292" t="s">
        <v>11590</v>
      </c>
      <c r="J3292">
        <v>5</v>
      </c>
      <c r="K3292" t="s">
        <v>11591</v>
      </c>
      <c r="L3292" t="s">
        <v>11592</v>
      </c>
    </row>
    <row r="3293" spans="1:18" x14ac:dyDescent="0.3">
      <c r="A3293" t="s">
        <v>11587</v>
      </c>
      <c r="B3293" t="s">
        <v>11588</v>
      </c>
      <c r="C3293" t="s">
        <v>14</v>
      </c>
      <c r="D3293">
        <v>39.956329699999998</v>
      </c>
      <c r="E3293">
        <v>-75.157069000000007</v>
      </c>
      <c r="F3293" t="s">
        <v>11589</v>
      </c>
      <c r="G3293">
        <v>421</v>
      </c>
      <c r="H3293">
        <v>4</v>
      </c>
      <c r="I3293" t="s">
        <v>11593</v>
      </c>
      <c r="J3293">
        <v>4</v>
      </c>
      <c r="L3293" t="s">
        <v>11594</v>
      </c>
    </row>
    <row r="3294" spans="1:18" x14ac:dyDescent="0.3">
      <c r="A3294" t="s">
        <v>11587</v>
      </c>
      <c r="B3294" t="s">
        <v>11588</v>
      </c>
      <c r="C3294" t="s">
        <v>14</v>
      </c>
      <c r="D3294">
        <v>39.956329699999998</v>
      </c>
      <c r="E3294">
        <v>-75.157069000000007</v>
      </c>
      <c r="F3294" t="s">
        <v>11589</v>
      </c>
      <c r="G3294">
        <v>421</v>
      </c>
      <c r="H3294">
        <v>4</v>
      </c>
      <c r="I3294" t="s">
        <v>11595</v>
      </c>
      <c r="J3294">
        <v>5</v>
      </c>
      <c r="K3294" t="s">
        <v>11596</v>
      </c>
      <c r="L3294" t="s">
        <v>11597</v>
      </c>
    </row>
    <row r="3295" spans="1:18" x14ac:dyDescent="0.3">
      <c r="A3295" t="s">
        <v>11587</v>
      </c>
      <c r="B3295" t="s">
        <v>11588</v>
      </c>
      <c r="C3295" t="s">
        <v>14</v>
      </c>
      <c r="D3295">
        <v>39.956329699999998</v>
      </c>
      <c r="E3295">
        <v>-75.157069000000007</v>
      </c>
      <c r="F3295" t="s">
        <v>11589</v>
      </c>
      <c r="G3295">
        <v>421</v>
      </c>
      <c r="H3295">
        <v>4</v>
      </c>
      <c r="I3295" t="s">
        <v>11598</v>
      </c>
      <c r="J3295">
        <v>4</v>
      </c>
      <c r="K3295" t="s">
        <v>11599</v>
      </c>
      <c r="L3295" t="s">
        <v>11600</v>
      </c>
    </row>
    <row r="3296" spans="1:18" x14ac:dyDescent="0.3">
      <c r="A3296" t="s">
        <v>11587</v>
      </c>
      <c r="B3296" t="s">
        <v>11588</v>
      </c>
      <c r="C3296" t="s">
        <v>14</v>
      </c>
      <c r="D3296">
        <v>39.956329699999998</v>
      </c>
      <c r="E3296">
        <v>-75.157069000000007</v>
      </c>
      <c r="F3296" t="s">
        <v>11589</v>
      </c>
      <c r="G3296">
        <v>421</v>
      </c>
      <c r="H3296">
        <v>4</v>
      </c>
      <c r="I3296" t="s">
        <v>11601</v>
      </c>
      <c r="J3296">
        <v>3</v>
      </c>
      <c r="K3296" t="s">
        <v>11602</v>
      </c>
      <c r="L3296" t="s">
        <v>763</v>
      </c>
    </row>
    <row r="3297" spans="1:17" x14ac:dyDescent="0.3">
      <c r="A3297" t="s">
        <v>11587</v>
      </c>
      <c r="B3297" t="s">
        <v>11588</v>
      </c>
      <c r="C3297" t="s">
        <v>14</v>
      </c>
      <c r="D3297">
        <v>39.956329699999998</v>
      </c>
      <c r="E3297">
        <v>-75.157069000000007</v>
      </c>
      <c r="F3297" t="s">
        <v>11589</v>
      </c>
      <c r="G3297">
        <v>421</v>
      </c>
      <c r="H3297">
        <v>4</v>
      </c>
      <c r="I3297" t="s">
        <v>11603</v>
      </c>
      <c r="J3297">
        <v>5</v>
      </c>
      <c r="K3297" t="s">
        <v>11604</v>
      </c>
      <c r="L3297" t="s">
        <v>11605</v>
      </c>
      <c r="M3297" t="s">
        <v>11606</v>
      </c>
    </row>
    <row r="3298" spans="1:17" x14ac:dyDescent="0.3">
      <c r="A3298" t="s">
        <v>11587</v>
      </c>
      <c r="B3298" t="s">
        <v>11588</v>
      </c>
      <c r="C3298" t="s">
        <v>14</v>
      </c>
      <c r="D3298">
        <v>39.956329699999998</v>
      </c>
      <c r="E3298">
        <v>-75.157069000000007</v>
      </c>
      <c r="F3298" t="s">
        <v>11589</v>
      </c>
      <c r="G3298">
        <v>421</v>
      </c>
      <c r="H3298">
        <v>4</v>
      </c>
      <c r="I3298" t="s">
        <v>11607</v>
      </c>
      <c r="J3298">
        <v>2</v>
      </c>
      <c r="L3298" t="s">
        <v>11608</v>
      </c>
    </row>
    <row r="3299" spans="1:17" x14ac:dyDescent="0.3">
      <c r="A3299" t="s">
        <v>11587</v>
      </c>
      <c r="B3299" t="s">
        <v>11588</v>
      </c>
      <c r="C3299" t="s">
        <v>14</v>
      </c>
      <c r="D3299">
        <v>39.956329699999998</v>
      </c>
      <c r="E3299">
        <v>-75.157069000000007</v>
      </c>
      <c r="F3299" t="s">
        <v>11589</v>
      </c>
      <c r="G3299">
        <v>421</v>
      </c>
      <c r="H3299">
        <v>4</v>
      </c>
      <c r="I3299" t="s">
        <v>11609</v>
      </c>
      <c r="J3299">
        <v>2</v>
      </c>
      <c r="L3299" t="s">
        <v>11610</v>
      </c>
    </row>
    <row r="3300" spans="1:17" x14ac:dyDescent="0.3">
      <c r="A3300" t="s">
        <v>11587</v>
      </c>
      <c r="B3300" t="s">
        <v>11588</v>
      </c>
      <c r="C3300" t="s">
        <v>14</v>
      </c>
      <c r="D3300">
        <v>39.956329699999998</v>
      </c>
      <c r="E3300">
        <v>-75.157069000000007</v>
      </c>
      <c r="F3300" t="s">
        <v>11589</v>
      </c>
      <c r="G3300">
        <v>421</v>
      </c>
      <c r="H3300">
        <v>4</v>
      </c>
      <c r="I3300" t="s">
        <v>11611</v>
      </c>
      <c r="J3300">
        <v>2</v>
      </c>
      <c r="L3300" t="s">
        <v>11612</v>
      </c>
    </row>
    <row r="3301" spans="1:17" x14ac:dyDescent="0.3">
      <c r="A3301" t="s">
        <v>11587</v>
      </c>
      <c r="B3301" t="s">
        <v>11588</v>
      </c>
      <c r="C3301" t="s">
        <v>14</v>
      </c>
      <c r="D3301">
        <v>39.956329699999998</v>
      </c>
      <c r="E3301">
        <v>-75.157069000000007</v>
      </c>
      <c r="F3301" t="s">
        <v>11589</v>
      </c>
      <c r="G3301">
        <v>421</v>
      </c>
      <c r="H3301">
        <v>4</v>
      </c>
      <c r="I3301" t="s">
        <v>11613</v>
      </c>
      <c r="J3301">
        <v>4</v>
      </c>
      <c r="K3301" t="s">
        <v>11614</v>
      </c>
      <c r="L3301" t="s">
        <v>11615</v>
      </c>
    </row>
    <row r="3302" spans="1:17" x14ac:dyDescent="0.3">
      <c r="A3302" t="s">
        <v>11616</v>
      </c>
      <c r="B3302" t="s">
        <v>1756</v>
      </c>
      <c r="C3302" t="s">
        <v>14</v>
      </c>
      <c r="D3302">
        <v>39.937951200000001</v>
      </c>
      <c r="E3302">
        <v>-75.158237999999997</v>
      </c>
      <c r="F3302" t="s">
        <v>11617</v>
      </c>
      <c r="G3302">
        <v>421</v>
      </c>
      <c r="H3302">
        <v>4</v>
      </c>
      <c r="I3302" t="s">
        <v>11618</v>
      </c>
      <c r="J3302">
        <v>3</v>
      </c>
      <c r="K3302" t="s">
        <v>11619</v>
      </c>
      <c r="L3302" t="s">
        <v>11620</v>
      </c>
    </row>
    <row r="3303" spans="1:17" x14ac:dyDescent="0.3">
      <c r="A3303" t="s">
        <v>11616</v>
      </c>
      <c r="B3303" t="s">
        <v>1756</v>
      </c>
      <c r="C3303" t="s">
        <v>14</v>
      </c>
      <c r="D3303">
        <v>39.937951200000001</v>
      </c>
      <c r="E3303">
        <v>-75.158237999999997</v>
      </c>
      <c r="F3303" t="s">
        <v>11617</v>
      </c>
      <c r="G3303">
        <v>421</v>
      </c>
      <c r="H3303">
        <v>4</v>
      </c>
      <c r="I3303" t="s">
        <v>11621</v>
      </c>
      <c r="J3303">
        <v>4</v>
      </c>
      <c r="K3303" t="s">
        <v>11622</v>
      </c>
      <c r="L3303" t="s">
        <v>11623</v>
      </c>
    </row>
    <row r="3304" spans="1:17" x14ac:dyDescent="0.3">
      <c r="A3304" t="s">
        <v>11616</v>
      </c>
      <c r="B3304" t="s">
        <v>1756</v>
      </c>
      <c r="C3304" t="s">
        <v>14</v>
      </c>
      <c r="D3304">
        <v>39.937951200000001</v>
      </c>
      <c r="E3304">
        <v>-75.158237999999997</v>
      </c>
      <c r="F3304" t="s">
        <v>11617</v>
      </c>
      <c r="G3304">
        <v>421</v>
      </c>
      <c r="H3304">
        <v>4</v>
      </c>
      <c r="I3304" t="s">
        <v>11624</v>
      </c>
      <c r="J3304">
        <v>5</v>
      </c>
      <c r="K3304" t="s">
        <v>11625</v>
      </c>
      <c r="L3304" t="s">
        <v>11626</v>
      </c>
    </row>
    <row r="3305" spans="1:17" x14ac:dyDescent="0.3">
      <c r="A3305" t="s">
        <v>11616</v>
      </c>
      <c r="B3305" t="s">
        <v>1756</v>
      </c>
      <c r="C3305" t="s">
        <v>14</v>
      </c>
      <c r="D3305">
        <v>39.937951200000001</v>
      </c>
      <c r="E3305">
        <v>-75.158237999999997</v>
      </c>
      <c r="F3305" t="s">
        <v>11617</v>
      </c>
      <c r="G3305">
        <v>421</v>
      </c>
      <c r="H3305">
        <v>4</v>
      </c>
      <c r="I3305" t="s">
        <v>11627</v>
      </c>
      <c r="J3305">
        <v>1</v>
      </c>
      <c r="K3305" t="s">
        <v>11628</v>
      </c>
      <c r="L3305" t="s">
        <v>11629</v>
      </c>
    </row>
    <row r="3306" spans="1:17" x14ac:dyDescent="0.3">
      <c r="A3306" t="s">
        <v>11616</v>
      </c>
      <c r="B3306" t="s">
        <v>1756</v>
      </c>
      <c r="C3306" t="s">
        <v>14</v>
      </c>
      <c r="D3306">
        <v>39.937951200000001</v>
      </c>
      <c r="E3306">
        <v>-75.158237999999997</v>
      </c>
      <c r="F3306" t="s">
        <v>11617</v>
      </c>
      <c r="G3306">
        <v>421</v>
      </c>
      <c r="H3306">
        <v>4</v>
      </c>
      <c r="I3306" t="s">
        <v>11630</v>
      </c>
      <c r="J3306">
        <v>5</v>
      </c>
      <c r="K3306" t="s">
        <v>11631</v>
      </c>
      <c r="L3306" t="s">
        <v>11632</v>
      </c>
    </row>
    <row r="3307" spans="1:17" x14ac:dyDescent="0.3">
      <c r="A3307" t="s">
        <v>11616</v>
      </c>
      <c r="B3307" t="s">
        <v>1756</v>
      </c>
      <c r="C3307" t="s">
        <v>14</v>
      </c>
      <c r="D3307">
        <v>39.937951200000001</v>
      </c>
      <c r="E3307">
        <v>-75.158237999999997</v>
      </c>
      <c r="F3307" t="s">
        <v>11617</v>
      </c>
      <c r="G3307">
        <v>421</v>
      </c>
      <c r="H3307">
        <v>4</v>
      </c>
      <c r="I3307" t="s">
        <v>11633</v>
      </c>
      <c r="J3307">
        <v>3</v>
      </c>
      <c r="K3307" t="s">
        <v>11634</v>
      </c>
      <c r="L3307" t="s">
        <v>11635</v>
      </c>
    </row>
    <row r="3308" spans="1:17" x14ac:dyDescent="0.3">
      <c r="A3308" t="s">
        <v>11616</v>
      </c>
      <c r="B3308" t="s">
        <v>1756</v>
      </c>
      <c r="C3308" t="s">
        <v>14</v>
      </c>
      <c r="D3308">
        <v>39.937951200000001</v>
      </c>
      <c r="E3308">
        <v>-75.158237999999997</v>
      </c>
      <c r="F3308" t="s">
        <v>11617</v>
      </c>
      <c r="G3308">
        <v>421</v>
      </c>
      <c r="H3308">
        <v>4</v>
      </c>
      <c r="I3308" t="s">
        <v>11636</v>
      </c>
      <c r="J3308">
        <v>4</v>
      </c>
      <c r="K3308" t="s">
        <v>11637</v>
      </c>
      <c r="L3308" t="s">
        <v>2843</v>
      </c>
    </row>
    <row r="3309" spans="1:17" x14ac:dyDescent="0.3">
      <c r="A3309" t="s">
        <v>11616</v>
      </c>
      <c r="B3309" t="s">
        <v>1756</v>
      </c>
      <c r="C3309" t="s">
        <v>14</v>
      </c>
      <c r="D3309">
        <v>39.937951200000001</v>
      </c>
      <c r="E3309">
        <v>-75.158237999999997</v>
      </c>
      <c r="F3309" t="s">
        <v>11617</v>
      </c>
      <c r="G3309">
        <v>421</v>
      </c>
      <c r="H3309">
        <v>4</v>
      </c>
      <c r="I3309" t="s">
        <v>11638</v>
      </c>
      <c r="J3309">
        <v>5</v>
      </c>
      <c r="K3309" t="s">
        <v>11639</v>
      </c>
      <c r="L3309" t="s">
        <v>11640</v>
      </c>
    </row>
    <row r="3310" spans="1:17" x14ac:dyDescent="0.3">
      <c r="A3310" t="s">
        <v>11616</v>
      </c>
      <c r="B3310" t="s">
        <v>1756</v>
      </c>
      <c r="C3310" t="s">
        <v>14</v>
      </c>
      <c r="D3310">
        <v>39.937951200000001</v>
      </c>
      <c r="E3310">
        <v>-75.158237999999997</v>
      </c>
      <c r="F3310" t="s">
        <v>11617</v>
      </c>
      <c r="G3310">
        <v>421</v>
      </c>
      <c r="H3310">
        <v>4</v>
      </c>
      <c r="I3310" t="s">
        <v>11641</v>
      </c>
      <c r="J3310">
        <v>3</v>
      </c>
      <c r="K3310" t="s">
        <v>11642</v>
      </c>
      <c r="L3310" t="s">
        <v>11643</v>
      </c>
    </row>
    <row r="3311" spans="1:17" x14ac:dyDescent="0.3">
      <c r="A3311" t="s">
        <v>11616</v>
      </c>
      <c r="B3311" t="s">
        <v>1756</v>
      </c>
      <c r="C3311" t="s">
        <v>14</v>
      </c>
      <c r="D3311">
        <v>39.937951200000001</v>
      </c>
      <c r="E3311">
        <v>-75.158237999999997</v>
      </c>
      <c r="F3311" t="s">
        <v>11617</v>
      </c>
      <c r="G3311">
        <v>421</v>
      </c>
      <c r="H3311">
        <v>4</v>
      </c>
      <c r="I3311" t="s">
        <v>11644</v>
      </c>
      <c r="J3311">
        <v>4</v>
      </c>
      <c r="K3311" t="s">
        <v>11645</v>
      </c>
      <c r="L3311" t="s">
        <v>11646</v>
      </c>
      <c r="M3311" t="s">
        <v>11647</v>
      </c>
      <c r="N3311" t="s">
        <v>11648</v>
      </c>
      <c r="O3311" t="s">
        <v>11649</v>
      </c>
      <c r="P3311" t="s">
        <v>11650</v>
      </c>
      <c r="Q3311" t="s">
        <v>11651</v>
      </c>
    </row>
    <row r="3312" spans="1:17" x14ac:dyDescent="0.3">
      <c r="A3312" t="s">
        <v>11652</v>
      </c>
      <c r="B3312" t="s">
        <v>11653</v>
      </c>
      <c r="C3312" t="s">
        <v>14</v>
      </c>
      <c r="D3312">
        <v>39.948608399999998</v>
      </c>
      <c r="E3312">
        <v>-75.174032299999993</v>
      </c>
      <c r="F3312" t="s">
        <v>11654</v>
      </c>
      <c r="G3312">
        <v>421</v>
      </c>
      <c r="H3312">
        <v>3.5</v>
      </c>
      <c r="I3312" t="s">
        <v>11655</v>
      </c>
      <c r="J3312">
        <v>5</v>
      </c>
      <c r="K3312" t="s">
        <v>11656</v>
      </c>
      <c r="L3312" t="s">
        <v>11657</v>
      </c>
    </row>
    <row r="3313" spans="1:36" x14ac:dyDescent="0.3">
      <c r="A3313" t="s">
        <v>11652</v>
      </c>
      <c r="B3313" t="s">
        <v>11653</v>
      </c>
      <c r="C3313" t="s">
        <v>14</v>
      </c>
      <c r="D3313">
        <v>39.948608399999998</v>
      </c>
      <c r="E3313">
        <v>-75.174032299999993</v>
      </c>
      <c r="F3313" t="s">
        <v>11654</v>
      </c>
      <c r="G3313">
        <v>421</v>
      </c>
      <c r="H3313">
        <v>3.5</v>
      </c>
      <c r="I3313" t="s">
        <v>11658</v>
      </c>
      <c r="J3313">
        <v>4</v>
      </c>
      <c r="K3313" t="s">
        <v>11659</v>
      </c>
      <c r="L3313" t="s">
        <v>763</v>
      </c>
    </row>
    <row r="3314" spans="1:36" x14ac:dyDescent="0.3">
      <c r="A3314" t="s">
        <v>11652</v>
      </c>
      <c r="B3314" t="s">
        <v>11653</v>
      </c>
      <c r="C3314" t="s">
        <v>14</v>
      </c>
      <c r="D3314">
        <v>39.948608399999998</v>
      </c>
      <c r="E3314">
        <v>-75.174032299999993</v>
      </c>
      <c r="F3314" t="s">
        <v>11654</v>
      </c>
      <c r="G3314">
        <v>421</v>
      </c>
      <c r="H3314">
        <v>3.5</v>
      </c>
      <c r="I3314" t="s">
        <v>11660</v>
      </c>
      <c r="J3314">
        <v>2</v>
      </c>
      <c r="K3314" t="s">
        <v>11661</v>
      </c>
      <c r="L3314" t="s">
        <v>11662</v>
      </c>
    </row>
    <row r="3315" spans="1:36" x14ac:dyDescent="0.3">
      <c r="A3315" t="s">
        <v>11652</v>
      </c>
      <c r="B3315" t="s">
        <v>11653</v>
      </c>
      <c r="C3315" t="s">
        <v>14</v>
      </c>
      <c r="D3315">
        <v>39.948608399999998</v>
      </c>
      <c r="E3315">
        <v>-75.174032299999993</v>
      </c>
      <c r="F3315" t="s">
        <v>11654</v>
      </c>
      <c r="G3315">
        <v>421</v>
      </c>
      <c r="H3315">
        <v>3.5</v>
      </c>
      <c r="I3315" t="s">
        <v>11663</v>
      </c>
      <c r="J3315">
        <v>2</v>
      </c>
      <c r="K3315" t="s">
        <v>11664</v>
      </c>
      <c r="L3315" t="s">
        <v>11665</v>
      </c>
      <c r="M3315" t="s">
        <v>11666</v>
      </c>
      <c r="N3315" t="s">
        <v>11667</v>
      </c>
      <c r="O3315" t="s">
        <v>11668</v>
      </c>
      <c r="P3315" t="s">
        <v>11669</v>
      </c>
      <c r="Q3315" t="s">
        <v>11670</v>
      </c>
      <c r="R3315" t="s">
        <v>11671</v>
      </c>
      <c r="S3315" t="s">
        <v>11672</v>
      </c>
      <c r="T3315" t="s">
        <v>11673</v>
      </c>
      <c r="U3315" t="s">
        <v>11674</v>
      </c>
      <c r="V3315" t="s">
        <v>11675</v>
      </c>
      <c r="W3315" t="s">
        <v>11676</v>
      </c>
      <c r="X3315" t="s">
        <v>11677</v>
      </c>
      <c r="Y3315" t="s">
        <v>11678</v>
      </c>
      <c r="Z3315" t="s">
        <v>11679</v>
      </c>
      <c r="AA3315" t="s">
        <v>11680</v>
      </c>
      <c r="AB3315" t="s">
        <v>11681</v>
      </c>
      <c r="AC3315" t="s">
        <v>11682</v>
      </c>
      <c r="AD3315" t="s">
        <v>11683</v>
      </c>
      <c r="AE3315" t="s">
        <v>11684</v>
      </c>
      <c r="AF3315" t="s">
        <v>11685</v>
      </c>
      <c r="AG3315" t="s">
        <v>11686</v>
      </c>
      <c r="AH3315" t="s">
        <v>11687</v>
      </c>
      <c r="AI3315" t="s">
        <v>11688</v>
      </c>
      <c r="AJ3315" t="s">
        <v>11689</v>
      </c>
    </row>
    <row r="3316" spans="1:36" x14ac:dyDescent="0.3">
      <c r="A3316" t="s">
        <v>11652</v>
      </c>
      <c r="B3316" t="s">
        <v>11653</v>
      </c>
      <c r="C3316" t="s">
        <v>14</v>
      </c>
      <c r="D3316">
        <v>39.948608399999998</v>
      </c>
      <c r="E3316">
        <v>-75.174032299999993</v>
      </c>
      <c r="F3316" t="s">
        <v>11654</v>
      </c>
      <c r="G3316">
        <v>421</v>
      </c>
      <c r="H3316">
        <v>3.5</v>
      </c>
      <c r="I3316" t="s">
        <v>11690</v>
      </c>
      <c r="J3316">
        <v>3</v>
      </c>
      <c r="L3316" t="s">
        <v>11691</v>
      </c>
    </row>
    <row r="3317" spans="1:36" x14ac:dyDescent="0.3">
      <c r="A3317" t="s">
        <v>11652</v>
      </c>
      <c r="B3317" t="s">
        <v>11653</v>
      </c>
      <c r="C3317" t="s">
        <v>14</v>
      </c>
      <c r="D3317">
        <v>39.948608399999998</v>
      </c>
      <c r="E3317">
        <v>-75.174032299999993</v>
      </c>
      <c r="F3317" t="s">
        <v>11654</v>
      </c>
      <c r="G3317">
        <v>421</v>
      </c>
      <c r="H3317">
        <v>3.5</v>
      </c>
      <c r="I3317" t="s">
        <v>11692</v>
      </c>
      <c r="J3317">
        <v>2</v>
      </c>
      <c r="K3317" t="s">
        <v>11693</v>
      </c>
      <c r="L3317" t="s">
        <v>11694</v>
      </c>
    </row>
    <row r="3318" spans="1:36" x14ac:dyDescent="0.3">
      <c r="A3318" t="s">
        <v>11652</v>
      </c>
      <c r="B3318" t="s">
        <v>11653</v>
      </c>
      <c r="C3318" t="s">
        <v>14</v>
      </c>
      <c r="D3318">
        <v>39.948608399999998</v>
      </c>
      <c r="E3318">
        <v>-75.174032299999993</v>
      </c>
      <c r="F3318" t="s">
        <v>11654</v>
      </c>
      <c r="G3318">
        <v>421</v>
      </c>
      <c r="H3318">
        <v>3.5</v>
      </c>
      <c r="I3318" t="s">
        <v>11695</v>
      </c>
      <c r="J3318">
        <v>4</v>
      </c>
      <c r="K3318" t="s">
        <v>11696</v>
      </c>
      <c r="L3318" t="s">
        <v>2843</v>
      </c>
    </row>
    <row r="3319" spans="1:36" x14ac:dyDescent="0.3">
      <c r="A3319" t="s">
        <v>11652</v>
      </c>
      <c r="B3319" t="s">
        <v>11653</v>
      </c>
      <c r="C3319" t="s">
        <v>14</v>
      </c>
      <c r="D3319">
        <v>39.948608399999998</v>
      </c>
      <c r="E3319">
        <v>-75.174032299999993</v>
      </c>
      <c r="F3319" t="s">
        <v>11654</v>
      </c>
      <c r="G3319">
        <v>421</v>
      </c>
      <c r="H3319">
        <v>3.5</v>
      </c>
      <c r="I3319" t="s">
        <v>11697</v>
      </c>
      <c r="J3319">
        <v>2</v>
      </c>
      <c r="K3319" t="s">
        <v>11698</v>
      </c>
      <c r="L3319" t="s">
        <v>11699</v>
      </c>
      <c r="M3319" t="s">
        <v>11700</v>
      </c>
      <c r="N3319" t="s">
        <v>11701</v>
      </c>
      <c r="O3319" t="s">
        <v>11702</v>
      </c>
      <c r="P3319" t="s">
        <v>11703</v>
      </c>
      <c r="Q3319" t="s">
        <v>11704</v>
      </c>
    </row>
    <row r="3320" spans="1:36" x14ac:dyDescent="0.3">
      <c r="A3320" t="s">
        <v>11652</v>
      </c>
      <c r="B3320" t="s">
        <v>11653</v>
      </c>
      <c r="C3320" t="s">
        <v>14</v>
      </c>
      <c r="D3320">
        <v>39.948608399999998</v>
      </c>
      <c r="E3320">
        <v>-75.174032299999993</v>
      </c>
      <c r="F3320" t="s">
        <v>11654</v>
      </c>
      <c r="G3320">
        <v>421</v>
      </c>
      <c r="H3320">
        <v>3.5</v>
      </c>
      <c r="I3320" t="s">
        <v>11705</v>
      </c>
      <c r="J3320">
        <v>4</v>
      </c>
      <c r="K3320" t="s">
        <v>11706</v>
      </c>
      <c r="L3320" t="s">
        <v>11707</v>
      </c>
    </row>
    <row r="3321" spans="1:36" x14ac:dyDescent="0.3">
      <c r="A3321" t="s">
        <v>11652</v>
      </c>
      <c r="B3321" t="s">
        <v>11653</v>
      </c>
      <c r="C3321" t="s">
        <v>14</v>
      </c>
      <c r="D3321">
        <v>39.948608399999998</v>
      </c>
      <c r="E3321">
        <v>-75.174032299999993</v>
      </c>
      <c r="F3321" t="s">
        <v>11654</v>
      </c>
      <c r="G3321">
        <v>421</v>
      </c>
      <c r="H3321">
        <v>3.5</v>
      </c>
      <c r="I3321" t="s">
        <v>11708</v>
      </c>
      <c r="J3321">
        <v>3</v>
      </c>
      <c r="K3321" t="s">
        <v>11709</v>
      </c>
      <c r="L3321" t="s">
        <v>11710</v>
      </c>
    </row>
    <row r="3322" spans="1:36" x14ac:dyDescent="0.3">
      <c r="A3322" t="s">
        <v>11711</v>
      </c>
      <c r="B3322" t="s">
        <v>11712</v>
      </c>
      <c r="C3322" t="s">
        <v>14</v>
      </c>
      <c r="D3322">
        <v>39.952931999999997</v>
      </c>
      <c r="E3322">
        <v>-75.173293000000001</v>
      </c>
      <c r="F3322" t="s">
        <v>11713</v>
      </c>
      <c r="G3322">
        <v>420</v>
      </c>
      <c r="H3322">
        <v>4.5</v>
      </c>
      <c r="I3322" t="s">
        <v>11714</v>
      </c>
      <c r="J3322">
        <v>5</v>
      </c>
      <c r="K3322" t="s">
        <v>11715</v>
      </c>
      <c r="L3322" t="s">
        <v>11716</v>
      </c>
      <c r="M3322" t="s">
        <v>11717</v>
      </c>
      <c r="N3322" t="s">
        <v>11718</v>
      </c>
      <c r="O3322" t="s">
        <v>11719</v>
      </c>
      <c r="P3322" t="s">
        <v>11720</v>
      </c>
      <c r="Q3322" t="s">
        <v>11721</v>
      </c>
      <c r="R3322" t="s">
        <v>11722</v>
      </c>
    </row>
    <row r="3323" spans="1:36" x14ac:dyDescent="0.3">
      <c r="A3323" t="s">
        <v>11711</v>
      </c>
      <c r="B3323" t="s">
        <v>11712</v>
      </c>
      <c r="C3323" t="s">
        <v>14</v>
      </c>
      <c r="D3323">
        <v>39.952931999999997</v>
      </c>
      <c r="E3323">
        <v>-75.173293000000001</v>
      </c>
      <c r="F3323" t="s">
        <v>11713</v>
      </c>
      <c r="G3323">
        <v>420</v>
      </c>
      <c r="H3323">
        <v>4.5</v>
      </c>
      <c r="I3323" t="s">
        <v>11723</v>
      </c>
      <c r="J3323">
        <v>5</v>
      </c>
      <c r="K3323" t="s">
        <v>11724</v>
      </c>
      <c r="L3323" t="s">
        <v>3489</v>
      </c>
    </row>
    <row r="3324" spans="1:36" x14ac:dyDescent="0.3">
      <c r="A3324" t="s">
        <v>11711</v>
      </c>
      <c r="B3324" t="s">
        <v>11712</v>
      </c>
      <c r="C3324" t="s">
        <v>14</v>
      </c>
      <c r="D3324">
        <v>39.952931999999997</v>
      </c>
      <c r="E3324">
        <v>-75.173293000000001</v>
      </c>
      <c r="F3324" t="s">
        <v>11713</v>
      </c>
      <c r="G3324">
        <v>420</v>
      </c>
      <c r="H3324">
        <v>4.5</v>
      </c>
      <c r="I3324" t="s">
        <v>11725</v>
      </c>
      <c r="J3324">
        <v>3</v>
      </c>
      <c r="K3324" t="s">
        <v>11726</v>
      </c>
      <c r="L3324" t="s">
        <v>4818</v>
      </c>
    </row>
    <row r="3325" spans="1:36" x14ac:dyDescent="0.3">
      <c r="A3325" t="s">
        <v>11711</v>
      </c>
      <c r="B3325" t="s">
        <v>11712</v>
      </c>
      <c r="C3325" t="s">
        <v>14</v>
      </c>
      <c r="D3325">
        <v>39.952931999999997</v>
      </c>
      <c r="E3325">
        <v>-75.173293000000001</v>
      </c>
      <c r="F3325" t="s">
        <v>11713</v>
      </c>
      <c r="G3325">
        <v>420</v>
      </c>
      <c r="H3325">
        <v>4.5</v>
      </c>
      <c r="I3325" t="s">
        <v>11727</v>
      </c>
      <c r="J3325">
        <v>5</v>
      </c>
      <c r="K3325" t="s">
        <v>11728</v>
      </c>
      <c r="L3325" t="s">
        <v>11729</v>
      </c>
    </row>
    <row r="3326" spans="1:36" x14ac:dyDescent="0.3">
      <c r="A3326" t="s">
        <v>11711</v>
      </c>
      <c r="B3326" t="s">
        <v>11712</v>
      </c>
      <c r="C3326" t="s">
        <v>14</v>
      </c>
      <c r="D3326">
        <v>39.952931999999997</v>
      </c>
      <c r="E3326">
        <v>-75.173293000000001</v>
      </c>
      <c r="F3326" t="s">
        <v>11713</v>
      </c>
      <c r="G3326">
        <v>420</v>
      </c>
      <c r="H3326">
        <v>4.5</v>
      </c>
      <c r="I3326" t="s">
        <v>11730</v>
      </c>
      <c r="J3326">
        <v>5</v>
      </c>
      <c r="K3326" t="s">
        <v>11731</v>
      </c>
      <c r="L3326" t="e">
        <f>-DSTIwizyfygwcZG4KmSxA</f>
        <v>#NAME?</v>
      </c>
    </row>
    <row r="3327" spans="1:36" x14ac:dyDescent="0.3">
      <c r="A3327" t="s">
        <v>11711</v>
      </c>
      <c r="B3327" t="s">
        <v>11712</v>
      </c>
      <c r="C3327" t="s">
        <v>14</v>
      </c>
      <c r="D3327">
        <v>39.952931999999997</v>
      </c>
      <c r="E3327">
        <v>-75.173293000000001</v>
      </c>
      <c r="F3327" t="s">
        <v>11713</v>
      </c>
      <c r="G3327">
        <v>420</v>
      </c>
      <c r="H3327">
        <v>4.5</v>
      </c>
      <c r="I3327" t="s">
        <v>11732</v>
      </c>
      <c r="J3327">
        <v>5</v>
      </c>
      <c r="K3327" t="s">
        <v>11733</v>
      </c>
      <c r="L3327" t="s">
        <v>11734</v>
      </c>
    </row>
    <row r="3328" spans="1:36" x14ac:dyDescent="0.3">
      <c r="A3328" t="s">
        <v>11711</v>
      </c>
      <c r="B3328" t="s">
        <v>11712</v>
      </c>
      <c r="C3328" t="s">
        <v>14</v>
      </c>
      <c r="D3328">
        <v>39.952931999999997</v>
      </c>
      <c r="E3328">
        <v>-75.173293000000001</v>
      </c>
      <c r="F3328" t="s">
        <v>11713</v>
      </c>
      <c r="G3328">
        <v>420</v>
      </c>
      <c r="H3328">
        <v>4.5</v>
      </c>
      <c r="I3328" t="s">
        <v>11735</v>
      </c>
      <c r="J3328">
        <v>5</v>
      </c>
      <c r="K3328" t="s">
        <v>11736</v>
      </c>
      <c r="L3328" t="s">
        <v>11737</v>
      </c>
    </row>
    <row r="3329" spans="1:15" x14ac:dyDescent="0.3">
      <c r="A3329" t="s">
        <v>11711</v>
      </c>
      <c r="B3329" t="s">
        <v>11712</v>
      </c>
      <c r="C3329" t="s">
        <v>14</v>
      </c>
      <c r="D3329">
        <v>39.952931999999997</v>
      </c>
      <c r="E3329">
        <v>-75.173293000000001</v>
      </c>
      <c r="F3329" t="s">
        <v>11713</v>
      </c>
      <c r="G3329">
        <v>420</v>
      </c>
      <c r="H3329">
        <v>4.5</v>
      </c>
      <c r="I3329" t="s">
        <v>11738</v>
      </c>
      <c r="J3329">
        <v>5</v>
      </c>
      <c r="K3329" t="s">
        <v>11739</v>
      </c>
      <c r="L3329" t="s">
        <v>11740</v>
      </c>
    </row>
    <row r="3330" spans="1:15" x14ac:dyDescent="0.3">
      <c r="A3330" t="s">
        <v>11711</v>
      </c>
      <c r="B3330" t="s">
        <v>11712</v>
      </c>
      <c r="C3330" t="s">
        <v>14</v>
      </c>
      <c r="D3330">
        <v>39.952931999999997</v>
      </c>
      <c r="E3330">
        <v>-75.173293000000001</v>
      </c>
      <c r="F3330" t="s">
        <v>11713</v>
      </c>
      <c r="G3330">
        <v>420</v>
      </c>
      <c r="H3330">
        <v>4.5</v>
      </c>
      <c r="I3330" t="s">
        <v>11741</v>
      </c>
      <c r="J3330">
        <v>5</v>
      </c>
      <c r="K3330" t="s">
        <v>11742</v>
      </c>
      <c r="L3330" t="s">
        <v>11743</v>
      </c>
    </row>
    <row r="3331" spans="1:15" x14ac:dyDescent="0.3">
      <c r="A3331" t="s">
        <v>11711</v>
      </c>
      <c r="B3331" t="s">
        <v>11712</v>
      </c>
      <c r="C3331" t="s">
        <v>14</v>
      </c>
      <c r="D3331">
        <v>39.952931999999997</v>
      </c>
      <c r="E3331">
        <v>-75.173293000000001</v>
      </c>
      <c r="F3331" t="s">
        <v>11713</v>
      </c>
      <c r="G3331">
        <v>420</v>
      </c>
      <c r="H3331">
        <v>4.5</v>
      </c>
      <c r="I3331" t="s">
        <v>11744</v>
      </c>
      <c r="J3331">
        <v>5</v>
      </c>
      <c r="K3331" t="s">
        <v>11745</v>
      </c>
      <c r="L3331" t="s">
        <v>11746</v>
      </c>
    </row>
    <row r="3332" spans="1:15" x14ac:dyDescent="0.3">
      <c r="A3332" t="s">
        <v>11747</v>
      </c>
      <c r="B3332" t="s">
        <v>11748</v>
      </c>
      <c r="C3332" t="s">
        <v>14</v>
      </c>
      <c r="D3332">
        <v>39.932704999999999</v>
      </c>
      <c r="E3332">
        <v>-75.144379999999998</v>
      </c>
      <c r="F3332" t="s">
        <v>11749</v>
      </c>
      <c r="G3332">
        <v>419</v>
      </c>
      <c r="H3332">
        <v>4</v>
      </c>
      <c r="I3332" t="s">
        <v>11750</v>
      </c>
      <c r="J3332">
        <v>2</v>
      </c>
      <c r="K3332" t="s">
        <v>11751</v>
      </c>
      <c r="L3332" t="s">
        <v>11752</v>
      </c>
    </row>
    <row r="3333" spans="1:15" x14ac:dyDescent="0.3">
      <c r="A3333" t="s">
        <v>11747</v>
      </c>
      <c r="B3333" t="s">
        <v>11748</v>
      </c>
      <c r="C3333" t="s">
        <v>14</v>
      </c>
      <c r="D3333">
        <v>39.932704999999999</v>
      </c>
      <c r="E3333">
        <v>-75.144379999999998</v>
      </c>
      <c r="F3333" t="s">
        <v>11749</v>
      </c>
      <c r="G3333">
        <v>419</v>
      </c>
      <c r="H3333">
        <v>4</v>
      </c>
      <c r="I3333" t="s">
        <v>11753</v>
      </c>
      <c r="J3333">
        <v>4</v>
      </c>
      <c r="K3333" t="s">
        <v>11754</v>
      </c>
      <c r="L3333" t="s">
        <v>11755</v>
      </c>
    </row>
    <row r="3334" spans="1:15" x14ac:dyDescent="0.3">
      <c r="A3334" t="s">
        <v>11747</v>
      </c>
      <c r="B3334" t="s">
        <v>11748</v>
      </c>
      <c r="C3334" t="s">
        <v>14</v>
      </c>
      <c r="D3334">
        <v>39.932704999999999</v>
      </c>
      <c r="E3334">
        <v>-75.144379999999998</v>
      </c>
      <c r="F3334" t="s">
        <v>11749</v>
      </c>
      <c r="G3334">
        <v>419</v>
      </c>
      <c r="H3334">
        <v>4</v>
      </c>
      <c r="I3334" t="s">
        <v>11756</v>
      </c>
      <c r="J3334">
        <v>4</v>
      </c>
      <c r="K3334" t="s">
        <v>11757</v>
      </c>
      <c r="L3334" t="s">
        <v>8559</v>
      </c>
    </row>
    <row r="3335" spans="1:15" x14ac:dyDescent="0.3">
      <c r="A3335" t="s">
        <v>11747</v>
      </c>
      <c r="B3335" t="s">
        <v>11748</v>
      </c>
      <c r="C3335" t="s">
        <v>14</v>
      </c>
      <c r="D3335">
        <v>39.932704999999999</v>
      </c>
      <c r="E3335">
        <v>-75.144379999999998</v>
      </c>
      <c r="F3335" t="s">
        <v>11749</v>
      </c>
      <c r="G3335">
        <v>419</v>
      </c>
      <c r="H3335">
        <v>4</v>
      </c>
      <c r="I3335" t="s">
        <v>11758</v>
      </c>
      <c r="J3335">
        <v>5</v>
      </c>
      <c r="K3335" t="s">
        <v>11759</v>
      </c>
      <c r="L3335" t="s">
        <v>11760</v>
      </c>
    </row>
    <row r="3336" spans="1:15" x14ac:dyDescent="0.3">
      <c r="A3336" t="s">
        <v>11747</v>
      </c>
      <c r="B3336" t="s">
        <v>11748</v>
      </c>
      <c r="C3336" t="s">
        <v>14</v>
      </c>
      <c r="D3336">
        <v>39.932704999999999</v>
      </c>
      <c r="E3336">
        <v>-75.144379999999998</v>
      </c>
      <c r="F3336" t="s">
        <v>11749</v>
      </c>
      <c r="G3336">
        <v>419</v>
      </c>
      <c r="H3336">
        <v>4</v>
      </c>
      <c r="I3336" t="s">
        <v>11761</v>
      </c>
      <c r="J3336">
        <v>5</v>
      </c>
      <c r="K3336" t="s">
        <v>11762</v>
      </c>
      <c r="L3336" t="s">
        <v>11763</v>
      </c>
    </row>
    <row r="3337" spans="1:15" x14ac:dyDescent="0.3">
      <c r="A3337" t="s">
        <v>11747</v>
      </c>
      <c r="B3337" t="s">
        <v>11748</v>
      </c>
      <c r="C3337" t="s">
        <v>14</v>
      </c>
      <c r="D3337">
        <v>39.932704999999999</v>
      </c>
      <c r="E3337">
        <v>-75.144379999999998</v>
      </c>
      <c r="F3337" t="s">
        <v>11749</v>
      </c>
      <c r="G3337">
        <v>419</v>
      </c>
      <c r="H3337">
        <v>4</v>
      </c>
      <c r="I3337" t="s">
        <v>11764</v>
      </c>
      <c r="J3337">
        <v>4</v>
      </c>
      <c r="K3337" t="s">
        <v>11765</v>
      </c>
      <c r="L3337" t="s">
        <v>11766</v>
      </c>
    </row>
    <row r="3338" spans="1:15" x14ac:dyDescent="0.3">
      <c r="A3338" t="s">
        <v>11747</v>
      </c>
      <c r="B3338" t="s">
        <v>11748</v>
      </c>
      <c r="C3338" t="s">
        <v>14</v>
      </c>
      <c r="D3338">
        <v>39.932704999999999</v>
      </c>
      <c r="E3338">
        <v>-75.144379999999998</v>
      </c>
      <c r="F3338" t="s">
        <v>11749</v>
      </c>
      <c r="G3338">
        <v>419</v>
      </c>
      <c r="H3338">
        <v>4</v>
      </c>
      <c r="I3338" t="s">
        <v>11767</v>
      </c>
      <c r="J3338">
        <v>4</v>
      </c>
      <c r="K3338" t="s">
        <v>11768</v>
      </c>
      <c r="L3338" t="s">
        <v>11769</v>
      </c>
      <c r="M3338" t="s">
        <v>11770</v>
      </c>
      <c r="N3338" t="s">
        <v>11771</v>
      </c>
      <c r="O3338" t="s">
        <v>11772</v>
      </c>
    </row>
    <row r="3339" spans="1:15" x14ac:dyDescent="0.3">
      <c r="A3339" t="s">
        <v>11747</v>
      </c>
      <c r="B3339" t="s">
        <v>11748</v>
      </c>
      <c r="C3339" t="s">
        <v>14</v>
      </c>
      <c r="D3339">
        <v>39.932704999999999</v>
      </c>
      <c r="E3339">
        <v>-75.144379999999998</v>
      </c>
      <c r="F3339" t="s">
        <v>11749</v>
      </c>
      <c r="G3339">
        <v>419</v>
      </c>
      <c r="H3339">
        <v>4</v>
      </c>
      <c r="I3339" t="s">
        <v>11773</v>
      </c>
      <c r="J3339">
        <v>4</v>
      </c>
      <c r="K3339" t="s">
        <v>11774</v>
      </c>
      <c r="L3339" t="s">
        <v>844</v>
      </c>
    </row>
    <row r="3340" spans="1:15" x14ac:dyDescent="0.3">
      <c r="A3340" t="s">
        <v>11747</v>
      </c>
      <c r="B3340" t="s">
        <v>11748</v>
      </c>
      <c r="C3340" t="s">
        <v>14</v>
      </c>
      <c r="D3340">
        <v>39.932704999999999</v>
      </c>
      <c r="E3340">
        <v>-75.144379999999998</v>
      </c>
      <c r="F3340" t="s">
        <v>11749</v>
      </c>
      <c r="G3340">
        <v>419</v>
      </c>
      <c r="H3340">
        <v>4</v>
      </c>
      <c r="I3340" t="s">
        <v>11775</v>
      </c>
      <c r="J3340">
        <v>5</v>
      </c>
      <c r="K3340" t="s">
        <v>11776</v>
      </c>
      <c r="L3340" t="s">
        <v>11777</v>
      </c>
    </row>
    <row r="3341" spans="1:15" x14ac:dyDescent="0.3">
      <c r="A3341" t="s">
        <v>11747</v>
      </c>
      <c r="B3341" t="s">
        <v>11748</v>
      </c>
      <c r="C3341" t="s">
        <v>14</v>
      </c>
      <c r="D3341">
        <v>39.932704999999999</v>
      </c>
      <c r="E3341">
        <v>-75.144379999999998</v>
      </c>
      <c r="F3341" t="s">
        <v>11749</v>
      </c>
      <c r="G3341">
        <v>419</v>
      </c>
      <c r="H3341">
        <v>4</v>
      </c>
      <c r="I3341" t="s">
        <v>11778</v>
      </c>
      <c r="J3341">
        <v>4</v>
      </c>
      <c r="K3341" t="s">
        <v>11779</v>
      </c>
      <c r="L3341" t="s">
        <v>11780</v>
      </c>
    </row>
    <row r="3342" spans="1:15" x14ac:dyDescent="0.3">
      <c r="A3342" t="s">
        <v>11781</v>
      </c>
      <c r="B3342" t="s">
        <v>11782</v>
      </c>
      <c r="C3342" t="s">
        <v>14</v>
      </c>
      <c r="D3342">
        <v>39.941906799999998</v>
      </c>
      <c r="E3342">
        <v>-75.152642999999998</v>
      </c>
      <c r="F3342" t="s">
        <v>11783</v>
      </c>
      <c r="G3342">
        <v>419</v>
      </c>
      <c r="H3342">
        <v>4</v>
      </c>
      <c r="I3342" t="s">
        <v>11784</v>
      </c>
      <c r="J3342">
        <v>5</v>
      </c>
      <c r="K3342" t="s">
        <v>11785</v>
      </c>
      <c r="L3342" t="s">
        <v>4117</v>
      </c>
    </row>
    <row r="3343" spans="1:15" x14ac:dyDescent="0.3">
      <c r="A3343" t="s">
        <v>11781</v>
      </c>
      <c r="B3343" t="s">
        <v>11782</v>
      </c>
      <c r="C3343" t="s">
        <v>14</v>
      </c>
      <c r="D3343">
        <v>39.941906799999998</v>
      </c>
      <c r="E3343">
        <v>-75.152642999999998</v>
      </c>
      <c r="F3343" t="s">
        <v>11783</v>
      </c>
      <c r="G3343">
        <v>419</v>
      </c>
      <c r="H3343">
        <v>4</v>
      </c>
      <c r="I3343" t="s">
        <v>11786</v>
      </c>
      <c r="J3343">
        <v>5</v>
      </c>
      <c r="K3343" t="s">
        <v>11787</v>
      </c>
      <c r="L3343" t="s">
        <v>11788</v>
      </c>
    </row>
    <row r="3344" spans="1:15" x14ac:dyDescent="0.3">
      <c r="A3344" t="s">
        <v>11781</v>
      </c>
      <c r="B3344" t="s">
        <v>11782</v>
      </c>
      <c r="C3344" t="s">
        <v>14</v>
      </c>
      <c r="D3344">
        <v>39.941906799999998</v>
      </c>
      <c r="E3344">
        <v>-75.152642999999998</v>
      </c>
      <c r="F3344" t="s">
        <v>11783</v>
      </c>
      <c r="G3344">
        <v>419</v>
      </c>
      <c r="H3344">
        <v>4</v>
      </c>
      <c r="I3344" t="s">
        <v>11789</v>
      </c>
      <c r="J3344">
        <v>5</v>
      </c>
      <c r="K3344" t="s">
        <v>11790</v>
      </c>
      <c r="L3344" t="s">
        <v>11791</v>
      </c>
    </row>
    <row r="3345" spans="1:15" x14ac:dyDescent="0.3">
      <c r="A3345" t="s">
        <v>11781</v>
      </c>
      <c r="B3345" t="s">
        <v>11782</v>
      </c>
      <c r="C3345" t="s">
        <v>14</v>
      </c>
      <c r="D3345">
        <v>39.941906799999998</v>
      </c>
      <c r="E3345">
        <v>-75.152642999999998</v>
      </c>
      <c r="F3345" t="s">
        <v>11783</v>
      </c>
      <c r="G3345">
        <v>419</v>
      </c>
      <c r="H3345">
        <v>4</v>
      </c>
      <c r="I3345" t="s">
        <v>11792</v>
      </c>
      <c r="J3345">
        <v>5</v>
      </c>
      <c r="K3345" t="s">
        <v>11793</v>
      </c>
      <c r="L3345" t="s">
        <v>11794</v>
      </c>
      <c r="M3345" t="s">
        <v>11795</v>
      </c>
      <c r="N3345" t="s">
        <v>11796</v>
      </c>
      <c r="O3345" t="s">
        <v>11797</v>
      </c>
    </row>
    <row r="3346" spans="1:15" x14ac:dyDescent="0.3">
      <c r="A3346" t="s">
        <v>11781</v>
      </c>
      <c r="B3346" t="s">
        <v>11782</v>
      </c>
      <c r="C3346" t="s">
        <v>14</v>
      </c>
      <c r="D3346">
        <v>39.941906799999998</v>
      </c>
      <c r="E3346">
        <v>-75.152642999999998</v>
      </c>
      <c r="F3346" t="s">
        <v>11783</v>
      </c>
      <c r="G3346">
        <v>419</v>
      </c>
      <c r="H3346">
        <v>4</v>
      </c>
      <c r="I3346" t="s">
        <v>11798</v>
      </c>
      <c r="J3346">
        <v>4</v>
      </c>
      <c r="K3346" t="s">
        <v>11799</v>
      </c>
      <c r="L3346" t="s">
        <v>11800</v>
      </c>
    </row>
    <row r="3347" spans="1:15" x14ac:dyDescent="0.3">
      <c r="A3347" t="s">
        <v>11781</v>
      </c>
      <c r="B3347" t="s">
        <v>11782</v>
      </c>
      <c r="C3347" t="s">
        <v>14</v>
      </c>
      <c r="D3347">
        <v>39.941906799999998</v>
      </c>
      <c r="E3347">
        <v>-75.152642999999998</v>
      </c>
      <c r="F3347" t="s">
        <v>11783</v>
      </c>
      <c r="G3347">
        <v>419</v>
      </c>
      <c r="H3347">
        <v>4</v>
      </c>
      <c r="I3347" t="s">
        <v>11801</v>
      </c>
      <c r="J3347">
        <v>5</v>
      </c>
      <c r="K3347" t="s">
        <v>11802</v>
      </c>
      <c r="L3347" t="s">
        <v>11803</v>
      </c>
    </row>
    <row r="3348" spans="1:15" x14ac:dyDescent="0.3">
      <c r="A3348" t="s">
        <v>11781</v>
      </c>
      <c r="B3348" t="s">
        <v>11782</v>
      </c>
      <c r="C3348" t="s">
        <v>14</v>
      </c>
      <c r="D3348">
        <v>39.941906799999998</v>
      </c>
      <c r="E3348">
        <v>-75.152642999999998</v>
      </c>
      <c r="F3348" t="s">
        <v>11783</v>
      </c>
      <c r="G3348">
        <v>419</v>
      </c>
      <c r="H3348">
        <v>4</v>
      </c>
      <c r="I3348" t="s">
        <v>11804</v>
      </c>
      <c r="J3348">
        <v>5</v>
      </c>
      <c r="K3348" t="s">
        <v>11805</v>
      </c>
      <c r="L3348" t="s">
        <v>11806</v>
      </c>
    </row>
    <row r="3349" spans="1:15" x14ac:dyDescent="0.3">
      <c r="A3349" t="s">
        <v>11781</v>
      </c>
      <c r="B3349" t="s">
        <v>11782</v>
      </c>
      <c r="C3349" t="s">
        <v>14</v>
      </c>
      <c r="D3349">
        <v>39.941906799999998</v>
      </c>
      <c r="E3349">
        <v>-75.152642999999998</v>
      </c>
      <c r="F3349" t="s">
        <v>11783</v>
      </c>
      <c r="G3349">
        <v>419</v>
      </c>
      <c r="H3349">
        <v>4</v>
      </c>
      <c r="I3349" t="s">
        <v>11807</v>
      </c>
      <c r="J3349">
        <v>5</v>
      </c>
      <c r="K3349" t="s">
        <v>11808</v>
      </c>
      <c r="L3349" t="s">
        <v>11809</v>
      </c>
    </row>
    <row r="3350" spans="1:15" x14ac:dyDescent="0.3">
      <c r="A3350" t="s">
        <v>11781</v>
      </c>
      <c r="B3350" t="s">
        <v>11782</v>
      </c>
      <c r="C3350" t="s">
        <v>14</v>
      </c>
      <c r="D3350">
        <v>39.941906799999998</v>
      </c>
      <c r="E3350">
        <v>-75.152642999999998</v>
      </c>
      <c r="F3350" t="s">
        <v>11783</v>
      </c>
      <c r="G3350">
        <v>419</v>
      </c>
      <c r="H3350">
        <v>4</v>
      </c>
      <c r="I3350" t="s">
        <v>11810</v>
      </c>
      <c r="J3350">
        <v>4</v>
      </c>
      <c r="K3350" t="s">
        <v>11811</v>
      </c>
      <c r="L3350" t="s">
        <v>11812</v>
      </c>
    </row>
    <row r="3351" spans="1:15" x14ac:dyDescent="0.3">
      <c r="A3351" t="s">
        <v>11781</v>
      </c>
      <c r="B3351" t="s">
        <v>11782</v>
      </c>
      <c r="C3351" t="s">
        <v>14</v>
      </c>
      <c r="D3351">
        <v>39.941906799999998</v>
      </c>
      <c r="E3351">
        <v>-75.152642999999998</v>
      </c>
      <c r="F3351" t="s">
        <v>11783</v>
      </c>
      <c r="G3351">
        <v>419</v>
      </c>
      <c r="H3351">
        <v>4</v>
      </c>
      <c r="I3351" t="s">
        <v>11813</v>
      </c>
      <c r="J3351">
        <v>5</v>
      </c>
      <c r="K3351" t="s">
        <v>11814</v>
      </c>
      <c r="L3351" t="s">
        <v>11815</v>
      </c>
    </row>
    <row r="3352" spans="1:15" x14ac:dyDescent="0.3">
      <c r="A3352" t="s">
        <v>11816</v>
      </c>
      <c r="B3352" t="s">
        <v>11817</v>
      </c>
      <c r="C3352" t="s">
        <v>14</v>
      </c>
      <c r="D3352">
        <v>40.053857000000001</v>
      </c>
      <c r="E3352">
        <v>-74.983959999999996</v>
      </c>
      <c r="F3352" t="s">
        <v>11818</v>
      </c>
      <c r="G3352">
        <v>419</v>
      </c>
      <c r="H3352">
        <v>3.5</v>
      </c>
      <c r="I3352" t="s">
        <v>11819</v>
      </c>
      <c r="J3352">
        <v>4</v>
      </c>
      <c r="K3352" t="s">
        <v>11820</v>
      </c>
      <c r="L3352" t="s">
        <v>6646</v>
      </c>
    </row>
    <row r="3353" spans="1:15" x14ac:dyDescent="0.3">
      <c r="A3353" t="s">
        <v>11816</v>
      </c>
      <c r="B3353" t="s">
        <v>11817</v>
      </c>
      <c r="C3353" t="s">
        <v>14</v>
      </c>
      <c r="D3353">
        <v>40.053857000000001</v>
      </c>
      <c r="E3353">
        <v>-74.983959999999996</v>
      </c>
      <c r="F3353" t="s">
        <v>11818</v>
      </c>
      <c r="G3353">
        <v>419</v>
      </c>
      <c r="H3353">
        <v>3.5</v>
      </c>
      <c r="I3353" t="s">
        <v>11821</v>
      </c>
      <c r="J3353">
        <v>4</v>
      </c>
      <c r="K3353" t="s">
        <v>11822</v>
      </c>
      <c r="L3353" t="s">
        <v>11823</v>
      </c>
    </row>
    <row r="3354" spans="1:15" x14ac:dyDescent="0.3">
      <c r="A3354" t="s">
        <v>11816</v>
      </c>
      <c r="B3354" t="s">
        <v>11817</v>
      </c>
      <c r="C3354" t="s">
        <v>14</v>
      </c>
      <c r="D3354">
        <v>40.053857000000001</v>
      </c>
      <c r="E3354">
        <v>-74.983959999999996</v>
      </c>
      <c r="F3354" t="s">
        <v>11818</v>
      </c>
      <c r="G3354">
        <v>419</v>
      </c>
      <c r="H3354">
        <v>3.5</v>
      </c>
      <c r="I3354" t="s">
        <v>11824</v>
      </c>
      <c r="J3354">
        <v>4</v>
      </c>
      <c r="K3354" t="s">
        <v>11825</v>
      </c>
      <c r="L3354" t="s">
        <v>11826</v>
      </c>
    </row>
    <row r="3355" spans="1:15" x14ac:dyDescent="0.3">
      <c r="A3355" t="s">
        <v>11816</v>
      </c>
      <c r="B3355" t="s">
        <v>11817</v>
      </c>
      <c r="C3355" t="s">
        <v>14</v>
      </c>
      <c r="D3355">
        <v>40.053857000000001</v>
      </c>
      <c r="E3355">
        <v>-74.983959999999996</v>
      </c>
      <c r="F3355" t="s">
        <v>11818</v>
      </c>
      <c r="G3355">
        <v>419</v>
      </c>
      <c r="H3355">
        <v>3.5</v>
      </c>
      <c r="I3355" t="s">
        <v>11827</v>
      </c>
      <c r="J3355">
        <v>4</v>
      </c>
      <c r="K3355" t="s">
        <v>11828</v>
      </c>
      <c r="L3355" t="s">
        <v>11829</v>
      </c>
    </row>
    <row r="3356" spans="1:15" x14ac:dyDescent="0.3">
      <c r="A3356" t="s">
        <v>11816</v>
      </c>
      <c r="B3356" t="s">
        <v>11817</v>
      </c>
      <c r="C3356" t="s">
        <v>14</v>
      </c>
      <c r="D3356">
        <v>40.053857000000001</v>
      </c>
      <c r="E3356">
        <v>-74.983959999999996</v>
      </c>
      <c r="F3356" t="s">
        <v>11818</v>
      </c>
      <c r="G3356">
        <v>419</v>
      </c>
      <c r="H3356">
        <v>3.5</v>
      </c>
      <c r="I3356" t="s">
        <v>11830</v>
      </c>
      <c r="J3356">
        <v>4</v>
      </c>
      <c r="K3356" t="s">
        <v>11831</v>
      </c>
      <c r="L3356" t="s">
        <v>11832</v>
      </c>
    </row>
    <row r="3357" spans="1:15" x14ac:dyDescent="0.3">
      <c r="A3357" t="s">
        <v>11816</v>
      </c>
      <c r="B3357" t="s">
        <v>11817</v>
      </c>
      <c r="C3357" t="s">
        <v>14</v>
      </c>
      <c r="D3357">
        <v>40.053857000000001</v>
      </c>
      <c r="E3357">
        <v>-74.983959999999996</v>
      </c>
      <c r="F3357" t="s">
        <v>11818</v>
      </c>
      <c r="G3357">
        <v>419</v>
      </c>
      <c r="H3357">
        <v>3.5</v>
      </c>
      <c r="I3357" t="s">
        <v>11833</v>
      </c>
      <c r="J3357">
        <v>4</v>
      </c>
      <c r="L3357" t="s">
        <v>11834</v>
      </c>
    </row>
    <row r="3358" spans="1:15" x14ac:dyDescent="0.3">
      <c r="A3358" t="s">
        <v>11816</v>
      </c>
      <c r="B3358" t="s">
        <v>11817</v>
      </c>
      <c r="C3358" t="s">
        <v>14</v>
      </c>
      <c r="D3358">
        <v>40.053857000000001</v>
      </c>
      <c r="E3358">
        <v>-74.983959999999996</v>
      </c>
      <c r="F3358" t="s">
        <v>11818</v>
      </c>
      <c r="G3358">
        <v>419</v>
      </c>
      <c r="H3358">
        <v>3.5</v>
      </c>
      <c r="I3358" t="s">
        <v>11835</v>
      </c>
      <c r="J3358">
        <v>5</v>
      </c>
      <c r="K3358" t="s">
        <v>11836</v>
      </c>
      <c r="L3358" t="s">
        <v>7821</v>
      </c>
    </row>
    <row r="3359" spans="1:15" x14ac:dyDescent="0.3">
      <c r="A3359" t="s">
        <v>11816</v>
      </c>
      <c r="B3359" t="s">
        <v>11817</v>
      </c>
      <c r="C3359" t="s">
        <v>14</v>
      </c>
      <c r="D3359">
        <v>40.053857000000001</v>
      </c>
      <c r="E3359">
        <v>-74.983959999999996</v>
      </c>
      <c r="F3359" t="s">
        <v>11818</v>
      </c>
      <c r="G3359">
        <v>419</v>
      </c>
      <c r="H3359">
        <v>3.5</v>
      </c>
      <c r="I3359" t="s">
        <v>11837</v>
      </c>
      <c r="J3359">
        <v>5</v>
      </c>
      <c r="L3359" t="s">
        <v>9638</v>
      </c>
    </row>
    <row r="3360" spans="1:15" x14ac:dyDescent="0.3">
      <c r="A3360" t="s">
        <v>11816</v>
      </c>
      <c r="B3360" t="s">
        <v>11817</v>
      </c>
      <c r="C3360" t="s">
        <v>14</v>
      </c>
      <c r="D3360">
        <v>40.053857000000001</v>
      </c>
      <c r="E3360">
        <v>-74.983959999999996</v>
      </c>
      <c r="F3360" t="s">
        <v>11818</v>
      </c>
      <c r="G3360">
        <v>419</v>
      </c>
      <c r="H3360">
        <v>3.5</v>
      </c>
      <c r="I3360" t="s">
        <v>11838</v>
      </c>
      <c r="J3360">
        <v>2</v>
      </c>
      <c r="K3360" t="s">
        <v>11839</v>
      </c>
      <c r="L3360" t="s">
        <v>11840</v>
      </c>
    </row>
    <row r="3361" spans="1:12" x14ac:dyDescent="0.3">
      <c r="A3361" t="s">
        <v>11816</v>
      </c>
      <c r="B3361" t="s">
        <v>11817</v>
      </c>
      <c r="C3361" t="s">
        <v>14</v>
      </c>
      <c r="D3361">
        <v>40.053857000000001</v>
      </c>
      <c r="E3361">
        <v>-74.983959999999996</v>
      </c>
      <c r="F3361" t="s">
        <v>11818</v>
      </c>
      <c r="G3361">
        <v>419</v>
      </c>
      <c r="H3361">
        <v>3.5</v>
      </c>
      <c r="I3361" t="s">
        <v>11841</v>
      </c>
      <c r="J3361">
        <v>3</v>
      </c>
      <c r="K3361" t="s">
        <v>11842</v>
      </c>
      <c r="L3361" t="s">
        <v>11843</v>
      </c>
    </row>
    <row r="3362" spans="1:12" x14ac:dyDescent="0.3">
      <c r="A3362" t="s">
        <v>11844</v>
      </c>
      <c r="B3362" t="s">
        <v>11845</v>
      </c>
      <c r="C3362" t="s">
        <v>14</v>
      </c>
      <c r="D3362">
        <v>39.953517099999999</v>
      </c>
      <c r="E3362">
        <v>-75.192636439899999</v>
      </c>
      <c r="F3362" t="s">
        <v>11846</v>
      </c>
      <c r="G3362">
        <v>419</v>
      </c>
      <c r="H3362">
        <v>3.5</v>
      </c>
      <c r="I3362" t="s">
        <v>11847</v>
      </c>
      <c r="J3362">
        <v>4</v>
      </c>
      <c r="L3362" t="s">
        <v>8516</v>
      </c>
    </row>
    <row r="3363" spans="1:12" x14ac:dyDescent="0.3">
      <c r="A3363" t="s">
        <v>11844</v>
      </c>
      <c r="B3363" t="s">
        <v>11845</v>
      </c>
      <c r="C3363" t="s">
        <v>14</v>
      </c>
      <c r="D3363">
        <v>39.953517099999999</v>
      </c>
      <c r="E3363">
        <v>-75.192636439899999</v>
      </c>
      <c r="F3363" t="s">
        <v>11846</v>
      </c>
      <c r="G3363">
        <v>419</v>
      </c>
      <c r="H3363">
        <v>3.5</v>
      </c>
      <c r="I3363" t="s">
        <v>11848</v>
      </c>
      <c r="J3363">
        <v>2</v>
      </c>
      <c r="K3363" t="s">
        <v>11849</v>
      </c>
      <c r="L3363" t="s">
        <v>6888</v>
      </c>
    </row>
    <row r="3364" spans="1:12" x14ac:dyDescent="0.3">
      <c r="A3364" t="s">
        <v>11844</v>
      </c>
      <c r="B3364" t="s">
        <v>11845</v>
      </c>
      <c r="C3364" t="s">
        <v>14</v>
      </c>
      <c r="D3364">
        <v>39.953517099999999</v>
      </c>
      <c r="E3364">
        <v>-75.192636439899999</v>
      </c>
      <c r="F3364" t="s">
        <v>11846</v>
      </c>
      <c r="G3364">
        <v>419</v>
      </c>
      <c r="H3364">
        <v>3.5</v>
      </c>
      <c r="I3364" t="s">
        <v>11850</v>
      </c>
      <c r="J3364">
        <v>3</v>
      </c>
      <c r="K3364" t="s">
        <v>11851</v>
      </c>
      <c r="L3364" t="s">
        <v>11852</v>
      </c>
    </row>
    <row r="3365" spans="1:12" x14ac:dyDescent="0.3">
      <c r="A3365" t="s">
        <v>11844</v>
      </c>
      <c r="B3365" t="s">
        <v>11845</v>
      </c>
      <c r="C3365" t="s">
        <v>14</v>
      </c>
      <c r="D3365">
        <v>39.953517099999999</v>
      </c>
      <c r="E3365">
        <v>-75.192636439899999</v>
      </c>
      <c r="F3365" t="s">
        <v>11846</v>
      </c>
      <c r="G3365">
        <v>419</v>
      </c>
      <c r="H3365">
        <v>3.5</v>
      </c>
      <c r="I3365" t="s">
        <v>11853</v>
      </c>
      <c r="J3365">
        <v>3</v>
      </c>
      <c r="K3365" t="s">
        <v>11854</v>
      </c>
      <c r="L3365" t="s">
        <v>498</v>
      </c>
    </row>
    <row r="3366" spans="1:12" x14ac:dyDescent="0.3">
      <c r="A3366" t="s">
        <v>11844</v>
      </c>
      <c r="B3366" t="s">
        <v>11845</v>
      </c>
      <c r="C3366" t="s">
        <v>14</v>
      </c>
      <c r="D3366">
        <v>39.953517099999999</v>
      </c>
      <c r="E3366">
        <v>-75.192636439899999</v>
      </c>
      <c r="F3366" t="s">
        <v>11846</v>
      </c>
      <c r="G3366">
        <v>419</v>
      </c>
      <c r="H3366">
        <v>3.5</v>
      </c>
      <c r="I3366" t="s">
        <v>11855</v>
      </c>
      <c r="J3366">
        <v>4</v>
      </c>
      <c r="K3366" t="s">
        <v>11856</v>
      </c>
      <c r="L3366" t="s">
        <v>4843</v>
      </c>
    </row>
    <row r="3367" spans="1:12" x14ac:dyDescent="0.3">
      <c r="A3367" t="s">
        <v>11844</v>
      </c>
      <c r="B3367" t="s">
        <v>11845</v>
      </c>
      <c r="C3367" t="s">
        <v>14</v>
      </c>
      <c r="D3367">
        <v>39.953517099999999</v>
      </c>
      <c r="E3367">
        <v>-75.192636439899999</v>
      </c>
      <c r="F3367" t="s">
        <v>11846</v>
      </c>
      <c r="G3367">
        <v>419</v>
      </c>
      <c r="H3367">
        <v>3.5</v>
      </c>
      <c r="I3367" t="s">
        <v>11857</v>
      </c>
      <c r="J3367">
        <v>1</v>
      </c>
      <c r="L3367" t="s">
        <v>11858</v>
      </c>
    </row>
    <row r="3368" spans="1:12" x14ac:dyDescent="0.3">
      <c r="A3368" t="s">
        <v>11844</v>
      </c>
      <c r="B3368" t="s">
        <v>11845</v>
      </c>
      <c r="C3368" t="s">
        <v>14</v>
      </c>
      <c r="D3368">
        <v>39.953517099999999</v>
      </c>
      <c r="E3368">
        <v>-75.192636439899999</v>
      </c>
      <c r="F3368" t="s">
        <v>11846</v>
      </c>
      <c r="G3368">
        <v>419</v>
      </c>
      <c r="H3368">
        <v>3.5</v>
      </c>
      <c r="I3368" t="s">
        <v>11859</v>
      </c>
      <c r="J3368">
        <v>4</v>
      </c>
      <c r="K3368" t="s">
        <v>11860</v>
      </c>
      <c r="L3368" t="s">
        <v>11861</v>
      </c>
    </row>
    <row r="3369" spans="1:12" x14ac:dyDescent="0.3">
      <c r="A3369" t="s">
        <v>11844</v>
      </c>
      <c r="B3369" t="s">
        <v>11845</v>
      </c>
      <c r="C3369" t="s">
        <v>14</v>
      </c>
      <c r="D3369">
        <v>39.953517099999999</v>
      </c>
      <c r="E3369">
        <v>-75.192636439899999</v>
      </c>
      <c r="F3369" t="s">
        <v>11846</v>
      </c>
      <c r="G3369">
        <v>419</v>
      </c>
      <c r="H3369">
        <v>3.5</v>
      </c>
      <c r="I3369" t="s">
        <v>11862</v>
      </c>
      <c r="J3369">
        <v>2</v>
      </c>
      <c r="L3369" t="s">
        <v>11863</v>
      </c>
    </row>
    <row r="3370" spans="1:12" x14ac:dyDescent="0.3">
      <c r="A3370" t="s">
        <v>11844</v>
      </c>
      <c r="B3370" t="s">
        <v>11845</v>
      </c>
      <c r="C3370" t="s">
        <v>14</v>
      </c>
      <c r="D3370">
        <v>39.953517099999999</v>
      </c>
      <c r="E3370">
        <v>-75.192636439899999</v>
      </c>
      <c r="F3370" t="s">
        <v>11846</v>
      </c>
      <c r="G3370">
        <v>419</v>
      </c>
      <c r="H3370">
        <v>3.5</v>
      </c>
      <c r="I3370" t="s">
        <v>11864</v>
      </c>
      <c r="J3370">
        <v>4</v>
      </c>
      <c r="K3370" t="s">
        <v>11865</v>
      </c>
      <c r="L3370" t="s">
        <v>11866</v>
      </c>
    </row>
    <row r="3371" spans="1:12" x14ac:dyDescent="0.3">
      <c r="A3371" t="s">
        <v>11844</v>
      </c>
      <c r="B3371" t="s">
        <v>11845</v>
      </c>
      <c r="C3371" t="s">
        <v>14</v>
      </c>
      <c r="D3371">
        <v>39.953517099999999</v>
      </c>
      <c r="E3371">
        <v>-75.192636439899999</v>
      </c>
      <c r="F3371" t="s">
        <v>11846</v>
      </c>
      <c r="G3371">
        <v>419</v>
      </c>
      <c r="H3371">
        <v>3.5</v>
      </c>
      <c r="I3371" t="s">
        <v>11867</v>
      </c>
      <c r="J3371">
        <v>2</v>
      </c>
      <c r="K3371" t="s">
        <v>11868</v>
      </c>
      <c r="L3371" t="s">
        <v>11869</v>
      </c>
    </row>
    <row r="3372" spans="1:12" x14ac:dyDescent="0.3">
      <c r="A3372" t="s">
        <v>11870</v>
      </c>
      <c r="B3372" t="s">
        <v>11871</v>
      </c>
      <c r="C3372" t="s">
        <v>14</v>
      </c>
      <c r="D3372">
        <v>39.947310000000002</v>
      </c>
      <c r="E3372">
        <v>-75.166551910999999</v>
      </c>
      <c r="F3372" t="s">
        <v>11872</v>
      </c>
      <c r="G3372">
        <v>418</v>
      </c>
      <c r="H3372">
        <v>2.5</v>
      </c>
      <c r="I3372" t="s">
        <v>11873</v>
      </c>
      <c r="J3372">
        <v>4</v>
      </c>
      <c r="K3372" t="s">
        <v>11874</v>
      </c>
      <c r="L3372" t="s">
        <v>11875</v>
      </c>
    </row>
    <row r="3373" spans="1:12" x14ac:dyDescent="0.3">
      <c r="A3373" t="s">
        <v>11870</v>
      </c>
      <c r="B3373" t="s">
        <v>11871</v>
      </c>
      <c r="C3373" t="s">
        <v>14</v>
      </c>
      <c r="D3373">
        <v>39.947310000000002</v>
      </c>
      <c r="E3373">
        <v>-75.166551910999999</v>
      </c>
      <c r="F3373" t="s">
        <v>11872</v>
      </c>
      <c r="G3373">
        <v>418</v>
      </c>
      <c r="H3373">
        <v>2.5</v>
      </c>
      <c r="I3373" t="s">
        <v>11876</v>
      </c>
      <c r="J3373">
        <v>5</v>
      </c>
      <c r="L3373" t="s">
        <v>10467</v>
      </c>
    </row>
    <row r="3374" spans="1:12" x14ac:dyDescent="0.3">
      <c r="A3374" t="s">
        <v>11870</v>
      </c>
      <c r="B3374" t="s">
        <v>11871</v>
      </c>
      <c r="C3374" t="s">
        <v>14</v>
      </c>
      <c r="D3374">
        <v>39.947310000000002</v>
      </c>
      <c r="E3374">
        <v>-75.166551910999999</v>
      </c>
      <c r="F3374" t="s">
        <v>11872</v>
      </c>
      <c r="G3374">
        <v>418</v>
      </c>
      <c r="H3374">
        <v>2.5</v>
      </c>
      <c r="I3374" t="s">
        <v>11877</v>
      </c>
      <c r="J3374">
        <v>4</v>
      </c>
      <c r="K3374" t="s">
        <v>11878</v>
      </c>
      <c r="L3374" t="s">
        <v>11879</v>
      </c>
    </row>
    <row r="3375" spans="1:12" x14ac:dyDescent="0.3">
      <c r="A3375" t="s">
        <v>11870</v>
      </c>
      <c r="B3375" t="s">
        <v>11871</v>
      </c>
      <c r="C3375" t="s">
        <v>14</v>
      </c>
      <c r="D3375">
        <v>39.947310000000002</v>
      </c>
      <c r="E3375">
        <v>-75.166551910999999</v>
      </c>
      <c r="F3375" t="s">
        <v>11872</v>
      </c>
      <c r="G3375">
        <v>418</v>
      </c>
      <c r="H3375">
        <v>2.5</v>
      </c>
      <c r="I3375" t="s">
        <v>11880</v>
      </c>
      <c r="J3375">
        <v>2</v>
      </c>
      <c r="K3375" t="s">
        <v>11881</v>
      </c>
      <c r="L3375" t="s">
        <v>4808</v>
      </c>
    </row>
    <row r="3376" spans="1:12" x14ac:dyDescent="0.3">
      <c r="A3376" t="s">
        <v>11870</v>
      </c>
      <c r="B3376" t="s">
        <v>11871</v>
      </c>
      <c r="C3376" t="s">
        <v>14</v>
      </c>
      <c r="D3376">
        <v>39.947310000000002</v>
      </c>
      <c r="E3376">
        <v>-75.166551910999999</v>
      </c>
      <c r="F3376" t="s">
        <v>11872</v>
      </c>
      <c r="G3376">
        <v>418</v>
      </c>
      <c r="H3376">
        <v>2.5</v>
      </c>
      <c r="I3376" t="s">
        <v>11882</v>
      </c>
      <c r="J3376">
        <v>4</v>
      </c>
      <c r="K3376" t="s">
        <v>11883</v>
      </c>
      <c r="L3376" t="s">
        <v>11884</v>
      </c>
    </row>
    <row r="3377" spans="1:13" x14ac:dyDescent="0.3">
      <c r="A3377" t="s">
        <v>11870</v>
      </c>
      <c r="B3377" t="s">
        <v>11871</v>
      </c>
      <c r="C3377" t="s">
        <v>14</v>
      </c>
      <c r="D3377">
        <v>39.947310000000002</v>
      </c>
      <c r="E3377">
        <v>-75.166551910999999</v>
      </c>
      <c r="F3377" t="s">
        <v>11872</v>
      </c>
      <c r="G3377">
        <v>418</v>
      </c>
      <c r="H3377">
        <v>2.5</v>
      </c>
      <c r="I3377" t="s">
        <v>11885</v>
      </c>
      <c r="J3377">
        <v>4</v>
      </c>
      <c r="K3377" t="s">
        <v>11886</v>
      </c>
      <c r="L3377" t="s">
        <v>11887</v>
      </c>
    </row>
    <row r="3378" spans="1:13" x14ac:dyDescent="0.3">
      <c r="A3378" t="s">
        <v>11870</v>
      </c>
      <c r="B3378" t="s">
        <v>11871</v>
      </c>
      <c r="C3378" t="s">
        <v>14</v>
      </c>
      <c r="D3378">
        <v>39.947310000000002</v>
      </c>
      <c r="E3378">
        <v>-75.166551910999999</v>
      </c>
      <c r="F3378" t="s">
        <v>11872</v>
      </c>
      <c r="G3378">
        <v>418</v>
      </c>
      <c r="H3378">
        <v>2.5</v>
      </c>
      <c r="I3378" t="s">
        <v>11888</v>
      </c>
      <c r="J3378">
        <v>2</v>
      </c>
      <c r="K3378" t="s">
        <v>11889</v>
      </c>
      <c r="L3378" t="s">
        <v>11890</v>
      </c>
    </row>
    <row r="3379" spans="1:13" x14ac:dyDescent="0.3">
      <c r="A3379" t="s">
        <v>11870</v>
      </c>
      <c r="B3379" t="s">
        <v>11871</v>
      </c>
      <c r="C3379" t="s">
        <v>14</v>
      </c>
      <c r="D3379">
        <v>39.947310000000002</v>
      </c>
      <c r="E3379">
        <v>-75.166551910999999</v>
      </c>
      <c r="F3379" t="s">
        <v>11872</v>
      </c>
      <c r="G3379">
        <v>418</v>
      </c>
      <c r="H3379">
        <v>2.5</v>
      </c>
      <c r="I3379" t="s">
        <v>11891</v>
      </c>
      <c r="J3379">
        <v>4</v>
      </c>
      <c r="K3379" t="s">
        <v>11892</v>
      </c>
      <c r="L3379" t="s">
        <v>11893</v>
      </c>
    </row>
    <row r="3380" spans="1:13" x14ac:dyDescent="0.3">
      <c r="A3380" t="s">
        <v>11870</v>
      </c>
      <c r="B3380" t="s">
        <v>11871</v>
      </c>
      <c r="C3380" t="s">
        <v>14</v>
      </c>
      <c r="D3380">
        <v>39.947310000000002</v>
      </c>
      <c r="E3380">
        <v>-75.166551910999999</v>
      </c>
      <c r="F3380" t="s">
        <v>11872</v>
      </c>
      <c r="G3380">
        <v>418</v>
      </c>
      <c r="H3380">
        <v>2.5</v>
      </c>
      <c r="I3380" t="s">
        <v>11894</v>
      </c>
      <c r="J3380">
        <v>3</v>
      </c>
      <c r="L3380" t="s">
        <v>11895</v>
      </c>
    </row>
    <row r="3381" spans="1:13" x14ac:dyDescent="0.3">
      <c r="A3381" t="s">
        <v>11870</v>
      </c>
      <c r="B3381" t="s">
        <v>11871</v>
      </c>
      <c r="C3381" t="s">
        <v>14</v>
      </c>
      <c r="D3381">
        <v>39.947310000000002</v>
      </c>
      <c r="E3381">
        <v>-75.166551910999999</v>
      </c>
      <c r="F3381" t="s">
        <v>11872</v>
      </c>
      <c r="G3381">
        <v>418</v>
      </c>
      <c r="H3381">
        <v>2.5</v>
      </c>
      <c r="I3381" t="s">
        <v>11896</v>
      </c>
      <c r="J3381">
        <v>3</v>
      </c>
      <c r="K3381" t="s">
        <v>11897</v>
      </c>
      <c r="L3381" t="s">
        <v>11898</v>
      </c>
    </row>
    <row r="3382" spans="1:13" x14ac:dyDescent="0.3">
      <c r="A3382" t="s">
        <v>11899</v>
      </c>
      <c r="B3382" t="s">
        <v>11900</v>
      </c>
      <c r="C3382" t="s">
        <v>14</v>
      </c>
      <c r="D3382">
        <v>39.950215</v>
      </c>
      <c r="E3382">
        <v>-75.166346000000004</v>
      </c>
      <c r="F3382" t="s">
        <v>11901</v>
      </c>
      <c r="G3382">
        <v>417</v>
      </c>
      <c r="H3382">
        <v>4</v>
      </c>
      <c r="I3382" t="s">
        <v>11902</v>
      </c>
      <c r="J3382">
        <v>4</v>
      </c>
      <c r="L3382" t="s">
        <v>11903</v>
      </c>
    </row>
    <row r="3383" spans="1:13" x14ac:dyDescent="0.3">
      <c r="A3383" t="s">
        <v>11899</v>
      </c>
      <c r="B3383" t="s">
        <v>11900</v>
      </c>
      <c r="C3383" t="s">
        <v>14</v>
      </c>
      <c r="D3383">
        <v>39.950215</v>
      </c>
      <c r="E3383">
        <v>-75.166346000000004</v>
      </c>
      <c r="F3383" t="s">
        <v>11901</v>
      </c>
      <c r="G3383">
        <v>417</v>
      </c>
      <c r="H3383">
        <v>4</v>
      </c>
      <c r="I3383" t="s">
        <v>11904</v>
      </c>
      <c r="J3383">
        <v>5</v>
      </c>
      <c r="K3383" t="s">
        <v>11905</v>
      </c>
      <c r="L3383" t="s">
        <v>11906</v>
      </c>
      <c r="M3383" t="s">
        <v>2177</v>
      </c>
    </row>
    <row r="3384" spans="1:13" x14ac:dyDescent="0.3">
      <c r="A3384" t="s">
        <v>11899</v>
      </c>
      <c r="B3384" t="s">
        <v>11900</v>
      </c>
      <c r="C3384" t="s">
        <v>14</v>
      </c>
      <c r="D3384">
        <v>39.950215</v>
      </c>
      <c r="E3384">
        <v>-75.166346000000004</v>
      </c>
      <c r="F3384" t="s">
        <v>11901</v>
      </c>
      <c r="G3384">
        <v>417</v>
      </c>
      <c r="H3384">
        <v>4</v>
      </c>
      <c r="I3384" t="s">
        <v>11907</v>
      </c>
      <c r="J3384">
        <v>1</v>
      </c>
      <c r="K3384" t="s">
        <v>11908</v>
      </c>
      <c r="L3384" t="s">
        <v>3389</v>
      </c>
    </row>
    <row r="3385" spans="1:13" x14ac:dyDescent="0.3">
      <c r="A3385" t="s">
        <v>11899</v>
      </c>
      <c r="B3385" t="s">
        <v>11900</v>
      </c>
      <c r="C3385" t="s">
        <v>14</v>
      </c>
      <c r="D3385">
        <v>39.950215</v>
      </c>
      <c r="E3385">
        <v>-75.166346000000004</v>
      </c>
      <c r="F3385" t="s">
        <v>11901</v>
      </c>
      <c r="G3385">
        <v>417</v>
      </c>
      <c r="H3385">
        <v>4</v>
      </c>
      <c r="I3385" t="s">
        <v>11909</v>
      </c>
      <c r="J3385">
        <v>5</v>
      </c>
      <c r="K3385" t="s">
        <v>11910</v>
      </c>
      <c r="L3385" t="e">
        <f>-brHsKxV1G1frw4939Q7Aw</f>
        <v>#NAME?</v>
      </c>
    </row>
    <row r="3386" spans="1:13" x14ac:dyDescent="0.3">
      <c r="A3386" t="s">
        <v>11899</v>
      </c>
      <c r="B3386" t="s">
        <v>11900</v>
      </c>
      <c r="C3386" t="s">
        <v>14</v>
      </c>
      <c r="D3386">
        <v>39.950215</v>
      </c>
      <c r="E3386">
        <v>-75.166346000000004</v>
      </c>
      <c r="F3386" t="s">
        <v>11901</v>
      </c>
      <c r="G3386">
        <v>417</v>
      </c>
      <c r="H3386">
        <v>4</v>
      </c>
      <c r="I3386" t="s">
        <v>11911</v>
      </c>
      <c r="J3386">
        <v>3</v>
      </c>
      <c r="K3386" t="s">
        <v>11912</v>
      </c>
      <c r="L3386" t="s">
        <v>11913</v>
      </c>
    </row>
    <row r="3387" spans="1:13" x14ac:dyDescent="0.3">
      <c r="A3387" t="s">
        <v>11899</v>
      </c>
      <c r="B3387" t="s">
        <v>11900</v>
      </c>
      <c r="C3387" t="s">
        <v>14</v>
      </c>
      <c r="D3387">
        <v>39.950215</v>
      </c>
      <c r="E3387">
        <v>-75.166346000000004</v>
      </c>
      <c r="F3387" t="s">
        <v>11901</v>
      </c>
      <c r="G3387">
        <v>417</v>
      </c>
      <c r="H3387">
        <v>4</v>
      </c>
      <c r="I3387" t="s">
        <v>11914</v>
      </c>
      <c r="J3387">
        <v>4</v>
      </c>
      <c r="K3387" t="s">
        <v>11915</v>
      </c>
      <c r="L3387" t="s">
        <v>7352</v>
      </c>
    </row>
    <row r="3388" spans="1:13" x14ac:dyDescent="0.3">
      <c r="A3388" t="s">
        <v>11899</v>
      </c>
      <c r="B3388" t="s">
        <v>11900</v>
      </c>
      <c r="C3388" t="s">
        <v>14</v>
      </c>
      <c r="D3388">
        <v>39.950215</v>
      </c>
      <c r="E3388">
        <v>-75.166346000000004</v>
      </c>
      <c r="F3388" t="s">
        <v>11901</v>
      </c>
      <c r="G3388">
        <v>417</v>
      </c>
      <c r="H3388">
        <v>4</v>
      </c>
      <c r="I3388" t="s">
        <v>11916</v>
      </c>
      <c r="J3388">
        <v>4</v>
      </c>
      <c r="K3388" t="s">
        <v>11917</v>
      </c>
      <c r="L3388" t="s">
        <v>11918</v>
      </c>
    </row>
    <row r="3389" spans="1:13" x14ac:dyDescent="0.3">
      <c r="A3389" t="s">
        <v>11899</v>
      </c>
      <c r="B3389" t="s">
        <v>11900</v>
      </c>
      <c r="C3389" t="s">
        <v>14</v>
      </c>
      <c r="D3389">
        <v>39.950215</v>
      </c>
      <c r="E3389">
        <v>-75.166346000000004</v>
      </c>
      <c r="F3389" t="s">
        <v>11901</v>
      </c>
      <c r="G3389">
        <v>417</v>
      </c>
      <c r="H3389">
        <v>4</v>
      </c>
      <c r="I3389" t="s">
        <v>11919</v>
      </c>
      <c r="J3389">
        <v>5</v>
      </c>
      <c r="K3389" t="s">
        <v>11920</v>
      </c>
      <c r="L3389" t="s">
        <v>11921</v>
      </c>
    </row>
    <row r="3390" spans="1:13" x14ac:dyDescent="0.3">
      <c r="A3390" t="s">
        <v>11899</v>
      </c>
      <c r="B3390" t="s">
        <v>11900</v>
      </c>
      <c r="C3390" t="s">
        <v>14</v>
      </c>
      <c r="D3390">
        <v>39.950215</v>
      </c>
      <c r="E3390">
        <v>-75.166346000000004</v>
      </c>
      <c r="F3390" t="s">
        <v>11901</v>
      </c>
      <c r="G3390">
        <v>417</v>
      </c>
      <c r="H3390">
        <v>4</v>
      </c>
      <c r="I3390" t="s">
        <v>11922</v>
      </c>
      <c r="J3390">
        <v>4</v>
      </c>
      <c r="K3390" t="s">
        <v>11923</v>
      </c>
      <c r="L3390" t="s">
        <v>7846</v>
      </c>
    </row>
    <row r="3391" spans="1:13" x14ac:dyDescent="0.3">
      <c r="A3391" t="s">
        <v>11899</v>
      </c>
      <c r="B3391" t="s">
        <v>11900</v>
      </c>
      <c r="C3391" t="s">
        <v>14</v>
      </c>
      <c r="D3391">
        <v>39.950215</v>
      </c>
      <c r="E3391">
        <v>-75.166346000000004</v>
      </c>
      <c r="F3391" t="s">
        <v>11901</v>
      </c>
      <c r="G3391">
        <v>417</v>
      </c>
      <c r="H3391">
        <v>4</v>
      </c>
      <c r="I3391" t="s">
        <v>11924</v>
      </c>
      <c r="J3391">
        <v>3</v>
      </c>
      <c r="K3391" t="s">
        <v>11925</v>
      </c>
      <c r="L3391" t="s">
        <v>11926</v>
      </c>
    </row>
    <row r="3392" spans="1:13" x14ac:dyDescent="0.3">
      <c r="A3392" t="s">
        <v>11927</v>
      </c>
      <c r="B3392" t="s">
        <v>11928</v>
      </c>
      <c r="C3392" t="s">
        <v>14</v>
      </c>
      <c r="D3392">
        <v>40.025373700000003</v>
      </c>
      <c r="E3392">
        <v>-75.223862800000006</v>
      </c>
      <c r="F3392" t="s">
        <v>1025</v>
      </c>
      <c r="G3392">
        <v>417</v>
      </c>
      <c r="H3392">
        <v>3.5</v>
      </c>
      <c r="I3392" t="s">
        <v>11929</v>
      </c>
      <c r="J3392">
        <v>5</v>
      </c>
      <c r="K3392" t="s">
        <v>11930</v>
      </c>
      <c r="L3392" t="s">
        <v>11931</v>
      </c>
    </row>
    <row r="3393" spans="1:24" x14ac:dyDescent="0.3">
      <c r="A3393" t="s">
        <v>11927</v>
      </c>
      <c r="B3393" t="s">
        <v>11928</v>
      </c>
      <c r="C3393" t="s">
        <v>14</v>
      </c>
      <c r="D3393">
        <v>40.025373700000003</v>
      </c>
      <c r="E3393">
        <v>-75.223862800000006</v>
      </c>
      <c r="F3393" t="s">
        <v>1025</v>
      </c>
      <c r="G3393">
        <v>417</v>
      </c>
      <c r="H3393">
        <v>3.5</v>
      </c>
      <c r="I3393" t="s">
        <v>11932</v>
      </c>
      <c r="J3393">
        <v>3</v>
      </c>
      <c r="K3393" t="s">
        <v>11933</v>
      </c>
      <c r="L3393" t="s">
        <v>11934</v>
      </c>
    </row>
    <row r="3394" spans="1:24" x14ac:dyDescent="0.3">
      <c r="A3394" t="s">
        <v>11927</v>
      </c>
      <c r="B3394" t="s">
        <v>11928</v>
      </c>
      <c r="C3394" t="s">
        <v>14</v>
      </c>
      <c r="D3394">
        <v>40.025373700000003</v>
      </c>
      <c r="E3394">
        <v>-75.223862800000006</v>
      </c>
      <c r="F3394" t="s">
        <v>1025</v>
      </c>
      <c r="G3394">
        <v>417</v>
      </c>
      <c r="H3394">
        <v>3.5</v>
      </c>
      <c r="I3394" t="s">
        <v>11935</v>
      </c>
      <c r="J3394">
        <v>4</v>
      </c>
      <c r="K3394" t="s">
        <v>11936</v>
      </c>
      <c r="L3394" t="s">
        <v>1084</v>
      </c>
    </row>
    <row r="3395" spans="1:24" x14ac:dyDescent="0.3">
      <c r="A3395" t="s">
        <v>11927</v>
      </c>
      <c r="B3395" t="s">
        <v>11928</v>
      </c>
      <c r="C3395" t="s">
        <v>14</v>
      </c>
      <c r="D3395">
        <v>40.025373700000003</v>
      </c>
      <c r="E3395">
        <v>-75.223862800000006</v>
      </c>
      <c r="F3395" t="s">
        <v>1025</v>
      </c>
      <c r="G3395">
        <v>417</v>
      </c>
      <c r="H3395">
        <v>3.5</v>
      </c>
      <c r="I3395" t="s">
        <v>11937</v>
      </c>
      <c r="J3395">
        <v>2</v>
      </c>
      <c r="K3395" t="s">
        <v>11938</v>
      </c>
      <c r="L3395" t="s">
        <v>11939</v>
      </c>
    </row>
    <row r="3396" spans="1:24" x14ac:dyDescent="0.3">
      <c r="A3396" t="s">
        <v>11927</v>
      </c>
      <c r="B3396" t="s">
        <v>11928</v>
      </c>
      <c r="C3396" t="s">
        <v>14</v>
      </c>
      <c r="D3396">
        <v>40.025373700000003</v>
      </c>
      <c r="E3396">
        <v>-75.223862800000006</v>
      </c>
      <c r="F3396" t="s">
        <v>1025</v>
      </c>
      <c r="G3396">
        <v>417</v>
      </c>
      <c r="H3396">
        <v>3.5</v>
      </c>
      <c r="I3396" t="s">
        <v>11940</v>
      </c>
      <c r="J3396">
        <v>1</v>
      </c>
      <c r="K3396" t="s">
        <v>11941</v>
      </c>
      <c r="L3396" t="s">
        <v>11942</v>
      </c>
    </row>
    <row r="3397" spans="1:24" x14ac:dyDescent="0.3">
      <c r="A3397" t="s">
        <v>11927</v>
      </c>
      <c r="B3397" t="s">
        <v>11928</v>
      </c>
      <c r="C3397" t="s">
        <v>14</v>
      </c>
      <c r="D3397">
        <v>40.025373700000003</v>
      </c>
      <c r="E3397">
        <v>-75.223862800000006</v>
      </c>
      <c r="F3397" t="s">
        <v>1025</v>
      </c>
      <c r="G3397">
        <v>417</v>
      </c>
      <c r="H3397">
        <v>3.5</v>
      </c>
      <c r="I3397" t="s">
        <v>11943</v>
      </c>
      <c r="J3397">
        <v>1</v>
      </c>
      <c r="K3397" t="s">
        <v>11944</v>
      </c>
      <c r="L3397" t="s">
        <v>11945</v>
      </c>
    </row>
    <row r="3398" spans="1:24" x14ac:dyDescent="0.3">
      <c r="A3398" t="s">
        <v>11927</v>
      </c>
      <c r="B3398" t="s">
        <v>11928</v>
      </c>
      <c r="C3398" t="s">
        <v>14</v>
      </c>
      <c r="D3398">
        <v>40.025373700000003</v>
      </c>
      <c r="E3398">
        <v>-75.223862800000006</v>
      </c>
      <c r="F3398" t="s">
        <v>1025</v>
      </c>
      <c r="G3398">
        <v>417</v>
      </c>
      <c r="H3398">
        <v>3.5</v>
      </c>
      <c r="I3398" t="s">
        <v>11946</v>
      </c>
      <c r="J3398">
        <v>3</v>
      </c>
      <c r="K3398" t="s">
        <v>11947</v>
      </c>
      <c r="L3398" t="s">
        <v>11948</v>
      </c>
    </row>
    <row r="3399" spans="1:24" x14ac:dyDescent="0.3">
      <c r="A3399" t="s">
        <v>11927</v>
      </c>
      <c r="B3399" t="s">
        <v>11928</v>
      </c>
      <c r="C3399" t="s">
        <v>14</v>
      </c>
      <c r="D3399">
        <v>40.025373700000003</v>
      </c>
      <c r="E3399">
        <v>-75.223862800000006</v>
      </c>
      <c r="F3399" t="s">
        <v>1025</v>
      </c>
      <c r="G3399">
        <v>417</v>
      </c>
      <c r="H3399">
        <v>3.5</v>
      </c>
      <c r="I3399" t="e">
        <f>-44-SL3sPWtlE3QA2Uj4aA</f>
        <v>#NAME?</v>
      </c>
      <c r="J3399">
        <v>4</v>
      </c>
      <c r="K3399" t="s">
        <v>11949</v>
      </c>
      <c r="L3399" t="s">
        <v>11950</v>
      </c>
    </row>
    <row r="3400" spans="1:24" x14ac:dyDescent="0.3">
      <c r="A3400" t="s">
        <v>11927</v>
      </c>
      <c r="B3400" t="s">
        <v>11928</v>
      </c>
      <c r="C3400" t="s">
        <v>14</v>
      </c>
      <c r="D3400">
        <v>40.025373700000003</v>
      </c>
      <c r="E3400">
        <v>-75.223862800000006</v>
      </c>
      <c r="F3400" t="s">
        <v>1025</v>
      </c>
      <c r="G3400">
        <v>417</v>
      </c>
      <c r="H3400">
        <v>3.5</v>
      </c>
      <c r="I3400" t="s">
        <v>11951</v>
      </c>
      <c r="J3400">
        <v>4</v>
      </c>
      <c r="K3400" t="s">
        <v>11952</v>
      </c>
      <c r="L3400" t="s">
        <v>11953</v>
      </c>
    </row>
    <row r="3401" spans="1:24" x14ac:dyDescent="0.3">
      <c r="A3401" t="s">
        <v>11927</v>
      </c>
      <c r="B3401" t="s">
        <v>11928</v>
      </c>
      <c r="C3401" t="s">
        <v>14</v>
      </c>
      <c r="D3401">
        <v>40.025373700000003</v>
      </c>
      <c r="E3401">
        <v>-75.223862800000006</v>
      </c>
      <c r="F3401" t="s">
        <v>1025</v>
      </c>
      <c r="G3401">
        <v>417</v>
      </c>
      <c r="H3401">
        <v>3.5</v>
      </c>
      <c r="I3401" t="s">
        <v>11954</v>
      </c>
      <c r="J3401">
        <v>4</v>
      </c>
      <c r="L3401" t="s">
        <v>11955</v>
      </c>
    </row>
    <row r="3402" spans="1:24" x14ac:dyDescent="0.3">
      <c r="A3402" t="s">
        <v>11956</v>
      </c>
      <c r="B3402" t="s">
        <v>11957</v>
      </c>
      <c r="C3402" t="s">
        <v>14</v>
      </c>
      <c r="D3402">
        <v>39.954875922500001</v>
      </c>
      <c r="E3402">
        <v>-75.193932521199997</v>
      </c>
      <c r="F3402" t="s">
        <v>11958</v>
      </c>
      <c r="G3402">
        <v>417</v>
      </c>
      <c r="H3402">
        <v>3</v>
      </c>
      <c r="I3402" t="s">
        <v>11959</v>
      </c>
      <c r="J3402">
        <v>2</v>
      </c>
      <c r="K3402" t="s">
        <v>11960</v>
      </c>
      <c r="L3402" t="s">
        <v>11961</v>
      </c>
      <c r="M3402" t="s">
        <v>11962</v>
      </c>
      <c r="N3402" t="s">
        <v>11963</v>
      </c>
      <c r="O3402" t="s">
        <v>11964</v>
      </c>
      <c r="P3402" t="s">
        <v>11962</v>
      </c>
      <c r="Q3402" t="s">
        <v>11965</v>
      </c>
      <c r="R3402" t="s">
        <v>11966</v>
      </c>
      <c r="S3402" t="s">
        <v>11967</v>
      </c>
      <c r="T3402" t="s">
        <v>11968</v>
      </c>
      <c r="U3402" t="s">
        <v>11969</v>
      </c>
      <c r="V3402" t="s">
        <v>11970</v>
      </c>
      <c r="W3402" t="s">
        <v>11971</v>
      </c>
      <c r="X3402" t="s">
        <v>11972</v>
      </c>
    </row>
    <row r="3403" spans="1:24" x14ac:dyDescent="0.3">
      <c r="A3403" t="s">
        <v>11956</v>
      </c>
      <c r="B3403" t="s">
        <v>11957</v>
      </c>
      <c r="C3403" t="s">
        <v>14</v>
      </c>
      <c r="D3403">
        <v>39.954875922500001</v>
      </c>
      <c r="E3403">
        <v>-75.193932521199997</v>
      </c>
      <c r="F3403" t="s">
        <v>11958</v>
      </c>
      <c r="G3403">
        <v>417</v>
      </c>
      <c r="H3403">
        <v>3</v>
      </c>
      <c r="I3403" t="s">
        <v>11973</v>
      </c>
      <c r="J3403">
        <v>4</v>
      </c>
      <c r="K3403" t="s">
        <v>11974</v>
      </c>
      <c r="L3403" t="s">
        <v>4106</v>
      </c>
    </row>
    <row r="3404" spans="1:24" x14ac:dyDescent="0.3">
      <c r="A3404" t="s">
        <v>11956</v>
      </c>
      <c r="B3404" t="s">
        <v>11957</v>
      </c>
      <c r="C3404" t="s">
        <v>14</v>
      </c>
      <c r="D3404">
        <v>39.954875922500001</v>
      </c>
      <c r="E3404">
        <v>-75.193932521199997</v>
      </c>
      <c r="F3404" t="s">
        <v>11958</v>
      </c>
      <c r="G3404">
        <v>417</v>
      </c>
      <c r="H3404">
        <v>3</v>
      </c>
      <c r="I3404" t="s">
        <v>11975</v>
      </c>
      <c r="J3404">
        <v>3</v>
      </c>
      <c r="K3404" t="s">
        <v>11976</v>
      </c>
      <c r="L3404" t="s">
        <v>11800</v>
      </c>
    </row>
    <row r="3405" spans="1:24" x14ac:dyDescent="0.3">
      <c r="A3405" t="s">
        <v>11956</v>
      </c>
      <c r="B3405" t="s">
        <v>11957</v>
      </c>
      <c r="C3405" t="s">
        <v>14</v>
      </c>
      <c r="D3405">
        <v>39.954875922500001</v>
      </c>
      <c r="E3405">
        <v>-75.193932521199997</v>
      </c>
      <c r="F3405" t="s">
        <v>11958</v>
      </c>
      <c r="G3405">
        <v>417</v>
      </c>
      <c r="H3405">
        <v>3</v>
      </c>
      <c r="I3405" t="s">
        <v>11977</v>
      </c>
      <c r="J3405">
        <v>1</v>
      </c>
      <c r="K3405" t="s">
        <v>11978</v>
      </c>
      <c r="L3405" t="s">
        <v>11979</v>
      </c>
    </row>
    <row r="3406" spans="1:24" x14ac:dyDescent="0.3">
      <c r="A3406" t="s">
        <v>11956</v>
      </c>
      <c r="B3406" t="s">
        <v>11957</v>
      </c>
      <c r="C3406" t="s">
        <v>14</v>
      </c>
      <c r="D3406">
        <v>39.954875922500001</v>
      </c>
      <c r="E3406">
        <v>-75.193932521199997</v>
      </c>
      <c r="F3406" t="s">
        <v>11958</v>
      </c>
      <c r="G3406">
        <v>417</v>
      </c>
      <c r="H3406">
        <v>3</v>
      </c>
      <c r="I3406" t="s">
        <v>11980</v>
      </c>
      <c r="J3406">
        <v>4</v>
      </c>
      <c r="K3406" t="s">
        <v>11981</v>
      </c>
      <c r="L3406" t="s">
        <v>11982</v>
      </c>
    </row>
    <row r="3407" spans="1:24" x14ac:dyDescent="0.3">
      <c r="A3407" t="s">
        <v>11956</v>
      </c>
      <c r="B3407" t="s">
        <v>11957</v>
      </c>
      <c r="C3407" t="s">
        <v>14</v>
      </c>
      <c r="D3407">
        <v>39.954875922500001</v>
      </c>
      <c r="E3407">
        <v>-75.193932521199997</v>
      </c>
      <c r="F3407" t="s">
        <v>11958</v>
      </c>
      <c r="G3407">
        <v>417</v>
      </c>
      <c r="H3407">
        <v>3</v>
      </c>
      <c r="I3407" t="s">
        <v>11983</v>
      </c>
      <c r="J3407">
        <v>3</v>
      </c>
      <c r="K3407" t="s">
        <v>11984</v>
      </c>
      <c r="L3407" t="s">
        <v>11985</v>
      </c>
    </row>
    <row r="3408" spans="1:24" x14ac:dyDescent="0.3">
      <c r="A3408" t="s">
        <v>11956</v>
      </c>
      <c r="B3408" t="s">
        <v>11957</v>
      </c>
      <c r="C3408" t="s">
        <v>14</v>
      </c>
      <c r="D3408">
        <v>39.954875922500001</v>
      </c>
      <c r="E3408">
        <v>-75.193932521199997</v>
      </c>
      <c r="F3408" t="s">
        <v>11958</v>
      </c>
      <c r="G3408">
        <v>417</v>
      </c>
      <c r="H3408">
        <v>3</v>
      </c>
      <c r="I3408" t="s">
        <v>11986</v>
      </c>
      <c r="J3408">
        <v>4</v>
      </c>
      <c r="L3408" t="s">
        <v>11987</v>
      </c>
    </row>
    <row r="3409" spans="1:25" x14ac:dyDescent="0.3">
      <c r="A3409" t="s">
        <v>11956</v>
      </c>
      <c r="B3409" t="s">
        <v>11957</v>
      </c>
      <c r="C3409" t="s">
        <v>14</v>
      </c>
      <c r="D3409">
        <v>39.954875922500001</v>
      </c>
      <c r="E3409">
        <v>-75.193932521199997</v>
      </c>
      <c r="F3409" t="s">
        <v>11958</v>
      </c>
      <c r="G3409">
        <v>417</v>
      </c>
      <c r="H3409">
        <v>3</v>
      </c>
      <c r="I3409" t="s">
        <v>11988</v>
      </c>
      <c r="J3409">
        <v>3</v>
      </c>
      <c r="K3409" t="s">
        <v>11989</v>
      </c>
      <c r="L3409" t="s">
        <v>11985</v>
      </c>
    </row>
    <row r="3410" spans="1:25" x14ac:dyDescent="0.3">
      <c r="A3410" t="s">
        <v>11956</v>
      </c>
      <c r="B3410" t="s">
        <v>11957</v>
      </c>
      <c r="C3410" t="s">
        <v>14</v>
      </c>
      <c r="D3410">
        <v>39.954875922500001</v>
      </c>
      <c r="E3410">
        <v>-75.193932521199997</v>
      </c>
      <c r="F3410" t="s">
        <v>11958</v>
      </c>
      <c r="G3410">
        <v>417</v>
      </c>
      <c r="H3410">
        <v>3</v>
      </c>
      <c r="I3410" t="s">
        <v>11990</v>
      </c>
      <c r="J3410">
        <v>3</v>
      </c>
      <c r="K3410" t="s">
        <v>11991</v>
      </c>
      <c r="L3410" t="s">
        <v>10847</v>
      </c>
    </row>
    <row r="3411" spans="1:25" x14ac:dyDescent="0.3">
      <c r="A3411" t="s">
        <v>11956</v>
      </c>
      <c r="B3411" t="s">
        <v>11957</v>
      </c>
      <c r="C3411" t="s">
        <v>14</v>
      </c>
      <c r="D3411">
        <v>39.954875922500001</v>
      </c>
      <c r="E3411">
        <v>-75.193932521199997</v>
      </c>
      <c r="F3411" t="s">
        <v>11958</v>
      </c>
      <c r="G3411">
        <v>417</v>
      </c>
      <c r="H3411">
        <v>3</v>
      </c>
      <c r="I3411" t="s">
        <v>11992</v>
      </c>
      <c r="J3411">
        <v>3</v>
      </c>
      <c r="K3411" t="s">
        <v>11993</v>
      </c>
      <c r="L3411" t="s">
        <v>1472</v>
      </c>
    </row>
    <row r="3412" spans="1:25" x14ac:dyDescent="0.3">
      <c r="A3412" t="s">
        <v>11994</v>
      </c>
      <c r="B3412" t="s">
        <v>10629</v>
      </c>
      <c r="C3412" t="s">
        <v>14</v>
      </c>
      <c r="D3412">
        <v>39.940068784499999</v>
      </c>
      <c r="E3412">
        <v>-75.159422962899995</v>
      </c>
      <c r="F3412" t="s">
        <v>11995</v>
      </c>
      <c r="G3412">
        <v>415</v>
      </c>
      <c r="H3412">
        <v>4</v>
      </c>
      <c r="I3412" t="s">
        <v>11996</v>
      </c>
      <c r="J3412">
        <v>5</v>
      </c>
      <c r="K3412" t="s">
        <v>11997</v>
      </c>
      <c r="L3412" t="s">
        <v>11998</v>
      </c>
    </row>
    <row r="3413" spans="1:25" x14ac:dyDescent="0.3">
      <c r="A3413" t="s">
        <v>11994</v>
      </c>
      <c r="B3413" t="s">
        <v>10629</v>
      </c>
      <c r="C3413" t="s">
        <v>14</v>
      </c>
      <c r="D3413">
        <v>39.940068784499999</v>
      </c>
      <c r="E3413">
        <v>-75.159422962899995</v>
      </c>
      <c r="F3413" t="s">
        <v>11995</v>
      </c>
      <c r="G3413">
        <v>415</v>
      </c>
      <c r="H3413">
        <v>4</v>
      </c>
      <c r="I3413" t="s">
        <v>11999</v>
      </c>
      <c r="J3413">
        <v>5</v>
      </c>
      <c r="K3413" t="s">
        <v>12000</v>
      </c>
      <c r="L3413" t="s">
        <v>12001</v>
      </c>
    </row>
    <row r="3414" spans="1:25" x14ac:dyDescent="0.3">
      <c r="A3414" t="s">
        <v>11994</v>
      </c>
      <c r="B3414" t="s">
        <v>10629</v>
      </c>
      <c r="C3414" t="s">
        <v>14</v>
      </c>
      <c r="D3414">
        <v>39.940068784499999</v>
      </c>
      <c r="E3414">
        <v>-75.159422962899995</v>
      </c>
      <c r="F3414" t="s">
        <v>11995</v>
      </c>
      <c r="G3414">
        <v>415</v>
      </c>
      <c r="H3414">
        <v>4</v>
      </c>
      <c r="I3414" t="s">
        <v>12002</v>
      </c>
      <c r="J3414">
        <v>3</v>
      </c>
      <c r="K3414" t="s">
        <v>12003</v>
      </c>
      <c r="L3414" t="s">
        <v>12004</v>
      </c>
    </row>
    <row r="3415" spans="1:25" x14ac:dyDescent="0.3">
      <c r="A3415" t="s">
        <v>11994</v>
      </c>
      <c r="B3415" t="s">
        <v>10629</v>
      </c>
      <c r="C3415" t="s">
        <v>14</v>
      </c>
      <c r="D3415">
        <v>39.940068784499999</v>
      </c>
      <c r="E3415">
        <v>-75.159422962899995</v>
      </c>
      <c r="F3415" t="s">
        <v>11995</v>
      </c>
      <c r="G3415">
        <v>415</v>
      </c>
      <c r="H3415">
        <v>4</v>
      </c>
      <c r="I3415" t="s">
        <v>12005</v>
      </c>
      <c r="J3415">
        <v>4</v>
      </c>
      <c r="K3415" t="s">
        <v>12006</v>
      </c>
      <c r="L3415" t="s">
        <v>11387</v>
      </c>
    </row>
    <row r="3416" spans="1:25" x14ac:dyDescent="0.3">
      <c r="A3416" t="s">
        <v>11994</v>
      </c>
      <c r="B3416" t="s">
        <v>10629</v>
      </c>
      <c r="C3416" t="s">
        <v>14</v>
      </c>
      <c r="D3416">
        <v>39.940068784499999</v>
      </c>
      <c r="E3416">
        <v>-75.159422962899995</v>
      </c>
      <c r="F3416" t="s">
        <v>11995</v>
      </c>
      <c r="G3416">
        <v>415</v>
      </c>
      <c r="H3416">
        <v>4</v>
      </c>
      <c r="I3416" t="s">
        <v>12007</v>
      </c>
      <c r="J3416">
        <v>5</v>
      </c>
      <c r="K3416" t="s">
        <v>12008</v>
      </c>
      <c r="L3416" t="s">
        <v>12009</v>
      </c>
    </row>
    <row r="3417" spans="1:25" x14ac:dyDescent="0.3">
      <c r="A3417" t="s">
        <v>11994</v>
      </c>
      <c r="B3417" t="s">
        <v>10629</v>
      </c>
      <c r="C3417" t="s">
        <v>14</v>
      </c>
      <c r="D3417">
        <v>39.940068784499999</v>
      </c>
      <c r="E3417">
        <v>-75.159422962899995</v>
      </c>
      <c r="F3417" t="s">
        <v>11995</v>
      </c>
      <c r="G3417">
        <v>415</v>
      </c>
      <c r="H3417">
        <v>4</v>
      </c>
      <c r="I3417" t="s">
        <v>12010</v>
      </c>
      <c r="J3417">
        <v>5</v>
      </c>
      <c r="K3417" t="s">
        <v>12011</v>
      </c>
      <c r="L3417" t="s">
        <v>12012</v>
      </c>
      <c r="M3417" t="s">
        <v>12013</v>
      </c>
      <c r="N3417" t="s">
        <v>12014</v>
      </c>
      <c r="O3417" t="s">
        <v>12015</v>
      </c>
      <c r="P3417" t="s">
        <v>12016</v>
      </c>
      <c r="Q3417" t="s">
        <v>12017</v>
      </c>
      <c r="R3417" t="s">
        <v>12018</v>
      </c>
      <c r="S3417" t="s">
        <v>12019</v>
      </c>
      <c r="T3417" t="s">
        <v>12020</v>
      </c>
      <c r="U3417" t="s">
        <v>12021</v>
      </c>
      <c r="V3417" t="s">
        <v>12022</v>
      </c>
      <c r="W3417" t="s">
        <v>12023</v>
      </c>
      <c r="X3417" t="s">
        <v>12024</v>
      </c>
      <c r="Y3417" t="s">
        <v>12025</v>
      </c>
    </row>
    <row r="3418" spans="1:25" x14ac:dyDescent="0.3">
      <c r="A3418" t="s">
        <v>11994</v>
      </c>
      <c r="B3418" t="s">
        <v>10629</v>
      </c>
      <c r="C3418" t="s">
        <v>14</v>
      </c>
      <c r="D3418">
        <v>39.940068784499999</v>
      </c>
      <c r="E3418">
        <v>-75.159422962899995</v>
      </c>
      <c r="F3418" t="s">
        <v>11995</v>
      </c>
      <c r="G3418">
        <v>415</v>
      </c>
      <c r="H3418">
        <v>4</v>
      </c>
      <c r="I3418" t="s">
        <v>12026</v>
      </c>
      <c r="J3418">
        <v>5</v>
      </c>
      <c r="K3418" t="s">
        <v>12027</v>
      </c>
      <c r="L3418" t="s">
        <v>12028</v>
      </c>
    </row>
    <row r="3419" spans="1:25" x14ac:dyDescent="0.3">
      <c r="A3419" t="s">
        <v>11994</v>
      </c>
      <c r="B3419" t="s">
        <v>10629</v>
      </c>
      <c r="C3419" t="s">
        <v>14</v>
      </c>
      <c r="D3419">
        <v>39.940068784499999</v>
      </c>
      <c r="E3419">
        <v>-75.159422962899995</v>
      </c>
      <c r="F3419" t="s">
        <v>11995</v>
      </c>
      <c r="G3419">
        <v>415</v>
      </c>
      <c r="H3419">
        <v>4</v>
      </c>
      <c r="I3419" t="s">
        <v>12029</v>
      </c>
      <c r="J3419">
        <v>5</v>
      </c>
      <c r="L3419" t="s">
        <v>12030</v>
      </c>
    </row>
    <row r="3420" spans="1:25" x14ac:dyDescent="0.3">
      <c r="A3420" t="s">
        <v>11994</v>
      </c>
      <c r="B3420" t="s">
        <v>10629</v>
      </c>
      <c r="C3420" t="s">
        <v>14</v>
      </c>
      <c r="D3420">
        <v>39.940068784499999</v>
      </c>
      <c r="E3420">
        <v>-75.159422962899995</v>
      </c>
      <c r="F3420" t="s">
        <v>11995</v>
      </c>
      <c r="G3420">
        <v>415</v>
      </c>
      <c r="H3420">
        <v>4</v>
      </c>
      <c r="I3420" t="s">
        <v>12031</v>
      </c>
      <c r="J3420">
        <v>1</v>
      </c>
      <c r="K3420" t="s">
        <v>12032</v>
      </c>
      <c r="L3420" t="s">
        <v>12033</v>
      </c>
    </row>
    <row r="3421" spans="1:25" x14ac:dyDescent="0.3">
      <c r="A3421" t="s">
        <v>11994</v>
      </c>
      <c r="B3421" t="s">
        <v>10629</v>
      </c>
      <c r="C3421" t="s">
        <v>14</v>
      </c>
      <c r="D3421">
        <v>39.940068784499999</v>
      </c>
      <c r="E3421">
        <v>-75.159422962899995</v>
      </c>
      <c r="F3421" t="s">
        <v>11995</v>
      </c>
      <c r="G3421">
        <v>415</v>
      </c>
      <c r="H3421">
        <v>4</v>
      </c>
      <c r="I3421" t="s">
        <v>12034</v>
      </c>
      <c r="J3421">
        <v>3</v>
      </c>
      <c r="K3421" t="s">
        <v>12035</v>
      </c>
      <c r="L3421" t="s">
        <v>12036</v>
      </c>
    </row>
    <row r="3422" spans="1:25" x14ac:dyDescent="0.3">
      <c r="A3422" t="s">
        <v>12037</v>
      </c>
      <c r="B3422" t="s">
        <v>12038</v>
      </c>
      <c r="C3422" t="s">
        <v>14</v>
      </c>
      <c r="D3422">
        <v>39.956592999999998</v>
      </c>
      <c r="E3422">
        <v>-75.160771999999994</v>
      </c>
      <c r="F3422" t="s">
        <v>12039</v>
      </c>
      <c r="G3422">
        <v>414</v>
      </c>
      <c r="H3422">
        <v>4</v>
      </c>
      <c r="I3422" t="s">
        <v>12040</v>
      </c>
      <c r="J3422">
        <v>4</v>
      </c>
      <c r="K3422" t="s">
        <v>12041</v>
      </c>
      <c r="L3422" t="e">
        <f>-Yc59VoMlMPmx65NY6pCWA</f>
        <v>#NAME?</v>
      </c>
    </row>
    <row r="3423" spans="1:25" x14ac:dyDescent="0.3">
      <c r="A3423" t="s">
        <v>12037</v>
      </c>
      <c r="B3423" t="s">
        <v>12038</v>
      </c>
      <c r="C3423" t="s">
        <v>14</v>
      </c>
      <c r="D3423">
        <v>39.956592999999998</v>
      </c>
      <c r="E3423">
        <v>-75.160771999999994</v>
      </c>
      <c r="F3423" t="s">
        <v>12039</v>
      </c>
      <c r="G3423">
        <v>414</v>
      </c>
      <c r="H3423">
        <v>4</v>
      </c>
      <c r="I3423" t="s">
        <v>12042</v>
      </c>
      <c r="J3423">
        <v>5</v>
      </c>
      <c r="K3423" t="s">
        <v>12043</v>
      </c>
      <c r="L3423" t="s">
        <v>12044</v>
      </c>
    </row>
    <row r="3424" spans="1:25" x14ac:dyDescent="0.3">
      <c r="A3424" t="s">
        <v>12037</v>
      </c>
      <c r="B3424" t="s">
        <v>12038</v>
      </c>
      <c r="C3424" t="s">
        <v>14</v>
      </c>
      <c r="D3424">
        <v>39.956592999999998</v>
      </c>
      <c r="E3424">
        <v>-75.160771999999994</v>
      </c>
      <c r="F3424" t="s">
        <v>12039</v>
      </c>
      <c r="G3424">
        <v>414</v>
      </c>
      <c r="H3424">
        <v>4</v>
      </c>
      <c r="I3424" t="s">
        <v>12045</v>
      </c>
      <c r="J3424">
        <v>4</v>
      </c>
      <c r="K3424" t="s">
        <v>12046</v>
      </c>
      <c r="L3424" t="e">
        <f>-SXaVy9n2UW4Xad66wmq3A</f>
        <v>#NAME?</v>
      </c>
    </row>
    <row r="3425" spans="1:15" x14ac:dyDescent="0.3">
      <c r="A3425" t="s">
        <v>12037</v>
      </c>
      <c r="B3425" t="s">
        <v>12038</v>
      </c>
      <c r="C3425" t="s">
        <v>14</v>
      </c>
      <c r="D3425">
        <v>39.956592999999998</v>
      </c>
      <c r="E3425">
        <v>-75.160771999999994</v>
      </c>
      <c r="F3425" t="s">
        <v>12039</v>
      </c>
      <c r="G3425">
        <v>414</v>
      </c>
      <c r="H3425">
        <v>4</v>
      </c>
      <c r="I3425" t="s">
        <v>12047</v>
      </c>
      <c r="J3425">
        <v>5</v>
      </c>
      <c r="L3425" t="s">
        <v>12048</v>
      </c>
    </row>
    <row r="3426" spans="1:15" x14ac:dyDescent="0.3">
      <c r="A3426" t="s">
        <v>12037</v>
      </c>
      <c r="B3426" t="s">
        <v>12038</v>
      </c>
      <c r="C3426" t="s">
        <v>14</v>
      </c>
      <c r="D3426">
        <v>39.956592999999998</v>
      </c>
      <c r="E3426">
        <v>-75.160771999999994</v>
      </c>
      <c r="F3426" t="s">
        <v>12039</v>
      </c>
      <c r="G3426">
        <v>414</v>
      </c>
      <c r="H3426">
        <v>4</v>
      </c>
      <c r="I3426" t="s">
        <v>12049</v>
      </c>
      <c r="J3426">
        <v>1</v>
      </c>
      <c r="K3426" t="s">
        <v>12050</v>
      </c>
      <c r="L3426" t="s">
        <v>12051</v>
      </c>
    </row>
    <row r="3427" spans="1:15" x14ac:dyDescent="0.3">
      <c r="A3427" t="s">
        <v>12037</v>
      </c>
      <c r="B3427" t="s">
        <v>12038</v>
      </c>
      <c r="C3427" t="s">
        <v>14</v>
      </c>
      <c r="D3427">
        <v>39.956592999999998</v>
      </c>
      <c r="E3427">
        <v>-75.160771999999994</v>
      </c>
      <c r="F3427" t="s">
        <v>12039</v>
      </c>
      <c r="G3427">
        <v>414</v>
      </c>
      <c r="H3427">
        <v>4</v>
      </c>
      <c r="I3427" t="s">
        <v>12052</v>
      </c>
      <c r="J3427">
        <v>5</v>
      </c>
      <c r="L3427" t="s">
        <v>12053</v>
      </c>
    </row>
    <row r="3428" spans="1:15" x14ac:dyDescent="0.3">
      <c r="A3428" t="s">
        <v>12037</v>
      </c>
      <c r="B3428" t="s">
        <v>12038</v>
      </c>
      <c r="C3428" t="s">
        <v>14</v>
      </c>
      <c r="D3428">
        <v>39.956592999999998</v>
      </c>
      <c r="E3428">
        <v>-75.160771999999994</v>
      </c>
      <c r="F3428" t="s">
        <v>12039</v>
      </c>
      <c r="G3428">
        <v>414</v>
      </c>
      <c r="H3428">
        <v>4</v>
      </c>
      <c r="I3428" t="s">
        <v>12054</v>
      </c>
      <c r="J3428">
        <v>5</v>
      </c>
      <c r="K3428" t="s">
        <v>12055</v>
      </c>
      <c r="L3428" t="s">
        <v>12056</v>
      </c>
    </row>
    <row r="3429" spans="1:15" x14ac:dyDescent="0.3">
      <c r="A3429" t="s">
        <v>12037</v>
      </c>
      <c r="B3429" t="s">
        <v>12038</v>
      </c>
      <c r="C3429" t="s">
        <v>14</v>
      </c>
      <c r="D3429">
        <v>39.956592999999998</v>
      </c>
      <c r="E3429">
        <v>-75.160771999999994</v>
      </c>
      <c r="F3429" t="s">
        <v>12039</v>
      </c>
      <c r="G3429">
        <v>414</v>
      </c>
      <c r="H3429">
        <v>4</v>
      </c>
      <c r="I3429" t="s">
        <v>12057</v>
      </c>
      <c r="J3429">
        <v>4</v>
      </c>
      <c r="K3429" t="s">
        <v>12058</v>
      </c>
      <c r="L3429" t="s">
        <v>5076</v>
      </c>
    </row>
    <row r="3430" spans="1:15" x14ac:dyDescent="0.3">
      <c r="A3430" t="s">
        <v>12037</v>
      </c>
      <c r="B3430" t="s">
        <v>12038</v>
      </c>
      <c r="C3430" t="s">
        <v>14</v>
      </c>
      <c r="D3430">
        <v>39.956592999999998</v>
      </c>
      <c r="E3430">
        <v>-75.160771999999994</v>
      </c>
      <c r="F3430" t="s">
        <v>12039</v>
      </c>
      <c r="G3430">
        <v>414</v>
      </c>
      <c r="H3430">
        <v>4</v>
      </c>
      <c r="I3430" t="s">
        <v>12059</v>
      </c>
      <c r="J3430">
        <v>5</v>
      </c>
      <c r="K3430" t="s">
        <v>12060</v>
      </c>
      <c r="L3430" t="s">
        <v>12061</v>
      </c>
    </row>
    <row r="3431" spans="1:15" x14ac:dyDescent="0.3">
      <c r="A3431" t="s">
        <v>12037</v>
      </c>
      <c r="B3431" t="s">
        <v>12038</v>
      </c>
      <c r="C3431" t="s">
        <v>14</v>
      </c>
      <c r="D3431">
        <v>39.956592999999998</v>
      </c>
      <c r="E3431">
        <v>-75.160771999999994</v>
      </c>
      <c r="F3431" t="s">
        <v>12039</v>
      </c>
      <c r="G3431">
        <v>414</v>
      </c>
      <c r="H3431">
        <v>4</v>
      </c>
      <c r="I3431" t="s">
        <v>12062</v>
      </c>
      <c r="J3431">
        <v>5</v>
      </c>
      <c r="L3431" t="s">
        <v>12063</v>
      </c>
    </row>
    <row r="3432" spans="1:15" x14ac:dyDescent="0.3">
      <c r="A3432" t="s">
        <v>12064</v>
      </c>
      <c r="B3432" t="s">
        <v>12065</v>
      </c>
      <c r="C3432" t="s">
        <v>14</v>
      </c>
      <c r="D3432">
        <v>39.950710000000001</v>
      </c>
      <c r="E3432">
        <v>-75.169709999999995</v>
      </c>
      <c r="F3432" t="s">
        <v>12066</v>
      </c>
      <c r="G3432">
        <v>412</v>
      </c>
      <c r="H3432">
        <v>3.5</v>
      </c>
      <c r="I3432" t="s">
        <v>12067</v>
      </c>
      <c r="J3432">
        <v>4</v>
      </c>
      <c r="K3432" t="s">
        <v>12068</v>
      </c>
      <c r="L3432" t="s">
        <v>12069</v>
      </c>
      <c r="M3432" t="s">
        <v>12070</v>
      </c>
      <c r="N3432" t="s">
        <v>12071</v>
      </c>
      <c r="O3432" t="s">
        <v>12072</v>
      </c>
    </row>
    <row r="3433" spans="1:15" x14ac:dyDescent="0.3">
      <c r="A3433" t="s">
        <v>12064</v>
      </c>
      <c r="B3433" t="s">
        <v>12065</v>
      </c>
      <c r="C3433" t="s">
        <v>14</v>
      </c>
      <c r="D3433">
        <v>39.950710000000001</v>
      </c>
      <c r="E3433">
        <v>-75.169709999999995</v>
      </c>
      <c r="F3433" t="s">
        <v>12066</v>
      </c>
      <c r="G3433">
        <v>412</v>
      </c>
      <c r="H3433">
        <v>3.5</v>
      </c>
      <c r="I3433" t="s">
        <v>12073</v>
      </c>
      <c r="J3433">
        <v>4</v>
      </c>
      <c r="K3433" t="s">
        <v>12074</v>
      </c>
      <c r="L3433" t="s">
        <v>12075</v>
      </c>
    </row>
    <row r="3434" spans="1:15" x14ac:dyDescent="0.3">
      <c r="A3434" t="s">
        <v>12064</v>
      </c>
      <c r="B3434" t="s">
        <v>12065</v>
      </c>
      <c r="C3434" t="s">
        <v>14</v>
      </c>
      <c r="D3434">
        <v>39.950710000000001</v>
      </c>
      <c r="E3434">
        <v>-75.169709999999995</v>
      </c>
      <c r="F3434" t="s">
        <v>12066</v>
      </c>
      <c r="G3434">
        <v>412</v>
      </c>
      <c r="H3434">
        <v>3.5</v>
      </c>
      <c r="I3434" t="s">
        <v>12076</v>
      </c>
      <c r="J3434">
        <v>3</v>
      </c>
      <c r="K3434" t="s">
        <v>12077</v>
      </c>
      <c r="L3434" t="s">
        <v>8216</v>
      </c>
    </row>
    <row r="3435" spans="1:15" x14ac:dyDescent="0.3">
      <c r="A3435" t="s">
        <v>12064</v>
      </c>
      <c r="B3435" t="s">
        <v>12065</v>
      </c>
      <c r="C3435" t="s">
        <v>14</v>
      </c>
      <c r="D3435">
        <v>39.950710000000001</v>
      </c>
      <c r="E3435">
        <v>-75.169709999999995</v>
      </c>
      <c r="F3435" t="s">
        <v>12066</v>
      </c>
      <c r="G3435">
        <v>412</v>
      </c>
      <c r="H3435">
        <v>3.5</v>
      </c>
      <c r="I3435" t="s">
        <v>12078</v>
      </c>
      <c r="J3435">
        <v>4</v>
      </c>
      <c r="K3435" t="s">
        <v>12079</v>
      </c>
      <c r="L3435" t="s">
        <v>12080</v>
      </c>
    </row>
    <row r="3436" spans="1:15" x14ac:dyDescent="0.3">
      <c r="A3436" t="s">
        <v>12064</v>
      </c>
      <c r="B3436" t="s">
        <v>12065</v>
      </c>
      <c r="C3436" t="s">
        <v>14</v>
      </c>
      <c r="D3436">
        <v>39.950710000000001</v>
      </c>
      <c r="E3436">
        <v>-75.169709999999995</v>
      </c>
      <c r="F3436" t="s">
        <v>12066</v>
      </c>
      <c r="G3436">
        <v>412</v>
      </c>
      <c r="H3436">
        <v>3.5</v>
      </c>
      <c r="I3436" t="s">
        <v>12081</v>
      </c>
      <c r="J3436">
        <v>1</v>
      </c>
      <c r="K3436" t="s">
        <v>12082</v>
      </c>
      <c r="L3436" t="s">
        <v>12083</v>
      </c>
    </row>
    <row r="3437" spans="1:15" x14ac:dyDescent="0.3">
      <c r="A3437" t="s">
        <v>12064</v>
      </c>
      <c r="B3437" t="s">
        <v>12065</v>
      </c>
      <c r="C3437" t="s">
        <v>14</v>
      </c>
      <c r="D3437">
        <v>39.950710000000001</v>
      </c>
      <c r="E3437">
        <v>-75.169709999999995</v>
      </c>
      <c r="F3437" t="s">
        <v>12066</v>
      </c>
      <c r="G3437">
        <v>412</v>
      </c>
      <c r="H3437">
        <v>3.5</v>
      </c>
      <c r="I3437" t="s">
        <v>12084</v>
      </c>
      <c r="J3437">
        <v>4</v>
      </c>
      <c r="K3437" t="s">
        <v>12085</v>
      </c>
      <c r="L3437" t="s">
        <v>12086</v>
      </c>
    </row>
    <row r="3438" spans="1:15" x14ac:dyDescent="0.3">
      <c r="A3438" t="s">
        <v>12064</v>
      </c>
      <c r="B3438" t="s">
        <v>12065</v>
      </c>
      <c r="C3438" t="s">
        <v>14</v>
      </c>
      <c r="D3438">
        <v>39.950710000000001</v>
      </c>
      <c r="E3438">
        <v>-75.169709999999995</v>
      </c>
      <c r="F3438" t="s">
        <v>12066</v>
      </c>
      <c r="G3438">
        <v>412</v>
      </c>
      <c r="H3438">
        <v>3.5</v>
      </c>
      <c r="I3438" t="s">
        <v>12087</v>
      </c>
      <c r="J3438">
        <v>3</v>
      </c>
      <c r="K3438" t="s">
        <v>12088</v>
      </c>
      <c r="L3438" t="s">
        <v>12089</v>
      </c>
    </row>
    <row r="3439" spans="1:15" x14ac:dyDescent="0.3">
      <c r="A3439" t="s">
        <v>12064</v>
      </c>
      <c r="B3439" t="s">
        <v>12065</v>
      </c>
      <c r="C3439" t="s">
        <v>14</v>
      </c>
      <c r="D3439">
        <v>39.950710000000001</v>
      </c>
      <c r="E3439">
        <v>-75.169709999999995</v>
      </c>
      <c r="F3439" t="s">
        <v>12066</v>
      </c>
      <c r="G3439">
        <v>412</v>
      </c>
      <c r="H3439">
        <v>3.5</v>
      </c>
      <c r="I3439" t="s">
        <v>12090</v>
      </c>
      <c r="J3439">
        <v>5</v>
      </c>
      <c r="K3439" t="s">
        <v>12091</v>
      </c>
      <c r="L3439" t="s">
        <v>12092</v>
      </c>
    </row>
    <row r="3440" spans="1:15" x14ac:dyDescent="0.3">
      <c r="A3440" t="s">
        <v>12064</v>
      </c>
      <c r="B3440" t="s">
        <v>12065</v>
      </c>
      <c r="C3440" t="s">
        <v>14</v>
      </c>
      <c r="D3440">
        <v>39.950710000000001</v>
      </c>
      <c r="E3440">
        <v>-75.169709999999995</v>
      </c>
      <c r="F3440" t="s">
        <v>12066</v>
      </c>
      <c r="G3440">
        <v>412</v>
      </c>
      <c r="H3440">
        <v>3.5</v>
      </c>
      <c r="I3440" t="e">
        <f>-U2VO8CtgUqPectBRZZKaw</f>
        <v>#NAME?</v>
      </c>
      <c r="J3440">
        <v>2</v>
      </c>
      <c r="L3440" t="s">
        <v>12093</v>
      </c>
    </row>
    <row r="3441" spans="1:17" x14ac:dyDescent="0.3">
      <c r="A3441" t="s">
        <v>12064</v>
      </c>
      <c r="B3441" t="s">
        <v>12065</v>
      </c>
      <c r="C3441" t="s">
        <v>14</v>
      </c>
      <c r="D3441">
        <v>39.950710000000001</v>
      </c>
      <c r="E3441">
        <v>-75.169709999999995</v>
      </c>
      <c r="F3441" t="s">
        <v>12066</v>
      </c>
      <c r="G3441">
        <v>412</v>
      </c>
      <c r="H3441">
        <v>3.5</v>
      </c>
      <c r="I3441" t="s">
        <v>12094</v>
      </c>
      <c r="J3441">
        <v>3</v>
      </c>
      <c r="K3441" t="s">
        <v>12095</v>
      </c>
      <c r="L3441" t="s">
        <v>12096</v>
      </c>
    </row>
    <row r="3442" spans="1:17" x14ac:dyDescent="0.3">
      <c r="A3442" t="s">
        <v>12097</v>
      </c>
      <c r="B3442" t="s">
        <v>12098</v>
      </c>
      <c r="C3442" t="s">
        <v>14</v>
      </c>
      <c r="D3442">
        <v>39.951799000000001</v>
      </c>
      <c r="E3442">
        <v>-75.178213</v>
      </c>
      <c r="F3442" t="s">
        <v>12099</v>
      </c>
      <c r="G3442">
        <v>411</v>
      </c>
      <c r="H3442">
        <v>3.5</v>
      </c>
      <c r="I3442" t="s">
        <v>12100</v>
      </c>
      <c r="J3442">
        <v>1</v>
      </c>
      <c r="K3442" t="s">
        <v>12101</v>
      </c>
      <c r="L3442" t="s">
        <v>12102</v>
      </c>
    </row>
    <row r="3443" spans="1:17" x14ac:dyDescent="0.3">
      <c r="A3443" t="s">
        <v>12097</v>
      </c>
      <c r="B3443" t="s">
        <v>12098</v>
      </c>
      <c r="C3443" t="s">
        <v>14</v>
      </c>
      <c r="D3443">
        <v>39.951799000000001</v>
      </c>
      <c r="E3443">
        <v>-75.178213</v>
      </c>
      <c r="F3443" t="s">
        <v>12099</v>
      </c>
      <c r="G3443">
        <v>411</v>
      </c>
      <c r="H3443">
        <v>3.5</v>
      </c>
      <c r="I3443" t="s">
        <v>12103</v>
      </c>
      <c r="J3443">
        <v>4</v>
      </c>
      <c r="K3443" t="s">
        <v>12104</v>
      </c>
      <c r="L3443" t="s">
        <v>12105</v>
      </c>
    </row>
    <row r="3444" spans="1:17" x14ac:dyDescent="0.3">
      <c r="A3444" t="s">
        <v>12097</v>
      </c>
      <c r="B3444" t="s">
        <v>12098</v>
      </c>
      <c r="C3444" t="s">
        <v>14</v>
      </c>
      <c r="D3444">
        <v>39.951799000000001</v>
      </c>
      <c r="E3444">
        <v>-75.178213</v>
      </c>
      <c r="F3444" t="s">
        <v>12099</v>
      </c>
      <c r="G3444">
        <v>411</v>
      </c>
      <c r="H3444">
        <v>3.5</v>
      </c>
      <c r="I3444" t="s">
        <v>12106</v>
      </c>
      <c r="J3444">
        <v>5</v>
      </c>
      <c r="L3444" t="s">
        <v>12107</v>
      </c>
    </row>
    <row r="3445" spans="1:17" x14ac:dyDescent="0.3">
      <c r="A3445" t="s">
        <v>12097</v>
      </c>
      <c r="B3445" t="s">
        <v>12098</v>
      </c>
      <c r="C3445" t="s">
        <v>14</v>
      </c>
      <c r="D3445">
        <v>39.951799000000001</v>
      </c>
      <c r="E3445">
        <v>-75.178213</v>
      </c>
      <c r="F3445" t="s">
        <v>12099</v>
      </c>
      <c r="G3445">
        <v>411</v>
      </c>
      <c r="H3445">
        <v>3.5</v>
      </c>
      <c r="I3445" t="s">
        <v>12108</v>
      </c>
      <c r="J3445">
        <v>4</v>
      </c>
      <c r="L3445" t="s">
        <v>12109</v>
      </c>
    </row>
    <row r="3446" spans="1:17" x14ac:dyDescent="0.3">
      <c r="A3446" t="s">
        <v>12097</v>
      </c>
      <c r="B3446" t="s">
        <v>12098</v>
      </c>
      <c r="C3446" t="s">
        <v>14</v>
      </c>
      <c r="D3446">
        <v>39.951799000000001</v>
      </c>
      <c r="E3446">
        <v>-75.178213</v>
      </c>
      <c r="F3446" t="s">
        <v>12099</v>
      </c>
      <c r="G3446">
        <v>411</v>
      </c>
      <c r="H3446">
        <v>3.5</v>
      </c>
      <c r="I3446" t="s">
        <v>12110</v>
      </c>
      <c r="J3446">
        <v>1</v>
      </c>
      <c r="K3446" t="s">
        <v>12111</v>
      </c>
      <c r="L3446" t="s">
        <v>12112</v>
      </c>
    </row>
    <row r="3447" spans="1:17" x14ac:dyDescent="0.3">
      <c r="A3447" t="s">
        <v>12097</v>
      </c>
      <c r="B3447" t="s">
        <v>12098</v>
      </c>
      <c r="C3447" t="s">
        <v>14</v>
      </c>
      <c r="D3447">
        <v>39.951799000000001</v>
      </c>
      <c r="E3447">
        <v>-75.178213</v>
      </c>
      <c r="F3447" t="s">
        <v>12099</v>
      </c>
      <c r="G3447">
        <v>411</v>
      </c>
      <c r="H3447">
        <v>3.5</v>
      </c>
      <c r="I3447" t="s">
        <v>12113</v>
      </c>
      <c r="J3447">
        <v>4</v>
      </c>
      <c r="K3447" t="s">
        <v>12114</v>
      </c>
      <c r="L3447" t="s">
        <v>12115</v>
      </c>
      <c r="M3447" t="s">
        <v>12116</v>
      </c>
      <c r="N3447" t="s">
        <v>12117</v>
      </c>
      <c r="O3447" t="s">
        <v>12118</v>
      </c>
      <c r="P3447" t="s">
        <v>12119</v>
      </c>
      <c r="Q3447" t="s">
        <v>12120</v>
      </c>
    </row>
    <row r="3448" spans="1:17" x14ac:dyDescent="0.3">
      <c r="A3448" t="s">
        <v>12097</v>
      </c>
      <c r="B3448" t="s">
        <v>12098</v>
      </c>
      <c r="C3448" t="s">
        <v>14</v>
      </c>
      <c r="D3448">
        <v>39.951799000000001</v>
      </c>
      <c r="E3448">
        <v>-75.178213</v>
      </c>
      <c r="F3448" t="s">
        <v>12099</v>
      </c>
      <c r="G3448">
        <v>411</v>
      </c>
      <c r="H3448">
        <v>3.5</v>
      </c>
      <c r="I3448" t="s">
        <v>12121</v>
      </c>
      <c r="J3448">
        <v>2</v>
      </c>
      <c r="K3448" t="s">
        <v>12122</v>
      </c>
      <c r="L3448" t="s">
        <v>12123</v>
      </c>
    </row>
    <row r="3449" spans="1:17" x14ac:dyDescent="0.3">
      <c r="A3449" t="s">
        <v>12097</v>
      </c>
      <c r="B3449" t="s">
        <v>12098</v>
      </c>
      <c r="C3449" t="s">
        <v>14</v>
      </c>
      <c r="D3449">
        <v>39.951799000000001</v>
      </c>
      <c r="E3449">
        <v>-75.178213</v>
      </c>
      <c r="F3449" t="s">
        <v>12099</v>
      </c>
      <c r="G3449">
        <v>411</v>
      </c>
      <c r="H3449">
        <v>3.5</v>
      </c>
      <c r="I3449" t="s">
        <v>12124</v>
      </c>
      <c r="J3449">
        <v>4</v>
      </c>
      <c r="K3449" t="s">
        <v>12125</v>
      </c>
      <c r="L3449" t="s">
        <v>12126</v>
      </c>
    </row>
    <row r="3450" spans="1:17" x14ac:dyDescent="0.3">
      <c r="A3450" t="s">
        <v>12097</v>
      </c>
      <c r="B3450" t="s">
        <v>12098</v>
      </c>
      <c r="C3450" t="s">
        <v>14</v>
      </c>
      <c r="D3450">
        <v>39.951799000000001</v>
      </c>
      <c r="E3450">
        <v>-75.178213</v>
      </c>
      <c r="F3450" t="s">
        <v>12099</v>
      </c>
      <c r="G3450">
        <v>411</v>
      </c>
      <c r="H3450">
        <v>3.5</v>
      </c>
      <c r="I3450" t="s">
        <v>12127</v>
      </c>
      <c r="J3450">
        <v>3</v>
      </c>
      <c r="K3450" t="s">
        <v>12128</v>
      </c>
      <c r="L3450" t="s">
        <v>12129</v>
      </c>
    </row>
    <row r="3451" spans="1:17" x14ac:dyDescent="0.3">
      <c r="A3451" t="s">
        <v>12097</v>
      </c>
      <c r="B3451" t="s">
        <v>12098</v>
      </c>
      <c r="C3451" t="s">
        <v>14</v>
      </c>
      <c r="D3451">
        <v>39.951799000000001</v>
      </c>
      <c r="E3451">
        <v>-75.178213</v>
      </c>
      <c r="F3451" t="s">
        <v>12099</v>
      </c>
      <c r="G3451">
        <v>411</v>
      </c>
      <c r="H3451">
        <v>3.5</v>
      </c>
      <c r="I3451" t="s">
        <v>12130</v>
      </c>
      <c r="J3451">
        <v>5</v>
      </c>
      <c r="L3451" t="s">
        <v>12131</v>
      </c>
    </row>
    <row r="3452" spans="1:17" x14ac:dyDescent="0.3">
      <c r="A3452" t="s">
        <v>12132</v>
      </c>
      <c r="B3452" t="s">
        <v>12133</v>
      </c>
      <c r="C3452" t="s">
        <v>14</v>
      </c>
      <c r="D3452">
        <v>39.967481499999998</v>
      </c>
      <c r="E3452">
        <v>-75.136956999999995</v>
      </c>
      <c r="F3452" t="s">
        <v>12134</v>
      </c>
      <c r="G3452">
        <v>409</v>
      </c>
      <c r="H3452">
        <v>4.5</v>
      </c>
      <c r="I3452" t="s">
        <v>12135</v>
      </c>
      <c r="J3452">
        <v>4</v>
      </c>
      <c r="K3452" t="s">
        <v>12136</v>
      </c>
      <c r="L3452" t="s">
        <v>12137</v>
      </c>
    </row>
    <row r="3453" spans="1:17" x14ac:dyDescent="0.3">
      <c r="A3453" t="s">
        <v>12132</v>
      </c>
      <c r="B3453" t="s">
        <v>12133</v>
      </c>
      <c r="C3453" t="s">
        <v>14</v>
      </c>
      <c r="D3453">
        <v>39.967481499999998</v>
      </c>
      <c r="E3453">
        <v>-75.136956999999995</v>
      </c>
      <c r="F3453" t="s">
        <v>12134</v>
      </c>
      <c r="G3453">
        <v>409</v>
      </c>
      <c r="H3453">
        <v>4.5</v>
      </c>
      <c r="I3453" t="s">
        <v>12138</v>
      </c>
      <c r="J3453">
        <v>5</v>
      </c>
      <c r="L3453" t="s">
        <v>12139</v>
      </c>
    </row>
    <row r="3454" spans="1:17" x14ac:dyDescent="0.3">
      <c r="A3454" t="s">
        <v>12132</v>
      </c>
      <c r="B3454" t="s">
        <v>12133</v>
      </c>
      <c r="C3454" t="s">
        <v>14</v>
      </c>
      <c r="D3454">
        <v>39.967481499999998</v>
      </c>
      <c r="E3454">
        <v>-75.136956999999995</v>
      </c>
      <c r="F3454" t="s">
        <v>12134</v>
      </c>
      <c r="G3454">
        <v>409</v>
      </c>
      <c r="H3454">
        <v>4.5</v>
      </c>
      <c r="I3454" t="s">
        <v>12140</v>
      </c>
      <c r="J3454">
        <v>4</v>
      </c>
      <c r="L3454" t="s">
        <v>12141</v>
      </c>
    </row>
    <row r="3455" spans="1:17" x14ac:dyDescent="0.3">
      <c r="A3455" t="s">
        <v>12132</v>
      </c>
      <c r="B3455" t="s">
        <v>12133</v>
      </c>
      <c r="C3455" t="s">
        <v>14</v>
      </c>
      <c r="D3455">
        <v>39.967481499999998</v>
      </c>
      <c r="E3455">
        <v>-75.136956999999995</v>
      </c>
      <c r="F3455" t="s">
        <v>12134</v>
      </c>
      <c r="G3455">
        <v>409</v>
      </c>
      <c r="H3455">
        <v>4.5</v>
      </c>
      <c r="I3455" t="s">
        <v>12142</v>
      </c>
      <c r="J3455">
        <v>4</v>
      </c>
      <c r="K3455" t="s">
        <v>12143</v>
      </c>
      <c r="L3455" t="s">
        <v>12144</v>
      </c>
    </row>
    <row r="3456" spans="1:17" x14ac:dyDescent="0.3">
      <c r="A3456" t="s">
        <v>12132</v>
      </c>
      <c r="B3456" t="s">
        <v>12133</v>
      </c>
      <c r="C3456" t="s">
        <v>14</v>
      </c>
      <c r="D3456">
        <v>39.967481499999998</v>
      </c>
      <c r="E3456">
        <v>-75.136956999999995</v>
      </c>
      <c r="F3456" t="s">
        <v>12134</v>
      </c>
      <c r="G3456">
        <v>409</v>
      </c>
      <c r="H3456">
        <v>4.5</v>
      </c>
      <c r="I3456" t="s">
        <v>12145</v>
      </c>
      <c r="J3456">
        <v>5</v>
      </c>
      <c r="K3456" t="s">
        <v>12146</v>
      </c>
      <c r="L3456" t="s">
        <v>12147</v>
      </c>
    </row>
    <row r="3457" spans="1:15" x14ac:dyDescent="0.3">
      <c r="A3457" t="s">
        <v>12132</v>
      </c>
      <c r="B3457" t="s">
        <v>12133</v>
      </c>
      <c r="C3457" t="s">
        <v>14</v>
      </c>
      <c r="D3457">
        <v>39.967481499999998</v>
      </c>
      <c r="E3457">
        <v>-75.136956999999995</v>
      </c>
      <c r="F3457" t="s">
        <v>12134</v>
      </c>
      <c r="G3457">
        <v>409</v>
      </c>
      <c r="H3457">
        <v>4.5</v>
      </c>
      <c r="I3457" t="s">
        <v>12148</v>
      </c>
      <c r="J3457">
        <v>5</v>
      </c>
      <c r="K3457" t="s">
        <v>12149</v>
      </c>
      <c r="L3457" t="s">
        <v>12150</v>
      </c>
    </row>
    <row r="3458" spans="1:15" x14ac:dyDescent="0.3">
      <c r="A3458" t="s">
        <v>12132</v>
      </c>
      <c r="B3458" t="s">
        <v>12133</v>
      </c>
      <c r="C3458" t="s">
        <v>14</v>
      </c>
      <c r="D3458">
        <v>39.967481499999998</v>
      </c>
      <c r="E3458">
        <v>-75.136956999999995</v>
      </c>
      <c r="F3458" t="s">
        <v>12134</v>
      </c>
      <c r="G3458">
        <v>409</v>
      </c>
      <c r="H3458">
        <v>4.5</v>
      </c>
      <c r="I3458" t="s">
        <v>12151</v>
      </c>
      <c r="J3458">
        <v>5</v>
      </c>
      <c r="K3458" t="s">
        <v>12152</v>
      </c>
      <c r="L3458" t="s">
        <v>12153</v>
      </c>
    </row>
    <row r="3459" spans="1:15" x14ac:dyDescent="0.3">
      <c r="A3459" t="s">
        <v>12132</v>
      </c>
      <c r="B3459" t="s">
        <v>12133</v>
      </c>
      <c r="C3459" t="s">
        <v>14</v>
      </c>
      <c r="D3459">
        <v>39.967481499999998</v>
      </c>
      <c r="E3459">
        <v>-75.136956999999995</v>
      </c>
      <c r="F3459" t="s">
        <v>12134</v>
      </c>
      <c r="G3459">
        <v>409</v>
      </c>
      <c r="H3459">
        <v>4.5</v>
      </c>
      <c r="I3459" t="s">
        <v>12154</v>
      </c>
      <c r="J3459">
        <v>5</v>
      </c>
      <c r="K3459" t="s">
        <v>12155</v>
      </c>
      <c r="L3459" t="s">
        <v>12156</v>
      </c>
    </row>
    <row r="3460" spans="1:15" x14ac:dyDescent="0.3">
      <c r="A3460" t="s">
        <v>12132</v>
      </c>
      <c r="B3460" t="s">
        <v>12133</v>
      </c>
      <c r="C3460" t="s">
        <v>14</v>
      </c>
      <c r="D3460">
        <v>39.967481499999998</v>
      </c>
      <c r="E3460">
        <v>-75.136956999999995</v>
      </c>
      <c r="F3460" t="s">
        <v>12134</v>
      </c>
      <c r="G3460">
        <v>409</v>
      </c>
      <c r="H3460">
        <v>4.5</v>
      </c>
      <c r="I3460" t="s">
        <v>12157</v>
      </c>
      <c r="J3460">
        <v>1</v>
      </c>
      <c r="K3460" t="s">
        <v>12158</v>
      </c>
      <c r="L3460" t="s">
        <v>12159</v>
      </c>
    </row>
    <row r="3461" spans="1:15" x14ac:dyDescent="0.3">
      <c r="A3461" t="s">
        <v>12132</v>
      </c>
      <c r="B3461" t="s">
        <v>12133</v>
      </c>
      <c r="C3461" t="s">
        <v>14</v>
      </c>
      <c r="D3461">
        <v>39.967481499999998</v>
      </c>
      <c r="E3461">
        <v>-75.136956999999995</v>
      </c>
      <c r="F3461" t="s">
        <v>12134</v>
      </c>
      <c r="G3461">
        <v>409</v>
      </c>
      <c r="H3461">
        <v>4.5</v>
      </c>
      <c r="I3461" t="s">
        <v>12160</v>
      </c>
      <c r="J3461">
        <v>5</v>
      </c>
      <c r="L3461" t="s">
        <v>12161</v>
      </c>
    </row>
    <row r="3462" spans="1:15" x14ac:dyDescent="0.3">
      <c r="A3462" t="s">
        <v>12162</v>
      </c>
      <c r="B3462" t="s">
        <v>12163</v>
      </c>
      <c r="C3462" t="s">
        <v>14</v>
      </c>
      <c r="D3462">
        <v>39.9440110213</v>
      </c>
      <c r="E3462">
        <v>-75.169140387799999</v>
      </c>
      <c r="F3462" t="s">
        <v>12164</v>
      </c>
      <c r="G3462">
        <v>408</v>
      </c>
      <c r="H3462">
        <v>4.5</v>
      </c>
      <c r="I3462" t="s">
        <v>12165</v>
      </c>
      <c r="J3462">
        <v>5</v>
      </c>
      <c r="K3462" t="s">
        <v>12166</v>
      </c>
      <c r="L3462" t="s">
        <v>12167</v>
      </c>
    </row>
    <row r="3463" spans="1:15" x14ac:dyDescent="0.3">
      <c r="A3463" t="s">
        <v>12162</v>
      </c>
      <c r="B3463" t="s">
        <v>12163</v>
      </c>
      <c r="C3463" t="s">
        <v>14</v>
      </c>
      <c r="D3463">
        <v>39.9440110213</v>
      </c>
      <c r="E3463">
        <v>-75.169140387799999</v>
      </c>
      <c r="F3463" t="s">
        <v>12164</v>
      </c>
      <c r="G3463">
        <v>408</v>
      </c>
      <c r="H3463">
        <v>4.5</v>
      </c>
      <c r="I3463" t="s">
        <v>12168</v>
      </c>
      <c r="J3463">
        <v>3</v>
      </c>
      <c r="L3463" t="s">
        <v>12169</v>
      </c>
    </row>
    <row r="3464" spans="1:15" x14ac:dyDescent="0.3">
      <c r="A3464" t="s">
        <v>12162</v>
      </c>
      <c r="B3464" t="s">
        <v>12163</v>
      </c>
      <c r="C3464" t="s">
        <v>14</v>
      </c>
      <c r="D3464">
        <v>39.9440110213</v>
      </c>
      <c r="E3464">
        <v>-75.169140387799999</v>
      </c>
      <c r="F3464" t="s">
        <v>12164</v>
      </c>
      <c r="G3464">
        <v>408</v>
      </c>
      <c r="H3464">
        <v>4.5</v>
      </c>
      <c r="I3464" t="s">
        <v>12170</v>
      </c>
      <c r="J3464">
        <v>4</v>
      </c>
      <c r="K3464" t="s">
        <v>12171</v>
      </c>
      <c r="L3464" t="s">
        <v>10860</v>
      </c>
    </row>
    <row r="3465" spans="1:15" x14ac:dyDescent="0.3">
      <c r="A3465" t="s">
        <v>12162</v>
      </c>
      <c r="B3465" t="s">
        <v>12163</v>
      </c>
      <c r="C3465" t="s">
        <v>14</v>
      </c>
      <c r="D3465">
        <v>39.9440110213</v>
      </c>
      <c r="E3465">
        <v>-75.169140387799999</v>
      </c>
      <c r="F3465" t="s">
        <v>12164</v>
      </c>
      <c r="G3465">
        <v>408</v>
      </c>
      <c r="H3465">
        <v>4.5</v>
      </c>
      <c r="I3465" t="s">
        <v>12172</v>
      </c>
      <c r="J3465">
        <v>5</v>
      </c>
      <c r="K3465" t="s">
        <v>12173</v>
      </c>
      <c r="L3465" t="s">
        <v>1252</v>
      </c>
    </row>
    <row r="3466" spans="1:15" x14ac:dyDescent="0.3">
      <c r="A3466" t="s">
        <v>12162</v>
      </c>
      <c r="B3466" t="s">
        <v>12163</v>
      </c>
      <c r="C3466" t="s">
        <v>14</v>
      </c>
      <c r="D3466">
        <v>39.9440110213</v>
      </c>
      <c r="E3466">
        <v>-75.169140387799999</v>
      </c>
      <c r="F3466" t="s">
        <v>12164</v>
      </c>
      <c r="G3466">
        <v>408</v>
      </c>
      <c r="H3466">
        <v>4.5</v>
      </c>
      <c r="I3466" t="s">
        <v>12174</v>
      </c>
      <c r="J3466">
        <v>5</v>
      </c>
      <c r="K3466" t="s">
        <v>12175</v>
      </c>
      <c r="L3466" t="s">
        <v>12176</v>
      </c>
    </row>
    <row r="3467" spans="1:15" x14ac:dyDescent="0.3">
      <c r="A3467" t="s">
        <v>12162</v>
      </c>
      <c r="B3467" t="s">
        <v>12163</v>
      </c>
      <c r="C3467" t="s">
        <v>14</v>
      </c>
      <c r="D3467">
        <v>39.9440110213</v>
      </c>
      <c r="E3467">
        <v>-75.169140387799999</v>
      </c>
      <c r="F3467" t="s">
        <v>12164</v>
      </c>
      <c r="G3467">
        <v>408</v>
      </c>
      <c r="H3467">
        <v>4.5</v>
      </c>
      <c r="I3467" t="s">
        <v>12177</v>
      </c>
      <c r="J3467">
        <v>4</v>
      </c>
      <c r="K3467" t="s">
        <v>12178</v>
      </c>
      <c r="L3467" t="s">
        <v>12179</v>
      </c>
    </row>
    <row r="3468" spans="1:15" x14ac:dyDescent="0.3">
      <c r="A3468" t="s">
        <v>12162</v>
      </c>
      <c r="B3468" t="s">
        <v>12163</v>
      </c>
      <c r="C3468" t="s">
        <v>14</v>
      </c>
      <c r="D3468">
        <v>39.9440110213</v>
      </c>
      <c r="E3468">
        <v>-75.169140387799999</v>
      </c>
      <c r="F3468" t="s">
        <v>12164</v>
      </c>
      <c r="G3468">
        <v>408</v>
      </c>
      <c r="H3468">
        <v>4.5</v>
      </c>
      <c r="I3468" t="s">
        <v>12180</v>
      </c>
      <c r="J3468">
        <v>5</v>
      </c>
      <c r="K3468" t="s">
        <v>12181</v>
      </c>
      <c r="L3468" t="s">
        <v>12182</v>
      </c>
      <c r="M3468" t="s">
        <v>12183</v>
      </c>
      <c r="N3468" t="s">
        <v>12184</v>
      </c>
      <c r="O3468" t="s">
        <v>12185</v>
      </c>
    </row>
    <row r="3469" spans="1:15" x14ac:dyDescent="0.3">
      <c r="A3469" t="s">
        <v>12162</v>
      </c>
      <c r="B3469" t="s">
        <v>12163</v>
      </c>
      <c r="C3469" t="s">
        <v>14</v>
      </c>
      <c r="D3469">
        <v>39.9440110213</v>
      </c>
      <c r="E3469">
        <v>-75.169140387799999</v>
      </c>
      <c r="F3469" t="s">
        <v>12164</v>
      </c>
      <c r="G3469">
        <v>408</v>
      </c>
      <c r="H3469">
        <v>4.5</v>
      </c>
      <c r="I3469" t="s">
        <v>12186</v>
      </c>
      <c r="J3469">
        <v>5</v>
      </c>
      <c r="L3469" t="s">
        <v>12187</v>
      </c>
    </row>
    <row r="3470" spans="1:15" x14ac:dyDescent="0.3">
      <c r="A3470" t="s">
        <v>12162</v>
      </c>
      <c r="B3470" t="s">
        <v>12163</v>
      </c>
      <c r="C3470" t="s">
        <v>14</v>
      </c>
      <c r="D3470">
        <v>39.9440110213</v>
      </c>
      <c r="E3470">
        <v>-75.169140387799999</v>
      </c>
      <c r="F3470" t="s">
        <v>12164</v>
      </c>
      <c r="G3470">
        <v>408</v>
      </c>
      <c r="H3470">
        <v>4.5</v>
      </c>
      <c r="I3470" t="s">
        <v>12188</v>
      </c>
      <c r="J3470">
        <v>4</v>
      </c>
      <c r="L3470" t="s">
        <v>12189</v>
      </c>
    </row>
    <row r="3471" spans="1:15" x14ac:dyDescent="0.3">
      <c r="A3471" t="s">
        <v>12162</v>
      </c>
      <c r="B3471" t="s">
        <v>12163</v>
      </c>
      <c r="C3471" t="s">
        <v>14</v>
      </c>
      <c r="D3471">
        <v>39.9440110213</v>
      </c>
      <c r="E3471">
        <v>-75.169140387799999</v>
      </c>
      <c r="F3471" t="s">
        <v>12164</v>
      </c>
      <c r="G3471">
        <v>408</v>
      </c>
      <c r="H3471">
        <v>4.5</v>
      </c>
      <c r="I3471" t="s">
        <v>12190</v>
      </c>
      <c r="J3471">
        <v>5</v>
      </c>
      <c r="K3471" t="s">
        <v>12191</v>
      </c>
      <c r="L3471" t="s">
        <v>12192</v>
      </c>
    </row>
    <row r="3472" spans="1:15" x14ac:dyDescent="0.3">
      <c r="A3472" t="s">
        <v>12193</v>
      </c>
      <c r="B3472" t="s">
        <v>12194</v>
      </c>
      <c r="C3472" t="s">
        <v>14</v>
      </c>
      <c r="D3472">
        <v>39.953829599999999</v>
      </c>
      <c r="E3472">
        <v>-75.1449499</v>
      </c>
      <c r="F3472" t="s">
        <v>12195</v>
      </c>
      <c r="G3472">
        <v>408</v>
      </c>
      <c r="H3472">
        <v>4</v>
      </c>
      <c r="I3472" t="s">
        <v>12196</v>
      </c>
      <c r="J3472">
        <v>5</v>
      </c>
      <c r="K3472" t="s">
        <v>12197</v>
      </c>
      <c r="L3472" t="s">
        <v>12198</v>
      </c>
    </row>
    <row r="3473" spans="1:21" x14ac:dyDescent="0.3">
      <c r="A3473" t="s">
        <v>12193</v>
      </c>
      <c r="B3473" t="s">
        <v>12194</v>
      </c>
      <c r="C3473" t="s">
        <v>14</v>
      </c>
      <c r="D3473">
        <v>39.953829599999999</v>
      </c>
      <c r="E3473">
        <v>-75.1449499</v>
      </c>
      <c r="F3473" t="s">
        <v>12195</v>
      </c>
      <c r="G3473">
        <v>408</v>
      </c>
      <c r="H3473">
        <v>4</v>
      </c>
      <c r="I3473" t="s">
        <v>12199</v>
      </c>
      <c r="J3473">
        <v>2</v>
      </c>
      <c r="K3473" t="s">
        <v>12200</v>
      </c>
      <c r="L3473" t="s">
        <v>12201</v>
      </c>
      <c r="M3473" t="s">
        <v>12202</v>
      </c>
      <c r="N3473" t="s">
        <v>12203</v>
      </c>
      <c r="O3473" t="s">
        <v>12204</v>
      </c>
      <c r="P3473" t="s">
        <v>12205</v>
      </c>
    </row>
    <row r="3474" spans="1:21" x14ac:dyDescent="0.3">
      <c r="A3474" t="s">
        <v>12193</v>
      </c>
      <c r="B3474" t="s">
        <v>12194</v>
      </c>
      <c r="C3474" t="s">
        <v>14</v>
      </c>
      <c r="D3474">
        <v>39.953829599999999</v>
      </c>
      <c r="E3474">
        <v>-75.1449499</v>
      </c>
      <c r="F3474" t="s">
        <v>12195</v>
      </c>
      <c r="G3474">
        <v>408</v>
      </c>
      <c r="H3474">
        <v>4</v>
      </c>
      <c r="I3474" t="s">
        <v>12206</v>
      </c>
      <c r="J3474">
        <v>5</v>
      </c>
      <c r="L3474" t="s">
        <v>4696</v>
      </c>
    </row>
    <row r="3475" spans="1:21" x14ac:dyDescent="0.3">
      <c r="A3475" t="s">
        <v>12193</v>
      </c>
      <c r="B3475" t="s">
        <v>12194</v>
      </c>
      <c r="C3475" t="s">
        <v>14</v>
      </c>
      <c r="D3475">
        <v>39.953829599999999</v>
      </c>
      <c r="E3475">
        <v>-75.1449499</v>
      </c>
      <c r="F3475" t="s">
        <v>12195</v>
      </c>
      <c r="G3475">
        <v>408</v>
      </c>
      <c r="H3475">
        <v>4</v>
      </c>
      <c r="I3475" t="s">
        <v>12207</v>
      </c>
      <c r="J3475">
        <v>5</v>
      </c>
      <c r="K3475" t="s">
        <v>12208</v>
      </c>
      <c r="L3475" t="s">
        <v>12209</v>
      </c>
    </row>
    <row r="3476" spans="1:21" x14ac:dyDescent="0.3">
      <c r="A3476" t="s">
        <v>12193</v>
      </c>
      <c r="B3476" t="s">
        <v>12194</v>
      </c>
      <c r="C3476" t="s">
        <v>14</v>
      </c>
      <c r="D3476">
        <v>39.953829599999999</v>
      </c>
      <c r="E3476">
        <v>-75.1449499</v>
      </c>
      <c r="F3476" t="s">
        <v>12195</v>
      </c>
      <c r="G3476">
        <v>408</v>
      </c>
      <c r="H3476">
        <v>4</v>
      </c>
      <c r="I3476" t="s">
        <v>12210</v>
      </c>
      <c r="J3476">
        <v>1</v>
      </c>
      <c r="K3476" t="s">
        <v>12211</v>
      </c>
      <c r="L3476" t="s">
        <v>12212</v>
      </c>
      <c r="M3476" t="s">
        <v>12213</v>
      </c>
      <c r="N3476" t="s">
        <v>12214</v>
      </c>
      <c r="O3476" t="s">
        <v>12215</v>
      </c>
      <c r="P3476" t="s">
        <v>12216</v>
      </c>
      <c r="Q3476" t="s">
        <v>12217</v>
      </c>
      <c r="R3476" t="s">
        <v>12218</v>
      </c>
      <c r="S3476" t="s">
        <v>12219</v>
      </c>
      <c r="T3476" t="s">
        <v>12220</v>
      </c>
      <c r="U3476" t="s">
        <v>12221</v>
      </c>
    </row>
    <row r="3477" spans="1:21" x14ac:dyDescent="0.3">
      <c r="A3477" t="s">
        <v>12193</v>
      </c>
      <c r="B3477" t="s">
        <v>12194</v>
      </c>
      <c r="C3477" t="s">
        <v>14</v>
      </c>
      <c r="D3477">
        <v>39.953829599999999</v>
      </c>
      <c r="E3477">
        <v>-75.1449499</v>
      </c>
      <c r="F3477" t="s">
        <v>12195</v>
      </c>
      <c r="G3477">
        <v>408</v>
      </c>
      <c r="H3477">
        <v>4</v>
      </c>
      <c r="I3477" t="s">
        <v>12222</v>
      </c>
      <c r="J3477">
        <v>5</v>
      </c>
      <c r="K3477" t="s">
        <v>12223</v>
      </c>
      <c r="L3477" t="s">
        <v>12224</v>
      </c>
    </row>
    <row r="3478" spans="1:21" x14ac:dyDescent="0.3">
      <c r="A3478" t="s">
        <v>12193</v>
      </c>
      <c r="B3478" t="s">
        <v>12194</v>
      </c>
      <c r="C3478" t="s">
        <v>14</v>
      </c>
      <c r="D3478">
        <v>39.953829599999999</v>
      </c>
      <c r="E3478">
        <v>-75.1449499</v>
      </c>
      <c r="F3478" t="s">
        <v>12195</v>
      </c>
      <c r="G3478">
        <v>408</v>
      </c>
      <c r="H3478">
        <v>4</v>
      </c>
      <c r="I3478" t="s">
        <v>12225</v>
      </c>
      <c r="J3478">
        <v>5</v>
      </c>
      <c r="K3478" t="s">
        <v>12226</v>
      </c>
      <c r="L3478" t="s">
        <v>12227</v>
      </c>
    </row>
    <row r="3479" spans="1:21" x14ac:dyDescent="0.3">
      <c r="A3479" t="s">
        <v>12193</v>
      </c>
      <c r="B3479" t="s">
        <v>12194</v>
      </c>
      <c r="C3479" t="s">
        <v>14</v>
      </c>
      <c r="D3479">
        <v>39.953829599999999</v>
      </c>
      <c r="E3479">
        <v>-75.1449499</v>
      </c>
      <c r="F3479" t="s">
        <v>12195</v>
      </c>
      <c r="G3479">
        <v>408</v>
      </c>
      <c r="H3479">
        <v>4</v>
      </c>
      <c r="I3479" t="s">
        <v>12228</v>
      </c>
      <c r="J3479">
        <v>5</v>
      </c>
      <c r="L3479" t="s">
        <v>12229</v>
      </c>
    </row>
    <row r="3480" spans="1:21" x14ac:dyDescent="0.3">
      <c r="A3480" t="s">
        <v>12193</v>
      </c>
      <c r="B3480" t="s">
        <v>12194</v>
      </c>
      <c r="C3480" t="s">
        <v>14</v>
      </c>
      <c r="D3480">
        <v>39.953829599999999</v>
      </c>
      <c r="E3480">
        <v>-75.1449499</v>
      </c>
      <c r="F3480" t="s">
        <v>12195</v>
      </c>
      <c r="G3480">
        <v>408</v>
      </c>
      <c r="H3480">
        <v>4</v>
      </c>
      <c r="I3480" t="s">
        <v>12230</v>
      </c>
      <c r="J3480">
        <v>5</v>
      </c>
      <c r="K3480" t="s">
        <v>12231</v>
      </c>
      <c r="L3480" t="s">
        <v>12232</v>
      </c>
    </row>
    <row r="3481" spans="1:21" x14ac:dyDescent="0.3">
      <c r="A3481" t="s">
        <v>12193</v>
      </c>
      <c r="B3481" t="s">
        <v>12194</v>
      </c>
      <c r="C3481" t="s">
        <v>14</v>
      </c>
      <c r="D3481">
        <v>39.953829599999999</v>
      </c>
      <c r="E3481">
        <v>-75.1449499</v>
      </c>
      <c r="F3481" t="s">
        <v>12195</v>
      </c>
      <c r="G3481">
        <v>408</v>
      </c>
      <c r="H3481">
        <v>4</v>
      </c>
      <c r="I3481" t="s">
        <v>12233</v>
      </c>
      <c r="J3481">
        <v>3</v>
      </c>
      <c r="L3481" t="s">
        <v>12234</v>
      </c>
    </row>
    <row r="3482" spans="1:21" x14ac:dyDescent="0.3">
      <c r="A3482" t="s">
        <v>12235</v>
      </c>
      <c r="B3482" t="s">
        <v>12236</v>
      </c>
      <c r="C3482" t="s">
        <v>14</v>
      </c>
      <c r="D3482">
        <v>39.953681500000002</v>
      </c>
      <c r="E3482">
        <v>-75.155427299999999</v>
      </c>
      <c r="F3482" t="s">
        <v>12237</v>
      </c>
      <c r="G3482">
        <v>407</v>
      </c>
      <c r="H3482">
        <v>4</v>
      </c>
      <c r="I3482" t="s">
        <v>12238</v>
      </c>
      <c r="J3482">
        <v>4</v>
      </c>
      <c r="K3482" t="s">
        <v>12239</v>
      </c>
      <c r="L3482" t="s">
        <v>20</v>
      </c>
    </row>
    <row r="3483" spans="1:21" x14ac:dyDescent="0.3">
      <c r="A3483" t="s">
        <v>12235</v>
      </c>
      <c r="B3483" t="s">
        <v>12236</v>
      </c>
      <c r="C3483" t="s">
        <v>14</v>
      </c>
      <c r="D3483">
        <v>39.953681500000002</v>
      </c>
      <c r="E3483">
        <v>-75.155427299999999</v>
      </c>
      <c r="F3483" t="s">
        <v>12237</v>
      </c>
      <c r="G3483">
        <v>407</v>
      </c>
      <c r="H3483">
        <v>4</v>
      </c>
      <c r="I3483" t="s">
        <v>12240</v>
      </c>
      <c r="J3483">
        <v>4</v>
      </c>
      <c r="K3483" t="s">
        <v>12241</v>
      </c>
      <c r="L3483" t="s">
        <v>2363</v>
      </c>
    </row>
    <row r="3484" spans="1:21" x14ac:dyDescent="0.3">
      <c r="A3484" t="s">
        <v>12235</v>
      </c>
      <c r="B3484" t="s">
        <v>12236</v>
      </c>
      <c r="C3484" t="s">
        <v>14</v>
      </c>
      <c r="D3484">
        <v>39.953681500000002</v>
      </c>
      <c r="E3484">
        <v>-75.155427299999999</v>
      </c>
      <c r="F3484" t="s">
        <v>12237</v>
      </c>
      <c r="G3484">
        <v>407</v>
      </c>
      <c r="H3484">
        <v>4</v>
      </c>
      <c r="I3484" t="s">
        <v>12242</v>
      </c>
      <c r="J3484">
        <v>3</v>
      </c>
      <c r="K3484" t="s">
        <v>12243</v>
      </c>
      <c r="L3484" t="s">
        <v>12244</v>
      </c>
    </row>
    <row r="3485" spans="1:21" x14ac:dyDescent="0.3">
      <c r="A3485" t="s">
        <v>12235</v>
      </c>
      <c r="B3485" t="s">
        <v>12236</v>
      </c>
      <c r="C3485" t="s">
        <v>14</v>
      </c>
      <c r="D3485">
        <v>39.953681500000002</v>
      </c>
      <c r="E3485">
        <v>-75.155427299999999</v>
      </c>
      <c r="F3485" t="s">
        <v>12237</v>
      </c>
      <c r="G3485">
        <v>407</v>
      </c>
      <c r="H3485">
        <v>4</v>
      </c>
      <c r="I3485" t="s">
        <v>12245</v>
      </c>
      <c r="J3485">
        <v>5</v>
      </c>
      <c r="K3485" t="s">
        <v>12246</v>
      </c>
      <c r="L3485" t="s">
        <v>12247</v>
      </c>
    </row>
    <row r="3486" spans="1:21" x14ac:dyDescent="0.3">
      <c r="A3486" t="s">
        <v>12235</v>
      </c>
      <c r="B3486" t="s">
        <v>12236</v>
      </c>
      <c r="C3486" t="s">
        <v>14</v>
      </c>
      <c r="D3486">
        <v>39.953681500000002</v>
      </c>
      <c r="E3486">
        <v>-75.155427299999999</v>
      </c>
      <c r="F3486" t="s">
        <v>12237</v>
      </c>
      <c r="G3486">
        <v>407</v>
      </c>
      <c r="H3486">
        <v>4</v>
      </c>
      <c r="I3486" t="s">
        <v>12248</v>
      </c>
      <c r="J3486">
        <v>5</v>
      </c>
      <c r="K3486" t="s">
        <v>12249</v>
      </c>
      <c r="L3486" t="s">
        <v>12250</v>
      </c>
    </row>
    <row r="3487" spans="1:21" x14ac:dyDescent="0.3">
      <c r="A3487" t="s">
        <v>12235</v>
      </c>
      <c r="B3487" t="s">
        <v>12236</v>
      </c>
      <c r="C3487" t="s">
        <v>14</v>
      </c>
      <c r="D3487">
        <v>39.953681500000002</v>
      </c>
      <c r="E3487">
        <v>-75.155427299999999</v>
      </c>
      <c r="F3487" t="s">
        <v>12237</v>
      </c>
      <c r="G3487">
        <v>407</v>
      </c>
      <c r="H3487">
        <v>4</v>
      </c>
      <c r="I3487" t="s">
        <v>12251</v>
      </c>
      <c r="J3487">
        <v>4</v>
      </c>
      <c r="K3487" t="s">
        <v>12252</v>
      </c>
      <c r="L3487" t="s">
        <v>812</v>
      </c>
    </row>
    <row r="3488" spans="1:21" x14ac:dyDescent="0.3">
      <c r="A3488" t="s">
        <v>12235</v>
      </c>
      <c r="B3488" t="s">
        <v>12236</v>
      </c>
      <c r="C3488" t="s">
        <v>14</v>
      </c>
      <c r="D3488">
        <v>39.953681500000002</v>
      </c>
      <c r="E3488">
        <v>-75.155427299999999</v>
      </c>
      <c r="F3488" t="s">
        <v>12237</v>
      </c>
      <c r="G3488">
        <v>407</v>
      </c>
      <c r="H3488">
        <v>4</v>
      </c>
      <c r="I3488" t="s">
        <v>12253</v>
      </c>
      <c r="J3488">
        <v>5</v>
      </c>
      <c r="K3488" t="s">
        <v>12254</v>
      </c>
      <c r="L3488" t="s">
        <v>2327</v>
      </c>
    </row>
    <row r="3489" spans="1:21" x14ac:dyDescent="0.3">
      <c r="A3489" t="s">
        <v>12235</v>
      </c>
      <c r="B3489" t="s">
        <v>12236</v>
      </c>
      <c r="C3489" t="s">
        <v>14</v>
      </c>
      <c r="D3489">
        <v>39.953681500000002</v>
      </c>
      <c r="E3489">
        <v>-75.155427299999999</v>
      </c>
      <c r="F3489" t="s">
        <v>12237</v>
      </c>
      <c r="G3489">
        <v>407</v>
      </c>
      <c r="H3489">
        <v>4</v>
      </c>
      <c r="I3489" t="s">
        <v>12255</v>
      </c>
      <c r="J3489">
        <v>5</v>
      </c>
      <c r="K3489" t="s">
        <v>12256</v>
      </c>
      <c r="L3489" t="s">
        <v>12257</v>
      </c>
    </row>
    <row r="3490" spans="1:21" x14ac:dyDescent="0.3">
      <c r="A3490" t="s">
        <v>12235</v>
      </c>
      <c r="B3490" t="s">
        <v>12236</v>
      </c>
      <c r="C3490" t="s">
        <v>14</v>
      </c>
      <c r="D3490">
        <v>39.953681500000002</v>
      </c>
      <c r="E3490">
        <v>-75.155427299999999</v>
      </c>
      <c r="F3490" t="s">
        <v>12237</v>
      </c>
      <c r="G3490">
        <v>407</v>
      </c>
      <c r="H3490">
        <v>4</v>
      </c>
      <c r="I3490" t="s">
        <v>12258</v>
      </c>
      <c r="J3490">
        <v>5</v>
      </c>
      <c r="K3490" t="s">
        <v>12259</v>
      </c>
      <c r="L3490" t="s">
        <v>12260</v>
      </c>
    </row>
    <row r="3491" spans="1:21" x14ac:dyDescent="0.3">
      <c r="A3491" t="s">
        <v>12235</v>
      </c>
      <c r="B3491" t="s">
        <v>12236</v>
      </c>
      <c r="C3491" t="s">
        <v>14</v>
      </c>
      <c r="D3491">
        <v>39.953681500000002</v>
      </c>
      <c r="E3491">
        <v>-75.155427299999999</v>
      </c>
      <c r="F3491" t="s">
        <v>12237</v>
      </c>
      <c r="G3491">
        <v>407</v>
      </c>
      <c r="H3491">
        <v>4</v>
      </c>
      <c r="I3491" t="s">
        <v>12261</v>
      </c>
      <c r="J3491">
        <v>4</v>
      </c>
      <c r="K3491" t="s">
        <v>12262</v>
      </c>
      <c r="L3491" t="s">
        <v>5210</v>
      </c>
    </row>
    <row r="3492" spans="1:21" x14ac:dyDescent="0.3">
      <c r="A3492" t="s">
        <v>12263</v>
      </c>
      <c r="B3492" t="s">
        <v>12264</v>
      </c>
      <c r="C3492" t="s">
        <v>14</v>
      </c>
      <c r="D3492">
        <v>39.949556600000001</v>
      </c>
      <c r="E3492">
        <v>-75.161709099999996</v>
      </c>
      <c r="F3492" t="s">
        <v>12265</v>
      </c>
      <c r="G3492">
        <v>406</v>
      </c>
      <c r="H3492">
        <v>4</v>
      </c>
      <c r="I3492" t="s">
        <v>12266</v>
      </c>
      <c r="J3492">
        <v>3</v>
      </c>
      <c r="K3492" t="s">
        <v>12267</v>
      </c>
      <c r="L3492" t="s">
        <v>12268</v>
      </c>
    </row>
    <row r="3493" spans="1:21" x14ac:dyDescent="0.3">
      <c r="A3493" t="s">
        <v>12263</v>
      </c>
      <c r="B3493" t="s">
        <v>12264</v>
      </c>
      <c r="C3493" t="s">
        <v>14</v>
      </c>
      <c r="D3493">
        <v>39.949556600000001</v>
      </c>
      <c r="E3493">
        <v>-75.161709099999996</v>
      </c>
      <c r="F3493" t="s">
        <v>12265</v>
      </c>
      <c r="G3493">
        <v>406</v>
      </c>
      <c r="H3493">
        <v>4</v>
      </c>
      <c r="I3493" t="s">
        <v>12269</v>
      </c>
      <c r="J3493">
        <v>4</v>
      </c>
      <c r="K3493" t="s">
        <v>12270</v>
      </c>
      <c r="L3493" t="s">
        <v>2228</v>
      </c>
    </row>
    <row r="3494" spans="1:21" x14ac:dyDescent="0.3">
      <c r="A3494" t="s">
        <v>12263</v>
      </c>
      <c r="B3494" t="s">
        <v>12264</v>
      </c>
      <c r="C3494" t="s">
        <v>14</v>
      </c>
      <c r="D3494">
        <v>39.949556600000001</v>
      </c>
      <c r="E3494">
        <v>-75.161709099999996</v>
      </c>
      <c r="F3494" t="s">
        <v>12265</v>
      </c>
      <c r="G3494">
        <v>406</v>
      </c>
      <c r="H3494">
        <v>4</v>
      </c>
      <c r="I3494" t="s">
        <v>12271</v>
      </c>
      <c r="J3494">
        <v>4</v>
      </c>
      <c r="K3494" t="s">
        <v>12272</v>
      </c>
      <c r="L3494" t="s">
        <v>11893</v>
      </c>
    </row>
    <row r="3495" spans="1:21" x14ac:dyDescent="0.3">
      <c r="A3495" t="s">
        <v>12263</v>
      </c>
      <c r="B3495" t="s">
        <v>12264</v>
      </c>
      <c r="C3495" t="s">
        <v>14</v>
      </c>
      <c r="D3495">
        <v>39.949556600000001</v>
      </c>
      <c r="E3495">
        <v>-75.161709099999996</v>
      </c>
      <c r="F3495" t="s">
        <v>12265</v>
      </c>
      <c r="G3495">
        <v>406</v>
      </c>
      <c r="H3495">
        <v>4</v>
      </c>
      <c r="I3495" t="s">
        <v>12273</v>
      </c>
      <c r="J3495">
        <v>5</v>
      </c>
      <c r="K3495" t="s">
        <v>12274</v>
      </c>
      <c r="L3495" t="s">
        <v>11972</v>
      </c>
    </row>
    <row r="3496" spans="1:21" x14ac:dyDescent="0.3">
      <c r="A3496" t="s">
        <v>12263</v>
      </c>
      <c r="B3496" t="s">
        <v>12264</v>
      </c>
      <c r="C3496" t="s">
        <v>14</v>
      </c>
      <c r="D3496">
        <v>39.949556600000001</v>
      </c>
      <c r="E3496">
        <v>-75.161709099999996</v>
      </c>
      <c r="F3496" t="s">
        <v>12265</v>
      </c>
      <c r="G3496">
        <v>406</v>
      </c>
      <c r="H3496">
        <v>4</v>
      </c>
      <c r="I3496" t="s">
        <v>12275</v>
      </c>
      <c r="J3496">
        <v>4</v>
      </c>
      <c r="K3496" t="s">
        <v>12276</v>
      </c>
      <c r="L3496" t="s">
        <v>12277</v>
      </c>
    </row>
    <row r="3497" spans="1:21" x14ac:dyDescent="0.3">
      <c r="A3497" t="s">
        <v>12263</v>
      </c>
      <c r="B3497" t="s">
        <v>12264</v>
      </c>
      <c r="C3497" t="s">
        <v>14</v>
      </c>
      <c r="D3497">
        <v>39.949556600000001</v>
      </c>
      <c r="E3497">
        <v>-75.161709099999996</v>
      </c>
      <c r="F3497" t="s">
        <v>12265</v>
      </c>
      <c r="G3497">
        <v>406</v>
      </c>
      <c r="H3497">
        <v>4</v>
      </c>
      <c r="I3497" t="s">
        <v>12278</v>
      </c>
      <c r="J3497">
        <v>4</v>
      </c>
      <c r="L3497" t="s">
        <v>12279</v>
      </c>
    </row>
    <row r="3498" spans="1:21" x14ac:dyDescent="0.3">
      <c r="A3498" t="s">
        <v>12263</v>
      </c>
      <c r="B3498" t="s">
        <v>12264</v>
      </c>
      <c r="C3498" t="s">
        <v>14</v>
      </c>
      <c r="D3498">
        <v>39.949556600000001</v>
      </c>
      <c r="E3498">
        <v>-75.161709099999996</v>
      </c>
      <c r="F3498" t="s">
        <v>12265</v>
      </c>
      <c r="G3498">
        <v>406</v>
      </c>
      <c r="H3498">
        <v>4</v>
      </c>
      <c r="I3498" t="s">
        <v>12280</v>
      </c>
      <c r="J3498">
        <v>5</v>
      </c>
      <c r="K3498" t="s">
        <v>12281</v>
      </c>
      <c r="L3498" t="s">
        <v>12282</v>
      </c>
    </row>
    <row r="3499" spans="1:21" x14ac:dyDescent="0.3">
      <c r="A3499" t="s">
        <v>12263</v>
      </c>
      <c r="B3499" t="s">
        <v>12264</v>
      </c>
      <c r="C3499" t="s">
        <v>14</v>
      </c>
      <c r="D3499">
        <v>39.949556600000001</v>
      </c>
      <c r="E3499">
        <v>-75.161709099999996</v>
      </c>
      <c r="F3499" t="s">
        <v>12265</v>
      </c>
      <c r="G3499">
        <v>406</v>
      </c>
      <c r="H3499">
        <v>4</v>
      </c>
      <c r="I3499" t="s">
        <v>12283</v>
      </c>
      <c r="J3499">
        <v>5</v>
      </c>
      <c r="L3499" t="s">
        <v>12284</v>
      </c>
    </row>
    <row r="3500" spans="1:21" x14ac:dyDescent="0.3">
      <c r="A3500" t="s">
        <v>12263</v>
      </c>
      <c r="B3500" t="s">
        <v>12264</v>
      </c>
      <c r="C3500" t="s">
        <v>14</v>
      </c>
      <c r="D3500">
        <v>39.949556600000001</v>
      </c>
      <c r="E3500">
        <v>-75.161709099999996</v>
      </c>
      <c r="F3500" t="s">
        <v>12265</v>
      </c>
      <c r="G3500">
        <v>406</v>
      </c>
      <c r="H3500">
        <v>4</v>
      </c>
      <c r="I3500" t="s">
        <v>12285</v>
      </c>
      <c r="J3500">
        <v>5</v>
      </c>
      <c r="K3500" t="s">
        <v>12286</v>
      </c>
      <c r="L3500" t="s">
        <v>12287</v>
      </c>
    </row>
    <row r="3501" spans="1:21" x14ac:dyDescent="0.3">
      <c r="A3501" t="s">
        <v>12263</v>
      </c>
      <c r="B3501" t="s">
        <v>12264</v>
      </c>
      <c r="C3501" t="s">
        <v>14</v>
      </c>
      <c r="D3501">
        <v>39.949556600000001</v>
      </c>
      <c r="E3501">
        <v>-75.161709099999996</v>
      </c>
      <c r="F3501" t="s">
        <v>12265</v>
      </c>
      <c r="G3501">
        <v>406</v>
      </c>
      <c r="H3501">
        <v>4</v>
      </c>
      <c r="I3501" t="s">
        <v>12288</v>
      </c>
      <c r="J3501">
        <v>4</v>
      </c>
      <c r="K3501" t="s">
        <v>12289</v>
      </c>
      <c r="L3501" t="s">
        <v>12290</v>
      </c>
    </row>
    <row r="3502" spans="1:21" x14ac:dyDescent="0.3">
      <c r="A3502" t="s">
        <v>12291</v>
      </c>
      <c r="B3502" t="s">
        <v>12292</v>
      </c>
      <c r="C3502" t="s">
        <v>14</v>
      </c>
      <c r="D3502">
        <v>39.942621512000002</v>
      </c>
      <c r="E3502">
        <v>-75.157962290599997</v>
      </c>
      <c r="F3502" t="s">
        <v>12293</v>
      </c>
      <c r="G3502">
        <v>402</v>
      </c>
      <c r="H3502">
        <v>3.5</v>
      </c>
      <c r="I3502" t="s">
        <v>12294</v>
      </c>
      <c r="J3502">
        <v>1</v>
      </c>
      <c r="K3502" t="s">
        <v>12295</v>
      </c>
      <c r="L3502" t="s">
        <v>12296</v>
      </c>
      <c r="M3502" t="s">
        <v>12297</v>
      </c>
      <c r="N3502" t="s">
        <v>12298</v>
      </c>
      <c r="O3502" t="s">
        <v>12299</v>
      </c>
      <c r="P3502" t="s">
        <v>12300</v>
      </c>
      <c r="Q3502" t="s">
        <v>12301</v>
      </c>
      <c r="R3502" t="s">
        <v>12302</v>
      </c>
      <c r="S3502" t="s">
        <v>12303</v>
      </c>
      <c r="T3502" t="s">
        <v>12304</v>
      </c>
      <c r="U3502" t="s">
        <v>12305</v>
      </c>
    </row>
    <row r="3503" spans="1:21" x14ac:dyDescent="0.3">
      <c r="A3503" t="s">
        <v>12291</v>
      </c>
      <c r="B3503" t="s">
        <v>12292</v>
      </c>
      <c r="C3503" t="s">
        <v>14</v>
      </c>
      <c r="D3503">
        <v>39.942621512000002</v>
      </c>
      <c r="E3503">
        <v>-75.157962290599997</v>
      </c>
      <c r="F3503" t="s">
        <v>12293</v>
      </c>
      <c r="G3503">
        <v>402</v>
      </c>
      <c r="H3503">
        <v>3.5</v>
      </c>
      <c r="I3503" t="s">
        <v>12306</v>
      </c>
      <c r="J3503">
        <v>5</v>
      </c>
      <c r="K3503" t="s">
        <v>12307</v>
      </c>
      <c r="L3503" t="s">
        <v>3108</v>
      </c>
    </row>
    <row r="3504" spans="1:21" x14ac:dyDescent="0.3">
      <c r="A3504" t="s">
        <v>12291</v>
      </c>
      <c r="B3504" t="s">
        <v>12292</v>
      </c>
      <c r="C3504" t="s">
        <v>14</v>
      </c>
      <c r="D3504">
        <v>39.942621512000002</v>
      </c>
      <c r="E3504">
        <v>-75.157962290599997</v>
      </c>
      <c r="F3504" t="s">
        <v>12293</v>
      </c>
      <c r="G3504">
        <v>402</v>
      </c>
      <c r="H3504">
        <v>3.5</v>
      </c>
      <c r="I3504" t="s">
        <v>12308</v>
      </c>
      <c r="J3504">
        <v>4</v>
      </c>
      <c r="K3504" t="s">
        <v>12309</v>
      </c>
      <c r="L3504" t="s">
        <v>12310</v>
      </c>
    </row>
    <row r="3505" spans="1:25" x14ac:dyDescent="0.3">
      <c r="A3505" t="s">
        <v>12291</v>
      </c>
      <c r="B3505" t="s">
        <v>12292</v>
      </c>
      <c r="C3505" t="s">
        <v>14</v>
      </c>
      <c r="D3505">
        <v>39.942621512000002</v>
      </c>
      <c r="E3505">
        <v>-75.157962290599997</v>
      </c>
      <c r="F3505" t="s">
        <v>12293</v>
      </c>
      <c r="G3505">
        <v>402</v>
      </c>
      <c r="H3505">
        <v>3.5</v>
      </c>
      <c r="I3505" t="s">
        <v>12311</v>
      </c>
      <c r="J3505">
        <v>5</v>
      </c>
      <c r="K3505" t="s">
        <v>12312</v>
      </c>
      <c r="L3505" t="s">
        <v>12313</v>
      </c>
      <c r="M3505" t="s">
        <v>12314</v>
      </c>
      <c r="N3505" t="s">
        <v>12315</v>
      </c>
      <c r="O3505" t="s">
        <v>12316</v>
      </c>
    </row>
    <row r="3506" spans="1:25" x14ac:dyDescent="0.3">
      <c r="A3506" t="s">
        <v>12291</v>
      </c>
      <c r="B3506" t="s">
        <v>12292</v>
      </c>
      <c r="C3506" t="s">
        <v>14</v>
      </c>
      <c r="D3506">
        <v>39.942621512000002</v>
      </c>
      <c r="E3506">
        <v>-75.157962290599997</v>
      </c>
      <c r="F3506" t="s">
        <v>12293</v>
      </c>
      <c r="G3506">
        <v>402</v>
      </c>
      <c r="H3506">
        <v>3.5</v>
      </c>
      <c r="I3506" t="s">
        <v>12317</v>
      </c>
      <c r="J3506">
        <v>2</v>
      </c>
      <c r="K3506" t="s">
        <v>12318</v>
      </c>
      <c r="L3506" t="s">
        <v>12319</v>
      </c>
    </row>
    <row r="3507" spans="1:25" x14ac:dyDescent="0.3">
      <c r="A3507" t="s">
        <v>12291</v>
      </c>
      <c r="B3507" t="s">
        <v>12292</v>
      </c>
      <c r="C3507" t="s">
        <v>14</v>
      </c>
      <c r="D3507">
        <v>39.942621512000002</v>
      </c>
      <c r="E3507">
        <v>-75.157962290599997</v>
      </c>
      <c r="F3507" t="s">
        <v>12293</v>
      </c>
      <c r="G3507">
        <v>402</v>
      </c>
      <c r="H3507">
        <v>3.5</v>
      </c>
      <c r="I3507" t="s">
        <v>12320</v>
      </c>
      <c r="J3507">
        <v>4</v>
      </c>
      <c r="K3507" t="s">
        <v>12321</v>
      </c>
      <c r="L3507" t="s">
        <v>12322</v>
      </c>
    </row>
    <row r="3508" spans="1:25" x14ac:dyDescent="0.3">
      <c r="A3508" t="s">
        <v>12291</v>
      </c>
      <c r="B3508" t="s">
        <v>12292</v>
      </c>
      <c r="C3508" t="s">
        <v>14</v>
      </c>
      <c r="D3508">
        <v>39.942621512000002</v>
      </c>
      <c r="E3508">
        <v>-75.157962290599997</v>
      </c>
      <c r="F3508" t="s">
        <v>12293</v>
      </c>
      <c r="G3508">
        <v>402</v>
      </c>
      <c r="H3508">
        <v>3.5</v>
      </c>
      <c r="I3508" t="s">
        <v>12323</v>
      </c>
      <c r="J3508">
        <v>3</v>
      </c>
      <c r="K3508" t="s">
        <v>12324</v>
      </c>
      <c r="L3508" t="s">
        <v>12325</v>
      </c>
    </row>
    <row r="3509" spans="1:25" x14ac:dyDescent="0.3">
      <c r="A3509" t="s">
        <v>12291</v>
      </c>
      <c r="B3509" t="s">
        <v>12292</v>
      </c>
      <c r="C3509" t="s">
        <v>14</v>
      </c>
      <c r="D3509">
        <v>39.942621512000002</v>
      </c>
      <c r="E3509">
        <v>-75.157962290599997</v>
      </c>
      <c r="F3509" t="s">
        <v>12293</v>
      </c>
      <c r="G3509">
        <v>402</v>
      </c>
      <c r="H3509">
        <v>3.5</v>
      </c>
      <c r="I3509" t="s">
        <v>12326</v>
      </c>
      <c r="J3509">
        <v>5</v>
      </c>
      <c r="K3509" t="s">
        <v>12327</v>
      </c>
      <c r="L3509" t="s">
        <v>12328</v>
      </c>
    </row>
    <row r="3510" spans="1:25" x14ac:dyDescent="0.3">
      <c r="A3510" t="s">
        <v>12291</v>
      </c>
      <c r="B3510" t="s">
        <v>12292</v>
      </c>
      <c r="C3510" t="s">
        <v>14</v>
      </c>
      <c r="D3510">
        <v>39.942621512000002</v>
      </c>
      <c r="E3510">
        <v>-75.157962290599997</v>
      </c>
      <c r="F3510" t="s">
        <v>12293</v>
      </c>
      <c r="G3510">
        <v>402</v>
      </c>
      <c r="H3510">
        <v>3.5</v>
      </c>
      <c r="I3510" t="s">
        <v>12329</v>
      </c>
      <c r="J3510">
        <v>4</v>
      </c>
      <c r="K3510" t="s">
        <v>12330</v>
      </c>
      <c r="L3510" t="s">
        <v>2494</v>
      </c>
    </row>
    <row r="3511" spans="1:25" x14ac:dyDescent="0.3">
      <c r="A3511" t="s">
        <v>12291</v>
      </c>
      <c r="B3511" t="s">
        <v>12292</v>
      </c>
      <c r="C3511" t="s">
        <v>14</v>
      </c>
      <c r="D3511">
        <v>39.942621512000002</v>
      </c>
      <c r="E3511">
        <v>-75.157962290599997</v>
      </c>
      <c r="F3511" t="s">
        <v>12293</v>
      </c>
      <c r="G3511">
        <v>402</v>
      </c>
      <c r="H3511">
        <v>3.5</v>
      </c>
      <c r="I3511" t="s">
        <v>12331</v>
      </c>
      <c r="J3511">
        <v>4</v>
      </c>
      <c r="K3511" t="s">
        <v>12332</v>
      </c>
      <c r="L3511" t="s">
        <v>12333</v>
      </c>
    </row>
    <row r="3512" spans="1:25" x14ac:dyDescent="0.3">
      <c r="A3512" t="s">
        <v>12334</v>
      </c>
      <c r="B3512" t="s">
        <v>12335</v>
      </c>
      <c r="C3512" t="s">
        <v>14</v>
      </c>
      <c r="D3512">
        <v>40.020573599999999</v>
      </c>
      <c r="E3512">
        <v>-75.1337987</v>
      </c>
      <c r="F3512" t="s">
        <v>12336</v>
      </c>
      <c r="G3512">
        <v>402</v>
      </c>
      <c r="H3512">
        <v>4</v>
      </c>
      <c r="I3512" t="s">
        <v>12337</v>
      </c>
      <c r="J3512">
        <v>2</v>
      </c>
      <c r="K3512" t="s">
        <v>12338</v>
      </c>
      <c r="L3512" t="s">
        <v>12339</v>
      </c>
      <c r="M3512" t="s">
        <v>12340</v>
      </c>
      <c r="N3512" t="s">
        <v>12341</v>
      </c>
      <c r="O3512" t="s">
        <v>12342</v>
      </c>
      <c r="P3512" t="s">
        <v>12343</v>
      </c>
      <c r="Q3512" t="s">
        <v>12344</v>
      </c>
      <c r="R3512" t="s">
        <v>1525</v>
      </c>
    </row>
    <row r="3513" spans="1:25" x14ac:dyDescent="0.3">
      <c r="A3513" t="s">
        <v>12334</v>
      </c>
      <c r="B3513" t="s">
        <v>12335</v>
      </c>
      <c r="C3513" t="s">
        <v>14</v>
      </c>
      <c r="D3513">
        <v>40.020573599999999</v>
      </c>
      <c r="E3513">
        <v>-75.1337987</v>
      </c>
      <c r="F3513" t="s">
        <v>12336</v>
      </c>
      <c r="G3513">
        <v>402</v>
      </c>
      <c r="H3513">
        <v>4</v>
      </c>
      <c r="I3513" t="s">
        <v>12345</v>
      </c>
      <c r="J3513">
        <v>5</v>
      </c>
      <c r="L3513" t="s">
        <v>12346</v>
      </c>
    </row>
    <row r="3514" spans="1:25" x14ac:dyDescent="0.3">
      <c r="A3514" t="s">
        <v>12334</v>
      </c>
      <c r="B3514" t="s">
        <v>12335</v>
      </c>
      <c r="C3514" t="s">
        <v>14</v>
      </c>
      <c r="D3514">
        <v>40.020573599999999</v>
      </c>
      <c r="E3514">
        <v>-75.1337987</v>
      </c>
      <c r="F3514" t="s">
        <v>12336</v>
      </c>
      <c r="G3514">
        <v>402</v>
      </c>
      <c r="H3514">
        <v>4</v>
      </c>
      <c r="I3514" t="s">
        <v>12347</v>
      </c>
      <c r="J3514">
        <v>2</v>
      </c>
      <c r="K3514" t="s">
        <v>12348</v>
      </c>
      <c r="L3514" t="s">
        <v>12349</v>
      </c>
    </row>
    <row r="3515" spans="1:25" x14ac:dyDescent="0.3">
      <c r="A3515" t="s">
        <v>12334</v>
      </c>
      <c r="B3515" t="s">
        <v>12335</v>
      </c>
      <c r="C3515" t="s">
        <v>14</v>
      </c>
      <c r="D3515">
        <v>40.020573599999999</v>
      </c>
      <c r="E3515">
        <v>-75.1337987</v>
      </c>
      <c r="F3515" t="s">
        <v>12336</v>
      </c>
      <c r="G3515">
        <v>402</v>
      </c>
      <c r="H3515">
        <v>4</v>
      </c>
      <c r="I3515" t="s">
        <v>12350</v>
      </c>
      <c r="J3515">
        <v>3</v>
      </c>
      <c r="L3515" t="s">
        <v>12351</v>
      </c>
    </row>
    <row r="3516" spans="1:25" x14ac:dyDescent="0.3">
      <c r="A3516" t="s">
        <v>12334</v>
      </c>
      <c r="B3516" t="s">
        <v>12335</v>
      </c>
      <c r="C3516" t="s">
        <v>14</v>
      </c>
      <c r="D3516">
        <v>40.020573599999999</v>
      </c>
      <c r="E3516">
        <v>-75.1337987</v>
      </c>
      <c r="F3516" t="s">
        <v>12336</v>
      </c>
      <c r="G3516">
        <v>402</v>
      </c>
      <c r="H3516">
        <v>4</v>
      </c>
      <c r="I3516" t="s">
        <v>12352</v>
      </c>
      <c r="J3516">
        <v>3</v>
      </c>
      <c r="K3516" t="s">
        <v>12353</v>
      </c>
      <c r="L3516" t="s">
        <v>12354</v>
      </c>
    </row>
    <row r="3517" spans="1:25" x14ac:dyDescent="0.3">
      <c r="A3517" t="s">
        <v>12334</v>
      </c>
      <c r="B3517" t="s">
        <v>12335</v>
      </c>
      <c r="C3517" t="s">
        <v>14</v>
      </c>
      <c r="D3517">
        <v>40.020573599999999</v>
      </c>
      <c r="E3517">
        <v>-75.1337987</v>
      </c>
      <c r="F3517" t="s">
        <v>12336</v>
      </c>
      <c r="G3517">
        <v>402</v>
      </c>
      <c r="H3517">
        <v>4</v>
      </c>
      <c r="I3517" t="s">
        <v>12355</v>
      </c>
      <c r="J3517">
        <v>4</v>
      </c>
      <c r="L3517" t="s">
        <v>10735</v>
      </c>
    </row>
    <row r="3518" spans="1:25" x14ac:dyDescent="0.3">
      <c r="A3518" t="s">
        <v>12334</v>
      </c>
      <c r="B3518" t="s">
        <v>12335</v>
      </c>
      <c r="C3518" t="s">
        <v>14</v>
      </c>
      <c r="D3518">
        <v>40.020573599999999</v>
      </c>
      <c r="E3518">
        <v>-75.1337987</v>
      </c>
      <c r="F3518" t="s">
        <v>12336</v>
      </c>
      <c r="G3518">
        <v>402</v>
      </c>
      <c r="H3518">
        <v>4</v>
      </c>
      <c r="I3518" t="s">
        <v>12356</v>
      </c>
      <c r="J3518">
        <v>5</v>
      </c>
      <c r="K3518" t="s">
        <v>12357</v>
      </c>
      <c r="L3518" t="s">
        <v>12358</v>
      </c>
      <c r="M3518" t="s">
        <v>12359</v>
      </c>
      <c r="N3518" t="s">
        <v>12360</v>
      </c>
      <c r="O3518" t="s">
        <v>12361</v>
      </c>
      <c r="P3518" t="s">
        <v>12362</v>
      </c>
      <c r="Q3518" t="s">
        <v>12363</v>
      </c>
      <c r="R3518" t="s">
        <v>12364</v>
      </c>
      <c r="S3518" t="s">
        <v>12365</v>
      </c>
      <c r="T3518" t="s">
        <v>12366</v>
      </c>
      <c r="U3518" t="s">
        <v>12367</v>
      </c>
      <c r="V3518" t="s">
        <v>12368</v>
      </c>
      <c r="W3518" t="s">
        <v>12369</v>
      </c>
      <c r="X3518" t="s">
        <v>12370</v>
      </c>
      <c r="Y3518" t="s">
        <v>12371</v>
      </c>
    </row>
    <row r="3519" spans="1:25" x14ac:dyDescent="0.3">
      <c r="A3519" t="s">
        <v>12334</v>
      </c>
      <c r="B3519" t="s">
        <v>12335</v>
      </c>
      <c r="C3519" t="s">
        <v>14</v>
      </c>
      <c r="D3519">
        <v>40.020573599999999</v>
      </c>
      <c r="E3519">
        <v>-75.1337987</v>
      </c>
      <c r="F3519" t="s">
        <v>12336</v>
      </c>
      <c r="G3519">
        <v>402</v>
      </c>
      <c r="H3519">
        <v>4</v>
      </c>
      <c r="I3519" t="s">
        <v>12372</v>
      </c>
      <c r="J3519">
        <v>4</v>
      </c>
      <c r="K3519" t="s">
        <v>12373</v>
      </c>
      <c r="L3519" t="s">
        <v>7218</v>
      </c>
    </row>
    <row r="3520" spans="1:25" x14ac:dyDescent="0.3">
      <c r="A3520" t="s">
        <v>12334</v>
      </c>
      <c r="B3520" t="s">
        <v>12335</v>
      </c>
      <c r="C3520" t="s">
        <v>14</v>
      </c>
      <c r="D3520">
        <v>40.020573599999999</v>
      </c>
      <c r="E3520">
        <v>-75.1337987</v>
      </c>
      <c r="F3520" t="s">
        <v>12336</v>
      </c>
      <c r="G3520">
        <v>402</v>
      </c>
      <c r="H3520">
        <v>4</v>
      </c>
      <c r="I3520" t="s">
        <v>12374</v>
      </c>
      <c r="J3520">
        <v>5</v>
      </c>
      <c r="K3520" t="s">
        <v>12375</v>
      </c>
      <c r="L3520" t="s">
        <v>12376</v>
      </c>
    </row>
    <row r="3521" spans="1:27" x14ac:dyDescent="0.3">
      <c r="A3521" t="s">
        <v>12334</v>
      </c>
      <c r="B3521" t="s">
        <v>12335</v>
      </c>
      <c r="C3521" t="s">
        <v>14</v>
      </c>
      <c r="D3521">
        <v>40.020573599999999</v>
      </c>
      <c r="E3521">
        <v>-75.1337987</v>
      </c>
      <c r="F3521" t="s">
        <v>12336</v>
      </c>
      <c r="G3521">
        <v>402</v>
      </c>
      <c r="H3521">
        <v>4</v>
      </c>
      <c r="I3521" t="s">
        <v>12377</v>
      </c>
      <c r="J3521">
        <v>5</v>
      </c>
      <c r="L3521" t="s">
        <v>12378</v>
      </c>
    </row>
    <row r="3522" spans="1:27" x14ac:dyDescent="0.3">
      <c r="A3522" t="s">
        <v>12379</v>
      </c>
      <c r="B3522" t="s">
        <v>12380</v>
      </c>
      <c r="C3522" t="s">
        <v>14</v>
      </c>
      <c r="D3522">
        <v>39.952303999999998</v>
      </c>
      <c r="E3522">
        <v>-75.171539899999999</v>
      </c>
      <c r="F3522" t="s">
        <v>12381</v>
      </c>
      <c r="G3522">
        <v>402</v>
      </c>
      <c r="H3522">
        <v>4</v>
      </c>
      <c r="I3522" t="s">
        <v>12382</v>
      </c>
      <c r="J3522">
        <v>5</v>
      </c>
      <c r="K3522" t="s">
        <v>12383</v>
      </c>
      <c r="L3522" t="s">
        <v>12384</v>
      </c>
    </row>
    <row r="3523" spans="1:27" x14ac:dyDescent="0.3">
      <c r="A3523" t="s">
        <v>12379</v>
      </c>
      <c r="B3523" t="s">
        <v>12380</v>
      </c>
      <c r="C3523" t="s">
        <v>14</v>
      </c>
      <c r="D3523">
        <v>39.952303999999998</v>
      </c>
      <c r="E3523">
        <v>-75.171539899999999</v>
      </c>
      <c r="F3523" t="s">
        <v>12381</v>
      </c>
      <c r="G3523">
        <v>402</v>
      </c>
      <c r="H3523">
        <v>4</v>
      </c>
      <c r="I3523" t="s">
        <v>12385</v>
      </c>
      <c r="J3523">
        <v>4</v>
      </c>
      <c r="K3523" t="s">
        <v>12386</v>
      </c>
      <c r="L3523" t="e">
        <f>-y4O_E79Z6QwEI1p4OU_0w</f>
        <v>#NAME?</v>
      </c>
    </row>
    <row r="3524" spans="1:27" x14ac:dyDescent="0.3">
      <c r="A3524" t="s">
        <v>12379</v>
      </c>
      <c r="B3524" t="s">
        <v>12380</v>
      </c>
      <c r="C3524" t="s">
        <v>14</v>
      </c>
      <c r="D3524">
        <v>39.952303999999998</v>
      </c>
      <c r="E3524">
        <v>-75.171539899999999</v>
      </c>
      <c r="F3524" t="s">
        <v>12381</v>
      </c>
      <c r="G3524">
        <v>402</v>
      </c>
      <c r="H3524">
        <v>4</v>
      </c>
      <c r="I3524" t="s">
        <v>12387</v>
      </c>
      <c r="J3524">
        <v>5</v>
      </c>
      <c r="K3524" t="s">
        <v>12388</v>
      </c>
      <c r="L3524" t="s">
        <v>3481</v>
      </c>
    </row>
    <row r="3525" spans="1:27" x14ac:dyDescent="0.3">
      <c r="A3525" t="s">
        <v>12379</v>
      </c>
      <c r="B3525" t="s">
        <v>12380</v>
      </c>
      <c r="C3525" t="s">
        <v>14</v>
      </c>
      <c r="D3525">
        <v>39.952303999999998</v>
      </c>
      <c r="E3525">
        <v>-75.171539899999999</v>
      </c>
      <c r="F3525" t="s">
        <v>12381</v>
      </c>
      <c r="G3525">
        <v>402</v>
      </c>
      <c r="H3525">
        <v>4</v>
      </c>
      <c r="I3525" t="s">
        <v>12389</v>
      </c>
      <c r="J3525">
        <v>5</v>
      </c>
      <c r="K3525" t="s">
        <v>12390</v>
      </c>
      <c r="L3525" t="s">
        <v>12391</v>
      </c>
    </row>
    <row r="3526" spans="1:27" x14ac:dyDescent="0.3">
      <c r="A3526" t="s">
        <v>12379</v>
      </c>
      <c r="B3526" t="s">
        <v>12380</v>
      </c>
      <c r="C3526" t="s">
        <v>14</v>
      </c>
      <c r="D3526">
        <v>39.952303999999998</v>
      </c>
      <c r="E3526">
        <v>-75.171539899999999</v>
      </c>
      <c r="F3526" t="s">
        <v>12381</v>
      </c>
      <c r="G3526">
        <v>402</v>
      </c>
      <c r="H3526">
        <v>4</v>
      </c>
      <c r="I3526" t="s">
        <v>12392</v>
      </c>
      <c r="J3526">
        <v>5</v>
      </c>
      <c r="K3526" t="s">
        <v>12393</v>
      </c>
      <c r="L3526" t="s">
        <v>12394</v>
      </c>
    </row>
    <row r="3527" spans="1:27" x14ac:dyDescent="0.3">
      <c r="A3527" t="s">
        <v>12379</v>
      </c>
      <c r="B3527" t="s">
        <v>12380</v>
      </c>
      <c r="C3527" t="s">
        <v>14</v>
      </c>
      <c r="D3527">
        <v>39.952303999999998</v>
      </c>
      <c r="E3527">
        <v>-75.171539899999999</v>
      </c>
      <c r="F3527" t="s">
        <v>12381</v>
      </c>
      <c r="G3527">
        <v>402</v>
      </c>
      <c r="H3527">
        <v>4</v>
      </c>
      <c r="I3527" t="s">
        <v>12395</v>
      </c>
      <c r="J3527">
        <v>5</v>
      </c>
      <c r="K3527" t="s">
        <v>12396</v>
      </c>
      <c r="L3527" t="s">
        <v>12397</v>
      </c>
      <c r="M3527" t="s">
        <v>12398</v>
      </c>
      <c r="N3527" t="s">
        <v>12399</v>
      </c>
      <c r="O3527" t="s">
        <v>12400</v>
      </c>
      <c r="P3527" t="s">
        <v>12401</v>
      </c>
      <c r="Q3527" t="s">
        <v>12402</v>
      </c>
      <c r="R3527" t="s">
        <v>12403</v>
      </c>
      <c r="S3527" t="s">
        <v>12404</v>
      </c>
      <c r="T3527" t="s">
        <v>12405</v>
      </c>
      <c r="U3527" t="s">
        <v>12406</v>
      </c>
      <c r="V3527" t="s">
        <v>12407</v>
      </c>
      <c r="W3527" t="s">
        <v>12408</v>
      </c>
      <c r="X3527" t="s">
        <v>12409</v>
      </c>
      <c r="Y3527" t="s">
        <v>12410</v>
      </c>
      <c r="Z3527" t="s">
        <v>12411</v>
      </c>
      <c r="AA3527" t="s">
        <v>12412</v>
      </c>
    </row>
    <row r="3528" spans="1:27" x14ac:dyDescent="0.3">
      <c r="A3528" t="s">
        <v>12379</v>
      </c>
      <c r="B3528" t="s">
        <v>12380</v>
      </c>
      <c r="C3528" t="s">
        <v>14</v>
      </c>
      <c r="D3528">
        <v>39.952303999999998</v>
      </c>
      <c r="E3528">
        <v>-75.171539899999999</v>
      </c>
      <c r="F3528" t="s">
        <v>12381</v>
      </c>
      <c r="G3528">
        <v>402</v>
      </c>
      <c r="H3528">
        <v>4</v>
      </c>
      <c r="I3528" t="s">
        <v>12413</v>
      </c>
      <c r="J3528">
        <v>5</v>
      </c>
      <c r="K3528" t="s">
        <v>12414</v>
      </c>
      <c r="L3528" t="s">
        <v>12415</v>
      </c>
      <c r="M3528" t="s">
        <v>12416</v>
      </c>
      <c r="N3528" t="s">
        <v>12417</v>
      </c>
      <c r="O3528" t="s">
        <v>12418</v>
      </c>
      <c r="P3528" t="s">
        <v>12419</v>
      </c>
      <c r="Q3528" t="s">
        <v>12420</v>
      </c>
      <c r="R3528" t="s">
        <v>12421</v>
      </c>
      <c r="S3528" t="s">
        <v>12422</v>
      </c>
      <c r="T3528" t="s">
        <v>4047</v>
      </c>
    </row>
    <row r="3529" spans="1:27" x14ac:dyDescent="0.3">
      <c r="A3529" t="s">
        <v>12379</v>
      </c>
      <c r="B3529" t="s">
        <v>12380</v>
      </c>
      <c r="C3529" t="s">
        <v>14</v>
      </c>
      <c r="D3529">
        <v>39.952303999999998</v>
      </c>
      <c r="E3529">
        <v>-75.171539899999999</v>
      </c>
      <c r="F3529" t="s">
        <v>12381</v>
      </c>
      <c r="G3529">
        <v>402</v>
      </c>
      <c r="H3529">
        <v>4</v>
      </c>
      <c r="I3529" t="s">
        <v>12423</v>
      </c>
      <c r="J3529">
        <v>5</v>
      </c>
      <c r="K3529" t="s">
        <v>12424</v>
      </c>
      <c r="L3529" t="s">
        <v>8172</v>
      </c>
    </row>
    <row r="3530" spans="1:27" x14ac:dyDescent="0.3">
      <c r="A3530" t="s">
        <v>12379</v>
      </c>
      <c r="B3530" t="s">
        <v>12380</v>
      </c>
      <c r="C3530" t="s">
        <v>14</v>
      </c>
      <c r="D3530">
        <v>39.952303999999998</v>
      </c>
      <c r="E3530">
        <v>-75.171539899999999</v>
      </c>
      <c r="F3530" t="s">
        <v>12381</v>
      </c>
      <c r="G3530">
        <v>402</v>
      </c>
      <c r="H3530">
        <v>4</v>
      </c>
      <c r="I3530" t="s">
        <v>12425</v>
      </c>
      <c r="J3530">
        <v>5</v>
      </c>
      <c r="K3530" t="s">
        <v>12426</v>
      </c>
      <c r="L3530" t="s">
        <v>12427</v>
      </c>
    </row>
    <row r="3531" spans="1:27" x14ac:dyDescent="0.3">
      <c r="A3531" t="s">
        <v>12379</v>
      </c>
      <c r="B3531" t="s">
        <v>12380</v>
      </c>
      <c r="C3531" t="s">
        <v>14</v>
      </c>
      <c r="D3531">
        <v>39.952303999999998</v>
      </c>
      <c r="E3531">
        <v>-75.171539899999999</v>
      </c>
      <c r="F3531" t="s">
        <v>12381</v>
      </c>
      <c r="G3531">
        <v>402</v>
      </c>
      <c r="H3531">
        <v>4</v>
      </c>
      <c r="I3531" t="s">
        <v>12428</v>
      </c>
      <c r="J3531">
        <v>5</v>
      </c>
      <c r="K3531" t="s">
        <v>12429</v>
      </c>
      <c r="L3531" t="s">
        <v>12430</v>
      </c>
    </row>
    <row r="3532" spans="1:27" x14ac:dyDescent="0.3">
      <c r="A3532" t="s">
        <v>12431</v>
      </c>
      <c r="B3532" t="s">
        <v>12432</v>
      </c>
      <c r="C3532" t="s">
        <v>14</v>
      </c>
      <c r="D3532">
        <v>39.955080600000002</v>
      </c>
      <c r="E3532">
        <v>-75.156174800000002</v>
      </c>
      <c r="F3532" t="s">
        <v>12433</v>
      </c>
      <c r="G3532">
        <v>401</v>
      </c>
      <c r="H3532">
        <v>4</v>
      </c>
      <c r="I3532" t="s">
        <v>12434</v>
      </c>
      <c r="J3532">
        <v>5</v>
      </c>
      <c r="K3532" t="s">
        <v>12435</v>
      </c>
      <c r="L3532" t="s">
        <v>12436</v>
      </c>
    </row>
    <row r="3533" spans="1:27" x14ac:dyDescent="0.3">
      <c r="A3533" t="s">
        <v>12431</v>
      </c>
      <c r="B3533" t="s">
        <v>12432</v>
      </c>
      <c r="C3533" t="s">
        <v>14</v>
      </c>
      <c r="D3533">
        <v>39.955080600000002</v>
      </c>
      <c r="E3533">
        <v>-75.156174800000002</v>
      </c>
      <c r="F3533" t="s">
        <v>12433</v>
      </c>
      <c r="G3533">
        <v>401</v>
      </c>
      <c r="H3533">
        <v>4</v>
      </c>
      <c r="I3533" t="s">
        <v>12437</v>
      </c>
      <c r="J3533">
        <v>4</v>
      </c>
      <c r="K3533" t="s">
        <v>12438</v>
      </c>
      <c r="L3533" t="s">
        <v>1985</v>
      </c>
    </row>
    <row r="3534" spans="1:27" x14ac:dyDescent="0.3">
      <c r="A3534" t="s">
        <v>12431</v>
      </c>
      <c r="B3534" t="s">
        <v>12432</v>
      </c>
      <c r="C3534" t="s">
        <v>14</v>
      </c>
      <c r="D3534">
        <v>39.955080600000002</v>
      </c>
      <c r="E3534">
        <v>-75.156174800000002</v>
      </c>
      <c r="F3534" t="s">
        <v>12433</v>
      </c>
      <c r="G3534">
        <v>401</v>
      </c>
      <c r="H3534">
        <v>4</v>
      </c>
      <c r="I3534" t="e">
        <f>-jKCbJUPvuR_o9L9eTxWCQ</f>
        <v>#NAME?</v>
      </c>
      <c r="J3534">
        <v>5</v>
      </c>
      <c r="K3534" t="s">
        <v>12439</v>
      </c>
      <c r="L3534" t="s">
        <v>12440</v>
      </c>
    </row>
    <row r="3535" spans="1:27" x14ac:dyDescent="0.3">
      <c r="A3535" t="s">
        <v>12431</v>
      </c>
      <c r="B3535" t="s">
        <v>12432</v>
      </c>
      <c r="C3535" t="s">
        <v>14</v>
      </c>
      <c r="D3535">
        <v>39.955080600000002</v>
      </c>
      <c r="E3535">
        <v>-75.156174800000002</v>
      </c>
      <c r="F3535" t="s">
        <v>12433</v>
      </c>
      <c r="G3535">
        <v>401</v>
      </c>
      <c r="H3535">
        <v>4</v>
      </c>
      <c r="I3535" t="s">
        <v>12441</v>
      </c>
      <c r="J3535">
        <v>5</v>
      </c>
      <c r="K3535" t="s">
        <v>12442</v>
      </c>
      <c r="L3535" t="s">
        <v>1019</v>
      </c>
    </row>
    <row r="3536" spans="1:27" x14ac:dyDescent="0.3">
      <c r="A3536" t="s">
        <v>12431</v>
      </c>
      <c r="B3536" t="s">
        <v>12432</v>
      </c>
      <c r="C3536" t="s">
        <v>14</v>
      </c>
      <c r="D3536">
        <v>39.955080600000002</v>
      </c>
      <c r="E3536">
        <v>-75.156174800000002</v>
      </c>
      <c r="F3536" t="s">
        <v>12433</v>
      </c>
      <c r="G3536">
        <v>401</v>
      </c>
      <c r="H3536">
        <v>4</v>
      </c>
      <c r="I3536" t="s">
        <v>12443</v>
      </c>
      <c r="J3536">
        <v>5</v>
      </c>
      <c r="K3536" t="s">
        <v>12444</v>
      </c>
      <c r="L3536" t="s">
        <v>9669</v>
      </c>
    </row>
    <row r="3537" spans="1:13" x14ac:dyDescent="0.3">
      <c r="A3537" t="s">
        <v>12431</v>
      </c>
      <c r="B3537" t="s">
        <v>12432</v>
      </c>
      <c r="C3537" t="s">
        <v>14</v>
      </c>
      <c r="D3537">
        <v>39.955080600000002</v>
      </c>
      <c r="E3537">
        <v>-75.156174800000002</v>
      </c>
      <c r="F3537" t="s">
        <v>12433</v>
      </c>
      <c r="G3537">
        <v>401</v>
      </c>
      <c r="H3537">
        <v>4</v>
      </c>
      <c r="I3537" t="s">
        <v>12445</v>
      </c>
      <c r="J3537">
        <v>2</v>
      </c>
      <c r="K3537" t="s">
        <v>12446</v>
      </c>
      <c r="L3537" t="s">
        <v>10664</v>
      </c>
    </row>
    <row r="3538" spans="1:13" x14ac:dyDescent="0.3">
      <c r="A3538" t="s">
        <v>12431</v>
      </c>
      <c r="B3538" t="s">
        <v>12432</v>
      </c>
      <c r="C3538" t="s">
        <v>14</v>
      </c>
      <c r="D3538">
        <v>39.955080600000002</v>
      </c>
      <c r="E3538">
        <v>-75.156174800000002</v>
      </c>
      <c r="F3538" t="s">
        <v>12433</v>
      </c>
      <c r="G3538">
        <v>401</v>
      </c>
      <c r="H3538">
        <v>4</v>
      </c>
      <c r="I3538" t="s">
        <v>12447</v>
      </c>
      <c r="J3538">
        <v>4</v>
      </c>
      <c r="K3538" t="s">
        <v>12448</v>
      </c>
      <c r="L3538" t="s">
        <v>2130</v>
      </c>
    </row>
    <row r="3539" spans="1:13" x14ac:dyDescent="0.3">
      <c r="A3539" t="s">
        <v>12431</v>
      </c>
      <c r="B3539" t="s">
        <v>12432</v>
      </c>
      <c r="C3539" t="s">
        <v>14</v>
      </c>
      <c r="D3539">
        <v>39.955080600000002</v>
      </c>
      <c r="E3539">
        <v>-75.156174800000002</v>
      </c>
      <c r="F3539" t="s">
        <v>12433</v>
      </c>
      <c r="G3539">
        <v>401</v>
      </c>
      <c r="H3539">
        <v>4</v>
      </c>
      <c r="I3539" t="s">
        <v>12449</v>
      </c>
      <c r="J3539">
        <v>5</v>
      </c>
      <c r="K3539" t="s">
        <v>12450</v>
      </c>
      <c r="L3539" t="s">
        <v>12451</v>
      </c>
    </row>
    <row r="3540" spans="1:13" x14ac:dyDescent="0.3">
      <c r="A3540" t="s">
        <v>12431</v>
      </c>
      <c r="B3540" t="s">
        <v>12432</v>
      </c>
      <c r="C3540" t="s">
        <v>14</v>
      </c>
      <c r="D3540">
        <v>39.955080600000002</v>
      </c>
      <c r="E3540">
        <v>-75.156174800000002</v>
      </c>
      <c r="F3540" t="s">
        <v>12433</v>
      </c>
      <c r="G3540">
        <v>401</v>
      </c>
      <c r="H3540">
        <v>4</v>
      </c>
      <c r="I3540" t="s">
        <v>12452</v>
      </c>
      <c r="J3540">
        <v>5</v>
      </c>
      <c r="K3540" t="s">
        <v>12453</v>
      </c>
      <c r="L3540" t="s">
        <v>12454</v>
      </c>
    </row>
    <row r="3541" spans="1:13" x14ac:dyDescent="0.3">
      <c r="A3541" t="s">
        <v>12431</v>
      </c>
      <c r="B3541" t="s">
        <v>12432</v>
      </c>
      <c r="C3541" t="s">
        <v>14</v>
      </c>
      <c r="D3541">
        <v>39.955080600000002</v>
      </c>
      <c r="E3541">
        <v>-75.156174800000002</v>
      </c>
      <c r="F3541" t="s">
        <v>12433</v>
      </c>
      <c r="G3541">
        <v>401</v>
      </c>
      <c r="H3541">
        <v>4</v>
      </c>
      <c r="I3541" t="s">
        <v>12455</v>
      </c>
      <c r="J3541">
        <v>5</v>
      </c>
      <c r="L3541" t="s">
        <v>3223</v>
      </c>
    </row>
    <row r="3542" spans="1:13" x14ac:dyDescent="0.3">
      <c r="A3542" t="s">
        <v>12456</v>
      </c>
      <c r="B3542" t="s">
        <v>12457</v>
      </c>
      <c r="C3542" t="s">
        <v>14</v>
      </c>
      <c r="D3542">
        <v>39.967519799999998</v>
      </c>
      <c r="E3542">
        <v>-75.139809999999997</v>
      </c>
      <c r="F3542" t="s">
        <v>12458</v>
      </c>
      <c r="G3542">
        <v>401</v>
      </c>
      <c r="H3542">
        <v>2.5</v>
      </c>
      <c r="I3542" t="s">
        <v>12459</v>
      </c>
      <c r="J3542">
        <v>4</v>
      </c>
      <c r="K3542" t="s">
        <v>12460</v>
      </c>
      <c r="L3542" t="s">
        <v>12461</v>
      </c>
    </row>
    <row r="3543" spans="1:13" x14ac:dyDescent="0.3">
      <c r="A3543" t="s">
        <v>12456</v>
      </c>
      <c r="B3543" t="s">
        <v>12457</v>
      </c>
      <c r="C3543" t="s">
        <v>14</v>
      </c>
      <c r="D3543">
        <v>39.967519799999998</v>
      </c>
      <c r="E3543">
        <v>-75.139809999999997</v>
      </c>
      <c r="F3543" t="s">
        <v>12458</v>
      </c>
      <c r="G3543">
        <v>401</v>
      </c>
      <c r="H3543">
        <v>2.5</v>
      </c>
      <c r="I3543" t="s">
        <v>12462</v>
      </c>
      <c r="J3543">
        <v>1</v>
      </c>
      <c r="K3543" t="s">
        <v>12463</v>
      </c>
      <c r="L3543" t="s">
        <v>12464</v>
      </c>
    </row>
    <row r="3544" spans="1:13" x14ac:dyDescent="0.3">
      <c r="A3544" t="s">
        <v>12456</v>
      </c>
      <c r="B3544" t="s">
        <v>12457</v>
      </c>
      <c r="C3544" t="s">
        <v>14</v>
      </c>
      <c r="D3544">
        <v>39.967519799999998</v>
      </c>
      <c r="E3544">
        <v>-75.139809999999997</v>
      </c>
      <c r="F3544" t="s">
        <v>12458</v>
      </c>
      <c r="G3544">
        <v>401</v>
      </c>
      <c r="H3544">
        <v>2.5</v>
      </c>
      <c r="I3544" t="s">
        <v>12465</v>
      </c>
      <c r="J3544">
        <v>2</v>
      </c>
      <c r="K3544" t="s">
        <v>12466</v>
      </c>
      <c r="L3544" t="s">
        <v>12467</v>
      </c>
    </row>
    <row r="3545" spans="1:13" x14ac:dyDescent="0.3">
      <c r="A3545" t="s">
        <v>12456</v>
      </c>
      <c r="B3545" t="s">
        <v>12457</v>
      </c>
      <c r="C3545" t="s">
        <v>14</v>
      </c>
      <c r="D3545">
        <v>39.967519799999998</v>
      </c>
      <c r="E3545">
        <v>-75.139809999999997</v>
      </c>
      <c r="F3545" t="s">
        <v>12458</v>
      </c>
      <c r="G3545">
        <v>401</v>
      </c>
      <c r="H3545">
        <v>2.5</v>
      </c>
      <c r="I3545" t="s">
        <v>12468</v>
      </c>
      <c r="J3545">
        <v>4</v>
      </c>
      <c r="K3545" t="s">
        <v>12469</v>
      </c>
      <c r="L3545" t="s">
        <v>2283</v>
      </c>
    </row>
    <row r="3546" spans="1:13" x14ac:dyDescent="0.3">
      <c r="A3546" t="s">
        <v>12456</v>
      </c>
      <c r="B3546" t="s">
        <v>12457</v>
      </c>
      <c r="C3546" t="s">
        <v>14</v>
      </c>
      <c r="D3546">
        <v>39.967519799999998</v>
      </c>
      <c r="E3546">
        <v>-75.139809999999997</v>
      </c>
      <c r="F3546" t="s">
        <v>12458</v>
      </c>
      <c r="G3546">
        <v>401</v>
      </c>
      <c r="H3546">
        <v>2.5</v>
      </c>
      <c r="I3546" t="s">
        <v>12470</v>
      </c>
      <c r="J3546">
        <v>4</v>
      </c>
      <c r="K3546" t="s">
        <v>12471</v>
      </c>
      <c r="L3546" t="s">
        <v>5618</v>
      </c>
    </row>
    <row r="3547" spans="1:13" x14ac:dyDescent="0.3">
      <c r="A3547" t="s">
        <v>12456</v>
      </c>
      <c r="B3547" t="s">
        <v>12457</v>
      </c>
      <c r="C3547" t="s">
        <v>14</v>
      </c>
      <c r="D3547">
        <v>39.967519799999998</v>
      </c>
      <c r="E3547">
        <v>-75.139809999999997</v>
      </c>
      <c r="F3547" t="s">
        <v>12458</v>
      </c>
      <c r="G3547">
        <v>401</v>
      </c>
      <c r="H3547">
        <v>2.5</v>
      </c>
      <c r="I3547" t="s">
        <v>12472</v>
      </c>
      <c r="J3547">
        <v>2</v>
      </c>
      <c r="K3547" t="s">
        <v>12473</v>
      </c>
      <c r="L3547" t="s">
        <v>12474</v>
      </c>
    </row>
    <row r="3548" spans="1:13" x14ac:dyDescent="0.3">
      <c r="A3548" t="s">
        <v>12456</v>
      </c>
      <c r="B3548" t="s">
        <v>12457</v>
      </c>
      <c r="C3548" t="s">
        <v>14</v>
      </c>
      <c r="D3548">
        <v>39.967519799999998</v>
      </c>
      <c r="E3548">
        <v>-75.139809999999997</v>
      </c>
      <c r="F3548" t="s">
        <v>12458</v>
      </c>
      <c r="G3548">
        <v>401</v>
      </c>
      <c r="H3548">
        <v>2.5</v>
      </c>
      <c r="I3548" t="s">
        <v>12475</v>
      </c>
      <c r="J3548">
        <v>1</v>
      </c>
      <c r="K3548" t="s">
        <v>12476</v>
      </c>
      <c r="L3548" t="s">
        <v>12477</v>
      </c>
      <c r="M3548" t="s">
        <v>12478</v>
      </c>
    </row>
    <row r="3549" spans="1:13" x14ac:dyDescent="0.3">
      <c r="A3549" t="s">
        <v>12456</v>
      </c>
      <c r="B3549" t="s">
        <v>12457</v>
      </c>
      <c r="C3549" t="s">
        <v>14</v>
      </c>
      <c r="D3549">
        <v>39.967519799999998</v>
      </c>
      <c r="E3549">
        <v>-75.139809999999997</v>
      </c>
      <c r="F3549" t="s">
        <v>12458</v>
      </c>
      <c r="G3549">
        <v>401</v>
      </c>
      <c r="H3549">
        <v>2.5</v>
      </c>
      <c r="I3549" t="s">
        <v>12479</v>
      </c>
      <c r="J3549">
        <v>3</v>
      </c>
      <c r="K3549" t="s">
        <v>12480</v>
      </c>
      <c r="L3549" t="s">
        <v>7671</v>
      </c>
    </row>
    <row r="3550" spans="1:13" x14ac:dyDescent="0.3">
      <c r="A3550" t="s">
        <v>12456</v>
      </c>
      <c r="B3550" t="s">
        <v>12457</v>
      </c>
      <c r="C3550" t="s">
        <v>14</v>
      </c>
      <c r="D3550">
        <v>39.967519799999998</v>
      </c>
      <c r="E3550">
        <v>-75.139809999999997</v>
      </c>
      <c r="F3550" t="s">
        <v>12458</v>
      </c>
      <c r="G3550">
        <v>401</v>
      </c>
      <c r="H3550">
        <v>2.5</v>
      </c>
      <c r="I3550" t="s">
        <v>12481</v>
      </c>
      <c r="J3550">
        <v>4</v>
      </c>
      <c r="K3550" t="s">
        <v>12482</v>
      </c>
      <c r="L3550" t="e">
        <f>-LKl_XQJkGE0GDrXBjWRlw</f>
        <v>#NAME?</v>
      </c>
    </row>
    <row r="3551" spans="1:13" x14ac:dyDescent="0.3">
      <c r="A3551" t="s">
        <v>12456</v>
      </c>
      <c r="B3551" t="s">
        <v>12457</v>
      </c>
      <c r="C3551" t="s">
        <v>14</v>
      </c>
      <c r="D3551">
        <v>39.967519799999998</v>
      </c>
      <c r="E3551">
        <v>-75.139809999999997</v>
      </c>
      <c r="F3551" t="s">
        <v>12458</v>
      </c>
      <c r="G3551">
        <v>401</v>
      </c>
      <c r="H3551">
        <v>2.5</v>
      </c>
      <c r="I3551" t="s">
        <v>12483</v>
      </c>
      <c r="J3551">
        <v>1</v>
      </c>
      <c r="K3551" t="s">
        <v>12484</v>
      </c>
      <c r="L3551" t="s">
        <v>12485</v>
      </c>
    </row>
    <row r="3552" spans="1:13" x14ac:dyDescent="0.3">
      <c r="A3552" t="s">
        <v>12486</v>
      </c>
      <c r="B3552" t="s">
        <v>2681</v>
      </c>
      <c r="C3552" t="s">
        <v>14</v>
      </c>
      <c r="D3552">
        <v>39.953585199999999</v>
      </c>
      <c r="E3552">
        <v>-75.160979400000002</v>
      </c>
      <c r="F3552" t="s">
        <v>12487</v>
      </c>
      <c r="G3552">
        <v>400</v>
      </c>
      <c r="H3552">
        <v>4</v>
      </c>
      <c r="I3552" t="s">
        <v>12488</v>
      </c>
      <c r="J3552">
        <v>1</v>
      </c>
      <c r="L3552" t="s">
        <v>12489</v>
      </c>
    </row>
    <row r="3553" spans="1:12" x14ac:dyDescent="0.3">
      <c r="A3553" t="s">
        <v>12486</v>
      </c>
      <c r="B3553" t="s">
        <v>2681</v>
      </c>
      <c r="C3553" t="s">
        <v>14</v>
      </c>
      <c r="D3553">
        <v>39.953585199999999</v>
      </c>
      <c r="E3553">
        <v>-75.160979400000002</v>
      </c>
      <c r="F3553" t="s">
        <v>12487</v>
      </c>
      <c r="G3553">
        <v>400</v>
      </c>
      <c r="H3553">
        <v>4</v>
      </c>
      <c r="I3553" t="s">
        <v>12490</v>
      </c>
      <c r="J3553">
        <v>4</v>
      </c>
      <c r="L3553" t="s">
        <v>12491</v>
      </c>
    </row>
    <row r="3554" spans="1:12" x14ac:dyDescent="0.3">
      <c r="A3554" t="s">
        <v>12486</v>
      </c>
      <c r="B3554" t="s">
        <v>2681</v>
      </c>
      <c r="C3554" t="s">
        <v>14</v>
      </c>
      <c r="D3554">
        <v>39.953585199999999</v>
      </c>
      <c r="E3554">
        <v>-75.160979400000002</v>
      </c>
      <c r="F3554" t="s">
        <v>12487</v>
      </c>
      <c r="G3554">
        <v>400</v>
      </c>
      <c r="H3554">
        <v>4</v>
      </c>
      <c r="I3554" t="s">
        <v>12492</v>
      </c>
      <c r="J3554">
        <v>4</v>
      </c>
      <c r="L3554" t="s">
        <v>12493</v>
      </c>
    </row>
    <row r="3555" spans="1:12" x14ac:dyDescent="0.3">
      <c r="A3555" t="s">
        <v>12486</v>
      </c>
      <c r="B3555" t="s">
        <v>2681</v>
      </c>
      <c r="C3555" t="s">
        <v>14</v>
      </c>
      <c r="D3555">
        <v>39.953585199999999</v>
      </c>
      <c r="E3555">
        <v>-75.160979400000002</v>
      </c>
      <c r="F3555" t="s">
        <v>12487</v>
      </c>
      <c r="G3555">
        <v>400</v>
      </c>
      <c r="H3555">
        <v>4</v>
      </c>
      <c r="I3555" t="s">
        <v>12494</v>
      </c>
      <c r="J3555">
        <v>5</v>
      </c>
      <c r="K3555" t="s">
        <v>12495</v>
      </c>
      <c r="L3555" t="s">
        <v>12496</v>
      </c>
    </row>
    <row r="3556" spans="1:12" x14ac:dyDescent="0.3">
      <c r="A3556" t="s">
        <v>12486</v>
      </c>
      <c r="B3556" t="s">
        <v>2681</v>
      </c>
      <c r="C3556" t="s">
        <v>14</v>
      </c>
      <c r="D3556">
        <v>39.953585199999999</v>
      </c>
      <c r="E3556">
        <v>-75.160979400000002</v>
      </c>
      <c r="F3556" t="s">
        <v>12487</v>
      </c>
      <c r="G3556">
        <v>400</v>
      </c>
      <c r="H3556">
        <v>4</v>
      </c>
      <c r="I3556" t="s">
        <v>12497</v>
      </c>
      <c r="J3556">
        <v>5</v>
      </c>
      <c r="L3556" t="s">
        <v>12498</v>
      </c>
    </row>
    <row r="3557" spans="1:12" x14ac:dyDescent="0.3">
      <c r="A3557" t="s">
        <v>12486</v>
      </c>
      <c r="B3557" t="s">
        <v>2681</v>
      </c>
      <c r="C3557" t="s">
        <v>14</v>
      </c>
      <c r="D3557">
        <v>39.953585199999999</v>
      </c>
      <c r="E3557">
        <v>-75.160979400000002</v>
      </c>
      <c r="F3557" t="s">
        <v>12487</v>
      </c>
      <c r="G3557">
        <v>400</v>
      </c>
      <c r="H3557">
        <v>4</v>
      </c>
      <c r="I3557" t="s">
        <v>12499</v>
      </c>
      <c r="J3557">
        <v>3</v>
      </c>
      <c r="L3557" t="s">
        <v>12500</v>
      </c>
    </row>
    <row r="3558" spans="1:12" x14ac:dyDescent="0.3">
      <c r="A3558" t="s">
        <v>12486</v>
      </c>
      <c r="B3558" t="s">
        <v>2681</v>
      </c>
      <c r="C3558" t="s">
        <v>14</v>
      </c>
      <c r="D3558">
        <v>39.953585199999999</v>
      </c>
      <c r="E3558">
        <v>-75.160979400000002</v>
      </c>
      <c r="F3558" t="s">
        <v>12487</v>
      </c>
      <c r="G3558">
        <v>400</v>
      </c>
      <c r="H3558">
        <v>4</v>
      </c>
      <c r="I3558" t="s">
        <v>12501</v>
      </c>
      <c r="J3558">
        <v>4</v>
      </c>
      <c r="K3558" t="s">
        <v>12502</v>
      </c>
      <c r="L3558" t="s">
        <v>12503</v>
      </c>
    </row>
    <row r="3559" spans="1:12" x14ac:dyDescent="0.3">
      <c r="A3559" t="s">
        <v>12486</v>
      </c>
      <c r="B3559" t="s">
        <v>2681</v>
      </c>
      <c r="C3559" t="s">
        <v>14</v>
      </c>
      <c r="D3559">
        <v>39.953585199999999</v>
      </c>
      <c r="E3559">
        <v>-75.160979400000002</v>
      </c>
      <c r="F3559" t="s">
        <v>12487</v>
      </c>
      <c r="G3559">
        <v>400</v>
      </c>
      <c r="H3559">
        <v>4</v>
      </c>
      <c r="I3559" t="s">
        <v>12504</v>
      </c>
      <c r="J3559">
        <v>4</v>
      </c>
      <c r="K3559" t="s">
        <v>12505</v>
      </c>
      <c r="L3559" t="s">
        <v>12506</v>
      </c>
    </row>
    <row r="3560" spans="1:12" x14ac:dyDescent="0.3">
      <c r="A3560" t="s">
        <v>12486</v>
      </c>
      <c r="B3560" t="s">
        <v>2681</v>
      </c>
      <c r="C3560" t="s">
        <v>14</v>
      </c>
      <c r="D3560">
        <v>39.953585199999999</v>
      </c>
      <c r="E3560">
        <v>-75.160979400000002</v>
      </c>
      <c r="F3560" t="s">
        <v>12487</v>
      </c>
      <c r="G3560">
        <v>400</v>
      </c>
      <c r="H3560">
        <v>4</v>
      </c>
      <c r="I3560" t="s">
        <v>12507</v>
      </c>
      <c r="J3560">
        <v>3</v>
      </c>
      <c r="K3560" t="s">
        <v>12508</v>
      </c>
      <c r="L3560" t="s">
        <v>5140</v>
      </c>
    </row>
    <row r="3561" spans="1:12" x14ac:dyDescent="0.3">
      <c r="A3561" t="s">
        <v>12486</v>
      </c>
      <c r="B3561" t="s">
        <v>2681</v>
      </c>
      <c r="C3561" t="s">
        <v>14</v>
      </c>
      <c r="D3561">
        <v>39.953585199999999</v>
      </c>
      <c r="E3561">
        <v>-75.160979400000002</v>
      </c>
      <c r="F3561" t="s">
        <v>12487</v>
      </c>
      <c r="G3561">
        <v>400</v>
      </c>
      <c r="H3561">
        <v>4</v>
      </c>
      <c r="I3561" t="s">
        <v>12509</v>
      </c>
      <c r="J3561">
        <v>2</v>
      </c>
      <c r="K3561" t="s">
        <v>12510</v>
      </c>
      <c r="L3561" t="s">
        <v>12511</v>
      </c>
    </row>
    <row r="3562" spans="1:12" x14ac:dyDescent="0.3">
      <c r="A3562" t="s">
        <v>12512</v>
      </c>
      <c r="B3562" t="s">
        <v>12513</v>
      </c>
      <c r="C3562" t="s">
        <v>14</v>
      </c>
      <c r="D3562">
        <v>39.955440000000003</v>
      </c>
      <c r="E3562">
        <v>-75.156988999999996</v>
      </c>
      <c r="F3562" t="s">
        <v>12514</v>
      </c>
      <c r="G3562">
        <v>398</v>
      </c>
      <c r="H3562">
        <v>3</v>
      </c>
      <c r="I3562" t="s">
        <v>12515</v>
      </c>
      <c r="J3562">
        <v>4</v>
      </c>
      <c r="L3562" t="s">
        <v>8516</v>
      </c>
    </row>
    <row r="3563" spans="1:12" x14ac:dyDescent="0.3">
      <c r="A3563" t="s">
        <v>12512</v>
      </c>
      <c r="B3563" t="s">
        <v>12513</v>
      </c>
      <c r="C3563" t="s">
        <v>14</v>
      </c>
      <c r="D3563">
        <v>39.955440000000003</v>
      </c>
      <c r="E3563">
        <v>-75.156988999999996</v>
      </c>
      <c r="F3563" t="s">
        <v>12514</v>
      </c>
      <c r="G3563">
        <v>398</v>
      </c>
      <c r="H3563">
        <v>3</v>
      </c>
      <c r="I3563" t="s">
        <v>12516</v>
      </c>
      <c r="J3563">
        <v>5</v>
      </c>
      <c r="K3563" t="s">
        <v>12517</v>
      </c>
      <c r="L3563" t="s">
        <v>12518</v>
      </c>
    </row>
    <row r="3564" spans="1:12" x14ac:dyDescent="0.3">
      <c r="A3564" t="s">
        <v>12512</v>
      </c>
      <c r="B3564" t="s">
        <v>12513</v>
      </c>
      <c r="C3564" t="s">
        <v>14</v>
      </c>
      <c r="D3564">
        <v>39.955440000000003</v>
      </c>
      <c r="E3564">
        <v>-75.156988999999996</v>
      </c>
      <c r="F3564" t="s">
        <v>12514</v>
      </c>
      <c r="G3564">
        <v>398</v>
      </c>
      <c r="H3564">
        <v>3</v>
      </c>
      <c r="I3564" t="s">
        <v>12519</v>
      </c>
      <c r="J3564">
        <v>3</v>
      </c>
      <c r="K3564" t="s">
        <v>12520</v>
      </c>
      <c r="L3564" t="s">
        <v>12521</v>
      </c>
    </row>
    <row r="3565" spans="1:12" x14ac:dyDescent="0.3">
      <c r="A3565" t="s">
        <v>12512</v>
      </c>
      <c r="B3565" t="s">
        <v>12513</v>
      </c>
      <c r="C3565" t="s">
        <v>14</v>
      </c>
      <c r="D3565">
        <v>39.955440000000003</v>
      </c>
      <c r="E3565">
        <v>-75.156988999999996</v>
      </c>
      <c r="F3565" t="s">
        <v>12514</v>
      </c>
      <c r="G3565">
        <v>398</v>
      </c>
      <c r="H3565">
        <v>3</v>
      </c>
      <c r="I3565" t="s">
        <v>12522</v>
      </c>
      <c r="J3565">
        <v>5</v>
      </c>
      <c r="K3565" t="s">
        <v>12523</v>
      </c>
      <c r="L3565" t="s">
        <v>12524</v>
      </c>
    </row>
    <row r="3566" spans="1:12" x14ac:dyDescent="0.3">
      <c r="A3566" t="s">
        <v>12512</v>
      </c>
      <c r="B3566" t="s">
        <v>12513</v>
      </c>
      <c r="C3566" t="s">
        <v>14</v>
      </c>
      <c r="D3566">
        <v>39.955440000000003</v>
      </c>
      <c r="E3566">
        <v>-75.156988999999996</v>
      </c>
      <c r="F3566" t="s">
        <v>12514</v>
      </c>
      <c r="G3566">
        <v>398</v>
      </c>
      <c r="H3566">
        <v>3</v>
      </c>
      <c r="I3566" t="s">
        <v>12525</v>
      </c>
      <c r="J3566">
        <v>4</v>
      </c>
      <c r="K3566" t="s">
        <v>12526</v>
      </c>
      <c r="L3566" t="s">
        <v>12527</v>
      </c>
    </row>
    <row r="3567" spans="1:12" x14ac:dyDescent="0.3">
      <c r="A3567" t="s">
        <v>12512</v>
      </c>
      <c r="B3567" t="s">
        <v>12513</v>
      </c>
      <c r="C3567" t="s">
        <v>14</v>
      </c>
      <c r="D3567">
        <v>39.955440000000003</v>
      </c>
      <c r="E3567">
        <v>-75.156988999999996</v>
      </c>
      <c r="F3567" t="s">
        <v>12514</v>
      </c>
      <c r="G3567">
        <v>398</v>
      </c>
      <c r="H3567">
        <v>3</v>
      </c>
      <c r="I3567" t="s">
        <v>12528</v>
      </c>
      <c r="J3567">
        <v>5</v>
      </c>
      <c r="K3567" t="s">
        <v>12529</v>
      </c>
      <c r="L3567" t="s">
        <v>12530</v>
      </c>
    </row>
    <row r="3568" spans="1:12" x14ac:dyDescent="0.3">
      <c r="A3568" t="s">
        <v>12512</v>
      </c>
      <c r="B3568" t="s">
        <v>12513</v>
      </c>
      <c r="C3568" t="s">
        <v>14</v>
      </c>
      <c r="D3568">
        <v>39.955440000000003</v>
      </c>
      <c r="E3568">
        <v>-75.156988999999996</v>
      </c>
      <c r="F3568" t="s">
        <v>12514</v>
      </c>
      <c r="G3568">
        <v>398</v>
      </c>
      <c r="H3568">
        <v>3</v>
      </c>
      <c r="I3568" t="s">
        <v>12531</v>
      </c>
      <c r="J3568">
        <v>4</v>
      </c>
      <c r="L3568" t="s">
        <v>12532</v>
      </c>
    </row>
    <row r="3569" spans="1:12" x14ac:dyDescent="0.3">
      <c r="A3569" t="s">
        <v>12512</v>
      </c>
      <c r="B3569" t="s">
        <v>12513</v>
      </c>
      <c r="C3569" t="s">
        <v>14</v>
      </c>
      <c r="D3569">
        <v>39.955440000000003</v>
      </c>
      <c r="E3569">
        <v>-75.156988999999996</v>
      </c>
      <c r="F3569" t="s">
        <v>12514</v>
      </c>
      <c r="G3569">
        <v>398</v>
      </c>
      <c r="H3569">
        <v>3</v>
      </c>
      <c r="I3569" t="s">
        <v>12533</v>
      </c>
      <c r="J3569">
        <v>2</v>
      </c>
      <c r="L3569" t="s">
        <v>4243</v>
      </c>
    </row>
    <row r="3570" spans="1:12" x14ac:dyDescent="0.3">
      <c r="A3570" t="s">
        <v>12512</v>
      </c>
      <c r="B3570" t="s">
        <v>12513</v>
      </c>
      <c r="C3570" t="s">
        <v>14</v>
      </c>
      <c r="D3570">
        <v>39.955440000000003</v>
      </c>
      <c r="E3570">
        <v>-75.156988999999996</v>
      </c>
      <c r="F3570" t="s">
        <v>12514</v>
      </c>
      <c r="G3570">
        <v>398</v>
      </c>
      <c r="H3570">
        <v>3</v>
      </c>
      <c r="I3570" t="s">
        <v>12534</v>
      </c>
      <c r="J3570">
        <v>4</v>
      </c>
      <c r="K3570" t="s">
        <v>12535</v>
      </c>
      <c r="L3570" t="s">
        <v>12536</v>
      </c>
    </row>
    <row r="3571" spans="1:12" x14ac:dyDescent="0.3">
      <c r="A3571" t="s">
        <v>12512</v>
      </c>
      <c r="B3571" t="s">
        <v>12513</v>
      </c>
      <c r="C3571" t="s">
        <v>14</v>
      </c>
      <c r="D3571">
        <v>39.955440000000003</v>
      </c>
      <c r="E3571">
        <v>-75.156988999999996</v>
      </c>
      <c r="F3571" t="s">
        <v>12514</v>
      </c>
      <c r="G3571">
        <v>398</v>
      </c>
      <c r="H3571">
        <v>3</v>
      </c>
      <c r="I3571" t="s">
        <v>12537</v>
      </c>
      <c r="J3571">
        <v>4</v>
      </c>
      <c r="K3571" t="s">
        <v>12538</v>
      </c>
      <c r="L3571" t="s">
        <v>12539</v>
      </c>
    </row>
    <row r="3572" spans="1:12" x14ac:dyDescent="0.3">
      <c r="A3572" t="s">
        <v>12540</v>
      </c>
      <c r="B3572" t="s">
        <v>12541</v>
      </c>
      <c r="C3572" t="s">
        <v>14</v>
      </c>
      <c r="D3572">
        <v>39.948627199999997</v>
      </c>
      <c r="E3572">
        <v>-75.166635600000006</v>
      </c>
      <c r="F3572" t="s">
        <v>12542</v>
      </c>
      <c r="G3572">
        <v>396</v>
      </c>
      <c r="H3572">
        <v>3.5</v>
      </c>
      <c r="I3572" t="s">
        <v>12543</v>
      </c>
      <c r="J3572">
        <v>3</v>
      </c>
      <c r="K3572" t="s">
        <v>12544</v>
      </c>
      <c r="L3572" t="s">
        <v>12545</v>
      </c>
    </row>
    <row r="3573" spans="1:12" x14ac:dyDescent="0.3">
      <c r="A3573" t="s">
        <v>12540</v>
      </c>
      <c r="B3573" t="s">
        <v>12541</v>
      </c>
      <c r="C3573" t="s">
        <v>14</v>
      </c>
      <c r="D3573">
        <v>39.948627199999997</v>
      </c>
      <c r="E3573">
        <v>-75.166635600000006</v>
      </c>
      <c r="F3573" t="s">
        <v>12542</v>
      </c>
      <c r="G3573">
        <v>396</v>
      </c>
      <c r="H3573">
        <v>3.5</v>
      </c>
      <c r="I3573" t="s">
        <v>12546</v>
      </c>
      <c r="J3573">
        <v>3</v>
      </c>
      <c r="L3573" t="s">
        <v>12547</v>
      </c>
    </row>
    <row r="3574" spans="1:12" x14ac:dyDescent="0.3">
      <c r="A3574" t="s">
        <v>12540</v>
      </c>
      <c r="B3574" t="s">
        <v>12541</v>
      </c>
      <c r="C3574" t="s">
        <v>14</v>
      </c>
      <c r="D3574">
        <v>39.948627199999997</v>
      </c>
      <c r="E3574">
        <v>-75.166635600000006</v>
      </c>
      <c r="F3574" t="s">
        <v>12542</v>
      </c>
      <c r="G3574">
        <v>396</v>
      </c>
      <c r="H3574">
        <v>3.5</v>
      </c>
      <c r="I3574" t="s">
        <v>12548</v>
      </c>
      <c r="J3574">
        <v>5</v>
      </c>
      <c r="K3574" t="s">
        <v>12549</v>
      </c>
      <c r="L3574" t="e">
        <f>-Y7125RYaDpJXTKnr9cW8A</f>
        <v>#NAME?</v>
      </c>
    </row>
    <row r="3575" spans="1:12" x14ac:dyDescent="0.3">
      <c r="A3575" t="s">
        <v>12540</v>
      </c>
      <c r="B3575" t="s">
        <v>12541</v>
      </c>
      <c r="C3575" t="s">
        <v>14</v>
      </c>
      <c r="D3575">
        <v>39.948627199999997</v>
      </c>
      <c r="E3575">
        <v>-75.166635600000006</v>
      </c>
      <c r="F3575" t="s">
        <v>12542</v>
      </c>
      <c r="G3575">
        <v>396</v>
      </c>
      <c r="H3575">
        <v>3.5</v>
      </c>
      <c r="I3575" t="s">
        <v>12550</v>
      </c>
      <c r="J3575">
        <v>5</v>
      </c>
      <c r="L3575" t="s">
        <v>12551</v>
      </c>
    </row>
    <row r="3576" spans="1:12" x14ac:dyDescent="0.3">
      <c r="A3576" t="s">
        <v>12540</v>
      </c>
      <c r="B3576" t="s">
        <v>12541</v>
      </c>
      <c r="C3576" t="s">
        <v>14</v>
      </c>
      <c r="D3576">
        <v>39.948627199999997</v>
      </c>
      <c r="E3576">
        <v>-75.166635600000006</v>
      </c>
      <c r="F3576" t="s">
        <v>12542</v>
      </c>
      <c r="G3576">
        <v>396</v>
      </c>
      <c r="H3576">
        <v>3.5</v>
      </c>
      <c r="I3576" t="s">
        <v>12552</v>
      </c>
      <c r="J3576">
        <v>4</v>
      </c>
      <c r="K3576" t="s">
        <v>12553</v>
      </c>
      <c r="L3576" t="s">
        <v>12554</v>
      </c>
    </row>
    <row r="3577" spans="1:12" x14ac:dyDescent="0.3">
      <c r="A3577" t="s">
        <v>12540</v>
      </c>
      <c r="B3577" t="s">
        <v>12541</v>
      </c>
      <c r="C3577" t="s">
        <v>14</v>
      </c>
      <c r="D3577">
        <v>39.948627199999997</v>
      </c>
      <c r="E3577">
        <v>-75.166635600000006</v>
      </c>
      <c r="F3577" t="s">
        <v>12542</v>
      </c>
      <c r="G3577">
        <v>396</v>
      </c>
      <c r="H3577">
        <v>3.5</v>
      </c>
      <c r="I3577" t="s">
        <v>12555</v>
      </c>
      <c r="J3577">
        <v>4</v>
      </c>
      <c r="K3577" t="s">
        <v>12556</v>
      </c>
      <c r="L3577" t="s">
        <v>12557</v>
      </c>
    </row>
    <row r="3578" spans="1:12" x14ac:dyDescent="0.3">
      <c r="A3578" t="s">
        <v>12540</v>
      </c>
      <c r="B3578" t="s">
        <v>12541</v>
      </c>
      <c r="C3578" t="s">
        <v>14</v>
      </c>
      <c r="D3578">
        <v>39.948627199999997</v>
      </c>
      <c r="E3578">
        <v>-75.166635600000006</v>
      </c>
      <c r="F3578" t="s">
        <v>12542</v>
      </c>
      <c r="G3578">
        <v>396</v>
      </c>
      <c r="H3578">
        <v>3.5</v>
      </c>
      <c r="I3578" t="s">
        <v>12558</v>
      </c>
      <c r="J3578">
        <v>4</v>
      </c>
      <c r="L3578" t="s">
        <v>12559</v>
      </c>
    </row>
    <row r="3579" spans="1:12" x14ac:dyDescent="0.3">
      <c r="A3579" t="s">
        <v>12540</v>
      </c>
      <c r="B3579" t="s">
        <v>12541</v>
      </c>
      <c r="C3579" t="s">
        <v>14</v>
      </c>
      <c r="D3579">
        <v>39.948627199999997</v>
      </c>
      <c r="E3579">
        <v>-75.166635600000006</v>
      </c>
      <c r="F3579" t="s">
        <v>12542</v>
      </c>
      <c r="G3579">
        <v>396</v>
      </c>
      <c r="H3579">
        <v>3.5</v>
      </c>
      <c r="I3579" t="s">
        <v>12560</v>
      </c>
      <c r="J3579">
        <v>2</v>
      </c>
      <c r="K3579" t="s">
        <v>12561</v>
      </c>
      <c r="L3579" t="s">
        <v>12562</v>
      </c>
    </row>
    <row r="3580" spans="1:12" x14ac:dyDescent="0.3">
      <c r="A3580" t="s">
        <v>12540</v>
      </c>
      <c r="B3580" t="s">
        <v>12541</v>
      </c>
      <c r="C3580" t="s">
        <v>14</v>
      </c>
      <c r="D3580">
        <v>39.948627199999997</v>
      </c>
      <c r="E3580">
        <v>-75.166635600000006</v>
      </c>
      <c r="F3580" t="s">
        <v>12542</v>
      </c>
      <c r="G3580">
        <v>396</v>
      </c>
      <c r="H3580">
        <v>3.5</v>
      </c>
      <c r="I3580" t="s">
        <v>12563</v>
      </c>
      <c r="J3580">
        <v>4</v>
      </c>
      <c r="K3580" t="s">
        <v>12564</v>
      </c>
      <c r="L3580" t="s">
        <v>12565</v>
      </c>
    </row>
    <row r="3581" spans="1:12" x14ac:dyDescent="0.3">
      <c r="A3581" t="s">
        <v>12540</v>
      </c>
      <c r="B3581" t="s">
        <v>12541</v>
      </c>
      <c r="C3581" t="s">
        <v>14</v>
      </c>
      <c r="D3581">
        <v>39.948627199999997</v>
      </c>
      <c r="E3581">
        <v>-75.166635600000006</v>
      </c>
      <c r="F3581" t="s">
        <v>12542</v>
      </c>
      <c r="G3581">
        <v>396</v>
      </c>
      <c r="H3581">
        <v>3.5</v>
      </c>
      <c r="I3581" t="s">
        <v>12566</v>
      </c>
      <c r="J3581">
        <v>3</v>
      </c>
      <c r="K3581" t="s">
        <v>12567</v>
      </c>
      <c r="L3581" t="s">
        <v>12568</v>
      </c>
    </row>
    <row r="3582" spans="1:12" x14ac:dyDescent="0.3">
      <c r="A3582" t="s">
        <v>12569</v>
      </c>
      <c r="B3582" t="s">
        <v>12570</v>
      </c>
      <c r="C3582" t="s">
        <v>14</v>
      </c>
      <c r="D3582">
        <v>39.929659999999998</v>
      </c>
      <c r="E3582">
        <v>-75.163003000000003</v>
      </c>
      <c r="F3582" t="s">
        <v>12571</v>
      </c>
      <c r="G3582">
        <v>396</v>
      </c>
      <c r="H3582">
        <v>4.5</v>
      </c>
      <c r="I3582" t="s">
        <v>12572</v>
      </c>
      <c r="J3582">
        <v>2</v>
      </c>
      <c r="K3582" t="s">
        <v>12573</v>
      </c>
      <c r="L3582" t="s">
        <v>763</v>
      </c>
    </row>
    <row r="3583" spans="1:12" x14ac:dyDescent="0.3">
      <c r="A3583" t="s">
        <v>12569</v>
      </c>
      <c r="B3583" t="s">
        <v>12570</v>
      </c>
      <c r="C3583" t="s">
        <v>14</v>
      </c>
      <c r="D3583">
        <v>39.929659999999998</v>
      </c>
      <c r="E3583">
        <v>-75.163003000000003</v>
      </c>
      <c r="F3583" t="s">
        <v>12571</v>
      </c>
      <c r="G3583">
        <v>396</v>
      </c>
      <c r="H3583">
        <v>4.5</v>
      </c>
      <c r="I3583" t="s">
        <v>12574</v>
      </c>
      <c r="J3583">
        <v>4</v>
      </c>
      <c r="K3583" t="s">
        <v>12575</v>
      </c>
      <c r="L3583" t="s">
        <v>2262</v>
      </c>
    </row>
    <row r="3584" spans="1:12" x14ac:dyDescent="0.3">
      <c r="A3584" t="s">
        <v>12569</v>
      </c>
      <c r="B3584" t="s">
        <v>12570</v>
      </c>
      <c r="C3584" t="s">
        <v>14</v>
      </c>
      <c r="D3584">
        <v>39.929659999999998</v>
      </c>
      <c r="E3584">
        <v>-75.163003000000003</v>
      </c>
      <c r="F3584" t="s">
        <v>12571</v>
      </c>
      <c r="G3584">
        <v>396</v>
      </c>
      <c r="H3584">
        <v>4.5</v>
      </c>
      <c r="I3584" t="s">
        <v>12576</v>
      </c>
      <c r="J3584">
        <v>2</v>
      </c>
      <c r="K3584" t="s">
        <v>12577</v>
      </c>
      <c r="L3584" t="s">
        <v>12578</v>
      </c>
    </row>
    <row r="3585" spans="1:20" x14ac:dyDescent="0.3">
      <c r="A3585" t="s">
        <v>12569</v>
      </c>
      <c r="B3585" t="s">
        <v>12570</v>
      </c>
      <c r="C3585" t="s">
        <v>14</v>
      </c>
      <c r="D3585">
        <v>39.929659999999998</v>
      </c>
      <c r="E3585">
        <v>-75.163003000000003</v>
      </c>
      <c r="F3585" t="s">
        <v>12571</v>
      </c>
      <c r="G3585">
        <v>396</v>
      </c>
      <c r="H3585">
        <v>4.5</v>
      </c>
      <c r="I3585" t="s">
        <v>12579</v>
      </c>
      <c r="J3585">
        <v>5</v>
      </c>
      <c r="K3585" t="s">
        <v>12580</v>
      </c>
      <c r="L3585" t="s">
        <v>12581</v>
      </c>
    </row>
    <row r="3586" spans="1:20" x14ac:dyDescent="0.3">
      <c r="A3586" t="s">
        <v>12569</v>
      </c>
      <c r="B3586" t="s">
        <v>12570</v>
      </c>
      <c r="C3586" t="s">
        <v>14</v>
      </c>
      <c r="D3586">
        <v>39.929659999999998</v>
      </c>
      <c r="E3586">
        <v>-75.163003000000003</v>
      </c>
      <c r="F3586" t="s">
        <v>12571</v>
      </c>
      <c r="G3586">
        <v>396</v>
      </c>
      <c r="H3586">
        <v>4.5</v>
      </c>
      <c r="I3586" t="s">
        <v>12582</v>
      </c>
      <c r="J3586">
        <v>5</v>
      </c>
      <c r="K3586" t="s">
        <v>12583</v>
      </c>
      <c r="L3586" t="s">
        <v>12584</v>
      </c>
    </row>
    <row r="3587" spans="1:20" x14ac:dyDescent="0.3">
      <c r="A3587" t="s">
        <v>12569</v>
      </c>
      <c r="B3587" t="s">
        <v>12570</v>
      </c>
      <c r="C3587" t="s">
        <v>14</v>
      </c>
      <c r="D3587">
        <v>39.929659999999998</v>
      </c>
      <c r="E3587">
        <v>-75.163003000000003</v>
      </c>
      <c r="F3587" t="s">
        <v>12571</v>
      </c>
      <c r="G3587">
        <v>396</v>
      </c>
      <c r="H3587">
        <v>4.5</v>
      </c>
      <c r="I3587" t="s">
        <v>12585</v>
      </c>
      <c r="J3587">
        <v>2</v>
      </c>
      <c r="K3587" t="s">
        <v>12586</v>
      </c>
      <c r="L3587" t="s">
        <v>12587</v>
      </c>
    </row>
    <row r="3588" spans="1:20" x14ac:dyDescent="0.3">
      <c r="A3588" t="s">
        <v>12569</v>
      </c>
      <c r="B3588" t="s">
        <v>12570</v>
      </c>
      <c r="C3588" t="s">
        <v>14</v>
      </c>
      <c r="D3588">
        <v>39.929659999999998</v>
      </c>
      <c r="E3588">
        <v>-75.163003000000003</v>
      </c>
      <c r="F3588" t="s">
        <v>12571</v>
      </c>
      <c r="G3588">
        <v>396</v>
      </c>
      <c r="H3588">
        <v>4.5</v>
      </c>
      <c r="I3588" t="s">
        <v>12588</v>
      </c>
      <c r="J3588">
        <v>5</v>
      </c>
      <c r="K3588" t="s">
        <v>12589</v>
      </c>
      <c r="L3588" t="s">
        <v>12590</v>
      </c>
    </row>
    <row r="3589" spans="1:20" x14ac:dyDescent="0.3">
      <c r="A3589" t="s">
        <v>12569</v>
      </c>
      <c r="B3589" t="s">
        <v>12570</v>
      </c>
      <c r="C3589" t="s">
        <v>14</v>
      </c>
      <c r="D3589">
        <v>39.929659999999998</v>
      </c>
      <c r="E3589">
        <v>-75.163003000000003</v>
      </c>
      <c r="F3589" t="s">
        <v>12571</v>
      </c>
      <c r="G3589">
        <v>396</v>
      </c>
      <c r="H3589">
        <v>4.5</v>
      </c>
      <c r="I3589" t="s">
        <v>12591</v>
      </c>
      <c r="J3589">
        <v>5</v>
      </c>
      <c r="K3589" t="s">
        <v>12592</v>
      </c>
      <c r="L3589" t="s">
        <v>6429</v>
      </c>
    </row>
    <row r="3590" spans="1:20" x14ac:dyDescent="0.3">
      <c r="A3590" t="s">
        <v>12569</v>
      </c>
      <c r="B3590" t="s">
        <v>12570</v>
      </c>
      <c r="C3590" t="s">
        <v>14</v>
      </c>
      <c r="D3590">
        <v>39.929659999999998</v>
      </c>
      <c r="E3590">
        <v>-75.163003000000003</v>
      </c>
      <c r="F3590" t="s">
        <v>12571</v>
      </c>
      <c r="G3590">
        <v>396</v>
      </c>
      <c r="H3590">
        <v>4.5</v>
      </c>
      <c r="I3590" t="s">
        <v>12593</v>
      </c>
      <c r="J3590">
        <v>5</v>
      </c>
      <c r="L3590" t="s">
        <v>12594</v>
      </c>
    </row>
    <row r="3591" spans="1:20" x14ac:dyDescent="0.3">
      <c r="A3591" t="s">
        <v>12569</v>
      </c>
      <c r="B3591" t="s">
        <v>12570</v>
      </c>
      <c r="C3591" t="s">
        <v>14</v>
      </c>
      <c r="D3591">
        <v>39.929659999999998</v>
      </c>
      <c r="E3591">
        <v>-75.163003000000003</v>
      </c>
      <c r="F3591" t="s">
        <v>12571</v>
      </c>
      <c r="G3591">
        <v>396</v>
      </c>
      <c r="H3591">
        <v>4.5</v>
      </c>
      <c r="I3591" t="s">
        <v>12595</v>
      </c>
      <c r="J3591">
        <v>5</v>
      </c>
      <c r="K3591" t="s">
        <v>12596</v>
      </c>
      <c r="L3591" t="s">
        <v>12597</v>
      </c>
    </row>
    <row r="3592" spans="1:20" x14ac:dyDescent="0.3">
      <c r="A3592" t="s">
        <v>12598</v>
      </c>
      <c r="B3592" t="s">
        <v>12599</v>
      </c>
      <c r="C3592" t="s">
        <v>14</v>
      </c>
      <c r="D3592">
        <v>39.964484388800003</v>
      </c>
      <c r="E3592">
        <v>-75.161860059899993</v>
      </c>
      <c r="F3592" t="s">
        <v>12600</v>
      </c>
      <c r="G3592">
        <v>395</v>
      </c>
      <c r="H3592">
        <v>3.5</v>
      </c>
      <c r="I3592" t="s">
        <v>12601</v>
      </c>
      <c r="J3592">
        <v>3</v>
      </c>
      <c r="K3592" t="s">
        <v>12602</v>
      </c>
      <c r="L3592" t="s">
        <v>12603</v>
      </c>
    </row>
    <row r="3593" spans="1:20" x14ac:dyDescent="0.3">
      <c r="A3593" t="s">
        <v>12598</v>
      </c>
      <c r="B3593" t="s">
        <v>12599</v>
      </c>
      <c r="C3593" t="s">
        <v>14</v>
      </c>
      <c r="D3593">
        <v>39.964484388800003</v>
      </c>
      <c r="E3593">
        <v>-75.161860059899993</v>
      </c>
      <c r="F3593" t="s">
        <v>12600</v>
      </c>
      <c r="G3593">
        <v>395</v>
      </c>
      <c r="H3593">
        <v>3.5</v>
      </c>
      <c r="I3593" t="s">
        <v>12604</v>
      </c>
      <c r="J3593">
        <v>4</v>
      </c>
      <c r="K3593" t="s">
        <v>12605</v>
      </c>
      <c r="L3593" t="s">
        <v>12606</v>
      </c>
    </row>
    <row r="3594" spans="1:20" x14ac:dyDescent="0.3">
      <c r="A3594" t="s">
        <v>12598</v>
      </c>
      <c r="B3594" t="s">
        <v>12599</v>
      </c>
      <c r="C3594" t="s">
        <v>14</v>
      </c>
      <c r="D3594">
        <v>39.964484388800003</v>
      </c>
      <c r="E3594">
        <v>-75.161860059899993</v>
      </c>
      <c r="F3594" t="s">
        <v>12600</v>
      </c>
      <c r="G3594">
        <v>395</v>
      </c>
      <c r="H3594">
        <v>3.5</v>
      </c>
      <c r="I3594" t="s">
        <v>12607</v>
      </c>
      <c r="J3594">
        <v>2</v>
      </c>
      <c r="K3594" t="s">
        <v>12608</v>
      </c>
      <c r="L3594" t="s">
        <v>12609</v>
      </c>
    </row>
    <row r="3595" spans="1:20" x14ac:dyDescent="0.3">
      <c r="A3595" t="s">
        <v>12598</v>
      </c>
      <c r="B3595" t="s">
        <v>12599</v>
      </c>
      <c r="C3595" t="s">
        <v>14</v>
      </c>
      <c r="D3595">
        <v>39.964484388800003</v>
      </c>
      <c r="E3595">
        <v>-75.161860059899993</v>
      </c>
      <c r="F3595" t="s">
        <v>12600</v>
      </c>
      <c r="G3595">
        <v>395</v>
      </c>
      <c r="H3595">
        <v>3.5</v>
      </c>
      <c r="I3595" t="s">
        <v>12610</v>
      </c>
      <c r="J3595">
        <v>5</v>
      </c>
      <c r="K3595" t="s">
        <v>12611</v>
      </c>
      <c r="L3595" t="s">
        <v>9403</v>
      </c>
    </row>
    <row r="3596" spans="1:20" x14ac:dyDescent="0.3">
      <c r="A3596" t="s">
        <v>12598</v>
      </c>
      <c r="B3596" t="s">
        <v>12599</v>
      </c>
      <c r="C3596" t="s">
        <v>14</v>
      </c>
      <c r="D3596">
        <v>39.964484388800003</v>
      </c>
      <c r="E3596">
        <v>-75.161860059899993</v>
      </c>
      <c r="F3596" t="s">
        <v>12600</v>
      </c>
      <c r="G3596">
        <v>395</v>
      </c>
      <c r="H3596">
        <v>3.5</v>
      </c>
      <c r="I3596" t="s">
        <v>12612</v>
      </c>
      <c r="J3596">
        <v>3</v>
      </c>
      <c r="K3596" t="s">
        <v>12613</v>
      </c>
      <c r="L3596" t="s">
        <v>5615</v>
      </c>
    </row>
    <row r="3597" spans="1:20" x14ac:dyDescent="0.3">
      <c r="A3597" t="s">
        <v>12598</v>
      </c>
      <c r="B3597" t="s">
        <v>12599</v>
      </c>
      <c r="C3597" t="s">
        <v>14</v>
      </c>
      <c r="D3597">
        <v>39.964484388800003</v>
      </c>
      <c r="E3597">
        <v>-75.161860059899993</v>
      </c>
      <c r="F3597" t="s">
        <v>12600</v>
      </c>
      <c r="G3597">
        <v>395</v>
      </c>
      <c r="H3597">
        <v>3.5</v>
      </c>
      <c r="I3597" t="s">
        <v>12614</v>
      </c>
      <c r="J3597">
        <v>3</v>
      </c>
      <c r="K3597" t="s">
        <v>12615</v>
      </c>
      <c r="L3597" t="s">
        <v>12616</v>
      </c>
    </row>
    <row r="3598" spans="1:20" x14ac:dyDescent="0.3">
      <c r="A3598" t="s">
        <v>12598</v>
      </c>
      <c r="B3598" t="s">
        <v>12599</v>
      </c>
      <c r="C3598" t="s">
        <v>14</v>
      </c>
      <c r="D3598">
        <v>39.964484388800003</v>
      </c>
      <c r="E3598">
        <v>-75.161860059899993</v>
      </c>
      <c r="F3598" t="s">
        <v>12600</v>
      </c>
      <c r="G3598">
        <v>395</v>
      </c>
      <c r="H3598">
        <v>3.5</v>
      </c>
      <c r="I3598" t="s">
        <v>12617</v>
      </c>
      <c r="J3598">
        <v>3</v>
      </c>
      <c r="K3598" t="s">
        <v>12618</v>
      </c>
      <c r="L3598" t="s">
        <v>12619</v>
      </c>
    </row>
    <row r="3599" spans="1:20" x14ac:dyDescent="0.3">
      <c r="A3599" t="s">
        <v>12598</v>
      </c>
      <c r="B3599" t="s">
        <v>12599</v>
      </c>
      <c r="C3599" t="s">
        <v>14</v>
      </c>
      <c r="D3599">
        <v>39.964484388800003</v>
      </c>
      <c r="E3599">
        <v>-75.161860059899993</v>
      </c>
      <c r="F3599" t="s">
        <v>12600</v>
      </c>
      <c r="G3599">
        <v>395</v>
      </c>
      <c r="H3599">
        <v>3.5</v>
      </c>
      <c r="I3599" t="s">
        <v>12620</v>
      </c>
      <c r="J3599">
        <v>4</v>
      </c>
      <c r="K3599" t="s">
        <v>12621</v>
      </c>
      <c r="L3599" t="s">
        <v>12622</v>
      </c>
      <c r="M3599" t="s">
        <v>12623</v>
      </c>
      <c r="N3599" t="s">
        <v>12624</v>
      </c>
      <c r="O3599" t="s">
        <v>12625</v>
      </c>
      <c r="P3599" t="s">
        <v>12626</v>
      </c>
      <c r="Q3599" t="s">
        <v>12627</v>
      </c>
      <c r="R3599" t="s">
        <v>12628</v>
      </c>
      <c r="S3599" t="s">
        <v>12629</v>
      </c>
      <c r="T3599" t="s">
        <v>12630</v>
      </c>
    </row>
    <row r="3600" spans="1:20" x14ac:dyDescent="0.3">
      <c r="A3600" t="s">
        <v>12598</v>
      </c>
      <c r="B3600" t="s">
        <v>12599</v>
      </c>
      <c r="C3600" t="s">
        <v>14</v>
      </c>
      <c r="D3600">
        <v>39.964484388800003</v>
      </c>
      <c r="E3600">
        <v>-75.161860059899993</v>
      </c>
      <c r="F3600" t="s">
        <v>12600</v>
      </c>
      <c r="G3600">
        <v>395</v>
      </c>
      <c r="H3600">
        <v>3.5</v>
      </c>
      <c r="I3600" t="s">
        <v>12631</v>
      </c>
      <c r="J3600">
        <v>5</v>
      </c>
      <c r="L3600" t="s">
        <v>12632</v>
      </c>
    </row>
    <row r="3601" spans="1:27" x14ac:dyDescent="0.3">
      <c r="A3601" t="s">
        <v>12598</v>
      </c>
      <c r="B3601" t="s">
        <v>12599</v>
      </c>
      <c r="C3601" t="s">
        <v>14</v>
      </c>
      <c r="D3601">
        <v>39.964484388800003</v>
      </c>
      <c r="E3601">
        <v>-75.161860059899993</v>
      </c>
      <c r="F3601" t="s">
        <v>12600</v>
      </c>
      <c r="G3601">
        <v>395</v>
      </c>
      <c r="H3601">
        <v>3.5</v>
      </c>
      <c r="I3601" t="s">
        <v>12633</v>
      </c>
      <c r="J3601">
        <v>4</v>
      </c>
      <c r="L3601" t="s">
        <v>12634</v>
      </c>
    </row>
    <row r="3602" spans="1:27" x14ac:dyDescent="0.3">
      <c r="A3602" t="s">
        <v>12635</v>
      </c>
      <c r="B3602" t="s">
        <v>12636</v>
      </c>
      <c r="C3602" t="s">
        <v>14</v>
      </c>
      <c r="D3602">
        <v>39.941203999999999</v>
      </c>
      <c r="E3602">
        <v>-75.165126999999998</v>
      </c>
      <c r="F3602" t="s">
        <v>12637</v>
      </c>
      <c r="G3602">
        <v>395</v>
      </c>
      <c r="H3602">
        <v>4</v>
      </c>
      <c r="I3602" t="s">
        <v>12638</v>
      </c>
      <c r="J3602">
        <v>4</v>
      </c>
      <c r="K3602" t="s">
        <v>12639</v>
      </c>
      <c r="L3602" t="s">
        <v>12640</v>
      </c>
    </row>
    <row r="3603" spans="1:27" x14ac:dyDescent="0.3">
      <c r="A3603" t="s">
        <v>12635</v>
      </c>
      <c r="B3603" t="s">
        <v>12636</v>
      </c>
      <c r="C3603" t="s">
        <v>14</v>
      </c>
      <c r="D3603">
        <v>39.941203999999999</v>
      </c>
      <c r="E3603">
        <v>-75.165126999999998</v>
      </c>
      <c r="F3603" t="s">
        <v>12637</v>
      </c>
      <c r="G3603">
        <v>395</v>
      </c>
      <c r="H3603">
        <v>4</v>
      </c>
      <c r="I3603" t="s">
        <v>12641</v>
      </c>
      <c r="J3603">
        <v>3</v>
      </c>
      <c r="K3603" t="s">
        <v>12642</v>
      </c>
      <c r="L3603" t="s">
        <v>12643</v>
      </c>
    </row>
    <row r="3604" spans="1:27" x14ac:dyDescent="0.3">
      <c r="A3604" t="s">
        <v>12635</v>
      </c>
      <c r="B3604" t="s">
        <v>12636</v>
      </c>
      <c r="C3604" t="s">
        <v>14</v>
      </c>
      <c r="D3604">
        <v>39.941203999999999</v>
      </c>
      <c r="E3604">
        <v>-75.165126999999998</v>
      </c>
      <c r="F3604" t="s">
        <v>12637</v>
      </c>
      <c r="G3604">
        <v>395</v>
      </c>
      <c r="H3604">
        <v>4</v>
      </c>
      <c r="I3604" t="s">
        <v>12644</v>
      </c>
      <c r="J3604">
        <v>3</v>
      </c>
      <c r="K3604" t="s">
        <v>12645</v>
      </c>
      <c r="L3604" t="s">
        <v>12646</v>
      </c>
      <c r="M3604" t="s">
        <v>12647</v>
      </c>
      <c r="N3604" t="s">
        <v>12648</v>
      </c>
      <c r="O3604" t="s">
        <v>12649</v>
      </c>
      <c r="P3604" t="s">
        <v>3950</v>
      </c>
    </row>
    <row r="3605" spans="1:27" x14ac:dyDescent="0.3">
      <c r="A3605" t="s">
        <v>12635</v>
      </c>
      <c r="B3605" t="s">
        <v>12636</v>
      </c>
      <c r="C3605" t="s">
        <v>14</v>
      </c>
      <c r="D3605">
        <v>39.941203999999999</v>
      </c>
      <c r="E3605">
        <v>-75.165126999999998</v>
      </c>
      <c r="F3605" t="s">
        <v>12637</v>
      </c>
      <c r="G3605">
        <v>395</v>
      </c>
      <c r="H3605">
        <v>4</v>
      </c>
      <c r="I3605" t="s">
        <v>12650</v>
      </c>
      <c r="J3605">
        <v>4</v>
      </c>
      <c r="K3605" t="s">
        <v>12651</v>
      </c>
      <c r="L3605" t="s">
        <v>12652</v>
      </c>
    </row>
    <row r="3606" spans="1:27" x14ac:dyDescent="0.3">
      <c r="A3606" t="s">
        <v>12635</v>
      </c>
      <c r="B3606" t="s">
        <v>12636</v>
      </c>
      <c r="C3606" t="s">
        <v>14</v>
      </c>
      <c r="D3606">
        <v>39.941203999999999</v>
      </c>
      <c r="E3606">
        <v>-75.165126999999998</v>
      </c>
      <c r="F3606" t="s">
        <v>12637</v>
      </c>
      <c r="G3606">
        <v>395</v>
      </c>
      <c r="H3606">
        <v>4</v>
      </c>
      <c r="I3606" t="s">
        <v>12653</v>
      </c>
      <c r="J3606">
        <v>5</v>
      </c>
      <c r="K3606" t="s">
        <v>12654</v>
      </c>
      <c r="L3606" t="s">
        <v>12655</v>
      </c>
    </row>
    <row r="3607" spans="1:27" x14ac:dyDescent="0.3">
      <c r="A3607" t="s">
        <v>12635</v>
      </c>
      <c r="B3607" t="s">
        <v>12636</v>
      </c>
      <c r="C3607" t="s">
        <v>14</v>
      </c>
      <c r="D3607">
        <v>39.941203999999999</v>
      </c>
      <c r="E3607">
        <v>-75.165126999999998</v>
      </c>
      <c r="F3607" t="s">
        <v>12637</v>
      </c>
      <c r="G3607">
        <v>395</v>
      </c>
      <c r="H3607">
        <v>4</v>
      </c>
      <c r="I3607" t="s">
        <v>12656</v>
      </c>
      <c r="J3607">
        <v>5</v>
      </c>
      <c r="K3607" t="s">
        <v>12657</v>
      </c>
      <c r="L3607" t="s">
        <v>12658</v>
      </c>
    </row>
    <row r="3608" spans="1:27" x14ac:dyDescent="0.3">
      <c r="A3608" t="s">
        <v>12635</v>
      </c>
      <c r="B3608" t="s">
        <v>12636</v>
      </c>
      <c r="C3608" t="s">
        <v>14</v>
      </c>
      <c r="D3608">
        <v>39.941203999999999</v>
      </c>
      <c r="E3608">
        <v>-75.165126999999998</v>
      </c>
      <c r="F3608" t="s">
        <v>12637</v>
      </c>
      <c r="G3608">
        <v>395</v>
      </c>
      <c r="H3608">
        <v>4</v>
      </c>
      <c r="I3608" t="s">
        <v>12659</v>
      </c>
      <c r="J3608">
        <v>2</v>
      </c>
      <c r="K3608" t="s">
        <v>12660</v>
      </c>
      <c r="L3608" t="s">
        <v>12661</v>
      </c>
      <c r="M3608" t="s">
        <v>12662</v>
      </c>
      <c r="N3608" t="s">
        <v>12663</v>
      </c>
      <c r="O3608" t="s">
        <v>12664</v>
      </c>
      <c r="P3608" t="s">
        <v>12665</v>
      </c>
      <c r="Q3608" t="s">
        <v>12666</v>
      </c>
      <c r="R3608" t="s">
        <v>12667</v>
      </c>
      <c r="S3608" t="s">
        <v>12668</v>
      </c>
      <c r="T3608" t="s">
        <v>12669</v>
      </c>
      <c r="U3608" t="s">
        <v>12668</v>
      </c>
      <c r="V3608" t="s">
        <v>12670</v>
      </c>
      <c r="W3608" t="s">
        <v>12671</v>
      </c>
      <c r="X3608" t="s">
        <v>12672</v>
      </c>
      <c r="Y3608" t="s">
        <v>12673</v>
      </c>
      <c r="Z3608" t="s">
        <v>12674</v>
      </c>
      <c r="AA3608" t="s">
        <v>12675</v>
      </c>
    </row>
    <row r="3609" spans="1:27" x14ac:dyDescent="0.3">
      <c r="A3609" t="s">
        <v>12635</v>
      </c>
      <c r="B3609" t="s">
        <v>12636</v>
      </c>
      <c r="C3609" t="s">
        <v>14</v>
      </c>
      <c r="D3609">
        <v>39.941203999999999</v>
      </c>
      <c r="E3609">
        <v>-75.165126999999998</v>
      </c>
      <c r="F3609" t="s">
        <v>12637</v>
      </c>
      <c r="G3609">
        <v>395</v>
      </c>
      <c r="H3609">
        <v>4</v>
      </c>
      <c r="I3609" t="s">
        <v>12676</v>
      </c>
      <c r="J3609">
        <v>1</v>
      </c>
      <c r="L3609" t="s">
        <v>12677</v>
      </c>
    </row>
    <row r="3610" spans="1:27" x14ac:dyDescent="0.3">
      <c r="A3610" t="s">
        <v>12635</v>
      </c>
      <c r="B3610" t="s">
        <v>12636</v>
      </c>
      <c r="C3610" t="s">
        <v>14</v>
      </c>
      <c r="D3610">
        <v>39.941203999999999</v>
      </c>
      <c r="E3610">
        <v>-75.165126999999998</v>
      </c>
      <c r="F3610" t="s">
        <v>12637</v>
      </c>
      <c r="G3610">
        <v>395</v>
      </c>
      <c r="H3610">
        <v>4</v>
      </c>
      <c r="I3610" t="s">
        <v>12678</v>
      </c>
      <c r="J3610">
        <v>5</v>
      </c>
      <c r="K3610" t="s">
        <v>12679</v>
      </c>
      <c r="L3610" t="s">
        <v>12680</v>
      </c>
    </row>
    <row r="3611" spans="1:27" x14ac:dyDescent="0.3">
      <c r="A3611" t="s">
        <v>12635</v>
      </c>
      <c r="B3611" t="s">
        <v>12636</v>
      </c>
      <c r="C3611" t="s">
        <v>14</v>
      </c>
      <c r="D3611">
        <v>39.941203999999999</v>
      </c>
      <c r="E3611">
        <v>-75.165126999999998</v>
      </c>
      <c r="F3611" t="s">
        <v>12637</v>
      </c>
      <c r="G3611">
        <v>395</v>
      </c>
      <c r="H3611">
        <v>4</v>
      </c>
      <c r="I3611" t="s">
        <v>12681</v>
      </c>
      <c r="J3611">
        <v>4</v>
      </c>
      <c r="K3611" t="s">
        <v>12682</v>
      </c>
      <c r="L3611" t="s">
        <v>12683</v>
      </c>
    </row>
    <row r="3612" spans="1:27" x14ac:dyDescent="0.3">
      <c r="A3612" t="s">
        <v>12684</v>
      </c>
      <c r="B3612" t="s">
        <v>12685</v>
      </c>
      <c r="C3612" t="s">
        <v>14</v>
      </c>
      <c r="D3612">
        <v>39.9559586568</v>
      </c>
      <c r="E3612">
        <v>-75.1906506718</v>
      </c>
      <c r="F3612" t="s">
        <v>12686</v>
      </c>
      <c r="G3612">
        <v>394</v>
      </c>
      <c r="H3612">
        <v>3</v>
      </c>
      <c r="I3612" t="s">
        <v>12687</v>
      </c>
      <c r="J3612">
        <v>5</v>
      </c>
      <c r="K3612" t="s">
        <v>12688</v>
      </c>
      <c r="L3612" t="s">
        <v>12689</v>
      </c>
    </row>
    <row r="3613" spans="1:27" x14ac:dyDescent="0.3">
      <c r="A3613" t="s">
        <v>12684</v>
      </c>
      <c r="B3613" t="s">
        <v>12685</v>
      </c>
      <c r="C3613" t="s">
        <v>14</v>
      </c>
      <c r="D3613">
        <v>39.9559586568</v>
      </c>
      <c r="E3613">
        <v>-75.1906506718</v>
      </c>
      <c r="F3613" t="s">
        <v>12686</v>
      </c>
      <c r="G3613">
        <v>394</v>
      </c>
      <c r="H3613">
        <v>3</v>
      </c>
      <c r="I3613" t="s">
        <v>12690</v>
      </c>
      <c r="J3613">
        <v>1</v>
      </c>
      <c r="L3613" t="s">
        <v>12691</v>
      </c>
    </row>
    <row r="3614" spans="1:27" x14ac:dyDescent="0.3">
      <c r="A3614" t="s">
        <v>12684</v>
      </c>
      <c r="B3614" t="s">
        <v>12685</v>
      </c>
      <c r="C3614" t="s">
        <v>14</v>
      </c>
      <c r="D3614">
        <v>39.9559586568</v>
      </c>
      <c r="E3614">
        <v>-75.1906506718</v>
      </c>
      <c r="F3614" t="s">
        <v>12686</v>
      </c>
      <c r="G3614">
        <v>394</v>
      </c>
      <c r="H3614">
        <v>3</v>
      </c>
      <c r="I3614" t="s">
        <v>12692</v>
      </c>
      <c r="J3614">
        <v>5</v>
      </c>
      <c r="K3614" t="s">
        <v>12693</v>
      </c>
      <c r="L3614" t="s">
        <v>12694</v>
      </c>
    </row>
    <row r="3615" spans="1:27" x14ac:dyDescent="0.3">
      <c r="A3615" t="s">
        <v>12684</v>
      </c>
      <c r="B3615" t="s">
        <v>12685</v>
      </c>
      <c r="C3615" t="s">
        <v>14</v>
      </c>
      <c r="D3615">
        <v>39.9559586568</v>
      </c>
      <c r="E3615">
        <v>-75.1906506718</v>
      </c>
      <c r="F3615" t="s">
        <v>12686</v>
      </c>
      <c r="G3615">
        <v>394</v>
      </c>
      <c r="H3615">
        <v>3</v>
      </c>
      <c r="I3615" t="s">
        <v>12695</v>
      </c>
      <c r="J3615">
        <v>1</v>
      </c>
      <c r="K3615" t="s">
        <v>12696</v>
      </c>
      <c r="L3615" t="s">
        <v>12697</v>
      </c>
    </row>
    <row r="3616" spans="1:27" x14ac:dyDescent="0.3">
      <c r="A3616" t="s">
        <v>12684</v>
      </c>
      <c r="B3616" t="s">
        <v>12685</v>
      </c>
      <c r="C3616" t="s">
        <v>14</v>
      </c>
      <c r="D3616">
        <v>39.9559586568</v>
      </c>
      <c r="E3616">
        <v>-75.1906506718</v>
      </c>
      <c r="F3616" t="s">
        <v>12686</v>
      </c>
      <c r="G3616">
        <v>394</v>
      </c>
      <c r="H3616">
        <v>3</v>
      </c>
      <c r="I3616" t="s">
        <v>12698</v>
      </c>
      <c r="J3616">
        <v>3</v>
      </c>
      <c r="K3616" t="s">
        <v>12699</v>
      </c>
      <c r="L3616" t="s">
        <v>12700</v>
      </c>
    </row>
    <row r="3617" spans="1:14" x14ac:dyDescent="0.3">
      <c r="A3617" t="s">
        <v>12684</v>
      </c>
      <c r="B3617" t="s">
        <v>12685</v>
      </c>
      <c r="C3617" t="s">
        <v>14</v>
      </c>
      <c r="D3617">
        <v>39.9559586568</v>
      </c>
      <c r="E3617">
        <v>-75.1906506718</v>
      </c>
      <c r="F3617" t="s">
        <v>12686</v>
      </c>
      <c r="G3617">
        <v>394</v>
      </c>
      <c r="H3617">
        <v>3</v>
      </c>
      <c r="I3617" t="s">
        <v>12701</v>
      </c>
      <c r="J3617">
        <v>5</v>
      </c>
      <c r="L3617" t="s">
        <v>12702</v>
      </c>
    </row>
    <row r="3618" spans="1:14" x14ac:dyDescent="0.3">
      <c r="A3618" t="s">
        <v>12684</v>
      </c>
      <c r="B3618" t="s">
        <v>12685</v>
      </c>
      <c r="C3618" t="s">
        <v>14</v>
      </c>
      <c r="D3618">
        <v>39.9559586568</v>
      </c>
      <c r="E3618">
        <v>-75.1906506718</v>
      </c>
      <c r="F3618" t="s">
        <v>12686</v>
      </c>
      <c r="G3618">
        <v>394</v>
      </c>
      <c r="H3618">
        <v>3</v>
      </c>
      <c r="I3618" t="s">
        <v>12703</v>
      </c>
      <c r="J3618">
        <v>4</v>
      </c>
      <c r="K3618" t="s">
        <v>12704</v>
      </c>
      <c r="L3618" t="s">
        <v>12705</v>
      </c>
    </row>
    <row r="3619" spans="1:14" x14ac:dyDescent="0.3">
      <c r="A3619" t="s">
        <v>12684</v>
      </c>
      <c r="B3619" t="s">
        <v>12685</v>
      </c>
      <c r="C3619" t="s">
        <v>14</v>
      </c>
      <c r="D3619">
        <v>39.9559586568</v>
      </c>
      <c r="E3619">
        <v>-75.1906506718</v>
      </c>
      <c r="F3619" t="s">
        <v>12686</v>
      </c>
      <c r="G3619">
        <v>394</v>
      </c>
      <c r="H3619">
        <v>3</v>
      </c>
      <c r="I3619" t="s">
        <v>12706</v>
      </c>
      <c r="J3619">
        <v>5</v>
      </c>
      <c r="K3619" t="s">
        <v>12707</v>
      </c>
      <c r="L3619" t="s">
        <v>12708</v>
      </c>
    </row>
    <row r="3620" spans="1:14" x14ac:dyDescent="0.3">
      <c r="A3620" t="s">
        <v>12684</v>
      </c>
      <c r="B3620" t="s">
        <v>12685</v>
      </c>
      <c r="C3620" t="s">
        <v>14</v>
      </c>
      <c r="D3620">
        <v>39.9559586568</v>
      </c>
      <c r="E3620">
        <v>-75.1906506718</v>
      </c>
      <c r="F3620" t="s">
        <v>12686</v>
      </c>
      <c r="G3620">
        <v>394</v>
      </c>
      <c r="H3620">
        <v>3</v>
      </c>
      <c r="I3620" t="s">
        <v>12709</v>
      </c>
      <c r="J3620">
        <v>4</v>
      </c>
      <c r="K3620" t="s">
        <v>12710</v>
      </c>
      <c r="L3620" t="s">
        <v>12711</v>
      </c>
    </row>
    <row r="3621" spans="1:14" x14ac:dyDescent="0.3">
      <c r="A3621" t="s">
        <v>12684</v>
      </c>
      <c r="B3621" t="s">
        <v>12685</v>
      </c>
      <c r="C3621" t="s">
        <v>14</v>
      </c>
      <c r="D3621">
        <v>39.9559586568</v>
      </c>
      <c r="E3621">
        <v>-75.1906506718</v>
      </c>
      <c r="F3621" t="s">
        <v>12686</v>
      </c>
      <c r="G3621">
        <v>394</v>
      </c>
      <c r="H3621">
        <v>3</v>
      </c>
      <c r="I3621" t="s">
        <v>12712</v>
      </c>
      <c r="J3621">
        <v>3</v>
      </c>
      <c r="K3621" t="s">
        <v>12713</v>
      </c>
      <c r="L3621" t="s">
        <v>12714</v>
      </c>
    </row>
    <row r="3622" spans="1:14" x14ac:dyDescent="0.3">
      <c r="A3622" t="s">
        <v>12715</v>
      </c>
      <c r="B3622" t="s">
        <v>12716</v>
      </c>
      <c r="C3622" t="s">
        <v>14</v>
      </c>
      <c r="D3622">
        <v>40.029131900000003</v>
      </c>
      <c r="E3622">
        <v>-75.206312199999999</v>
      </c>
      <c r="F3622" t="s">
        <v>12717</v>
      </c>
      <c r="G3622">
        <v>394</v>
      </c>
      <c r="H3622">
        <v>4</v>
      </c>
      <c r="I3622" t="s">
        <v>12718</v>
      </c>
      <c r="J3622">
        <v>5</v>
      </c>
      <c r="K3622" t="s">
        <v>12719</v>
      </c>
      <c r="L3622" t="s">
        <v>12720</v>
      </c>
      <c r="M3622" t="s">
        <v>12721</v>
      </c>
      <c r="N3622" t="s">
        <v>12722</v>
      </c>
    </row>
    <row r="3623" spans="1:14" x14ac:dyDescent="0.3">
      <c r="A3623" t="s">
        <v>12715</v>
      </c>
      <c r="B3623" t="s">
        <v>12716</v>
      </c>
      <c r="C3623" t="s">
        <v>14</v>
      </c>
      <c r="D3623">
        <v>40.029131900000003</v>
      </c>
      <c r="E3623">
        <v>-75.206312199999999</v>
      </c>
      <c r="F3623" t="s">
        <v>12717</v>
      </c>
      <c r="G3623">
        <v>394</v>
      </c>
      <c r="H3623">
        <v>4</v>
      </c>
      <c r="I3623" t="s">
        <v>12723</v>
      </c>
      <c r="J3623">
        <v>4</v>
      </c>
      <c r="L3623" t="s">
        <v>6643</v>
      </c>
    </row>
    <row r="3624" spans="1:14" x14ac:dyDescent="0.3">
      <c r="A3624" t="s">
        <v>12715</v>
      </c>
      <c r="B3624" t="s">
        <v>12716</v>
      </c>
      <c r="C3624" t="s">
        <v>14</v>
      </c>
      <c r="D3624">
        <v>40.029131900000003</v>
      </c>
      <c r="E3624">
        <v>-75.206312199999999</v>
      </c>
      <c r="F3624" t="s">
        <v>12717</v>
      </c>
      <c r="G3624">
        <v>394</v>
      </c>
      <c r="H3624">
        <v>4</v>
      </c>
      <c r="I3624" t="s">
        <v>12724</v>
      </c>
      <c r="J3624">
        <v>5</v>
      </c>
      <c r="K3624" t="s">
        <v>12725</v>
      </c>
      <c r="L3624" t="s">
        <v>829</v>
      </c>
    </row>
    <row r="3625" spans="1:14" x14ac:dyDescent="0.3">
      <c r="A3625" t="s">
        <v>12715</v>
      </c>
      <c r="B3625" t="s">
        <v>12716</v>
      </c>
      <c r="C3625" t="s">
        <v>14</v>
      </c>
      <c r="D3625">
        <v>40.029131900000003</v>
      </c>
      <c r="E3625">
        <v>-75.206312199999999</v>
      </c>
      <c r="F3625" t="s">
        <v>12717</v>
      </c>
      <c r="G3625">
        <v>394</v>
      </c>
      <c r="H3625">
        <v>4</v>
      </c>
      <c r="I3625" t="s">
        <v>12726</v>
      </c>
      <c r="J3625">
        <v>2</v>
      </c>
      <c r="L3625" t="s">
        <v>9274</v>
      </c>
    </row>
    <row r="3626" spans="1:14" x14ac:dyDescent="0.3">
      <c r="A3626" t="s">
        <v>12715</v>
      </c>
      <c r="B3626" t="s">
        <v>12716</v>
      </c>
      <c r="C3626" t="s">
        <v>14</v>
      </c>
      <c r="D3626">
        <v>40.029131900000003</v>
      </c>
      <c r="E3626">
        <v>-75.206312199999999</v>
      </c>
      <c r="F3626" t="s">
        <v>12717</v>
      </c>
      <c r="G3626">
        <v>394</v>
      </c>
      <c r="H3626">
        <v>4</v>
      </c>
      <c r="I3626" t="s">
        <v>12727</v>
      </c>
      <c r="J3626">
        <v>5</v>
      </c>
      <c r="K3626" t="s">
        <v>12728</v>
      </c>
      <c r="L3626" t="s">
        <v>12729</v>
      </c>
    </row>
    <row r="3627" spans="1:14" x14ac:dyDescent="0.3">
      <c r="A3627" t="s">
        <v>12715</v>
      </c>
      <c r="B3627" t="s">
        <v>12716</v>
      </c>
      <c r="C3627" t="s">
        <v>14</v>
      </c>
      <c r="D3627">
        <v>40.029131900000003</v>
      </c>
      <c r="E3627">
        <v>-75.206312199999999</v>
      </c>
      <c r="F3627" t="s">
        <v>12717</v>
      </c>
      <c r="G3627">
        <v>394</v>
      </c>
      <c r="H3627">
        <v>4</v>
      </c>
      <c r="I3627" t="s">
        <v>12730</v>
      </c>
      <c r="J3627">
        <v>5</v>
      </c>
      <c r="K3627" t="s">
        <v>12731</v>
      </c>
      <c r="L3627" t="s">
        <v>12732</v>
      </c>
    </row>
    <row r="3628" spans="1:14" x14ac:dyDescent="0.3">
      <c r="A3628" t="s">
        <v>12715</v>
      </c>
      <c r="B3628" t="s">
        <v>12716</v>
      </c>
      <c r="C3628" t="s">
        <v>14</v>
      </c>
      <c r="D3628">
        <v>40.029131900000003</v>
      </c>
      <c r="E3628">
        <v>-75.206312199999999</v>
      </c>
      <c r="F3628" t="s">
        <v>12717</v>
      </c>
      <c r="G3628">
        <v>394</v>
      </c>
      <c r="H3628">
        <v>4</v>
      </c>
      <c r="I3628" t="s">
        <v>12733</v>
      </c>
      <c r="J3628">
        <v>5</v>
      </c>
      <c r="K3628" t="s">
        <v>12734</v>
      </c>
      <c r="L3628" t="s">
        <v>12735</v>
      </c>
    </row>
    <row r="3629" spans="1:14" x14ac:dyDescent="0.3">
      <c r="A3629" t="s">
        <v>12736</v>
      </c>
      <c r="B3629" t="s">
        <v>12737</v>
      </c>
    </row>
    <row r="3630" spans="1:14" x14ac:dyDescent="0.3">
      <c r="A3630" t="s">
        <v>12715</v>
      </c>
      <c r="B3630" t="s">
        <v>12716</v>
      </c>
      <c r="C3630" t="s">
        <v>14</v>
      </c>
      <c r="D3630">
        <v>40.029131900000003</v>
      </c>
      <c r="E3630">
        <v>-75.206312199999999</v>
      </c>
      <c r="F3630" t="s">
        <v>12717</v>
      </c>
      <c r="G3630">
        <v>394</v>
      </c>
      <c r="H3630">
        <v>4</v>
      </c>
      <c r="I3630" t="s">
        <v>12738</v>
      </c>
      <c r="J3630">
        <v>4</v>
      </c>
      <c r="K3630" t="s">
        <v>12739</v>
      </c>
      <c r="L3630" t="s">
        <v>5360</v>
      </c>
    </row>
    <row r="3631" spans="1:14" x14ac:dyDescent="0.3">
      <c r="A3631" t="s">
        <v>12715</v>
      </c>
      <c r="B3631" t="s">
        <v>12716</v>
      </c>
      <c r="C3631" t="s">
        <v>14</v>
      </c>
      <c r="D3631">
        <v>40.029131900000003</v>
      </c>
      <c r="E3631">
        <v>-75.206312199999999</v>
      </c>
      <c r="F3631" t="s">
        <v>12717</v>
      </c>
      <c r="G3631">
        <v>394</v>
      </c>
      <c r="H3631">
        <v>4</v>
      </c>
      <c r="I3631" t="s">
        <v>12740</v>
      </c>
      <c r="J3631">
        <v>4</v>
      </c>
      <c r="K3631" t="s">
        <v>12741</v>
      </c>
      <c r="L3631" t="s">
        <v>12742</v>
      </c>
    </row>
    <row r="3632" spans="1:14" x14ac:dyDescent="0.3">
      <c r="A3632" t="s">
        <v>12715</v>
      </c>
      <c r="B3632" t="s">
        <v>12716</v>
      </c>
      <c r="C3632" t="s">
        <v>14</v>
      </c>
      <c r="D3632">
        <v>40.029131900000003</v>
      </c>
      <c r="E3632">
        <v>-75.206312199999999</v>
      </c>
      <c r="F3632" t="s">
        <v>12717</v>
      </c>
      <c r="G3632">
        <v>394</v>
      </c>
      <c r="H3632">
        <v>4</v>
      </c>
      <c r="I3632" t="s">
        <v>12743</v>
      </c>
      <c r="J3632">
        <v>4</v>
      </c>
      <c r="K3632" t="s">
        <v>12744</v>
      </c>
      <c r="L3632" t="s">
        <v>3819</v>
      </c>
    </row>
    <row r="3633" spans="1:18" x14ac:dyDescent="0.3">
      <c r="A3633" t="s">
        <v>12745</v>
      </c>
      <c r="B3633" t="s">
        <v>12746</v>
      </c>
      <c r="C3633" t="s">
        <v>14</v>
      </c>
      <c r="D3633">
        <v>39.9633982</v>
      </c>
      <c r="E3633">
        <v>-75.141152899999994</v>
      </c>
      <c r="F3633" t="s">
        <v>12747</v>
      </c>
      <c r="G3633">
        <v>394</v>
      </c>
      <c r="H3633">
        <v>3.5</v>
      </c>
      <c r="I3633" t="s">
        <v>12748</v>
      </c>
      <c r="J3633">
        <v>1</v>
      </c>
      <c r="K3633" t="s">
        <v>12749</v>
      </c>
      <c r="L3633" s="1">
        <v>19</v>
      </c>
      <c r="M3633" t="s">
        <v>12750</v>
      </c>
      <c r="N3633" t="s">
        <v>12751</v>
      </c>
      <c r="O3633" t="s">
        <v>12752</v>
      </c>
      <c r="P3633" t="s">
        <v>12753</v>
      </c>
      <c r="Q3633" t="s">
        <v>12754</v>
      </c>
      <c r="R3633" t="s">
        <v>12755</v>
      </c>
    </row>
    <row r="3634" spans="1:18" x14ac:dyDescent="0.3">
      <c r="A3634" t="s">
        <v>12745</v>
      </c>
      <c r="B3634" t="s">
        <v>12746</v>
      </c>
      <c r="C3634" t="s">
        <v>14</v>
      </c>
      <c r="D3634">
        <v>39.9633982</v>
      </c>
      <c r="E3634">
        <v>-75.141152899999994</v>
      </c>
      <c r="F3634" t="s">
        <v>12747</v>
      </c>
      <c r="G3634">
        <v>394</v>
      </c>
      <c r="H3634">
        <v>3.5</v>
      </c>
      <c r="I3634" t="s">
        <v>12756</v>
      </c>
      <c r="J3634">
        <v>4</v>
      </c>
      <c r="K3634" t="s">
        <v>12757</v>
      </c>
      <c r="L3634" t="s">
        <v>4109</v>
      </c>
    </row>
    <row r="3635" spans="1:18" x14ac:dyDescent="0.3">
      <c r="A3635" t="s">
        <v>12745</v>
      </c>
      <c r="B3635" t="s">
        <v>12746</v>
      </c>
      <c r="C3635" t="s">
        <v>14</v>
      </c>
      <c r="D3635">
        <v>39.9633982</v>
      </c>
      <c r="E3635">
        <v>-75.141152899999994</v>
      </c>
      <c r="F3635" t="s">
        <v>12747</v>
      </c>
      <c r="G3635">
        <v>394</v>
      </c>
      <c r="H3635">
        <v>3.5</v>
      </c>
      <c r="I3635" t="s">
        <v>12758</v>
      </c>
      <c r="J3635">
        <v>4</v>
      </c>
      <c r="K3635" t="s">
        <v>12759</v>
      </c>
      <c r="L3635" t="s">
        <v>12760</v>
      </c>
    </row>
    <row r="3636" spans="1:18" x14ac:dyDescent="0.3">
      <c r="A3636" t="s">
        <v>12745</v>
      </c>
      <c r="B3636" t="s">
        <v>12746</v>
      </c>
      <c r="C3636" t="s">
        <v>14</v>
      </c>
      <c r="D3636">
        <v>39.9633982</v>
      </c>
      <c r="E3636">
        <v>-75.141152899999994</v>
      </c>
      <c r="F3636" t="s">
        <v>12747</v>
      </c>
      <c r="G3636">
        <v>394</v>
      </c>
      <c r="H3636">
        <v>3.5</v>
      </c>
      <c r="I3636" t="s">
        <v>12761</v>
      </c>
      <c r="J3636">
        <v>1</v>
      </c>
      <c r="K3636" t="s">
        <v>12762</v>
      </c>
      <c r="L3636" t="s">
        <v>12763</v>
      </c>
    </row>
    <row r="3637" spans="1:18" x14ac:dyDescent="0.3">
      <c r="A3637" t="s">
        <v>12745</v>
      </c>
      <c r="B3637" t="s">
        <v>12746</v>
      </c>
      <c r="C3637" t="s">
        <v>14</v>
      </c>
      <c r="D3637">
        <v>39.9633982</v>
      </c>
      <c r="E3637">
        <v>-75.141152899999994</v>
      </c>
      <c r="F3637" t="s">
        <v>12747</v>
      </c>
      <c r="G3637">
        <v>394</v>
      </c>
      <c r="H3637">
        <v>3.5</v>
      </c>
      <c r="I3637" t="s">
        <v>12764</v>
      </c>
      <c r="J3637">
        <v>2</v>
      </c>
      <c r="K3637" t="s">
        <v>12765</v>
      </c>
      <c r="L3637" t="s">
        <v>12766</v>
      </c>
    </row>
    <row r="3638" spans="1:18" x14ac:dyDescent="0.3">
      <c r="A3638" t="s">
        <v>12745</v>
      </c>
      <c r="B3638" t="s">
        <v>12746</v>
      </c>
      <c r="C3638" t="s">
        <v>14</v>
      </c>
      <c r="D3638">
        <v>39.9633982</v>
      </c>
      <c r="E3638">
        <v>-75.141152899999994</v>
      </c>
      <c r="F3638" t="s">
        <v>12747</v>
      </c>
      <c r="G3638">
        <v>394</v>
      </c>
      <c r="H3638">
        <v>3.5</v>
      </c>
      <c r="I3638" t="s">
        <v>12767</v>
      </c>
      <c r="J3638">
        <v>5</v>
      </c>
      <c r="K3638" t="s">
        <v>12768</v>
      </c>
      <c r="L3638" t="s">
        <v>1778</v>
      </c>
    </row>
    <row r="3639" spans="1:18" x14ac:dyDescent="0.3">
      <c r="A3639" t="s">
        <v>12745</v>
      </c>
      <c r="B3639" t="s">
        <v>12746</v>
      </c>
      <c r="C3639" t="s">
        <v>14</v>
      </c>
      <c r="D3639">
        <v>39.9633982</v>
      </c>
      <c r="E3639">
        <v>-75.141152899999994</v>
      </c>
      <c r="F3639" t="s">
        <v>12747</v>
      </c>
      <c r="G3639">
        <v>394</v>
      </c>
      <c r="H3639">
        <v>3.5</v>
      </c>
      <c r="I3639" t="s">
        <v>12769</v>
      </c>
      <c r="J3639">
        <v>5</v>
      </c>
      <c r="K3639" t="s">
        <v>12770</v>
      </c>
      <c r="L3639" t="s">
        <v>12771</v>
      </c>
    </row>
    <row r="3640" spans="1:18" x14ac:dyDescent="0.3">
      <c r="A3640" t="s">
        <v>12745</v>
      </c>
      <c r="B3640" t="s">
        <v>12746</v>
      </c>
      <c r="C3640" t="s">
        <v>14</v>
      </c>
      <c r="D3640">
        <v>39.9633982</v>
      </c>
      <c r="E3640">
        <v>-75.141152899999994</v>
      </c>
      <c r="F3640" t="s">
        <v>12747</v>
      </c>
      <c r="G3640">
        <v>394</v>
      </c>
      <c r="H3640">
        <v>3.5</v>
      </c>
      <c r="I3640" t="s">
        <v>12772</v>
      </c>
      <c r="J3640">
        <v>5</v>
      </c>
      <c r="K3640" t="s">
        <v>12773</v>
      </c>
      <c r="L3640" t="s">
        <v>12774</v>
      </c>
    </row>
    <row r="3641" spans="1:18" x14ac:dyDescent="0.3">
      <c r="A3641" t="s">
        <v>12745</v>
      </c>
      <c r="B3641" t="s">
        <v>12746</v>
      </c>
      <c r="C3641" t="s">
        <v>14</v>
      </c>
      <c r="D3641">
        <v>39.9633982</v>
      </c>
      <c r="E3641">
        <v>-75.141152899999994</v>
      </c>
      <c r="F3641" t="s">
        <v>12747</v>
      </c>
      <c r="G3641">
        <v>394</v>
      </c>
      <c r="H3641">
        <v>3.5</v>
      </c>
      <c r="I3641" t="s">
        <v>12775</v>
      </c>
      <c r="J3641">
        <v>5</v>
      </c>
      <c r="L3641" t="s">
        <v>6769</v>
      </c>
    </row>
    <row r="3642" spans="1:18" x14ac:dyDescent="0.3">
      <c r="A3642" t="s">
        <v>12745</v>
      </c>
      <c r="B3642" t="s">
        <v>12746</v>
      </c>
      <c r="C3642" t="s">
        <v>14</v>
      </c>
      <c r="D3642">
        <v>39.9633982</v>
      </c>
      <c r="E3642">
        <v>-75.141152899999994</v>
      </c>
      <c r="F3642" t="s">
        <v>12747</v>
      </c>
      <c r="G3642">
        <v>394</v>
      </c>
      <c r="H3642">
        <v>3.5</v>
      </c>
      <c r="I3642" t="s">
        <v>12776</v>
      </c>
      <c r="J3642">
        <v>4</v>
      </c>
      <c r="K3642" t="s">
        <v>12777</v>
      </c>
      <c r="L3642" t="s">
        <v>12778</v>
      </c>
    </row>
    <row r="3643" spans="1:18" x14ac:dyDescent="0.3">
      <c r="A3643" t="s">
        <v>12779</v>
      </c>
      <c r="B3643" t="s">
        <v>12780</v>
      </c>
      <c r="C3643" t="s">
        <v>14</v>
      </c>
      <c r="D3643">
        <v>40.0735965366</v>
      </c>
      <c r="E3643">
        <v>-75.202614209299995</v>
      </c>
      <c r="F3643" t="s">
        <v>12781</v>
      </c>
      <c r="G3643">
        <v>394</v>
      </c>
      <c r="H3643">
        <v>3</v>
      </c>
      <c r="I3643" t="s">
        <v>12782</v>
      </c>
      <c r="J3643">
        <v>3</v>
      </c>
      <c r="K3643" t="s">
        <v>12783</v>
      </c>
      <c r="L3643" t="s">
        <v>12784</v>
      </c>
    </row>
    <row r="3644" spans="1:18" x14ac:dyDescent="0.3">
      <c r="A3644" t="s">
        <v>12779</v>
      </c>
      <c r="B3644" t="s">
        <v>12780</v>
      </c>
      <c r="C3644" t="s">
        <v>14</v>
      </c>
      <c r="D3644">
        <v>40.0735965366</v>
      </c>
      <c r="E3644">
        <v>-75.202614209299995</v>
      </c>
      <c r="F3644" t="s">
        <v>12781</v>
      </c>
      <c r="G3644">
        <v>394</v>
      </c>
      <c r="H3644">
        <v>3</v>
      </c>
      <c r="I3644" t="s">
        <v>12785</v>
      </c>
      <c r="J3644">
        <v>1</v>
      </c>
      <c r="K3644" t="s">
        <v>12786</v>
      </c>
      <c r="L3644" t="s">
        <v>12787</v>
      </c>
    </row>
    <row r="3645" spans="1:18" x14ac:dyDescent="0.3">
      <c r="A3645" t="s">
        <v>12779</v>
      </c>
      <c r="B3645" t="s">
        <v>12780</v>
      </c>
      <c r="C3645" t="s">
        <v>14</v>
      </c>
      <c r="D3645">
        <v>40.0735965366</v>
      </c>
      <c r="E3645">
        <v>-75.202614209299995</v>
      </c>
      <c r="F3645" t="s">
        <v>12781</v>
      </c>
      <c r="G3645">
        <v>394</v>
      </c>
      <c r="H3645">
        <v>3</v>
      </c>
      <c r="I3645" t="s">
        <v>12788</v>
      </c>
      <c r="J3645">
        <v>4</v>
      </c>
      <c r="L3645" t="s">
        <v>12789</v>
      </c>
    </row>
    <row r="3646" spans="1:18" x14ac:dyDescent="0.3">
      <c r="A3646" t="s">
        <v>12779</v>
      </c>
      <c r="B3646" t="s">
        <v>12780</v>
      </c>
      <c r="C3646" t="s">
        <v>14</v>
      </c>
      <c r="D3646">
        <v>40.0735965366</v>
      </c>
      <c r="E3646">
        <v>-75.202614209299995</v>
      </c>
      <c r="F3646" t="s">
        <v>12781</v>
      </c>
      <c r="G3646">
        <v>394</v>
      </c>
      <c r="H3646">
        <v>3</v>
      </c>
      <c r="I3646" t="s">
        <v>12790</v>
      </c>
      <c r="J3646">
        <v>4</v>
      </c>
      <c r="K3646" t="s">
        <v>12791</v>
      </c>
      <c r="L3646" t="s">
        <v>12792</v>
      </c>
    </row>
    <row r="3647" spans="1:18" x14ac:dyDescent="0.3">
      <c r="A3647" t="s">
        <v>12779</v>
      </c>
      <c r="B3647" t="s">
        <v>12780</v>
      </c>
      <c r="C3647" t="s">
        <v>14</v>
      </c>
      <c r="D3647">
        <v>40.0735965366</v>
      </c>
      <c r="E3647">
        <v>-75.202614209299995</v>
      </c>
      <c r="F3647" t="s">
        <v>12781</v>
      </c>
      <c r="G3647">
        <v>394</v>
      </c>
      <c r="H3647">
        <v>3</v>
      </c>
      <c r="I3647" t="s">
        <v>12793</v>
      </c>
      <c r="J3647">
        <v>3</v>
      </c>
      <c r="K3647" t="s">
        <v>12794</v>
      </c>
      <c r="L3647" t="s">
        <v>12795</v>
      </c>
    </row>
    <row r="3648" spans="1:18" x14ac:dyDescent="0.3">
      <c r="A3648" t="s">
        <v>12779</v>
      </c>
      <c r="B3648" t="s">
        <v>12780</v>
      </c>
      <c r="C3648" t="s">
        <v>14</v>
      </c>
      <c r="D3648">
        <v>40.0735965366</v>
      </c>
      <c r="E3648">
        <v>-75.202614209299995</v>
      </c>
      <c r="F3648" t="s">
        <v>12781</v>
      </c>
      <c r="G3648">
        <v>394</v>
      </c>
      <c r="H3648">
        <v>3</v>
      </c>
      <c r="I3648" t="s">
        <v>12796</v>
      </c>
      <c r="J3648">
        <v>4</v>
      </c>
      <c r="K3648" t="s">
        <v>12797</v>
      </c>
      <c r="L3648" t="s">
        <v>2335</v>
      </c>
    </row>
    <row r="3649" spans="1:12" x14ac:dyDescent="0.3">
      <c r="A3649" t="s">
        <v>12779</v>
      </c>
      <c r="B3649" t="s">
        <v>12780</v>
      </c>
      <c r="C3649" t="s">
        <v>14</v>
      </c>
      <c r="D3649">
        <v>40.0735965366</v>
      </c>
      <c r="E3649">
        <v>-75.202614209299995</v>
      </c>
      <c r="F3649" t="s">
        <v>12781</v>
      </c>
      <c r="G3649">
        <v>394</v>
      </c>
      <c r="H3649">
        <v>3</v>
      </c>
      <c r="I3649" t="s">
        <v>12798</v>
      </c>
      <c r="J3649">
        <v>2</v>
      </c>
      <c r="K3649" t="s">
        <v>12799</v>
      </c>
      <c r="L3649" t="s">
        <v>12800</v>
      </c>
    </row>
    <row r="3650" spans="1:12" x14ac:dyDescent="0.3">
      <c r="A3650" t="s">
        <v>12779</v>
      </c>
      <c r="B3650" t="s">
        <v>12780</v>
      </c>
      <c r="C3650" t="s">
        <v>14</v>
      </c>
      <c r="D3650">
        <v>40.0735965366</v>
      </c>
      <c r="E3650">
        <v>-75.202614209299995</v>
      </c>
      <c r="F3650" t="s">
        <v>12781</v>
      </c>
      <c r="G3650">
        <v>394</v>
      </c>
      <c r="H3650">
        <v>3</v>
      </c>
      <c r="I3650" t="s">
        <v>12801</v>
      </c>
      <c r="J3650">
        <v>2</v>
      </c>
      <c r="K3650" t="s">
        <v>12802</v>
      </c>
      <c r="L3650" t="s">
        <v>12803</v>
      </c>
    </row>
    <row r="3651" spans="1:12" x14ac:dyDescent="0.3">
      <c r="A3651" t="s">
        <v>12779</v>
      </c>
      <c r="B3651" t="s">
        <v>12780</v>
      </c>
      <c r="C3651" t="s">
        <v>14</v>
      </c>
      <c r="D3651">
        <v>40.0735965366</v>
      </c>
      <c r="E3651">
        <v>-75.202614209299995</v>
      </c>
      <c r="F3651" t="s">
        <v>12781</v>
      </c>
      <c r="G3651">
        <v>394</v>
      </c>
      <c r="H3651">
        <v>3</v>
      </c>
      <c r="I3651" t="s">
        <v>12804</v>
      </c>
      <c r="J3651">
        <v>4</v>
      </c>
      <c r="K3651" t="s">
        <v>12805</v>
      </c>
      <c r="L3651" t="s">
        <v>12806</v>
      </c>
    </row>
    <row r="3652" spans="1:12" x14ac:dyDescent="0.3">
      <c r="A3652" t="s">
        <v>12779</v>
      </c>
      <c r="B3652" t="s">
        <v>12780</v>
      </c>
      <c r="C3652" t="s">
        <v>14</v>
      </c>
      <c r="D3652">
        <v>40.0735965366</v>
      </c>
      <c r="E3652">
        <v>-75.202614209299995</v>
      </c>
      <c r="F3652" t="s">
        <v>12781</v>
      </c>
      <c r="G3652">
        <v>394</v>
      </c>
      <c r="H3652">
        <v>3</v>
      </c>
      <c r="I3652" t="s">
        <v>12807</v>
      </c>
      <c r="J3652">
        <v>2</v>
      </c>
      <c r="K3652" t="s">
        <v>12808</v>
      </c>
      <c r="L3652" t="s">
        <v>12809</v>
      </c>
    </row>
    <row r="3653" spans="1:12" x14ac:dyDescent="0.3">
      <c r="A3653" t="s">
        <v>12810</v>
      </c>
      <c r="B3653" t="s">
        <v>12811</v>
      </c>
      <c r="C3653" t="s">
        <v>14</v>
      </c>
      <c r="D3653">
        <v>39.940651781200003</v>
      </c>
      <c r="E3653">
        <v>-75.157613622100001</v>
      </c>
      <c r="F3653" t="s">
        <v>12812</v>
      </c>
      <c r="G3653">
        <v>393</v>
      </c>
      <c r="H3653">
        <v>4.5</v>
      </c>
      <c r="I3653" t="s">
        <v>12813</v>
      </c>
      <c r="J3653">
        <v>5</v>
      </c>
      <c r="L3653" t="s">
        <v>12814</v>
      </c>
    </row>
    <row r="3654" spans="1:12" x14ac:dyDescent="0.3">
      <c r="A3654" t="s">
        <v>12810</v>
      </c>
      <c r="B3654" t="s">
        <v>12811</v>
      </c>
      <c r="C3654" t="s">
        <v>14</v>
      </c>
      <c r="D3654">
        <v>39.940651781200003</v>
      </c>
      <c r="E3654">
        <v>-75.157613622100001</v>
      </c>
      <c r="F3654" t="s">
        <v>12812</v>
      </c>
      <c r="G3654">
        <v>393</v>
      </c>
      <c r="H3654">
        <v>4.5</v>
      </c>
      <c r="I3654" t="s">
        <v>12815</v>
      </c>
      <c r="J3654">
        <v>5</v>
      </c>
      <c r="K3654" t="s">
        <v>12816</v>
      </c>
      <c r="L3654" t="s">
        <v>12817</v>
      </c>
    </row>
    <row r="3655" spans="1:12" x14ac:dyDescent="0.3">
      <c r="A3655" t="s">
        <v>12810</v>
      </c>
      <c r="B3655" t="s">
        <v>12811</v>
      </c>
      <c r="C3655" t="s">
        <v>14</v>
      </c>
      <c r="D3655">
        <v>39.940651781200003</v>
      </c>
      <c r="E3655">
        <v>-75.157613622100001</v>
      </c>
      <c r="F3655" t="s">
        <v>12812</v>
      </c>
      <c r="G3655">
        <v>393</v>
      </c>
      <c r="H3655">
        <v>4.5</v>
      </c>
      <c r="I3655" t="s">
        <v>12818</v>
      </c>
      <c r="J3655">
        <v>5</v>
      </c>
      <c r="K3655" t="s">
        <v>12819</v>
      </c>
      <c r="L3655" t="s">
        <v>12820</v>
      </c>
    </row>
    <row r="3656" spans="1:12" x14ac:dyDescent="0.3">
      <c r="A3656" t="s">
        <v>12810</v>
      </c>
      <c r="B3656" t="s">
        <v>12811</v>
      </c>
      <c r="C3656" t="s">
        <v>14</v>
      </c>
      <c r="D3656">
        <v>39.940651781200003</v>
      </c>
      <c r="E3656">
        <v>-75.157613622100001</v>
      </c>
      <c r="F3656" t="s">
        <v>12812</v>
      </c>
      <c r="G3656">
        <v>393</v>
      </c>
      <c r="H3656">
        <v>4.5</v>
      </c>
      <c r="I3656" t="s">
        <v>12821</v>
      </c>
      <c r="J3656">
        <v>5</v>
      </c>
      <c r="L3656" t="s">
        <v>12822</v>
      </c>
    </row>
    <row r="3657" spans="1:12" x14ac:dyDescent="0.3">
      <c r="A3657" t="s">
        <v>12810</v>
      </c>
      <c r="B3657" t="s">
        <v>12811</v>
      </c>
      <c r="C3657" t="s">
        <v>14</v>
      </c>
      <c r="D3657">
        <v>39.940651781200003</v>
      </c>
      <c r="E3657">
        <v>-75.157613622100001</v>
      </c>
      <c r="F3657" t="s">
        <v>12812</v>
      </c>
      <c r="G3657">
        <v>393</v>
      </c>
      <c r="H3657">
        <v>4.5</v>
      </c>
      <c r="I3657" t="s">
        <v>12823</v>
      </c>
      <c r="J3657">
        <v>5</v>
      </c>
      <c r="L3657" t="s">
        <v>12824</v>
      </c>
    </row>
    <row r="3658" spans="1:12" x14ac:dyDescent="0.3">
      <c r="A3658" t="s">
        <v>12810</v>
      </c>
      <c r="B3658" t="s">
        <v>12811</v>
      </c>
      <c r="C3658" t="s">
        <v>14</v>
      </c>
      <c r="D3658">
        <v>39.940651781200003</v>
      </c>
      <c r="E3658">
        <v>-75.157613622100001</v>
      </c>
      <c r="F3658" t="s">
        <v>12812</v>
      </c>
      <c r="G3658">
        <v>393</v>
      </c>
      <c r="H3658">
        <v>4.5</v>
      </c>
      <c r="I3658" t="s">
        <v>12825</v>
      </c>
      <c r="J3658">
        <v>5</v>
      </c>
      <c r="K3658" t="s">
        <v>12826</v>
      </c>
      <c r="L3658" t="s">
        <v>12827</v>
      </c>
    </row>
    <row r="3659" spans="1:12" x14ac:dyDescent="0.3">
      <c r="A3659" t="s">
        <v>12810</v>
      </c>
      <c r="B3659" t="s">
        <v>12811</v>
      </c>
      <c r="C3659" t="s">
        <v>14</v>
      </c>
      <c r="D3659">
        <v>39.940651781200003</v>
      </c>
      <c r="E3659">
        <v>-75.157613622100001</v>
      </c>
      <c r="F3659" t="s">
        <v>12812</v>
      </c>
      <c r="G3659">
        <v>393</v>
      </c>
      <c r="H3659">
        <v>4.5</v>
      </c>
      <c r="I3659" t="s">
        <v>12828</v>
      </c>
      <c r="J3659">
        <v>5</v>
      </c>
      <c r="K3659" t="s">
        <v>12829</v>
      </c>
      <c r="L3659" t="e">
        <f>-_2h2cJlBOWAYrfplMU-Cg</f>
        <v>#NAME?</v>
      </c>
    </row>
    <row r="3660" spans="1:12" x14ac:dyDescent="0.3">
      <c r="A3660" t="s">
        <v>12810</v>
      </c>
      <c r="B3660" t="s">
        <v>12811</v>
      </c>
      <c r="C3660" t="s">
        <v>14</v>
      </c>
      <c r="D3660">
        <v>39.940651781200003</v>
      </c>
      <c r="E3660">
        <v>-75.157613622100001</v>
      </c>
      <c r="F3660" t="s">
        <v>12812</v>
      </c>
      <c r="G3660">
        <v>393</v>
      </c>
      <c r="H3660">
        <v>4.5</v>
      </c>
      <c r="I3660" t="s">
        <v>12830</v>
      </c>
      <c r="J3660">
        <v>5</v>
      </c>
      <c r="K3660" t="s">
        <v>12831</v>
      </c>
      <c r="L3660" t="s">
        <v>12832</v>
      </c>
    </row>
    <row r="3661" spans="1:12" x14ac:dyDescent="0.3">
      <c r="A3661" t="s">
        <v>12810</v>
      </c>
      <c r="B3661" t="s">
        <v>12811</v>
      </c>
      <c r="C3661" t="s">
        <v>14</v>
      </c>
      <c r="D3661">
        <v>39.940651781200003</v>
      </c>
      <c r="E3661">
        <v>-75.157613622100001</v>
      </c>
      <c r="F3661" t="s">
        <v>12812</v>
      </c>
      <c r="G3661">
        <v>393</v>
      </c>
      <c r="H3661">
        <v>4.5</v>
      </c>
      <c r="I3661" t="s">
        <v>12833</v>
      </c>
      <c r="J3661">
        <v>5</v>
      </c>
      <c r="L3661" t="s">
        <v>6661</v>
      </c>
    </row>
    <row r="3662" spans="1:12" x14ac:dyDescent="0.3">
      <c r="A3662" t="s">
        <v>12810</v>
      </c>
      <c r="B3662" t="s">
        <v>12811</v>
      </c>
      <c r="C3662" t="s">
        <v>14</v>
      </c>
      <c r="D3662">
        <v>39.940651781200003</v>
      </c>
      <c r="E3662">
        <v>-75.157613622100001</v>
      </c>
      <c r="F3662" t="s">
        <v>12812</v>
      </c>
      <c r="G3662">
        <v>393</v>
      </c>
      <c r="H3662">
        <v>4.5</v>
      </c>
      <c r="I3662" t="s">
        <v>12834</v>
      </c>
      <c r="J3662">
        <v>1</v>
      </c>
      <c r="K3662" t="s">
        <v>12835</v>
      </c>
      <c r="L3662" t="s">
        <v>12836</v>
      </c>
    </row>
    <row r="3663" spans="1:12" x14ac:dyDescent="0.3">
      <c r="A3663" t="s">
        <v>12837</v>
      </c>
      <c r="B3663" t="s">
        <v>12838</v>
      </c>
      <c r="C3663" t="s">
        <v>14</v>
      </c>
      <c r="D3663">
        <v>39.948547400000002</v>
      </c>
      <c r="E3663">
        <v>-75.216366300000004</v>
      </c>
      <c r="F3663" t="s">
        <v>12839</v>
      </c>
      <c r="G3663">
        <v>393</v>
      </c>
      <c r="H3663">
        <v>4</v>
      </c>
      <c r="I3663" t="s">
        <v>12840</v>
      </c>
      <c r="J3663">
        <v>5</v>
      </c>
      <c r="K3663" t="s">
        <v>12841</v>
      </c>
      <c r="L3663" t="e">
        <f>-QmEKJ_CzZnT9biZHddfZQ</f>
        <v>#NAME?</v>
      </c>
    </row>
    <row r="3664" spans="1:12" x14ac:dyDescent="0.3">
      <c r="A3664" t="s">
        <v>12837</v>
      </c>
      <c r="B3664" t="s">
        <v>12838</v>
      </c>
      <c r="C3664" t="s">
        <v>14</v>
      </c>
      <c r="D3664">
        <v>39.948547400000002</v>
      </c>
      <c r="E3664">
        <v>-75.216366300000004</v>
      </c>
      <c r="F3664" t="s">
        <v>12839</v>
      </c>
      <c r="G3664">
        <v>393</v>
      </c>
      <c r="H3664">
        <v>4</v>
      </c>
      <c r="I3664" t="s">
        <v>12842</v>
      </c>
      <c r="J3664">
        <v>5</v>
      </c>
      <c r="K3664" t="s">
        <v>12843</v>
      </c>
      <c r="L3664" t="s">
        <v>1267</v>
      </c>
    </row>
    <row r="3665" spans="1:12" x14ac:dyDescent="0.3">
      <c r="A3665" t="s">
        <v>12837</v>
      </c>
      <c r="B3665" t="s">
        <v>12838</v>
      </c>
      <c r="C3665" t="s">
        <v>14</v>
      </c>
      <c r="D3665">
        <v>39.948547400000002</v>
      </c>
      <c r="E3665">
        <v>-75.216366300000004</v>
      </c>
      <c r="F3665" t="s">
        <v>12839</v>
      </c>
      <c r="G3665">
        <v>393</v>
      </c>
      <c r="H3665">
        <v>4</v>
      </c>
      <c r="I3665" t="s">
        <v>12844</v>
      </c>
      <c r="J3665">
        <v>4</v>
      </c>
      <c r="K3665" t="s">
        <v>12845</v>
      </c>
      <c r="L3665" t="e">
        <f>-g8Cl0OINIPcGf1gZsyjlw</f>
        <v>#NAME?</v>
      </c>
    </row>
    <row r="3666" spans="1:12" x14ac:dyDescent="0.3">
      <c r="A3666" t="s">
        <v>12837</v>
      </c>
      <c r="B3666" t="s">
        <v>12838</v>
      </c>
      <c r="C3666" t="s">
        <v>14</v>
      </c>
      <c r="D3666">
        <v>39.948547400000002</v>
      </c>
      <c r="E3666">
        <v>-75.216366300000004</v>
      </c>
      <c r="F3666" t="s">
        <v>12839</v>
      </c>
      <c r="G3666">
        <v>393</v>
      </c>
      <c r="H3666">
        <v>4</v>
      </c>
      <c r="I3666" t="s">
        <v>12846</v>
      </c>
      <c r="J3666">
        <v>5</v>
      </c>
      <c r="L3666" t="s">
        <v>12847</v>
      </c>
    </row>
    <row r="3667" spans="1:12" x14ac:dyDescent="0.3">
      <c r="A3667" t="s">
        <v>12837</v>
      </c>
      <c r="B3667" t="s">
        <v>12838</v>
      </c>
      <c r="C3667" t="s">
        <v>14</v>
      </c>
      <c r="D3667">
        <v>39.948547400000002</v>
      </c>
      <c r="E3667">
        <v>-75.216366300000004</v>
      </c>
      <c r="F3667" t="s">
        <v>12839</v>
      </c>
      <c r="G3667">
        <v>393</v>
      </c>
      <c r="H3667">
        <v>4</v>
      </c>
      <c r="I3667" t="s">
        <v>12848</v>
      </c>
      <c r="J3667">
        <v>3</v>
      </c>
      <c r="K3667" t="s">
        <v>12849</v>
      </c>
      <c r="L3667" t="s">
        <v>12850</v>
      </c>
    </row>
    <row r="3668" spans="1:12" x14ac:dyDescent="0.3">
      <c r="A3668" t="s">
        <v>12837</v>
      </c>
      <c r="B3668" t="s">
        <v>12838</v>
      </c>
      <c r="C3668" t="s">
        <v>14</v>
      </c>
      <c r="D3668">
        <v>39.948547400000002</v>
      </c>
      <c r="E3668">
        <v>-75.216366300000004</v>
      </c>
      <c r="F3668" t="s">
        <v>12839</v>
      </c>
      <c r="G3668">
        <v>393</v>
      </c>
      <c r="H3668">
        <v>4</v>
      </c>
      <c r="I3668" t="s">
        <v>12851</v>
      </c>
      <c r="J3668">
        <v>4</v>
      </c>
      <c r="K3668" t="s">
        <v>12852</v>
      </c>
      <c r="L3668" t="s">
        <v>12853</v>
      </c>
    </row>
    <row r="3669" spans="1:12" x14ac:dyDescent="0.3">
      <c r="A3669" t="s">
        <v>12837</v>
      </c>
      <c r="B3669" t="s">
        <v>12838</v>
      </c>
      <c r="C3669" t="s">
        <v>14</v>
      </c>
      <c r="D3669">
        <v>39.948547400000002</v>
      </c>
      <c r="E3669">
        <v>-75.216366300000004</v>
      </c>
      <c r="F3669" t="s">
        <v>12839</v>
      </c>
      <c r="G3669">
        <v>393</v>
      </c>
      <c r="H3669">
        <v>4</v>
      </c>
      <c r="I3669" t="s">
        <v>12854</v>
      </c>
      <c r="J3669">
        <v>4</v>
      </c>
      <c r="K3669" t="s">
        <v>12855</v>
      </c>
      <c r="L3669" t="s">
        <v>12856</v>
      </c>
    </row>
    <row r="3670" spans="1:12" x14ac:dyDescent="0.3">
      <c r="A3670" t="s">
        <v>12837</v>
      </c>
      <c r="B3670" t="s">
        <v>12838</v>
      </c>
      <c r="C3670" t="s">
        <v>14</v>
      </c>
      <c r="D3670">
        <v>39.948547400000002</v>
      </c>
      <c r="E3670">
        <v>-75.216366300000004</v>
      </c>
      <c r="F3670" t="s">
        <v>12839</v>
      </c>
      <c r="G3670">
        <v>393</v>
      </c>
      <c r="H3670">
        <v>4</v>
      </c>
      <c r="I3670" t="s">
        <v>12857</v>
      </c>
      <c r="J3670">
        <v>4</v>
      </c>
      <c r="K3670" t="s">
        <v>12858</v>
      </c>
      <c r="L3670" t="s">
        <v>12859</v>
      </c>
    </row>
    <row r="3671" spans="1:12" x14ac:dyDescent="0.3">
      <c r="A3671" t="s">
        <v>12837</v>
      </c>
      <c r="B3671" t="s">
        <v>12838</v>
      </c>
      <c r="C3671" t="s">
        <v>14</v>
      </c>
      <c r="D3671">
        <v>39.948547400000002</v>
      </c>
      <c r="E3671">
        <v>-75.216366300000004</v>
      </c>
      <c r="F3671" t="s">
        <v>12839</v>
      </c>
      <c r="G3671">
        <v>393</v>
      </c>
      <c r="H3671">
        <v>4</v>
      </c>
      <c r="I3671" t="s">
        <v>12860</v>
      </c>
      <c r="J3671">
        <v>4</v>
      </c>
      <c r="K3671" t="s">
        <v>12861</v>
      </c>
      <c r="L3671" t="s">
        <v>12862</v>
      </c>
    </row>
    <row r="3672" spans="1:12" x14ac:dyDescent="0.3">
      <c r="A3672" t="s">
        <v>12837</v>
      </c>
      <c r="B3672" t="s">
        <v>12838</v>
      </c>
      <c r="C3672" t="s">
        <v>14</v>
      </c>
      <c r="D3672">
        <v>39.948547400000002</v>
      </c>
      <c r="E3672">
        <v>-75.216366300000004</v>
      </c>
      <c r="F3672" t="s">
        <v>12839</v>
      </c>
      <c r="G3672">
        <v>393</v>
      </c>
      <c r="H3672">
        <v>4</v>
      </c>
      <c r="I3672" t="s">
        <v>12863</v>
      </c>
      <c r="J3672">
        <v>4</v>
      </c>
      <c r="K3672" t="s">
        <v>12864</v>
      </c>
      <c r="L3672" t="s">
        <v>12865</v>
      </c>
    </row>
    <row r="3673" spans="1:12" x14ac:dyDescent="0.3">
      <c r="A3673" t="s">
        <v>12866</v>
      </c>
      <c r="B3673" t="s">
        <v>12867</v>
      </c>
      <c r="C3673" t="s">
        <v>14</v>
      </c>
      <c r="D3673">
        <v>39.962069999999997</v>
      </c>
      <c r="E3673">
        <v>-75.141040000000004</v>
      </c>
      <c r="F3673" t="s">
        <v>12868</v>
      </c>
      <c r="G3673">
        <v>392</v>
      </c>
      <c r="H3673">
        <v>4</v>
      </c>
      <c r="I3673" t="s">
        <v>12869</v>
      </c>
      <c r="J3673">
        <v>4</v>
      </c>
      <c r="L3673" t="s">
        <v>12870</v>
      </c>
    </row>
    <row r="3674" spans="1:12" x14ac:dyDescent="0.3">
      <c r="A3674" t="s">
        <v>12866</v>
      </c>
      <c r="B3674" t="s">
        <v>12867</v>
      </c>
      <c r="C3674" t="s">
        <v>14</v>
      </c>
      <c r="D3674">
        <v>39.962069999999997</v>
      </c>
      <c r="E3674">
        <v>-75.141040000000004</v>
      </c>
      <c r="F3674" t="s">
        <v>12868</v>
      </c>
      <c r="G3674">
        <v>392</v>
      </c>
      <c r="H3674">
        <v>4</v>
      </c>
      <c r="I3674" t="s">
        <v>12871</v>
      </c>
      <c r="J3674">
        <v>2</v>
      </c>
      <c r="K3674" t="s">
        <v>12872</v>
      </c>
      <c r="L3674" t="s">
        <v>12873</v>
      </c>
    </row>
    <row r="3675" spans="1:12" x14ac:dyDescent="0.3">
      <c r="A3675" t="s">
        <v>12866</v>
      </c>
      <c r="B3675" t="s">
        <v>12867</v>
      </c>
      <c r="C3675" t="s">
        <v>14</v>
      </c>
      <c r="D3675">
        <v>39.962069999999997</v>
      </c>
      <c r="E3675">
        <v>-75.141040000000004</v>
      </c>
      <c r="F3675" t="s">
        <v>12868</v>
      </c>
      <c r="G3675">
        <v>392</v>
      </c>
      <c r="H3675">
        <v>4</v>
      </c>
      <c r="I3675" t="e">
        <f>-qq_wNybY7oshzV2dk9AXQ</f>
        <v>#NAME?</v>
      </c>
      <c r="J3675">
        <v>5</v>
      </c>
      <c r="K3675" t="s">
        <v>12874</v>
      </c>
      <c r="L3675" t="s">
        <v>12875</v>
      </c>
    </row>
    <row r="3676" spans="1:12" x14ac:dyDescent="0.3">
      <c r="A3676" t="s">
        <v>12866</v>
      </c>
      <c r="B3676" t="s">
        <v>12867</v>
      </c>
      <c r="C3676" t="s">
        <v>14</v>
      </c>
      <c r="D3676">
        <v>39.962069999999997</v>
      </c>
      <c r="E3676">
        <v>-75.141040000000004</v>
      </c>
      <c r="F3676" t="s">
        <v>12868</v>
      </c>
      <c r="G3676">
        <v>392</v>
      </c>
      <c r="H3676">
        <v>4</v>
      </c>
      <c r="I3676" t="s">
        <v>12876</v>
      </c>
      <c r="J3676">
        <v>5</v>
      </c>
      <c r="L3676" t="s">
        <v>12877</v>
      </c>
    </row>
    <row r="3677" spans="1:12" x14ac:dyDescent="0.3">
      <c r="A3677" t="s">
        <v>12866</v>
      </c>
      <c r="B3677" t="s">
        <v>12867</v>
      </c>
      <c r="C3677" t="s">
        <v>14</v>
      </c>
      <c r="D3677">
        <v>39.962069999999997</v>
      </c>
      <c r="E3677">
        <v>-75.141040000000004</v>
      </c>
      <c r="F3677" t="s">
        <v>12868</v>
      </c>
      <c r="G3677">
        <v>392</v>
      </c>
      <c r="H3677">
        <v>4</v>
      </c>
      <c r="I3677" t="s">
        <v>12878</v>
      </c>
      <c r="J3677">
        <v>5</v>
      </c>
      <c r="K3677" t="s">
        <v>12879</v>
      </c>
      <c r="L3677" t="s">
        <v>12880</v>
      </c>
    </row>
    <row r="3678" spans="1:12" x14ac:dyDescent="0.3">
      <c r="A3678" t="s">
        <v>12866</v>
      </c>
      <c r="B3678" t="s">
        <v>12867</v>
      </c>
      <c r="C3678" t="s">
        <v>14</v>
      </c>
      <c r="D3678">
        <v>39.962069999999997</v>
      </c>
      <c r="E3678">
        <v>-75.141040000000004</v>
      </c>
      <c r="F3678" t="s">
        <v>12868</v>
      </c>
      <c r="G3678">
        <v>392</v>
      </c>
      <c r="H3678">
        <v>4</v>
      </c>
      <c r="I3678" t="s">
        <v>12881</v>
      </c>
      <c r="J3678">
        <v>5</v>
      </c>
      <c r="K3678" t="s">
        <v>12882</v>
      </c>
      <c r="L3678" t="s">
        <v>9879</v>
      </c>
    </row>
    <row r="3679" spans="1:12" x14ac:dyDescent="0.3">
      <c r="A3679" t="s">
        <v>12866</v>
      </c>
      <c r="B3679" t="s">
        <v>12867</v>
      </c>
      <c r="C3679" t="s">
        <v>14</v>
      </c>
      <c r="D3679">
        <v>39.962069999999997</v>
      </c>
      <c r="E3679">
        <v>-75.141040000000004</v>
      </c>
      <c r="F3679" t="s">
        <v>12868</v>
      </c>
      <c r="G3679">
        <v>392</v>
      </c>
      <c r="H3679">
        <v>4</v>
      </c>
      <c r="I3679" t="s">
        <v>12883</v>
      </c>
      <c r="J3679">
        <v>4</v>
      </c>
      <c r="K3679" t="s">
        <v>12884</v>
      </c>
      <c r="L3679" t="s">
        <v>12885</v>
      </c>
    </row>
    <row r="3680" spans="1:12" x14ac:dyDescent="0.3">
      <c r="A3680" t="s">
        <v>12866</v>
      </c>
      <c r="B3680" t="s">
        <v>12867</v>
      </c>
      <c r="C3680" t="s">
        <v>14</v>
      </c>
      <c r="D3680">
        <v>39.962069999999997</v>
      </c>
      <c r="E3680">
        <v>-75.141040000000004</v>
      </c>
      <c r="F3680" t="s">
        <v>12868</v>
      </c>
      <c r="G3680">
        <v>392</v>
      </c>
      <c r="H3680">
        <v>4</v>
      </c>
      <c r="I3680" t="s">
        <v>12886</v>
      </c>
      <c r="J3680">
        <v>3</v>
      </c>
      <c r="K3680" t="s">
        <v>12887</v>
      </c>
      <c r="L3680" t="s">
        <v>7954</v>
      </c>
    </row>
    <row r="3681" spans="1:19" x14ac:dyDescent="0.3">
      <c r="A3681" t="s">
        <v>12866</v>
      </c>
      <c r="B3681" t="s">
        <v>12867</v>
      </c>
      <c r="C3681" t="s">
        <v>14</v>
      </c>
      <c r="D3681">
        <v>39.962069999999997</v>
      </c>
      <c r="E3681">
        <v>-75.141040000000004</v>
      </c>
      <c r="F3681" t="s">
        <v>12868</v>
      </c>
      <c r="G3681">
        <v>392</v>
      </c>
      <c r="H3681">
        <v>4</v>
      </c>
      <c r="I3681" t="s">
        <v>12888</v>
      </c>
      <c r="J3681">
        <v>3</v>
      </c>
      <c r="K3681" t="s">
        <v>12889</v>
      </c>
      <c r="L3681" t="s">
        <v>12890</v>
      </c>
    </row>
    <row r="3682" spans="1:19" x14ac:dyDescent="0.3">
      <c r="A3682" t="s">
        <v>12866</v>
      </c>
      <c r="B3682" t="s">
        <v>12867</v>
      </c>
      <c r="C3682" t="s">
        <v>14</v>
      </c>
      <c r="D3682">
        <v>39.962069999999997</v>
      </c>
      <c r="E3682">
        <v>-75.141040000000004</v>
      </c>
      <c r="F3682" t="s">
        <v>12868</v>
      </c>
      <c r="G3682">
        <v>392</v>
      </c>
      <c r="H3682">
        <v>4</v>
      </c>
      <c r="I3682" t="s">
        <v>12891</v>
      </c>
      <c r="J3682">
        <v>3</v>
      </c>
      <c r="L3682" t="s">
        <v>12892</v>
      </c>
    </row>
    <row r="3683" spans="1:19" x14ac:dyDescent="0.3">
      <c r="A3683" t="s">
        <v>12893</v>
      </c>
      <c r="B3683" t="s">
        <v>12894</v>
      </c>
      <c r="C3683" t="s">
        <v>14</v>
      </c>
      <c r="D3683">
        <v>39.969034999999998</v>
      </c>
      <c r="E3683">
        <v>-75.134557000000001</v>
      </c>
      <c r="F3683" t="s">
        <v>12895</v>
      </c>
      <c r="G3683">
        <v>392</v>
      </c>
      <c r="H3683">
        <v>4</v>
      </c>
      <c r="I3683" t="s">
        <v>12896</v>
      </c>
      <c r="J3683">
        <v>5</v>
      </c>
      <c r="L3683" t="s">
        <v>12897</v>
      </c>
    </row>
    <row r="3684" spans="1:19" x14ac:dyDescent="0.3">
      <c r="A3684" t="s">
        <v>12893</v>
      </c>
      <c r="B3684" t="s">
        <v>12894</v>
      </c>
      <c r="C3684" t="s">
        <v>14</v>
      </c>
      <c r="D3684">
        <v>39.969034999999998</v>
      </c>
      <c r="E3684">
        <v>-75.134557000000001</v>
      </c>
      <c r="F3684" t="s">
        <v>12895</v>
      </c>
      <c r="G3684">
        <v>392</v>
      </c>
      <c r="H3684">
        <v>4</v>
      </c>
      <c r="I3684" t="s">
        <v>12898</v>
      </c>
      <c r="J3684">
        <v>4</v>
      </c>
      <c r="K3684" t="s">
        <v>12899</v>
      </c>
      <c r="L3684" t="s">
        <v>12900</v>
      </c>
    </row>
    <row r="3685" spans="1:19" x14ac:dyDescent="0.3">
      <c r="A3685" t="s">
        <v>12893</v>
      </c>
      <c r="B3685" t="s">
        <v>12894</v>
      </c>
      <c r="C3685" t="s">
        <v>14</v>
      </c>
      <c r="D3685">
        <v>39.969034999999998</v>
      </c>
      <c r="E3685">
        <v>-75.134557000000001</v>
      </c>
      <c r="F3685" t="s">
        <v>12895</v>
      </c>
      <c r="G3685">
        <v>392</v>
      </c>
      <c r="H3685">
        <v>4</v>
      </c>
      <c r="I3685" t="s">
        <v>12901</v>
      </c>
      <c r="J3685">
        <v>3</v>
      </c>
      <c r="K3685" t="s">
        <v>12902</v>
      </c>
      <c r="L3685" t="s">
        <v>12903</v>
      </c>
      <c r="M3685" t="s">
        <v>12904</v>
      </c>
      <c r="N3685" t="s">
        <v>12905</v>
      </c>
      <c r="O3685" t="s">
        <v>12906</v>
      </c>
      <c r="P3685" t="s">
        <v>12907</v>
      </c>
      <c r="Q3685" t="s">
        <v>12908</v>
      </c>
      <c r="R3685" t="s">
        <v>12909</v>
      </c>
      <c r="S3685" t="s">
        <v>12910</v>
      </c>
    </row>
    <row r="3686" spans="1:19" x14ac:dyDescent="0.3">
      <c r="A3686" t="s">
        <v>12893</v>
      </c>
      <c r="B3686" t="s">
        <v>12894</v>
      </c>
      <c r="C3686" t="s">
        <v>14</v>
      </c>
      <c r="D3686">
        <v>39.969034999999998</v>
      </c>
      <c r="E3686">
        <v>-75.134557000000001</v>
      </c>
      <c r="F3686" t="s">
        <v>12895</v>
      </c>
      <c r="G3686">
        <v>392</v>
      </c>
      <c r="H3686">
        <v>4</v>
      </c>
      <c r="I3686" t="s">
        <v>12911</v>
      </c>
      <c r="J3686">
        <v>1</v>
      </c>
      <c r="K3686" t="s">
        <v>12912</v>
      </c>
      <c r="L3686" t="s">
        <v>12913</v>
      </c>
    </row>
    <row r="3687" spans="1:19" x14ac:dyDescent="0.3">
      <c r="A3687" t="s">
        <v>12893</v>
      </c>
      <c r="B3687" t="s">
        <v>12894</v>
      </c>
      <c r="C3687" t="s">
        <v>14</v>
      </c>
      <c r="D3687">
        <v>39.969034999999998</v>
      </c>
      <c r="E3687">
        <v>-75.134557000000001</v>
      </c>
      <c r="F3687" t="s">
        <v>12895</v>
      </c>
      <c r="G3687">
        <v>392</v>
      </c>
      <c r="H3687">
        <v>4</v>
      </c>
      <c r="I3687" t="s">
        <v>12914</v>
      </c>
      <c r="J3687">
        <v>5</v>
      </c>
      <c r="L3687" t="s">
        <v>12915</v>
      </c>
    </row>
    <row r="3688" spans="1:19" x14ac:dyDescent="0.3">
      <c r="A3688" t="s">
        <v>12893</v>
      </c>
      <c r="B3688" t="s">
        <v>12894</v>
      </c>
      <c r="C3688" t="s">
        <v>14</v>
      </c>
      <c r="D3688">
        <v>39.969034999999998</v>
      </c>
      <c r="E3688">
        <v>-75.134557000000001</v>
      </c>
      <c r="F3688" t="s">
        <v>12895</v>
      </c>
      <c r="G3688">
        <v>392</v>
      </c>
      <c r="H3688">
        <v>4</v>
      </c>
      <c r="I3688" t="s">
        <v>12916</v>
      </c>
      <c r="J3688">
        <v>4</v>
      </c>
      <c r="K3688" t="s">
        <v>12917</v>
      </c>
      <c r="L3688" t="s">
        <v>10835</v>
      </c>
    </row>
    <row r="3689" spans="1:19" x14ac:dyDescent="0.3">
      <c r="A3689" t="s">
        <v>12893</v>
      </c>
      <c r="B3689" t="s">
        <v>12894</v>
      </c>
      <c r="C3689" t="s">
        <v>14</v>
      </c>
      <c r="D3689">
        <v>39.969034999999998</v>
      </c>
      <c r="E3689">
        <v>-75.134557000000001</v>
      </c>
      <c r="F3689" t="s">
        <v>12895</v>
      </c>
      <c r="G3689">
        <v>392</v>
      </c>
      <c r="H3689">
        <v>4</v>
      </c>
      <c r="I3689" t="s">
        <v>12918</v>
      </c>
      <c r="J3689">
        <v>3</v>
      </c>
      <c r="K3689" t="s">
        <v>12919</v>
      </c>
      <c r="L3689" t="s">
        <v>12920</v>
      </c>
    </row>
    <row r="3690" spans="1:19" x14ac:dyDescent="0.3">
      <c r="A3690" t="s">
        <v>12893</v>
      </c>
      <c r="B3690" t="s">
        <v>12894</v>
      </c>
      <c r="C3690" t="s">
        <v>14</v>
      </c>
      <c r="D3690">
        <v>39.969034999999998</v>
      </c>
      <c r="E3690">
        <v>-75.134557000000001</v>
      </c>
      <c r="F3690" t="s">
        <v>12895</v>
      </c>
      <c r="G3690">
        <v>392</v>
      </c>
      <c r="H3690">
        <v>4</v>
      </c>
      <c r="I3690" t="s">
        <v>12921</v>
      </c>
      <c r="J3690">
        <v>5</v>
      </c>
      <c r="L3690" t="s">
        <v>12922</v>
      </c>
    </row>
    <row r="3691" spans="1:19" x14ac:dyDescent="0.3">
      <c r="A3691" t="s">
        <v>12893</v>
      </c>
      <c r="B3691" t="s">
        <v>12894</v>
      </c>
      <c r="C3691" t="s">
        <v>14</v>
      </c>
      <c r="D3691">
        <v>39.969034999999998</v>
      </c>
      <c r="E3691">
        <v>-75.134557000000001</v>
      </c>
      <c r="F3691" t="s">
        <v>12895</v>
      </c>
      <c r="G3691">
        <v>392</v>
      </c>
      <c r="H3691">
        <v>4</v>
      </c>
      <c r="I3691" t="s">
        <v>12923</v>
      </c>
      <c r="J3691">
        <v>5</v>
      </c>
      <c r="L3691" t="s">
        <v>12924</v>
      </c>
    </row>
    <row r="3692" spans="1:19" x14ac:dyDescent="0.3">
      <c r="A3692" t="s">
        <v>12893</v>
      </c>
      <c r="B3692" t="s">
        <v>12894</v>
      </c>
      <c r="C3692" t="s">
        <v>14</v>
      </c>
      <c r="D3692">
        <v>39.969034999999998</v>
      </c>
      <c r="E3692">
        <v>-75.134557000000001</v>
      </c>
      <c r="F3692" t="s">
        <v>12895</v>
      </c>
      <c r="G3692">
        <v>392</v>
      </c>
      <c r="H3692">
        <v>4</v>
      </c>
      <c r="I3692" t="s">
        <v>12925</v>
      </c>
      <c r="J3692">
        <v>4</v>
      </c>
      <c r="L3692" t="s">
        <v>12926</v>
      </c>
    </row>
    <row r="3693" spans="1:19" x14ac:dyDescent="0.3">
      <c r="A3693" t="s">
        <v>12927</v>
      </c>
      <c r="B3693" t="s">
        <v>12928</v>
      </c>
      <c r="C3693" t="s">
        <v>14</v>
      </c>
      <c r="D3693">
        <v>39.930258600000002</v>
      </c>
      <c r="E3693">
        <v>-75.157996400000002</v>
      </c>
      <c r="F3693" t="s">
        <v>12929</v>
      </c>
      <c r="G3693">
        <v>391</v>
      </c>
      <c r="H3693">
        <v>4</v>
      </c>
      <c r="I3693" t="s">
        <v>12930</v>
      </c>
      <c r="J3693">
        <v>5</v>
      </c>
      <c r="K3693" t="s">
        <v>12931</v>
      </c>
      <c r="L3693" t="s">
        <v>12932</v>
      </c>
    </row>
    <row r="3694" spans="1:19" x14ac:dyDescent="0.3">
      <c r="A3694" t="s">
        <v>12927</v>
      </c>
      <c r="B3694" t="s">
        <v>12928</v>
      </c>
      <c r="C3694" t="s">
        <v>14</v>
      </c>
      <c r="D3694">
        <v>39.930258600000002</v>
      </c>
      <c r="E3694">
        <v>-75.157996400000002</v>
      </c>
      <c r="F3694" t="s">
        <v>12929</v>
      </c>
      <c r="G3694">
        <v>391</v>
      </c>
      <c r="H3694">
        <v>4</v>
      </c>
      <c r="I3694" t="s">
        <v>12933</v>
      </c>
      <c r="J3694">
        <v>1</v>
      </c>
      <c r="L3694" t="s">
        <v>12934</v>
      </c>
    </row>
    <row r="3695" spans="1:19" x14ac:dyDescent="0.3">
      <c r="A3695" t="s">
        <v>12927</v>
      </c>
      <c r="B3695" t="s">
        <v>12928</v>
      </c>
      <c r="C3695" t="s">
        <v>14</v>
      </c>
      <c r="D3695">
        <v>39.930258600000002</v>
      </c>
      <c r="E3695">
        <v>-75.157996400000002</v>
      </c>
      <c r="F3695" t="s">
        <v>12929</v>
      </c>
      <c r="G3695">
        <v>391</v>
      </c>
      <c r="H3695">
        <v>4</v>
      </c>
      <c r="I3695" t="s">
        <v>12935</v>
      </c>
      <c r="J3695">
        <v>5</v>
      </c>
      <c r="K3695" t="s">
        <v>12936</v>
      </c>
      <c r="L3695" t="s">
        <v>12937</v>
      </c>
    </row>
    <row r="3696" spans="1:19" x14ac:dyDescent="0.3">
      <c r="A3696" t="s">
        <v>12927</v>
      </c>
      <c r="B3696" t="s">
        <v>12928</v>
      </c>
      <c r="C3696" t="s">
        <v>14</v>
      </c>
      <c r="D3696">
        <v>39.930258600000002</v>
      </c>
      <c r="E3696">
        <v>-75.157996400000002</v>
      </c>
      <c r="F3696" t="s">
        <v>12929</v>
      </c>
      <c r="G3696">
        <v>391</v>
      </c>
      <c r="H3696">
        <v>4</v>
      </c>
      <c r="I3696" t="s">
        <v>12938</v>
      </c>
      <c r="J3696">
        <v>5</v>
      </c>
      <c r="K3696" t="s">
        <v>12939</v>
      </c>
      <c r="L3696" t="s">
        <v>12940</v>
      </c>
    </row>
    <row r="3697" spans="1:14" x14ac:dyDescent="0.3">
      <c r="A3697" t="s">
        <v>12927</v>
      </c>
      <c r="B3697" t="s">
        <v>12928</v>
      </c>
      <c r="C3697" t="s">
        <v>14</v>
      </c>
      <c r="D3697">
        <v>39.930258600000002</v>
      </c>
      <c r="E3697">
        <v>-75.157996400000002</v>
      </c>
      <c r="F3697" t="s">
        <v>12929</v>
      </c>
      <c r="G3697">
        <v>391</v>
      </c>
      <c r="H3697">
        <v>4</v>
      </c>
      <c r="I3697" t="s">
        <v>12941</v>
      </c>
      <c r="J3697">
        <v>5</v>
      </c>
      <c r="K3697" t="s">
        <v>12942</v>
      </c>
      <c r="L3697" t="s">
        <v>12943</v>
      </c>
    </row>
    <row r="3698" spans="1:14" x14ac:dyDescent="0.3">
      <c r="A3698" t="s">
        <v>12927</v>
      </c>
      <c r="B3698" t="s">
        <v>12928</v>
      </c>
      <c r="C3698" t="s">
        <v>14</v>
      </c>
      <c r="D3698">
        <v>39.930258600000002</v>
      </c>
      <c r="E3698">
        <v>-75.157996400000002</v>
      </c>
      <c r="F3698" t="s">
        <v>12929</v>
      </c>
      <c r="G3698">
        <v>391</v>
      </c>
      <c r="H3698">
        <v>4</v>
      </c>
      <c r="I3698" t="s">
        <v>12944</v>
      </c>
      <c r="J3698">
        <v>4</v>
      </c>
      <c r="L3698" t="s">
        <v>12945</v>
      </c>
    </row>
    <row r="3699" spans="1:14" x14ac:dyDescent="0.3">
      <c r="A3699" t="s">
        <v>12927</v>
      </c>
      <c r="B3699" t="s">
        <v>12928</v>
      </c>
      <c r="C3699" t="s">
        <v>14</v>
      </c>
      <c r="D3699">
        <v>39.930258600000002</v>
      </c>
      <c r="E3699">
        <v>-75.157996400000002</v>
      </c>
      <c r="F3699" t="s">
        <v>12929</v>
      </c>
      <c r="G3699">
        <v>391</v>
      </c>
      <c r="H3699">
        <v>4</v>
      </c>
      <c r="I3699" t="s">
        <v>12946</v>
      </c>
      <c r="J3699">
        <v>5</v>
      </c>
      <c r="K3699" t="s">
        <v>12947</v>
      </c>
      <c r="L3699" t="s">
        <v>12948</v>
      </c>
      <c r="M3699" t="s">
        <v>12949</v>
      </c>
      <c r="N3699" t="s">
        <v>12950</v>
      </c>
    </row>
    <row r="3700" spans="1:14" x14ac:dyDescent="0.3">
      <c r="A3700" t="s">
        <v>12927</v>
      </c>
      <c r="B3700" t="s">
        <v>12928</v>
      </c>
      <c r="C3700" t="s">
        <v>14</v>
      </c>
      <c r="D3700">
        <v>39.930258600000002</v>
      </c>
      <c r="E3700">
        <v>-75.157996400000002</v>
      </c>
      <c r="F3700" t="s">
        <v>12929</v>
      </c>
      <c r="G3700">
        <v>391</v>
      </c>
      <c r="H3700">
        <v>4</v>
      </c>
      <c r="I3700" t="s">
        <v>12951</v>
      </c>
      <c r="J3700">
        <v>5</v>
      </c>
      <c r="K3700" t="s">
        <v>12952</v>
      </c>
      <c r="L3700" t="s">
        <v>12953</v>
      </c>
    </row>
    <row r="3701" spans="1:14" x14ac:dyDescent="0.3">
      <c r="A3701" t="s">
        <v>12927</v>
      </c>
      <c r="B3701" t="s">
        <v>12928</v>
      </c>
      <c r="C3701" t="s">
        <v>14</v>
      </c>
      <c r="D3701">
        <v>39.930258600000002</v>
      </c>
      <c r="E3701">
        <v>-75.157996400000002</v>
      </c>
      <c r="F3701" t="s">
        <v>12929</v>
      </c>
      <c r="G3701">
        <v>391</v>
      </c>
      <c r="H3701">
        <v>4</v>
      </c>
      <c r="I3701" t="s">
        <v>12954</v>
      </c>
      <c r="J3701">
        <v>1</v>
      </c>
      <c r="K3701" t="s">
        <v>12955</v>
      </c>
      <c r="L3701" t="e">
        <f>-YgulWl6zhfBSECzMFuXIg</f>
        <v>#NAME?</v>
      </c>
    </row>
    <row r="3702" spans="1:14" x14ac:dyDescent="0.3">
      <c r="A3702" t="s">
        <v>12927</v>
      </c>
      <c r="B3702" t="s">
        <v>12928</v>
      </c>
      <c r="C3702" t="s">
        <v>14</v>
      </c>
      <c r="D3702">
        <v>39.930258600000002</v>
      </c>
      <c r="E3702">
        <v>-75.157996400000002</v>
      </c>
      <c r="F3702" t="s">
        <v>12929</v>
      </c>
      <c r="G3702">
        <v>391</v>
      </c>
      <c r="H3702">
        <v>4</v>
      </c>
      <c r="I3702" t="s">
        <v>12956</v>
      </c>
      <c r="J3702">
        <v>5</v>
      </c>
      <c r="K3702" t="s">
        <v>12957</v>
      </c>
      <c r="L3702" t="s">
        <v>12958</v>
      </c>
    </row>
    <row r="3703" spans="1:14" x14ac:dyDescent="0.3">
      <c r="A3703" t="s">
        <v>12959</v>
      </c>
      <c r="B3703" t="s">
        <v>12960</v>
      </c>
      <c r="C3703" t="s">
        <v>14</v>
      </c>
      <c r="D3703">
        <v>39.967128000000002</v>
      </c>
      <c r="E3703">
        <v>-75.172377999999995</v>
      </c>
      <c r="F3703" t="s">
        <v>12961</v>
      </c>
      <c r="G3703">
        <v>390</v>
      </c>
      <c r="H3703">
        <v>4</v>
      </c>
      <c r="I3703" t="s">
        <v>12962</v>
      </c>
      <c r="J3703">
        <v>5</v>
      </c>
      <c r="K3703" t="s">
        <v>12963</v>
      </c>
      <c r="L3703" t="s">
        <v>12964</v>
      </c>
    </row>
    <row r="3704" spans="1:14" x14ac:dyDescent="0.3">
      <c r="A3704" t="s">
        <v>12959</v>
      </c>
      <c r="B3704" t="s">
        <v>12960</v>
      </c>
      <c r="C3704" t="s">
        <v>14</v>
      </c>
      <c r="D3704">
        <v>39.967128000000002</v>
      </c>
      <c r="E3704">
        <v>-75.172377999999995</v>
      </c>
      <c r="F3704" t="s">
        <v>12961</v>
      </c>
      <c r="G3704">
        <v>390</v>
      </c>
      <c r="H3704">
        <v>4</v>
      </c>
      <c r="I3704" t="s">
        <v>12965</v>
      </c>
      <c r="J3704">
        <v>4</v>
      </c>
      <c r="K3704" t="s">
        <v>12966</v>
      </c>
      <c r="L3704" t="s">
        <v>999</v>
      </c>
    </row>
    <row r="3705" spans="1:14" x14ac:dyDescent="0.3">
      <c r="A3705" t="s">
        <v>12959</v>
      </c>
      <c r="B3705" t="s">
        <v>12960</v>
      </c>
      <c r="C3705" t="s">
        <v>14</v>
      </c>
      <c r="D3705">
        <v>39.967128000000002</v>
      </c>
      <c r="E3705">
        <v>-75.172377999999995</v>
      </c>
      <c r="F3705" t="s">
        <v>12961</v>
      </c>
      <c r="G3705">
        <v>390</v>
      </c>
      <c r="H3705">
        <v>4</v>
      </c>
      <c r="I3705" t="s">
        <v>12967</v>
      </c>
      <c r="J3705">
        <v>5</v>
      </c>
      <c r="K3705" t="s">
        <v>12968</v>
      </c>
      <c r="L3705" t="s">
        <v>12969</v>
      </c>
    </row>
    <row r="3706" spans="1:14" x14ac:dyDescent="0.3">
      <c r="A3706" t="s">
        <v>12959</v>
      </c>
      <c r="B3706" t="s">
        <v>12960</v>
      </c>
      <c r="C3706" t="s">
        <v>14</v>
      </c>
      <c r="D3706">
        <v>39.967128000000002</v>
      </c>
      <c r="E3706">
        <v>-75.172377999999995</v>
      </c>
      <c r="F3706" t="s">
        <v>12961</v>
      </c>
      <c r="G3706">
        <v>390</v>
      </c>
      <c r="H3706">
        <v>4</v>
      </c>
      <c r="I3706" t="s">
        <v>12970</v>
      </c>
      <c r="J3706">
        <v>4</v>
      </c>
      <c r="K3706" t="s">
        <v>12971</v>
      </c>
      <c r="L3706" t="s">
        <v>12972</v>
      </c>
    </row>
    <row r="3707" spans="1:14" x14ac:dyDescent="0.3">
      <c r="A3707" t="s">
        <v>12959</v>
      </c>
      <c r="B3707" t="s">
        <v>12960</v>
      </c>
      <c r="C3707" t="s">
        <v>14</v>
      </c>
      <c r="D3707">
        <v>39.967128000000002</v>
      </c>
      <c r="E3707">
        <v>-75.172377999999995</v>
      </c>
      <c r="F3707" t="s">
        <v>12961</v>
      </c>
      <c r="G3707">
        <v>390</v>
      </c>
      <c r="H3707">
        <v>4</v>
      </c>
      <c r="I3707" t="s">
        <v>12973</v>
      </c>
      <c r="J3707">
        <v>4</v>
      </c>
      <c r="K3707" t="s">
        <v>12974</v>
      </c>
      <c r="L3707" t="s">
        <v>12975</v>
      </c>
    </row>
    <row r="3708" spans="1:14" x14ac:dyDescent="0.3">
      <c r="A3708" t="s">
        <v>12959</v>
      </c>
      <c r="B3708" t="s">
        <v>12960</v>
      </c>
      <c r="C3708" t="s">
        <v>14</v>
      </c>
      <c r="D3708">
        <v>39.967128000000002</v>
      </c>
      <c r="E3708">
        <v>-75.172377999999995</v>
      </c>
      <c r="F3708" t="s">
        <v>12961</v>
      </c>
      <c r="G3708">
        <v>390</v>
      </c>
      <c r="H3708">
        <v>4</v>
      </c>
      <c r="I3708" t="s">
        <v>12976</v>
      </c>
      <c r="J3708">
        <v>5</v>
      </c>
      <c r="K3708" t="s">
        <v>12977</v>
      </c>
      <c r="L3708" t="s">
        <v>12978</v>
      </c>
    </row>
    <row r="3709" spans="1:14" x14ac:dyDescent="0.3">
      <c r="A3709" t="s">
        <v>12959</v>
      </c>
      <c r="B3709" t="s">
        <v>12960</v>
      </c>
      <c r="C3709" t="s">
        <v>14</v>
      </c>
      <c r="D3709">
        <v>39.967128000000002</v>
      </c>
      <c r="E3709">
        <v>-75.172377999999995</v>
      </c>
      <c r="F3709" t="s">
        <v>12961</v>
      </c>
      <c r="G3709">
        <v>390</v>
      </c>
      <c r="H3709">
        <v>4</v>
      </c>
      <c r="I3709" t="s">
        <v>12979</v>
      </c>
      <c r="J3709">
        <v>4</v>
      </c>
      <c r="K3709" t="s">
        <v>12980</v>
      </c>
      <c r="L3709" t="s">
        <v>2852</v>
      </c>
    </row>
    <row r="3710" spans="1:14" x14ac:dyDescent="0.3">
      <c r="A3710" t="s">
        <v>12959</v>
      </c>
      <c r="B3710" t="s">
        <v>12960</v>
      </c>
      <c r="C3710" t="s">
        <v>14</v>
      </c>
      <c r="D3710">
        <v>39.967128000000002</v>
      </c>
      <c r="E3710">
        <v>-75.172377999999995</v>
      </c>
      <c r="F3710" t="s">
        <v>12961</v>
      </c>
      <c r="G3710">
        <v>390</v>
      </c>
      <c r="H3710">
        <v>4</v>
      </c>
      <c r="I3710" t="s">
        <v>12981</v>
      </c>
      <c r="J3710">
        <v>4</v>
      </c>
      <c r="K3710" t="s">
        <v>12982</v>
      </c>
      <c r="L3710" t="s">
        <v>12983</v>
      </c>
    </row>
    <row r="3711" spans="1:14" x14ac:dyDescent="0.3">
      <c r="A3711" t="s">
        <v>12959</v>
      </c>
      <c r="B3711" t="s">
        <v>12960</v>
      </c>
      <c r="C3711" t="s">
        <v>14</v>
      </c>
      <c r="D3711">
        <v>39.967128000000002</v>
      </c>
      <c r="E3711">
        <v>-75.172377999999995</v>
      </c>
      <c r="F3711" t="s">
        <v>12961</v>
      </c>
      <c r="G3711">
        <v>390</v>
      </c>
      <c r="H3711">
        <v>4</v>
      </c>
      <c r="I3711" t="s">
        <v>12984</v>
      </c>
      <c r="J3711">
        <v>4</v>
      </c>
      <c r="K3711" t="s">
        <v>12985</v>
      </c>
      <c r="L3711" t="s">
        <v>12986</v>
      </c>
    </row>
    <row r="3712" spans="1:14" x14ac:dyDescent="0.3">
      <c r="A3712" t="s">
        <v>12959</v>
      </c>
      <c r="B3712" t="s">
        <v>12960</v>
      </c>
      <c r="C3712" t="s">
        <v>14</v>
      </c>
      <c r="D3712">
        <v>39.967128000000002</v>
      </c>
      <c r="E3712">
        <v>-75.172377999999995</v>
      </c>
      <c r="F3712" t="s">
        <v>12961</v>
      </c>
      <c r="G3712">
        <v>390</v>
      </c>
      <c r="H3712">
        <v>4</v>
      </c>
      <c r="I3712" t="s">
        <v>12987</v>
      </c>
      <c r="J3712">
        <v>5</v>
      </c>
      <c r="K3712" t="s">
        <v>12988</v>
      </c>
      <c r="L3712" t="s">
        <v>12989</v>
      </c>
    </row>
    <row r="3713" spans="1:19" x14ac:dyDescent="0.3">
      <c r="A3713" t="s">
        <v>12990</v>
      </c>
      <c r="B3713" t="s">
        <v>12991</v>
      </c>
      <c r="C3713" t="s">
        <v>14</v>
      </c>
      <c r="D3713">
        <v>39.951724147900002</v>
      </c>
      <c r="E3713">
        <v>-75.160182900899997</v>
      </c>
      <c r="F3713" t="s">
        <v>12992</v>
      </c>
      <c r="G3713">
        <v>390</v>
      </c>
      <c r="H3713">
        <v>3.5</v>
      </c>
      <c r="I3713" t="s">
        <v>12993</v>
      </c>
      <c r="J3713">
        <v>5</v>
      </c>
      <c r="K3713" t="s">
        <v>12994</v>
      </c>
      <c r="L3713" t="s">
        <v>12995</v>
      </c>
    </row>
    <row r="3714" spans="1:19" x14ac:dyDescent="0.3">
      <c r="A3714" t="s">
        <v>12990</v>
      </c>
      <c r="B3714" t="s">
        <v>12991</v>
      </c>
      <c r="C3714" t="s">
        <v>14</v>
      </c>
      <c r="D3714">
        <v>39.951724147900002</v>
      </c>
      <c r="E3714">
        <v>-75.160182900899997</v>
      </c>
      <c r="F3714" t="s">
        <v>12992</v>
      </c>
      <c r="G3714">
        <v>390</v>
      </c>
      <c r="H3714">
        <v>3.5</v>
      </c>
      <c r="I3714" t="s">
        <v>12996</v>
      </c>
      <c r="J3714">
        <v>3</v>
      </c>
      <c r="K3714" t="s">
        <v>12997</v>
      </c>
      <c r="L3714" t="s">
        <v>4699</v>
      </c>
    </row>
    <row r="3715" spans="1:19" x14ac:dyDescent="0.3">
      <c r="A3715" t="s">
        <v>12990</v>
      </c>
      <c r="B3715" t="s">
        <v>12991</v>
      </c>
      <c r="C3715" t="s">
        <v>14</v>
      </c>
      <c r="D3715">
        <v>39.951724147900002</v>
      </c>
      <c r="E3715">
        <v>-75.160182900899997</v>
      </c>
      <c r="F3715" t="s">
        <v>12992</v>
      </c>
      <c r="G3715">
        <v>390</v>
      </c>
      <c r="H3715">
        <v>3.5</v>
      </c>
      <c r="I3715" t="s">
        <v>12998</v>
      </c>
      <c r="J3715">
        <v>4</v>
      </c>
      <c r="K3715" t="s">
        <v>12999</v>
      </c>
      <c r="L3715" t="s">
        <v>13000</v>
      </c>
    </row>
    <row r="3716" spans="1:19" x14ac:dyDescent="0.3">
      <c r="A3716" t="s">
        <v>12990</v>
      </c>
      <c r="B3716" t="s">
        <v>12991</v>
      </c>
      <c r="C3716" t="s">
        <v>14</v>
      </c>
      <c r="D3716">
        <v>39.951724147900002</v>
      </c>
      <c r="E3716">
        <v>-75.160182900899997</v>
      </c>
      <c r="F3716" t="s">
        <v>12992</v>
      </c>
      <c r="G3716">
        <v>390</v>
      </c>
      <c r="H3716">
        <v>3.5</v>
      </c>
      <c r="I3716" t="s">
        <v>13001</v>
      </c>
      <c r="J3716">
        <v>3</v>
      </c>
      <c r="K3716" t="s">
        <v>13002</v>
      </c>
      <c r="L3716" t="s">
        <v>13003</v>
      </c>
    </row>
    <row r="3717" spans="1:19" x14ac:dyDescent="0.3">
      <c r="A3717" t="s">
        <v>12990</v>
      </c>
      <c r="B3717" t="s">
        <v>12991</v>
      </c>
      <c r="C3717" t="s">
        <v>14</v>
      </c>
      <c r="D3717">
        <v>39.951724147900002</v>
      </c>
      <c r="E3717">
        <v>-75.160182900899997</v>
      </c>
      <c r="F3717" t="s">
        <v>12992</v>
      </c>
      <c r="G3717">
        <v>390</v>
      </c>
      <c r="H3717">
        <v>3.5</v>
      </c>
      <c r="I3717" t="s">
        <v>13004</v>
      </c>
      <c r="J3717">
        <v>2</v>
      </c>
      <c r="K3717" t="s">
        <v>13005</v>
      </c>
      <c r="L3717" t="s">
        <v>13006</v>
      </c>
    </row>
    <row r="3718" spans="1:19" x14ac:dyDescent="0.3">
      <c r="A3718" t="s">
        <v>12990</v>
      </c>
      <c r="B3718" t="s">
        <v>12991</v>
      </c>
      <c r="C3718" t="s">
        <v>14</v>
      </c>
      <c r="D3718">
        <v>39.951724147900002</v>
      </c>
      <c r="E3718">
        <v>-75.160182900899997</v>
      </c>
      <c r="F3718" t="s">
        <v>12992</v>
      </c>
      <c r="G3718">
        <v>390</v>
      </c>
      <c r="H3718">
        <v>3.5</v>
      </c>
      <c r="I3718" t="s">
        <v>13007</v>
      </c>
      <c r="J3718">
        <v>4</v>
      </c>
      <c r="K3718" t="s">
        <v>13008</v>
      </c>
      <c r="L3718" t="s">
        <v>13009</v>
      </c>
    </row>
    <row r="3719" spans="1:19" x14ac:dyDescent="0.3">
      <c r="A3719" t="s">
        <v>12990</v>
      </c>
      <c r="B3719" t="s">
        <v>12991</v>
      </c>
      <c r="C3719" t="s">
        <v>14</v>
      </c>
      <c r="D3719">
        <v>39.951724147900002</v>
      </c>
      <c r="E3719">
        <v>-75.160182900899997</v>
      </c>
      <c r="F3719" t="s">
        <v>12992</v>
      </c>
      <c r="G3719">
        <v>390</v>
      </c>
      <c r="H3719">
        <v>3.5</v>
      </c>
      <c r="I3719" t="s">
        <v>13010</v>
      </c>
      <c r="J3719">
        <v>4</v>
      </c>
      <c r="K3719" t="s">
        <v>13011</v>
      </c>
      <c r="L3719" t="s">
        <v>13012</v>
      </c>
    </row>
    <row r="3720" spans="1:19" x14ac:dyDescent="0.3">
      <c r="A3720" t="s">
        <v>12990</v>
      </c>
      <c r="B3720" t="s">
        <v>12991</v>
      </c>
      <c r="C3720" t="s">
        <v>14</v>
      </c>
      <c r="D3720">
        <v>39.951724147900002</v>
      </c>
      <c r="E3720">
        <v>-75.160182900899997</v>
      </c>
      <c r="F3720" t="s">
        <v>12992</v>
      </c>
      <c r="G3720">
        <v>390</v>
      </c>
      <c r="H3720">
        <v>3.5</v>
      </c>
      <c r="I3720" t="s">
        <v>13013</v>
      </c>
      <c r="J3720">
        <v>1</v>
      </c>
      <c r="K3720" t="s">
        <v>13014</v>
      </c>
      <c r="L3720" t="s">
        <v>13015</v>
      </c>
      <c r="M3720" t="s">
        <v>13016</v>
      </c>
      <c r="N3720" t="s">
        <v>13017</v>
      </c>
      <c r="O3720" t="s">
        <v>13018</v>
      </c>
      <c r="P3720" t="s">
        <v>13019</v>
      </c>
      <c r="Q3720" t="s">
        <v>13020</v>
      </c>
      <c r="R3720" t="s">
        <v>13021</v>
      </c>
    </row>
    <row r="3721" spans="1:19" x14ac:dyDescent="0.3">
      <c r="A3721" t="s">
        <v>12990</v>
      </c>
      <c r="B3721" t="s">
        <v>12991</v>
      </c>
      <c r="C3721" t="s">
        <v>14</v>
      </c>
      <c r="D3721">
        <v>39.951724147900002</v>
      </c>
      <c r="E3721">
        <v>-75.160182900899997</v>
      </c>
      <c r="F3721" t="s">
        <v>12992</v>
      </c>
      <c r="G3721">
        <v>390</v>
      </c>
      <c r="H3721">
        <v>3.5</v>
      </c>
      <c r="I3721" t="s">
        <v>13022</v>
      </c>
      <c r="J3721">
        <v>3</v>
      </c>
      <c r="K3721" t="s">
        <v>13023</v>
      </c>
      <c r="L3721" t="s">
        <v>13024</v>
      </c>
    </row>
    <row r="3722" spans="1:19" x14ac:dyDescent="0.3">
      <c r="A3722" t="s">
        <v>12990</v>
      </c>
      <c r="B3722" t="s">
        <v>12991</v>
      </c>
      <c r="C3722" t="s">
        <v>14</v>
      </c>
      <c r="D3722">
        <v>39.951724147900002</v>
      </c>
      <c r="E3722">
        <v>-75.160182900899997</v>
      </c>
      <c r="F3722" t="s">
        <v>12992</v>
      </c>
      <c r="G3722">
        <v>390</v>
      </c>
      <c r="H3722">
        <v>3.5</v>
      </c>
      <c r="I3722" t="s">
        <v>13025</v>
      </c>
      <c r="J3722">
        <v>5</v>
      </c>
      <c r="K3722" t="s">
        <v>13026</v>
      </c>
      <c r="L3722" t="s">
        <v>13027</v>
      </c>
    </row>
    <row r="3723" spans="1:19" x14ac:dyDescent="0.3">
      <c r="A3723" t="s">
        <v>13028</v>
      </c>
      <c r="B3723" t="s">
        <v>10629</v>
      </c>
      <c r="C3723" t="s">
        <v>14</v>
      </c>
      <c r="D3723">
        <v>39.926031999999999</v>
      </c>
      <c r="E3723">
        <v>-75.1678</v>
      </c>
      <c r="F3723" t="s">
        <v>13029</v>
      </c>
      <c r="G3723">
        <v>389</v>
      </c>
      <c r="H3723">
        <v>4</v>
      </c>
      <c r="I3723" t="s">
        <v>13030</v>
      </c>
      <c r="J3723">
        <v>5</v>
      </c>
      <c r="K3723" t="s">
        <v>13031</v>
      </c>
      <c r="L3723" t="s">
        <v>13032</v>
      </c>
    </row>
    <row r="3724" spans="1:19" x14ac:dyDescent="0.3">
      <c r="A3724" t="s">
        <v>13028</v>
      </c>
      <c r="B3724" t="s">
        <v>10629</v>
      </c>
      <c r="C3724" t="s">
        <v>14</v>
      </c>
      <c r="D3724">
        <v>39.926031999999999</v>
      </c>
      <c r="E3724">
        <v>-75.1678</v>
      </c>
      <c r="F3724" t="s">
        <v>13029</v>
      </c>
      <c r="G3724">
        <v>389</v>
      </c>
      <c r="H3724">
        <v>4</v>
      </c>
      <c r="I3724" t="s">
        <v>13033</v>
      </c>
      <c r="J3724">
        <v>5</v>
      </c>
      <c r="K3724" t="s">
        <v>13034</v>
      </c>
      <c r="L3724" t="s">
        <v>13035</v>
      </c>
      <c r="M3724" t="s">
        <v>13036</v>
      </c>
      <c r="N3724" t="s">
        <v>13037</v>
      </c>
      <c r="O3724" t="s">
        <v>13038</v>
      </c>
    </row>
    <row r="3725" spans="1:19" x14ac:dyDescent="0.3">
      <c r="A3725" t="s">
        <v>13028</v>
      </c>
      <c r="B3725" t="s">
        <v>10629</v>
      </c>
      <c r="C3725" t="s">
        <v>14</v>
      </c>
      <c r="D3725">
        <v>39.926031999999999</v>
      </c>
      <c r="E3725">
        <v>-75.1678</v>
      </c>
      <c r="F3725" t="s">
        <v>13029</v>
      </c>
      <c r="G3725">
        <v>389</v>
      </c>
      <c r="H3725">
        <v>4</v>
      </c>
      <c r="I3725" t="s">
        <v>13039</v>
      </c>
      <c r="J3725">
        <v>5</v>
      </c>
      <c r="K3725" t="s">
        <v>13040</v>
      </c>
      <c r="L3725" t="s">
        <v>13041</v>
      </c>
    </row>
    <row r="3726" spans="1:19" x14ac:dyDescent="0.3">
      <c r="A3726" t="s">
        <v>13028</v>
      </c>
      <c r="B3726" t="s">
        <v>10629</v>
      </c>
      <c r="C3726" t="s">
        <v>14</v>
      </c>
      <c r="D3726">
        <v>39.926031999999999</v>
      </c>
      <c r="E3726">
        <v>-75.1678</v>
      </c>
      <c r="F3726" t="s">
        <v>13029</v>
      </c>
      <c r="G3726">
        <v>389</v>
      </c>
      <c r="H3726">
        <v>4</v>
      </c>
      <c r="I3726" t="s">
        <v>13042</v>
      </c>
      <c r="J3726">
        <v>3</v>
      </c>
      <c r="K3726" t="s">
        <v>13043</v>
      </c>
      <c r="L3726" t="s">
        <v>13044</v>
      </c>
    </row>
    <row r="3727" spans="1:19" x14ac:dyDescent="0.3">
      <c r="A3727" t="s">
        <v>13028</v>
      </c>
      <c r="B3727" t="s">
        <v>10629</v>
      </c>
      <c r="C3727" t="s">
        <v>14</v>
      </c>
      <c r="D3727">
        <v>39.926031999999999</v>
      </c>
      <c r="E3727">
        <v>-75.1678</v>
      </c>
      <c r="F3727" t="s">
        <v>13029</v>
      </c>
      <c r="G3727">
        <v>389</v>
      </c>
      <c r="H3727">
        <v>4</v>
      </c>
      <c r="I3727" t="s">
        <v>13045</v>
      </c>
      <c r="J3727">
        <v>4</v>
      </c>
      <c r="K3727" t="s">
        <v>13046</v>
      </c>
      <c r="L3727" t="s">
        <v>13047</v>
      </c>
      <c r="M3727" t="s">
        <v>13048</v>
      </c>
      <c r="N3727" t="s">
        <v>13049</v>
      </c>
      <c r="O3727" t="s">
        <v>13050</v>
      </c>
      <c r="P3727" t="s">
        <v>13051</v>
      </c>
      <c r="Q3727" t="s">
        <v>13052</v>
      </c>
      <c r="R3727" t="s">
        <v>13053</v>
      </c>
      <c r="S3727" t="s">
        <v>13054</v>
      </c>
    </row>
    <row r="3728" spans="1:19" x14ac:dyDescent="0.3">
      <c r="A3728" t="s">
        <v>13028</v>
      </c>
      <c r="B3728" t="s">
        <v>10629</v>
      </c>
      <c r="C3728" t="s">
        <v>14</v>
      </c>
      <c r="D3728">
        <v>39.926031999999999</v>
      </c>
      <c r="E3728">
        <v>-75.1678</v>
      </c>
      <c r="F3728" t="s">
        <v>13029</v>
      </c>
      <c r="G3728">
        <v>389</v>
      </c>
      <c r="H3728">
        <v>4</v>
      </c>
      <c r="I3728" t="s">
        <v>13055</v>
      </c>
      <c r="J3728">
        <v>5</v>
      </c>
      <c r="K3728" t="s">
        <v>13056</v>
      </c>
      <c r="L3728" t="s">
        <v>13057</v>
      </c>
    </row>
    <row r="3729" spans="1:15" x14ac:dyDescent="0.3">
      <c r="A3729" t="s">
        <v>13028</v>
      </c>
      <c r="B3729" t="s">
        <v>10629</v>
      </c>
      <c r="C3729" t="s">
        <v>14</v>
      </c>
      <c r="D3729">
        <v>39.926031999999999</v>
      </c>
      <c r="E3729">
        <v>-75.1678</v>
      </c>
      <c r="F3729" t="s">
        <v>13029</v>
      </c>
      <c r="G3729">
        <v>389</v>
      </c>
      <c r="H3729">
        <v>4</v>
      </c>
      <c r="I3729" t="s">
        <v>13058</v>
      </c>
      <c r="J3729">
        <v>5</v>
      </c>
      <c r="K3729" t="s">
        <v>13059</v>
      </c>
      <c r="L3729" t="s">
        <v>13060</v>
      </c>
    </row>
    <row r="3730" spans="1:15" x14ac:dyDescent="0.3">
      <c r="A3730" t="s">
        <v>13028</v>
      </c>
      <c r="B3730" t="s">
        <v>10629</v>
      </c>
      <c r="C3730" t="s">
        <v>14</v>
      </c>
      <c r="D3730">
        <v>39.926031999999999</v>
      </c>
      <c r="E3730">
        <v>-75.1678</v>
      </c>
      <c r="F3730" t="s">
        <v>13029</v>
      </c>
      <c r="G3730">
        <v>389</v>
      </c>
      <c r="H3730">
        <v>4</v>
      </c>
      <c r="I3730" t="s">
        <v>13061</v>
      </c>
      <c r="J3730">
        <v>3</v>
      </c>
      <c r="K3730" t="s">
        <v>13062</v>
      </c>
      <c r="L3730" t="s">
        <v>13063</v>
      </c>
      <c r="M3730" t="s">
        <v>13064</v>
      </c>
      <c r="N3730" t="s">
        <v>13065</v>
      </c>
      <c r="O3730" t="s">
        <v>11153</v>
      </c>
    </row>
    <row r="3731" spans="1:15" x14ac:dyDescent="0.3">
      <c r="A3731" t="s">
        <v>13028</v>
      </c>
      <c r="B3731" t="s">
        <v>10629</v>
      </c>
      <c r="C3731" t="s">
        <v>14</v>
      </c>
      <c r="D3731">
        <v>39.926031999999999</v>
      </c>
      <c r="E3731">
        <v>-75.1678</v>
      </c>
      <c r="F3731" t="s">
        <v>13029</v>
      </c>
      <c r="G3731">
        <v>389</v>
      </c>
      <c r="H3731">
        <v>4</v>
      </c>
      <c r="I3731" t="s">
        <v>13066</v>
      </c>
      <c r="J3731">
        <v>3</v>
      </c>
      <c r="K3731" t="s">
        <v>13067</v>
      </c>
      <c r="L3731" t="s">
        <v>13068</v>
      </c>
    </row>
    <row r="3732" spans="1:15" x14ac:dyDescent="0.3">
      <c r="A3732" t="s">
        <v>13028</v>
      </c>
      <c r="B3732" t="s">
        <v>10629</v>
      </c>
      <c r="C3732" t="s">
        <v>14</v>
      </c>
      <c r="D3732">
        <v>39.926031999999999</v>
      </c>
      <c r="E3732">
        <v>-75.1678</v>
      </c>
      <c r="F3732" t="s">
        <v>13029</v>
      </c>
      <c r="G3732">
        <v>389</v>
      </c>
      <c r="H3732">
        <v>4</v>
      </c>
      <c r="I3732" t="s">
        <v>13069</v>
      </c>
      <c r="J3732">
        <v>5</v>
      </c>
      <c r="K3732" t="s">
        <v>13070</v>
      </c>
      <c r="L3732" t="s">
        <v>13071</v>
      </c>
    </row>
    <row r="3733" spans="1:15" x14ac:dyDescent="0.3">
      <c r="A3733" t="s">
        <v>13072</v>
      </c>
      <c r="B3733" t="s">
        <v>13073</v>
      </c>
      <c r="C3733" t="s">
        <v>14</v>
      </c>
      <c r="D3733">
        <v>39.967125492400001</v>
      </c>
      <c r="E3733">
        <v>-75.1661240918</v>
      </c>
      <c r="F3733" t="s">
        <v>13074</v>
      </c>
      <c r="G3733">
        <v>387</v>
      </c>
      <c r="H3733">
        <v>4.5</v>
      </c>
      <c r="I3733" t="s">
        <v>13075</v>
      </c>
      <c r="J3733">
        <v>4</v>
      </c>
      <c r="K3733" t="s">
        <v>13076</v>
      </c>
      <c r="L3733" t="s">
        <v>13077</v>
      </c>
    </row>
    <row r="3734" spans="1:15" x14ac:dyDescent="0.3">
      <c r="A3734" t="s">
        <v>13072</v>
      </c>
      <c r="B3734" t="s">
        <v>13073</v>
      </c>
      <c r="C3734" t="s">
        <v>14</v>
      </c>
      <c r="D3734">
        <v>39.967125492400001</v>
      </c>
      <c r="E3734">
        <v>-75.1661240918</v>
      </c>
      <c r="F3734" t="s">
        <v>13074</v>
      </c>
      <c r="G3734">
        <v>387</v>
      </c>
      <c r="H3734">
        <v>4.5</v>
      </c>
      <c r="I3734" t="s">
        <v>13078</v>
      </c>
      <c r="J3734">
        <v>5</v>
      </c>
      <c r="K3734" t="s">
        <v>13079</v>
      </c>
      <c r="L3734" t="s">
        <v>13080</v>
      </c>
    </row>
    <row r="3735" spans="1:15" x14ac:dyDescent="0.3">
      <c r="A3735" t="s">
        <v>13072</v>
      </c>
      <c r="B3735" t="s">
        <v>13073</v>
      </c>
      <c r="C3735" t="s">
        <v>14</v>
      </c>
      <c r="D3735">
        <v>39.967125492400001</v>
      </c>
      <c r="E3735">
        <v>-75.1661240918</v>
      </c>
      <c r="F3735" t="s">
        <v>13074</v>
      </c>
      <c r="G3735">
        <v>387</v>
      </c>
      <c r="H3735">
        <v>4.5</v>
      </c>
      <c r="I3735" t="s">
        <v>13081</v>
      </c>
      <c r="J3735">
        <v>4</v>
      </c>
      <c r="L3735" t="s">
        <v>13082</v>
      </c>
    </row>
    <row r="3736" spans="1:15" x14ac:dyDescent="0.3">
      <c r="A3736" t="s">
        <v>13072</v>
      </c>
      <c r="B3736" t="s">
        <v>13073</v>
      </c>
      <c r="C3736" t="s">
        <v>14</v>
      </c>
      <c r="D3736">
        <v>39.967125492400001</v>
      </c>
      <c r="E3736">
        <v>-75.1661240918</v>
      </c>
      <c r="F3736" t="s">
        <v>13074</v>
      </c>
      <c r="G3736">
        <v>387</v>
      </c>
      <c r="H3736">
        <v>4.5</v>
      </c>
      <c r="I3736" t="s">
        <v>13083</v>
      </c>
      <c r="J3736">
        <v>5</v>
      </c>
      <c r="K3736" t="s">
        <v>13084</v>
      </c>
      <c r="L3736" t="s">
        <v>13085</v>
      </c>
    </row>
    <row r="3737" spans="1:15" x14ac:dyDescent="0.3">
      <c r="A3737" t="s">
        <v>13072</v>
      </c>
      <c r="B3737" t="s">
        <v>13073</v>
      </c>
      <c r="C3737" t="s">
        <v>14</v>
      </c>
      <c r="D3737">
        <v>39.967125492400001</v>
      </c>
      <c r="E3737">
        <v>-75.1661240918</v>
      </c>
      <c r="F3737" t="s">
        <v>13074</v>
      </c>
      <c r="G3737">
        <v>387</v>
      </c>
      <c r="H3737">
        <v>4.5</v>
      </c>
      <c r="I3737" t="s">
        <v>13086</v>
      </c>
      <c r="J3737">
        <v>5</v>
      </c>
      <c r="K3737" t="s">
        <v>13087</v>
      </c>
      <c r="L3737" t="e">
        <f>-Y7125RYaDpJXTKnr9cW8A</f>
        <v>#NAME?</v>
      </c>
    </row>
    <row r="3738" spans="1:15" x14ac:dyDescent="0.3">
      <c r="A3738" t="s">
        <v>13072</v>
      </c>
      <c r="B3738" t="s">
        <v>13073</v>
      </c>
      <c r="C3738" t="s">
        <v>14</v>
      </c>
      <c r="D3738">
        <v>39.967125492400001</v>
      </c>
      <c r="E3738">
        <v>-75.1661240918</v>
      </c>
      <c r="F3738" t="s">
        <v>13074</v>
      </c>
      <c r="G3738">
        <v>387</v>
      </c>
      <c r="H3738">
        <v>4.5</v>
      </c>
      <c r="I3738" t="s">
        <v>13088</v>
      </c>
      <c r="J3738">
        <v>4</v>
      </c>
      <c r="K3738" t="s">
        <v>13089</v>
      </c>
      <c r="L3738" t="s">
        <v>2843</v>
      </c>
    </row>
    <row r="3739" spans="1:15" x14ac:dyDescent="0.3">
      <c r="A3739" t="s">
        <v>13072</v>
      </c>
      <c r="B3739" t="s">
        <v>13073</v>
      </c>
      <c r="C3739" t="s">
        <v>14</v>
      </c>
      <c r="D3739">
        <v>39.967125492400001</v>
      </c>
      <c r="E3739">
        <v>-75.1661240918</v>
      </c>
      <c r="F3739" t="s">
        <v>13074</v>
      </c>
      <c r="G3739">
        <v>387</v>
      </c>
      <c r="H3739">
        <v>4.5</v>
      </c>
      <c r="I3739" t="s">
        <v>13090</v>
      </c>
      <c r="J3739">
        <v>5</v>
      </c>
      <c r="K3739" t="s">
        <v>13091</v>
      </c>
      <c r="L3739" t="s">
        <v>13092</v>
      </c>
    </row>
    <row r="3740" spans="1:15" x14ac:dyDescent="0.3">
      <c r="A3740" t="s">
        <v>13072</v>
      </c>
      <c r="B3740" t="s">
        <v>13073</v>
      </c>
      <c r="C3740" t="s">
        <v>14</v>
      </c>
      <c r="D3740">
        <v>39.967125492400001</v>
      </c>
      <c r="E3740">
        <v>-75.1661240918</v>
      </c>
      <c r="F3740" t="s">
        <v>13074</v>
      </c>
      <c r="G3740">
        <v>387</v>
      </c>
      <c r="H3740">
        <v>4.5</v>
      </c>
      <c r="I3740" t="s">
        <v>13093</v>
      </c>
      <c r="J3740">
        <v>5</v>
      </c>
      <c r="K3740" t="s">
        <v>13094</v>
      </c>
      <c r="L3740" t="s">
        <v>13095</v>
      </c>
    </row>
    <row r="3741" spans="1:15" x14ac:dyDescent="0.3">
      <c r="A3741" t="s">
        <v>13072</v>
      </c>
      <c r="B3741" t="s">
        <v>13073</v>
      </c>
      <c r="C3741" t="s">
        <v>14</v>
      </c>
      <c r="D3741">
        <v>39.967125492400001</v>
      </c>
      <c r="E3741">
        <v>-75.1661240918</v>
      </c>
      <c r="F3741" t="s">
        <v>13074</v>
      </c>
      <c r="G3741">
        <v>387</v>
      </c>
      <c r="H3741">
        <v>4.5</v>
      </c>
      <c r="I3741" t="s">
        <v>13096</v>
      </c>
      <c r="J3741">
        <v>2</v>
      </c>
      <c r="K3741" t="s">
        <v>13097</v>
      </c>
      <c r="L3741" t="s">
        <v>13098</v>
      </c>
    </row>
    <row r="3742" spans="1:15" x14ac:dyDescent="0.3">
      <c r="A3742" t="s">
        <v>13072</v>
      </c>
      <c r="B3742" t="s">
        <v>13073</v>
      </c>
      <c r="C3742" t="s">
        <v>14</v>
      </c>
      <c r="D3742">
        <v>39.967125492400001</v>
      </c>
      <c r="E3742">
        <v>-75.1661240918</v>
      </c>
      <c r="F3742" t="s">
        <v>13074</v>
      </c>
      <c r="G3742">
        <v>387</v>
      </c>
      <c r="H3742">
        <v>4.5</v>
      </c>
      <c r="I3742" t="s">
        <v>13099</v>
      </c>
      <c r="J3742">
        <v>5</v>
      </c>
      <c r="K3742" t="s">
        <v>13100</v>
      </c>
      <c r="L3742" t="s">
        <v>13101</v>
      </c>
    </row>
    <row r="3743" spans="1:15" x14ac:dyDescent="0.3">
      <c r="A3743" t="s">
        <v>13102</v>
      </c>
      <c r="B3743" t="s">
        <v>13103</v>
      </c>
      <c r="C3743" t="s">
        <v>14</v>
      </c>
      <c r="D3743">
        <v>39.951352999999997</v>
      </c>
      <c r="E3743">
        <v>-75.163475399999996</v>
      </c>
      <c r="F3743" t="s">
        <v>13104</v>
      </c>
      <c r="G3743">
        <v>387</v>
      </c>
      <c r="H3743">
        <v>2.5</v>
      </c>
      <c r="I3743" t="s">
        <v>13105</v>
      </c>
      <c r="J3743">
        <v>2</v>
      </c>
      <c r="L3743" t="s">
        <v>13106</v>
      </c>
    </row>
    <row r="3744" spans="1:15" x14ac:dyDescent="0.3">
      <c r="A3744" t="s">
        <v>13102</v>
      </c>
      <c r="B3744" t="s">
        <v>13103</v>
      </c>
      <c r="C3744" t="s">
        <v>14</v>
      </c>
      <c r="D3744">
        <v>39.951352999999997</v>
      </c>
      <c r="E3744">
        <v>-75.163475399999996</v>
      </c>
      <c r="F3744" t="s">
        <v>13104</v>
      </c>
      <c r="G3744">
        <v>387</v>
      </c>
      <c r="H3744">
        <v>2.5</v>
      </c>
      <c r="I3744" t="s">
        <v>13107</v>
      </c>
      <c r="J3744">
        <v>2</v>
      </c>
      <c r="K3744" t="s">
        <v>13108</v>
      </c>
      <c r="L3744" t="s">
        <v>13109</v>
      </c>
    </row>
    <row r="3745" spans="1:18" x14ac:dyDescent="0.3">
      <c r="A3745" t="s">
        <v>13102</v>
      </c>
      <c r="B3745" t="s">
        <v>13103</v>
      </c>
      <c r="C3745" t="s">
        <v>14</v>
      </c>
      <c r="D3745">
        <v>39.951352999999997</v>
      </c>
      <c r="E3745">
        <v>-75.163475399999996</v>
      </c>
      <c r="F3745" t="s">
        <v>13104</v>
      </c>
      <c r="G3745">
        <v>387</v>
      </c>
      <c r="H3745">
        <v>2.5</v>
      </c>
      <c r="I3745" t="s">
        <v>13110</v>
      </c>
      <c r="J3745">
        <v>1</v>
      </c>
      <c r="K3745" t="s">
        <v>13111</v>
      </c>
      <c r="L3745" t="s">
        <v>13112</v>
      </c>
      <c r="M3745" t="s">
        <v>13113</v>
      </c>
      <c r="N3745" t="s">
        <v>13114</v>
      </c>
      <c r="O3745" t="s">
        <v>13115</v>
      </c>
      <c r="P3745" t="s">
        <v>13116</v>
      </c>
      <c r="Q3745" t="s">
        <v>13117</v>
      </c>
      <c r="R3745" t="s">
        <v>13118</v>
      </c>
    </row>
    <row r="3746" spans="1:18" x14ac:dyDescent="0.3">
      <c r="A3746" t="s">
        <v>13102</v>
      </c>
      <c r="B3746" t="s">
        <v>13103</v>
      </c>
      <c r="C3746" t="s">
        <v>14</v>
      </c>
      <c r="D3746">
        <v>39.951352999999997</v>
      </c>
      <c r="E3746">
        <v>-75.163475399999996</v>
      </c>
      <c r="F3746" t="s">
        <v>13104</v>
      </c>
      <c r="G3746">
        <v>387</v>
      </c>
      <c r="H3746">
        <v>2.5</v>
      </c>
      <c r="I3746" t="s">
        <v>13119</v>
      </c>
      <c r="J3746">
        <v>4</v>
      </c>
      <c r="K3746" t="s">
        <v>13120</v>
      </c>
      <c r="L3746" t="s">
        <v>13121</v>
      </c>
    </row>
    <row r="3747" spans="1:18" x14ac:dyDescent="0.3">
      <c r="A3747" t="s">
        <v>13102</v>
      </c>
      <c r="B3747" t="s">
        <v>13103</v>
      </c>
      <c r="C3747" t="s">
        <v>14</v>
      </c>
      <c r="D3747">
        <v>39.951352999999997</v>
      </c>
      <c r="E3747">
        <v>-75.163475399999996</v>
      </c>
      <c r="F3747" t="s">
        <v>13104</v>
      </c>
      <c r="G3747">
        <v>387</v>
      </c>
      <c r="H3747">
        <v>2.5</v>
      </c>
      <c r="I3747" t="s">
        <v>13122</v>
      </c>
      <c r="J3747">
        <v>3</v>
      </c>
      <c r="K3747" t="s">
        <v>13123</v>
      </c>
      <c r="L3747" t="s">
        <v>13124</v>
      </c>
    </row>
    <row r="3748" spans="1:18" x14ac:dyDescent="0.3">
      <c r="A3748" t="s">
        <v>13102</v>
      </c>
      <c r="B3748" t="s">
        <v>13103</v>
      </c>
      <c r="C3748" t="s">
        <v>14</v>
      </c>
      <c r="D3748">
        <v>39.951352999999997</v>
      </c>
      <c r="E3748">
        <v>-75.163475399999996</v>
      </c>
      <c r="F3748" t="s">
        <v>13104</v>
      </c>
      <c r="G3748">
        <v>387</v>
      </c>
      <c r="H3748">
        <v>2.5</v>
      </c>
      <c r="I3748" t="s">
        <v>13125</v>
      </c>
      <c r="J3748">
        <v>1</v>
      </c>
      <c r="K3748" t="s">
        <v>13126</v>
      </c>
      <c r="L3748" t="s">
        <v>13127</v>
      </c>
      <c r="M3748" t="s">
        <v>13128</v>
      </c>
    </row>
    <row r="3749" spans="1:18" x14ac:dyDescent="0.3">
      <c r="A3749" t="s">
        <v>13102</v>
      </c>
      <c r="B3749" t="s">
        <v>13103</v>
      </c>
      <c r="C3749" t="s">
        <v>14</v>
      </c>
      <c r="D3749">
        <v>39.951352999999997</v>
      </c>
      <c r="E3749">
        <v>-75.163475399999996</v>
      </c>
      <c r="F3749" t="s">
        <v>13104</v>
      </c>
      <c r="G3749">
        <v>387</v>
      </c>
      <c r="H3749">
        <v>2.5</v>
      </c>
      <c r="I3749" t="s">
        <v>13129</v>
      </c>
      <c r="J3749">
        <v>5</v>
      </c>
      <c r="K3749" t="s">
        <v>13130</v>
      </c>
      <c r="L3749" t="s">
        <v>13131</v>
      </c>
    </row>
    <row r="3750" spans="1:18" x14ac:dyDescent="0.3">
      <c r="A3750" t="s">
        <v>13102</v>
      </c>
      <c r="B3750" t="s">
        <v>13103</v>
      </c>
      <c r="C3750" t="s">
        <v>14</v>
      </c>
      <c r="D3750">
        <v>39.951352999999997</v>
      </c>
      <c r="E3750">
        <v>-75.163475399999996</v>
      </c>
      <c r="F3750" t="s">
        <v>13104</v>
      </c>
      <c r="G3750">
        <v>387</v>
      </c>
      <c r="H3750">
        <v>2.5</v>
      </c>
      <c r="I3750" t="s">
        <v>13132</v>
      </c>
      <c r="J3750">
        <v>3</v>
      </c>
      <c r="L3750" t="s">
        <v>13133</v>
      </c>
    </row>
    <row r="3751" spans="1:18" x14ac:dyDescent="0.3">
      <c r="A3751" t="s">
        <v>13102</v>
      </c>
      <c r="B3751" t="s">
        <v>13103</v>
      </c>
      <c r="C3751" t="s">
        <v>14</v>
      </c>
      <c r="D3751">
        <v>39.951352999999997</v>
      </c>
      <c r="E3751">
        <v>-75.163475399999996</v>
      </c>
      <c r="F3751" t="s">
        <v>13104</v>
      </c>
      <c r="G3751">
        <v>387</v>
      </c>
      <c r="H3751">
        <v>2.5</v>
      </c>
      <c r="I3751" t="s">
        <v>13134</v>
      </c>
      <c r="J3751">
        <v>3</v>
      </c>
      <c r="K3751" t="s">
        <v>13135</v>
      </c>
      <c r="L3751" t="s">
        <v>13136</v>
      </c>
    </row>
    <row r="3752" spans="1:18" x14ac:dyDescent="0.3">
      <c r="A3752" t="s">
        <v>13102</v>
      </c>
      <c r="B3752" t="s">
        <v>13103</v>
      </c>
      <c r="C3752" t="s">
        <v>14</v>
      </c>
      <c r="D3752">
        <v>39.951352999999997</v>
      </c>
      <c r="E3752">
        <v>-75.163475399999996</v>
      </c>
      <c r="F3752" t="s">
        <v>13104</v>
      </c>
      <c r="G3752">
        <v>387</v>
      </c>
      <c r="H3752">
        <v>2.5</v>
      </c>
      <c r="I3752" t="s">
        <v>13137</v>
      </c>
      <c r="J3752">
        <v>1</v>
      </c>
      <c r="K3752" t="s">
        <v>13138</v>
      </c>
      <c r="L3752" t="s">
        <v>13139</v>
      </c>
    </row>
    <row r="3753" spans="1:18" x14ac:dyDescent="0.3">
      <c r="A3753" t="s">
        <v>13140</v>
      </c>
      <c r="B3753" t="s">
        <v>13141</v>
      </c>
      <c r="C3753" t="s">
        <v>14</v>
      </c>
      <c r="D3753">
        <v>39.937134999999998</v>
      </c>
      <c r="E3753">
        <v>-75.158062000000001</v>
      </c>
      <c r="F3753" t="s">
        <v>5554</v>
      </c>
      <c r="G3753">
        <v>387</v>
      </c>
      <c r="H3753">
        <v>4.5</v>
      </c>
      <c r="I3753" t="s">
        <v>13142</v>
      </c>
      <c r="J3753">
        <v>5</v>
      </c>
      <c r="L3753" t="s">
        <v>863</v>
      </c>
    </row>
    <row r="3754" spans="1:18" x14ac:dyDescent="0.3">
      <c r="A3754" t="s">
        <v>13140</v>
      </c>
      <c r="B3754" t="s">
        <v>13141</v>
      </c>
      <c r="C3754" t="s">
        <v>14</v>
      </c>
      <c r="D3754">
        <v>39.937134999999998</v>
      </c>
      <c r="E3754">
        <v>-75.158062000000001</v>
      </c>
      <c r="F3754" t="s">
        <v>5554</v>
      </c>
      <c r="G3754">
        <v>387</v>
      </c>
      <c r="H3754">
        <v>4.5</v>
      </c>
      <c r="I3754" t="s">
        <v>13143</v>
      </c>
      <c r="J3754">
        <v>5</v>
      </c>
      <c r="K3754" t="s">
        <v>13144</v>
      </c>
      <c r="L3754" t="s">
        <v>13145</v>
      </c>
      <c r="M3754" t="s">
        <v>13146</v>
      </c>
      <c r="N3754" t="s">
        <v>13147</v>
      </c>
      <c r="O3754" t="s">
        <v>13148</v>
      </c>
      <c r="P3754" t="s">
        <v>13149</v>
      </c>
      <c r="Q3754" t="s">
        <v>13150</v>
      </c>
    </row>
    <row r="3755" spans="1:18" x14ac:dyDescent="0.3">
      <c r="A3755" t="s">
        <v>13140</v>
      </c>
      <c r="B3755" t="s">
        <v>13141</v>
      </c>
      <c r="C3755" t="s">
        <v>14</v>
      </c>
      <c r="D3755">
        <v>39.937134999999998</v>
      </c>
      <c r="E3755">
        <v>-75.158062000000001</v>
      </c>
      <c r="F3755" t="s">
        <v>5554</v>
      </c>
      <c r="G3755">
        <v>387</v>
      </c>
      <c r="H3755">
        <v>4.5</v>
      </c>
      <c r="I3755" t="s">
        <v>13151</v>
      </c>
      <c r="J3755">
        <v>4</v>
      </c>
      <c r="K3755" t="s">
        <v>13152</v>
      </c>
      <c r="L3755" t="s">
        <v>13153</v>
      </c>
    </row>
    <row r="3756" spans="1:18" x14ac:dyDescent="0.3">
      <c r="A3756" t="s">
        <v>13140</v>
      </c>
      <c r="B3756" t="s">
        <v>13141</v>
      </c>
      <c r="C3756" t="s">
        <v>14</v>
      </c>
      <c r="D3756">
        <v>39.937134999999998</v>
      </c>
      <c r="E3756">
        <v>-75.158062000000001</v>
      </c>
      <c r="F3756" t="s">
        <v>5554</v>
      </c>
      <c r="G3756">
        <v>387</v>
      </c>
      <c r="H3756">
        <v>4.5</v>
      </c>
      <c r="I3756" t="s">
        <v>13154</v>
      </c>
      <c r="J3756">
        <v>5</v>
      </c>
      <c r="K3756" t="s">
        <v>13155</v>
      </c>
      <c r="L3756" t="s">
        <v>13156</v>
      </c>
    </row>
    <row r="3757" spans="1:18" x14ac:dyDescent="0.3">
      <c r="A3757" t="s">
        <v>13140</v>
      </c>
      <c r="B3757" t="s">
        <v>13141</v>
      </c>
      <c r="C3757" t="s">
        <v>14</v>
      </c>
      <c r="D3757">
        <v>39.937134999999998</v>
      </c>
      <c r="E3757">
        <v>-75.158062000000001</v>
      </c>
      <c r="F3757" t="s">
        <v>5554</v>
      </c>
      <c r="G3757">
        <v>387</v>
      </c>
      <c r="H3757">
        <v>4.5</v>
      </c>
      <c r="I3757" t="s">
        <v>13157</v>
      </c>
      <c r="J3757">
        <v>5</v>
      </c>
      <c r="K3757" t="s">
        <v>13158</v>
      </c>
      <c r="L3757" t="s">
        <v>2160</v>
      </c>
    </row>
    <row r="3758" spans="1:18" x14ac:dyDescent="0.3">
      <c r="A3758" t="s">
        <v>13140</v>
      </c>
      <c r="B3758" t="s">
        <v>13141</v>
      </c>
      <c r="C3758" t="s">
        <v>14</v>
      </c>
      <c r="D3758">
        <v>39.937134999999998</v>
      </c>
      <c r="E3758">
        <v>-75.158062000000001</v>
      </c>
      <c r="F3758" t="s">
        <v>5554</v>
      </c>
      <c r="G3758">
        <v>387</v>
      </c>
      <c r="H3758">
        <v>4.5</v>
      </c>
      <c r="I3758" t="s">
        <v>13159</v>
      </c>
      <c r="J3758">
        <v>5</v>
      </c>
      <c r="K3758" t="s">
        <v>13160</v>
      </c>
      <c r="L3758" t="s">
        <v>13161</v>
      </c>
    </row>
    <row r="3759" spans="1:18" x14ac:dyDescent="0.3">
      <c r="A3759" t="s">
        <v>13140</v>
      </c>
      <c r="B3759" t="s">
        <v>13141</v>
      </c>
      <c r="C3759" t="s">
        <v>14</v>
      </c>
      <c r="D3759">
        <v>39.937134999999998</v>
      </c>
      <c r="E3759">
        <v>-75.158062000000001</v>
      </c>
      <c r="F3759" t="s">
        <v>5554</v>
      </c>
      <c r="G3759">
        <v>387</v>
      </c>
      <c r="H3759">
        <v>4.5</v>
      </c>
      <c r="I3759" t="s">
        <v>13162</v>
      </c>
      <c r="J3759">
        <v>5</v>
      </c>
      <c r="K3759" t="s">
        <v>13163</v>
      </c>
      <c r="L3759" t="s">
        <v>13164</v>
      </c>
    </row>
    <row r="3760" spans="1:18" x14ac:dyDescent="0.3">
      <c r="A3760" t="s">
        <v>13140</v>
      </c>
      <c r="B3760" t="s">
        <v>13141</v>
      </c>
      <c r="C3760" t="s">
        <v>14</v>
      </c>
      <c r="D3760">
        <v>39.937134999999998</v>
      </c>
      <c r="E3760">
        <v>-75.158062000000001</v>
      </c>
      <c r="F3760" t="s">
        <v>5554</v>
      </c>
      <c r="G3760">
        <v>387</v>
      </c>
      <c r="H3760">
        <v>4.5</v>
      </c>
      <c r="I3760" t="s">
        <v>13165</v>
      </c>
      <c r="J3760">
        <v>2</v>
      </c>
      <c r="L3760" t="s">
        <v>13166</v>
      </c>
    </row>
    <row r="3761" spans="1:12" x14ac:dyDescent="0.3">
      <c r="A3761" t="s">
        <v>13140</v>
      </c>
      <c r="B3761" t="s">
        <v>13141</v>
      </c>
      <c r="C3761" t="s">
        <v>14</v>
      </c>
      <c r="D3761">
        <v>39.937134999999998</v>
      </c>
      <c r="E3761">
        <v>-75.158062000000001</v>
      </c>
      <c r="F3761" t="s">
        <v>5554</v>
      </c>
      <c r="G3761">
        <v>387</v>
      </c>
      <c r="H3761">
        <v>4.5</v>
      </c>
      <c r="I3761" t="s">
        <v>13167</v>
      </c>
      <c r="J3761">
        <v>5</v>
      </c>
      <c r="L3761" t="s">
        <v>13168</v>
      </c>
    </row>
    <row r="3762" spans="1:12" x14ac:dyDescent="0.3">
      <c r="A3762" t="s">
        <v>13140</v>
      </c>
      <c r="B3762" t="s">
        <v>13141</v>
      </c>
      <c r="C3762" t="s">
        <v>14</v>
      </c>
      <c r="D3762">
        <v>39.937134999999998</v>
      </c>
      <c r="E3762">
        <v>-75.158062000000001</v>
      </c>
      <c r="F3762" t="s">
        <v>5554</v>
      </c>
      <c r="G3762">
        <v>387</v>
      </c>
      <c r="H3762">
        <v>4.5</v>
      </c>
      <c r="I3762" t="s">
        <v>13169</v>
      </c>
      <c r="J3762">
        <v>5</v>
      </c>
      <c r="K3762" t="s">
        <v>13170</v>
      </c>
      <c r="L3762" t="s">
        <v>13068</v>
      </c>
    </row>
    <row r="3763" spans="1:12" x14ac:dyDescent="0.3">
      <c r="A3763" t="s">
        <v>13171</v>
      </c>
      <c r="B3763" t="s">
        <v>13172</v>
      </c>
      <c r="C3763" t="s">
        <v>14</v>
      </c>
      <c r="D3763">
        <v>39.955695606100001</v>
      </c>
      <c r="E3763">
        <v>-75.198580110799995</v>
      </c>
      <c r="F3763" t="s">
        <v>13173</v>
      </c>
      <c r="G3763">
        <v>387</v>
      </c>
      <c r="H3763">
        <v>4</v>
      </c>
      <c r="I3763" t="s">
        <v>13174</v>
      </c>
      <c r="J3763">
        <v>3</v>
      </c>
      <c r="K3763" t="s">
        <v>13175</v>
      </c>
      <c r="L3763" t="s">
        <v>760</v>
      </c>
    </row>
    <row r="3764" spans="1:12" x14ac:dyDescent="0.3">
      <c r="A3764" t="s">
        <v>13171</v>
      </c>
      <c r="B3764" t="s">
        <v>13172</v>
      </c>
      <c r="C3764" t="s">
        <v>14</v>
      </c>
      <c r="D3764">
        <v>39.955695606100001</v>
      </c>
      <c r="E3764">
        <v>-75.198580110799995</v>
      </c>
      <c r="F3764" t="s">
        <v>13173</v>
      </c>
      <c r="G3764">
        <v>387</v>
      </c>
      <c r="H3764">
        <v>4</v>
      </c>
      <c r="I3764" t="s">
        <v>13176</v>
      </c>
      <c r="J3764">
        <v>2</v>
      </c>
      <c r="K3764" t="s">
        <v>13177</v>
      </c>
      <c r="L3764" t="s">
        <v>13178</v>
      </c>
    </row>
    <row r="3765" spans="1:12" x14ac:dyDescent="0.3">
      <c r="A3765" t="s">
        <v>13171</v>
      </c>
      <c r="B3765" t="s">
        <v>13172</v>
      </c>
      <c r="C3765" t="s">
        <v>14</v>
      </c>
      <c r="D3765">
        <v>39.955695606100001</v>
      </c>
      <c r="E3765">
        <v>-75.198580110799995</v>
      </c>
      <c r="F3765" t="s">
        <v>13173</v>
      </c>
      <c r="G3765">
        <v>387</v>
      </c>
      <c r="H3765">
        <v>4</v>
      </c>
      <c r="I3765" t="s">
        <v>13179</v>
      </c>
      <c r="J3765">
        <v>5</v>
      </c>
      <c r="K3765" t="s">
        <v>13180</v>
      </c>
      <c r="L3765" t="s">
        <v>13181</v>
      </c>
    </row>
    <row r="3766" spans="1:12" x14ac:dyDescent="0.3">
      <c r="A3766" t="s">
        <v>13171</v>
      </c>
      <c r="B3766" t="s">
        <v>13172</v>
      </c>
      <c r="C3766" t="s">
        <v>14</v>
      </c>
      <c r="D3766">
        <v>39.955695606100001</v>
      </c>
      <c r="E3766">
        <v>-75.198580110799995</v>
      </c>
      <c r="F3766" t="s">
        <v>13173</v>
      </c>
      <c r="G3766">
        <v>387</v>
      </c>
      <c r="H3766">
        <v>4</v>
      </c>
      <c r="I3766" t="s">
        <v>13182</v>
      </c>
      <c r="J3766">
        <v>4</v>
      </c>
      <c r="K3766" t="s">
        <v>13183</v>
      </c>
      <c r="L3766" t="s">
        <v>13184</v>
      </c>
    </row>
    <row r="3767" spans="1:12" x14ac:dyDescent="0.3">
      <c r="A3767" t="s">
        <v>13171</v>
      </c>
      <c r="B3767" t="s">
        <v>13172</v>
      </c>
      <c r="C3767" t="s">
        <v>14</v>
      </c>
      <c r="D3767">
        <v>39.955695606100001</v>
      </c>
      <c r="E3767">
        <v>-75.198580110799995</v>
      </c>
      <c r="F3767" t="s">
        <v>13173</v>
      </c>
      <c r="G3767">
        <v>387</v>
      </c>
      <c r="H3767">
        <v>4</v>
      </c>
      <c r="I3767" t="s">
        <v>13185</v>
      </c>
      <c r="J3767">
        <v>3</v>
      </c>
      <c r="K3767" t="s">
        <v>13186</v>
      </c>
      <c r="L3767" t="s">
        <v>13187</v>
      </c>
    </row>
    <row r="3768" spans="1:12" x14ac:dyDescent="0.3">
      <c r="A3768" t="s">
        <v>13171</v>
      </c>
      <c r="B3768" t="s">
        <v>13172</v>
      </c>
      <c r="C3768" t="s">
        <v>14</v>
      </c>
      <c r="D3768">
        <v>39.955695606100001</v>
      </c>
      <c r="E3768">
        <v>-75.198580110799995</v>
      </c>
      <c r="F3768" t="s">
        <v>13173</v>
      </c>
      <c r="G3768">
        <v>387</v>
      </c>
      <c r="H3768">
        <v>4</v>
      </c>
      <c r="I3768" t="s">
        <v>13188</v>
      </c>
      <c r="J3768">
        <v>4</v>
      </c>
      <c r="L3768" t="s">
        <v>13189</v>
      </c>
    </row>
    <row r="3769" spans="1:12" x14ac:dyDescent="0.3">
      <c r="A3769" t="s">
        <v>13171</v>
      </c>
      <c r="B3769" t="s">
        <v>13172</v>
      </c>
      <c r="C3769" t="s">
        <v>14</v>
      </c>
      <c r="D3769">
        <v>39.955695606100001</v>
      </c>
      <c r="E3769">
        <v>-75.198580110799995</v>
      </c>
      <c r="F3769" t="s">
        <v>13173</v>
      </c>
      <c r="G3769">
        <v>387</v>
      </c>
      <c r="H3769">
        <v>4</v>
      </c>
      <c r="I3769" t="s">
        <v>13190</v>
      </c>
      <c r="J3769">
        <v>5</v>
      </c>
      <c r="K3769" t="s">
        <v>13191</v>
      </c>
      <c r="L3769" t="s">
        <v>13192</v>
      </c>
    </row>
    <row r="3770" spans="1:12" x14ac:dyDescent="0.3">
      <c r="A3770" t="s">
        <v>13171</v>
      </c>
      <c r="B3770" t="s">
        <v>13172</v>
      </c>
      <c r="C3770" t="s">
        <v>14</v>
      </c>
      <c r="D3770">
        <v>39.955695606100001</v>
      </c>
      <c r="E3770">
        <v>-75.198580110799995</v>
      </c>
      <c r="F3770" t="s">
        <v>13173</v>
      </c>
      <c r="G3770">
        <v>387</v>
      </c>
      <c r="H3770">
        <v>4</v>
      </c>
      <c r="I3770" t="s">
        <v>13193</v>
      </c>
      <c r="J3770">
        <v>4</v>
      </c>
      <c r="K3770" t="s">
        <v>13194</v>
      </c>
      <c r="L3770" t="s">
        <v>13195</v>
      </c>
    </row>
    <row r="3771" spans="1:12" x14ac:dyDescent="0.3">
      <c r="A3771" t="s">
        <v>13171</v>
      </c>
      <c r="B3771" t="s">
        <v>13172</v>
      </c>
      <c r="C3771" t="s">
        <v>14</v>
      </c>
      <c r="D3771">
        <v>39.955695606100001</v>
      </c>
      <c r="E3771">
        <v>-75.198580110799995</v>
      </c>
      <c r="F3771" t="s">
        <v>13173</v>
      </c>
      <c r="G3771">
        <v>387</v>
      </c>
      <c r="H3771">
        <v>4</v>
      </c>
      <c r="I3771" t="s">
        <v>13196</v>
      </c>
      <c r="J3771">
        <v>5</v>
      </c>
      <c r="L3771" t="s">
        <v>11407</v>
      </c>
    </row>
    <row r="3772" spans="1:12" x14ac:dyDescent="0.3">
      <c r="A3772" t="s">
        <v>13171</v>
      </c>
      <c r="B3772" t="s">
        <v>13172</v>
      </c>
      <c r="C3772" t="s">
        <v>14</v>
      </c>
      <c r="D3772">
        <v>39.955695606100001</v>
      </c>
      <c r="E3772">
        <v>-75.198580110799995</v>
      </c>
      <c r="F3772" t="s">
        <v>13173</v>
      </c>
      <c r="G3772">
        <v>387</v>
      </c>
      <c r="H3772">
        <v>4</v>
      </c>
      <c r="I3772" t="s">
        <v>13197</v>
      </c>
      <c r="J3772">
        <v>5</v>
      </c>
      <c r="K3772" t="s">
        <v>13198</v>
      </c>
      <c r="L3772" t="s">
        <v>13199</v>
      </c>
    </row>
    <row r="3773" spans="1:12" x14ac:dyDescent="0.3">
      <c r="A3773" t="s">
        <v>13200</v>
      </c>
      <c r="B3773" t="s">
        <v>1756</v>
      </c>
      <c r="C3773" t="s">
        <v>14</v>
      </c>
      <c r="D3773">
        <v>39.919628000000003</v>
      </c>
      <c r="E3773">
        <v>-75.171376199999997</v>
      </c>
      <c r="F3773" t="s">
        <v>13201</v>
      </c>
      <c r="G3773">
        <v>386</v>
      </c>
      <c r="H3773">
        <v>4.5</v>
      </c>
      <c r="I3773" t="s">
        <v>13202</v>
      </c>
      <c r="J3773">
        <v>5</v>
      </c>
      <c r="K3773" t="s">
        <v>13203</v>
      </c>
      <c r="L3773" t="s">
        <v>13204</v>
      </c>
    </row>
    <row r="3774" spans="1:12" x14ac:dyDescent="0.3">
      <c r="A3774" t="s">
        <v>13200</v>
      </c>
      <c r="B3774" t="s">
        <v>1756</v>
      </c>
      <c r="C3774" t="s">
        <v>14</v>
      </c>
      <c r="D3774">
        <v>39.919628000000003</v>
      </c>
      <c r="E3774">
        <v>-75.171376199999997</v>
      </c>
      <c r="F3774" t="s">
        <v>13201</v>
      </c>
      <c r="G3774">
        <v>386</v>
      </c>
      <c r="H3774">
        <v>4.5</v>
      </c>
      <c r="I3774" t="s">
        <v>13205</v>
      </c>
      <c r="J3774">
        <v>5</v>
      </c>
      <c r="K3774" t="s">
        <v>13206</v>
      </c>
      <c r="L3774" t="s">
        <v>13207</v>
      </c>
    </row>
    <row r="3775" spans="1:12" x14ac:dyDescent="0.3">
      <c r="A3775" t="s">
        <v>13200</v>
      </c>
      <c r="B3775" t="s">
        <v>1756</v>
      </c>
      <c r="C3775" t="s">
        <v>14</v>
      </c>
      <c r="D3775">
        <v>39.919628000000003</v>
      </c>
      <c r="E3775">
        <v>-75.171376199999997</v>
      </c>
      <c r="F3775" t="s">
        <v>13201</v>
      </c>
      <c r="G3775">
        <v>386</v>
      </c>
      <c r="H3775">
        <v>4.5</v>
      </c>
      <c r="I3775" t="s">
        <v>13208</v>
      </c>
      <c r="J3775">
        <v>5</v>
      </c>
      <c r="L3775" t="s">
        <v>13209</v>
      </c>
    </row>
    <row r="3776" spans="1:12" x14ac:dyDescent="0.3">
      <c r="A3776" t="s">
        <v>13200</v>
      </c>
      <c r="B3776" t="s">
        <v>1756</v>
      </c>
      <c r="C3776" t="s">
        <v>14</v>
      </c>
      <c r="D3776">
        <v>39.919628000000003</v>
      </c>
      <c r="E3776">
        <v>-75.171376199999997</v>
      </c>
      <c r="F3776" t="s">
        <v>13201</v>
      </c>
      <c r="G3776">
        <v>386</v>
      </c>
      <c r="H3776">
        <v>4.5</v>
      </c>
      <c r="I3776" t="s">
        <v>13210</v>
      </c>
      <c r="J3776">
        <v>5</v>
      </c>
      <c r="L3776" t="s">
        <v>13211</v>
      </c>
    </row>
    <row r="3777" spans="1:19" x14ac:dyDescent="0.3">
      <c r="A3777" t="s">
        <v>13200</v>
      </c>
      <c r="B3777" t="s">
        <v>1756</v>
      </c>
      <c r="C3777" t="s">
        <v>14</v>
      </c>
      <c r="D3777">
        <v>39.919628000000003</v>
      </c>
      <c r="E3777">
        <v>-75.171376199999997</v>
      </c>
      <c r="F3777" t="s">
        <v>13201</v>
      </c>
      <c r="G3777">
        <v>386</v>
      </c>
      <c r="H3777">
        <v>4.5</v>
      </c>
      <c r="I3777" t="s">
        <v>13212</v>
      </c>
      <c r="J3777">
        <v>4</v>
      </c>
      <c r="K3777" t="s">
        <v>13213</v>
      </c>
      <c r="L3777" t="s">
        <v>13214</v>
      </c>
    </row>
    <row r="3778" spans="1:19" x14ac:dyDescent="0.3">
      <c r="A3778" t="s">
        <v>13200</v>
      </c>
      <c r="B3778" t="s">
        <v>1756</v>
      </c>
      <c r="C3778" t="s">
        <v>14</v>
      </c>
      <c r="D3778">
        <v>39.919628000000003</v>
      </c>
      <c r="E3778">
        <v>-75.171376199999997</v>
      </c>
      <c r="F3778" t="s">
        <v>13201</v>
      </c>
      <c r="G3778">
        <v>386</v>
      </c>
      <c r="H3778">
        <v>4.5</v>
      </c>
      <c r="I3778" t="s">
        <v>13215</v>
      </c>
      <c r="J3778">
        <v>5</v>
      </c>
      <c r="K3778" t="s">
        <v>13216</v>
      </c>
      <c r="L3778" t="s">
        <v>13217</v>
      </c>
    </row>
    <row r="3779" spans="1:19" x14ac:dyDescent="0.3">
      <c r="A3779" t="s">
        <v>13200</v>
      </c>
      <c r="B3779" t="s">
        <v>1756</v>
      </c>
      <c r="C3779" t="s">
        <v>14</v>
      </c>
      <c r="D3779">
        <v>39.919628000000003</v>
      </c>
      <c r="E3779">
        <v>-75.171376199999997</v>
      </c>
      <c r="F3779" t="s">
        <v>13201</v>
      </c>
      <c r="G3779">
        <v>386</v>
      </c>
      <c r="H3779">
        <v>4.5</v>
      </c>
      <c r="I3779" t="s">
        <v>13218</v>
      </c>
      <c r="J3779">
        <v>5</v>
      </c>
      <c r="K3779" t="s">
        <v>13219</v>
      </c>
      <c r="L3779" t="s">
        <v>5005</v>
      </c>
    </row>
    <row r="3780" spans="1:19" x14ac:dyDescent="0.3">
      <c r="A3780" t="s">
        <v>13200</v>
      </c>
      <c r="B3780" t="s">
        <v>1756</v>
      </c>
      <c r="C3780" t="s">
        <v>14</v>
      </c>
      <c r="D3780">
        <v>39.919628000000003</v>
      </c>
      <c r="E3780">
        <v>-75.171376199999997</v>
      </c>
      <c r="F3780" t="s">
        <v>13201</v>
      </c>
      <c r="G3780">
        <v>386</v>
      </c>
      <c r="H3780">
        <v>4.5</v>
      </c>
      <c r="I3780" t="s">
        <v>13220</v>
      </c>
      <c r="J3780">
        <v>5</v>
      </c>
      <c r="K3780" t="s">
        <v>13221</v>
      </c>
      <c r="L3780" t="s">
        <v>8583</v>
      </c>
    </row>
    <row r="3781" spans="1:19" x14ac:dyDescent="0.3">
      <c r="A3781" t="s">
        <v>13200</v>
      </c>
      <c r="B3781" t="s">
        <v>1756</v>
      </c>
      <c r="C3781" t="s">
        <v>14</v>
      </c>
      <c r="D3781">
        <v>39.919628000000003</v>
      </c>
      <c r="E3781">
        <v>-75.171376199999997</v>
      </c>
      <c r="F3781" t="s">
        <v>13201</v>
      </c>
      <c r="G3781">
        <v>386</v>
      </c>
      <c r="H3781">
        <v>4.5</v>
      </c>
      <c r="I3781" t="s">
        <v>13222</v>
      </c>
      <c r="J3781">
        <v>4</v>
      </c>
      <c r="K3781" t="s">
        <v>13223</v>
      </c>
      <c r="L3781" t="s">
        <v>13224</v>
      </c>
      <c r="M3781" t="s">
        <v>13225</v>
      </c>
      <c r="N3781" t="s">
        <v>13226</v>
      </c>
      <c r="O3781" t="s">
        <v>13227</v>
      </c>
      <c r="P3781" t="s">
        <v>13228</v>
      </c>
      <c r="Q3781" t="s">
        <v>13229</v>
      </c>
      <c r="R3781" t="s">
        <v>13230</v>
      </c>
      <c r="S3781" t="s">
        <v>13231</v>
      </c>
    </row>
    <row r="3782" spans="1:19" x14ac:dyDescent="0.3">
      <c r="A3782" t="s">
        <v>13200</v>
      </c>
      <c r="B3782" t="s">
        <v>1756</v>
      </c>
      <c r="C3782" t="s">
        <v>14</v>
      </c>
      <c r="D3782">
        <v>39.919628000000003</v>
      </c>
      <c r="E3782">
        <v>-75.171376199999997</v>
      </c>
      <c r="F3782" t="s">
        <v>13201</v>
      </c>
      <c r="G3782">
        <v>386</v>
      </c>
      <c r="H3782">
        <v>4.5</v>
      </c>
      <c r="I3782" t="s">
        <v>13232</v>
      </c>
      <c r="J3782">
        <v>4</v>
      </c>
      <c r="L3782" t="s">
        <v>13233</v>
      </c>
    </row>
    <row r="3783" spans="1:19" x14ac:dyDescent="0.3">
      <c r="A3783" t="s">
        <v>13234</v>
      </c>
      <c r="B3783" t="s">
        <v>13235</v>
      </c>
      <c r="C3783" t="s">
        <v>14</v>
      </c>
      <c r="D3783">
        <v>39.912217300000002</v>
      </c>
      <c r="E3783">
        <v>-75.1827641</v>
      </c>
      <c r="F3783" t="s">
        <v>13236</v>
      </c>
      <c r="G3783">
        <v>386</v>
      </c>
      <c r="H3783">
        <v>4</v>
      </c>
      <c r="I3783" t="s">
        <v>13237</v>
      </c>
      <c r="J3783">
        <v>2</v>
      </c>
      <c r="L3783" t="s">
        <v>13238</v>
      </c>
    </row>
    <row r="3784" spans="1:19" x14ac:dyDescent="0.3">
      <c r="A3784" t="s">
        <v>13234</v>
      </c>
      <c r="B3784" t="s">
        <v>13235</v>
      </c>
      <c r="C3784" t="s">
        <v>14</v>
      </c>
      <c r="D3784">
        <v>39.912217300000002</v>
      </c>
      <c r="E3784">
        <v>-75.1827641</v>
      </c>
      <c r="F3784" t="s">
        <v>13236</v>
      </c>
      <c r="G3784">
        <v>386</v>
      </c>
      <c r="H3784">
        <v>4</v>
      </c>
      <c r="I3784" t="s">
        <v>13239</v>
      </c>
      <c r="J3784">
        <v>4</v>
      </c>
      <c r="K3784" t="s">
        <v>13240</v>
      </c>
      <c r="L3784" t="s">
        <v>13241</v>
      </c>
    </row>
    <row r="3785" spans="1:19" x14ac:dyDescent="0.3">
      <c r="A3785" t="s">
        <v>13234</v>
      </c>
      <c r="B3785" t="s">
        <v>13235</v>
      </c>
      <c r="C3785" t="s">
        <v>14</v>
      </c>
      <c r="D3785">
        <v>39.912217300000002</v>
      </c>
      <c r="E3785">
        <v>-75.1827641</v>
      </c>
      <c r="F3785" t="s">
        <v>13236</v>
      </c>
      <c r="G3785">
        <v>386</v>
      </c>
      <c r="H3785">
        <v>4</v>
      </c>
      <c r="I3785" t="s">
        <v>13242</v>
      </c>
      <c r="J3785">
        <v>4</v>
      </c>
      <c r="K3785" t="s">
        <v>13243</v>
      </c>
      <c r="L3785" t="s">
        <v>4953</v>
      </c>
    </row>
    <row r="3786" spans="1:19" x14ac:dyDescent="0.3">
      <c r="A3786" t="s">
        <v>13234</v>
      </c>
      <c r="B3786" t="s">
        <v>13235</v>
      </c>
      <c r="C3786" t="s">
        <v>14</v>
      </c>
      <c r="D3786">
        <v>39.912217300000002</v>
      </c>
      <c r="E3786">
        <v>-75.1827641</v>
      </c>
      <c r="F3786" t="s">
        <v>13236</v>
      </c>
      <c r="G3786">
        <v>386</v>
      </c>
      <c r="H3786">
        <v>4</v>
      </c>
      <c r="I3786" t="s">
        <v>13244</v>
      </c>
      <c r="J3786">
        <v>4</v>
      </c>
      <c r="K3786" t="s">
        <v>13245</v>
      </c>
      <c r="L3786" t="s">
        <v>13246</v>
      </c>
    </row>
    <row r="3787" spans="1:19" x14ac:dyDescent="0.3">
      <c r="A3787" t="s">
        <v>13234</v>
      </c>
      <c r="B3787" t="s">
        <v>13235</v>
      </c>
      <c r="C3787" t="s">
        <v>14</v>
      </c>
      <c r="D3787">
        <v>39.912217300000002</v>
      </c>
      <c r="E3787">
        <v>-75.1827641</v>
      </c>
      <c r="F3787" t="s">
        <v>13236</v>
      </c>
      <c r="G3787">
        <v>386</v>
      </c>
      <c r="H3787">
        <v>4</v>
      </c>
      <c r="I3787" t="s">
        <v>13247</v>
      </c>
      <c r="J3787">
        <v>5</v>
      </c>
      <c r="L3787" t="s">
        <v>13248</v>
      </c>
    </row>
    <row r="3788" spans="1:19" x14ac:dyDescent="0.3">
      <c r="A3788" t="s">
        <v>13234</v>
      </c>
      <c r="B3788" t="s">
        <v>13235</v>
      </c>
      <c r="C3788" t="s">
        <v>14</v>
      </c>
      <c r="D3788">
        <v>39.912217300000002</v>
      </c>
      <c r="E3788">
        <v>-75.1827641</v>
      </c>
      <c r="F3788" t="s">
        <v>13236</v>
      </c>
      <c r="G3788">
        <v>386</v>
      </c>
      <c r="H3788">
        <v>4</v>
      </c>
      <c r="I3788" t="s">
        <v>13249</v>
      </c>
      <c r="J3788">
        <v>5</v>
      </c>
      <c r="K3788" t="s">
        <v>13250</v>
      </c>
      <c r="L3788" t="s">
        <v>13251</v>
      </c>
    </row>
    <row r="3789" spans="1:19" x14ac:dyDescent="0.3">
      <c r="A3789" t="s">
        <v>13234</v>
      </c>
      <c r="B3789" t="s">
        <v>13235</v>
      </c>
      <c r="C3789" t="s">
        <v>14</v>
      </c>
      <c r="D3789">
        <v>39.912217300000002</v>
      </c>
      <c r="E3789">
        <v>-75.1827641</v>
      </c>
      <c r="F3789" t="s">
        <v>13236</v>
      </c>
      <c r="G3789">
        <v>386</v>
      </c>
      <c r="H3789">
        <v>4</v>
      </c>
      <c r="I3789" t="s">
        <v>13252</v>
      </c>
      <c r="J3789">
        <v>4</v>
      </c>
      <c r="L3789" t="s">
        <v>13253</v>
      </c>
    </row>
    <row r="3790" spans="1:19" x14ac:dyDescent="0.3">
      <c r="A3790" t="s">
        <v>13234</v>
      </c>
      <c r="B3790" t="s">
        <v>13235</v>
      </c>
      <c r="C3790" t="s">
        <v>14</v>
      </c>
      <c r="D3790">
        <v>39.912217300000002</v>
      </c>
      <c r="E3790">
        <v>-75.1827641</v>
      </c>
      <c r="F3790" t="s">
        <v>13236</v>
      </c>
      <c r="G3790">
        <v>386</v>
      </c>
      <c r="H3790">
        <v>4</v>
      </c>
      <c r="I3790" t="s">
        <v>13254</v>
      </c>
      <c r="J3790">
        <v>4</v>
      </c>
      <c r="K3790" t="s">
        <v>13255</v>
      </c>
      <c r="L3790" t="s">
        <v>13256</v>
      </c>
    </row>
    <row r="3791" spans="1:19" x14ac:dyDescent="0.3">
      <c r="A3791" t="s">
        <v>13234</v>
      </c>
      <c r="B3791" t="s">
        <v>13235</v>
      </c>
      <c r="C3791" t="s">
        <v>14</v>
      </c>
      <c r="D3791">
        <v>39.912217300000002</v>
      </c>
      <c r="E3791">
        <v>-75.1827641</v>
      </c>
      <c r="F3791" t="s">
        <v>13236</v>
      </c>
      <c r="G3791">
        <v>386</v>
      </c>
      <c r="H3791">
        <v>4</v>
      </c>
      <c r="I3791" t="s">
        <v>13257</v>
      </c>
      <c r="J3791">
        <v>5</v>
      </c>
      <c r="K3791" t="s">
        <v>13258</v>
      </c>
      <c r="L3791" t="s">
        <v>13259</v>
      </c>
      <c r="M3791" t="s">
        <v>13260</v>
      </c>
      <c r="N3791" t="s">
        <v>13261</v>
      </c>
      <c r="O3791" t="s">
        <v>13262</v>
      </c>
      <c r="P3791" t="s">
        <v>13263</v>
      </c>
    </row>
    <row r="3792" spans="1:19" x14ac:dyDescent="0.3">
      <c r="A3792" t="s">
        <v>13234</v>
      </c>
      <c r="B3792" t="s">
        <v>13235</v>
      </c>
      <c r="C3792" t="s">
        <v>14</v>
      </c>
      <c r="D3792">
        <v>39.912217300000002</v>
      </c>
      <c r="E3792">
        <v>-75.1827641</v>
      </c>
      <c r="F3792" t="s">
        <v>13236</v>
      </c>
      <c r="G3792">
        <v>386</v>
      </c>
      <c r="H3792">
        <v>4</v>
      </c>
      <c r="I3792" t="s">
        <v>13264</v>
      </c>
      <c r="J3792">
        <v>4</v>
      </c>
      <c r="K3792" t="s">
        <v>13265</v>
      </c>
      <c r="L3792" t="s">
        <v>7218</v>
      </c>
    </row>
    <row r="3793" spans="1:26" x14ac:dyDescent="0.3">
      <c r="A3793" t="s">
        <v>13266</v>
      </c>
      <c r="B3793" t="s">
        <v>13267</v>
      </c>
      <c r="C3793" t="s">
        <v>14</v>
      </c>
      <c r="D3793">
        <v>39.9508011</v>
      </c>
      <c r="E3793">
        <v>-75.168610799999996</v>
      </c>
      <c r="F3793" t="s">
        <v>13268</v>
      </c>
      <c r="G3793">
        <v>385</v>
      </c>
      <c r="H3793">
        <v>3.5</v>
      </c>
      <c r="I3793" t="s">
        <v>13269</v>
      </c>
      <c r="J3793">
        <v>4</v>
      </c>
      <c r="K3793" t="s">
        <v>13270</v>
      </c>
      <c r="L3793" t="s">
        <v>13271</v>
      </c>
      <c r="M3793" t="s">
        <v>13272</v>
      </c>
      <c r="N3793" t="s">
        <v>13273</v>
      </c>
      <c r="O3793" t="s">
        <v>13274</v>
      </c>
      <c r="P3793" t="s">
        <v>13275</v>
      </c>
      <c r="Q3793" t="s">
        <v>13276</v>
      </c>
      <c r="R3793" t="s">
        <v>13277</v>
      </c>
      <c r="S3793" t="s">
        <v>13278</v>
      </c>
      <c r="T3793" t="s">
        <v>13279</v>
      </c>
      <c r="U3793" t="s">
        <v>13280</v>
      </c>
      <c r="V3793" t="s">
        <v>13281</v>
      </c>
      <c r="W3793" t="s">
        <v>13282</v>
      </c>
      <c r="X3793" t="s">
        <v>13283</v>
      </c>
      <c r="Y3793" t="s">
        <v>13284</v>
      </c>
      <c r="Z3793" t="s">
        <v>13285</v>
      </c>
    </row>
    <row r="3794" spans="1:26" x14ac:dyDescent="0.3">
      <c r="A3794" t="s">
        <v>13266</v>
      </c>
      <c r="B3794" t="s">
        <v>13267</v>
      </c>
      <c r="C3794" t="s">
        <v>14</v>
      </c>
      <c r="D3794">
        <v>39.9508011</v>
      </c>
      <c r="E3794">
        <v>-75.168610799999996</v>
      </c>
      <c r="F3794" t="s">
        <v>13268</v>
      </c>
      <c r="G3794">
        <v>385</v>
      </c>
      <c r="H3794">
        <v>3.5</v>
      </c>
      <c r="I3794" t="s">
        <v>13286</v>
      </c>
      <c r="J3794">
        <v>2</v>
      </c>
      <c r="K3794" t="s">
        <v>13287</v>
      </c>
      <c r="L3794" t="s">
        <v>13288</v>
      </c>
    </row>
    <row r="3795" spans="1:26" x14ac:dyDescent="0.3">
      <c r="A3795" t="s">
        <v>13266</v>
      </c>
      <c r="B3795" t="s">
        <v>13267</v>
      </c>
      <c r="C3795" t="s">
        <v>14</v>
      </c>
      <c r="D3795">
        <v>39.9508011</v>
      </c>
      <c r="E3795">
        <v>-75.168610799999996</v>
      </c>
      <c r="F3795" t="s">
        <v>13268</v>
      </c>
      <c r="G3795">
        <v>385</v>
      </c>
      <c r="H3795">
        <v>3.5</v>
      </c>
      <c r="I3795" t="s">
        <v>13289</v>
      </c>
      <c r="J3795">
        <v>5</v>
      </c>
      <c r="K3795" t="s">
        <v>13290</v>
      </c>
      <c r="L3795" t="s">
        <v>2976</v>
      </c>
    </row>
    <row r="3796" spans="1:26" x14ac:dyDescent="0.3">
      <c r="A3796" t="s">
        <v>13266</v>
      </c>
      <c r="B3796" t="s">
        <v>13267</v>
      </c>
      <c r="C3796" t="s">
        <v>14</v>
      </c>
      <c r="D3796">
        <v>39.9508011</v>
      </c>
      <c r="E3796">
        <v>-75.168610799999996</v>
      </c>
      <c r="F3796" t="s">
        <v>13268</v>
      </c>
      <c r="G3796">
        <v>385</v>
      </c>
      <c r="H3796">
        <v>3.5</v>
      </c>
      <c r="I3796" t="s">
        <v>13291</v>
      </c>
      <c r="J3796">
        <v>3</v>
      </c>
      <c r="K3796" t="s">
        <v>13292</v>
      </c>
      <c r="L3796" t="s">
        <v>7334</v>
      </c>
    </row>
    <row r="3797" spans="1:26" x14ac:dyDescent="0.3">
      <c r="A3797" t="s">
        <v>13266</v>
      </c>
      <c r="B3797" t="s">
        <v>13267</v>
      </c>
      <c r="C3797" t="s">
        <v>14</v>
      </c>
      <c r="D3797">
        <v>39.9508011</v>
      </c>
      <c r="E3797">
        <v>-75.168610799999996</v>
      </c>
      <c r="F3797" t="s">
        <v>13268</v>
      </c>
      <c r="G3797">
        <v>385</v>
      </c>
      <c r="H3797">
        <v>3.5</v>
      </c>
      <c r="I3797" t="s">
        <v>13293</v>
      </c>
      <c r="J3797">
        <v>3</v>
      </c>
      <c r="K3797" t="s">
        <v>13294</v>
      </c>
      <c r="L3797" t="s">
        <v>13295</v>
      </c>
      <c r="M3797" t="s">
        <v>13296</v>
      </c>
      <c r="N3797" t="s">
        <v>13297</v>
      </c>
      <c r="O3797" t="s">
        <v>13298</v>
      </c>
      <c r="P3797" t="s">
        <v>13299</v>
      </c>
      <c r="Q3797" t="s">
        <v>13300</v>
      </c>
      <c r="R3797" t="s">
        <v>13301</v>
      </c>
      <c r="S3797" t="s">
        <v>8216</v>
      </c>
    </row>
    <row r="3798" spans="1:26" x14ac:dyDescent="0.3">
      <c r="A3798" t="s">
        <v>13266</v>
      </c>
      <c r="B3798" t="s">
        <v>13267</v>
      </c>
      <c r="C3798" t="s">
        <v>14</v>
      </c>
      <c r="D3798">
        <v>39.9508011</v>
      </c>
      <c r="E3798">
        <v>-75.168610799999996</v>
      </c>
      <c r="F3798" t="s">
        <v>13268</v>
      </c>
      <c r="G3798">
        <v>385</v>
      </c>
      <c r="H3798">
        <v>3.5</v>
      </c>
      <c r="I3798" t="s">
        <v>13302</v>
      </c>
      <c r="J3798">
        <v>4</v>
      </c>
      <c r="K3798" t="s">
        <v>13303</v>
      </c>
      <c r="L3798" t="s">
        <v>13304</v>
      </c>
    </row>
    <row r="3799" spans="1:26" x14ac:dyDescent="0.3">
      <c r="A3799" t="s">
        <v>13266</v>
      </c>
      <c r="B3799" t="s">
        <v>13267</v>
      </c>
      <c r="C3799" t="s">
        <v>14</v>
      </c>
      <c r="D3799">
        <v>39.9508011</v>
      </c>
      <c r="E3799">
        <v>-75.168610799999996</v>
      </c>
      <c r="F3799" t="s">
        <v>13268</v>
      </c>
      <c r="G3799">
        <v>385</v>
      </c>
      <c r="H3799">
        <v>3.5</v>
      </c>
      <c r="I3799" t="s">
        <v>13305</v>
      </c>
      <c r="J3799">
        <v>5</v>
      </c>
      <c r="K3799" t="s">
        <v>13306</v>
      </c>
      <c r="L3799" t="s">
        <v>13307</v>
      </c>
    </row>
    <row r="3800" spans="1:26" x14ac:dyDescent="0.3">
      <c r="A3800" t="s">
        <v>13266</v>
      </c>
      <c r="B3800" t="s">
        <v>13267</v>
      </c>
      <c r="C3800" t="s">
        <v>14</v>
      </c>
      <c r="D3800">
        <v>39.9508011</v>
      </c>
      <c r="E3800">
        <v>-75.168610799999996</v>
      </c>
      <c r="F3800" t="s">
        <v>13268</v>
      </c>
      <c r="G3800">
        <v>385</v>
      </c>
      <c r="H3800">
        <v>3.5</v>
      </c>
      <c r="I3800" t="s">
        <v>13308</v>
      </c>
      <c r="J3800">
        <v>2</v>
      </c>
      <c r="K3800" t="s">
        <v>13309</v>
      </c>
      <c r="L3800" t="s">
        <v>13310</v>
      </c>
    </row>
    <row r="3801" spans="1:26" x14ac:dyDescent="0.3">
      <c r="A3801" t="s">
        <v>13266</v>
      </c>
      <c r="B3801" t="s">
        <v>13267</v>
      </c>
      <c r="C3801" t="s">
        <v>14</v>
      </c>
      <c r="D3801">
        <v>39.9508011</v>
      </c>
      <c r="E3801">
        <v>-75.168610799999996</v>
      </c>
      <c r="F3801" t="s">
        <v>13268</v>
      </c>
      <c r="G3801">
        <v>385</v>
      </c>
      <c r="H3801">
        <v>3.5</v>
      </c>
      <c r="I3801" t="s">
        <v>13311</v>
      </c>
      <c r="J3801">
        <v>2</v>
      </c>
      <c r="K3801" t="s">
        <v>13312</v>
      </c>
      <c r="L3801" t="s">
        <v>13313</v>
      </c>
    </row>
    <row r="3802" spans="1:26" x14ac:dyDescent="0.3">
      <c r="A3802" t="s">
        <v>13266</v>
      </c>
      <c r="B3802" t="s">
        <v>13267</v>
      </c>
      <c r="C3802" t="s">
        <v>14</v>
      </c>
      <c r="D3802">
        <v>39.9508011</v>
      </c>
      <c r="E3802">
        <v>-75.168610799999996</v>
      </c>
      <c r="F3802" t="s">
        <v>13268</v>
      </c>
      <c r="G3802">
        <v>385</v>
      </c>
      <c r="H3802">
        <v>3.5</v>
      </c>
      <c r="I3802" t="s">
        <v>13314</v>
      </c>
      <c r="J3802">
        <v>3</v>
      </c>
      <c r="K3802" t="s">
        <v>13315</v>
      </c>
      <c r="L3802" t="s">
        <v>13316</v>
      </c>
      <c r="M3802" t="s">
        <v>13317</v>
      </c>
    </row>
    <row r="3803" spans="1:26" x14ac:dyDescent="0.3">
      <c r="A3803" t="s">
        <v>13318</v>
      </c>
      <c r="B3803" t="s">
        <v>13319</v>
      </c>
      <c r="C3803" t="s">
        <v>14</v>
      </c>
      <c r="D3803">
        <v>40.075069399999997</v>
      </c>
      <c r="E3803">
        <v>-75.205514399999998</v>
      </c>
      <c r="F3803" t="s">
        <v>13320</v>
      </c>
      <c r="G3803">
        <v>384</v>
      </c>
      <c r="H3803">
        <v>3.5</v>
      </c>
      <c r="I3803" t="s">
        <v>13321</v>
      </c>
      <c r="J3803">
        <v>4</v>
      </c>
      <c r="K3803" t="s">
        <v>13322</v>
      </c>
      <c r="L3803" t="s">
        <v>13323</v>
      </c>
      <c r="M3803" t="s">
        <v>13324</v>
      </c>
      <c r="N3803" t="s">
        <v>13325</v>
      </c>
      <c r="O3803" t="s">
        <v>918</v>
      </c>
    </row>
    <row r="3804" spans="1:26" x14ac:dyDescent="0.3">
      <c r="A3804" t="s">
        <v>13318</v>
      </c>
      <c r="B3804" t="s">
        <v>13319</v>
      </c>
      <c r="C3804" t="s">
        <v>14</v>
      </c>
      <c r="D3804">
        <v>40.075069399999997</v>
      </c>
      <c r="E3804">
        <v>-75.205514399999998</v>
      </c>
      <c r="F3804" t="s">
        <v>13320</v>
      </c>
      <c r="G3804">
        <v>384</v>
      </c>
      <c r="H3804">
        <v>3.5</v>
      </c>
      <c r="I3804" t="s">
        <v>13326</v>
      </c>
      <c r="J3804">
        <v>5</v>
      </c>
      <c r="K3804" t="s">
        <v>13327</v>
      </c>
      <c r="L3804" t="s">
        <v>13328</v>
      </c>
    </row>
    <row r="3805" spans="1:26" x14ac:dyDescent="0.3">
      <c r="A3805" t="s">
        <v>13318</v>
      </c>
      <c r="B3805" t="s">
        <v>13319</v>
      </c>
      <c r="C3805" t="s">
        <v>14</v>
      </c>
      <c r="D3805">
        <v>40.075069399999997</v>
      </c>
      <c r="E3805">
        <v>-75.205514399999998</v>
      </c>
      <c r="F3805" t="s">
        <v>13320</v>
      </c>
      <c r="G3805">
        <v>384</v>
      </c>
      <c r="H3805">
        <v>3.5</v>
      </c>
      <c r="I3805" t="s">
        <v>13329</v>
      </c>
      <c r="J3805">
        <v>4</v>
      </c>
      <c r="K3805" t="s">
        <v>13330</v>
      </c>
      <c r="L3805" t="s">
        <v>13331</v>
      </c>
    </row>
    <row r="3806" spans="1:26" x14ac:dyDescent="0.3">
      <c r="A3806" t="s">
        <v>13318</v>
      </c>
      <c r="B3806" t="s">
        <v>13319</v>
      </c>
      <c r="C3806" t="s">
        <v>14</v>
      </c>
      <c r="D3806">
        <v>40.075069399999997</v>
      </c>
      <c r="E3806">
        <v>-75.205514399999998</v>
      </c>
      <c r="F3806" t="s">
        <v>13320</v>
      </c>
      <c r="G3806">
        <v>384</v>
      </c>
      <c r="H3806">
        <v>3.5</v>
      </c>
      <c r="I3806" t="s">
        <v>13332</v>
      </c>
      <c r="J3806">
        <v>4</v>
      </c>
      <c r="L3806" t="s">
        <v>13333</v>
      </c>
    </row>
    <row r="3807" spans="1:26" x14ac:dyDescent="0.3">
      <c r="A3807" t="s">
        <v>13318</v>
      </c>
      <c r="B3807" t="s">
        <v>13319</v>
      </c>
      <c r="C3807" t="s">
        <v>14</v>
      </c>
      <c r="D3807">
        <v>40.075069399999997</v>
      </c>
      <c r="E3807">
        <v>-75.205514399999998</v>
      </c>
      <c r="F3807" t="s">
        <v>13320</v>
      </c>
      <c r="G3807">
        <v>384</v>
      </c>
      <c r="H3807">
        <v>3.5</v>
      </c>
      <c r="I3807" t="s">
        <v>13334</v>
      </c>
      <c r="J3807">
        <v>5</v>
      </c>
      <c r="K3807" t="s">
        <v>13335</v>
      </c>
      <c r="L3807" t="s">
        <v>13336</v>
      </c>
    </row>
    <row r="3808" spans="1:26" x14ac:dyDescent="0.3">
      <c r="A3808" t="s">
        <v>13318</v>
      </c>
      <c r="B3808" t="s">
        <v>13319</v>
      </c>
      <c r="C3808" t="s">
        <v>14</v>
      </c>
      <c r="D3808">
        <v>40.075069399999997</v>
      </c>
      <c r="E3808">
        <v>-75.205514399999998</v>
      </c>
      <c r="F3808" t="s">
        <v>13320</v>
      </c>
      <c r="G3808">
        <v>384</v>
      </c>
      <c r="H3808">
        <v>3.5</v>
      </c>
      <c r="I3808" t="s">
        <v>13337</v>
      </c>
      <c r="J3808">
        <v>4</v>
      </c>
      <c r="K3808" t="s">
        <v>13338</v>
      </c>
      <c r="L3808" t="s">
        <v>13339</v>
      </c>
      <c r="M3808" t="s">
        <v>13340</v>
      </c>
      <c r="N3808" t="s">
        <v>6913</v>
      </c>
    </row>
    <row r="3809" spans="1:12" x14ac:dyDescent="0.3">
      <c r="A3809" t="s">
        <v>13318</v>
      </c>
      <c r="B3809" t="s">
        <v>13319</v>
      </c>
      <c r="C3809" t="s">
        <v>14</v>
      </c>
      <c r="D3809">
        <v>40.075069399999997</v>
      </c>
      <c r="E3809">
        <v>-75.205514399999998</v>
      </c>
      <c r="F3809" t="s">
        <v>13320</v>
      </c>
      <c r="G3809">
        <v>384</v>
      </c>
      <c r="H3809">
        <v>3.5</v>
      </c>
      <c r="I3809" t="s">
        <v>13341</v>
      </c>
      <c r="J3809">
        <v>5</v>
      </c>
      <c r="L3809" t="s">
        <v>13342</v>
      </c>
    </row>
    <row r="3810" spans="1:12" x14ac:dyDescent="0.3">
      <c r="A3810" t="s">
        <v>13318</v>
      </c>
      <c r="B3810" t="s">
        <v>13319</v>
      </c>
      <c r="C3810" t="s">
        <v>14</v>
      </c>
      <c r="D3810">
        <v>40.075069399999997</v>
      </c>
      <c r="E3810">
        <v>-75.205514399999998</v>
      </c>
      <c r="F3810" t="s">
        <v>13320</v>
      </c>
      <c r="G3810">
        <v>384</v>
      </c>
      <c r="H3810">
        <v>3.5</v>
      </c>
      <c r="I3810" t="s">
        <v>13343</v>
      </c>
      <c r="J3810">
        <v>5</v>
      </c>
      <c r="K3810" t="s">
        <v>13344</v>
      </c>
      <c r="L3810" t="s">
        <v>13345</v>
      </c>
    </row>
    <row r="3811" spans="1:12" x14ac:dyDescent="0.3">
      <c r="A3811" t="s">
        <v>13318</v>
      </c>
      <c r="B3811" t="s">
        <v>13319</v>
      </c>
      <c r="C3811" t="s">
        <v>14</v>
      </c>
      <c r="D3811">
        <v>40.075069399999997</v>
      </c>
      <c r="E3811">
        <v>-75.205514399999998</v>
      </c>
      <c r="F3811" t="s">
        <v>13320</v>
      </c>
      <c r="G3811">
        <v>384</v>
      </c>
      <c r="H3811">
        <v>3.5</v>
      </c>
      <c r="I3811" t="s">
        <v>13346</v>
      </c>
      <c r="J3811">
        <v>5</v>
      </c>
      <c r="K3811" t="s">
        <v>13347</v>
      </c>
      <c r="L3811" t="s">
        <v>13348</v>
      </c>
    </row>
    <row r="3812" spans="1:12" x14ac:dyDescent="0.3">
      <c r="A3812" t="s">
        <v>13318</v>
      </c>
      <c r="B3812" t="s">
        <v>13319</v>
      </c>
      <c r="C3812" t="s">
        <v>14</v>
      </c>
      <c r="D3812">
        <v>40.075069399999997</v>
      </c>
      <c r="E3812">
        <v>-75.205514399999998</v>
      </c>
      <c r="F3812" t="s">
        <v>13320</v>
      </c>
      <c r="G3812">
        <v>384</v>
      </c>
      <c r="H3812">
        <v>3.5</v>
      </c>
      <c r="I3812" t="s">
        <v>13349</v>
      </c>
      <c r="J3812">
        <v>5</v>
      </c>
      <c r="K3812" t="s">
        <v>13350</v>
      </c>
      <c r="L3812" t="s">
        <v>9225</v>
      </c>
    </row>
    <row r="3813" spans="1:12" x14ac:dyDescent="0.3">
      <c r="A3813" t="s">
        <v>13351</v>
      </c>
      <c r="B3813" t="s">
        <v>13352</v>
      </c>
      <c r="C3813" t="s">
        <v>14</v>
      </c>
      <c r="D3813">
        <v>39.950125</v>
      </c>
      <c r="E3813">
        <v>-75.158793099999997</v>
      </c>
      <c r="F3813" t="s">
        <v>13353</v>
      </c>
      <c r="G3813">
        <v>383</v>
      </c>
      <c r="H3813">
        <v>3.5</v>
      </c>
      <c r="I3813" t="s">
        <v>13354</v>
      </c>
      <c r="J3813">
        <v>4</v>
      </c>
      <c r="K3813" t="s">
        <v>13355</v>
      </c>
      <c r="L3813" t="s">
        <v>13356</v>
      </c>
    </row>
    <row r="3814" spans="1:12" x14ac:dyDescent="0.3">
      <c r="A3814" t="s">
        <v>13351</v>
      </c>
      <c r="B3814" t="s">
        <v>13352</v>
      </c>
      <c r="C3814" t="s">
        <v>14</v>
      </c>
      <c r="D3814">
        <v>39.950125</v>
      </c>
      <c r="E3814">
        <v>-75.158793099999997</v>
      </c>
      <c r="F3814" t="s">
        <v>13353</v>
      </c>
      <c r="G3814">
        <v>383</v>
      </c>
      <c r="H3814">
        <v>3.5</v>
      </c>
      <c r="I3814" t="s">
        <v>13357</v>
      </c>
      <c r="J3814">
        <v>3</v>
      </c>
      <c r="K3814" t="s">
        <v>13358</v>
      </c>
      <c r="L3814" t="s">
        <v>13359</v>
      </c>
    </row>
    <row r="3815" spans="1:12" x14ac:dyDescent="0.3">
      <c r="A3815" t="s">
        <v>13351</v>
      </c>
      <c r="B3815" t="s">
        <v>13352</v>
      </c>
      <c r="C3815" t="s">
        <v>14</v>
      </c>
      <c r="D3815">
        <v>39.950125</v>
      </c>
      <c r="E3815">
        <v>-75.158793099999997</v>
      </c>
      <c r="F3815" t="s">
        <v>13353</v>
      </c>
      <c r="G3815">
        <v>383</v>
      </c>
      <c r="H3815">
        <v>3.5</v>
      </c>
      <c r="I3815" t="s">
        <v>13360</v>
      </c>
      <c r="J3815">
        <v>1</v>
      </c>
      <c r="L3815" t="s">
        <v>13361</v>
      </c>
    </row>
    <row r="3816" spans="1:12" x14ac:dyDescent="0.3">
      <c r="A3816" t="s">
        <v>13351</v>
      </c>
      <c r="B3816" t="s">
        <v>13352</v>
      </c>
      <c r="C3816" t="s">
        <v>14</v>
      </c>
      <c r="D3816">
        <v>39.950125</v>
      </c>
      <c r="E3816">
        <v>-75.158793099999997</v>
      </c>
      <c r="F3816" t="s">
        <v>13353</v>
      </c>
      <c r="G3816">
        <v>383</v>
      </c>
      <c r="H3816">
        <v>3.5</v>
      </c>
      <c r="I3816" t="s">
        <v>13362</v>
      </c>
      <c r="J3816">
        <v>1</v>
      </c>
      <c r="K3816" t="s">
        <v>13363</v>
      </c>
      <c r="L3816" t="s">
        <v>13364</v>
      </c>
    </row>
    <row r="3817" spans="1:12" x14ac:dyDescent="0.3">
      <c r="A3817" t="s">
        <v>13351</v>
      </c>
      <c r="B3817" t="s">
        <v>13352</v>
      </c>
      <c r="C3817" t="s">
        <v>14</v>
      </c>
      <c r="D3817">
        <v>39.950125</v>
      </c>
      <c r="E3817">
        <v>-75.158793099999997</v>
      </c>
      <c r="F3817" t="s">
        <v>13353</v>
      </c>
      <c r="G3817">
        <v>383</v>
      </c>
      <c r="H3817">
        <v>3.5</v>
      </c>
      <c r="I3817" t="s">
        <v>13365</v>
      </c>
      <c r="J3817">
        <v>2</v>
      </c>
      <c r="L3817" t="s">
        <v>3489</v>
      </c>
    </row>
    <row r="3818" spans="1:12" x14ac:dyDescent="0.3">
      <c r="A3818" t="s">
        <v>13351</v>
      </c>
      <c r="B3818" t="s">
        <v>13352</v>
      </c>
      <c r="C3818" t="s">
        <v>14</v>
      </c>
      <c r="D3818">
        <v>39.950125</v>
      </c>
      <c r="E3818">
        <v>-75.158793099999997</v>
      </c>
      <c r="F3818" t="s">
        <v>13353</v>
      </c>
      <c r="G3818">
        <v>383</v>
      </c>
      <c r="H3818">
        <v>3.5</v>
      </c>
      <c r="I3818" t="s">
        <v>13366</v>
      </c>
      <c r="J3818">
        <v>3</v>
      </c>
      <c r="K3818" t="s">
        <v>13367</v>
      </c>
      <c r="L3818" t="s">
        <v>6643</v>
      </c>
    </row>
    <row r="3819" spans="1:12" x14ac:dyDescent="0.3">
      <c r="A3819" t="s">
        <v>13351</v>
      </c>
      <c r="B3819" t="s">
        <v>13352</v>
      </c>
      <c r="C3819" t="s">
        <v>14</v>
      </c>
      <c r="D3819">
        <v>39.950125</v>
      </c>
      <c r="E3819">
        <v>-75.158793099999997</v>
      </c>
      <c r="F3819" t="s">
        <v>13353</v>
      </c>
      <c r="G3819">
        <v>383</v>
      </c>
      <c r="H3819">
        <v>3.5</v>
      </c>
      <c r="I3819" t="s">
        <v>13368</v>
      </c>
      <c r="J3819">
        <v>4</v>
      </c>
      <c r="K3819" t="s">
        <v>13369</v>
      </c>
      <c r="L3819" t="s">
        <v>13370</v>
      </c>
    </row>
    <row r="3820" spans="1:12" x14ac:dyDescent="0.3">
      <c r="A3820" t="s">
        <v>13351</v>
      </c>
      <c r="B3820" t="s">
        <v>13352</v>
      </c>
      <c r="C3820" t="s">
        <v>14</v>
      </c>
      <c r="D3820">
        <v>39.950125</v>
      </c>
      <c r="E3820">
        <v>-75.158793099999997</v>
      </c>
      <c r="F3820" t="s">
        <v>13353</v>
      </c>
      <c r="G3820">
        <v>383</v>
      </c>
      <c r="H3820">
        <v>3.5</v>
      </c>
      <c r="I3820" t="s">
        <v>13371</v>
      </c>
      <c r="J3820">
        <v>3</v>
      </c>
      <c r="K3820" t="s">
        <v>13372</v>
      </c>
      <c r="L3820" t="s">
        <v>4808</v>
      </c>
    </row>
    <row r="3821" spans="1:12" x14ac:dyDescent="0.3">
      <c r="A3821" t="s">
        <v>13351</v>
      </c>
      <c r="B3821" t="s">
        <v>13352</v>
      </c>
      <c r="C3821" t="s">
        <v>14</v>
      </c>
      <c r="D3821">
        <v>39.950125</v>
      </c>
      <c r="E3821">
        <v>-75.158793099999997</v>
      </c>
      <c r="F3821" t="s">
        <v>13353</v>
      </c>
      <c r="G3821">
        <v>383</v>
      </c>
      <c r="H3821">
        <v>3.5</v>
      </c>
      <c r="I3821" t="s">
        <v>13373</v>
      </c>
      <c r="J3821">
        <v>5</v>
      </c>
      <c r="L3821" t="s">
        <v>13374</v>
      </c>
    </row>
    <row r="3822" spans="1:12" x14ac:dyDescent="0.3">
      <c r="A3822" t="s">
        <v>13351</v>
      </c>
      <c r="B3822" t="s">
        <v>13352</v>
      </c>
      <c r="C3822" t="s">
        <v>14</v>
      </c>
      <c r="D3822">
        <v>39.950125</v>
      </c>
      <c r="E3822">
        <v>-75.158793099999997</v>
      </c>
      <c r="F3822" t="s">
        <v>13353</v>
      </c>
      <c r="G3822">
        <v>383</v>
      </c>
      <c r="H3822">
        <v>3.5</v>
      </c>
      <c r="I3822" t="s">
        <v>13375</v>
      </c>
      <c r="J3822">
        <v>2</v>
      </c>
      <c r="K3822" t="s">
        <v>13376</v>
      </c>
      <c r="L3822" t="s">
        <v>13377</v>
      </c>
    </row>
    <row r="3823" spans="1:12" x14ac:dyDescent="0.3">
      <c r="A3823" t="s">
        <v>13378</v>
      </c>
      <c r="B3823" t="s">
        <v>13379</v>
      </c>
      <c r="C3823" t="s">
        <v>14</v>
      </c>
      <c r="D3823">
        <v>39.928435899999997</v>
      </c>
      <c r="E3823">
        <v>-75.171265500000004</v>
      </c>
      <c r="F3823" t="s">
        <v>13380</v>
      </c>
      <c r="G3823">
        <v>383</v>
      </c>
      <c r="H3823">
        <v>4.5</v>
      </c>
      <c r="I3823" t="s">
        <v>13381</v>
      </c>
      <c r="J3823">
        <v>5</v>
      </c>
      <c r="K3823" t="s">
        <v>13382</v>
      </c>
      <c r="L3823" t="s">
        <v>13383</v>
      </c>
    </row>
    <row r="3824" spans="1:12" x14ac:dyDescent="0.3">
      <c r="A3824" t="s">
        <v>13378</v>
      </c>
      <c r="B3824" t="s">
        <v>13379</v>
      </c>
      <c r="C3824" t="s">
        <v>14</v>
      </c>
      <c r="D3824">
        <v>39.928435899999997</v>
      </c>
      <c r="E3824">
        <v>-75.171265500000004</v>
      </c>
      <c r="F3824" t="s">
        <v>13380</v>
      </c>
      <c r="G3824">
        <v>383</v>
      </c>
      <c r="H3824">
        <v>4.5</v>
      </c>
      <c r="I3824" t="s">
        <v>13384</v>
      </c>
      <c r="J3824">
        <v>4</v>
      </c>
      <c r="L3824" t="s">
        <v>13385</v>
      </c>
    </row>
    <row r="3825" spans="1:22" x14ac:dyDescent="0.3">
      <c r="A3825" t="s">
        <v>13378</v>
      </c>
      <c r="B3825" t="s">
        <v>13379</v>
      </c>
      <c r="C3825" t="s">
        <v>14</v>
      </c>
      <c r="D3825">
        <v>39.928435899999997</v>
      </c>
      <c r="E3825">
        <v>-75.171265500000004</v>
      </c>
      <c r="F3825" t="s">
        <v>13380</v>
      </c>
      <c r="G3825">
        <v>383</v>
      </c>
      <c r="H3825">
        <v>4.5</v>
      </c>
      <c r="I3825" t="s">
        <v>13386</v>
      </c>
      <c r="J3825">
        <v>4</v>
      </c>
      <c r="K3825" t="s">
        <v>13387</v>
      </c>
      <c r="L3825" t="s">
        <v>13388</v>
      </c>
    </row>
    <row r="3826" spans="1:22" x14ac:dyDescent="0.3">
      <c r="A3826" t="s">
        <v>13378</v>
      </c>
      <c r="B3826" t="s">
        <v>13379</v>
      </c>
      <c r="C3826" t="s">
        <v>14</v>
      </c>
      <c r="D3826">
        <v>39.928435899999997</v>
      </c>
      <c r="E3826">
        <v>-75.171265500000004</v>
      </c>
      <c r="F3826" t="s">
        <v>13380</v>
      </c>
      <c r="G3826">
        <v>383</v>
      </c>
      <c r="H3826">
        <v>4.5</v>
      </c>
      <c r="I3826" t="s">
        <v>13389</v>
      </c>
      <c r="J3826">
        <v>4</v>
      </c>
      <c r="K3826" t="s">
        <v>13390</v>
      </c>
      <c r="L3826" t="s">
        <v>13391</v>
      </c>
    </row>
    <row r="3827" spans="1:22" x14ac:dyDescent="0.3">
      <c r="A3827" t="s">
        <v>13378</v>
      </c>
      <c r="B3827" t="s">
        <v>13379</v>
      </c>
      <c r="C3827" t="s">
        <v>14</v>
      </c>
      <c r="D3827">
        <v>39.928435899999997</v>
      </c>
      <c r="E3827">
        <v>-75.171265500000004</v>
      </c>
      <c r="F3827" t="s">
        <v>13380</v>
      </c>
      <c r="G3827">
        <v>383</v>
      </c>
      <c r="H3827">
        <v>4.5</v>
      </c>
      <c r="I3827" t="s">
        <v>13392</v>
      </c>
      <c r="J3827">
        <v>5</v>
      </c>
      <c r="K3827" t="s">
        <v>13393</v>
      </c>
      <c r="L3827" t="s">
        <v>1444</v>
      </c>
    </row>
    <row r="3828" spans="1:22" x14ac:dyDescent="0.3">
      <c r="A3828" t="s">
        <v>13378</v>
      </c>
      <c r="B3828" t="s">
        <v>13379</v>
      </c>
      <c r="C3828" t="s">
        <v>14</v>
      </c>
      <c r="D3828">
        <v>39.928435899999997</v>
      </c>
      <c r="E3828">
        <v>-75.171265500000004</v>
      </c>
      <c r="F3828" t="s">
        <v>13380</v>
      </c>
      <c r="G3828">
        <v>383</v>
      </c>
      <c r="H3828">
        <v>4.5</v>
      </c>
      <c r="I3828" t="s">
        <v>13394</v>
      </c>
      <c r="J3828">
        <v>5</v>
      </c>
      <c r="K3828" t="s">
        <v>13395</v>
      </c>
      <c r="L3828" t="s">
        <v>13396</v>
      </c>
    </row>
    <row r="3829" spans="1:22" x14ac:dyDescent="0.3">
      <c r="A3829" t="s">
        <v>13378</v>
      </c>
      <c r="B3829" t="s">
        <v>13379</v>
      </c>
      <c r="C3829" t="s">
        <v>14</v>
      </c>
      <c r="D3829">
        <v>39.928435899999997</v>
      </c>
      <c r="E3829">
        <v>-75.171265500000004</v>
      </c>
      <c r="F3829" t="s">
        <v>13380</v>
      </c>
      <c r="G3829">
        <v>383</v>
      </c>
      <c r="H3829">
        <v>4.5</v>
      </c>
      <c r="I3829" t="s">
        <v>13397</v>
      </c>
      <c r="J3829">
        <v>5</v>
      </c>
      <c r="K3829" t="s">
        <v>13398</v>
      </c>
      <c r="L3829" t="s">
        <v>13399</v>
      </c>
      <c r="M3829" t="s">
        <v>13400</v>
      </c>
      <c r="N3829" t="s">
        <v>13401</v>
      </c>
      <c r="O3829" t="s">
        <v>13402</v>
      </c>
      <c r="P3829" t="s">
        <v>13403</v>
      </c>
      <c r="Q3829" t="s">
        <v>13404</v>
      </c>
      <c r="R3829" t="s">
        <v>13405</v>
      </c>
      <c r="S3829" t="s">
        <v>13406</v>
      </c>
      <c r="T3829" t="s">
        <v>13407</v>
      </c>
      <c r="U3829" t="s">
        <v>13408</v>
      </c>
      <c r="V3829" t="s">
        <v>13409</v>
      </c>
    </row>
    <row r="3830" spans="1:22" x14ac:dyDescent="0.3">
      <c r="A3830" t="s">
        <v>13378</v>
      </c>
      <c r="B3830" t="s">
        <v>13379</v>
      </c>
      <c r="C3830" t="s">
        <v>14</v>
      </c>
      <c r="D3830">
        <v>39.928435899999997</v>
      </c>
      <c r="E3830">
        <v>-75.171265500000004</v>
      </c>
      <c r="F3830" t="s">
        <v>13380</v>
      </c>
      <c r="G3830">
        <v>383</v>
      </c>
      <c r="H3830">
        <v>4.5</v>
      </c>
      <c r="I3830" t="s">
        <v>13410</v>
      </c>
      <c r="J3830">
        <v>5</v>
      </c>
      <c r="K3830" t="s">
        <v>13411</v>
      </c>
      <c r="L3830" t="s">
        <v>13412</v>
      </c>
    </row>
    <row r="3831" spans="1:22" x14ac:dyDescent="0.3">
      <c r="A3831" t="s">
        <v>13378</v>
      </c>
      <c r="B3831" t="s">
        <v>13379</v>
      </c>
      <c r="C3831" t="s">
        <v>14</v>
      </c>
      <c r="D3831">
        <v>39.928435899999997</v>
      </c>
      <c r="E3831">
        <v>-75.171265500000004</v>
      </c>
      <c r="F3831" t="s">
        <v>13380</v>
      </c>
      <c r="G3831">
        <v>383</v>
      </c>
      <c r="H3831">
        <v>4.5</v>
      </c>
      <c r="I3831" t="s">
        <v>13413</v>
      </c>
      <c r="J3831">
        <v>5</v>
      </c>
      <c r="K3831" t="s">
        <v>13414</v>
      </c>
      <c r="L3831" t="s">
        <v>13415</v>
      </c>
    </row>
    <row r="3832" spans="1:22" x14ac:dyDescent="0.3">
      <c r="A3832" t="s">
        <v>13378</v>
      </c>
      <c r="B3832" t="s">
        <v>13379</v>
      </c>
      <c r="C3832" t="s">
        <v>14</v>
      </c>
      <c r="D3832">
        <v>39.928435899999997</v>
      </c>
      <c r="E3832">
        <v>-75.171265500000004</v>
      </c>
      <c r="F3832" t="s">
        <v>13380</v>
      </c>
      <c r="G3832">
        <v>383</v>
      </c>
      <c r="H3832">
        <v>4.5</v>
      </c>
      <c r="I3832" t="s">
        <v>13416</v>
      </c>
      <c r="J3832">
        <v>4</v>
      </c>
      <c r="K3832" t="s">
        <v>13417</v>
      </c>
      <c r="L3832" t="s">
        <v>11777</v>
      </c>
    </row>
    <row r="3833" spans="1:22" x14ac:dyDescent="0.3">
      <c r="A3833" t="s">
        <v>13418</v>
      </c>
      <c r="B3833" t="s">
        <v>13419</v>
      </c>
      <c r="C3833" t="s">
        <v>14</v>
      </c>
      <c r="D3833">
        <v>39.928673909600001</v>
      </c>
      <c r="E3833">
        <v>-75.165093275100006</v>
      </c>
      <c r="F3833" t="s">
        <v>13420</v>
      </c>
      <c r="G3833">
        <v>383</v>
      </c>
      <c r="H3833">
        <v>4</v>
      </c>
      <c r="I3833" t="s">
        <v>13421</v>
      </c>
      <c r="J3833">
        <v>3</v>
      </c>
      <c r="K3833" t="s">
        <v>13422</v>
      </c>
      <c r="L3833" t="s">
        <v>752</v>
      </c>
    </row>
    <row r="3834" spans="1:22" x14ac:dyDescent="0.3">
      <c r="A3834" t="s">
        <v>13418</v>
      </c>
      <c r="B3834" t="s">
        <v>13419</v>
      </c>
      <c r="C3834" t="s">
        <v>14</v>
      </c>
      <c r="D3834">
        <v>39.928673909600001</v>
      </c>
      <c r="E3834">
        <v>-75.165093275100006</v>
      </c>
      <c r="F3834" t="s">
        <v>13420</v>
      </c>
      <c r="G3834">
        <v>383</v>
      </c>
      <c r="H3834">
        <v>4</v>
      </c>
      <c r="I3834" t="s">
        <v>13423</v>
      </c>
      <c r="J3834">
        <v>5</v>
      </c>
      <c r="L3834" t="s">
        <v>13424</v>
      </c>
    </row>
    <row r="3835" spans="1:22" x14ac:dyDescent="0.3">
      <c r="A3835" t="s">
        <v>13418</v>
      </c>
      <c r="B3835" t="s">
        <v>13419</v>
      </c>
      <c r="C3835" t="s">
        <v>14</v>
      </c>
      <c r="D3835">
        <v>39.928673909600001</v>
      </c>
      <c r="E3835">
        <v>-75.165093275100006</v>
      </c>
      <c r="F3835" t="s">
        <v>13420</v>
      </c>
      <c r="G3835">
        <v>383</v>
      </c>
      <c r="H3835">
        <v>4</v>
      </c>
      <c r="I3835" t="s">
        <v>13425</v>
      </c>
      <c r="J3835">
        <v>4</v>
      </c>
      <c r="K3835" t="s">
        <v>13426</v>
      </c>
      <c r="L3835" t="s">
        <v>8418</v>
      </c>
    </row>
    <row r="3836" spans="1:22" x14ac:dyDescent="0.3">
      <c r="A3836" t="s">
        <v>13418</v>
      </c>
      <c r="B3836" t="s">
        <v>13419</v>
      </c>
      <c r="C3836" t="s">
        <v>14</v>
      </c>
      <c r="D3836">
        <v>39.928673909600001</v>
      </c>
      <c r="E3836">
        <v>-75.165093275100006</v>
      </c>
      <c r="F3836" t="s">
        <v>13420</v>
      </c>
      <c r="G3836">
        <v>383</v>
      </c>
      <c r="H3836">
        <v>4</v>
      </c>
      <c r="I3836" t="s">
        <v>13427</v>
      </c>
      <c r="J3836">
        <v>5</v>
      </c>
      <c r="K3836" t="s">
        <v>13428</v>
      </c>
      <c r="L3836" t="s">
        <v>3696</v>
      </c>
    </row>
    <row r="3837" spans="1:22" x14ac:dyDescent="0.3">
      <c r="A3837" t="s">
        <v>13418</v>
      </c>
      <c r="B3837" t="s">
        <v>13419</v>
      </c>
      <c r="C3837" t="s">
        <v>14</v>
      </c>
      <c r="D3837">
        <v>39.928673909600001</v>
      </c>
      <c r="E3837">
        <v>-75.165093275100006</v>
      </c>
      <c r="F3837" t="s">
        <v>13420</v>
      </c>
      <c r="G3837">
        <v>383</v>
      </c>
      <c r="H3837">
        <v>4</v>
      </c>
      <c r="I3837" t="s">
        <v>13429</v>
      </c>
      <c r="J3837">
        <v>4</v>
      </c>
      <c r="K3837" t="s">
        <v>13430</v>
      </c>
      <c r="L3837" t="s">
        <v>13431</v>
      </c>
    </row>
    <row r="3838" spans="1:22" x14ac:dyDescent="0.3">
      <c r="A3838" t="s">
        <v>13418</v>
      </c>
      <c r="B3838" t="s">
        <v>13419</v>
      </c>
      <c r="C3838" t="s">
        <v>14</v>
      </c>
      <c r="D3838">
        <v>39.928673909600001</v>
      </c>
      <c r="E3838">
        <v>-75.165093275100006</v>
      </c>
      <c r="F3838" t="s">
        <v>13420</v>
      </c>
      <c r="G3838">
        <v>383</v>
      </c>
      <c r="H3838">
        <v>4</v>
      </c>
      <c r="I3838" t="s">
        <v>13432</v>
      </c>
      <c r="J3838">
        <v>4</v>
      </c>
      <c r="K3838" t="s">
        <v>13433</v>
      </c>
      <c r="L3838" t="e">
        <f>-7-d8x5w5c9QolAMgPTKZg</f>
        <v>#NAME?</v>
      </c>
    </row>
    <row r="3839" spans="1:22" x14ac:dyDescent="0.3">
      <c r="A3839" t="s">
        <v>13418</v>
      </c>
      <c r="B3839" t="s">
        <v>13419</v>
      </c>
      <c r="C3839" t="s">
        <v>14</v>
      </c>
      <c r="D3839">
        <v>39.928673909600001</v>
      </c>
      <c r="E3839">
        <v>-75.165093275100006</v>
      </c>
      <c r="F3839" t="s">
        <v>13420</v>
      </c>
      <c r="G3839">
        <v>383</v>
      </c>
      <c r="H3839">
        <v>4</v>
      </c>
      <c r="I3839" t="s">
        <v>13434</v>
      </c>
      <c r="J3839">
        <v>1</v>
      </c>
      <c r="K3839" t="s">
        <v>13435</v>
      </c>
      <c r="L3839" t="s">
        <v>13436</v>
      </c>
    </row>
    <row r="3840" spans="1:22" x14ac:dyDescent="0.3">
      <c r="A3840" t="s">
        <v>13418</v>
      </c>
      <c r="B3840" t="s">
        <v>13419</v>
      </c>
      <c r="C3840" t="s">
        <v>14</v>
      </c>
      <c r="D3840">
        <v>39.928673909600001</v>
      </c>
      <c r="E3840">
        <v>-75.165093275100006</v>
      </c>
      <c r="F3840" t="s">
        <v>13420</v>
      </c>
      <c r="G3840">
        <v>383</v>
      </c>
      <c r="H3840">
        <v>4</v>
      </c>
      <c r="I3840" t="s">
        <v>13437</v>
      </c>
      <c r="J3840">
        <v>4</v>
      </c>
      <c r="K3840" t="s">
        <v>13438</v>
      </c>
      <c r="L3840" t="s">
        <v>13439</v>
      </c>
    </row>
    <row r="3841" spans="1:23" x14ac:dyDescent="0.3">
      <c r="A3841" t="s">
        <v>13418</v>
      </c>
      <c r="B3841" t="s">
        <v>13419</v>
      </c>
      <c r="C3841" t="s">
        <v>14</v>
      </c>
      <c r="D3841">
        <v>39.928673909600001</v>
      </c>
      <c r="E3841">
        <v>-75.165093275100006</v>
      </c>
      <c r="F3841" t="s">
        <v>13420</v>
      </c>
      <c r="G3841">
        <v>383</v>
      </c>
      <c r="H3841">
        <v>4</v>
      </c>
      <c r="I3841" t="s">
        <v>13440</v>
      </c>
      <c r="J3841">
        <v>3</v>
      </c>
      <c r="K3841" t="s">
        <v>13441</v>
      </c>
      <c r="L3841" t="s">
        <v>13442</v>
      </c>
    </row>
    <row r="3842" spans="1:23" x14ac:dyDescent="0.3">
      <c r="A3842" t="s">
        <v>13418</v>
      </c>
      <c r="B3842" t="s">
        <v>13419</v>
      </c>
      <c r="C3842" t="s">
        <v>14</v>
      </c>
      <c r="D3842">
        <v>39.928673909600001</v>
      </c>
      <c r="E3842">
        <v>-75.165093275100006</v>
      </c>
      <c r="F3842" t="s">
        <v>13420</v>
      </c>
      <c r="G3842">
        <v>383</v>
      </c>
      <c r="H3842">
        <v>4</v>
      </c>
      <c r="I3842" t="s">
        <v>13443</v>
      </c>
      <c r="J3842">
        <v>2</v>
      </c>
      <c r="L3842" t="s">
        <v>13444</v>
      </c>
    </row>
    <row r="3843" spans="1:23" x14ac:dyDescent="0.3">
      <c r="A3843" t="s">
        <v>13445</v>
      </c>
      <c r="B3843" t="s">
        <v>13446</v>
      </c>
      <c r="C3843" t="s">
        <v>14</v>
      </c>
      <c r="D3843">
        <v>39.952031609499997</v>
      </c>
      <c r="E3843">
        <v>-75.159693061400006</v>
      </c>
      <c r="F3843" t="s">
        <v>13447</v>
      </c>
      <c r="G3843">
        <v>382</v>
      </c>
      <c r="H3843">
        <v>3</v>
      </c>
      <c r="I3843" t="s">
        <v>13448</v>
      </c>
      <c r="J3843">
        <v>4</v>
      </c>
      <c r="K3843" t="s">
        <v>13449</v>
      </c>
      <c r="L3843" t="s">
        <v>13450</v>
      </c>
    </row>
    <row r="3844" spans="1:23" x14ac:dyDescent="0.3">
      <c r="A3844" t="s">
        <v>13445</v>
      </c>
      <c r="B3844" t="s">
        <v>13446</v>
      </c>
      <c r="C3844" t="s">
        <v>14</v>
      </c>
      <c r="D3844">
        <v>39.952031609499997</v>
      </c>
      <c r="E3844">
        <v>-75.159693061400006</v>
      </c>
      <c r="F3844" t="s">
        <v>13447</v>
      </c>
      <c r="G3844">
        <v>382</v>
      </c>
      <c r="H3844">
        <v>3</v>
      </c>
      <c r="I3844" t="s">
        <v>13451</v>
      </c>
      <c r="J3844">
        <v>3</v>
      </c>
      <c r="L3844" t="s">
        <v>4338</v>
      </c>
    </row>
    <row r="3845" spans="1:23" x14ac:dyDescent="0.3">
      <c r="A3845" t="s">
        <v>13445</v>
      </c>
      <c r="B3845" t="s">
        <v>13446</v>
      </c>
      <c r="C3845" t="s">
        <v>14</v>
      </c>
      <c r="D3845">
        <v>39.952031609499997</v>
      </c>
      <c r="E3845">
        <v>-75.159693061400006</v>
      </c>
      <c r="F3845" t="s">
        <v>13447</v>
      </c>
      <c r="G3845">
        <v>382</v>
      </c>
      <c r="H3845">
        <v>3</v>
      </c>
      <c r="I3845" t="s">
        <v>13452</v>
      </c>
      <c r="J3845">
        <v>3</v>
      </c>
      <c r="K3845" t="s">
        <v>13453</v>
      </c>
      <c r="L3845" t="s">
        <v>495</v>
      </c>
    </row>
    <row r="3846" spans="1:23" x14ac:dyDescent="0.3">
      <c r="A3846" t="s">
        <v>13445</v>
      </c>
      <c r="B3846" t="s">
        <v>13446</v>
      </c>
      <c r="C3846" t="s">
        <v>14</v>
      </c>
      <c r="D3846">
        <v>39.952031609499997</v>
      </c>
      <c r="E3846">
        <v>-75.159693061400006</v>
      </c>
      <c r="F3846" t="s">
        <v>13447</v>
      </c>
      <c r="G3846">
        <v>382</v>
      </c>
      <c r="H3846">
        <v>3</v>
      </c>
      <c r="I3846" t="s">
        <v>13454</v>
      </c>
      <c r="J3846">
        <v>2</v>
      </c>
      <c r="L3846" t="s">
        <v>13455</v>
      </c>
    </row>
    <row r="3847" spans="1:23" x14ac:dyDescent="0.3">
      <c r="A3847" t="s">
        <v>13445</v>
      </c>
      <c r="B3847" t="s">
        <v>13446</v>
      </c>
      <c r="C3847" t="s">
        <v>14</v>
      </c>
      <c r="D3847">
        <v>39.952031609499997</v>
      </c>
      <c r="E3847">
        <v>-75.159693061400006</v>
      </c>
      <c r="F3847" t="s">
        <v>13447</v>
      </c>
      <c r="G3847">
        <v>382</v>
      </c>
      <c r="H3847">
        <v>3</v>
      </c>
      <c r="I3847" t="s">
        <v>13456</v>
      </c>
      <c r="J3847">
        <v>4</v>
      </c>
      <c r="K3847" t="s">
        <v>13457</v>
      </c>
      <c r="L3847" t="s">
        <v>13458</v>
      </c>
    </row>
    <row r="3848" spans="1:23" x14ac:dyDescent="0.3">
      <c r="A3848" t="s">
        <v>13445</v>
      </c>
      <c r="B3848" t="s">
        <v>13446</v>
      </c>
      <c r="C3848" t="s">
        <v>14</v>
      </c>
      <c r="D3848">
        <v>39.952031609499997</v>
      </c>
      <c r="E3848">
        <v>-75.159693061400006</v>
      </c>
      <c r="F3848" t="s">
        <v>13447</v>
      </c>
      <c r="G3848">
        <v>382</v>
      </c>
      <c r="H3848">
        <v>3</v>
      </c>
      <c r="I3848" t="s">
        <v>13459</v>
      </c>
      <c r="J3848">
        <v>2</v>
      </c>
      <c r="L3848" t="s">
        <v>13460</v>
      </c>
    </row>
    <row r="3849" spans="1:23" x14ac:dyDescent="0.3">
      <c r="A3849" t="s">
        <v>13445</v>
      </c>
      <c r="B3849" t="s">
        <v>13446</v>
      </c>
      <c r="C3849" t="s">
        <v>14</v>
      </c>
      <c r="D3849">
        <v>39.952031609499997</v>
      </c>
      <c r="E3849">
        <v>-75.159693061400006</v>
      </c>
      <c r="F3849" t="s">
        <v>13447</v>
      </c>
      <c r="G3849">
        <v>382</v>
      </c>
      <c r="H3849">
        <v>3</v>
      </c>
      <c r="I3849" t="s">
        <v>13461</v>
      </c>
      <c r="J3849">
        <v>1</v>
      </c>
      <c r="K3849" t="s">
        <v>13462</v>
      </c>
      <c r="L3849" t="s">
        <v>13463</v>
      </c>
      <c r="M3849" t="s">
        <v>13464</v>
      </c>
      <c r="N3849" t="s">
        <v>13465</v>
      </c>
      <c r="O3849" t="s">
        <v>13466</v>
      </c>
      <c r="P3849" t="s">
        <v>13467</v>
      </c>
      <c r="Q3849" t="s">
        <v>13468</v>
      </c>
    </row>
    <row r="3850" spans="1:23" x14ac:dyDescent="0.3">
      <c r="A3850" t="s">
        <v>13445</v>
      </c>
      <c r="B3850" t="s">
        <v>13446</v>
      </c>
      <c r="C3850" t="s">
        <v>14</v>
      </c>
      <c r="D3850">
        <v>39.952031609499997</v>
      </c>
      <c r="E3850">
        <v>-75.159693061400006</v>
      </c>
      <c r="F3850" t="s">
        <v>13447</v>
      </c>
      <c r="G3850">
        <v>382</v>
      </c>
      <c r="H3850">
        <v>3</v>
      </c>
      <c r="I3850" t="s">
        <v>13469</v>
      </c>
      <c r="J3850">
        <v>1</v>
      </c>
      <c r="K3850" t="s">
        <v>13470</v>
      </c>
      <c r="L3850" t="s">
        <v>13471</v>
      </c>
    </row>
    <row r="3851" spans="1:23" x14ac:dyDescent="0.3">
      <c r="A3851" t="s">
        <v>13445</v>
      </c>
      <c r="B3851" t="s">
        <v>13446</v>
      </c>
      <c r="C3851" t="s">
        <v>14</v>
      </c>
      <c r="D3851">
        <v>39.952031609499997</v>
      </c>
      <c r="E3851">
        <v>-75.159693061400006</v>
      </c>
      <c r="F3851" t="s">
        <v>13447</v>
      </c>
      <c r="G3851">
        <v>382</v>
      </c>
      <c r="H3851">
        <v>3</v>
      </c>
      <c r="I3851" t="s">
        <v>13472</v>
      </c>
      <c r="J3851">
        <v>1</v>
      </c>
      <c r="K3851" t="s">
        <v>13473</v>
      </c>
      <c r="L3851" t="s">
        <v>13474</v>
      </c>
    </row>
    <row r="3852" spans="1:23" x14ac:dyDescent="0.3">
      <c r="A3852" t="s">
        <v>13445</v>
      </c>
      <c r="B3852" t="s">
        <v>13446</v>
      </c>
      <c r="C3852" t="s">
        <v>14</v>
      </c>
      <c r="D3852">
        <v>39.952031609499997</v>
      </c>
      <c r="E3852">
        <v>-75.159693061400006</v>
      </c>
      <c r="F3852" t="s">
        <v>13447</v>
      </c>
      <c r="G3852">
        <v>382</v>
      </c>
      <c r="H3852">
        <v>3</v>
      </c>
      <c r="I3852" t="s">
        <v>13475</v>
      </c>
      <c r="J3852">
        <v>1</v>
      </c>
      <c r="K3852" t="s">
        <v>13476</v>
      </c>
      <c r="L3852" t="s">
        <v>13477</v>
      </c>
    </row>
    <row r="3853" spans="1:23" x14ac:dyDescent="0.3">
      <c r="A3853" t="s">
        <v>13478</v>
      </c>
      <c r="B3853" t="s">
        <v>5420</v>
      </c>
      <c r="C3853" t="s">
        <v>14</v>
      </c>
      <c r="D3853">
        <v>39.949994020399998</v>
      </c>
      <c r="E3853">
        <v>-75.145415329800002</v>
      </c>
      <c r="F3853" t="s">
        <v>13479</v>
      </c>
      <c r="G3853">
        <v>381</v>
      </c>
      <c r="H3853">
        <v>4</v>
      </c>
      <c r="I3853" t="s">
        <v>13480</v>
      </c>
      <c r="J3853">
        <v>1</v>
      </c>
      <c r="K3853" t="s">
        <v>13481</v>
      </c>
      <c r="L3853" t="s">
        <v>13482</v>
      </c>
    </row>
    <row r="3854" spans="1:23" x14ac:dyDescent="0.3">
      <c r="A3854" t="s">
        <v>13478</v>
      </c>
      <c r="B3854" t="s">
        <v>5420</v>
      </c>
      <c r="C3854" t="s">
        <v>14</v>
      </c>
      <c r="D3854">
        <v>39.949994020399998</v>
      </c>
      <c r="E3854">
        <v>-75.145415329800002</v>
      </c>
      <c r="F3854" t="s">
        <v>13479</v>
      </c>
      <c r="G3854">
        <v>381</v>
      </c>
      <c r="H3854">
        <v>4</v>
      </c>
      <c r="I3854" t="s">
        <v>13483</v>
      </c>
      <c r="J3854">
        <v>4</v>
      </c>
      <c r="K3854" t="s">
        <v>13484</v>
      </c>
      <c r="L3854" t="s">
        <v>13485</v>
      </c>
      <c r="M3854" t="s">
        <v>13486</v>
      </c>
      <c r="N3854" t="s">
        <v>13487</v>
      </c>
      <c r="O3854" t="s">
        <v>13488</v>
      </c>
      <c r="P3854" t="s">
        <v>13489</v>
      </c>
      <c r="Q3854" t="s">
        <v>13490</v>
      </c>
      <c r="R3854" t="s">
        <v>13491</v>
      </c>
      <c r="S3854" t="s">
        <v>13492</v>
      </c>
      <c r="T3854" t="s">
        <v>13493</v>
      </c>
      <c r="U3854" t="s">
        <v>13494</v>
      </c>
      <c r="V3854" t="s">
        <v>13495</v>
      </c>
      <c r="W3854" t="s">
        <v>13496</v>
      </c>
    </row>
    <row r="3855" spans="1:23" x14ac:dyDescent="0.3">
      <c r="A3855" t="s">
        <v>13478</v>
      </c>
      <c r="B3855" t="s">
        <v>5420</v>
      </c>
      <c r="C3855" t="s">
        <v>14</v>
      </c>
      <c r="D3855">
        <v>39.949994020399998</v>
      </c>
      <c r="E3855">
        <v>-75.145415329800002</v>
      </c>
      <c r="F3855" t="s">
        <v>13479</v>
      </c>
      <c r="G3855">
        <v>381</v>
      </c>
      <c r="H3855">
        <v>4</v>
      </c>
      <c r="I3855" t="s">
        <v>13497</v>
      </c>
      <c r="J3855">
        <v>3</v>
      </c>
      <c r="K3855" t="s">
        <v>13498</v>
      </c>
      <c r="L3855" t="s">
        <v>13499</v>
      </c>
    </row>
    <row r="3856" spans="1:23" x14ac:dyDescent="0.3">
      <c r="A3856" t="s">
        <v>13478</v>
      </c>
      <c r="B3856" t="s">
        <v>5420</v>
      </c>
      <c r="C3856" t="s">
        <v>14</v>
      </c>
      <c r="D3856">
        <v>39.949994020399998</v>
      </c>
      <c r="E3856">
        <v>-75.145415329800002</v>
      </c>
      <c r="F3856" t="s">
        <v>13479</v>
      </c>
      <c r="G3856">
        <v>381</v>
      </c>
      <c r="H3856">
        <v>4</v>
      </c>
      <c r="I3856" t="s">
        <v>13500</v>
      </c>
      <c r="J3856">
        <v>3</v>
      </c>
      <c r="K3856" t="s">
        <v>13501</v>
      </c>
      <c r="L3856" t="s">
        <v>13502</v>
      </c>
      <c r="M3856" t="s">
        <v>13503</v>
      </c>
      <c r="N3856" t="s">
        <v>13504</v>
      </c>
      <c r="O3856" t="s">
        <v>13505</v>
      </c>
      <c r="P3856" t="s">
        <v>13506</v>
      </c>
    </row>
    <row r="3857" spans="1:25" x14ac:dyDescent="0.3">
      <c r="A3857" t="s">
        <v>13478</v>
      </c>
      <c r="B3857" t="s">
        <v>5420</v>
      </c>
      <c r="C3857" t="s">
        <v>14</v>
      </c>
      <c r="D3857">
        <v>39.949994020399998</v>
      </c>
      <c r="E3857">
        <v>-75.145415329800002</v>
      </c>
      <c r="F3857" t="s">
        <v>13479</v>
      </c>
      <c r="G3857">
        <v>381</v>
      </c>
      <c r="H3857">
        <v>4</v>
      </c>
      <c r="I3857" t="s">
        <v>13507</v>
      </c>
      <c r="J3857">
        <v>4</v>
      </c>
      <c r="K3857" t="s">
        <v>13508</v>
      </c>
      <c r="L3857" t="s">
        <v>13509</v>
      </c>
    </row>
    <row r="3858" spans="1:25" x14ac:dyDescent="0.3">
      <c r="A3858" t="s">
        <v>13478</v>
      </c>
      <c r="B3858" t="s">
        <v>5420</v>
      </c>
      <c r="C3858" t="s">
        <v>14</v>
      </c>
      <c r="D3858">
        <v>39.949994020399998</v>
      </c>
      <c r="E3858">
        <v>-75.145415329800002</v>
      </c>
      <c r="F3858" t="s">
        <v>13479</v>
      </c>
      <c r="G3858">
        <v>381</v>
      </c>
      <c r="H3858">
        <v>4</v>
      </c>
      <c r="I3858" t="s">
        <v>13510</v>
      </c>
      <c r="J3858">
        <v>4</v>
      </c>
      <c r="K3858" t="s">
        <v>13511</v>
      </c>
      <c r="L3858" t="s">
        <v>13512</v>
      </c>
      <c r="M3858" t="s">
        <v>13513</v>
      </c>
      <c r="N3858" t="s">
        <v>13514</v>
      </c>
      <c r="O3858" t="s">
        <v>13515</v>
      </c>
      <c r="P3858" t="s">
        <v>13516</v>
      </c>
      <c r="Q3858" t="s">
        <v>13517</v>
      </c>
      <c r="R3858" t="s">
        <v>13518</v>
      </c>
      <c r="S3858" t="s">
        <v>13519</v>
      </c>
      <c r="T3858" t="s">
        <v>13520</v>
      </c>
      <c r="U3858" t="s">
        <v>13521</v>
      </c>
      <c r="V3858" t="s">
        <v>13522</v>
      </c>
      <c r="W3858" t="s">
        <v>13523</v>
      </c>
      <c r="X3858" t="s">
        <v>13524</v>
      </c>
      <c r="Y3858" t="s">
        <v>13525</v>
      </c>
    </row>
    <row r="3859" spans="1:25" x14ac:dyDescent="0.3">
      <c r="A3859" t="s">
        <v>13478</v>
      </c>
      <c r="B3859" t="s">
        <v>5420</v>
      </c>
      <c r="C3859" t="s">
        <v>14</v>
      </c>
      <c r="D3859">
        <v>39.949994020399998</v>
      </c>
      <c r="E3859">
        <v>-75.145415329800002</v>
      </c>
      <c r="F3859" t="s">
        <v>13479</v>
      </c>
      <c r="G3859">
        <v>381</v>
      </c>
      <c r="H3859">
        <v>4</v>
      </c>
      <c r="I3859" t="s">
        <v>13526</v>
      </c>
      <c r="J3859">
        <v>3</v>
      </c>
      <c r="K3859" t="s">
        <v>13527</v>
      </c>
      <c r="L3859" t="s">
        <v>13528</v>
      </c>
    </row>
    <row r="3860" spans="1:25" x14ac:dyDescent="0.3">
      <c r="A3860" t="s">
        <v>13478</v>
      </c>
      <c r="B3860" t="s">
        <v>5420</v>
      </c>
      <c r="C3860" t="s">
        <v>14</v>
      </c>
      <c r="D3860">
        <v>39.949994020399998</v>
      </c>
      <c r="E3860">
        <v>-75.145415329800002</v>
      </c>
      <c r="F3860" t="s">
        <v>13479</v>
      </c>
      <c r="G3860">
        <v>381</v>
      </c>
      <c r="H3860">
        <v>4</v>
      </c>
      <c r="I3860" t="s">
        <v>13529</v>
      </c>
      <c r="J3860">
        <v>4</v>
      </c>
      <c r="K3860" t="s">
        <v>13530</v>
      </c>
      <c r="L3860" t="s">
        <v>13531</v>
      </c>
      <c r="M3860" t="s">
        <v>13532</v>
      </c>
      <c r="N3860" t="s">
        <v>13533</v>
      </c>
      <c r="O3860" t="s">
        <v>13534</v>
      </c>
      <c r="P3860" t="s">
        <v>13535</v>
      </c>
      <c r="Q3860" t="s">
        <v>13536</v>
      </c>
      <c r="R3860" t="s">
        <v>13537</v>
      </c>
      <c r="S3860" t="s">
        <v>13538</v>
      </c>
    </row>
    <row r="3861" spans="1:25" x14ac:dyDescent="0.3">
      <c r="A3861" t="s">
        <v>13478</v>
      </c>
      <c r="B3861" t="s">
        <v>5420</v>
      </c>
      <c r="C3861" t="s">
        <v>14</v>
      </c>
      <c r="D3861">
        <v>39.949994020399998</v>
      </c>
      <c r="E3861">
        <v>-75.145415329800002</v>
      </c>
      <c r="F3861" t="s">
        <v>13479</v>
      </c>
      <c r="G3861">
        <v>381</v>
      </c>
      <c r="H3861">
        <v>4</v>
      </c>
      <c r="I3861" t="s">
        <v>13539</v>
      </c>
      <c r="J3861">
        <v>3</v>
      </c>
      <c r="K3861" t="s">
        <v>13540</v>
      </c>
      <c r="L3861" t="s">
        <v>13541</v>
      </c>
      <c r="M3861" t="s">
        <v>13542</v>
      </c>
      <c r="N3861" t="s">
        <v>13543</v>
      </c>
      <c r="O3861" t="s">
        <v>13544</v>
      </c>
      <c r="P3861" t="s">
        <v>13545</v>
      </c>
    </row>
    <row r="3862" spans="1:25" x14ac:dyDescent="0.3">
      <c r="A3862" t="s">
        <v>13478</v>
      </c>
      <c r="B3862" t="s">
        <v>5420</v>
      </c>
      <c r="C3862" t="s">
        <v>14</v>
      </c>
      <c r="D3862">
        <v>39.949994020399998</v>
      </c>
      <c r="E3862">
        <v>-75.145415329800002</v>
      </c>
      <c r="F3862" t="s">
        <v>13479</v>
      </c>
      <c r="G3862">
        <v>381</v>
      </c>
      <c r="H3862">
        <v>4</v>
      </c>
      <c r="I3862" t="s">
        <v>13546</v>
      </c>
      <c r="J3862">
        <v>5</v>
      </c>
      <c r="K3862" t="s">
        <v>13547</v>
      </c>
      <c r="L3862" t="s">
        <v>13548</v>
      </c>
    </row>
    <row r="3863" spans="1:25" x14ac:dyDescent="0.3">
      <c r="A3863" t="s">
        <v>13549</v>
      </c>
      <c r="B3863" t="s">
        <v>13550</v>
      </c>
      <c r="C3863" t="s">
        <v>14</v>
      </c>
      <c r="D3863">
        <v>39.949103899999997</v>
      </c>
      <c r="E3863">
        <v>-75.165881299999995</v>
      </c>
      <c r="F3863" t="s">
        <v>13551</v>
      </c>
      <c r="G3863">
        <v>381</v>
      </c>
      <c r="H3863">
        <v>3</v>
      </c>
      <c r="I3863" t="s">
        <v>13552</v>
      </c>
      <c r="J3863">
        <v>1</v>
      </c>
      <c r="K3863" t="s">
        <v>13553</v>
      </c>
      <c r="L3863" t="s">
        <v>13554</v>
      </c>
    </row>
    <row r="3864" spans="1:25" x14ac:dyDescent="0.3">
      <c r="A3864" t="s">
        <v>13549</v>
      </c>
      <c r="B3864" t="s">
        <v>13550</v>
      </c>
      <c r="C3864" t="s">
        <v>14</v>
      </c>
      <c r="D3864">
        <v>39.949103899999997</v>
      </c>
      <c r="E3864">
        <v>-75.165881299999995</v>
      </c>
      <c r="F3864" t="s">
        <v>13551</v>
      </c>
      <c r="G3864">
        <v>381</v>
      </c>
      <c r="H3864">
        <v>3</v>
      </c>
      <c r="I3864" t="s">
        <v>13555</v>
      </c>
      <c r="J3864">
        <v>1</v>
      </c>
      <c r="K3864" t="s">
        <v>13556</v>
      </c>
      <c r="L3864" t="s">
        <v>13557</v>
      </c>
    </row>
    <row r="3865" spans="1:25" x14ac:dyDescent="0.3">
      <c r="A3865" t="s">
        <v>13549</v>
      </c>
      <c r="B3865" t="s">
        <v>13550</v>
      </c>
      <c r="C3865" t="s">
        <v>14</v>
      </c>
      <c r="D3865">
        <v>39.949103899999997</v>
      </c>
      <c r="E3865">
        <v>-75.165881299999995</v>
      </c>
      <c r="F3865" t="s">
        <v>13551</v>
      </c>
      <c r="G3865">
        <v>381</v>
      </c>
      <c r="H3865">
        <v>3</v>
      </c>
      <c r="I3865" t="s">
        <v>13558</v>
      </c>
      <c r="J3865">
        <v>2</v>
      </c>
      <c r="K3865" t="s">
        <v>13559</v>
      </c>
      <c r="L3865" t="s">
        <v>13560</v>
      </c>
    </row>
    <row r="3866" spans="1:25" x14ac:dyDescent="0.3">
      <c r="A3866" t="s">
        <v>13549</v>
      </c>
      <c r="B3866" t="s">
        <v>13550</v>
      </c>
      <c r="C3866" t="s">
        <v>14</v>
      </c>
      <c r="D3866">
        <v>39.949103899999997</v>
      </c>
      <c r="E3866">
        <v>-75.165881299999995</v>
      </c>
      <c r="F3866" t="s">
        <v>13551</v>
      </c>
      <c r="G3866">
        <v>381</v>
      </c>
      <c r="H3866">
        <v>3</v>
      </c>
      <c r="I3866" t="s">
        <v>13561</v>
      </c>
      <c r="J3866">
        <v>1</v>
      </c>
      <c r="K3866" t="s">
        <v>13562</v>
      </c>
      <c r="L3866" t="s">
        <v>13563</v>
      </c>
      <c r="M3866" t="s">
        <v>13564</v>
      </c>
    </row>
    <row r="3867" spans="1:25" x14ac:dyDescent="0.3">
      <c r="A3867" t="s">
        <v>13549</v>
      </c>
      <c r="B3867" t="s">
        <v>13550</v>
      </c>
      <c r="C3867" t="s">
        <v>14</v>
      </c>
      <c r="D3867">
        <v>39.949103899999997</v>
      </c>
      <c r="E3867">
        <v>-75.165881299999995</v>
      </c>
      <c r="F3867" t="s">
        <v>13551</v>
      </c>
      <c r="G3867">
        <v>381</v>
      </c>
      <c r="H3867">
        <v>3</v>
      </c>
      <c r="I3867" t="s">
        <v>13565</v>
      </c>
      <c r="J3867">
        <v>1</v>
      </c>
      <c r="K3867" t="s">
        <v>13566</v>
      </c>
      <c r="L3867" t="s">
        <v>13567</v>
      </c>
    </row>
    <row r="3868" spans="1:25" x14ac:dyDescent="0.3">
      <c r="A3868" t="s">
        <v>13549</v>
      </c>
      <c r="B3868" t="s">
        <v>13550</v>
      </c>
      <c r="C3868" t="s">
        <v>14</v>
      </c>
      <c r="D3868">
        <v>39.949103899999997</v>
      </c>
      <c r="E3868">
        <v>-75.165881299999995</v>
      </c>
      <c r="F3868" t="s">
        <v>13551</v>
      </c>
      <c r="G3868">
        <v>381</v>
      </c>
      <c r="H3868">
        <v>3</v>
      </c>
      <c r="I3868" t="s">
        <v>13568</v>
      </c>
      <c r="J3868">
        <v>1</v>
      </c>
      <c r="K3868" t="s">
        <v>13569</v>
      </c>
      <c r="L3868" t="s">
        <v>13570</v>
      </c>
      <c r="M3868" t="s">
        <v>13571</v>
      </c>
      <c r="N3868" t="s">
        <v>13572</v>
      </c>
      <c r="O3868" t="s">
        <v>13573</v>
      </c>
      <c r="P3868" t="s">
        <v>13574</v>
      </c>
      <c r="Q3868" t="s">
        <v>13575</v>
      </c>
      <c r="R3868" t="s">
        <v>13576</v>
      </c>
    </row>
    <row r="3869" spans="1:25" x14ac:dyDescent="0.3">
      <c r="A3869" t="s">
        <v>13549</v>
      </c>
      <c r="B3869" t="s">
        <v>13550</v>
      </c>
      <c r="C3869" t="s">
        <v>14</v>
      </c>
      <c r="D3869">
        <v>39.949103899999997</v>
      </c>
      <c r="E3869">
        <v>-75.165881299999995</v>
      </c>
      <c r="F3869" t="s">
        <v>13551</v>
      </c>
      <c r="G3869">
        <v>381</v>
      </c>
      <c r="H3869">
        <v>3</v>
      </c>
      <c r="I3869" t="s">
        <v>13577</v>
      </c>
      <c r="J3869">
        <v>2</v>
      </c>
      <c r="L3869" t="s">
        <v>13578</v>
      </c>
    </row>
    <row r="3870" spans="1:25" x14ac:dyDescent="0.3">
      <c r="A3870" t="s">
        <v>13549</v>
      </c>
      <c r="B3870" t="s">
        <v>13550</v>
      </c>
      <c r="C3870" t="s">
        <v>14</v>
      </c>
      <c r="D3870">
        <v>39.949103899999997</v>
      </c>
      <c r="E3870">
        <v>-75.165881299999995</v>
      </c>
      <c r="F3870" t="s">
        <v>13551</v>
      </c>
      <c r="G3870">
        <v>381</v>
      </c>
      <c r="H3870">
        <v>3</v>
      </c>
      <c r="I3870" t="s">
        <v>13579</v>
      </c>
      <c r="J3870">
        <v>3</v>
      </c>
      <c r="K3870" t="s">
        <v>13580</v>
      </c>
      <c r="L3870" t="s">
        <v>5942</v>
      </c>
    </row>
    <row r="3871" spans="1:25" x14ac:dyDescent="0.3">
      <c r="A3871" t="s">
        <v>13549</v>
      </c>
      <c r="B3871" t="s">
        <v>13550</v>
      </c>
      <c r="C3871" t="s">
        <v>14</v>
      </c>
      <c r="D3871">
        <v>39.949103899999997</v>
      </c>
      <c r="E3871">
        <v>-75.165881299999995</v>
      </c>
      <c r="F3871" t="s">
        <v>13551</v>
      </c>
      <c r="G3871">
        <v>381</v>
      </c>
      <c r="H3871">
        <v>3</v>
      </c>
      <c r="I3871" t="s">
        <v>13581</v>
      </c>
      <c r="J3871">
        <v>3</v>
      </c>
      <c r="L3871" t="s">
        <v>13582</v>
      </c>
    </row>
    <row r="3872" spans="1:25" x14ac:dyDescent="0.3">
      <c r="A3872" t="s">
        <v>13549</v>
      </c>
      <c r="B3872" t="s">
        <v>13550</v>
      </c>
      <c r="C3872" t="s">
        <v>14</v>
      </c>
      <c r="D3872">
        <v>39.949103899999997</v>
      </c>
      <c r="E3872">
        <v>-75.165881299999995</v>
      </c>
      <c r="F3872" t="s">
        <v>13551</v>
      </c>
      <c r="G3872">
        <v>381</v>
      </c>
      <c r="H3872">
        <v>3</v>
      </c>
      <c r="I3872" t="s">
        <v>13583</v>
      </c>
      <c r="J3872">
        <v>4</v>
      </c>
      <c r="K3872" t="s">
        <v>13584</v>
      </c>
      <c r="L3872" t="s">
        <v>13585</v>
      </c>
    </row>
    <row r="3873" spans="1:13" x14ac:dyDescent="0.3">
      <c r="A3873" t="s">
        <v>13586</v>
      </c>
      <c r="B3873" t="s">
        <v>13587</v>
      </c>
      <c r="C3873" t="s">
        <v>14</v>
      </c>
      <c r="D3873">
        <v>39.950662800000003</v>
      </c>
      <c r="E3873">
        <v>-75.173933199999993</v>
      </c>
      <c r="F3873" t="s">
        <v>13588</v>
      </c>
      <c r="G3873">
        <v>381</v>
      </c>
      <c r="H3873">
        <v>4</v>
      </c>
      <c r="I3873" t="s">
        <v>13589</v>
      </c>
      <c r="J3873">
        <v>3</v>
      </c>
      <c r="K3873" t="s">
        <v>13590</v>
      </c>
      <c r="L3873" t="s">
        <v>2102</v>
      </c>
    </row>
    <row r="3874" spans="1:13" x14ac:dyDescent="0.3">
      <c r="A3874" t="s">
        <v>13586</v>
      </c>
      <c r="B3874" t="s">
        <v>13587</v>
      </c>
      <c r="C3874" t="s">
        <v>14</v>
      </c>
      <c r="D3874">
        <v>39.950662800000003</v>
      </c>
      <c r="E3874">
        <v>-75.173933199999993</v>
      </c>
      <c r="F3874" t="s">
        <v>13588</v>
      </c>
      <c r="G3874">
        <v>381</v>
      </c>
      <c r="H3874">
        <v>4</v>
      </c>
      <c r="I3874" t="s">
        <v>13591</v>
      </c>
      <c r="J3874">
        <v>4</v>
      </c>
      <c r="K3874" t="s">
        <v>13592</v>
      </c>
      <c r="L3874" t="s">
        <v>13593</v>
      </c>
    </row>
    <row r="3875" spans="1:13" x14ac:dyDescent="0.3">
      <c r="A3875" t="s">
        <v>13586</v>
      </c>
      <c r="B3875" t="s">
        <v>13587</v>
      </c>
      <c r="C3875" t="s">
        <v>14</v>
      </c>
      <c r="D3875">
        <v>39.950662800000003</v>
      </c>
      <c r="E3875">
        <v>-75.173933199999993</v>
      </c>
      <c r="F3875" t="s">
        <v>13588</v>
      </c>
      <c r="G3875">
        <v>381</v>
      </c>
      <c r="H3875">
        <v>4</v>
      </c>
      <c r="I3875" t="s">
        <v>13594</v>
      </c>
      <c r="J3875">
        <v>3</v>
      </c>
      <c r="K3875" t="s">
        <v>13595</v>
      </c>
      <c r="L3875" t="s">
        <v>13596</v>
      </c>
      <c r="M3875" t="s">
        <v>13597</v>
      </c>
    </row>
    <row r="3876" spans="1:13" x14ac:dyDescent="0.3">
      <c r="A3876" t="s">
        <v>13586</v>
      </c>
      <c r="B3876" t="s">
        <v>13587</v>
      </c>
      <c r="C3876" t="s">
        <v>14</v>
      </c>
      <c r="D3876">
        <v>39.950662800000003</v>
      </c>
      <c r="E3876">
        <v>-75.173933199999993</v>
      </c>
      <c r="F3876" t="s">
        <v>13588</v>
      </c>
      <c r="G3876">
        <v>381</v>
      </c>
      <c r="H3876">
        <v>4</v>
      </c>
      <c r="I3876" t="s">
        <v>13598</v>
      </c>
      <c r="J3876">
        <v>5</v>
      </c>
      <c r="L3876" t="s">
        <v>4047</v>
      </c>
    </row>
    <row r="3877" spans="1:13" x14ac:dyDescent="0.3">
      <c r="A3877" t="s">
        <v>13586</v>
      </c>
      <c r="B3877" t="s">
        <v>13587</v>
      </c>
      <c r="C3877" t="s">
        <v>14</v>
      </c>
      <c r="D3877">
        <v>39.950662800000003</v>
      </c>
      <c r="E3877">
        <v>-75.173933199999993</v>
      </c>
      <c r="F3877" t="s">
        <v>13588</v>
      </c>
      <c r="G3877">
        <v>381</v>
      </c>
      <c r="H3877">
        <v>4</v>
      </c>
      <c r="I3877" t="s">
        <v>13599</v>
      </c>
      <c r="J3877">
        <v>3</v>
      </c>
      <c r="K3877" t="s">
        <v>13600</v>
      </c>
      <c r="L3877" t="s">
        <v>13601</v>
      </c>
    </row>
    <row r="3878" spans="1:13" x14ac:dyDescent="0.3">
      <c r="A3878" t="s">
        <v>13586</v>
      </c>
      <c r="B3878" t="s">
        <v>13587</v>
      </c>
      <c r="C3878" t="s">
        <v>14</v>
      </c>
      <c r="D3878">
        <v>39.950662800000003</v>
      </c>
      <c r="E3878">
        <v>-75.173933199999993</v>
      </c>
      <c r="F3878" t="s">
        <v>13588</v>
      </c>
      <c r="G3878">
        <v>381</v>
      </c>
      <c r="H3878">
        <v>4</v>
      </c>
      <c r="I3878" t="s">
        <v>13602</v>
      </c>
      <c r="J3878">
        <v>3</v>
      </c>
      <c r="K3878" t="s">
        <v>13603</v>
      </c>
      <c r="L3878" t="s">
        <v>763</v>
      </c>
    </row>
    <row r="3879" spans="1:13" x14ac:dyDescent="0.3">
      <c r="A3879" t="s">
        <v>13586</v>
      </c>
      <c r="B3879" t="s">
        <v>13587</v>
      </c>
      <c r="C3879" t="s">
        <v>14</v>
      </c>
      <c r="D3879">
        <v>39.950662800000003</v>
      </c>
      <c r="E3879">
        <v>-75.173933199999993</v>
      </c>
      <c r="F3879" t="s">
        <v>13588</v>
      </c>
      <c r="G3879">
        <v>381</v>
      </c>
      <c r="H3879">
        <v>4</v>
      </c>
      <c r="I3879" t="s">
        <v>13604</v>
      </c>
      <c r="J3879">
        <v>4</v>
      </c>
      <c r="K3879" t="s">
        <v>13605</v>
      </c>
      <c r="L3879" t="s">
        <v>13606</v>
      </c>
    </row>
    <row r="3880" spans="1:13" x14ac:dyDescent="0.3">
      <c r="A3880" t="s">
        <v>13586</v>
      </c>
      <c r="B3880" t="s">
        <v>13587</v>
      </c>
      <c r="C3880" t="s">
        <v>14</v>
      </c>
      <c r="D3880">
        <v>39.950662800000003</v>
      </c>
      <c r="E3880">
        <v>-75.173933199999993</v>
      </c>
      <c r="F3880" t="s">
        <v>13588</v>
      </c>
      <c r="G3880">
        <v>381</v>
      </c>
      <c r="H3880">
        <v>4</v>
      </c>
      <c r="I3880" t="s">
        <v>13607</v>
      </c>
      <c r="J3880">
        <v>5</v>
      </c>
      <c r="K3880" t="s">
        <v>13608</v>
      </c>
      <c r="L3880" t="s">
        <v>13128</v>
      </c>
    </row>
    <row r="3881" spans="1:13" x14ac:dyDescent="0.3">
      <c r="A3881" t="s">
        <v>13586</v>
      </c>
      <c r="B3881" t="s">
        <v>13587</v>
      </c>
      <c r="C3881" t="s">
        <v>14</v>
      </c>
      <c r="D3881">
        <v>39.950662800000003</v>
      </c>
      <c r="E3881">
        <v>-75.173933199999993</v>
      </c>
      <c r="F3881" t="s">
        <v>13588</v>
      </c>
      <c r="G3881">
        <v>381</v>
      </c>
      <c r="H3881">
        <v>4</v>
      </c>
      <c r="I3881" t="s">
        <v>13609</v>
      </c>
      <c r="J3881">
        <v>4</v>
      </c>
      <c r="L3881" t="s">
        <v>13610</v>
      </c>
    </row>
    <row r="3882" spans="1:13" x14ac:dyDescent="0.3">
      <c r="A3882" t="s">
        <v>13586</v>
      </c>
      <c r="B3882" t="s">
        <v>13587</v>
      </c>
      <c r="C3882" t="s">
        <v>14</v>
      </c>
      <c r="D3882">
        <v>39.950662800000003</v>
      </c>
      <c r="E3882">
        <v>-75.173933199999993</v>
      </c>
      <c r="F3882" t="s">
        <v>13588</v>
      </c>
      <c r="G3882">
        <v>381</v>
      </c>
      <c r="H3882">
        <v>4</v>
      </c>
      <c r="I3882" t="s">
        <v>13611</v>
      </c>
      <c r="J3882">
        <v>5</v>
      </c>
      <c r="L3882" t="s">
        <v>13612</v>
      </c>
    </row>
    <row r="3883" spans="1:13" x14ac:dyDescent="0.3">
      <c r="A3883" t="s">
        <v>13613</v>
      </c>
      <c r="B3883" t="s">
        <v>13614</v>
      </c>
      <c r="C3883" t="s">
        <v>14</v>
      </c>
      <c r="D3883">
        <v>40.059176000000001</v>
      </c>
      <c r="E3883">
        <v>-75.190446699999995</v>
      </c>
      <c r="F3883" t="s">
        <v>13615</v>
      </c>
      <c r="G3883">
        <v>380</v>
      </c>
      <c r="H3883">
        <v>4</v>
      </c>
      <c r="I3883" t="s">
        <v>13616</v>
      </c>
      <c r="J3883">
        <v>1</v>
      </c>
      <c r="K3883" t="s">
        <v>13617</v>
      </c>
      <c r="L3883" t="s">
        <v>13618</v>
      </c>
    </row>
    <row r="3884" spans="1:13" x14ac:dyDescent="0.3">
      <c r="A3884" t="s">
        <v>13613</v>
      </c>
      <c r="B3884" t="s">
        <v>13614</v>
      </c>
      <c r="C3884" t="s">
        <v>14</v>
      </c>
      <c r="D3884">
        <v>40.059176000000001</v>
      </c>
      <c r="E3884">
        <v>-75.190446699999995</v>
      </c>
      <c r="F3884" t="s">
        <v>13615</v>
      </c>
      <c r="G3884">
        <v>380</v>
      </c>
      <c r="H3884">
        <v>4</v>
      </c>
      <c r="I3884" t="s">
        <v>13619</v>
      </c>
      <c r="J3884">
        <v>5</v>
      </c>
      <c r="L3884" t="s">
        <v>13620</v>
      </c>
    </row>
    <row r="3885" spans="1:13" x14ac:dyDescent="0.3">
      <c r="A3885" t="s">
        <v>13613</v>
      </c>
      <c r="B3885" t="s">
        <v>13614</v>
      </c>
      <c r="C3885" t="s">
        <v>14</v>
      </c>
      <c r="D3885">
        <v>40.059176000000001</v>
      </c>
      <c r="E3885">
        <v>-75.190446699999995</v>
      </c>
      <c r="F3885" t="s">
        <v>13615</v>
      </c>
      <c r="G3885">
        <v>380</v>
      </c>
      <c r="H3885">
        <v>4</v>
      </c>
      <c r="I3885" t="s">
        <v>13621</v>
      </c>
      <c r="J3885">
        <v>4</v>
      </c>
      <c r="K3885" t="s">
        <v>13622</v>
      </c>
      <c r="L3885" t="s">
        <v>13623</v>
      </c>
    </row>
    <row r="3886" spans="1:13" x14ac:dyDescent="0.3">
      <c r="A3886" t="s">
        <v>13613</v>
      </c>
      <c r="B3886" t="s">
        <v>13614</v>
      </c>
      <c r="C3886" t="s">
        <v>14</v>
      </c>
      <c r="D3886">
        <v>40.059176000000001</v>
      </c>
      <c r="E3886">
        <v>-75.190446699999995</v>
      </c>
      <c r="F3886" t="s">
        <v>13615</v>
      </c>
      <c r="G3886">
        <v>380</v>
      </c>
      <c r="H3886">
        <v>4</v>
      </c>
      <c r="I3886" t="s">
        <v>13624</v>
      </c>
      <c r="J3886">
        <v>5</v>
      </c>
      <c r="L3886" t="s">
        <v>13625</v>
      </c>
    </row>
    <row r="3887" spans="1:13" x14ac:dyDescent="0.3">
      <c r="A3887" t="s">
        <v>13613</v>
      </c>
      <c r="B3887" t="s">
        <v>13614</v>
      </c>
      <c r="C3887" t="s">
        <v>14</v>
      </c>
      <c r="D3887">
        <v>40.059176000000001</v>
      </c>
      <c r="E3887">
        <v>-75.190446699999995</v>
      </c>
      <c r="F3887" t="s">
        <v>13615</v>
      </c>
      <c r="G3887">
        <v>380</v>
      </c>
      <c r="H3887">
        <v>4</v>
      </c>
      <c r="I3887" t="s">
        <v>13626</v>
      </c>
      <c r="J3887">
        <v>3</v>
      </c>
      <c r="K3887" t="s">
        <v>13627</v>
      </c>
      <c r="L3887" t="s">
        <v>13628</v>
      </c>
    </row>
    <row r="3888" spans="1:13" x14ac:dyDescent="0.3">
      <c r="A3888" t="s">
        <v>13613</v>
      </c>
      <c r="B3888" t="s">
        <v>13614</v>
      </c>
      <c r="C3888" t="s">
        <v>14</v>
      </c>
      <c r="D3888">
        <v>40.059176000000001</v>
      </c>
      <c r="E3888">
        <v>-75.190446699999995</v>
      </c>
      <c r="F3888" t="s">
        <v>13615</v>
      </c>
      <c r="G3888">
        <v>380</v>
      </c>
      <c r="H3888">
        <v>4</v>
      </c>
      <c r="I3888" t="s">
        <v>13629</v>
      </c>
      <c r="J3888">
        <v>5</v>
      </c>
      <c r="L3888" t="s">
        <v>13630</v>
      </c>
    </row>
    <row r="3889" spans="1:12" x14ac:dyDescent="0.3">
      <c r="A3889" t="s">
        <v>13613</v>
      </c>
      <c r="B3889" t="s">
        <v>13614</v>
      </c>
      <c r="C3889" t="s">
        <v>14</v>
      </c>
      <c r="D3889">
        <v>40.059176000000001</v>
      </c>
      <c r="E3889">
        <v>-75.190446699999995</v>
      </c>
      <c r="F3889" t="s">
        <v>13615</v>
      </c>
      <c r="G3889">
        <v>380</v>
      </c>
      <c r="H3889">
        <v>4</v>
      </c>
      <c r="I3889" t="s">
        <v>13631</v>
      </c>
      <c r="J3889">
        <v>4</v>
      </c>
      <c r="K3889" t="s">
        <v>13632</v>
      </c>
      <c r="L3889" t="s">
        <v>13633</v>
      </c>
    </row>
    <row r="3890" spans="1:12" x14ac:dyDescent="0.3">
      <c r="A3890" t="s">
        <v>13613</v>
      </c>
      <c r="B3890" t="s">
        <v>13614</v>
      </c>
      <c r="C3890" t="s">
        <v>14</v>
      </c>
      <c r="D3890">
        <v>40.059176000000001</v>
      </c>
      <c r="E3890">
        <v>-75.190446699999995</v>
      </c>
      <c r="F3890" t="s">
        <v>13615</v>
      </c>
      <c r="G3890">
        <v>380</v>
      </c>
      <c r="H3890">
        <v>4</v>
      </c>
      <c r="I3890" t="s">
        <v>13634</v>
      </c>
      <c r="J3890">
        <v>5</v>
      </c>
      <c r="K3890" t="s">
        <v>13635</v>
      </c>
      <c r="L3890" t="s">
        <v>13636</v>
      </c>
    </row>
    <row r="3891" spans="1:12" x14ac:dyDescent="0.3">
      <c r="A3891" t="s">
        <v>13613</v>
      </c>
      <c r="B3891" t="s">
        <v>13614</v>
      </c>
      <c r="C3891" t="s">
        <v>14</v>
      </c>
      <c r="D3891">
        <v>40.059176000000001</v>
      </c>
      <c r="E3891">
        <v>-75.190446699999995</v>
      </c>
      <c r="F3891" t="s">
        <v>13615</v>
      </c>
      <c r="G3891">
        <v>380</v>
      </c>
      <c r="H3891">
        <v>4</v>
      </c>
      <c r="I3891" t="s">
        <v>13637</v>
      </c>
      <c r="J3891">
        <v>4</v>
      </c>
      <c r="K3891" t="s">
        <v>13638</v>
      </c>
      <c r="L3891" t="s">
        <v>13639</v>
      </c>
    </row>
    <row r="3892" spans="1:12" x14ac:dyDescent="0.3">
      <c r="A3892" t="s">
        <v>13613</v>
      </c>
      <c r="B3892" t="s">
        <v>13614</v>
      </c>
      <c r="C3892" t="s">
        <v>14</v>
      </c>
      <c r="D3892">
        <v>40.059176000000001</v>
      </c>
      <c r="E3892">
        <v>-75.190446699999995</v>
      </c>
      <c r="F3892" t="s">
        <v>13615</v>
      </c>
      <c r="G3892">
        <v>380</v>
      </c>
      <c r="H3892">
        <v>4</v>
      </c>
      <c r="I3892" t="s">
        <v>13640</v>
      </c>
      <c r="J3892">
        <v>5</v>
      </c>
      <c r="K3892" t="s">
        <v>13641</v>
      </c>
      <c r="L3892" t="s">
        <v>13642</v>
      </c>
    </row>
    <row r="3893" spans="1:12" x14ac:dyDescent="0.3">
      <c r="A3893" t="s">
        <v>13643</v>
      </c>
      <c r="B3893" t="s">
        <v>13644</v>
      </c>
      <c r="C3893" t="s">
        <v>14</v>
      </c>
      <c r="D3893">
        <v>39.9297933</v>
      </c>
      <c r="E3893">
        <v>-75.158042199999997</v>
      </c>
      <c r="F3893" t="s">
        <v>13645</v>
      </c>
      <c r="G3893">
        <v>380</v>
      </c>
      <c r="H3893">
        <v>4.5</v>
      </c>
      <c r="I3893" t="s">
        <v>13646</v>
      </c>
      <c r="J3893">
        <v>4</v>
      </c>
      <c r="K3893" t="s">
        <v>13647</v>
      </c>
      <c r="L3893" t="s">
        <v>8845</v>
      </c>
    </row>
    <row r="3894" spans="1:12" x14ac:dyDescent="0.3">
      <c r="A3894" t="s">
        <v>13643</v>
      </c>
      <c r="B3894" t="s">
        <v>13644</v>
      </c>
      <c r="C3894" t="s">
        <v>14</v>
      </c>
      <c r="D3894">
        <v>39.9297933</v>
      </c>
      <c r="E3894">
        <v>-75.158042199999997</v>
      </c>
      <c r="F3894" t="s">
        <v>13645</v>
      </c>
      <c r="G3894">
        <v>380</v>
      </c>
      <c r="H3894">
        <v>4.5</v>
      </c>
      <c r="I3894" t="s">
        <v>13648</v>
      </c>
      <c r="J3894">
        <v>4</v>
      </c>
      <c r="K3894" t="s">
        <v>13649</v>
      </c>
      <c r="L3894" t="s">
        <v>7638</v>
      </c>
    </row>
    <row r="3895" spans="1:12" x14ac:dyDescent="0.3">
      <c r="A3895" t="s">
        <v>13643</v>
      </c>
      <c r="B3895" t="s">
        <v>13644</v>
      </c>
      <c r="C3895" t="s">
        <v>14</v>
      </c>
      <c r="D3895">
        <v>39.9297933</v>
      </c>
      <c r="E3895">
        <v>-75.158042199999997</v>
      </c>
      <c r="F3895" t="s">
        <v>13645</v>
      </c>
      <c r="G3895">
        <v>380</v>
      </c>
      <c r="H3895">
        <v>4.5</v>
      </c>
      <c r="I3895" t="s">
        <v>13650</v>
      </c>
      <c r="J3895">
        <v>5</v>
      </c>
      <c r="K3895" t="s">
        <v>13651</v>
      </c>
      <c r="L3895" t="s">
        <v>13652</v>
      </c>
    </row>
    <row r="3896" spans="1:12" x14ac:dyDescent="0.3">
      <c r="A3896" t="s">
        <v>13643</v>
      </c>
      <c r="B3896" t="s">
        <v>13644</v>
      </c>
      <c r="C3896" t="s">
        <v>14</v>
      </c>
      <c r="D3896">
        <v>39.9297933</v>
      </c>
      <c r="E3896">
        <v>-75.158042199999997</v>
      </c>
      <c r="F3896" t="s">
        <v>13645</v>
      </c>
      <c r="G3896">
        <v>380</v>
      </c>
      <c r="H3896">
        <v>4.5</v>
      </c>
      <c r="I3896" t="s">
        <v>13653</v>
      </c>
      <c r="J3896">
        <v>5</v>
      </c>
      <c r="L3896" t="s">
        <v>13654</v>
      </c>
    </row>
    <row r="3897" spans="1:12" x14ac:dyDescent="0.3">
      <c r="A3897" t="s">
        <v>13643</v>
      </c>
      <c r="B3897" t="s">
        <v>13644</v>
      </c>
      <c r="C3897" t="s">
        <v>14</v>
      </c>
      <c r="D3897">
        <v>39.9297933</v>
      </c>
      <c r="E3897">
        <v>-75.158042199999997</v>
      </c>
      <c r="F3897" t="s">
        <v>13645</v>
      </c>
      <c r="G3897">
        <v>380</v>
      </c>
      <c r="H3897">
        <v>4.5</v>
      </c>
      <c r="I3897" t="s">
        <v>13655</v>
      </c>
      <c r="J3897">
        <v>2</v>
      </c>
      <c r="K3897" t="s">
        <v>13656</v>
      </c>
      <c r="L3897" t="s">
        <v>13657</v>
      </c>
    </row>
    <row r="3898" spans="1:12" x14ac:dyDescent="0.3">
      <c r="A3898" t="s">
        <v>13643</v>
      </c>
      <c r="B3898" t="s">
        <v>13644</v>
      </c>
      <c r="C3898" t="s">
        <v>14</v>
      </c>
      <c r="D3898">
        <v>39.9297933</v>
      </c>
      <c r="E3898">
        <v>-75.158042199999997</v>
      </c>
      <c r="F3898" t="s">
        <v>13645</v>
      </c>
      <c r="G3898">
        <v>380</v>
      </c>
      <c r="H3898">
        <v>4.5</v>
      </c>
      <c r="I3898" t="s">
        <v>13658</v>
      </c>
      <c r="J3898">
        <v>5</v>
      </c>
      <c r="K3898" t="s">
        <v>13659</v>
      </c>
      <c r="L3898" t="s">
        <v>13660</v>
      </c>
    </row>
    <row r="3899" spans="1:12" x14ac:dyDescent="0.3">
      <c r="A3899" t="s">
        <v>13643</v>
      </c>
      <c r="B3899" t="s">
        <v>13644</v>
      </c>
      <c r="C3899" t="s">
        <v>14</v>
      </c>
      <c r="D3899">
        <v>39.9297933</v>
      </c>
      <c r="E3899">
        <v>-75.158042199999997</v>
      </c>
      <c r="F3899" t="s">
        <v>13645</v>
      </c>
      <c r="G3899">
        <v>380</v>
      </c>
      <c r="H3899">
        <v>4.5</v>
      </c>
      <c r="I3899" t="s">
        <v>13661</v>
      </c>
      <c r="J3899">
        <v>5</v>
      </c>
      <c r="K3899" t="s">
        <v>13662</v>
      </c>
      <c r="L3899" t="s">
        <v>13663</v>
      </c>
    </row>
    <row r="3900" spans="1:12" x14ac:dyDescent="0.3">
      <c r="A3900" t="s">
        <v>13643</v>
      </c>
      <c r="B3900" t="s">
        <v>13644</v>
      </c>
      <c r="C3900" t="s">
        <v>14</v>
      </c>
      <c r="D3900">
        <v>39.9297933</v>
      </c>
      <c r="E3900">
        <v>-75.158042199999997</v>
      </c>
      <c r="F3900" t="s">
        <v>13645</v>
      </c>
      <c r="G3900">
        <v>380</v>
      </c>
      <c r="H3900">
        <v>4.5</v>
      </c>
      <c r="I3900" t="s">
        <v>13664</v>
      </c>
      <c r="J3900">
        <v>2</v>
      </c>
      <c r="K3900" t="s">
        <v>13665</v>
      </c>
      <c r="L3900" t="s">
        <v>13666</v>
      </c>
    </row>
    <row r="3901" spans="1:12" x14ac:dyDescent="0.3">
      <c r="A3901" t="s">
        <v>13643</v>
      </c>
      <c r="B3901" t="s">
        <v>13644</v>
      </c>
      <c r="C3901" t="s">
        <v>14</v>
      </c>
      <c r="D3901">
        <v>39.9297933</v>
      </c>
      <c r="E3901">
        <v>-75.158042199999997</v>
      </c>
      <c r="F3901" t="s">
        <v>13645</v>
      </c>
      <c r="G3901">
        <v>380</v>
      </c>
      <c r="H3901">
        <v>4.5</v>
      </c>
      <c r="I3901" t="s">
        <v>13667</v>
      </c>
      <c r="J3901">
        <v>4</v>
      </c>
      <c r="K3901" t="s">
        <v>13668</v>
      </c>
      <c r="L3901" t="s">
        <v>13669</v>
      </c>
    </row>
    <row r="3902" spans="1:12" x14ac:dyDescent="0.3">
      <c r="A3902" t="s">
        <v>13643</v>
      </c>
      <c r="B3902" t="s">
        <v>13644</v>
      </c>
      <c r="C3902" t="s">
        <v>14</v>
      </c>
      <c r="D3902">
        <v>39.9297933</v>
      </c>
      <c r="E3902">
        <v>-75.158042199999997</v>
      </c>
      <c r="F3902" t="s">
        <v>13645</v>
      </c>
      <c r="G3902">
        <v>380</v>
      </c>
      <c r="H3902">
        <v>4.5</v>
      </c>
      <c r="I3902" t="s">
        <v>13670</v>
      </c>
      <c r="J3902">
        <v>5</v>
      </c>
      <c r="K3902" t="s">
        <v>13671</v>
      </c>
      <c r="L3902" t="s">
        <v>13672</v>
      </c>
    </row>
    <row r="3903" spans="1:12" x14ac:dyDescent="0.3">
      <c r="A3903" t="s">
        <v>13673</v>
      </c>
      <c r="B3903" t="s">
        <v>13674</v>
      </c>
      <c r="C3903" t="s">
        <v>14</v>
      </c>
      <c r="D3903">
        <v>39.954070899999998</v>
      </c>
      <c r="E3903">
        <v>-75.157681800000006</v>
      </c>
      <c r="F3903" t="s">
        <v>13675</v>
      </c>
      <c r="G3903">
        <v>380</v>
      </c>
      <c r="H3903">
        <v>4</v>
      </c>
      <c r="I3903" t="s">
        <v>13676</v>
      </c>
      <c r="J3903">
        <v>4</v>
      </c>
      <c r="L3903" t="s">
        <v>13677</v>
      </c>
    </row>
    <row r="3904" spans="1:12" x14ac:dyDescent="0.3">
      <c r="A3904" t="s">
        <v>13673</v>
      </c>
      <c r="B3904" t="s">
        <v>13674</v>
      </c>
      <c r="C3904" t="s">
        <v>14</v>
      </c>
      <c r="D3904">
        <v>39.954070899999998</v>
      </c>
      <c r="E3904">
        <v>-75.157681800000006</v>
      </c>
      <c r="F3904" t="s">
        <v>13675</v>
      </c>
      <c r="G3904">
        <v>380</v>
      </c>
      <c r="H3904">
        <v>4</v>
      </c>
      <c r="I3904" t="s">
        <v>13678</v>
      </c>
      <c r="J3904">
        <v>3</v>
      </c>
      <c r="K3904" t="s">
        <v>13679</v>
      </c>
      <c r="L3904" t="s">
        <v>13680</v>
      </c>
    </row>
    <row r="3905" spans="1:14" x14ac:dyDescent="0.3">
      <c r="A3905" t="s">
        <v>13673</v>
      </c>
      <c r="B3905" t="s">
        <v>13674</v>
      </c>
      <c r="C3905" t="s">
        <v>14</v>
      </c>
      <c r="D3905">
        <v>39.954070899999998</v>
      </c>
      <c r="E3905">
        <v>-75.157681800000006</v>
      </c>
      <c r="F3905" t="s">
        <v>13675</v>
      </c>
      <c r="G3905">
        <v>380</v>
      </c>
      <c r="H3905">
        <v>4</v>
      </c>
      <c r="I3905" t="s">
        <v>13681</v>
      </c>
      <c r="J3905">
        <v>4</v>
      </c>
      <c r="L3905" t="s">
        <v>13682</v>
      </c>
    </row>
    <row r="3906" spans="1:14" x14ac:dyDescent="0.3">
      <c r="A3906" t="s">
        <v>13673</v>
      </c>
      <c r="B3906" t="s">
        <v>13674</v>
      </c>
      <c r="C3906" t="s">
        <v>14</v>
      </c>
      <c r="D3906">
        <v>39.954070899999998</v>
      </c>
      <c r="E3906">
        <v>-75.157681800000006</v>
      </c>
      <c r="F3906" t="s">
        <v>13675</v>
      </c>
      <c r="G3906">
        <v>380</v>
      </c>
      <c r="H3906">
        <v>4</v>
      </c>
      <c r="I3906" t="s">
        <v>13683</v>
      </c>
      <c r="J3906">
        <v>3</v>
      </c>
      <c r="K3906" t="s">
        <v>13684</v>
      </c>
      <c r="L3906" t="s">
        <v>7311</v>
      </c>
    </row>
    <row r="3907" spans="1:14" x14ac:dyDescent="0.3">
      <c r="A3907" t="s">
        <v>13673</v>
      </c>
      <c r="B3907" t="s">
        <v>13674</v>
      </c>
      <c r="C3907" t="s">
        <v>14</v>
      </c>
      <c r="D3907">
        <v>39.954070899999998</v>
      </c>
      <c r="E3907">
        <v>-75.157681800000006</v>
      </c>
      <c r="F3907" t="s">
        <v>13675</v>
      </c>
      <c r="G3907">
        <v>380</v>
      </c>
      <c r="H3907">
        <v>4</v>
      </c>
      <c r="I3907" t="s">
        <v>13685</v>
      </c>
      <c r="J3907">
        <v>4</v>
      </c>
      <c r="K3907" t="s">
        <v>13686</v>
      </c>
      <c r="L3907" t="s">
        <v>13687</v>
      </c>
    </row>
    <row r="3908" spans="1:14" x14ac:dyDescent="0.3">
      <c r="A3908" t="s">
        <v>13673</v>
      </c>
      <c r="B3908" t="s">
        <v>13674</v>
      </c>
      <c r="C3908" t="s">
        <v>14</v>
      </c>
      <c r="D3908">
        <v>39.954070899999998</v>
      </c>
      <c r="E3908">
        <v>-75.157681800000006</v>
      </c>
      <c r="F3908" t="s">
        <v>13675</v>
      </c>
      <c r="G3908">
        <v>380</v>
      </c>
      <c r="H3908">
        <v>4</v>
      </c>
      <c r="I3908" t="s">
        <v>13688</v>
      </c>
      <c r="J3908">
        <v>2</v>
      </c>
      <c r="L3908" t="s">
        <v>13689</v>
      </c>
    </row>
    <row r="3909" spans="1:14" x14ac:dyDescent="0.3">
      <c r="A3909" t="s">
        <v>13673</v>
      </c>
      <c r="B3909" t="s">
        <v>13674</v>
      </c>
      <c r="C3909" t="s">
        <v>14</v>
      </c>
      <c r="D3909">
        <v>39.954070899999998</v>
      </c>
      <c r="E3909">
        <v>-75.157681800000006</v>
      </c>
      <c r="F3909" t="s">
        <v>13675</v>
      </c>
      <c r="G3909">
        <v>380</v>
      </c>
      <c r="H3909">
        <v>4</v>
      </c>
      <c r="I3909" t="s">
        <v>13690</v>
      </c>
      <c r="J3909">
        <v>4</v>
      </c>
      <c r="L3909" t="s">
        <v>13691</v>
      </c>
    </row>
    <row r="3910" spans="1:14" x14ac:dyDescent="0.3">
      <c r="A3910" t="s">
        <v>13673</v>
      </c>
      <c r="B3910" t="s">
        <v>13674</v>
      </c>
      <c r="C3910" t="s">
        <v>14</v>
      </c>
      <c r="D3910">
        <v>39.954070899999998</v>
      </c>
      <c r="E3910">
        <v>-75.157681800000006</v>
      </c>
      <c r="F3910" t="s">
        <v>13675</v>
      </c>
      <c r="G3910">
        <v>380</v>
      </c>
      <c r="H3910">
        <v>4</v>
      </c>
      <c r="I3910" t="s">
        <v>13692</v>
      </c>
      <c r="J3910">
        <v>1</v>
      </c>
      <c r="K3910" t="s">
        <v>13693</v>
      </c>
      <c r="L3910" t="s">
        <v>13694</v>
      </c>
    </row>
    <row r="3911" spans="1:14" x14ac:dyDescent="0.3">
      <c r="A3911" t="s">
        <v>13673</v>
      </c>
      <c r="B3911" t="s">
        <v>13674</v>
      </c>
      <c r="C3911" t="s">
        <v>14</v>
      </c>
      <c r="D3911">
        <v>39.954070899999998</v>
      </c>
      <c r="E3911">
        <v>-75.157681800000006</v>
      </c>
      <c r="F3911" t="s">
        <v>13675</v>
      </c>
      <c r="G3911">
        <v>380</v>
      </c>
      <c r="H3911">
        <v>4</v>
      </c>
      <c r="I3911" t="s">
        <v>13695</v>
      </c>
      <c r="J3911">
        <v>5</v>
      </c>
      <c r="L3911" t="s">
        <v>13696</v>
      </c>
    </row>
    <row r="3912" spans="1:14" x14ac:dyDescent="0.3">
      <c r="A3912" t="s">
        <v>13673</v>
      </c>
      <c r="B3912" t="s">
        <v>13674</v>
      </c>
      <c r="C3912" t="s">
        <v>14</v>
      </c>
      <c r="D3912">
        <v>39.954070899999998</v>
      </c>
      <c r="E3912">
        <v>-75.157681800000006</v>
      </c>
      <c r="F3912" t="s">
        <v>13675</v>
      </c>
      <c r="G3912">
        <v>380</v>
      </c>
      <c r="H3912">
        <v>4</v>
      </c>
      <c r="I3912" t="s">
        <v>13697</v>
      </c>
      <c r="J3912">
        <v>4</v>
      </c>
      <c r="K3912" t="s">
        <v>13698</v>
      </c>
      <c r="L3912" t="s">
        <v>13699</v>
      </c>
    </row>
    <row r="3913" spans="1:14" x14ac:dyDescent="0.3">
      <c r="A3913" t="s">
        <v>13700</v>
      </c>
      <c r="B3913" t="s">
        <v>13701</v>
      </c>
      <c r="C3913" t="s">
        <v>14</v>
      </c>
      <c r="D3913">
        <v>40.0185131</v>
      </c>
      <c r="E3913">
        <v>-75.058137200000004</v>
      </c>
      <c r="F3913" t="s">
        <v>12895</v>
      </c>
      <c r="G3913">
        <v>380</v>
      </c>
      <c r="H3913">
        <v>4.5</v>
      </c>
      <c r="I3913" t="s">
        <v>13702</v>
      </c>
      <c r="J3913">
        <v>5</v>
      </c>
      <c r="L3913" t="s">
        <v>9638</v>
      </c>
    </row>
    <row r="3914" spans="1:14" x14ac:dyDescent="0.3">
      <c r="A3914" t="s">
        <v>13700</v>
      </c>
      <c r="B3914" t="s">
        <v>13701</v>
      </c>
      <c r="C3914" t="s">
        <v>14</v>
      </c>
      <c r="D3914">
        <v>40.0185131</v>
      </c>
      <c r="E3914">
        <v>-75.058137200000004</v>
      </c>
      <c r="F3914" t="s">
        <v>12895</v>
      </c>
      <c r="G3914">
        <v>380</v>
      </c>
      <c r="H3914">
        <v>4.5</v>
      </c>
      <c r="I3914" t="s">
        <v>13703</v>
      </c>
      <c r="J3914">
        <v>5</v>
      </c>
      <c r="K3914" t="s">
        <v>13704</v>
      </c>
      <c r="L3914" t="s">
        <v>13705</v>
      </c>
    </row>
    <row r="3915" spans="1:14" x14ac:dyDescent="0.3">
      <c r="A3915" t="s">
        <v>13700</v>
      </c>
      <c r="B3915" t="s">
        <v>13701</v>
      </c>
      <c r="C3915" t="s">
        <v>14</v>
      </c>
      <c r="D3915">
        <v>40.0185131</v>
      </c>
      <c r="E3915">
        <v>-75.058137200000004</v>
      </c>
      <c r="F3915" t="s">
        <v>12895</v>
      </c>
      <c r="G3915">
        <v>380</v>
      </c>
      <c r="H3915">
        <v>4.5</v>
      </c>
      <c r="I3915" t="s">
        <v>13706</v>
      </c>
      <c r="J3915">
        <v>3</v>
      </c>
      <c r="L3915" t="s">
        <v>13707</v>
      </c>
    </row>
    <row r="3916" spans="1:14" x14ac:dyDescent="0.3">
      <c r="A3916" t="s">
        <v>13700</v>
      </c>
      <c r="B3916" t="s">
        <v>13701</v>
      </c>
      <c r="C3916" t="s">
        <v>14</v>
      </c>
      <c r="D3916">
        <v>40.0185131</v>
      </c>
      <c r="E3916">
        <v>-75.058137200000004</v>
      </c>
      <c r="F3916" t="s">
        <v>12895</v>
      </c>
      <c r="G3916">
        <v>380</v>
      </c>
      <c r="H3916">
        <v>4.5</v>
      </c>
      <c r="I3916" t="s">
        <v>13708</v>
      </c>
      <c r="J3916">
        <v>5</v>
      </c>
      <c r="K3916" t="s">
        <v>13709</v>
      </c>
      <c r="L3916" t="s">
        <v>13710</v>
      </c>
      <c r="M3916" t="s">
        <v>13711</v>
      </c>
      <c r="N3916" t="s">
        <v>13712</v>
      </c>
    </row>
    <row r="3917" spans="1:14" x14ac:dyDescent="0.3">
      <c r="A3917" t="s">
        <v>13700</v>
      </c>
      <c r="B3917" t="s">
        <v>13701</v>
      </c>
      <c r="C3917" t="s">
        <v>14</v>
      </c>
      <c r="D3917">
        <v>40.0185131</v>
      </c>
      <c r="E3917">
        <v>-75.058137200000004</v>
      </c>
      <c r="F3917" t="s">
        <v>12895</v>
      </c>
      <c r="G3917">
        <v>380</v>
      </c>
      <c r="H3917">
        <v>4.5</v>
      </c>
      <c r="I3917" t="s">
        <v>13713</v>
      </c>
      <c r="J3917">
        <v>5</v>
      </c>
      <c r="K3917" t="s">
        <v>13714</v>
      </c>
      <c r="L3917" t="s">
        <v>13715</v>
      </c>
    </row>
    <row r="3918" spans="1:14" x14ac:dyDescent="0.3">
      <c r="A3918" t="s">
        <v>13700</v>
      </c>
      <c r="B3918" t="s">
        <v>13701</v>
      </c>
      <c r="C3918" t="s">
        <v>14</v>
      </c>
      <c r="D3918">
        <v>40.0185131</v>
      </c>
      <c r="E3918">
        <v>-75.058137200000004</v>
      </c>
      <c r="F3918" t="s">
        <v>12895</v>
      </c>
      <c r="G3918">
        <v>380</v>
      </c>
      <c r="H3918">
        <v>4.5</v>
      </c>
      <c r="I3918" t="s">
        <v>13716</v>
      </c>
      <c r="J3918">
        <v>5</v>
      </c>
      <c r="L3918" t="s">
        <v>13717</v>
      </c>
    </row>
    <row r="3919" spans="1:14" x14ac:dyDescent="0.3">
      <c r="A3919" t="s">
        <v>13700</v>
      </c>
      <c r="B3919" t="s">
        <v>13701</v>
      </c>
      <c r="C3919" t="s">
        <v>14</v>
      </c>
      <c r="D3919">
        <v>40.0185131</v>
      </c>
      <c r="E3919">
        <v>-75.058137200000004</v>
      </c>
      <c r="F3919" t="s">
        <v>12895</v>
      </c>
      <c r="G3919">
        <v>380</v>
      </c>
      <c r="H3919">
        <v>4.5</v>
      </c>
      <c r="I3919" t="s">
        <v>13718</v>
      </c>
      <c r="J3919">
        <v>3</v>
      </c>
      <c r="K3919" t="s">
        <v>13719</v>
      </c>
      <c r="L3919" t="s">
        <v>13720</v>
      </c>
    </row>
    <row r="3920" spans="1:14" x14ac:dyDescent="0.3">
      <c r="A3920" t="s">
        <v>13700</v>
      </c>
      <c r="B3920" t="s">
        <v>13701</v>
      </c>
      <c r="C3920" t="s">
        <v>14</v>
      </c>
      <c r="D3920">
        <v>40.0185131</v>
      </c>
      <c r="E3920">
        <v>-75.058137200000004</v>
      </c>
      <c r="F3920" t="s">
        <v>12895</v>
      </c>
      <c r="G3920">
        <v>380</v>
      </c>
      <c r="H3920">
        <v>4.5</v>
      </c>
      <c r="I3920" t="s">
        <v>13721</v>
      </c>
      <c r="J3920">
        <v>5</v>
      </c>
      <c r="K3920" t="s">
        <v>13722</v>
      </c>
      <c r="L3920" t="s">
        <v>13723</v>
      </c>
    </row>
    <row r="3921" spans="1:18" x14ac:dyDescent="0.3">
      <c r="A3921" t="s">
        <v>13700</v>
      </c>
      <c r="B3921" t="s">
        <v>13701</v>
      </c>
      <c r="C3921" t="s">
        <v>14</v>
      </c>
      <c r="D3921">
        <v>40.0185131</v>
      </c>
      <c r="E3921">
        <v>-75.058137200000004</v>
      </c>
      <c r="F3921" t="s">
        <v>12895</v>
      </c>
      <c r="G3921">
        <v>380</v>
      </c>
      <c r="H3921">
        <v>4.5</v>
      </c>
      <c r="I3921" t="s">
        <v>13724</v>
      </c>
      <c r="J3921">
        <v>5</v>
      </c>
      <c r="K3921" t="s">
        <v>13725</v>
      </c>
      <c r="L3921" t="s">
        <v>13726</v>
      </c>
    </row>
    <row r="3922" spans="1:18" x14ac:dyDescent="0.3">
      <c r="A3922" t="s">
        <v>13700</v>
      </c>
      <c r="B3922" t="s">
        <v>13701</v>
      </c>
      <c r="C3922" t="s">
        <v>14</v>
      </c>
      <c r="D3922">
        <v>40.0185131</v>
      </c>
      <c r="E3922">
        <v>-75.058137200000004</v>
      </c>
      <c r="F3922" t="s">
        <v>12895</v>
      </c>
      <c r="G3922">
        <v>380</v>
      </c>
      <c r="H3922">
        <v>4.5</v>
      </c>
      <c r="I3922" t="s">
        <v>13727</v>
      </c>
      <c r="J3922">
        <v>4</v>
      </c>
      <c r="K3922" t="s">
        <v>13728</v>
      </c>
      <c r="L3922" t="s">
        <v>13729</v>
      </c>
    </row>
    <row r="3923" spans="1:18" x14ac:dyDescent="0.3">
      <c r="A3923" t="s">
        <v>13730</v>
      </c>
      <c r="B3923" t="s">
        <v>13731</v>
      </c>
      <c r="C3923" t="s">
        <v>14</v>
      </c>
      <c r="D3923">
        <v>39.947764200000002</v>
      </c>
      <c r="E3923">
        <v>-75.1696977</v>
      </c>
      <c r="F3923" t="s">
        <v>13732</v>
      </c>
      <c r="G3923">
        <v>379</v>
      </c>
      <c r="H3923">
        <v>3</v>
      </c>
      <c r="I3923" t="s">
        <v>13733</v>
      </c>
      <c r="J3923">
        <v>4</v>
      </c>
      <c r="K3923" t="s">
        <v>13734</v>
      </c>
      <c r="L3923" t="s">
        <v>13735</v>
      </c>
    </row>
    <row r="3924" spans="1:18" x14ac:dyDescent="0.3">
      <c r="A3924" t="s">
        <v>13730</v>
      </c>
      <c r="B3924" t="s">
        <v>13731</v>
      </c>
      <c r="C3924" t="s">
        <v>14</v>
      </c>
      <c r="D3924">
        <v>39.947764200000002</v>
      </c>
      <c r="E3924">
        <v>-75.1696977</v>
      </c>
      <c r="F3924" t="s">
        <v>13732</v>
      </c>
      <c r="G3924">
        <v>379</v>
      </c>
      <c r="H3924">
        <v>3</v>
      </c>
      <c r="I3924" t="s">
        <v>13736</v>
      </c>
      <c r="J3924">
        <v>4</v>
      </c>
      <c r="K3924" t="s">
        <v>13737</v>
      </c>
      <c r="L3924" t="s">
        <v>7218</v>
      </c>
    </row>
    <row r="3925" spans="1:18" x14ac:dyDescent="0.3">
      <c r="A3925" t="s">
        <v>13730</v>
      </c>
      <c r="B3925" t="s">
        <v>13731</v>
      </c>
      <c r="C3925" t="s">
        <v>14</v>
      </c>
      <c r="D3925">
        <v>39.947764200000002</v>
      </c>
      <c r="E3925">
        <v>-75.1696977</v>
      </c>
      <c r="F3925" t="s">
        <v>13732</v>
      </c>
      <c r="G3925">
        <v>379</v>
      </c>
      <c r="H3925">
        <v>3</v>
      </c>
      <c r="I3925" t="s">
        <v>13738</v>
      </c>
      <c r="J3925">
        <v>1</v>
      </c>
      <c r="K3925" t="s">
        <v>13739</v>
      </c>
      <c r="L3925" t="s">
        <v>13740</v>
      </c>
      <c r="M3925" t="s">
        <v>13741</v>
      </c>
      <c r="N3925" t="s">
        <v>13742</v>
      </c>
      <c r="O3925" t="s">
        <v>13743</v>
      </c>
      <c r="P3925" t="s">
        <v>13744</v>
      </c>
      <c r="Q3925" t="s">
        <v>13745</v>
      </c>
      <c r="R3925" t="s">
        <v>13746</v>
      </c>
    </row>
    <row r="3926" spans="1:18" x14ac:dyDescent="0.3">
      <c r="A3926" t="s">
        <v>13730</v>
      </c>
      <c r="B3926" t="s">
        <v>13731</v>
      </c>
      <c r="C3926" t="s">
        <v>14</v>
      </c>
      <c r="D3926">
        <v>39.947764200000002</v>
      </c>
      <c r="E3926">
        <v>-75.1696977</v>
      </c>
      <c r="F3926" t="s">
        <v>13732</v>
      </c>
      <c r="G3926">
        <v>379</v>
      </c>
      <c r="H3926">
        <v>3</v>
      </c>
      <c r="I3926" t="s">
        <v>13747</v>
      </c>
      <c r="J3926">
        <v>1</v>
      </c>
      <c r="K3926" t="s">
        <v>13748</v>
      </c>
      <c r="L3926" t="s">
        <v>13749</v>
      </c>
    </row>
    <row r="3927" spans="1:18" x14ac:dyDescent="0.3">
      <c r="A3927" t="s">
        <v>13730</v>
      </c>
      <c r="B3927" t="s">
        <v>13731</v>
      </c>
      <c r="C3927" t="s">
        <v>14</v>
      </c>
      <c r="D3927">
        <v>39.947764200000002</v>
      </c>
      <c r="E3927">
        <v>-75.1696977</v>
      </c>
      <c r="F3927" t="s">
        <v>13732</v>
      </c>
      <c r="G3927">
        <v>379</v>
      </c>
      <c r="H3927">
        <v>3</v>
      </c>
      <c r="I3927" t="s">
        <v>13750</v>
      </c>
      <c r="J3927">
        <v>5</v>
      </c>
      <c r="K3927" t="s">
        <v>13751</v>
      </c>
      <c r="L3927" t="s">
        <v>13752</v>
      </c>
    </row>
    <row r="3928" spans="1:18" x14ac:dyDescent="0.3">
      <c r="A3928" t="s">
        <v>13730</v>
      </c>
      <c r="B3928" t="s">
        <v>13731</v>
      </c>
      <c r="C3928" t="s">
        <v>14</v>
      </c>
      <c r="D3928">
        <v>39.947764200000002</v>
      </c>
      <c r="E3928">
        <v>-75.1696977</v>
      </c>
      <c r="F3928" t="s">
        <v>13732</v>
      </c>
      <c r="G3928">
        <v>379</v>
      </c>
      <c r="H3928">
        <v>3</v>
      </c>
      <c r="I3928" t="s">
        <v>13753</v>
      </c>
      <c r="J3928">
        <v>5</v>
      </c>
      <c r="K3928" t="s">
        <v>13754</v>
      </c>
      <c r="L3928" t="s">
        <v>13755</v>
      </c>
    </row>
    <row r="3929" spans="1:18" x14ac:dyDescent="0.3">
      <c r="A3929" t="s">
        <v>13730</v>
      </c>
      <c r="B3929" t="s">
        <v>13731</v>
      </c>
      <c r="C3929" t="s">
        <v>14</v>
      </c>
      <c r="D3929">
        <v>39.947764200000002</v>
      </c>
      <c r="E3929">
        <v>-75.1696977</v>
      </c>
      <c r="F3929" t="s">
        <v>13732</v>
      </c>
      <c r="G3929">
        <v>379</v>
      </c>
      <c r="H3929">
        <v>3</v>
      </c>
      <c r="I3929" t="s">
        <v>13756</v>
      </c>
      <c r="J3929">
        <v>4</v>
      </c>
      <c r="L3929" t="s">
        <v>13757</v>
      </c>
    </row>
    <row r="3930" spans="1:18" x14ac:dyDescent="0.3">
      <c r="A3930" t="s">
        <v>13730</v>
      </c>
      <c r="B3930" t="s">
        <v>13731</v>
      </c>
      <c r="C3930" t="s">
        <v>14</v>
      </c>
      <c r="D3930">
        <v>39.947764200000002</v>
      </c>
      <c r="E3930">
        <v>-75.1696977</v>
      </c>
      <c r="F3930" t="s">
        <v>13732</v>
      </c>
      <c r="G3930">
        <v>379</v>
      </c>
      <c r="H3930">
        <v>3</v>
      </c>
      <c r="I3930" t="s">
        <v>13758</v>
      </c>
      <c r="J3930">
        <v>3</v>
      </c>
      <c r="K3930" t="s">
        <v>13759</v>
      </c>
      <c r="L3930" t="s">
        <v>13760</v>
      </c>
    </row>
    <row r="3931" spans="1:18" x14ac:dyDescent="0.3">
      <c r="A3931" t="s">
        <v>13730</v>
      </c>
      <c r="B3931" t="s">
        <v>13731</v>
      </c>
      <c r="C3931" t="s">
        <v>14</v>
      </c>
      <c r="D3931">
        <v>39.947764200000002</v>
      </c>
      <c r="E3931">
        <v>-75.1696977</v>
      </c>
      <c r="F3931" t="s">
        <v>13732</v>
      </c>
      <c r="G3931">
        <v>379</v>
      </c>
      <c r="H3931">
        <v>3</v>
      </c>
      <c r="I3931" t="s">
        <v>13761</v>
      </c>
      <c r="J3931">
        <v>4</v>
      </c>
      <c r="K3931" t="s">
        <v>13762</v>
      </c>
      <c r="L3931" t="s">
        <v>13763</v>
      </c>
    </row>
    <row r="3932" spans="1:18" x14ac:dyDescent="0.3">
      <c r="A3932" t="s">
        <v>13730</v>
      </c>
      <c r="B3932" t="s">
        <v>13731</v>
      </c>
      <c r="C3932" t="s">
        <v>14</v>
      </c>
      <c r="D3932">
        <v>39.947764200000002</v>
      </c>
      <c r="E3932">
        <v>-75.1696977</v>
      </c>
      <c r="F3932" t="s">
        <v>13732</v>
      </c>
      <c r="G3932">
        <v>379</v>
      </c>
      <c r="H3932">
        <v>3</v>
      </c>
      <c r="I3932" t="s">
        <v>13764</v>
      </c>
      <c r="J3932">
        <v>4</v>
      </c>
      <c r="K3932" t="s">
        <v>13765</v>
      </c>
      <c r="L3932" t="s">
        <v>13766</v>
      </c>
    </row>
    <row r="3933" spans="1:18" x14ac:dyDescent="0.3">
      <c r="A3933" t="s">
        <v>13767</v>
      </c>
      <c r="B3933" t="s">
        <v>13768</v>
      </c>
      <c r="C3933" t="s">
        <v>14</v>
      </c>
      <c r="D3933">
        <v>39.953807711000003</v>
      </c>
      <c r="E3933">
        <v>-75.158629937300006</v>
      </c>
      <c r="F3933" t="s">
        <v>13769</v>
      </c>
      <c r="G3933">
        <v>378</v>
      </c>
      <c r="H3933">
        <v>3.5</v>
      </c>
      <c r="I3933" t="s">
        <v>13770</v>
      </c>
      <c r="J3933">
        <v>5</v>
      </c>
      <c r="L3933" t="s">
        <v>13771</v>
      </c>
    </row>
    <row r="3934" spans="1:18" x14ac:dyDescent="0.3">
      <c r="A3934" t="s">
        <v>13767</v>
      </c>
      <c r="B3934" t="s">
        <v>13768</v>
      </c>
      <c r="C3934" t="s">
        <v>14</v>
      </c>
      <c r="D3934">
        <v>39.953807711000003</v>
      </c>
      <c r="E3934">
        <v>-75.158629937300006</v>
      </c>
      <c r="F3934" t="s">
        <v>13769</v>
      </c>
      <c r="G3934">
        <v>378</v>
      </c>
      <c r="H3934">
        <v>3.5</v>
      </c>
      <c r="I3934" t="s">
        <v>13772</v>
      </c>
      <c r="J3934">
        <v>5</v>
      </c>
      <c r="K3934" t="s">
        <v>13773</v>
      </c>
      <c r="L3934" t="s">
        <v>13774</v>
      </c>
    </row>
    <row r="3935" spans="1:18" x14ac:dyDescent="0.3">
      <c r="A3935" t="s">
        <v>13767</v>
      </c>
      <c r="B3935" t="s">
        <v>13768</v>
      </c>
      <c r="C3935" t="s">
        <v>14</v>
      </c>
      <c r="D3935">
        <v>39.953807711000003</v>
      </c>
      <c r="E3935">
        <v>-75.158629937300006</v>
      </c>
      <c r="F3935" t="s">
        <v>13769</v>
      </c>
      <c r="G3935">
        <v>378</v>
      </c>
      <c r="H3935">
        <v>3.5</v>
      </c>
      <c r="I3935" t="s">
        <v>13775</v>
      </c>
      <c r="J3935">
        <v>5</v>
      </c>
      <c r="K3935" t="s">
        <v>13776</v>
      </c>
      <c r="L3935" t="s">
        <v>13777</v>
      </c>
    </row>
    <row r="3936" spans="1:18" x14ac:dyDescent="0.3">
      <c r="A3936" t="s">
        <v>13767</v>
      </c>
      <c r="B3936" t="s">
        <v>13768</v>
      </c>
      <c r="C3936" t="s">
        <v>14</v>
      </c>
      <c r="D3936">
        <v>39.953807711000003</v>
      </c>
      <c r="E3936">
        <v>-75.158629937300006</v>
      </c>
      <c r="F3936" t="s">
        <v>13769</v>
      </c>
      <c r="G3936">
        <v>378</v>
      </c>
      <c r="H3936">
        <v>3.5</v>
      </c>
      <c r="I3936" t="s">
        <v>13778</v>
      </c>
      <c r="J3936">
        <v>4</v>
      </c>
      <c r="K3936" t="s">
        <v>13779</v>
      </c>
      <c r="L3936" t="s">
        <v>13780</v>
      </c>
    </row>
    <row r="3937" spans="1:19" x14ac:dyDescent="0.3">
      <c r="A3937" t="s">
        <v>13767</v>
      </c>
      <c r="B3937" t="s">
        <v>13768</v>
      </c>
      <c r="C3937" t="s">
        <v>14</v>
      </c>
      <c r="D3937">
        <v>39.953807711000003</v>
      </c>
      <c r="E3937">
        <v>-75.158629937300006</v>
      </c>
      <c r="F3937" t="s">
        <v>13769</v>
      </c>
      <c r="G3937">
        <v>378</v>
      </c>
      <c r="H3937">
        <v>3.5</v>
      </c>
      <c r="I3937" t="s">
        <v>13781</v>
      </c>
      <c r="J3937">
        <v>4</v>
      </c>
      <c r="K3937" t="s">
        <v>13782</v>
      </c>
      <c r="L3937" t="s">
        <v>9706</v>
      </c>
    </row>
    <row r="3938" spans="1:19" x14ac:dyDescent="0.3">
      <c r="A3938" t="s">
        <v>13767</v>
      </c>
      <c r="B3938" t="s">
        <v>13768</v>
      </c>
      <c r="C3938" t="s">
        <v>14</v>
      </c>
      <c r="D3938">
        <v>39.953807711000003</v>
      </c>
      <c r="E3938">
        <v>-75.158629937300006</v>
      </c>
      <c r="F3938" t="s">
        <v>13769</v>
      </c>
      <c r="G3938">
        <v>378</v>
      </c>
      <c r="H3938">
        <v>3.5</v>
      </c>
      <c r="I3938" t="s">
        <v>13783</v>
      </c>
      <c r="J3938">
        <v>1</v>
      </c>
      <c r="L3938" t="s">
        <v>13784</v>
      </c>
    </row>
    <row r="3939" spans="1:19" x14ac:dyDescent="0.3">
      <c r="A3939" t="s">
        <v>13767</v>
      </c>
      <c r="B3939" t="s">
        <v>13768</v>
      </c>
      <c r="C3939" t="s">
        <v>14</v>
      </c>
      <c r="D3939">
        <v>39.953807711000003</v>
      </c>
      <c r="E3939">
        <v>-75.158629937300006</v>
      </c>
      <c r="F3939" t="s">
        <v>13769</v>
      </c>
      <c r="G3939">
        <v>378</v>
      </c>
      <c r="H3939">
        <v>3.5</v>
      </c>
      <c r="I3939" t="s">
        <v>13785</v>
      </c>
      <c r="J3939">
        <v>4</v>
      </c>
      <c r="K3939" t="s">
        <v>13786</v>
      </c>
      <c r="L3939" t="s">
        <v>13787</v>
      </c>
    </row>
    <row r="3940" spans="1:19" x14ac:dyDescent="0.3">
      <c r="A3940" t="s">
        <v>13767</v>
      </c>
      <c r="B3940" t="s">
        <v>13768</v>
      </c>
      <c r="C3940" t="s">
        <v>14</v>
      </c>
      <c r="D3940">
        <v>39.953807711000003</v>
      </c>
      <c r="E3940">
        <v>-75.158629937300006</v>
      </c>
      <c r="F3940" t="s">
        <v>13769</v>
      </c>
      <c r="G3940">
        <v>378</v>
      </c>
      <c r="H3940">
        <v>3.5</v>
      </c>
      <c r="I3940" t="s">
        <v>13788</v>
      </c>
      <c r="J3940">
        <v>1</v>
      </c>
      <c r="K3940" t="s">
        <v>13789</v>
      </c>
      <c r="L3940" t="s">
        <v>13790</v>
      </c>
    </row>
    <row r="3941" spans="1:19" x14ac:dyDescent="0.3">
      <c r="A3941" t="s">
        <v>13767</v>
      </c>
      <c r="B3941" t="s">
        <v>13768</v>
      </c>
      <c r="C3941" t="s">
        <v>14</v>
      </c>
      <c r="D3941">
        <v>39.953807711000003</v>
      </c>
      <c r="E3941">
        <v>-75.158629937300006</v>
      </c>
      <c r="F3941" t="s">
        <v>13769</v>
      </c>
      <c r="G3941">
        <v>378</v>
      </c>
      <c r="H3941">
        <v>3.5</v>
      </c>
      <c r="I3941" t="s">
        <v>13791</v>
      </c>
      <c r="J3941">
        <v>5</v>
      </c>
      <c r="K3941" t="s">
        <v>13792</v>
      </c>
      <c r="L3941" t="s">
        <v>13793</v>
      </c>
    </row>
    <row r="3942" spans="1:19" x14ac:dyDescent="0.3">
      <c r="A3942" t="s">
        <v>13767</v>
      </c>
      <c r="B3942" t="s">
        <v>13768</v>
      </c>
      <c r="C3942" t="s">
        <v>14</v>
      </c>
      <c r="D3942">
        <v>39.953807711000003</v>
      </c>
      <c r="E3942">
        <v>-75.158629937300006</v>
      </c>
      <c r="F3942" t="s">
        <v>13769</v>
      </c>
      <c r="G3942">
        <v>378</v>
      </c>
      <c r="H3942">
        <v>3.5</v>
      </c>
      <c r="I3942" t="s">
        <v>13794</v>
      </c>
      <c r="J3942">
        <v>3</v>
      </c>
      <c r="K3942" t="s">
        <v>13795</v>
      </c>
      <c r="L3942" t="s">
        <v>13796</v>
      </c>
    </row>
    <row r="3943" spans="1:19" x14ac:dyDescent="0.3">
      <c r="A3943" t="s">
        <v>13797</v>
      </c>
      <c r="B3943" t="s">
        <v>13798</v>
      </c>
      <c r="C3943" t="s">
        <v>14</v>
      </c>
      <c r="D3943">
        <v>39.953288899999997</v>
      </c>
      <c r="E3943">
        <v>-75.157854299999997</v>
      </c>
      <c r="F3943" t="s">
        <v>385</v>
      </c>
      <c r="G3943">
        <v>377</v>
      </c>
      <c r="H3943">
        <v>4</v>
      </c>
      <c r="I3943" t="s">
        <v>13799</v>
      </c>
      <c r="J3943">
        <v>5</v>
      </c>
      <c r="L3943" t="s">
        <v>106</v>
      </c>
    </row>
    <row r="3944" spans="1:19" x14ac:dyDescent="0.3">
      <c r="A3944" t="s">
        <v>13797</v>
      </c>
      <c r="B3944" t="s">
        <v>13798</v>
      </c>
      <c r="C3944" t="s">
        <v>14</v>
      </c>
      <c r="D3944">
        <v>39.953288899999997</v>
      </c>
      <c r="E3944">
        <v>-75.157854299999997</v>
      </c>
      <c r="F3944" t="s">
        <v>385</v>
      </c>
      <c r="G3944">
        <v>377</v>
      </c>
      <c r="H3944">
        <v>4</v>
      </c>
      <c r="I3944" t="s">
        <v>13800</v>
      </c>
      <c r="J3944">
        <v>5</v>
      </c>
      <c r="K3944" t="s">
        <v>13801</v>
      </c>
      <c r="L3944" t="s">
        <v>13802</v>
      </c>
    </row>
    <row r="3945" spans="1:19" x14ac:dyDescent="0.3">
      <c r="A3945" t="s">
        <v>13797</v>
      </c>
      <c r="B3945" t="s">
        <v>13798</v>
      </c>
      <c r="C3945" t="s">
        <v>14</v>
      </c>
      <c r="D3945">
        <v>39.953288899999997</v>
      </c>
      <c r="E3945">
        <v>-75.157854299999997</v>
      </c>
      <c r="F3945" t="s">
        <v>385</v>
      </c>
      <c r="G3945">
        <v>377</v>
      </c>
      <c r="H3945">
        <v>4</v>
      </c>
      <c r="I3945" t="s">
        <v>13803</v>
      </c>
      <c r="J3945">
        <v>5</v>
      </c>
      <c r="K3945" t="s">
        <v>13804</v>
      </c>
      <c r="L3945" t="s">
        <v>13805</v>
      </c>
    </row>
    <row r="3946" spans="1:19" x14ac:dyDescent="0.3">
      <c r="A3946" t="s">
        <v>13797</v>
      </c>
      <c r="B3946" t="s">
        <v>13798</v>
      </c>
      <c r="C3946" t="s">
        <v>14</v>
      </c>
      <c r="D3946">
        <v>39.953288899999997</v>
      </c>
      <c r="E3946">
        <v>-75.157854299999997</v>
      </c>
      <c r="F3946" t="s">
        <v>385</v>
      </c>
      <c r="G3946">
        <v>377</v>
      </c>
      <c r="H3946">
        <v>4</v>
      </c>
      <c r="I3946" t="s">
        <v>13806</v>
      </c>
      <c r="J3946">
        <v>4</v>
      </c>
      <c r="K3946" t="s">
        <v>13807</v>
      </c>
      <c r="L3946" t="s">
        <v>13808</v>
      </c>
      <c r="M3946" t="s">
        <v>13809</v>
      </c>
      <c r="N3946" t="s">
        <v>13810</v>
      </c>
      <c r="O3946" t="s">
        <v>13811</v>
      </c>
      <c r="P3946" t="s">
        <v>13812</v>
      </c>
      <c r="Q3946" t="s">
        <v>13813</v>
      </c>
      <c r="R3946" t="s">
        <v>13814</v>
      </c>
      <c r="S3946" t="s">
        <v>5135</v>
      </c>
    </row>
    <row r="3947" spans="1:19" x14ac:dyDescent="0.3">
      <c r="A3947" t="s">
        <v>13797</v>
      </c>
      <c r="B3947" t="s">
        <v>13798</v>
      </c>
      <c r="C3947" t="s">
        <v>14</v>
      </c>
      <c r="D3947">
        <v>39.953288899999997</v>
      </c>
      <c r="E3947">
        <v>-75.157854299999997</v>
      </c>
      <c r="F3947" t="s">
        <v>385</v>
      </c>
      <c r="G3947">
        <v>377</v>
      </c>
      <c r="H3947">
        <v>4</v>
      </c>
      <c r="I3947" t="s">
        <v>13815</v>
      </c>
      <c r="J3947">
        <v>5</v>
      </c>
      <c r="K3947" t="s">
        <v>13816</v>
      </c>
      <c r="L3947" t="s">
        <v>13817</v>
      </c>
    </row>
    <row r="3948" spans="1:19" x14ac:dyDescent="0.3">
      <c r="A3948" t="s">
        <v>13797</v>
      </c>
      <c r="B3948" t="s">
        <v>13798</v>
      </c>
      <c r="C3948" t="s">
        <v>14</v>
      </c>
      <c r="D3948">
        <v>39.953288899999997</v>
      </c>
      <c r="E3948">
        <v>-75.157854299999997</v>
      </c>
      <c r="F3948" t="s">
        <v>385</v>
      </c>
      <c r="G3948">
        <v>377</v>
      </c>
      <c r="H3948">
        <v>4</v>
      </c>
      <c r="I3948" t="s">
        <v>13818</v>
      </c>
      <c r="J3948">
        <v>1</v>
      </c>
      <c r="K3948" t="s">
        <v>13819</v>
      </c>
      <c r="L3948" t="s">
        <v>13820</v>
      </c>
    </row>
    <row r="3949" spans="1:19" x14ac:dyDescent="0.3">
      <c r="A3949" t="s">
        <v>13797</v>
      </c>
      <c r="B3949" t="s">
        <v>13798</v>
      </c>
      <c r="C3949" t="s">
        <v>14</v>
      </c>
      <c r="D3949">
        <v>39.953288899999997</v>
      </c>
      <c r="E3949">
        <v>-75.157854299999997</v>
      </c>
      <c r="F3949" t="s">
        <v>385</v>
      </c>
      <c r="G3949">
        <v>377</v>
      </c>
      <c r="H3949">
        <v>4</v>
      </c>
      <c r="I3949" t="s">
        <v>13821</v>
      </c>
      <c r="J3949">
        <v>4</v>
      </c>
      <c r="K3949" t="s">
        <v>13822</v>
      </c>
      <c r="L3949" t="s">
        <v>13823</v>
      </c>
    </row>
    <row r="3950" spans="1:19" x14ac:dyDescent="0.3">
      <c r="A3950" t="s">
        <v>13797</v>
      </c>
      <c r="B3950" t="s">
        <v>13798</v>
      </c>
      <c r="C3950" t="s">
        <v>14</v>
      </c>
      <c r="D3950">
        <v>39.953288899999997</v>
      </c>
      <c r="E3950">
        <v>-75.157854299999997</v>
      </c>
      <c r="F3950" t="s">
        <v>385</v>
      </c>
      <c r="G3950">
        <v>377</v>
      </c>
      <c r="H3950">
        <v>4</v>
      </c>
      <c r="I3950" t="s">
        <v>13824</v>
      </c>
      <c r="J3950">
        <v>3</v>
      </c>
      <c r="K3950" t="s">
        <v>13825</v>
      </c>
      <c r="L3950" t="s">
        <v>13826</v>
      </c>
      <c r="M3950" t="s">
        <v>677</v>
      </c>
    </row>
    <row r="3951" spans="1:19" x14ac:dyDescent="0.3">
      <c r="A3951" t="s">
        <v>13797</v>
      </c>
      <c r="B3951" t="s">
        <v>13798</v>
      </c>
      <c r="C3951" t="s">
        <v>14</v>
      </c>
      <c r="D3951">
        <v>39.953288899999997</v>
      </c>
      <c r="E3951">
        <v>-75.157854299999997</v>
      </c>
      <c r="F3951" t="s">
        <v>385</v>
      </c>
      <c r="G3951">
        <v>377</v>
      </c>
      <c r="H3951">
        <v>4</v>
      </c>
      <c r="I3951" t="s">
        <v>13827</v>
      </c>
      <c r="J3951">
        <v>5</v>
      </c>
      <c r="K3951" t="s">
        <v>13828</v>
      </c>
      <c r="L3951" t="s">
        <v>2064</v>
      </c>
    </row>
    <row r="3952" spans="1:19" x14ac:dyDescent="0.3">
      <c r="A3952" t="s">
        <v>13797</v>
      </c>
      <c r="B3952" t="s">
        <v>13798</v>
      </c>
      <c r="C3952" t="s">
        <v>14</v>
      </c>
      <c r="D3952">
        <v>39.953288899999997</v>
      </c>
      <c r="E3952">
        <v>-75.157854299999997</v>
      </c>
      <c r="F3952" t="s">
        <v>385</v>
      </c>
      <c r="G3952">
        <v>377</v>
      </c>
      <c r="H3952">
        <v>4</v>
      </c>
      <c r="I3952" t="s">
        <v>13829</v>
      </c>
      <c r="J3952">
        <v>4</v>
      </c>
      <c r="K3952" t="s">
        <v>13830</v>
      </c>
      <c r="L3952" t="s">
        <v>13831</v>
      </c>
    </row>
    <row r="3953" spans="1:15" x14ac:dyDescent="0.3">
      <c r="A3953" t="s">
        <v>13832</v>
      </c>
      <c r="B3953" t="s">
        <v>13833</v>
      </c>
      <c r="C3953" t="s">
        <v>14</v>
      </c>
      <c r="D3953">
        <v>39.930647100000002</v>
      </c>
      <c r="E3953">
        <v>-75.170728600000004</v>
      </c>
      <c r="F3953" t="s">
        <v>13834</v>
      </c>
      <c r="G3953">
        <v>377</v>
      </c>
      <c r="H3953">
        <v>3.5</v>
      </c>
      <c r="I3953" t="s">
        <v>13835</v>
      </c>
      <c r="J3953">
        <v>4</v>
      </c>
      <c r="K3953" t="s">
        <v>13836</v>
      </c>
      <c r="L3953" t="s">
        <v>13837</v>
      </c>
    </row>
    <row r="3954" spans="1:15" x14ac:dyDescent="0.3">
      <c r="A3954" t="s">
        <v>13832</v>
      </c>
      <c r="B3954" t="s">
        <v>13833</v>
      </c>
      <c r="C3954" t="s">
        <v>14</v>
      </c>
      <c r="D3954">
        <v>39.930647100000002</v>
      </c>
      <c r="E3954">
        <v>-75.170728600000004</v>
      </c>
      <c r="F3954" t="s">
        <v>13834</v>
      </c>
      <c r="G3954">
        <v>377</v>
      </c>
      <c r="H3954">
        <v>3.5</v>
      </c>
      <c r="I3954" t="s">
        <v>13838</v>
      </c>
      <c r="J3954">
        <v>5</v>
      </c>
      <c r="K3954" t="s">
        <v>13839</v>
      </c>
      <c r="L3954" t="s">
        <v>13840</v>
      </c>
    </row>
    <row r="3955" spans="1:15" x14ac:dyDescent="0.3">
      <c r="A3955" t="s">
        <v>13832</v>
      </c>
      <c r="B3955" t="s">
        <v>13833</v>
      </c>
      <c r="C3955" t="s">
        <v>14</v>
      </c>
      <c r="D3955">
        <v>39.930647100000002</v>
      </c>
      <c r="E3955">
        <v>-75.170728600000004</v>
      </c>
      <c r="F3955" t="s">
        <v>13834</v>
      </c>
      <c r="G3955">
        <v>377</v>
      </c>
      <c r="H3955">
        <v>3.5</v>
      </c>
      <c r="I3955" t="s">
        <v>13841</v>
      </c>
      <c r="J3955">
        <v>2</v>
      </c>
      <c r="K3955" t="s">
        <v>13842</v>
      </c>
      <c r="L3955" t="s">
        <v>4397</v>
      </c>
    </row>
    <row r="3956" spans="1:15" x14ac:dyDescent="0.3">
      <c r="A3956" t="s">
        <v>13832</v>
      </c>
      <c r="B3956" t="s">
        <v>13833</v>
      </c>
      <c r="C3956" t="s">
        <v>14</v>
      </c>
      <c r="D3956">
        <v>39.930647100000002</v>
      </c>
      <c r="E3956">
        <v>-75.170728600000004</v>
      </c>
      <c r="F3956" t="s">
        <v>13834</v>
      </c>
      <c r="G3956">
        <v>377</v>
      </c>
      <c r="H3956">
        <v>3.5</v>
      </c>
      <c r="I3956" t="s">
        <v>13843</v>
      </c>
      <c r="J3956">
        <v>5</v>
      </c>
      <c r="K3956" t="s">
        <v>13844</v>
      </c>
      <c r="L3956" t="s">
        <v>13845</v>
      </c>
    </row>
    <row r="3957" spans="1:15" x14ac:dyDescent="0.3">
      <c r="A3957" t="s">
        <v>13832</v>
      </c>
      <c r="B3957" t="s">
        <v>13833</v>
      </c>
      <c r="C3957" t="s">
        <v>14</v>
      </c>
      <c r="D3957">
        <v>39.930647100000002</v>
      </c>
      <c r="E3957">
        <v>-75.170728600000004</v>
      </c>
      <c r="F3957" t="s">
        <v>13834</v>
      </c>
      <c r="G3957">
        <v>377</v>
      </c>
      <c r="H3957">
        <v>3.5</v>
      </c>
      <c r="I3957" t="s">
        <v>13846</v>
      </c>
      <c r="J3957">
        <v>1</v>
      </c>
      <c r="K3957" t="s">
        <v>13847</v>
      </c>
      <c r="L3957" t="s">
        <v>13848</v>
      </c>
    </row>
    <row r="3958" spans="1:15" x14ac:dyDescent="0.3">
      <c r="A3958" t="s">
        <v>13832</v>
      </c>
      <c r="B3958" t="s">
        <v>13833</v>
      </c>
      <c r="C3958" t="s">
        <v>14</v>
      </c>
      <c r="D3958">
        <v>39.930647100000002</v>
      </c>
      <c r="E3958">
        <v>-75.170728600000004</v>
      </c>
      <c r="F3958" t="s">
        <v>13834</v>
      </c>
      <c r="G3958">
        <v>377</v>
      </c>
      <c r="H3958">
        <v>3.5</v>
      </c>
      <c r="I3958" t="s">
        <v>13849</v>
      </c>
      <c r="J3958">
        <v>5</v>
      </c>
      <c r="K3958" t="s">
        <v>13850</v>
      </c>
      <c r="L3958" t="s">
        <v>13851</v>
      </c>
    </row>
    <row r="3959" spans="1:15" x14ac:dyDescent="0.3">
      <c r="A3959" t="s">
        <v>13832</v>
      </c>
      <c r="B3959" t="s">
        <v>13833</v>
      </c>
      <c r="C3959" t="s">
        <v>14</v>
      </c>
      <c r="D3959">
        <v>39.930647100000002</v>
      </c>
      <c r="E3959">
        <v>-75.170728600000004</v>
      </c>
      <c r="F3959" t="s">
        <v>13834</v>
      </c>
      <c r="G3959">
        <v>377</v>
      </c>
      <c r="H3959">
        <v>3.5</v>
      </c>
      <c r="I3959" t="s">
        <v>13852</v>
      </c>
      <c r="J3959">
        <v>4</v>
      </c>
      <c r="K3959" t="s">
        <v>13853</v>
      </c>
      <c r="L3959" t="s">
        <v>13854</v>
      </c>
      <c r="M3959" t="s">
        <v>13855</v>
      </c>
      <c r="N3959" t="s">
        <v>13856</v>
      </c>
      <c r="O3959" t="s">
        <v>949</v>
      </c>
    </row>
    <row r="3960" spans="1:15" x14ac:dyDescent="0.3">
      <c r="A3960" t="s">
        <v>13832</v>
      </c>
      <c r="B3960" t="s">
        <v>13833</v>
      </c>
      <c r="C3960" t="s">
        <v>14</v>
      </c>
      <c r="D3960">
        <v>39.930647100000002</v>
      </c>
      <c r="E3960">
        <v>-75.170728600000004</v>
      </c>
      <c r="F3960" t="s">
        <v>13834</v>
      </c>
      <c r="G3960">
        <v>377</v>
      </c>
      <c r="H3960">
        <v>3.5</v>
      </c>
      <c r="I3960" t="s">
        <v>13857</v>
      </c>
      <c r="J3960">
        <v>4</v>
      </c>
      <c r="K3960" t="s">
        <v>13858</v>
      </c>
      <c r="L3960" t="s">
        <v>13859</v>
      </c>
    </row>
    <row r="3961" spans="1:15" x14ac:dyDescent="0.3">
      <c r="A3961" t="s">
        <v>13832</v>
      </c>
      <c r="B3961" t="s">
        <v>13833</v>
      </c>
      <c r="C3961" t="s">
        <v>14</v>
      </c>
      <c r="D3961">
        <v>39.930647100000002</v>
      </c>
      <c r="E3961">
        <v>-75.170728600000004</v>
      </c>
      <c r="F3961" t="s">
        <v>13834</v>
      </c>
      <c r="G3961">
        <v>377</v>
      </c>
      <c r="H3961">
        <v>3.5</v>
      </c>
      <c r="I3961" t="s">
        <v>13860</v>
      </c>
      <c r="J3961">
        <v>2</v>
      </c>
      <c r="K3961" t="s">
        <v>13861</v>
      </c>
      <c r="L3961" t="s">
        <v>13862</v>
      </c>
    </row>
    <row r="3962" spans="1:15" x14ac:dyDescent="0.3">
      <c r="A3962" t="s">
        <v>13832</v>
      </c>
      <c r="B3962" t="s">
        <v>13833</v>
      </c>
      <c r="C3962" t="s">
        <v>14</v>
      </c>
      <c r="D3962">
        <v>39.930647100000002</v>
      </c>
      <c r="E3962">
        <v>-75.170728600000004</v>
      </c>
      <c r="F3962" t="s">
        <v>13834</v>
      </c>
      <c r="G3962">
        <v>377</v>
      </c>
      <c r="H3962">
        <v>3.5</v>
      </c>
      <c r="I3962" t="s">
        <v>13863</v>
      </c>
      <c r="J3962">
        <v>4</v>
      </c>
      <c r="K3962" t="s">
        <v>13864</v>
      </c>
      <c r="L3962" t="s">
        <v>13865</v>
      </c>
    </row>
    <row r="3963" spans="1:15" x14ac:dyDescent="0.3">
      <c r="A3963" t="s">
        <v>13866</v>
      </c>
      <c r="B3963" t="s">
        <v>13867</v>
      </c>
      <c r="C3963" t="s">
        <v>14</v>
      </c>
      <c r="D3963">
        <v>39.952103428800001</v>
      </c>
      <c r="E3963">
        <v>-75.174737909000001</v>
      </c>
      <c r="F3963" t="s">
        <v>13868</v>
      </c>
      <c r="G3963">
        <v>376</v>
      </c>
      <c r="H3963">
        <v>4.5</v>
      </c>
      <c r="I3963" t="s">
        <v>13869</v>
      </c>
      <c r="J3963">
        <v>5</v>
      </c>
      <c r="K3963" t="s">
        <v>13870</v>
      </c>
      <c r="L3963" t="s">
        <v>13871</v>
      </c>
    </row>
    <row r="3964" spans="1:15" x14ac:dyDescent="0.3">
      <c r="A3964" t="s">
        <v>13866</v>
      </c>
      <c r="B3964" t="s">
        <v>13867</v>
      </c>
      <c r="C3964" t="s">
        <v>14</v>
      </c>
      <c r="D3964">
        <v>39.952103428800001</v>
      </c>
      <c r="E3964">
        <v>-75.174737909000001</v>
      </c>
      <c r="F3964" t="s">
        <v>13868</v>
      </c>
      <c r="G3964">
        <v>376</v>
      </c>
      <c r="H3964">
        <v>4.5</v>
      </c>
      <c r="I3964" t="s">
        <v>13872</v>
      </c>
      <c r="J3964">
        <v>3</v>
      </c>
      <c r="L3964" t="s">
        <v>13873</v>
      </c>
    </row>
    <row r="3965" spans="1:15" x14ac:dyDescent="0.3">
      <c r="A3965" t="s">
        <v>13866</v>
      </c>
      <c r="B3965" t="s">
        <v>13867</v>
      </c>
      <c r="C3965" t="s">
        <v>14</v>
      </c>
      <c r="D3965">
        <v>39.952103428800001</v>
      </c>
      <c r="E3965">
        <v>-75.174737909000001</v>
      </c>
      <c r="F3965" t="s">
        <v>13868</v>
      </c>
      <c r="G3965">
        <v>376</v>
      </c>
      <c r="H3965">
        <v>4.5</v>
      </c>
      <c r="I3965" t="s">
        <v>13874</v>
      </c>
      <c r="J3965">
        <v>5</v>
      </c>
      <c r="K3965" t="s">
        <v>13875</v>
      </c>
      <c r="L3965" t="s">
        <v>2297</v>
      </c>
    </row>
    <row r="3966" spans="1:15" x14ac:dyDescent="0.3">
      <c r="A3966" t="s">
        <v>13866</v>
      </c>
      <c r="B3966" t="s">
        <v>13867</v>
      </c>
      <c r="C3966" t="s">
        <v>14</v>
      </c>
      <c r="D3966">
        <v>39.952103428800001</v>
      </c>
      <c r="E3966">
        <v>-75.174737909000001</v>
      </c>
      <c r="F3966" t="s">
        <v>13868</v>
      </c>
      <c r="G3966">
        <v>376</v>
      </c>
      <c r="H3966">
        <v>4.5</v>
      </c>
      <c r="I3966" t="s">
        <v>13876</v>
      </c>
      <c r="J3966">
        <v>5</v>
      </c>
      <c r="K3966" t="s">
        <v>13877</v>
      </c>
      <c r="L3966" t="s">
        <v>13878</v>
      </c>
    </row>
    <row r="3967" spans="1:15" x14ac:dyDescent="0.3">
      <c r="A3967" t="s">
        <v>13866</v>
      </c>
      <c r="B3967" t="s">
        <v>13867</v>
      </c>
      <c r="C3967" t="s">
        <v>14</v>
      </c>
      <c r="D3967">
        <v>39.952103428800001</v>
      </c>
      <c r="E3967">
        <v>-75.174737909000001</v>
      </c>
      <c r="F3967" t="s">
        <v>13868</v>
      </c>
      <c r="G3967">
        <v>376</v>
      </c>
      <c r="H3967">
        <v>4.5</v>
      </c>
      <c r="I3967" t="s">
        <v>13879</v>
      </c>
      <c r="J3967">
        <v>5</v>
      </c>
      <c r="K3967" t="s">
        <v>13880</v>
      </c>
      <c r="L3967" t="s">
        <v>13881</v>
      </c>
    </row>
    <row r="3968" spans="1:15" x14ac:dyDescent="0.3">
      <c r="A3968" t="s">
        <v>13866</v>
      </c>
      <c r="B3968" t="s">
        <v>13867</v>
      </c>
      <c r="C3968" t="s">
        <v>14</v>
      </c>
      <c r="D3968">
        <v>39.952103428800001</v>
      </c>
      <c r="E3968">
        <v>-75.174737909000001</v>
      </c>
      <c r="F3968" t="s">
        <v>13868</v>
      </c>
      <c r="G3968">
        <v>376</v>
      </c>
      <c r="H3968">
        <v>4.5</v>
      </c>
      <c r="I3968" t="s">
        <v>13882</v>
      </c>
      <c r="J3968">
        <v>5</v>
      </c>
      <c r="K3968" t="s">
        <v>13883</v>
      </c>
      <c r="L3968" t="s">
        <v>13884</v>
      </c>
    </row>
    <row r="3969" spans="1:38" x14ac:dyDescent="0.3">
      <c r="A3969" t="s">
        <v>13866</v>
      </c>
      <c r="B3969" t="s">
        <v>13867</v>
      </c>
      <c r="C3969" t="s">
        <v>14</v>
      </c>
      <c r="D3969">
        <v>39.952103428800001</v>
      </c>
      <c r="E3969">
        <v>-75.174737909000001</v>
      </c>
      <c r="F3969" t="s">
        <v>13868</v>
      </c>
      <c r="G3969">
        <v>376</v>
      </c>
      <c r="H3969">
        <v>4.5</v>
      </c>
      <c r="I3969" t="s">
        <v>13885</v>
      </c>
      <c r="J3969">
        <v>5</v>
      </c>
      <c r="K3969" t="s">
        <v>13886</v>
      </c>
      <c r="L3969" t="s">
        <v>13887</v>
      </c>
    </row>
    <row r="3970" spans="1:38" x14ac:dyDescent="0.3">
      <c r="A3970" t="s">
        <v>13866</v>
      </c>
      <c r="B3970" t="s">
        <v>13867</v>
      </c>
      <c r="C3970" t="s">
        <v>14</v>
      </c>
      <c r="D3970">
        <v>39.952103428800001</v>
      </c>
      <c r="E3970">
        <v>-75.174737909000001</v>
      </c>
      <c r="F3970" t="s">
        <v>13868</v>
      </c>
      <c r="G3970">
        <v>376</v>
      </c>
      <c r="H3970">
        <v>4.5</v>
      </c>
      <c r="I3970" t="s">
        <v>13888</v>
      </c>
      <c r="J3970">
        <v>5</v>
      </c>
      <c r="K3970" t="s">
        <v>13889</v>
      </c>
      <c r="L3970" t="s">
        <v>13890</v>
      </c>
    </row>
    <row r="3971" spans="1:38" x14ac:dyDescent="0.3">
      <c r="A3971" t="s">
        <v>13866</v>
      </c>
      <c r="B3971" t="s">
        <v>13867</v>
      </c>
      <c r="C3971" t="s">
        <v>14</v>
      </c>
      <c r="D3971">
        <v>39.952103428800001</v>
      </c>
      <c r="E3971">
        <v>-75.174737909000001</v>
      </c>
      <c r="F3971" t="s">
        <v>13868</v>
      </c>
      <c r="G3971">
        <v>376</v>
      </c>
      <c r="H3971">
        <v>4.5</v>
      </c>
      <c r="I3971" t="s">
        <v>13891</v>
      </c>
      <c r="J3971">
        <v>5</v>
      </c>
      <c r="K3971" t="s">
        <v>13892</v>
      </c>
      <c r="L3971" t="s">
        <v>13893</v>
      </c>
    </row>
    <row r="3972" spans="1:38" x14ac:dyDescent="0.3">
      <c r="A3972" t="s">
        <v>13866</v>
      </c>
      <c r="B3972" t="s">
        <v>13867</v>
      </c>
      <c r="C3972" t="s">
        <v>14</v>
      </c>
      <c r="D3972">
        <v>39.952103428800001</v>
      </c>
      <c r="E3972">
        <v>-75.174737909000001</v>
      </c>
      <c r="F3972" t="s">
        <v>13868</v>
      </c>
      <c r="G3972">
        <v>376</v>
      </c>
      <c r="H3972">
        <v>4.5</v>
      </c>
      <c r="I3972" t="s">
        <v>13894</v>
      </c>
      <c r="J3972">
        <v>4</v>
      </c>
      <c r="K3972" t="s">
        <v>13895</v>
      </c>
      <c r="L3972" t="s">
        <v>13896</v>
      </c>
    </row>
    <row r="3973" spans="1:38" x14ac:dyDescent="0.3">
      <c r="A3973" t="s">
        <v>13897</v>
      </c>
      <c r="B3973" t="s">
        <v>11782</v>
      </c>
      <c r="C3973" t="s">
        <v>14</v>
      </c>
      <c r="D3973">
        <v>39.945501773300002</v>
      </c>
      <c r="E3973">
        <v>-75.165367759800006</v>
      </c>
      <c r="F3973" t="s">
        <v>13898</v>
      </c>
      <c r="G3973">
        <v>375</v>
      </c>
      <c r="H3973">
        <v>4</v>
      </c>
      <c r="I3973" t="s">
        <v>13899</v>
      </c>
      <c r="J3973">
        <v>5</v>
      </c>
      <c r="K3973" t="s">
        <v>13900</v>
      </c>
      <c r="L3973" t="s">
        <v>13901</v>
      </c>
    </row>
    <row r="3974" spans="1:38" x14ac:dyDescent="0.3">
      <c r="A3974" t="s">
        <v>13897</v>
      </c>
      <c r="B3974" t="s">
        <v>11782</v>
      </c>
      <c r="C3974" t="s">
        <v>14</v>
      </c>
      <c r="D3974">
        <v>39.945501773300002</v>
      </c>
      <c r="E3974">
        <v>-75.165367759800006</v>
      </c>
      <c r="F3974" t="s">
        <v>13898</v>
      </c>
      <c r="G3974">
        <v>375</v>
      </c>
      <c r="H3974">
        <v>4</v>
      </c>
      <c r="I3974" t="s">
        <v>13902</v>
      </c>
      <c r="J3974">
        <v>4</v>
      </c>
      <c r="K3974" t="s">
        <v>13903</v>
      </c>
      <c r="L3974" t="s">
        <v>13904</v>
      </c>
    </row>
    <row r="3975" spans="1:38" x14ac:dyDescent="0.3">
      <c r="A3975" t="s">
        <v>13897</v>
      </c>
      <c r="B3975" t="s">
        <v>11782</v>
      </c>
      <c r="C3975" t="s">
        <v>14</v>
      </c>
      <c r="D3975">
        <v>39.945501773300002</v>
      </c>
      <c r="E3975">
        <v>-75.165367759800006</v>
      </c>
      <c r="F3975" t="s">
        <v>13898</v>
      </c>
      <c r="G3975">
        <v>375</v>
      </c>
      <c r="H3975">
        <v>4</v>
      </c>
      <c r="I3975" t="s">
        <v>13905</v>
      </c>
      <c r="J3975">
        <v>1</v>
      </c>
      <c r="K3975" t="s">
        <v>13906</v>
      </c>
      <c r="L3975" t="s">
        <v>13907</v>
      </c>
      <c r="M3975" t="s">
        <v>11468</v>
      </c>
    </row>
    <row r="3976" spans="1:38" x14ac:dyDescent="0.3">
      <c r="A3976" t="s">
        <v>13897</v>
      </c>
      <c r="B3976" t="s">
        <v>11782</v>
      </c>
      <c r="C3976" t="s">
        <v>14</v>
      </c>
      <c r="D3976">
        <v>39.945501773300002</v>
      </c>
      <c r="E3976">
        <v>-75.165367759800006</v>
      </c>
      <c r="F3976" t="s">
        <v>13898</v>
      </c>
      <c r="G3976">
        <v>375</v>
      </c>
      <c r="H3976">
        <v>4</v>
      </c>
      <c r="I3976" t="s">
        <v>13908</v>
      </c>
      <c r="J3976">
        <v>5</v>
      </c>
      <c r="K3976" t="s">
        <v>13909</v>
      </c>
      <c r="L3976" t="s">
        <v>13910</v>
      </c>
    </row>
    <row r="3977" spans="1:38" x14ac:dyDescent="0.3">
      <c r="A3977" t="s">
        <v>13897</v>
      </c>
      <c r="B3977" t="s">
        <v>11782</v>
      </c>
      <c r="C3977" t="s">
        <v>14</v>
      </c>
      <c r="D3977">
        <v>39.945501773300002</v>
      </c>
      <c r="E3977">
        <v>-75.165367759800006</v>
      </c>
      <c r="F3977" t="s">
        <v>13898</v>
      </c>
      <c r="G3977">
        <v>375</v>
      </c>
      <c r="H3977">
        <v>4</v>
      </c>
      <c r="I3977" t="s">
        <v>13911</v>
      </c>
      <c r="J3977">
        <v>4</v>
      </c>
      <c r="K3977" t="s">
        <v>13912</v>
      </c>
      <c r="L3977" t="s">
        <v>13913</v>
      </c>
    </row>
    <row r="3978" spans="1:38" x14ac:dyDescent="0.3">
      <c r="A3978" t="s">
        <v>13897</v>
      </c>
      <c r="B3978" t="s">
        <v>11782</v>
      </c>
      <c r="C3978" t="s">
        <v>14</v>
      </c>
      <c r="D3978">
        <v>39.945501773300002</v>
      </c>
      <c r="E3978">
        <v>-75.165367759800006</v>
      </c>
      <c r="F3978" t="s">
        <v>13898</v>
      </c>
      <c r="G3978">
        <v>375</v>
      </c>
      <c r="H3978">
        <v>4</v>
      </c>
      <c r="I3978" t="s">
        <v>13914</v>
      </c>
      <c r="J3978">
        <v>4</v>
      </c>
      <c r="K3978" t="s">
        <v>13915</v>
      </c>
      <c r="L3978" t="s">
        <v>13916</v>
      </c>
      <c r="M3978" t="s">
        <v>13917</v>
      </c>
      <c r="N3978" t="s">
        <v>13918</v>
      </c>
      <c r="O3978" t="s">
        <v>13919</v>
      </c>
      <c r="P3978" t="s">
        <v>13920</v>
      </c>
      <c r="Q3978" t="s">
        <v>13921</v>
      </c>
      <c r="R3978" t="s">
        <v>13922</v>
      </c>
      <c r="S3978" t="s">
        <v>13923</v>
      </c>
      <c r="T3978" t="s">
        <v>13924</v>
      </c>
      <c r="U3978" t="s">
        <v>13925</v>
      </c>
      <c r="V3978" t="s">
        <v>13926</v>
      </c>
      <c r="W3978" t="s">
        <v>13927</v>
      </c>
      <c r="X3978" t="s">
        <v>13928</v>
      </c>
      <c r="Y3978" t="s">
        <v>13929</v>
      </c>
      <c r="Z3978" t="s">
        <v>13930</v>
      </c>
      <c r="AA3978" t="s">
        <v>13931</v>
      </c>
      <c r="AB3978" t="s">
        <v>13932</v>
      </c>
      <c r="AC3978" t="s">
        <v>13933</v>
      </c>
      <c r="AD3978" t="s">
        <v>13934</v>
      </c>
      <c r="AE3978" t="s">
        <v>13935</v>
      </c>
      <c r="AF3978" t="s">
        <v>13936</v>
      </c>
      <c r="AG3978" t="s">
        <v>13937</v>
      </c>
      <c r="AH3978" t="s">
        <v>13938</v>
      </c>
      <c r="AI3978" t="s">
        <v>13939</v>
      </c>
      <c r="AJ3978" t="s">
        <v>13940</v>
      </c>
      <c r="AK3978" t="s">
        <v>13941</v>
      </c>
      <c r="AL3978" t="s">
        <v>13942</v>
      </c>
    </row>
    <row r="3979" spans="1:38" x14ac:dyDescent="0.3">
      <c r="A3979" t="s">
        <v>13897</v>
      </c>
      <c r="B3979" t="s">
        <v>11782</v>
      </c>
      <c r="C3979" t="s">
        <v>14</v>
      </c>
      <c r="D3979">
        <v>39.945501773300002</v>
      </c>
      <c r="E3979">
        <v>-75.165367759800006</v>
      </c>
      <c r="F3979" t="s">
        <v>13898</v>
      </c>
      <c r="G3979">
        <v>375</v>
      </c>
      <c r="H3979">
        <v>4</v>
      </c>
      <c r="I3979" t="s">
        <v>13943</v>
      </c>
      <c r="J3979">
        <v>3</v>
      </c>
      <c r="K3979" t="s">
        <v>13944</v>
      </c>
      <c r="L3979" t="s">
        <v>13945</v>
      </c>
    </row>
    <row r="3980" spans="1:38" x14ac:dyDescent="0.3">
      <c r="A3980" t="s">
        <v>13897</v>
      </c>
      <c r="B3980" t="s">
        <v>11782</v>
      </c>
      <c r="C3980" t="s">
        <v>14</v>
      </c>
      <c r="D3980">
        <v>39.945501773300002</v>
      </c>
      <c r="E3980">
        <v>-75.165367759800006</v>
      </c>
      <c r="F3980" t="s">
        <v>13898</v>
      </c>
      <c r="G3980">
        <v>375</v>
      </c>
      <c r="H3980">
        <v>4</v>
      </c>
      <c r="I3980" t="s">
        <v>13946</v>
      </c>
      <c r="J3980">
        <v>4</v>
      </c>
      <c r="K3980" t="s">
        <v>13947</v>
      </c>
      <c r="L3980" t="s">
        <v>13948</v>
      </c>
    </row>
    <row r="3981" spans="1:38" x14ac:dyDescent="0.3">
      <c r="A3981" t="s">
        <v>13897</v>
      </c>
      <c r="B3981" t="s">
        <v>11782</v>
      </c>
      <c r="C3981" t="s">
        <v>14</v>
      </c>
      <c r="D3981">
        <v>39.945501773300002</v>
      </c>
      <c r="E3981">
        <v>-75.165367759800006</v>
      </c>
      <c r="F3981" t="s">
        <v>13898</v>
      </c>
      <c r="G3981">
        <v>375</v>
      </c>
      <c r="H3981">
        <v>4</v>
      </c>
      <c r="I3981" t="e">
        <f>-jz1EPrfXe6WQ_q7EXkflg</f>
        <v>#NAME?</v>
      </c>
      <c r="J3981">
        <v>4</v>
      </c>
      <c r="K3981" t="s">
        <v>13949</v>
      </c>
      <c r="L3981" t="s">
        <v>13950</v>
      </c>
    </row>
    <row r="3982" spans="1:38" x14ac:dyDescent="0.3">
      <c r="A3982" t="s">
        <v>13897</v>
      </c>
      <c r="B3982" t="s">
        <v>11782</v>
      </c>
      <c r="C3982" t="s">
        <v>14</v>
      </c>
      <c r="D3982">
        <v>39.945501773300002</v>
      </c>
      <c r="E3982">
        <v>-75.165367759800006</v>
      </c>
      <c r="F3982" t="s">
        <v>13898</v>
      </c>
      <c r="G3982">
        <v>375</v>
      </c>
      <c r="H3982">
        <v>4</v>
      </c>
      <c r="I3982" t="s">
        <v>13951</v>
      </c>
      <c r="J3982">
        <v>3</v>
      </c>
      <c r="K3982" t="s">
        <v>13952</v>
      </c>
      <c r="L3982" t="s">
        <v>13953</v>
      </c>
    </row>
    <row r="3983" spans="1:38" x14ac:dyDescent="0.3">
      <c r="A3983" t="s">
        <v>13954</v>
      </c>
      <c r="B3983" t="s">
        <v>13955</v>
      </c>
      <c r="C3983" t="s">
        <v>14</v>
      </c>
      <c r="D3983">
        <v>39.980483</v>
      </c>
      <c r="E3983">
        <v>-75.113029999999995</v>
      </c>
      <c r="F3983" t="s">
        <v>13956</v>
      </c>
      <c r="G3983">
        <v>372</v>
      </c>
      <c r="H3983">
        <v>4</v>
      </c>
      <c r="I3983" t="s">
        <v>13957</v>
      </c>
      <c r="J3983">
        <v>3</v>
      </c>
      <c r="K3983" t="s">
        <v>13958</v>
      </c>
      <c r="L3983" t="s">
        <v>13959</v>
      </c>
    </row>
    <row r="3984" spans="1:38" x14ac:dyDescent="0.3">
      <c r="A3984" t="s">
        <v>13954</v>
      </c>
      <c r="B3984" t="s">
        <v>13955</v>
      </c>
      <c r="C3984" t="s">
        <v>14</v>
      </c>
      <c r="D3984">
        <v>39.980483</v>
      </c>
      <c r="E3984">
        <v>-75.113029999999995</v>
      </c>
      <c r="F3984" t="s">
        <v>13956</v>
      </c>
      <c r="G3984">
        <v>372</v>
      </c>
      <c r="H3984">
        <v>4</v>
      </c>
      <c r="I3984" t="s">
        <v>13960</v>
      </c>
      <c r="J3984">
        <v>2</v>
      </c>
      <c r="K3984" t="s">
        <v>13961</v>
      </c>
      <c r="L3984" t="s">
        <v>13962</v>
      </c>
    </row>
    <row r="3985" spans="1:20" x14ac:dyDescent="0.3">
      <c r="A3985" t="s">
        <v>13954</v>
      </c>
      <c r="B3985" t="s">
        <v>13955</v>
      </c>
      <c r="C3985" t="s">
        <v>14</v>
      </c>
      <c r="D3985">
        <v>39.980483</v>
      </c>
      <c r="E3985">
        <v>-75.113029999999995</v>
      </c>
      <c r="F3985" t="s">
        <v>13956</v>
      </c>
      <c r="G3985">
        <v>372</v>
      </c>
      <c r="H3985">
        <v>4</v>
      </c>
      <c r="I3985" t="s">
        <v>13963</v>
      </c>
      <c r="J3985">
        <v>5</v>
      </c>
      <c r="L3985" t="s">
        <v>6769</v>
      </c>
    </row>
    <row r="3986" spans="1:20" x14ac:dyDescent="0.3">
      <c r="A3986" t="s">
        <v>13954</v>
      </c>
      <c r="B3986" t="s">
        <v>13955</v>
      </c>
      <c r="C3986" t="s">
        <v>14</v>
      </c>
      <c r="D3986">
        <v>39.980483</v>
      </c>
      <c r="E3986">
        <v>-75.113029999999995</v>
      </c>
      <c r="F3986" t="s">
        <v>13956</v>
      </c>
      <c r="G3986">
        <v>372</v>
      </c>
      <c r="H3986">
        <v>4</v>
      </c>
      <c r="I3986" t="s">
        <v>13964</v>
      </c>
      <c r="J3986">
        <v>5</v>
      </c>
      <c r="K3986" t="s">
        <v>13965</v>
      </c>
      <c r="L3986" t="s">
        <v>13966</v>
      </c>
    </row>
    <row r="3987" spans="1:20" x14ac:dyDescent="0.3">
      <c r="A3987" t="s">
        <v>13954</v>
      </c>
      <c r="B3987" t="s">
        <v>13955</v>
      </c>
      <c r="C3987" t="s">
        <v>14</v>
      </c>
      <c r="D3987">
        <v>39.980483</v>
      </c>
      <c r="E3987">
        <v>-75.113029999999995</v>
      </c>
      <c r="F3987" t="s">
        <v>13956</v>
      </c>
      <c r="G3987">
        <v>372</v>
      </c>
      <c r="H3987">
        <v>4</v>
      </c>
      <c r="I3987" t="s">
        <v>13967</v>
      </c>
      <c r="J3987">
        <v>5</v>
      </c>
      <c r="K3987" t="s">
        <v>13968</v>
      </c>
      <c r="L3987" t="s">
        <v>13969</v>
      </c>
    </row>
    <row r="3988" spans="1:20" x14ac:dyDescent="0.3">
      <c r="A3988" t="s">
        <v>13954</v>
      </c>
      <c r="B3988" t="s">
        <v>13955</v>
      </c>
      <c r="C3988" t="s">
        <v>14</v>
      </c>
      <c r="D3988">
        <v>39.980483</v>
      </c>
      <c r="E3988">
        <v>-75.113029999999995</v>
      </c>
      <c r="F3988" t="s">
        <v>13956</v>
      </c>
      <c r="G3988">
        <v>372</v>
      </c>
      <c r="H3988">
        <v>4</v>
      </c>
      <c r="I3988" t="s">
        <v>13970</v>
      </c>
      <c r="J3988">
        <v>3</v>
      </c>
      <c r="K3988" t="s">
        <v>13971</v>
      </c>
      <c r="L3988" t="s">
        <v>13972</v>
      </c>
    </row>
    <row r="3989" spans="1:20" x14ac:dyDescent="0.3">
      <c r="A3989" t="s">
        <v>13954</v>
      </c>
      <c r="B3989" t="s">
        <v>13955</v>
      </c>
      <c r="C3989" t="s">
        <v>14</v>
      </c>
      <c r="D3989">
        <v>39.980483</v>
      </c>
      <c r="E3989">
        <v>-75.113029999999995</v>
      </c>
      <c r="F3989" t="s">
        <v>13956</v>
      </c>
      <c r="G3989">
        <v>372</v>
      </c>
      <c r="H3989">
        <v>4</v>
      </c>
      <c r="I3989" t="s">
        <v>13973</v>
      </c>
      <c r="J3989">
        <v>4</v>
      </c>
      <c r="K3989" t="s">
        <v>13974</v>
      </c>
      <c r="L3989" t="s">
        <v>4192</v>
      </c>
    </row>
    <row r="3990" spans="1:20" x14ac:dyDescent="0.3">
      <c r="A3990" t="s">
        <v>13954</v>
      </c>
      <c r="B3990" t="s">
        <v>13955</v>
      </c>
      <c r="C3990" t="s">
        <v>14</v>
      </c>
      <c r="D3990">
        <v>39.980483</v>
      </c>
      <c r="E3990">
        <v>-75.113029999999995</v>
      </c>
      <c r="F3990" t="s">
        <v>13956</v>
      </c>
      <c r="G3990">
        <v>372</v>
      </c>
      <c r="H3990">
        <v>4</v>
      </c>
      <c r="I3990" t="s">
        <v>13975</v>
      </c>
      <c r="J3990">
        <v>5</v>
      </c>
      <c r="K3990" t="s">
        <v>13976</v>
      </c>
      <c r="L3990" t="s">
        <v>13977</v>
      </c>
    </row>
    <row r="3991" spans="1:20" x14ac:dyDescent="0.3">
      <c r="A3991" t="s">
        <v>13954</v>
      </c>
      <c r="B3991" t="s">
        <v>13955</v>
      </c>
      <c r="C3991" t="s">
        <v>14</v>
      </c>
      <c r="D3991">
        <v>39.980483</v>
      </c>
      <c r="E3991">
        <v>-75.113029999999995</v>
      </c>
      <c r="F3991" t="s">
        <v>13956</v>
      </c>
      <c r="G3991">
        <v>372</v>
      </c>
      <c r="H3991">
        <v>4</v>
      </c>
      <c r="I3991" t="s">
        <v>13978</v>
      </c>
      <c r="J3991">
        <v>5</v>
      </c>
      <c r="K3991" t="s">
        <v>13979</v>
      </c>
      <c r="L3991" t="s">
        <v>13980</v>
      </c>
      <c r="M3991" t="s">
        <v>13981</v>
      </c>
    </row>
    <row r="3992" spans="1:20" x14ac:dyDescent="0.3">
      <c r="A3992" t="s">
        <v>13954</v>
      </c>
      <c r="B3992" t="s">
        <v>13955</v>
      </c>
      <c r="C3992" t="s">
        <v>14</v>
      </c>
      <c r="D3992">
        <v>39.980483</v>
      </c>
      <c r="E3992">
        <v>-75.113029999999995</v>
      </c>
      <c r="F3992" t="s">
        <v>13956</v>
      </c>
      <c r="G3992">
        <v>372</v>
      </c>
      <c r="H3992">
        <v>4</v>
      </c>
      <c r="I3992" t="s">
        <v>13982</v>
      </c>
      <c r="J3992">
        <v>3</v>
      </c>
      <c r="K3992" t="s">
        <v>13983</v>
      </c>
      <c r="L3992" t="s">
        <v>13984</v>
      </c>
    </row>
    <row r="3993" spans="1:20" x14ac:dyDescent="0.3">
      <c r="A3993" t="s">
        <v>13985</v>
      </c>
      <c r="B3993" t="s">
        <v>13986</v>
      </c>
      <c r="C3993" t="s">
        <v>14</v>
      </c>
      <c r="D3993">
        <v>39.954349000000001</v>
      </c>
      <c r="E3993">
        <v>-75.202158600000004</v>
      </c>
      <c r="F3993" t="s">
        <v>13987</v>
      </c>
      <c r="G3993">
        <v>372</v>
      </c>
      <c r="H3993">
        <v>4</v>
      </c>
      <c r="I3993" t="s">
        <v>13988</v>
      </c>
      <c r="J3993">
        <v>5</v>
      </c>
      <c r="K3993" t="s">
        <v>13989</v>
      </c>
      <c r="L3993" t="s">
        <v>13990</v>
      </c>
    </row>
    <row r="3994" spans="1:20" x14ac:dyDescent="0.3">
      <c r="A3994" t="s">
        <v>13985</v>
      </c>
      <c r="B3994" t="s">
        <v>13986</v>
      </c>
      <c r="C3994" t="s">
        <v>14</v>
      </c>
      <c r="D3994">
        <v>39.954349000000001</v>
      </c>
      <c r="E3994">
        <v>-75.202158600000004</v>
      </c>
      <c r="F3994" t="s">
        <v>13987</v>
      </c>
      <c r="G3994">
        <v>372</v>
      </c>
      <c r="H3994">
        <v>4</v>
      </c>
      <c r="I3994" t="s">
        <v>13991</v>
      </c>
      <c r="J3994">
        <v>5</v>
      </c>
      <c r="K3994" t="s">
        <v>13992</v>
      </c>
      <c r="L3994" t="s">
        <v>13993</v>
      </c>
    </row>
    <row r="3995" spans="1:20" x14ac:dyDescent="0.3">
      <c r="A3995" t="s">
        <v>13985</v>
      </c>
      <c r="B3995" t="s">
        <v>13986</v>
      </c>
      <c r="C3995" t="s">
        <v>14</v>
      </c>
      <c r="D3995">
        <v>39.954349000000001</v>
      </c>
      <c r="E3995">
        <v>-75.202158600000004</v>
      </c>
      <c r="F3995" t="s">
        <v>13987</v>
      </c>
      <c r="G3995">
        <v>372</v>
      </c>
      <c r="H3995">
        <v>4</v>
      </c>
      <c r="I3995" t="s">
        <v>13994</v>
      </c>
      <c r="J3995">
        <v>5</v>
      </c>
      <c r="K3995" t="s">
        <v>13995</v>
      </c>
      <c r="L3995" t="s">
        <v>13996</v>
      </c>
    </row>
    <row r="3996" spans="1:20" x14ac:dyDescent="0.3">
      <c r="A3996" t="s">
        <v>13985</v>
      </c>
      <c r="B3996" t="s">
        <v>13986</v>
      </c>
      <c r="C3996" t="s">
        <v>14</v>
      </c>
      <c r="D3996">
        <v>39.954349000000001</v>
      </c>
      <c r="E3996">
        <v>-75.202158600000004</v>
      </c>
      <c r="F3996" t="s">
        <v>13987</v>
      </c>
      <c r="G3996">
        <v>372</v>
      </c>
      <c r="H3996">
        <v>4</v>
      </c>
      <c r="I3996" t="e">
        <f>-h90xt1Nhh0CKVWlDLNYRA</f>
        <v>#NAME?</v>
      </c>
      <c r="J3996">
        <v>3</v>
      </c>
      <c r="K3996" t="s">
        <v>13997</v>
      </c>
      <c r="L3996" t="s">
        <v>13998</v>
      </c>
    </row>
    <row r="3997" spans="1:20" x14ac:dyDescent="0.3">
      <c r="A3997" t="s">
        <v>13985</v>
      </c>
      <c r="B3997" t="s">
        <v>13986</v>
      </c>
      <c r="C3997" t="s">
        <v>14</v>
      </c>
      <c r="D3997">
        <v>39.954349000000001</v>
      </c>
      <c r="E3997">
        <v>-75.202158600000004</v>
      </c>
      <c r="F3997" t="s">
        <v>13987</v>
      </c>
      <c r="G3997">
        <v>372</v>
      </c>
      <c r="H3997">
        <v>4</v>
      </c>
      <c r="I3997" t="s">
        <v>13999</v>
      </c>
      <c r="J3997">
        <v>2</v>
      </c>
      <c r="K3997" t="s">
        <v>14000</v>
      </c>
      <c r="L3997" t="s">
        <v>14001</v>
      </c>
      <c r="M3997" t="s">
        <v>14002</v>
      </c>
      <c r="N3997" t="s">
        <v>14003</v>
      </c>
      <c r="O3997" t="s">
        <v>14004</v>
      </c>
      <c r="P3997" t="s">
        <v>14005</v>
      </c>
      <c r="Q3997" t="s">
        <v>14006</v>
      </c>
      <c r="R3997" t="s">
        <v>14007</v>
      </c>
      <c r="S3997" t="s">
        <v>14008</v>
      </c>
      <c r="T3997" t="s">
        <v>14009</v>
      </c>
    </row>
    <row r="3998" spans="1:20" x14ac:dyDescent="0.3">
      <c r="A3998" t="s">
        <v>13985</v>
      </c>
      <c r="B3998" t="s">
        <v>13986</v>
      </c>
      <c r="C3998" t="s">
        <v>14</v>
      </c>
      <c r="D3998">
        <v>39.954349000000001</v>
      </c>
      <c r="E3998">
        <v>-75.202158600000004</v>
      </c>
      <c r="F3998" t="s">
        <v>13987</v>
      </c>
      <c r="G3998">
        <v>372</v>
      </c>
      <c r="H3998">
        <v>4</v>
      </c>
      <c r="I3998" t="s">
        <v>14010</v>
      </c>
      <c r="J3998">
        <v>3</v>
      </c>
      <c r="K3998" t="s">
        <v>14011</v>
      </c>
      <c r="L3998" t="e">
        <f>-AjtCACwp1mnweQTSExP7Q</f>
        <v>#NAME?</v>
      </c>
    </row>
    <row r="3999" spans="1:20" x14ac:dyDescent="0.3">
      <c r="A3999" t="s">
        <v>13985</v>
      </c>
      <c r="B3999" t="s">
        <v>13986</v>
      </c>
      <c r="C3999" t="s">
        <v>14</v>
      </c>
      <c r="D3999">
        <v>39.954349000000001</v>
      </c>
      <c r="E3999">
        <v>-75.202158600000004</v>
      </c>
      <c r="F3999" t="s">
        <v>13987</v>
      </c>
      <c r="G3999">
        <v>372</v>
      </c>
      <c r="H3999">
        <v>4</v>
      </c>
      <c r="I3999" t="s">
        <v>14012</v>
      </c>
      <c r="J3999">
        <v>4</v>
      </c>
      <c r="K3999" t="s">
        <v>14013</v>
      </c>
      <c r="L3999" t="s">
        <v>14014</v>
      </c>
    </row>
    <row r="4000" spans="1:20" x14ac:dyDescent="0.3">
      <c r="A4000" t="s">
        <v>13985</v>
      </c>
      <c r="B4000" t="s">
        <v>13986</v>
      </c>
      <c r="C4000" t="s">
        <v>14</v>
      </c>
      <c r="D4000">
        <v>39.954349000000001</v>
      </c>
      <c r="E4000">
        <v>-75.202158600000004</v>
      </c>
      <c r="F4000" t="s">
        <v>13987</v>
      </c>
      <c r="G4000">
        <v>372</v>
      </c>
      <c r="H4000">
        <v>4</v>
      </c>
      <c r="I4000" t="s">
        <v>14015</v>
      </c>
      <c r="J4000">
        <v>4</v>
      </c>
      <c r="L4000" t="s">
        <v>14016</v>
      </c>
    </row>
    <row r="4001" spans="1:12" x14ac:dyDescent="0.3">
      <c r="A4001" t="s">
        <v>13985</v>
      </c>
      <c r="B4001" t="s">
        <v>13986</v>
      </c>
      <c r="C4001" t="s">
        <v>14</v>
      </c>
      <c r="D4001">
        <v>39.954349000000001</v>
      </c>
      <c r="E4001">
        <v>-75.202158600000004</v>
      </c>
      <c r="F4001" t="s">
        <v>13987</v>
      </c>
      <c r="G4001">
        <v>372</v>
      </c>
      <c r="H4001">
        <v>4</v>
      </c>
      <c r="I4001" t="s">
        <v>14017</v>
      </c>
      <c r="J4001">
        <v>2</v>
      </c>
      <c r="K4001" t="s">
        <v>14018</v>
      </c>
      <c r="L4001" t="s">
        <v>14019</v>
      </c>
    </row>
    <row r="4002" spans="1:12" x14ac:dyDescent="0.3">
      <c r="A4002" t="s">
        <v>13985</v>
      </c>
      <c r="B4002" t="s">
        <v>13986</v>
      </c>
      <c r="C4002" t="s">
        <v>14</v>
      </c>
      <c r="D4002">
        <v>39.954349000000001</v>
      </c>
      <c r="E4002">
        <v>-75.202158600000004</v>
      </c>
      <c r="F4002" t="s">
        <v>13987</v>
      </c>
      <c r="G4002">
        <v>372</v>
      </c>
      <c r="H4002">
        <v>4</v>
      </c>
      <c r="I4002" t="s">
        <v>14020</v>
      </c>
      <c r="J4002">
        <v>4</v>
      </c>
      <c r="K4002" t="s">
        <v>14021</v>
      </c>
      <c r="L4002" t="s">
        <v>14022</v>
      </c>
    </row>
    <row r="4003" spans="1:12" x14ac:dyDescent="0.3">
      <c r="A4003" t="s">
        <v>14023</v>
      </c>
      <c r="B4003" t="s">
        <v>14024</v>
      </c>
      <c r="C4003" t="s">
        <v>14</v>
      </c>
      <c r="D4003">
        <v>39.927411004900002</v>
      </c>
      <c r="E4003">
        <v>-75.155655518200007</v>
      </c>
      <c r="F4003" t="s">
        <v>14025</v>
      </c>
      <c r="G4003">
        <v>372</v>
      </c>
      <c r="H4003">
        <v>4.5</v>
      </c>
      <c r="I4003" t="s">
        <v>14026</v>
      </c>
      <c r="J4003">
        <v>4</v>
      </c>
      <c r="K4003" t="s">
        <v>14027</v>
      </c>
      <c r="L4003" t="s">
        <v>13845</v>
      </c>
    </row>
    <row r="4004" spans="1:12" x14ac:dyDescent="0.3">
      <c r="A4004" t="s">
        <v>14023</v>
      </c>
      <c r="B4004" t="s">
        <v>14024</v>
      </c>
      <c r="C4004" t="s">
        <v>14</v>
      </c>
      <c r="D4004">
        <v>39.927411004900002</v>
      </c>
      <c r="E4004">
        <v>-75.155655518200007</v>
      </c>
      <c r="F4004" t="s">
        <v>14025</v>
      </c>
      <c r="G4004">
        <v>372</v>
      </c>
      <c r="H4004">
        <v>4.5</v>
      </c>
      <c r="I4004" t="s">
        <v>14028</v>
      </c>
      <c r="J4004">
        <v>4</v>
      </c>
      <c r="K4004" t="s">
        <v>14029</v>
      </c>
      <c r="L4004" t="s">
        <v>8845</v>
      </c>
    </row>
    <row r="4005" spans="1:12" x14ac:dyDescent="0.3">
      <c r="A4005" t="s">
        <v>14023</v>
      </c>
      <c r="B4005" t="s">
        <v>14024</v>
      </c>
      <c r="C4005" t="s">
        <v>14</v>
      </c>
      <c r="D4005">
        <v>39.927411004900002</v>
      </c>
      <c r="E4005">
        <v>-75.155655518200007</v>
      </c>
      <c r="F4005" t="s">
        <v>14025</v>
      </c>
      <c r="G4005">
        <v>372</v>
      </c>
      <c r="H4005">
        <v>4.5</v>
      </c>
      <c r="I4005" t="s">
        <v>14030</v>
      </c>
      <c r="J4005">
        <v>5</v>
      </c>
      <c r="K4005" t="s">
        <v>14031</v>
      </c>
      <c r="L4005" t="s">
        <v>11407</v>
      </c>
    </row>
    <row r="4006" spans="1:12" x14ac:dyDescent="0.3">
      <c r="A4006" t="s">
        <v>14023</v>
      </c>
      <c r="B4006" t="s">
        <v>14024</v>
      </c>
      <c r="C4006" t="s">
        <v>14</v>
      </c>
      <c r="D4006">
        <v>39.927411004900002</v>
      </c>
      <c r="E4006">
        <v>-75.155655518200007</v>
      </c>
      <c r="F4006" t="s">
        <v>14025</v>
      </c>
      <c r="G4006">
        <v>372</v>
      </c>
      <c r="H4006">
        <v>4.5</v>
      </c>
      <c r="I4006" t="s">
        <v>14032</v>
      </c>
      <c r="J4006">
        <v>5</v>
      </c>
      <c r="L4006" t="s">
        <v>14033</v>
      </c>
    </row>
    <row r="4007" spans="1:12" x14ac:dyDescent="0.3">
      <c r="A4007" t="s">
        <v>14023</v>
      </c>
      <c r="B4007" t="s">
        <v>14024</v>
      </c>
      <c r="C4007" t="s">
        <v>14</v>
      </c>
      <c r="D4007">
        <v>39.927411004900002</v>
      </c>
      <c r="E4007">
        <v>-75.155655518200007</v>
      </c>
      <c r="F4007" t="s">
        <v>14025</v>
      </c>
      <c r="G4007">
        <v>372</v>
      </c>
      <c r="H4007">
        <v>4.5</v>
      </c>
      <c r="I4007" t="s">
        <v>14034</v>
      </c>
      <c r="J4007">
        <v>4</v>
      </c>
      <c r="K4007" t="s">
        <v>14035</v>
      </c>
      <c r="L4007" t="s">
        <v>14036</v>
      </c>
    </row>
    <row r="4008" spans="1:12" x14ac:dyDescent="0.3">
      <c r="A4008" t="s">
        <v>14023</v>
      </c>
      <c r="B4008" t="s">
        <v>14024</v>
      </c>
      <c r="C4008" t="s">
        <v>14</v>
      </c>
      <c r="D4008">
        <v>39.927411004900002</v>
      </c>
      <c r="E4008">
        <v>-75.155655518200007</v>
      </c>
      <c r="F4008" t="s">
        <v>14025</v>
      </c>
      <c r="G4008">
        <v>372</v>
      </c>
      <c r="H4008">
        <v>4.5</v>
      </c>
      <c r="I4008" t="s">
        <v>14037</v>
      </c>
      <c r="J4008">
        <v>5</v>
      </c>
      <c r="K4008" t="s">
        <v>14038</v>
      </c>
      <c r="L4008" t="s">
        <v>14039</v>
      </c>
    </row>
    <row r="4009" spans="1:12" x14ac:dyDescent="0.3">
      <c r="A4009" t="s">
        <v>14023</v>
      </c>
      <c r="B4009" t="s">
        <v>14024</v>
      </c>
      <c r="C4009" t="s">
        <v>14</v>
      </c>
      <c r="D4009">
        <v>39.927411004900002</v>
      </c>
      <c r="E4009">
        <v>-75.155655518200007</v>
      </c>
      <c r="F4009" t="s">
        <v>14025</v>
      </c>
      <c r="G4009">
        <v>372</v>
      </c>
      <c r="H4009">
        <v>4.5</v>
      </c>
      <c r="I4009" t="s">
        <v>14040</v>
      </c>
      <c r="J4009">
        <v>4</v>
      </c>
      <c r="K4009" t="s">
        <v>14041</v>
      </c>
      <c r="L4009" t="s">
        <v>11939</v>
      </c>
    </row>
    <row r="4010" spans="1:12" x14ac:dyDescent="0.3">
      <c r="A4010" t="s">
        <v>14023</v>
      </c>
      <c r="B4010" t="s">
        <v>14024</v>
      </c>
      <c r="C4010" t="s">
        <v>14</v>
      </c>
      <c r="D4010">
        <v>39.927411004900002</v>
      </c>
      <c r="E4010">
        <v>-75.155655518200007</v>
      </c>
      <c r="F4010" t="s">
        <v>14025</v>
      </c>
      <c r="G4010">
        <v>372</v>
      </c>
      <c r="H4010">
        <v>4.5</v>
      </c>
      <c r="I4010" t="s">
        <v>14042</v>
      </c>
      <c r="J4010">
        <v>5</v>
      </c>
      <c r="K4010" t="s">
        <v>14043</v>
      </c>
      <c r="L4010" t="s">
        <v>14044</v>
      </c>
    </row>
    <row r="4011" spans="1:12" x14ac:dyDescent="0.3">
      <c r="A4011" t="s">
        <v>14023</v>
      </c>
      <c r="B4011" t="s">
        <v>14024</v>
      </c>
      <c r="C4011" t="s">
        <v>14</v>
      </c>
      <c r="D4011">
        <v>39.927411004900002</v>
      </c>
      <c r="E4011">
        <v>-75.155655518200007</v>
      </c>
      <c r="F4011" t="s">
        <v>14025</v>
      </c>
      <c r="G4011">
        <v>372</v>
      </c>
      <c r="H4011">
        <v>4.5</v>
      </c>
      <c r="I4011" t="s">
        <v>14045</v>
      </c>
      <c r="J4011">
        <v>3</v>
      </c>
      <c r="K4011" t="s">
        <v>14046</v>
      </c>
      <c r="L4011" t="s">
        <v>763</v>
      </c>
    </row>
    <row r="4012" spans="1:12" x14ac:dyDescent="0.3">
      <c r="A4012" t="s">
        <v>14023</v>
      </c>
      <c r="B4012" t="s">
        <v>14024</v>
      </c>
      <c r="C4012" t="s">
        <v>14</v>
      </c>
      <c r="D4012">
        <v>39.927411004900002</v>
      </c>
      <c r="E4012">
        <v>-75.155655518200007</v>
      </c>
      <c r="F4012" t="s">
        <v>14025</v>
      </c>
      <c r="G4012">
        <v>372</v>
      </c>
      <c r="H4012">
        <v>4.5</v>
      </c>
      <c r="I4012" t="s">
        <v>14047</v>
      </c>
      <c r="J4012">
        <v>5</v>
      </c>
      <c r="L4012" t="s">
        <v>14048</v>
      </c>
    </row>
    <row r="4013" spans="1:12" x14ac:dyDescent="0.3">
      <c r="A4013" t="s">
        <v>14049</v>
      </c>
      <c r="B4013" t="s">
        <v>14050</v>
      </c>
      <c r="C4013" t="s">
        <v>14</v>
      </c>
      <c r="D4013">
        <v>39.953519493800002</v>
      </c>
      <c r="E4013">
        <v>-75.144811499799999</v>
      </c>
      <c r="F4013" t="s">
        <v>14051</v>
      </c>
      <c r="G4013">
        <v>371</v>
      </c>
      <c r="H4013">
        <v>4</v>
      </c>
      <c r="I4013" t="s">
        <v>14052</v>
      </c>
      <c r="J4013">
        <v>4</v>
      </c>
      <c r="K4013" t="s">
        <v>14053</v>
      </c>
      <c r="L4013" t="e">
        <f>-RJwE6yuoGtEnI9RiVqmMQ</f>
        <v>#NAME?</v>
      </c>
    </row>
    <row r="4014" spans="1:12" x14ac:dyDescent="0.3">
      <c r="A4014" t="s">
        <v>14049</v>
      </c>
      <c r="B4014" t="s">
        <v>14050</v>
      </c>
      <c r="C4014" t="s">
        <v>14</v>
      </c>
      <c r="D4014">
        <v>39.953519493800002</v>
      </c>
      <c r="E4014">
        <v>-75.144811499799999</v>
      </c>
      <c r="F4014" t="s">
        <v>14051</v>
      </c>
      <c r="G4014">
        <v>371</v>
      </c>
      <c r="H4014">
        <v>4</v>
      </c>
      <c r="I4014" t="s">
        <v>14054</v>
      </c>
      <c r="J4014">
        <v>5</v>
      </c>
      <c r="K4014" t="s">
        <v>14055</v>
      </c>
      <c r="L4014" t="s">
        <v>14056</v>
      </c>
    </row>
    <row r="4015" spans="1:12" x14ac:dyDescent="0.3">
      <c r="A4015" t="s">
        <v>14049</v>
      </c>
      <c r="B4015" t="s">
        <v>14050</v>
      </c>
      <c r="C4015" t="s">
        <v>14</v>
      </c>
      <c r="D4015">
        <v>39.953519493800002</v>
      </c>
      <c r="E4015">
        <v>-75.144811499799999</v>
      </c>
      <c r="F4015" t="s">
        <v>14051</v>
      </c>
      <c r="G4015">
        <v>371</v>
      </c>
      <c r="H4015">
        <v>4</v>
      </c>
      <c r="I4015" t="s">
        <v>14057</v>
      </c>
      <c r="J4015">
        <v>5</v>
      </c>
      <c r="K4015" t="s">
        <v>14058</v>
      </c>
      <c r="L4015" t="s">
        <v>14059</v>
      </c>
    </row>
    <row r="4016" spans="1:12" x14ac:dyDescent="0.3">
      <c r="A4016" t="s">
        <v>14049</v>
      </c>
      <c r="B4016" t="s">
        <v>14050</v>
      </c>
      <c r="C4016" t="s">
        <v>14</v>
      </c>
      <c r="D4016">
        <v>39.953519493800002</v>
      </c>
      <c r="E4016">
        <v>-75.144811499799999</v>
      </c>
      <c r="F4016" t="s">
        <v>14051</v>
      </c>
      <c r="G4016">
        <v>371</v>
      </c>
      <c r="H4016">
        <v>4</v>
      </c>
      <c r="I4016" t="s">
        <v>14060</v>
      </c>
      <c r="J4016">
        <v>5</v>
      </c>
      <c r="K4016" t="s">
        <v>14061</v>
      </c>
      <c r="L4016" t="s">
        <v>14062</v>
      </c>
    </row>
    <row r="4017" spans="1:19" x14ac:dyDescent="0.3">
      <c r="A4017" t="s">
        <v>14049</v>
      </c>
      <c r="B4017" t="s">
        <v>14050</v>
      </c>
      <c r="C4017" t="s">
        <v>14</v>
      </c>
      <c r="D4017">
        <v>39.953519493800002</v>
      </c>
      <c r="E4017">
        <v>-75.144811499799999</v>
      </c>
      <c r="F4017" t="s">
        <v>14051</v>
      </c>
      <c r="G4017">
        <v>371</v>
      </c>
      <c r="H4017">
        <v>4</v>
      </c>
      <c r="I4017" t="s">
        <v>14063</v>
      </c>
      <c r="J4017">
        <v>4</v>
      </c>
      <c r="K4017" t="s">
        <v>14064</v>
      </c>
      <c r="L4017" t="s">
        <v>14065</v>
      </c>
    </row>
    <row r="4018" spans="1:19" x14ac:dyDescent="0.3">
      <c r="A4018" t="s">
        <v>14049</v>
      </c>
      <c r="B4018" t="s">
        <v>14050</v>
      </c>
      <c r="C4018" t="s">
        <v>14</v>
      </c>
      <c r="D4018">
        <v>39.953519493800002</v>
      </c>
      <c r="E4018">
        <v>-75.144811499799999</v>
      </c>
      <c r="F4018" t="s">
        <v>14051</v>
      </c>
      <c r="G4018">
        <v>371</v>
      </c>
      <c r="H4018">
        <v>4</v>
      </c>
      <c r="I4018" t="s">
        <v>14066</v>
      </c>
      <c r="J4018">
        <v>4</v>
      </c>
      <c r="K4018" t="s">
        <v>14067</v>
      </c>
      <c r="L4018" t="s">
        <v>5576</v>
      </c>
    </row>
    <row r="4019" spans="1:19" x14ac:dyDescent="0.3">
      <c r="A4019" t="s">
        <v>14049</v>
      </c>
      <c r="B4019" t="s">
        <v>14050</v>
      </c>
      <c r="C4019" t="s">
        <v>14</v>
      </c>
      <c r="D4019">
        <v>39.953519493800002</v>
      </c>
      <c r="E4019">
        <v>-75.144811499799999</v>
      </c>
      <c r="F4019" t="s">
        <v>14051</v>
      </c>
      <c r="G4019">
        <v>371</v>
      </c>
      <c r="H4019">
        <v>4</v>
      </c>
      <c r="I4019" t="s">
        <v>14068</v>
      </c>
      <c r="J4019">
        <v>4</v>
      </c>
      <c r="L4019" t="s">
        <v>14069</v>
      </c>
    </row>
    <row r="4020" spans="1:19" x14ac:dyDescent="0.3">
      <c r="A4020" t="s">
        <v>14049</v>
      </c>
      <c r="B4020" t="s">
        <v>14050</v>
      </c>
      <c r="C4020" t="s">
        <v>14</v>
      </c>
      <c r="D4020">
        <v>39.953519493800002</v>
      </c>
      <c r="E4020">
        <v>-75.144811499799999</v>
      </c>
      <c r="F4020" t="s">
        <v>14051</v>
      </c>
      <c r="G4020">
        <v>371</v>
      </c>
      <c r="H4020">
        <v>4</v>
      </c>
      <c r="I4020" t="s">
        <v>14070</v>
      </c>
      <c r="J4020">
        <v>3</v>
      </c>
      <c r="K4020" t="s">
        <v>14071</v>
      </c>
      <c r="L4020" t="s">
        <v>14072</v>
      </c>
    </row>
    <row r="4021" spans="1:19" x14ac:dyDescent="0.3">
      <c r="A4021" t="s">
        <v>14049</v>
      </c>
      <c r="B4021" t="s">
        <v>14050</v>
      </c>
      <c r="C4021" t="s">
        <v>14</v>
      </c>
      <c r="D4021">
        <v>39.953519493800002</v>
      </c>
      <c r="E4021">
        <v>-75.144811499799999</v>
      </c>
      <c r="F4021" t="s">
        <v>14051</v>
      </c>
      <c r="G4021">
        <v>371</v>
      </c>
      <c r="H4021">
        <v>4</v>
      </c>
      <c r="I4021" t="s">
        <v>14073</v>
      </c>
      <c r="J4021">
        <v>4</v>
      </c>
      <c r="K4021" t="s">
        <v>14074</v>
      </c>
      <c r="L4021" t="s">
        <v>14075</v>
      </c>
    </row>
    <row r="4022" spans="1:19" x14ac:dyDescent="0.3">
      <c r="A4022" t="s">
        <v>14049</v>
      </c>
      <c r="B4022" t="s">
        <v>14050</v>
      </c>
      <c r="C4022" t="s">
        <v>14</v>
      </c>
      <c r="D4022">
        <v>39.953519493800002</v>
      </c>
      <c r="E4022">
        <v>-75.144811499799999</v>
      </c>
      <c r="F4022" t="s">
        <v>14051</v>
      </c>
      <c r="G4022">
        <v>371</v>
      </c>
      <c r="H4022">
        <v>4</v>
      </c>
      <c r="I4022" t="s">
        <v>14076</v>
      </c>
      <c r="J4022">
        <v>5</v>
      </c>
      <c r="K4022" t="s">
        <v>14077</v>
      </c>
      <c r="L4022" t="s">
        <v>14078</v>
      </c>
    </row>
    <row r="4023" spans="1:19" x14ac:dyDescent="0.3">
      <c r="A4023" t="s">
        <v>14079</v>
      </c>
      <c r="B4023" t="s">
        <v>14080</v>
      </c>
      <c r="C4023" t="s">
        <v>14</v>
      </c>
      <c r="D4023">
        <v>39.961903499999998</v>
      </c>
      <c r="E4023">
        <v>-75.1543329</v>
      </c>
      <c r="F4023" t="s">
        <v>14081</v>
      </c>
      <c r="G4023">
        <v>370</v>
      </c>
      <c r="H4023">
        <v>4</v>
      </c>
      <c r="I4023" t="s">
        <v>14082</v>
      </c>
      <c r="J4023">
        <v>4</v>
      </c>
      <c r="K4023" t="s">
        <v>14083</v>
      </c>
      <c r="L4023" t="s">
        <v>2629</v>
      </c>
    </row>
    <row r="4024" spans="1:19" x14ac:dyDescent="0.3">
      <c r="A4024" t="s">
        <v>14079</v>
      </c>
      <c r="B4024" t="s">
        <v>14080</v>
      </c>
      <c r="C4024" t="s">
        <v>14</v>
      </c>
      <c r="D4024">
        <v>39.961903499999998</v>
      </c>
      <c r="E4024">
        <v>-75.1543329</v>
      </c>
      <c r="F4024" t="s">
        <v>14081</v>
      </c>
      <c r="G4024">
        <v>370</v>
      </c>
      <c r="H4024">
        <v>4</v>
      </c>
      <c r="I4024" t="s">
        <v>14084</v>
      </c>
      <c r="J4024">
        <v>5</v>
      </c>
      <c r="K4024" t="s">
        <v>14085</v>
      </c>
      <c r="L4024" t="s">
        <v>14086</v>
      </c>
      <c r="M4024" t="s">
        <v>14087</v>
      </c>
      <c r="N4024" t="s">
        <v>14088</v>
      </c>
      <c r="O4024" t="s">
        <v>14089</v>
      </c>
      <c r="P4024" t="s">
        <v>14090</v>
      </c>
      <c r="Q4024" t="s">
        <v>14091</v>
      </c>
      <c r="R4024" t="s">
        <v>14092</v>
      </c>
      <c r="S4024" t="s">
        <v>14093</v>
      </c>
    </row>
    <row r="4025" spans="1:19" x14ac:dyDescent="0.3">
      <c r="A4025" t="s">
        <v>14079</v>
      </c>
      <c r="B4025" t="s">
        <v>14080</v>
      </c>
      <c r="C4025" t="s">
        <v>14</v>
      </c>
      <c r="D4025">
        <v>39.961903499999998</v>
      </c>
      <c r="E4025">
        <v>-75.1543329</v>
      </c>
      <c r="F4025" t="s">
        <v>14081</v>
      </c>
      <c r="G4025">
        <v>370</v>
      </c>
      <c r="H4025">
        <v>4</v>
      </c>
      <c r="I4025" t="s">
        <v>14094</v>
      </c>
      <c r="J4025">
        <v>3</v>
      </c>
      <c r="L4025" t="s">
        <v>7311</v>
      </c>
    </row>
    <row r="4026" spans="1:19" x14ac:dyDescent="0.3">
      <c r="A4026" t="s">
        <v>14079</v>
      </c>
      <c r="B4026" t="s">
        <v>14080</v>
      </c>
      <c r="C4026" t="s">
        <v>14</v>
      </c>
      <c r="D4026">
        <v>39.961903499999998</v>
      </c>
      <c r="E4026">
        <v>-75.1543329</v>
      </c>
      <c r="F4026" t="s">
        <v>14081</v>
      </c>
      <c r="G4026">
        <v>370</v>
      </c>
      <c r="H4026">
        <v>4</v>
      </c>
      <c r="I4026" t="s">
        <v>14095</v>
      </c>
      <c r="J4026">
        <v>4</v>
      </c>
      <c r="K4026" t="s">
        <v>14096</v>
      </c>
      <c r="L4026" t="s">
        <v>14097</v>
      </c>
    </row>
    <row r="4027" spans="1:19" x14ac:dyDescent="0.3">
      <c r="A4027" t="s">
        <v>14079</v>
      </c>
      <c r="B4027" t="s">
        <v>14080</v>
      </c>
      <c r="C4027" t="s">
        <v>14</v>
      </c>
      <c r="D4027">
        <v>39.961903499999998</v>
      </c>
      <c r="E4027">
        <v>-75.1543329</v>
      </c>
      <c r="F4027" t="s">
        <v>14081</v>
      </c>
      <c r="G4027">
        <v>370</v>
      </c>
      <c r="H4027">
        <v>4</v>
      </c>
      <c r="I4027" t="s">
        <v>14098</v>
      </c>
      <c r="J4027">
        <v>4</v>
      </c>
      <c r="K4027" t="s">
        <v>14099</v>
      </c>
      <c r="L4027" t="s">
        <v>14100</v>
      </c>
    </row>
    <row r="4028" spans="1:19" x14ac:dyDescent="0.3">
      <c r="A4028" t="s">
        <v>14079</v>
      </c>
      <c r="B4028" t="s">
        <v>14080</v>
      </c>
      <c r="C4028" t="s">
        <v>14</v>
      </c>
      <c r="D4028">
        <v>39.961903499999998</v>
      </c>
      <c r="E4028">
        <v>-75.1543329</v>
      </c>
      <c r="F4028" t="s">
        <v>14081</v>
      </c>
      <c r="G4028">
        <v>370</v>
      </c>
      <c r="H4028">
        <v>4</v>
      </c>
      <c r="I4028" t="s">
        <v>14101</v>
      </c>
      <c r="J4028">
        <v>4</v>
      </c>
      <c r="K4028" t="s">
        <v>14102</v>
      </c>
      <c r="L4028" t="s">
        <v>688</v>
      </c>
    </row>
    <row r="4029" spans="1:19" x14ac:dyDescent="0.3">
      <c r="A4029" t="s">
        <v>14079</v>
      </c>
      <c r="B4029" t="s">
        <v>14080</v>
      </c>
      <c r="C4029" t="s">
        <v>14</v>
      </c>
      <c r="D4029">
        <v>39.961903499999998</v>
      </c>
      <c r="E4029">
        <v>-75.1543329</v>
      </c>
      <c r="F4029" t="s">
        <v>14081</v>
      </c>
      <c r="G4029">
        <v>370</v>
      </c>
      <c r="H4029">
        <v>4</v>
      </c>
      <c r="I4029" t="s">
        <v>14103</v>
      </c>
      <c r="J4029">
        <v>3</v>
      </c>
      <c r="L4029" t="s">
        <v>4696</v>
      </c>
    </row>
    <row r="4030" spans="1:19" x14ac:dyDescent="0.3">
      <c r="A4030" t="s">
        <v>14079</v>
      </c>
      <c r="B4030" t="s">
        <v>14080</v>
      </c>
      <c r="C4030" t="s">
        <v>14</v>
      </c>
      <c r="D4030">
        <v>39.961903499999998</v>
      </c>
      <c r="E4030">
        <v>-75.1543329</v>
      </c>
      <c r="F4030" t="s">
        <v>14081</v>
      </c>
      <c r="G4030">
        <v>370</v>
      </c>
      <c r="H4030">
        <v>4</v>
      </c>
      <c r="I4030" t="s">
        <v>14104</v>
      </c>
      <c r="J4030">
        <v>1</v>
      </c>
      <c r="K4030" t="s">
        <v>14105</v>
      </c>
      <c r="L4030" t="s">
        <v>14106</v>
      </c>
    </row>
    <row r="4031" spans="1:19" x14ac:dyDescent="0.3">
      <c r="A4031" t="s">
        <v>14079</v>
      </c>
      <c r="B4031" t="s">
        <v>14080</v>
      </c>
      <c r="C4031" t="s">
        <v>14</v>
      </c>
      <c r="D4031">
        <v>39.961903499999998</v>
      </c>
      <c r="E4031">
        <v>-75.1543329</v>
      </c>
      <c r="F4031" t="s">
        <v>14081</v>
      </c>
      <c r="G4031">
        <v>370</v>
      </c>
      <c r="H4031">
        <v>4</v>
      </c>
      <c r="I4031" t="s">
        <v>14107</v>
      </c>
      <c r="J4031">
        <v>4</v>
      </c>
      <c r="K4031" t="s">
        <v>14108</v>
      </c>
      <c r="L4031" t="s">
        <v>14109</v>
      </c>
    </row>
    <row r="4032" spans="1:19" x14ac:dyDescent="0.3">
      <c r="A4032" t="s">
        <v>14079</v>
      </c>
      <c r="B4032" t="s">
        <v>14080</v>
      </c>
      <c r="C4032" t="s">
        <v>14</v>
      </c>
      <c r="D4032">
        <v>39.961903499999998</v>
      </c>
      <c r="E4032">
        <v>-75.1543329</v>
      </c>
      <c r="F4032" t="s">
        <v>14081</v>
      </c>
      <c r="G4032">
        <v>370</v>
      </c>
      <c r="H4032">
        <v>4</v>
      </c>
      <c r="I4032" t="s">
        <v>14110</v>
      </c>
      <c r="J4032">
        <v>4</v>
      </c>
      <c r="K4032" t="s">
        <v>14111</v>
      </c>
      <c r="L4032" t="s">
        <v>14112</v>
      </c>
    </row>
    <row r="4033" spans="1:24" x14ac:dyDescent="0.3">
      <c r="A4033" t="s">
        <v>14113</v>
      </c>
      <c r="B4033" t="s">
        <v>14114</v>
      </c>
      <c r="C4033" t="s">
        <v>14</v>
      </c>
      <c r="D4033">
        <v>39.924584000000003</v>
      </c>
      <c r="E4033">
        <v>-75.172675999999996</v>
      </c>
      <c r="F4033" t="s">
        <v>14115</v>
      </c>
      <c r="G4033">
        <v>369</v>
      </c>
      <c r="H4033">
        <v>4.5</v>
      </c>
      <c r="I4033" t="s">
        <v>14116</v>
      </c>
      <c r="J4033">
        <v>5</v>
      </c>
      <c r="K4033" t="s">
        <v>14117</v>
      </c>
      <c r="L4033" t="s">
        <v>14118</v>
      </c>
    </row>
    <row r="4034" spans="1:24" x14ac:dyDescent="0.3">
      <c r="A4034" t="s">
        <v>14113</v>
      </c>
      <c r="B4034" t="s">
        <v>14114</v>
      </c>
      <c r="C4034" t="s">
        <v>14</v>
      </c>
      <c r="D4034">
        <v>39.924584000000003</v>
      </c>
      <c r="E4034">
        <v>-75.172675999999996</v>
      </c>
      <c r="F4034" t="s">
        <v>14115</v>
      </c>
      <c r="G4034">
        <v>369</v>
      </c>
      <c r="H4034">
        <v>4.5</v>
      </c>
      <c r="I4034" t="s">
        <v>14119</v>
      </c>
      <c r="J4034">
        <v>5</v>
      </c>
      <c r="K4034" t="s">
        <v>14120</v>
      </c>
      <c r="L4034" t="s">
        <v>14121</v>
      </c>
    </row>
    <row r="4035" spans="1:24" x14ac:dyDescent="0.3">
      <c r="A4035" t="s">
        <v>14113</v>
      </c>
      <c r="B4035" t="s">
        <v>14114</v>
      </c>
      <c r="C4035" t="s">
        <v>14</v>
      </c>
      <c r="D4035">
        <v>39.924584000000003</v>
      </c>
      <c r="E4035">
        <v>-75.172675999999996</v>
      </c>
      <c r="F4035" t="s">
        <v>14115</v>
      </c>
      <c r="G4035">
        <v>369</v>
      </c>
      <c r="H4035">
        <v>4.5</v>
      </c>
      <c r="I4035" t="s">
        <v>14122</v>
      </c>
      <c r="J4035">
        <v>4</v>
      </c>
      <c r="L4035" t="s">
        <v>14123</v>
      </c>
    </row>
    <row r="4036" spans="1:24" x14ac:dyDescent="0.3">
      <c r="A4036" t="s">
        <v>14113</v>
      </c>
      <c r="B4036" t="s">
        <v>14114</v>
      </c>
      <c r="C4036" t="s">
        <v>14</v>
      </c>
      <c r="D4036">
        <v>39.924584000000003</v>
      </c>
      <c r="E4036">
        <v>-75.172675999999996</v>
      </c>
      <c r="F4036" t="s">
        <v>14115</v>
      </c>
      <c r="G4036">
        <v>369</v>
      </c>
      <c r="H4036">
        <v>4.5</v>
      </c>
      <c r="I4036" t="s">
        <v>14124</v>
      </c>
      <c r="J4036">
        <v>5</v>
      </c>
      <c r="K4036" t="s">
        <v>14125</v>
      </c>
      <c r="L4036" t="s">
        <v>2852</v>
      </c>
    </row>
    <row r="4037" spans="1:24" x14ac:dyDescent="0.3">
      <c r="A4037" t="s">
        <v>14113</v>
      </c>
      <c r="B4037" t="s">
        <v>14114</v>
      </c>
      <c r="C4037" t="s">
        <v>14</v>
      </c>
      <c r="D4037">
        <v>39.924584000000003</v>
      </c>
      <c r="E4037">
        <v>-75.172675999999996</v>
      </c>
      <c r="F4037" t="s">
        <v>14115</v>
      </c>
      <c r="G4037">
        <v>369</v>
      </c>
      <c r="H4037">
        <v>4.5</v>
      </c>
      <c r="I4037" t="s">
        <v>14126</v>
      </c>
      <c r="J4037">
        <v>5</v>
      </c>
      <c r="L4037" t="s">
        <v>14127</v>
      </c>
    </row>
    <row r="4038" spans="1:24" x14ac:dyDescent="0.3">
      <c r="A4038" t="s">
        <v>14113</v>
      </c>
      <c r="B4038" t="s">
        <v>14114</v>
      </c>
      <c r="C4038" t="s">
        <v>14</v>
      </c>
      <c r="D4038">
        <v>39.924584000000003</v>
      </c>
      <c r="E4038">
        <v>-75.172675999999996</v>
      </c>
      <c r="F4038" t="s">
        <v>14115</v>
      </c>
      <c r="G4038">
        <v>369</v>
      </c>
      <c r="H4038">
        <v>4.5</v>
      </c>
      <c r="I4038" t="s">
        <v>14128</v>
      </c>
      <c r="J4038">
        <v>5</v>
      </c>
      <c r="L4038" t="s">
        <v>14129</v>
      </c>
    </row>
    <row r="4039" spans="1:24" x14ac:dyDescent="0.3">
      <c r="A4039" t="s">
        <v>14113</v>
      </c>
      <c r="B4039" t="s">
        <v>14114</v>
      </c>
      <c r="C4039" t="s">
        <v>14</v>
      </c>
      <c r="D4039">
        <v>39.924584000000003</v>
      </c>
      <c r="E4039">
        <v>-75.172675999999996</v>
      </c>
      <c r="F4039" t="s">
        <v>14115</v>
      </c>
      <c r="G4039">
        <v>369</v>
      </c>
      <c r="H4039">
        <v>4.5</v>
      </c>
      <c r="I4039" t="s">
        <v>14130</v>
      </c>
      <c r="J4039">
        <v>2</v>
      </c>
      <c r="K4039" t="s">
        <v>14131</v>
      </c>
      <c r="L4039" t="s">
        <v>14132</v>
      </c>
    </row>
    <row r="4040" spans="1:24" x14ac:dyDescent="0.3">
      <c r="A4040" t="s">
        <v>14113</v>
      </c>
      <c r="B4040" t="s">
        <v>14114</v>
      </c>
      <c r="C4040" t="s">
        <v>14</v>
      </c>
      <c r="D4040">
        <v>39.924584000000003</v>
      </c>
      <c r="E4040">
        <v>-75.172675999999996</v>
      </c>
      <c r="F4040" t="s">
        <v>14115</v>
      </c>
      <c r="G4040">
        <v>369</v>
      </c>
      <c r="H4040">
        <v>4.5</v>
      </c>
      <c r="I4040" t="s">
        <v>14133</v>
      </c>
      <c r="J4040">
        <v>5</v>
      </c>
      <c r="K4040" t="s">
        <v>14134</v>
      </c>
      <c r="L4040" t="s">
        <v>14135</v>
      </c>
    </row>
    <row r="4041" spans="1:24" x14ac:dyDescent="0.3">
      <c r="A4041" t="s">
        <v>14113</v>
      </c>
      <c r="B4041" t="s">
        <v>14114</v>
      </c>
      <c r="C4041" t="s">
        <v>14</v>
      </c>
      <c r="D4041">
        <v>39.924584000000003</v>
      </c>
      <c r="E4041">
        <v>-75.172675999999996</v>
      </c>
      <c r="F4041" t="s">
        <v>14115</v>
      </c>
      <c r="G4041">
        <v>369</v>
      </c>
      <c r="H4041">
        <v>4.5</v>
      </c>
      <c r="I4041" t="s">
        <v>14136</v>
      </c>
      <c r="J4041">
        <v>1</v>
      </c>
      <c r="K4041" t="s">
        <v>14137</v>
      </c>
      <c r="L4041" t="s">
        <v>14138</v>
      </c>
    </row>
    <row r="4042" spans="1:24" x14ac:dyDescent="0.3">
      <c r="A4042" t="s">
        <v>14113</v>
      </c>
      <c r="B4042" t="s">
        <v>14114</v>
      </c>
      <c r="C4042" t="s">
        <v>14</v>
      </c>
      <c r="D4042">
        <v>39.924584000000003</v>
      </c>
      <c r="E4042">
        <v>-75.172675999999996</v>
      </c>
      <c r="F4042" t="s">
        <v>14115</v>
      </c>
      <c r="G4042">
        <v>369</v>
      </c>
      <c r="H4042">
        <v>4.5</v>
      </c>
      <c r="I4042" t="s">
        <v>14139</v>
      </c>
      <c r="J4042">
        <v>5</v>
      </c>
      <c r="K4042" t="s">
        <v>14140</v>
      </c>
      <c r="L4042" t="s">
        <v>14141</v>
      </c>
    </row>
    <row r="4043" spans="1:24" x14ac:dyDescent="0.3">
      <c r="A4043" t="s">
        <v>14142</v>
      </c>
      <c r="B4043" t="s">
        <v>14143</v>
      </c>
      <c r="C4043" t="s">
        <v>14</v>
      </c>
      <c r="D4043">
        <v>39.9472825</v>
      </c>
      <c r="E4043">
        <v>-75.153627799999995</v>
      </c>
      <c r="F4043" t="s">
        <v>14144</v>
      </c>
      <c r="G4043">
        <v>368</v>
      </c>
      <c r="H4043">
        <v>4.5</v>
      </c>
      <c r="I4043" t="s">
        <v>14145</v>
      </c>
      <c r="J4043">
        <v>5</v>
      </c>
      <c r="K4043" t="s">
        <v>14146</v>
      </c>
      <c r="L4043" t="s">
        <v>14147</v>
      </c>
      <c r="M4043" t="s">
        <v>14148</v>
      </c>
      <c r="N4043" t="s">
        <v>14149</v>
      </c>
      <c r="O4043" t="s">
        <v>14150</v>
      </c>
    </row>
    <row r="4044" spans="1:24" x14ac:dyDescent="0.3">
      <c r="A4044" t="s">
        <v>14142</v>
      </c>
      <c r="B4044" t="s">
        <v>14143</v>
      </c>
      <c r="C4044" t="s">
        <v>14</v>
      </c>
      <c r="D4044">
        <v>39.9472825</v>
      </c>
      <c r="E4044">
        <v>-75.153627799999995</v>
      </c>
      <c r="F4044" t="s">
        <v>14144</v>
      </c>
      <c r="G4044">
        <v>368</v>
      </c>
      <c r="H4044">
        <v>4.5</v>
      </c>
      <c r="I4044" t="s">
        <v>14151</v>
      </c>
      <c r="J4044">
        <v>5</v>
      </c>
      <c r="L4044" t="s">
        <v>14152</v>
      </c>
    </row>
    <row r="4045" spans="1:24" x14ac:dyDescent="0.3">
      <c r="A4045" t="s">
        <v>14142</v>
      </c>
      <c r="B4045" t="s">
        <v>14143</v>
      </c>
      <c r="C4045" t="s">
        <v>14</v>
      </c>
      <c r="D4045">
        <v>39.9472825</v>
      </c>
      <c r="E4045">
        <v>-75.153627799999995</v>
      </c>
      <c r="F4045" t="s">
        <v>14144</v>
      </c>
      <c r="G4045">
        <v>368</v>
      </c>
      <c r="H4045">
        <v>4.5</v>
      </c>
      <c r="I4045" t="s">
        <v>14153</v>
      </c>
      <c r="J4045">
        <v>5</v>
      </c>
      <c r="K4045" t="s">
        <v>14154</v>
      </c>
      <c r="L4045" t="s">
        <v>14155</v>
      </c>
      <c r="M4045" t="s">
        <v>14156</v>
      </c>
      <c r="N4045" t="s">
        <v>14157</v>
      </c>
      <c r="O4045" t="s">
        <v>14158</v>
      </c>
      <c r="P4045" t="s">
        <v>14159</v>
      </c>
      <c r="Q4045" t="s">
        <v>14160</v>
      </c>
      <c r="R4045" t="s">
        <v>14161</v>
      </c>
      <c r="S4045" t="s">
        <v>14162</v>
      </c>
      <c r="T4045" t="s">
        <v>14163</v>
      </c>
      <c r="U4045" t="s">
        <v>14164</v>
      </c>
      <c r="V4045" t="s">
        <v>14165</v>
      </c>
      <c r="W4045" t="s">
        <v>14166</v>
      </c>
      <c r="X4045" t="s">
        <v>5452</v>
      </c>
    </row>
    <row r="4046" spans="1:24" x14ac:dyDescent="0.3">
      <c r="A4046" t="s">
        <v>14142</v>
      </c>
      <c r="B4046" t="s">
        <v>14143</v>
      </c>
      <c r="C4046" t="s">
        <v>14</v>
      </c>
      <c r="D4046">
        <v>39.9472825</v>
      </c>
      <c r="E4046">
        <v>-75.153627799999995</v>
      </c>
      <c r="F4046" t="s">
        <v>14144</v>
      </c>
      <c r="G4046">
        <v>368</v>
      </c>
      <c r="H4046">
        <v>4.5</v>
      </c>
      <c r="I4046" t="s">
        <v>14167</v>
      </c>
      <c r="J4046">
        <v>4</v>
      </c>
      <c r="K4046" t="s">
        <v>14168</v>
      </c>
      <c r="L4046" t="s">
        <v>14072</v>
      </c>
    </row>
    <row r="4047" spans="1:24" x14ac:dyDescent="0.3">
      <c r="A4047" t="s">
        <v>14142</v>
      </c>
      <c r="B4047" t="s">
        <v>14143</v>
      </c>
      <c r="C4047" t="s">
        <v>14</v>
      </c>
      <c r="D4047">
        <v>39.9472825</v>
      </c>
      <c r="E4047">
        <v>-75.153627799999995</v>
      </c>
      <c r="F4047" t="s">
        <v>14144</v>
      </c>
      <c r="G4047">
        <v>368</v>
      </c>
      <c r="H4047">
        <v>4.5</v>
      </c>
      <c r="I4047" t="s">
        <v>14169</v>
      </c>
      <c r="J4047">
        <v>5</v>
      </c>
      <c r="K4047" t="s">
        <v>14170</v>
      </c>
      <c r="L4047" t="s">
        <v>14171</v>
      </c>
    </row>
    <row r="4048" spans="1:24" x14ac:dyDescent="0.3">
      <c r="A4048" t="s">
        <v>14142</v>
      </c>
      <c r="B4048" t="s">
        <v>14143</v>
      </c>
      <c r="C4048" t="s">
        <v>14</v>
      </c>
      <c r="D4048">
        <v>39.9472825</v>
      </c>
      <c r="E4048">
        <v>-75.153627799999995</v>
      </c>
      <c r="F4048" t="s">
        <v>14144</v>
      </c>
      <c r="G4048">
        <v>368</v>
      </c>
      <c r="H4048">
        <v>4.5</v>
      </c>
      <c r="I4048" t="s">
        <v>14172</v>
      </c>
      <c r="J4048">
        <v>5</v>
      </c>
      <c r="K4048" t="s">
        <v>14173</v>
      </c>
      <c r="L4048" t="s">
        <v>14174</v>
      </c>
    </row>
    <row r="4049" spans="1:20" x14ac:dyDescent="0.3">
      <c r="A4049" t="s">
        <v>14142</v>
      </c>
      <c r="B4049" t="s">
        <v>14143</v>
      </c>
      <c r="C4049" t="s">
        <v>14</v>
      </c>
      <c r="D4049">
        <v>39.9472825</v>
      </c>
      <c r="E4049">
        <v>-75.153627799999995</v>
      </c>
      <c r="F4049" t="s">
        <v>14144</v>
      </c>
      <c r="G4049">
        <v>368</v>
      </c>
      <c r="H4049">
        <v>4.5</v>
      </c>
      <c r="I4049" t="s">
        <v>14175</v>
      </c>
      <c r="J4049">
        <v>5</v>
      </c>
      <c r="K4049" t="s">
        <v>14176</v>
      </c>
      <c r="L4049" t="s">
        <v>14177</v>
      </c>
    </row>
    <row r="4050" spans="1:20" x14ac:dyDescent="0.3">
      <c r="A4050" t="s">
        <v>14142</v>
      </c>
      <c r="B4050" t="s">
        <v>14143</v>
      </c>
      <c r="C4050" t="s">
        <v>14</v>
      </c>
      <c r="D4050">
        <v>39.9472825</v>
      </c>
      <c r="E4050">
        <v>-75.153627799999995</v>
      </c>
      <c r="F4050" t="s">
        <v>14144</v>
      </c>
      <c r="G4050">
        <v>368</v>
      </c>
      <c r="H4050">
        <v>4.5</v>
      </c>
      <c r="I4050" t="s">
        <v>14178</v>
      </c>
      <c r="J4050">
        <v>3</v>
      </c>
      <c r="K4050" t="s">
        <v>14179</v>
      </c>
      <c r="L4050" t="s">
        <v>14180</v>
      </c>
    </row>
    <row r="4051" spans="1:20" x14ac:dyDescent="0.3">
      <c r="A4051" t="s">
        <v>14142</v>
      </c>
      <c r="B4051" t="s">
        <v>14143</v>
      </c>
      <c r="C4051" t="s">
        <v>14</v>
      </c>
      <c r="D4051">
        <v>39.9472825</v>
      </c>
      <c r="E4051">
        <v>-75.153627799999995</v>
      </c>
      <c r="F4051" t="s">
        <v>14144</v>
      </c>
      <c r="G4051">
        <v>368</v>
      </c>
      <c r="H4051">
        <v>4.5</v>
      </c>
      <c r="I4051" t="s">
        <v>14181</v>
      </c>
      <c r="J4051">
        <v>5</v>
      </c>
      <c r="K4051" t="s">
        <v>14182</v>
      </c>
      <c r="L4051" t="s">
        <v>14183</v>
      </c>
    </row>
    <row r="4052" spans="1:20" x14ac:dyDescent="0.3">
      <c r="A4052" t="s">
        <v>14142</v>
      </c>
      <c r="B4052" t="s">
        <v>14143</v>
      </c>
      <c r="C4052" t="s">
        <v>14</v>
      </c>
      <c r="D4052">
        <v>39.9472825</v>
      </c>
      <c r="E4052">
        <v>-75.153627799999995</v>
      </c>
      <c r="F4052" t="s">
        <v>14144</v>
      </c>
      <c r="G4052">
        <v>368</v>
      </c>
      <c r="H4052">
        <v>4.5</v>
      </c>
      <c r="I4052" t="s">
        <v>14184</v>
      </c>
      <c r="J4052">
        <v>4</v>
      </c>
      <c r="K4052" t="s">
        <v>14185</v>
      </c>
      <c r="L4052" t="s">
        <v>8418</v>
      </c>
    </row>
    <row r="4053" spans="1:20" x14ac:dyDescent="0.3">
      <c r="A4053" t="s">
        <v>14186</v>
      </c>
      <c r="B4053" t="s">
        <v>14187</v>
      </c>
      <c r="C4053" t="s">
        <v>14</v>
      </c>
      <c r="D4053">
        <v>39.944571000000003</v>
      </c>
      <c r="E4053">
        <v>-75.171678999999997</v>
      </c>
      <c r="F4053" t="s">
        <v>14188</v>
      </c>
      <c r="G4053">
        <v>368</v>
      </c>
      <c r="H4053">
        <v>4</v>
      </c>
      <c r="I4053" t="s">
        <v>14189</v>
      </c>
      <c r="J4053">
        <v>4</v>
      </c>
      <c r="K4053" t="s">
        <v>14190</v>
      </c>
      <c r="L4053" t="s">
        <v>4299</v>
      </c>
    </row>
    <row r="4054" spans="1:20" x14ac:dyDescent="0.3">
      <c r="A4054" t="s">
        <v>14186</v>
      </c>
      <c r="B4054" t="s">
        <v>14187</v>
      </c>
      <c r="C4054" t="s">
        <v>14</v>
      </c>
      <c r="D4054">
        <v>39.944571000000003</v>
      </c>
      <c r="E4054">
        <v>-75.171678999999997</v>
      </c>
      <c r="F4054" t="s">
        <v>14188</v>
      </c>
      <c r="G4054">
        <v>368</v>
      </c>
      <c r="H4054">
        <v>4</v>
      </c>
      <c r="I4054" t="s">
        <v>14191</v>
      </c>
      <c r="J4054">
        <v>3</v>
      </c>
      <c r="K4054" t="s">
        <v>14192</v>
      </c>
      <c r="L4054" t="s">
        <v>763</v>
      </c>
    </row>
    <row r="4055" spans="1:20" x14ac:dyDescent="0.3">
      <c r="A4055" t="s">
        <v>14186</v>
      </c>
      <c r="B4055" t="s">
        <v>14187</v>
      </c>
      <c r="C4055" t="s">
        <v>14</v>
      </c>
      <c r="D4055">
        <v>39.944571000000003</v>
      </c>
      <c r="E4055">
        <v>-75.171678999999997</v>
      </c>
      <c r="F4055" t="s">
        <v>14188</v>
      </c>
      <c r="G4055">
        <v>368</v>
      </c>
      <c r="H4055">
        <v>4</v>
      </c>
      <c r="I4055" t="s">
        <v>14193</v>
      </c>
      <c r="J4055">
        <v>3</v>
      </c>
      <c r="K4055" t="s">
        <v>14194</v>
      </c>
      <c r="L4055" t="s">
        <v>14195</v>
      </c>
      <c r="M4055" t="s">
        <v>14196</v>
      </c>
      <c r="N4055" t="s">
        <v>14197</v>
      </c>
      <c r="O4055" t="s">
        <v>14198</v>
      </c>
      <c r="P4055" t="s">
        <v>14199</v>
      </c>
      <c r="Q4055" t="s">
        <v>14200</v>
      </c>
      <c r="R4055" t="s">
        <v>14201</v>
      </c>
      <c r="S4055" t="s">
        <v>14202</v>
      </c>
      <c r="T4055" t="s">
        <v>5717</v>
      </c>
    </row>
    <row r="4056" spans="1:20" x14ac:dyDescent="0.3">
      <c r="A4056" t="s">
        <v>14186</v>
      </c>
      <c r="B4056" t="s">
        <v>14187</v>
      </c>
      <c r="C4056" t="s">
        <v>14</v>
      </c>
      <c r="D4056">
        <v>39.944571000000003</v>
      </c>
      <c r="E4056">
        <v>-75.171678999999997</v>
      </c>
      <c r="F4056" t="s">
        <v>14188</v>
      </c>
      <c r="G4056">
        <v>368</v>
      </c>
      <c r="H4056">
        <v>4</v>
      </c>
      <c r="I4056" t="s">
        <v>14203</v>
      </c>
      <c r="J4056">
        <v>3</v>
      </c>
      <c r="K4056" t="s">
        <v>14204</v>
      </c>
      <c r="L4056" t="s">
        <v>14205</v>
      </c>
    </row>
    <row r="4057" spans="1:20" x14ac:dyDescent="0.3">
      <c r="A4057" t="s">
        <v>14186</v>
      </c>
      <c r="B4057" t="s">
        <v>14187</v>
      </c>
      <c r="C4057" t="s">
        <v>14</v>
      </c>
      <c r="D4057">
        <v>39.944571000000003</v>
      </c>
      <c r="E4057">
        <v>-75.171678999999997</v>
      </c>
      <c r="F4057" t="s">
        <v>14188</v>
      </c>
      <c r="G4057">
        <v>368</v>
      </c>
      <c r="H4057">
        <v>4</v>
      </c>
      <c r="I4057" t="s">
        <v>14206</v>
      </c>
      <c r="J4057">
        <v>4</v>
      </c>
      <c r="K4057" t="s">
        <v>14207</v>
      </c>
      <c r="L4057" t="s">
        <v>14208</v>
      </c>
    </row>
    <row r="4058" spans="1:20" x14ac:dyDescent="0.3">
      <c r="A4058" t="s">
        <v>14186</v>
      </c>
      <c r="B4058" t="s">
        <v>14187</v>
      </c>
      <c r="C4058" t="s">
        <v>14</v>
      </c>
      <c r="D4058">
        <v>39.944571000000003</v>
      </c>
      <c r="E4058">
        <v>-75.171678999999997</v>
      </c>
      <c r="F4058" t="s">
        <v>14188</v>
      </c>
      <c r="G4058">
        <v>368</v>
      </c>
      <c r="H4058">
        <v>4</v>
      </c>
      <c r="I4058" t="s">
        <v>14209</v>
      </c>
      <c r="J4058">
        <v>4</v>
      </c>
      <c r="K4058" t="s">
        <v>14210</v>
      </c>
      <c r="L4058" t="s">
        <v>14211</v>
      </c>
    </row>
    <row r="4059" spans="1:20" x14ac:dyDescent="0.3">
      <c r="A4059" t="s">
        <v>14186</v>
      </c>
      <c r="B4059" t="s">
        <v>14187</v>
      </c>
      <c r="C4059" t="s">
        <v>14</v>
      </c>
      <c r="D4059">
        <v>39.944571000000003</v>
      </c>
      <c r="E4059">
        <v>-75.171678999999997</v>
      </c>
      <c r="F4059" t="s">
        <v>14188</v>
      </c>
      <c r="G4059">
        <v>368</v>
      </c>
      <c r="H4059">
        <v>4</v>
      </c>
      <c r="I4059" t="s">
        <v>14212</v>
      </c>
      <c r="J4059">
        <v>4</v>
      </c>
      <c r="K4059" t="s">
        <v>14213</v>
      </c>
      <c r="L4059" t="s">
        <v>14214</v>
      </c>
    </row>
    <row r="4060" spans="1:20" x14ac:dyDescent="0.3">
      <c r="A4060" t="s">
        <v>14186</v>
      </c>
      <c r="B4060" t="s">
        <v>14187</v>
      </c>
      <c r="C4060" t="s">
        <v>14</v>
      </c>
      <c r="D4060">
        <v>39.944571000000003</v>
      </c>
      <c r="E4060">
        <v>-75.171678999999997</v>
      </c>
      <c r="F4060" t="s">
        <v>14188</v>
      </c>
      <c r="G4060">
        <v>368</v>
      </c>
      <c r="H4060">
        <v>4</v>
      </c>
      <c r="I4060" t="s">
        <v>14215</v>
      </c>
      <c r="J4060">
        <v>5</v>
      </c>
      <c r="L4060" t="s">
        <v>14216</v>
      </c>
    </row>
    <row r="4061" spans="1:20" x14ac:dyDescent="0.3">
      <c r="A4061" t="s">
        <v>14186</v>
      </c>
      <c r="B4061" t="s">
        <v>14187</v>
      </c>
      <c r="C4061" t="s">
        <v>14</v>
      </c>
      <c r="D4061">
        <v>39.944571000000003</v>
      </c>
      <c r="E4061">
        <v>-75.171678999999997</v>
      </c>
      <c r="F4061" t="s">
        <v>14188</v>
      </c>
      <c r="G4061">
        <v>368</v>
      </c>
      <c r="H4061">
        <v>4</v>
      </c>
      <c r="I4061" t="s">
        <v>14217</v>
      </c>
      <c r="J4061">
        <v>5</v>
      </c>
      <c r="K4061" t="s">
        <v>14218</v>
      </c>
      <c r="L4061" t="s">
        <v>14219</v>
      </c>
    </row>
    <row r="4062" spans="1:20" x14ac:dyDescent="0.3">
      <c r="A4062" t="s">
        <v>14186</v>
      </c>
      <c r="B4062" t="s">
        <v>14187</v>
      </c>
      <c r="C4062" t="s">
        <v>14</v>
      </c>
      <c r="D4062">
        <v>39.944571000000003</v>
      </c>
      <c r="E4062">
        <v>-75.171678999999997</v>
      </c>
      <c r="F4062" t="s">
        <v>14188</v>
      </c>
      <c r="G4062">
        <v>368</v>
      </c>
      <c r="H4062">
        <v>4</v>
      </c>
      <c r="I4062" t="s">
        <v>14220</v>
      </c>
      <c r="J4062">
        <v>5</v>
      </c>
      <c r="K4062" t="s">
        <v>14221</v>
      </c>
      <c r="L4062" t="s">
        <v>14222</v>
      </c>
    </row>
    <row r="4063" spans="1:20" x14ac:dyDescent="0.3">
      <c r="A4063" t="s">
        <v>14223</v>
      </c>
      <c r="B4063" t="s">
        <v>14224</v>
      </c>
      <c r="C4063" t="s">
        <v>14</v>
      </c>
      <c r="D4063">
        <v>40.063420700000002</v>
      </c>
      <c r="E4063">
        <v>-75.153124399999996</v>
      </c>
      <c r="F4063" t="s">
        <v>14225</v>
      </c>
      <c r="G4063">
        <v>368</v>
      </c>
      <c r="H4063">
        <v>3.5</v>
      </c>
      <c r="I4063" t="s">
        <v>14226</v>
      </c>
      <c r="J4063">
        <v>1</v>
      </c>
      <c r="K4063" t="s">
        <v>14227</v>
      </c>
      <c r="L4063" t="s">
        <v>14228</v>
      </c>
    </row>
    <row r="4064" spans="1:20" x14ac:dyDescent="0.3">
      <c r="A4064" t="s">
        <v>14223</v>
      </c>
      <c r="B4064" t="s">
        <v>14224</v>
      </c>
      <c r="C4064" t="s">
        <v>14</v>
      </c>
      <c r="D4064">
        <v>40.063420700000002</v>
      </c>
      <c r="E4064">
        <v>-75.153124399999996</v>
      </c>
      <c r="F4064" t="s">
        <v>14225</v>
      </c>
      <c r="G4064">
        <v>368</v>
      </c>
      <c r="H4064">
        <v>3.5</v>
      </c>
      <c r="I4064" t="s">
        <v>14229</v>
      </c>
      <c r="J4064">
        <v>5</v>
      </c>
      <c r="K4064" t="s">
        <v>14230</v>
      </c>
      <c r="L4064" t="s">
        <v>14231</v>
      </c>
    </row>
    <row r="4065" spans="1:12" x14ac:dyDescent="0.3">
      <c r="A4065" t="s">
        <v>14223</v>
      </c>
      <c r="B4065" t="s">
        <v>14224</v>
      </c>
      <c r="C4065" t="s">
        <v>14</v>
      </c>
      <c r="D4065">
        <v>40.063420700000002</v>
      </c>
      <c r="E4065">
        <v>-75.153124399999996</v>
      </c>
      <c r="F4065" t="s">
        <v>14225</v>
      </c>
      <c r="G4065">
        <v>368</v>
      </c>
      <c r="H4065">
        <v>3.5</v>
      </c>
      <c r="I4065" t="s">
        <v>14232</v>
      </c>
      <c r="J4065">
        <v>5</v>
      </c>
      <c r="K4065" t="s">
        <v>14233</v>
      </c>
      <c r="L4065" t="s">
        <v>14234</v>
      </c>
    </row>
    <row r="4066" spans="1:12" x14ac:dyDescent="0.3">
      <c r="A4066" t="s">
        <v>14223</v>
      </c>
      <c r="B4066" t="s">
        <v>14224</v>
      </c>
      <c r="C4066" t="s">
        <v>14</v>
      </c>
      <c r="D4066">
        <v>40.063420700000002</v>
      </c>
      <c r="E4066">
        <v>-75.153124399999996</v>
      </c>
      <c r="F4066" t="s">
        <v>14225</v>
      </c>
      <c r="G4066">
        <v>368</v>
      </c>
      <c r="H4066">
        <v>3.5</v>
      </c>
      <c r="I4066" t="s">
        <v>14235</v>
      </c>
      <c r="J4066">
        <v>4</v>
      </c>
      <c r="K4066" t="s">
        <v>14236</v>
      </c>
      <c r="L4066" t="s">
        <v>14237</v>
      </c>
    </row>
    <row r="4067" spans="1:12" x14ac:dyDescent="0.3">
      <c r="A4067" t="s">
        <v>14223</v>
      </c>
      <c r="B4067" t="s">
        <v>14224</v>
      </c>
      <c r="C4067" t="s">
        <v>14</v>
      </c>
      <c r="D4067">
        <v>40.063420700000002</v>
      </c>
      <c r="E4067">
        <v>-75.153124399999996</v>
      </c>
      <c r="F4067" t="s">
        <v>14225</v>
      </c>
      <c r="G4067">
        <v>368</v>
      </c>
      <c r="H4067">
        <v>3.5</v>
      </c>
      <c r="I4067" t="s">
        <v>14238</v>
      </c>
      <c r="J4067">
        <v>5</v>
      </c>
      <c r="K4067" t="s">
        <v>14239</v>
      </c>
      <c r="L4067" t="s">
        <v>14240</v>
      </c>
    </row>
    <row r="4068" spans="1:12" x14ac:dyDescent="0.3">
      <c r="A4068" t="s">
        <v>14223</v>
      </c>
      <c r="B4068" t="s">
        <v>14224</v>
      </c>
      <c r="C4068" t="s">
        <v>14</v>
      </c>
      <c r="D4068">
        <v>40.063420700000002</v>
      </c>
      <c r="E4068">
        <v>-75.153124399999996</v>
      </c>
      <c r="F4068" t="s">
        <v>14225</v>
      </c>
      <c r="G4068">
        <v>368</v>
      </c>
      <c r="H4068">
        <v>3.5</v>
      </c>
      <c r="I4068" t="s">
        <v>14241</v>
      </c>
      <c r="J4068">
        <v>2</v>
      </c>
      <c r="K4068" t="s">
        <v>14242</v>
      </c>
      <c r="L4068" t="s">
        <v>14243</v>
      </c>
    </row>
    <row r="4069" spans="1:12" x14ac:dyDescent="0.3">
      <c r="A4069" t="s">
        <v>14223</v>
      </c>
      <c r="B4069" t="s">
        <v>14224</v>
      </c>
      <c r="C4069" t="s">
        <v>14</v>
      </c>
      <c r="D4069">
        <v>40.063420700000002</v>
      </c>
      <c r="E4069">
        <v>-75.153124399999996</v>
      </c>
      <c r="F4069" t="s">
        <v>14225</v>
      </c>
      <c r="G4069">
        <v>368</v>
      </c>
      <c r="H4069">
        <v>3.5</v>
      </c>
      <c r="I4069" t="s">
        <v>14244</v>
      </c>
      <c r="J4069">
        <v>1</v>
      </c>
      <c r="K4069" t="s">
        <v>14245</v>
      </c>
      <c r="L4069" t="s">
        <v>14246</v>
      </c>
    </row>
    <row r="4070" spans="1:12" x14ac:dyDescent="0.3">
      <c r="A4070" t="s">
        <v>14223</v>
      </c>
      <c r="B4070" t="s">
        <v>14224</v>
      </c>
      <c r="C4070" t="s">
        <v>14</v>
      </c>
      <c r="D4070">
        <v>40.063420700000002</v>
      </c>
      <c r="E4070">
        <v>-75.153124399999996</v>
      </c>
      <c r="F4070" t="s">
        <v>14225</v>
      </c>
      <c r="G4070">
        <v>368</v>
      </c>
      <c r="H4070">
        <v>3.5</v>
      </c>
      <c r="I4070" t="s">
        <v>14247</v>
      </c>
      <c r="J4070">
        <v>5</v>
      </c>
      <c r="K4070" t="s">
        <v>14248</v>
      </c>
      <c r="L4070" t="s">
        <v>14249</v>
      </c>
    </row>
    <row r="4071" spans="1:12" x14ac:dyDescent="0.3">
      <c r="A4071" t="s">
        <v>14223</v>
      </c>
      <c r="B4071" t="s">
        <v>14224</v>
      </c>
      <c r="C4071" t="s">
        <v>14</v>
      </c>
      <c r="D4071">
        <v>40.063420700000002</v>
      </c>
      <c r="E4071">
        <v>-75.153124399999996</v>
      </c>
      <c r="F4071" t="s">
        <v>14225</v>
      </c>
      <c r="G4071">
        <v>368</v>
      </c>
      <c r="H4071">
        <v>3.5</v>
      </c>
      <c r="I4071" t="s">
        <v>14250</v>
      </c>
      <c r="J4071">
        <v>3</v>
      </c>
      <c r="K4071" t="s">
        <v>14251</v>
      </c>
      <c r="L4071" t="s">
        <v>14252</v>
      </c>
    </row>
    <row r="4072" spans="1:12" x14ac:dyDescent="0.3">
      <c r="A4072" t="s">
        <v>14223</v>
      </c>
      <c r="B4072" t="s">
        <v>14224</v>
      </c>
      <c r="C4072" t="s">
        <v>14</v>
      </c>
      <c r="D4072">
        <v>40.063420700000002</v>
      </c>
      <c r="E4072">
        <v>-75.153124399999996</v>
      </c>
      <c r="F4072" t="s">
        <v>14225</v>
      </c>
      <c r="G4072">
        <v>368</v>
      </c>
      <c r="H4072">
        <v>3.5</v>
      </c>
      <c r="I4072" t="s">
        <v>14253</v>
      </c>
      <c r="J4072">
        <v>4</v>
      </c>
      <c r="K4072" t="s">
        <v>14254</v>
      </c>
      <c r="L4072" t="s">
        <v>14255</v>
      </c>
    </row>
    <row r="4073" spans="1:12" x14ac:dyDescent="0.3">
      <c r="A4073" t="s">
        <v>14256</v>
      </c>
      <c r="B4073" t="s">
        <v>14257</v>
      </c>
      <c r="C4073" t="s">
        <v>14</v>
      </c>
      <c r="D4073">
        <v>39.949483600000001</v>
      </c>
      <c r="E4073">
        <v>-75.160666199999994</v>
      </c>
      <c r="F4073" t="s">
        <v>14258</v>
      </c>
      <c r="G4073">
        <v>368</v>
      </c>
      <c r="H4073">
        <v>4</v>
      </c>
      <c r="I4073" t="s">
        <v>14259</v>
      </c>
      <c r="J4073">
        <v>5</v>
      </c>
      <c r="K4073" t="s">
        <v>14260</v>
      </c>
      <c r="L4073" t="s">
        <v>14261</v>
      </c>
    </row>
    <row r="4074" spans="1:12" x14ac:dyDescent="0.3">
      <c r="A4074" t="s">
        <v>14256</v>
      </c>
      <c r="B4074" t="s">
        <v>14257</v>
      </c>
      <c r="C4074" t="s">
        <v>14</v>
      </c>
      <c r="D4074">
        <v>39.949483600000001</v>
      </c>
      <c r="E4074">
        <v>-75.160666199999994</v>
      </c>
      <c r="F4074" t="s">
        <v>14258</v>
      </c>
      <c r="G4074">
        <v>368</v>
      </c>
      <c r="H4074">
        <v>4</v>
      </c>
      <c r="I4074" t="s">
        <v>14262</v>
      </c>
      <c r="J4074">
        <v>5</v>
      </c>
      <c r="K4074" t="s">
        <v>14263</v>
      </c>
      <c r="L4074" t="s">
        <v>14208</v>
      </c>
    </row>
    <row r="4075" spans="1:12" x14ac:dyDescent="0.3">
      <c r="A4075" t="s">
        <v>14256</v>
      </c>
      <c r="B4075" t="s">
        <v>14257</v>
      </c>
      <c r="C4075" t="s">
        <v>14</v>
      </c>
      <c r="D4075">
        <v>39.949483600000001</v>
      </c>
      <c r="E4075">
        <v>-75.160666199999994</v>
      </c>
      <c r="F4075" t="s">
        <v>14258</v>
      </c>
      <c r="G4075">
        <v>368</v>
      </c>
      <c r="H4075">
        <v>4</v>
      </c>
      <c r="I4075" t="s">
        <v>14264</v>
      </c>
      <c r="J4075">
        <v>4</v>
      </c>
      <c r="K4075" t="s">
        <v>14265</v>
      </c>
      <c r="L4075" t="s">
        <v>7846</v>
      </c>
    </row>
    <row r="4076" spans="1:12" x14ac:dyDescent="0.3">
      <c r="A4076" t="s">
        <v>14256</v>
      </c>
      <c r="B4076" t="s">
        <v>14257</v>
      </c>
      <c r="C4076" t="s">
        <v>14</v>
      </c>
      <c r="D4076">
        <v>39.949483600000001</v>
      </c>
      <c r="E4076">
        <v>-75.160666199999994</v>
      </c>
      <c r="F4076" t="s">
        <v>14258</v>
      </c>
      <c r="G4076">
        <v>368</v>
      </c>
      <c r="H4076">
        <v>4</v>
      </c>
      <c r="I4076" t="s">
        <v>14266</v>
      </c>
      <c r="J4076">
        <v>5</v>
      </c>
      <c r="K4076" t="s">
        <v>14267</v>
      </c>
      <c r="L4076" t="s">
        <v>14268</v>
      </c>
    </row>
    <row r="4077" spans="1:12" x14ac:dyDescent="0.3">
      <c r="A4077" t="s">
        <v>14256</v>
      </c>
      <c r="B4077" t="s">
        <v>14257</v>
      </c>
      <c r="C4077" t="s">
        <v>14</v>
      </c>
      <c r="D4077">
        <v>39.949483600000001</v>
      </c>
      <c r="E4077">
        <v>-75.160666199999994</v>
      </c>
      <c r="F4077" t="s">
        <v>14258</v>
      </c>
      <c r="G4077">
        <v>368</v>
      </c>
      <c r="H4077">
        <v>4</v>
      </c>
      <c r="I4077" t="s">
        <v>14269</v>
      </c>
      <c r="J4077">
        <v>4</v>
      </c>
      <c r="K4077" t="s">
        <v>14270</v>
      </c>
      <c r="L4077" t="s">
        <v>4397</v>
      </c>
    </row>
    <row r="4078" spans="1:12" x14ac:dyDescent="0.3">
      <c r="A4078" t="s">
        <v>14256</v>
      </c>
      <c r="B4078" t="s">
        <v>14257</v>
      </c>
      <c r="C4078" t="s">
        <v>14</v>
      </c>
      <c r="D4078">
        <v>39.949483600000001</v>
      </c>
      <c r="E4078">
        <v>-75.160666199999994</v>
      </c>
      <c r="F4078" t="s">
        <v>14258</v>
      </c>
      <c r="G4078">
        <v>368</v>
      </c>
      <c r="H4078">
        <v>4</v>
      </c>
      <c r="I4078" t="s">
        <v>14271</v>
      </c>
      <c r="J4078">
        <v>3</v>
      </c>
      <c r="K4078" t="s">
        <v>14272</v>
      </c>
      <c r="L4078" t="s">
        <v>14273</v>
      </c>
    </row>
    <row r="4079" spans="1:12" x14ac:dyDescent="0.3">
      <c r="A4079" t="s">
        <v>14256</v>
      </c>
      <c r="B4079" t="s">
        <v>14257</v>
      </c>
      <c r="C4079" t="s">
        <v>14</v>
      </c>
      <c r="D4079">
        <v>39.949483600000001</v>
      </c>
      <c r="E4079">
        <v>-75.160666199999994</v>
      </c>
      <c r="F4079" t="s">
        <v>14258</v>
      </c>
      <c r="G4079">
        <v>368</v>
      </c>
      <c r="H4079">
        <v>4</v>
      </c>
      <c r="I4079" t="s">
        <v>14274</v>
      </c>
      <c r="J4079">
        <v>5</v>
      </c>
      <c r="K4079" t="s">
        <v>14275</v>
      </c>
      <c r="L4079" t="s">
        <v>11032</v>
      </c>
    </row>
    <row r="4080" spans="1:12" x14ac:dyDescent="0.3">
      <c r="A4080" t="s">
        <v>14256</v>
      </c>
      <c r="B4080" t="s">
        <v>14257</v>
      </c>
      <c r="C4080" t="s">
        <v>14</v>
      </c>
      <c r="D4080">
        <v>39.949483600000001</v>
      </c>
      <c r="E4080">
        <v>-75.160666199999994</v>
      </c>
      <c r="F4080" t="s">
        <v>14258</v>
      </c>
      <c r="G4080">
        <v>368</v>
      </c>
      <c r="H4080">
        <v>4</v>
      </c>
      <c r="I4080" t="s">
        <v>14276</v>
      </c>
      <c r="J4080">
        <v>5</v>
      </c>
      <c r="K4080" t="s">
        <v>14277</v>
      </c>
      <c r="L4080" t="s">
        <v>14278</v>
      </c>
    </row>
    <row r="4081" spans="1:13" x14ac:dyDescent="0.3">
      <c r="A4081" t="s">
        <v>14256</v>
      </c>
      <c r="B4081" t="s">
        <v>14257</v>
      </c>
      <c r="C4081" t="s">
        <v>14</v>
      </c>
      <c r="D4081">
        <v>39.949483600000001</v>
      </c>
      <c r="E4081">
        <v>-75.160666199999994</v>
      </c>
      <c r="F4081" t="s">
        <v>14258</v>
      </c>
      <c r="G4081">
        <v>368</v>
      </c>
      <c r="H4081">
        <v>4</v>
      </c>
      <c r="I4081" t="s">
        <v>14279</v>
      </c>
      <c r="J4081">
        <v>4</v>
      </c>
      <c r="K4081" t="s">
        <v>14280</v>
      </c>
      <c r="L4081" t="s">
        <v>14281</v>
      </c>
    </row>
    <row r="4082" spans="1:13" x14ac:dyDescent="0.3">
      <c r="A4082" t="s">
        <v>14256</v>
      </c>
      <c r="B4082" t="s">
        <v>14257</v>
      </c>
      <c r="C4082" t="s">
        <v>14</v>
      </c>
      <c r="D4082">
        <v>39.949483600000001</v>
      </c>
      <c r="E4082">
        <v>-75.160666199999994</v>
      </c>
      <c r="F4082" t="s">
        <v>14258</v>
      </c>
      <c r="G4082">
        <v>368</v>
      </c>
      <c r="H4082">
        <v>4</v>
      </c>
      <c r="I4082" t="s">
        <v>14282</v>
      </c>
      <c r="J4082">
        <v>4</v>
      </c>
      <c r="K4082" t="s">
        <v>14283</v>
      </c>
      <c r="L4082" t="s">
        <v>14284</v>
      </c>
      <c r="M4082" t="s">
        <v>14285</v>
      </c>
    </row>
    <row r="4083" spans="1:13" x14ac:dyDescent="0.3">
      <c r="A4083" t="s">
        <v>14286</v>
      </c>
      <c r="B4083" t="s">
        <v>14287</v>
      </c>
      <c r="C4083" t="s">
        <v>14</v>
      </c>
      <c r="D4083">
        <v>39.949528999999998</v>
      </c>
      <c r="E4083">
        <v>-75.152139000000005</v>
      </c>
      <c r="F4083" t="s">
        <v>14288</v>
      </c>
      <c r="G4083">
        <v>367</v>
      </c>
      <c r="H4083">
        <v>3.5</v>
      </c>
      <c r="I4083" t="s">
        <v>14289</v>
      </c>
      <c r="J4083">
        <v>4</v>
      </c>
      <c r="K4083" t="s">
        <v>14290</v>
      </c>
      <c r="L4083" t="s">
        <v>14291</v>
      </c>
    </row>
    <row r="4084" spans="1:13" x14ac:dyDescent="0.3">
      <c r="A4084" t="s">
        <v>14286</v>
      </c>
      <c r="B4084" t="s">
        <v>14287</v>
      </c>
      <c r="C4084" t="s">
        <v>14</v>
      </c>
      <c r="D4084">
        <v>39.949528999999998</v>
      </c>
      <c r="E4084">
        <v>-75.152139000000005</v>
      </c>
      <c r="F4084" t="s">
        <v>14288</v>
      </c>
      <c r="G4084">
        <v>367</v>
      </c>
      <c r="H4084">
        <v>3.5</v>
      </c>
      <c r="I4084" t="s">
        <v>14292</v>
      </c>
      <c r="J4084">
        <v>5</v>
      </c>
      <c r="K4084" t="s">
        <v>14293</v>
      </c>
      <c r="L4084" t="s">
        <v>14294</v>
      </c>
    </row>
    <row r="4085" spans="1:13" x14ac:dyDescent="0.3">
      <c r="A4085" t="s">
        <v>14286</v>
      </c>
      <c r="B4085" t="s">
        <v>14287</v>
      </c>
      <c r="C4085" t="s">
        <v>14</v>
      </c>
      <c r="D4085">
        <v>39.949528999999998</v>
      </c>
      <c r="E4085">
        <v>-75.152139000000005</v>
      </c>
      <c r="F4085" t="s">
        <v>14288</v>
      </c>
      <c r="G4085">
        <v>367</v>
      </c>
      <c r="H4085">
        <v>3.5</v>
      </c>
      <c r="I4085" t="s">
        <v>14295</v>
      </c>
      <c r="J4085">
        <v>5</v>
      </c>
      <c r="K4085" t="s">
        <v>14296</v>
      </c>
      <c r="L4085" t="s">
        <v>14297</v>
      </c>
    </row>
    <row r="4086" spans="1:13" x14ac:dyDescent="0.3">
      <c r="A4086" t="s">
        <v>14286</v>
      </c>
      <c r="B4086" t="s">
        <v>14287</v>
      </c>
      <c r="C4086" t="s">
        <v>14</v>
      </c>
      <c r="D4086">
        <v>39.949528999999998</v>
      </c>
      <c r="E4086">
        <v>-75.152139000000005</v>
      </c>
      <c r="F4086" t="s">
        <v>14288</v>
      </c>
      <c r="G4086">
        <v>367</v>
      </c>
      <c r="H4086">
        <v>3.5</v>
      </c>
      <c r="I4086" t="s">
        <v>14298</v>
      </c>
      <c r="J4086">
        <v>3</v>
      </c>
      <c r="K4086" t="s">
        <v>14299</v>
      </c>
      <c r="L4086" t="s">
        <v>14300</v>
      </c>
    </row>
    <row r="4087" spans="1:13" x14ac:dyDescent="0.3">
      <c r="A4087" t="s">
        <v>14286</v>
      </c>
      <c r="B4087" t="s">
        <v>14287</v>
      </c>
      <c r="C4087" t="s">
        <v>14</v>
      </c>
      <c r="D4087">
        <v>39.949528999999998</v>
      </c>
      <c r="E4087">
        <v>-75.152139000000005</v>
      </c>
      <c r="F4087" t="s">
        <v>14288</v>
      </c>
      <c r="G4087">
        <v>367</v>
      </c>
      <c r="H4087">
        <v>3.5</v>
      </c>
      <c r="I4087" t="s">
        <v>14301</v>
      </c>
      <c r="J4087">
        <v>4</v>
      </c>
      <c r="K4087" t="s">
        <v>14302</v>
      </c>
      <c r="L4087" t="s">
        <v>14303</v>
      </c>
    </row>
    <row r="4088" spans="1:13" x14ac:dyDescent="0.3">
      <c r="A4088" t="s">
        <v>14286</v>
      </c>
      <c r="B4088" t="s">
        <v>14287</v>
      </c>
      <c r="C4088" t="s">
        <v>14</v>
      </c>
      <c r="D4088">
        <v>39.949528999999998</v>
      </c>
      <c r="E4088">
        <v>-75.152139000000005</v>
      </c>
      <c r="F4088" t="s">
        <v>14288</v>
      </c>
      <c r="G4088">
        <v>367</v>
      </c>
      <c r="H4088">
        <v>3.5</v>
      </c>
      <c r="I4088" t="s">
        <v>14304</v>
      </c>
      <c r="J4088">
        <v>4</v>
      </c>
      <c r="K4088" t="s">
        <v>14305</v>
      </c>
      <c r="L4088" t="s">
        <v>14306</v>
      </c>
    </row>
    <row r="4089" spans="1:13" x14ac:dyDescent="0.3">
      <c r="A4089" t="s">
        <v>14286</v>
      </c>
      <c r="B4089" t="s">
        <v>14287</v>
      </c>
      <c r="C4089" t="s">
        <v>14</v>
      </c>
      <c r="D4089">
        <v>39.949528999999998</v>
      </c>
      <c r="E4089">
        <v>-75.152139000000005</v>
      </c>
      <c r="F4089" t="s">
        <v>14288</v>
      </c>
      <c r="G4089">
        <v>367</v>
      </c>
      <c r="H4089">
        <v>3.5</v>
      </c>
      <c r="I4089" t="s">
        <v>14307</v>
      </c>
      <c r="J4089">
        <v>2</v>
      </c>
      <c r="L4089" t="s">
        <v>14308</v>
      </c>
    </row>
    <row r="4090" spans="1:13" x14ac:dyDescent="0.3">
      <c r="A4090" t="s">
        <v>14286</v>
      </c>
      <c r="B4090" t="s">
        <v>14287</v>
      </c>
      <c r="C4090" t="s">
        <v>14</v>
      </c>
      <c r="D4090">
        <v>39.949528999999998</v>
      </c>
      <c r="E4090">
        <v>-75.152139000000005</v>
      </c>
      <c r="F4090" t="s">
        <v>14288</v>
      </c>
      <c r="G4090">
        <v>367</v>
      </c>
      <c r="H4090">
        <v>3.5</v>
      </c>
      <c r="I4090" t="s">
        <v>14309</v>
      </c>
      <c r="J4090">
        <v>2</v>
      </c>
      <c r="K4090" t="s">
        <v>14310</v>
      </c>
      <c r="L4090" t="s">
        <v>10140</v>
      </c>
    </row>
    <row r="4091" spans="1:13" x14ac:dyDescent="0.3">
      <c r="A4091" t="s">
        <v>14286</v>
      </c>
      <c r="B4091" t="s">
        <v>14287</v>
      </c>
      <c r="C4091" t="s">
        <v>14</v>
      </c>
      <c r="D4091">
        <v>39.949528999999998</v>
      </c>
      <c r="E4091">
        <v>-75.152139000000005</v>
      </c>
      <c r="F4091" t="s">
        <v>14288</v>
      </c>
      <c r="G4091">
        <v>367</v>
      </c>
      <c r="H4091">
        <v>3.5</v>
      </c>
      <c r="I4091" t="s">
        <v>14311</v>
      </c>
      <c r="J4091">
        <v>4</v>
      </c>
      <c r="K4091" t="s">
        <v>14312</v>
      </c>
      <c r="L4091" t="s">
        <v>14313</v>
      </c>
    </row>
    <row r="4092" spans="1:13" x14ac:dyDescent="0.3">
      <c r="A4092" t="s">
        <v>14286</v>
      </c>
      <c r="B4092" t="s">
        <v>14287</v>
      </c>
      <c r="C4092" t="s">
        <v>14</v>
      </c>
      <c r="D4092">
        <v>39.949528999999998</v>
      </c>
      <c r="E4092">
        <v>-75.152139000000005</v>
      </c>
      <c r="F4092" t="s">
        <v>14288</v>
      </c>
      <c r="G4092">
        <v>367</v>
      </c>
      <c r="H4092">
        <v>3.5</v>
      </c>
      <c r="I4092" t="s">
        <v>14314</v>
      </c>
      <c r="J4092">
        <v>5</v>
      </c>
      <c r="L4092" t="s">
        <v>14315</v>
      </c>
    </row>
    <row r="4093" spans="1:13" x14ac:dyDescent="0.3">
      <c r="A4093" t="s">
        <v>14316</v>
      </c>
      <c r="B4093" t="s">
        <v>14317</v>
      </c>
      <c r="C4093" t="s">
        <v>14</v>
      </c>
      <c r="D4093">
        <v>39.948112799999997</v>
      </c>
      <c r="E4093">
        <v>-75.153647699999993</v>
      </c>
      <c r="F4093" t="s">
        <v>14318</v>
      </c>
      <c r="G4093">
        <v>367</v>
      </c>
      <c r="H4093">
        <v>4.5</v>
      </c>
      <c r="I4093" t="s">
        <v>14319</v>
      </c>
      <c r="J4093">
        <v>5</v>
      </c>
      <c r="K4093" t="s">
        <v>14320</v>
      </c>
      <c r="L4093" t="s">
        <v>10325</v>
      </c>
    </row>
    <row r="4094" spans="1:13" x14ac:dyDescent="0.3">
      <c r="A4094" t="s">
        <v>14316</v>
      </c>
      <c r="B4094" t="s">
        <v>14317</v>
      </c>
      <c r="C4094" t="s">
        <v>14</v>
      </c>
      <c r="D4094">
        <v>39.948112799999997</v>
      </c>
      <c r="E4094">
        <v>-75.153647699999993</v>
      </c>
      <c r="F4094" t="s">
        <v>14318</v>
      </c>
      <c r="G4094">
        <v>367</v>
      </c>
      <c r="H4094">
        <v>4.5</v>
      </c>
      <c r="I4094" t="s">
        <v>14321</v>
      </c>
      <c r="J4094">
        <v>4</v>
      </c>
      <c r="K4094" t="s">
        <v>14322</v>
      </c>
      <c r="L4094" t="s">
        <v>3868</v>
      </c>
    </row>
    <row r="4095" spans="1:13" x14ac:dyDescent="0.3">
      <c r="A4095" t="s">
        <v>14316</v>
      </c>
      <c r="B4095" t="s">
        <v>14317</v>
      </c>
      <c r="C4095" t="s">
        <v>14</v>
      </c>
      <c r="D4095">
        <v>39.948112799999997</v>
      </c>
      <c r="E4095">
        <v>-75.153647699999993</v>
      </c>
      <c r="F4095" t="s">
        <v>14318</v>
      </c>
      <c r="G4095">
        <v>367</v>
      </c>
      <c r="H4095">
        <v>4.5</v>
      </c>
      <c r="I4095" t="s">
        <v>14323</v>
      </c>
      <c r="J4095">
        <v>5</v>
      </c>
      <c r="L4095" t="s">
        <v>14324</v>
      </c>
    </row>
    <row r="4096" spans="1:13" x14ac:dyDescent="0.3">
      <c r="A4096" t="s">
        <v>14316</v>
      </c>
      <c r="B4096" t="s">
        <v>14317</v>
      </c>
      <c r="C4096" t="s">
        <v>14</v>
      </c>
      <c r="D4096">
        <v>39.948112799999997</v>
      </c>
      <c r="E4096">
        <v>-75.153647699999993</v>
      </c>
      <c r="F4096" t="s">
        <v>14318</v>
      </c>
      <c r="G4096">
        <v>367</v>
      </c>
      <c r="H4096">
        <v>4.5</v>
      </c>
      <c r="I4096" t="s">
        <v>14325</v>
      </c>
      <c r="J4096">
        <v>5</v>
      </c>
      <c r="K4096" t="s">
        <v>14326</v>
      </c>
      <c r="L4096" t="s">
        <v>14327</v>
      </c>
    </row>
    <row r="4097" spans="1:15" x14ac:dyDescent="0.3">
      <c r="A4097" t="s">
        <v>14316</v>
      </c>
      <c r="B4097" t="s">
        <v>14317</v>
      </c>
      <c r="C4097" t="s">
        <v>14</v>
      </c>
      <c r="D4097">
        <v>39.948112799999997</v>
      </c>
      <c r="E4097">
        <v>-75.153647699999993</v>
      </c>
      <c r="F4097" t="s">
        <v>14318</v>
      </c>
      <c r="G4097">
        <v>367</v>
      </c>
      <c r="H4097">
        <v>4.5</v>
      </c>
      <c r="I4097" t="s">
        <v>14328</v>
      </c>
      <c r="J4097">
        <v>5</v>
      </c>
      <c r="K4097" t="s">
        <v>14329</v>
      </c>
      <c r="L4097" t="s">
        <v>14330</v>
      </c>
    </row>
    <row r="4098" spans="1:15" x14ac:dyDescent="0.3">
      <c r="A4098" t="s">
        <v>14316</v>
      </c>
      <c r="B4098" t="s">
        <v>14317</v>
      </c>
      <c r="C4098" t="s">
        <v>14</v>
      </c>
      <c r="D4098">
        <v>39.948112799999997</v>
      </c>
      <c r="E4098">
        <v>-75.153647699999993</v>
      </c>
      <c r="F4098" t="s">
        <v>14318</v>
      </c>
      <c r="G4098">
        <v>367</v>
      </c>
      <c r="H4098">
        <v>4.5</v>
      </c>
      <c r="I4098" t="s">
        <v>14331</v>
      </c>
      <c r="J4098">
        <v>5</v>
      </c>
      <c r="K4098" t="s">
        <v>14332</v>
      </c>
      <c r="L4098" t="s">
        <v>14333</v>
      </c>
    </row>
    <row r="4099" spans="1:15" x14ac:dyDescent="0.3">
      <c r="A4099" t="s">
        <v>14316</v>
      </c>
      <c r="B4099" t="s">
        <v>14317</v>
      </c>
      <c r="C4099" t="s">
        <v>14</v>
      </c>
      <c r="D4099">
        <v>39.948112799999997</v>
      </c>
      <c r="E4099">
        <v>-75.153647699999993</v>
      </c>
      <c r="F4099" t="s">
        <v>14318</v>
      </c>
      <c r="G4099">
        <v>367</v>
      </c>
      <c r="H4099">
        <v>4.5</v>
      </c>
      <c r="I4099" t="s">
        <v>14334</v>
      </c>
      <c r="J4099">
        <v>2</v>
      </c>
      <c r="K4099" t="s">
        <v>14335</v>
      </c>
      <c r="L4099" t="s">
        <v>14336</v>
      </c>
    </row>
    <row r="4100" spans="1:15" x14ac:dyDescent="0.3">
      <c r="A4100" t="s">
        <v>14316</v>
      </c>
      <c r="B4100" t="s">
        <v>14317</v>
      </c>
      <c r="C4100" t="s">
        <v>14</v>
      </c>
      <c r="D4100">
        <v>39.948112799999997</v>
      </c>
      <c r="E4100">
        <v>-75.153647699999993</v>
      </c>
      <c r="F4100" t="s">
        <v>14318</v>
      </c>
      <c r="G4100">
        <v>367</v>
      </c>
      <c r="H4100">
        <v>4.5</v>
      </c>
      <c r="I4100" t="s">
        <v>14337</v>
      </c>
      <c r="J4100">
        <v>4</v>
      </c>
      <c r="K4100" t="s">
        <v>14338</v>
      </c>
      <c r="L4100" t="s">
        <v>14339</v>
      </c>
    </row>
    <row r="4101" spans="1:15" x14ac:dyDescent="0.3">
      <c r="A4101" t="s">
        <v>14316</v>
      </c>
      <c r="B4101" t="s">
        <v>14317</v>
      </c>
      <c r="C4101" t="s">
        <v>14</v>
      </c>
      <c r="D4101">
        <v>39.948112799999997</v>
      </c>
      <c r="E4101">
        <v>-75.153647699999993</v>
      </c>
      <c r="F4101" t="s">
        <v>14318</v>
      </c>
      <c r="G4101">
        <v>367</v>
      </c>
      <c r="H4101">
        <v>4.5</v>
      </c>
      <c r="I4101" t="s">
        <v>14340</v>
      </c>
      <c r="J4101">
        <v>3</v>
      </c>
      <c r="K4101" t="s">
        <v>14341</v>
      </c>
      <c r="L4101" t="s">
        <v>14342</v>
      </c>
    </row>
    <row r="4102" spans="1:15" x14ac:dyDescent="0.3">
      <c r="A4102" t="s">
        <v>14316</v>
      </c>
      <c r="B4102" t="s">
        <v>14317</v>
      </c>
      <c r="C4102" t="s">
        <v>14</v>
      </c>
      <c r="D4102">
        <v>39.948112799999997</v>
      </c>
      <c r="E4102">
        <v>-75.153647699999993</v>
      </c>
      <c r="F4102" t="s">
        <v>14318</v>
      </c>
      <c r="G4102">
        <v>367</v>
      </c>
      <c r="H4102">
        <v>4.5</v>
      </c>
      <c r="I4102" t="s">
        <v>14343</v>
      </c>
      <c r="J4102">
        <v>5</v>
      </c>
      <c r="L4102" t="s">
        <v>14344</v>
      </c>
    </row>
    <row r="4103" spans="1:15" x14ac:dyDescent="0.3">
      <c r="A4103" t="s">
        <v>14345</v>
      </c>
      <c r="B4103" t="s">
        <v>14346</v>
      </c>
      <c r="C4103" t="s">
        <v>14</v>
      </c>
      <c r="D4103">
        <v>39.948566634099997</v>
      </c>
      <c r="E4103">
        <v>-75.157168999999996</v>
      </c>
      <c r="F4103" t="s">
        <v>14347</v>
      </c>
      <c r="G4103">
        <v>366</v>
      </c>
      <c r="H4103">
        <v>3.5</v>
      </c>
      <c r="I4103" t="s">
        <v>14348</v>
      </c>
      <c r="J4103">
        <v>4</v>
      </c>
      <c r="L4103" t="s">
        <v>12547</v>
      </c>
    </row>
    <row r="4104" spans="1:15" x14ac:dyDescent="0.3">
      <c r="A4104" t="s">
        <v>14345</v>
      </c>
      <c r="B4104" t="s">
        <v>14346</v>
      </c>
      <c r="C4104" t="s">
        <v>14</v>
      </c>
      <c r="D4104">
        <v>39.948566634099997</v>
      </c>
      <c r="E4104">
        <v>-75.157168999999996</v>
      </c>
      <c r="F4104" t="s">
        <v>14347</v>
      </c>
      <c r="G4104">
        <v>366</v>
      </c>
      <c r="H4104">
        <v>3.5</v>
      </c>
      <c r="I4104" t="s">
        <v>14349</v>
      </c>
      <c r="J4104">
        <v>2</v>
      </c>
      <c r="K4104" t="s">
        <v>14350</v>
      </c>
      <c r="L4104" t="s">
        <v>14351</v>
      </c>
    </row>
    <row r="4105" spans="1:15" x14ac:dyDescent="0.3">
      <c r="A4105" t="s">
        <v>14345</v>
      </c>
      <c r="B4105" t="s">
        <v>14346</v>
      </c>
      <c r="C4105" t="s">
        <v>14</v>
      </c>
      <c r="D4105">
        <v>39.948566634099997</v>
      </c>
      <c r="E4105">
        <v>-75.157168999999996</v>
      </c>
      <c r="F4105" t="s">
        <v>14347</v>
      </c>
      <c r="G4105">
        <v>366</v>
      </c>
      <c r="H4105">
        <v>3.5</v>
      </c>
      <c r="I4105" t="s">
        <v>14352</v>
      </c>
      <c r="J4105">
        <v>4</v>
      </c>
      <c r="K4105" t="s">
        <v>14353</v>
      </c>
      <c r="L4105" t="s">
        <v>14354</v>
      </c>
      <c r="M4105" t="s">
        <v>14355</v>
      </c>
      <c r="N4105" t="s">
        <v>14356</v>
      </c>
      <c r="O4105" t="s">
        <v>14357</v>
      </c>
    </row>
    <row r="4106" spans="1:15" x14ac:dyDescent="0.3">
      <c r="A4106" t="s">
        <v>14345</v>
      </c>
      <c r="B4106" t="s">
        <v>14346</v>
      </c>
      <c r="C4106" t="s">
        <v>14</v>
      </c>
      <c r="D4106">
        <v>39.948566634099997</v>
      </c>
      <c r="E4106">
        <v>-75.157168999999996</v>
      </c>
      <c r="F4106" t="s">
        <v>14347</v>
      </c>
      <c r="G4106">
        <v>366</v>
      </c>
      <c r="H4106">
        <v>3.5</v>
      </c>
      <c r="I4106" t="s">
        <v>14358</v>
      </c>
      <c r="J4106">
        <v>3</v>
      </c>
      <c r="K4106" t="s">
        <v>14359</v>
      </c>
      <c r="L4106" t="s">
        <v>14360</v>
      </c>
    </row>
    <row r="4107" spans="1:15" x14ac:dyDescent="0.3">
      <c r="A4107" t="s">
        <v>14345</v>
      </c>
      <c r="B4107" t="s">
        <v>14346</v>
      </c>
      <c r="C4107" t="s">
        <v>14</v>
      </c>
      <c r="D4107">
        <v>39.948566634099997</v>
      </c>
      <c r="E4107">
        <v>-75.157168999999996</v>
      </c>
      <c r="F4107" t="s">
        <v>14347</v>
      </c>
      <c r="G4107">
        <v>366</v>
      </c>
      <c r="H4107">
        <v>3.5</v>
      </c>
      <c r="I4107" t="s">
        <v>14361</v>
      </c>
      <c r="J4107">
        <v>5</v>
      </c>
      <c r="K4107" t="s">
        <v>14362</v>
      </c>
      <c r="L4107" t="s">
        <v>14363</v>
      </c>
    </row>
    <row r="4108" spans="1:15" x14ac:dyDescent="0.3">
      <c r="A4108" t="s">
        <v>14345</v>
      </c>
      <c r="B4108" t="s">
        <v>14346</v>
      </c>
      <c r="C4108" t="s">
        <v>14</v>
      </c>
      <c r="D4108">
        <v>39.948566634099997</v>
      </c>
      <c r="E4108">
        <v>-75.157168999999996</v>
      </c>
      <c r="F4108" t="s">
        <v>14347</v>
      </c>
      <c r="G4108">
        <v>366</v>
      </c>
      <c r="H4108">
        <v>3.5</v>
      </c>
      <c r="I4108" t="s">
        <v>14364</v>
      </c>
      <c r="J4108">
        <v>5</v>
      </c>
      <c r="K4108" t="s">
        <v>14365</v>
      </c>
      <c r="L4108" t="s">
        <v>14366</v>
      </c>
    </row>
    <row r="4109" spans="1:15" x14ac:dyDescent="0.3">
      <c r="A4109" t="s">
        <v>14345</v>
      </c>
      <c r="B4109" t="s">
        <v>14346</v>
      </c>
      <c r="C4109" t="s">
        <v>14</v>
      </c>
      <c r="D4109">
        <v>39.948566634099997</v>
      </c>
      <c r="E4109">
        <v>-75.157168999999996</v>
      </c>
      <c r="F4109" t="s">
        <v>14347</v>
      </c>
      <c r="G4109">
        <v>366</v>
      </c>
      <c r="H4109">
        <v>3.5</v>
      </c>
      <c r="I4109" t="s">
        <v>14367</v>
      </c>
      <c r="J4109">
        <v>5</v>
      </c>
      <c r="L4109" t="s">
        <v>14368</v>
      </c>
    </row>
    <row r="4110" spans="1:15" x14ac:dyDescent="0.3">
      <c r="A4110" t="s">
        <v>14345</v>
      </c>
      <c r="B4110" t="s">
        <v>14346</v>
      </c>
      <c r="C4110" t="s">
        <v>14</v>
      </c>
      <c r="D4110">
        <v>39.948566634099997</v>
      </c>
      <c r="E4110">
        <v>-75.157168999999996</v>
      </c>
      <c r="F4110" t="s">
        <v>14347</v>
      </c>
      <c r="G4110">
        <v>366</v>
      </c>
      <c r="H4110">
        <v>3.5</v>
      </c>
      <c r="I4110" t="s">
        <v>14369</v>
      </c>
      <c r="J4110">
        <v>4</v>
      </c>
      <c r="K4110" t="s">
        <v>14370</v>
      </c>
      <c r="L4110" t="s">
        <v>14371</v>
      </c>
    </row>
    <row r="4111" spans="1:15" x14ac:dyDescent="0.3">
      <c r="A4111" t="s">
        <v>14345</v>
      </c>
      <c r="B4111" t="s">
        <v>14346</v>
      </c>
      <c r="C4111" t="s">
        <v>14</v>
      </c>
      <c r="D4111">
        <v>39.948566634099997</v>
      </c>
      <c r="E4111">
        <v>-75.157168999999996</v>
      </c>
      <c r="F4111" t="s">
        <v>14347</v>
      </c>
      <c r="G4111">
        <v>366</v>
      </c>
      <c r="H4111">
        <v>3.5</v>
      </c>
      <c r="I4111" t="s">
        <v>14372</v>
      </c>
      <c r="J4111">
        <v>4</v>
      </c>
      <c r="K4111" t="s">
        <v>14373</v>
      </c>
      <c r="L4111" t="s">
        <v>14374</v>
      </c>
    </row>
    <row r="4112" spans="1:15" x14ac:dyDescent="0.3">
      <c r="A4112" t="s">
        <v>14345</v>
      </c>
      <c r="B4112" t="s">
        <v>14346</v>
      </c>
      <c r="C4112" t="s">
        <v>14</v>
      </c>
      <c r="D4112">
        <v>39.948566634099997</v>
      </c>
      <c r="E4112">
        <v>-75.157168999999996</v>
      </c>
      <c r="F4112" t="s">
        <v>14347</v>
      </c>
      <c r="G4112">
        <v>366</v>
      </c>
      <c r="H4112">
        <v>3.5</v>
      </c>
      <c r="I4112" t="s">
        <v>14375</v>
      </c>
      <c r="J4112">
        <v>2</v>
      </c>
      <c r="K4112" t="s">
        <v>14376</v>
      </c>
      <c r="L4112" t="s">
        <v>14377</v>
      </c>
    </row>
    <row r="4113" spans="1:22" x14ac:dyDescent="0.3">
      <c r="A4113" t="s">
        <v>14378</v>
      </c>
      <c r="B4113" t="s">
        <v>14379</v>
      </c>
      <c r="C4113" t="s">
        <v>14</v>
      </c>
      <c r="D4113">
        <v>39.917127499999999</v>
      </c>
      <c r="E4113">
        <v>-75.141831800000006</v>
      </c>
      <c r="F4113" t="s">
        <v>14380</v>
      </c>
      <c r="G4113">
        <v>365</v>
      </c>
      <c r="H4113">
        <v>3</v>
      </c>
      <c r="I4113" t="s">
        <v>14381</v>
      </c>
      <c r="J4113">
        <v>1</v>
      </c>
      <c r="K4113" t="s">
        <v>14382</v>
      </c>
      <c r="L4113" t="s">
        <v>13601</v>
      </c>
    </row>
    <row r="4114" spans="1:22" x14ac:dyDescent="0.3">
      <c r="A4114" t="s">
        <v>14378</v>
      </c>
      <c r="B4114" t="s">
        <v>14379</v>
      </c>
      <c r="C4114" t="s">
        <v>14</v>
      </c>
      <c r="D4114">
        <v>39.917127499999999</v>
      </c>
      <c r="E4114">
        <v>-75.141831800000006</v>
      </c>
      <c r="F4114" t="s">
        <v>14380</v>
      </c>
      <c r="G4114">
        <v>365</v>
      </c>
      <c r="H4114">
        <v>3</v>
      </c>
      <c r="I4114" t="s">
        <v>14383</v>
      </c>
      <c r="J4114">
        <v>2</v>
      </c>
      <c r="K4114" t="s">
        <v>14384</v>
      </c>
      <c r="L4114" t="s">
        <v>14385</v>
      </c>
      <c r="M4114" t="s">
        <v>14386</v>
      </c>
      <c r="N4114" t="s">
        <v>14387</v>
      </c>
      <c r="O4114" t="s">
        <v>14388</v>
      </c>
      <c r="P4114" t="s">
        <v>14389</v>
      </c>
      <c r="Q4114" t="s">
        <v>14390</v>
      </c>
      <c r="R4114" t="s">
        <v>14391</v>
      </c>
      <c r="S4114" t="s">
        <v>14392</v>
      </c>
    </row>
    <row r="4115" spans="1:22" x14ac:dyDescent="0.3">
      <c r="A4115" t="s">
        <v>14378</v>
      </c>
      <c r="B4115" t="s">
        <v>14379</v>
      </c>
      <c r="C4115" t="s">
        <v>14</v>
      </c>
      <c r="D4115">
        <v>39.917127499999999</v>
      </c>
      <c r="E4115">
        <v>-75.141831800000006</v>
      </c>
      <c r="F4115" t="s">
        <v>14380</v>
      </c>
      <c r="G4115">
        <v>365</v>
      </c>
      <c r="H4115">
        <v>3</v>
      </c>
      <c r="I4115" t="s">
        <v>14393</v>
      </c>
      <c r="J4115">
        <v>2</v>
      </c>
      <c r="K4115" t="s">
        <v>14394</v>
      </c>
      <c r="L4115" t="s">
        <v>14395</v>
      </c>
    </row>
    <row r="4116" spans="1:22" x14ac:dyDescent="0.3">
      <c r="A4116" t="s">
        <v>14378</v>
      </c>
      <c r="B4116" t="s">
        <v>14379</v>
      </c>
      <c r="C4116" t="s">
        <v>14</v>
      </c>
      <c r="D4116">
        <v>39.917127499999999</v>
      </c>
      <c r="E4116">
        <v>-75.141831800000006</v>
      </c>
      <c r="F4116" t="s">
        <v>14380</v>
      </c>
      <c r="G4116">
        <v>365</v>
      </c>
      <c r="H4116">
        <v>3</v>
      </c>
      <c r="I4116" t="s">
        <v>14396</v>
      </c>
      <c r="J4116">
        <v>3</v>
      </c>
      <c r="K4116" t="s">
        <v>14397</v>
      </c>
      <c r="L4116" t="s">
        <v>14398</v>
      </c>
    </row>
    <row r="4117" spans="1:22" x14ac:dyDescent="0.3">
      <c r="A4117" t="s">
        <v>14378</v>
      </c>
      <c r="B4117" t="s">
        <v>14379</v>
      </c>
      <c r="C4117" t="s">
        <v>14</v>
      </c>
      <c r="D4117">
        <v>39.917127499999999</v>
      </c>
      <c r="E4117">
        <v>-75.141831800000006</v>
      </c>
      <c r="F4117" t="s">
        <v>14380</v>
      </c>
      <c r="G4117">
        <v>365</v>
      </c>
      <c r="H4117">
        <v>3</v>
      </c>
      <c r="I4117" t="s">
        <v>14399</v>
      </c>
      <c r="J4117">
        <v>5</v>
      </c>
      <c r="K4117" t="s">
        <v>14400</v>
      </c>
      <c r="L4117" t="s">
        <v>4760</v>
      </c>
    </row>
    <row r="4118" spans="1:22" x14ac:dyDescent="0.3">
      <c r="A4118" t="s">
        <v>14378</v>
      </c>
      <c r="B4118" t="s">
        <v>14379</v>
      </c>
      <c r="C4118" t="s">
        <v>14</v>
      </c>
      <c r="D4118">
        <v>39.917127499999999</v>
      </c>
      <c r="E4118">
        <v>-75.141831800000006</v>
      </c>
      <c r="F4118" t="s">
        <v>14380</v>
      </c>
      <c r="G4118">
        <v>365</v>
      </c>
      <c r="H4118">
        <v>3</v>
      </c>
      <c r="I4118" t="s">
        <v>14401</v>
      </c>
      <c r="J4118">
        <v>4</v>
      </c>
      <c r="K4118" t="s">
        <v>14402</v>
      </c>
      <c r="L4118" t="s">
        <v>14403</v>
      </c>
      <c r="M4118" t="s">
        <v>14404</v>
      </c>
      <c r="N4118" t="s">
        <v>14405</v>
      </c>
      <c r="O4118" t="s">
        <v>14406</v>
      </c>
      <c r="P4118" t="s">
        <v>14407</v>
      </c>
      <c r="Q4118" t="s">
        <v>14408</v>
      </c>
      <c r="R4118" t="s">
        <v>14409</v>
      </c>
      <c r="S4118" t="s">
        <v>14410</v>
      </c>
    </row>
    <row r="4119" spans="1:22" x14ac:dyDescent="0.3">
      <c r="A4119" t="s">
        <v>14378</v>
      </c>
      <c r="B4119" t="s">
        <v>14379</v>
      </c>
      <c r="C4119" t="s">
        <v>14</v>
      </c>
      <c r="D4119">
        <v>39.917127499999999</v>
      </c>
      <c r="E4119">
        <v>-75.141831800000006</v>
      </c>
      <c r="F4119" t="s">
        <v>14380</v>
      </c>
      <c r="G4119">
        <v>365</v>
      </c>
      <c r="H4119">
        <v>3</v>
      </c>
      <c r="I4119" t="s">
        <v>14411</v>
      </c>
      <c r="J4119">
        <v>4</v>
      </c>
      <c r="L4119" t="s">
        <v>14412</v>
      </c>
    </row>
    <row r="4120" spans="1:22" x14ac:dyDescent="0.3">
      <c r="A4120" t="s">
        <v>14378</v>
      </c>
      <c r="B4120" t="s">
        <v>14379</v>
      </c>
      <c r="C4120" t="s">
        <v>14</v>
      </c>
      <c r="D4120">
        <v>39.917127499999999</v>
      </c>
      <c r="E4120">
        <v>-75.141831800000006</v>
      </c>
      <c r="F4120" t="s">
        <v>14380</v>
      </c>
      <c r="G4120">
        <v>365</v>
      </c>
      <c r="H4120">
        <v>3</v>
      </c>
      <c r="I4120" t="s">
        <v>14413</v>
      </c>
      <c r="J4120">
        <v>3</v>
      </c>
      <c r="L4120" t="s">
        <v>14414</v>
      </c>
    </row>
    <row r="4121" spans="1:22" x14ac:dyDescent="0.3">
      <c r="A4121" t="s">
        <v>14378</v>
      </c>
      <c r="B4121" t="s">
        <v>14379</v>
      </c>
      <c r="C4121" t="s">
        <v>14</v>
      </c>
      <c r="D4121">
        <v>39.917127499999999</v>
      </c>
      <c r="E4121">
        <v>-75.141831800000006</v>
      </c>
      <c r="F4121" t="s">
        <v>14380</v>
      </c>
      <c r="G4121">
        <v>365</v>
      </c>
      <c r="H4121">
        <v>3</v>
      </c>
      <c r="I4121" t="s">
        <v>14415</v>
      </c>
      <c r="J4121">
        <v>4</v>
      </c>
      <c r="K4121" t="s">
        <v>14416</v>
      </c>
      <c r="L4121" t="s">
        <v>14417</v>
      </c>
    </row>
    <row r="4122" spans="1:22" x14ac:dyDescent="0.3">
      <c r="A4122" t="s">
        <v>14378</v>
      </c>
      <c r="B4122" t="s">
        <v>14379</v>
      </c>
      <c r="C4122" t="s">
        <v>14</v>
      </c>
      <c r="D4122">
        <v>39.917127499999999</v>
      </c>
      <c r="E4122">
        <v>-75.141831800000006</v>
      </c>
      <c r="F4122" t="s">
        <v>14380</v>
      </c>
      <c r="G4122">
        <v>365</v>
      </c>
      <c r="H4122">
        <v>3</v>
      </c>
      <c r="I4122" t="s">
        <v>14418</v>
      </c>
      <c r="J4122">
        <v>3</v>
      </c>
      <c r="K4122" t="s">
        <v>14419</v>
      </c>
      <c r="L4122" t="s">
        <v>14420</v>
      </c>
      <c r="M4122" t="s">
        <v>14421</v>
      </c>
      <c r="N4122" t="s">
        <v>14422</v>
      </c>
      <c r="O4122" t="s">
        <v>14423</v>
      </c>
      <c r="P4122" t="s">
        <v>14424</v>
      </c>
      <c r="Q4122" t="s">
        <v>14425</v>
      </c>
      <c r="R4122" t="s">
        <v>14426</v>
      </c>
      <c r="S4122" t="s">
        <v>14427</v>
      </c>
      <c r="T4122" t="s">
        <v>14428</v>
      </c>
      <c r="U4122" t="s">
        <v>14429</v>
      </c>
      <c r="V4122" t="s">
        <v>14430</v>
      </c>
    </row>
    <row r="4123" spans="1:22" x14ac:dyDescent="0.3">
      <c r="A4123" t="s">
        <v>14431</v>
      </c>
      <c r="B4123" t="s">
        <v>14432</v>
      </c>
      <c r="C4123" t="s">
        <v>14</v>
      </c>
      <c r="D4123">
        <v>39.936503156599997</v>
      </c>
      <c r="E4123">
        <v>-75.156694145900005</v>
      </c>
      <c r="F4123" t="s">
        <v>14433</v>
      </c>
      <c r="G4123">
        <v>364</v>
      </c>
      <c r="H4123">
        <v>4.5</v>
      </c>
      <c r="I4123" t="s">
        <v>14434</v>
      </c>
      <c r="J4123">
        <v>5</v>
      </c>
      <c r="L4123" t="s">
        <v>14435</v>
      </c>
    </row>
    <row r="4124" spans="1:22" x14ac:dyDescent="0.3">
      <c r="A4124" t="s">
        <v>14431</v>
      </c>
      <c r="B4124" t="s">
        <v>14432</v>
      </c>
      <c r="C4124" t="s">
        <v>14</v>
      </c>
      <c r="D4124">
        <v>39.936503156599997</v>
      </c>
      <c r="E4124">
        <v>-75.156694145900005</v>
      </c>
      <c r="F4124" t="s">
        <v>14433</v>
      </c>
      <c r="G4124">
        <v>364</v>
      </c>
      <c r="H4124">
        <v>4.5</v>
      </c>
      <c r="I4124" t="s">
        <v>14436</v>
      </c>
      <c r="J4124">
        <v>3</v>
      </c>
      <c r="K4124" t="s">
        <v>14437</v>
      </c>
      <c r="L4124" t="s">
        <v>14438</v>
      </c>
    </row>
    <row r="4125" spans="1:22" x14ac:dyDescent="0.3">
      <c r="A4125" t="s">
        <v>14431</v>
      </c>
      <c r="B4125" t="s">
        <v>14432</v>
      </c>
      <c r="C4125" t="s">
        <v>14</v>
      </c>
      <c r="D4125">
        <v>39.936503156599997</v>
      </c>
      <c r="E4125">
        <v>-75.156694145900005</v>
      </c>
      <c r="F4125" t="s">
        <v>14433</v>
      </c>
      <c r="G4125">
        <v>364</v>
      </c>
      <c r="H4125">
        <v>4.5</v>
      </c>
      <c r="I4125" t="s">
        <v>14439</v>
      </c>
      <c r="J4125">
        <v>5</v>
      </c>
      <c r="K4125" t="s">
        <v>14440</v>
      </c>
      <c r="L4125" t="s">
        <v>14441</v>
      </c>
    </row>
    <row r="4126" spans="1:22" x14ac:dyDescent="0.3">
      <c r="A4126" t="s">
        <v>14431</v>
      </c>
      <c r="B4126" t="s">
        <v>14432</v>
      </c>
      <c r="C4126" t="s">
        <v>14</v>
      </c>
      <c r="D4126">
        <v>39.936503156599997</v>
      </c>
      <c r="E4126">
        <v>-75.156694145900005</v>
      </c>
      <c r="F4126" t="s">
        <v>14433</v>
      </c>
      <c r="G4126">
        <v>364</v>
      </c>
      <c r="H4126">
        <v>4.5</v>
      </c>
      <c r="I4126" t="s">
        <v>14442</v>
      </c>
      <c r="J4126">
        <v>5</v>
      </c>
      <c r="K4126" t="s">
        <v>14443</v>
      </c>
      <c r="L4126" t="s">
        <v>14444</v>
      </c>
    </row>
    <row r="4127" spans="1:22" x14ac:dyDescent="0.3">
      <c r="A4127" t="s">
        <v>14431</v>
      </c>
      <c r="B4127" t="s">
        <v>14432</v>
      </c>
      <c r="C4127" t="s">
        <v>14</v>
      </c>
      <c r="D4127">
        <v>39.936503156599997</v>
      </c>
      <c r="E4127">
        <v>-75.156694145900005</v>
      </c>
      <c r="F4127" t="s">
        <v>14433</v>
      </c>
      <c r="G4127">
        <v>364</v>
      </c>
      <c r="H4127">
        <v>4.5</v>
      </c>
      <c r="I4127" t="s">
        <v>14445</v>
      </c>
      <c r="J4127">
        <v>3</v>
      </c>
      <c r="K4127" t="s">
        <v>14446</v>
      </c>
      <c r="L4127" t="s">
        <v>14447</v>
      </c>
    </row>
    <row r="4128" spans="1:22" x14ac:dyDescent="0.3">
      <c r="A4128" t="s">
        <v>14431</v>
      </c>
      <c r="B4128" t="s">
        <v>14432</v>
      </c>
      <c r="C4128" t="s">
        <v>14</v>
      </c>
      <c r="D4128">
        <v>39.936503156599997</v>
      </c>
      <c r="E4128">
        <v>-75.156694145900005</v>
      </c>
      <c r="F4128" t="s">
        <v>14433</v>
      </c>
      <c r="G4128">
        <v>364</v>
      </c>
      <c r="H4128">
        <v>4.5</v>
      </c>
      <c r="I4128" t="s">
        <v>14448</v>
      </c>
      <c r="J4128">
        <v>5</v>
      </c>
      <c r="K4128" t="s">
        <v>14449</v>
      </c>
      <c r="L4128" t="s">
        <v>14450</v>
      </c>
    </row>
    <row r="4129" spans="1:28" x14ac:dyDescent="0.3">
      <c r="A4129" t="s">
        <v>14431</v>
      </c>
      <c r="B4129" t="s">
        <v>14432</v>
      </c>
      <c r="C4129" t="s">
        <v>14</v>
      </c>
      <c r="D4129">
        <v>39.936503156599997</v>
      </c>
      <c r="E4129">
        <v>-75.156694145900005</v>
      </c>
      <c r="F4129" t="s">
        <v>14433</v>
      </c>
      <c r="G4129">
        <v>364</v>
      </c>
      <c r="H4129">
        <v>4.5</v>
      </c>
      <c r="I4129" t="s">
        <v>14451</v>
      </c>
      <c r="J4129">
        <v>5</v>
      </c>
      <c r="K4129" t="s">
        <v>14452</v>
      </c>
      <c r="L4129" t="s">
        <v>14453</v>
      </c>
    </row>
    <row r="4130" spans="1:28" x14ac:dyDescent="0.3">
      <c r="A4130" t="s">
        <v>14431</v>
      </c>
      <c r="B4130" t="s">
        <v>14432</v>
      </c>
      <c r="C4130" t="s">
        <v>14</v>
      </c>
      <c r="D4130">
        <v>39.936503156599997</v>
      </c>
      <c r="E4130">
        <v>-75.156694145900005</v>
      </c>
      <c r="F4130" t="s">
        <v>14433</v>
      </c>
      <c r="G4130">
        <v>364</v>
      </c>
      <c r="H4130">
        <v>4.5</v>
      </c>
      <c r="I4130" t="s">
        <v>14454</v>
      </c>
      <c r="J4130">
        <v>5</v>
      </c>
      <c r="K4130" t="s">
        <v>14455</v>
      </c>
      <c r="L4130" t="s">
        <v>14456</v>
      </c>
      <c r="M4130" t="s">
        <v>14457</v>
      </c>
      <c r="N4130" t="s">
        <v>14458</v>
      </c>
      <c r="O4130" t="s">
        <v>14459</v>
      </c>
      <c r="P4130" t="s">
        <v>14460</v>
      </c>
      <c r="Q4130" t="s">
        <v>14461</v>
      </c>
      <c r="R4130" t="s">
        <v>14462</v>
      </c>
      <c r="S4130" t="s">
        <v>14463</v>
      </c>
      <c r="T4130" t="s">
        <v>14464</v>
      </c>
      <c r="U4130" t="s">
        <v>14465</v>
      </c>
      <c r="V4130" t="s">
        <v>14466</v>
      </c>
      <c r="W4130" t="s">
        <v>14467</v>
      </c>
    </row>
    <row r="4131" spans="1:28" x14ac:dyDescent="0.3">
      <c r="A4131" t="s">
        <v>14431</v>
      </c>
      <c r="B4131" t="s">
        <v>14432</v>
      </c>
      <c r="C4131" t="s">
        <v>14</v>
      </c>
      <c r="D4131">
        <v>39.936503156599997</v>
      </c>
      <c r="E4131">
        <v>-75.156694145900005</v>
      </c>
      <c r="F4131" t="s">
        <v>14433</v>
      </c>
      <c r="G4131">
        <v>364</v>
      </c>
      <c r="H4131">
        <v>4.5</v>
      </c>
      <c r="I4131" t="s">
        <v>14468</v>
      </c>
      <c r="J4131">
        <v>4</v>
      </c>
      <c r="K4131" t="s">
        <v>14469</v>
      </c>
      <c r="L4131" t="s">
        <v>14470</v>
      </c>
    </row>
    <row r="4132" spans="1:28" x14ac:dyDescent="0.3">
      <c r="A4132" t="s">
        <v>14431</v>
      </c>
      <c r="B4132" t="s">
        <v>14432</v>
      </c>
      <c r="C4132" t="s">
        <v>14</v>
      </c>
      <c r="D4132">
        <v>39.936503156599997</v>
      </c>
      <c r="E4132">
        <v>-75.156694145900005</v>
      </c>
      <c r="F4132" t="s">
        <v>14433</v>
      </c>
      <c r="G4132">
        <v>364</v>
      </c>
      <c r="H4132">
        <v>4.5</v>
      </c>
      <c r="I4132" t="s">
        <v>14471</v>
      </c>
      <c r="J4132">
        <v>5</v>
      </c>
      <c r="K4132" t="s">
        <v>14472</v>
      </c>
      <c r="L4132" t="s">
        <v>14473</v>
      </c>
      <c r="M4132" t="s">
        <v>14474</v>
      </c>
      <c r="N4132" t="s">
        <v>14475</v>
      </c>
      <c r="O4132" t="s">
        <v>14476</v>
      </c>
      <c r="P4132" t="s">
        <v>14477</v>
      </c>
      <c r="Q4132" t="s">
        <v>14478</v>
      </c>
      <c r="R4132" t="s">
        <v>14479</v>
      </c>
      <c r="S4132" t="s">
        <v>14480</v>
      </c>
    </row>
    <row r="4133" spans="1:28" x14ac:dyDescent="0.3">
      <c r="A4133" t="s">
        <v>14481</v>
      </c>
      <c r="B4133" t="s">
        <v>14482</v>
      </c>
      <c r="C4133" t="s">
        <v>14</v>
      </c>
      <c r="D4133">
        <v>39.949206712399999</v>
      </c>
      <c r="E4133">
        <v>-75.165920106200005</v>
      </c>
      <c r="F4133" t="s">
        <v>14483</v>
      </c>
      <c r="G4133">
        <v>364</v>
      </c>
      <c r="H4133">
        <v>4.5</v>
      </c>
      <c r="I4133" t="s">
        <v>14484</v>
      </c>
      <c r="J4133">
        <v>5</v>
      </c>
      <c r="K4133" t="s">
        <v>14485</v>
      </c>
      <c r="L4133" t="s">
        <v>14486</v>
      </c>
    </row>
    <row r="4134" spans="1:28" x14ac:dyDescent="0.3">
      <c r="A4134" t="s">
        <v>14481</v>
      </c>
      <c r="B4134" t="s">
        <v>14482</v>
      </c>
      <c r="C4134" t="s">
        <v>14</v>
      </c>
      <c r="D4134">
        <v>39.949206712399999</v>
      </c>
      <c r="E4134">
        <v>-75.165920106200005</v>
      </c>
      <c r="F4134" t="s">
        <v>14483</v>
      </c>
      <c r="G4134">
        <v>364</v>
      </c>
      <c r="H4134">
        <v>4.5</v>
      </c>
      <c r="I4134" t="s">
        <v>14487</v>
      </c>
      <c r="J4134">
        <v>5</v>
      </c>
      <c r="K4134" t="s">
        <v>14488</v>
      </c>
      <c r="L4134" t="s">
        <v>14489</v>
      </c>
    </row>
    <row r="4135" spans="1:28" x14ac:dyDescent="0.3">
      <c r="A4135" t="s">
        <v>14481</v>
      </c>
      <c r="B4135" t="s">
        <v>14482</v>
      </c>
      <c r="C4135" t="s">
        <v>14</v>
      </c>
      <c r="D4135">
        <v>39.949206712399999</v>
      </c>
      <c r="E4135">
        <v>-75.165920106200005</v>
      </c>
      <c r="F4135" t="s">
        <v>14483</v>
      </c>
      <c r="G4135">
        <v>364</v>
      </c>
      <c r="H4135">
        <v>4.5</v>
      </c>
      <c r="I4135" t="s">
        <v>14490</v>
      </c>
      <c r="J4135">
        <v>4</v>
      </c>
      <c r="K4135" t="s">
        <v>14491</v>
      </c>
      <c r="L4135" t="s">
        <v>14492</v>
      </c>
    </row>
    <row r="4136" spans="1:28" x14ac:dyDescent="0.3">
      <c r="A4136" t="s">
        <v>14481</v>
      </c>
      <c r="B4136" t="s">
        <v>14482</v>
      </c>
      <c r="C4136" t="s">
        <v>14</v>
      </c>
      <c r="D4136">
        <v>39.949206712399999</v>
      </c>
      <c r="E4136">
        <v>-75.165920106200005</v>
      </c>
      <c r="F4136" t="s">
        <v>14483</v>
      </c>
      <c r="G4136">
        <v>364</v>
      </c>
      <c r="H4136">
        <v>4.5</v>
      </c>
      <c r="I4136" t="s">
        <v>14493</v>
      </c>
      <c r="J4136">
        <v>5</v>
      </c>
      <c r="K4136" t="s">
        <v>14494</v>
      </c>
      <c r="L4136" t="s">
        <v>14495</v>
      </c>
    </row>
    <row r="4137" spans="1:28" x14ac:dyDescent="0.3">
      <c r="A4137" t="s">
        <v>14481</v>
      </c>
      <c r="B4137" t="s">
        <v>14482</v>
      </c>
      <c r="C4137" t="s">
        <v>14</v>
      </c>
      <c r="D4137">
        <v>39.949206712399999</v>
      </c>
      <c r="E4137">
        <v>-75.165920106200005</v>
      </c>
      <c r="F4137" t="s">
        <v>14483</v>
      </c>
      <c r="G4137">
        <v>364</v>
      </c>
      <c r="H4137">
        <v>4.5</v>
      </c>
      <c r="I4137" t="s">
        <v>14496</v>
      </c>
      <c r="J4137">
        <v>4</v>
      </c>
      <c r="K4137" t="s">
        <v>14497</v>
      </c>
      <c r="L4137" t="s">
        <v>14498</v>
      </c>
    </row>
    <row r="4138" spans="1:28" x14ac:dyDescent="0.3">
      <c r="A4138" t="s">
        <v>14481</v>
      </c>
      <c r="B4138" t="s">
        <v>14482</v>
      </c>
      <c r="C4138" t="s">
        <v>14</v>
      </c>
      <c r="D4138">
        <v>39.949206712399999</v>
      </c>
      <c r="E4138">
        <v>-75.165920106200005</v>
      </c>
      <c r="F4138" t="s">
        <v>14483</v>
      </c>
      <c r="G4138">
        <v>364</v>
      </c>
      <c r="H4138">
        <v>4.5</v>
      </c>
      <c r="I4138" t="s">
        <v>14499</v>
      </c>
      <c r="J4138">
        <v>5</v>
      </c>
      <c r="K4138" t="s">
        <v>14500</v>
      </c>
      <c r="L4138" t="s">
        <v>14501</v>
      </c>
    </row>
    <row r="4139" spans="1:28" x14ac:dyDescent="0.3">
      <c r="A4139" t="s">
        <v>14481</v>
      </c>
      <c r="B4139" t="s">
        <v>14482</v>
      </c>
      <c r="C4139" t="s">
        <v>14</v>
      </c>
      <c r="D4139">
        <v>39.949206712399999</v>
      </c>
      <c r="E4139">
        <v>-75.165920106200005</v>
      </c>
      <c r="F4139" t="s">
        <v>14483</v>
      </c>
      <c r="G4139">
        <v>364</v>
      </c>
      <c r="H4139">
        <v>4.5</v>
      </c>
      <c r="I4139" t="s">
        <v>14502</v>
      </c>
      <c r="J4139">
        <v>5</v>
      </c>
      <c r="L4139" t="s">
        <v>14503</v>
      </c>
    </row>
    <row r="4140" spans="1:28" x14ac:dyDescent="0.3">
      <c r="A4140" t="s">
        <v>14481</v>
      </c>
      <c r="B4140" t="s">
        <v>14482</v>
      </c>
      <c r="C4140" t="s">
        <v>14</v>
      </c>
      <c r="D4140">
        <v>39.949206712399999</v>
      </c>
      <c r="E4140">
        <v>-75.165920106200005</v>
      </c>
      <c r="F4140" t="s">
        <v>14483</v>
      </c>
      <c r="G4140">
        <v>364</v>
      </c>
      <c r="H4140">
        <v>4.5</v>
      </c>
      <c r="I4140" t="s">
        <v>14504</v>
      </c>
      <c r="J4140">
        <v>4</v>
      </c>
      <c r="L4140" t="s">
        <v>2936</v>
      </c>
    </row>
    <row r="4141" spans="1:28" x14ac:dyDescent="0.3">
      <c r="A4141" t="s">
        <v>14481</v>
      </c>
      <c r="B4141" t="s">
        <v>14482</v>
      </c>
      <c r="C4141" t="s">
        <v>14</v>
      </c>
      <c r="D4141">
        <v>39.949206712399999</v>
      </c>
      <c r="E4141">
        <v>-75.165920106200005</v>
      </c>
      <c r="F4141" t="s">
        <v>14483</v>
      </c>
      <c r="G4141">
        <v>364</v>
      </c>
      <c r="H4141">
        <v>4.5</v>
      </c>
      <c r="I4141" t="s">
        <v>14505</v>
      </c>
      <c r="J4141">
        <v>4</v>
      </c>
      <c r="K4141" t="s">
        <v>14506</v>
      </c>
      <c r="L4141" t="s">
        <v>14507</v>
      </c>
      <c r="M4141" t="s">
        <v>14508</v>
      </c>
      <c r="N4141" t="s">
        <v>14509</v>
      </c>
      <c r="O4141" t="s">
        <v>14510</v>
      </c>
      <c r="P4141" t="s">
        <v>14511</v>
      </c>
      <c r="Q4141" t="s">
        <v>1522</v>
      </c>
    </row>
    <row r="4142" spans="1:28" x14ac:dyDescent="0.3">
      <c r="A4142" t="s">
        <v>14481</v>
      </c>
      <c r="B4142" t="s">
        <v>14482</v>
      </c>
      <c r="C4142" t="s">
        <v>14</v>
      </c>
      <c r="D4142">
        <v>39.949206712399999</v>
      </c>
      <c r="E4142">
        <v>-75.165920106200005</v>
      </c>
      <c r="F4142" t="s">
        <v>14483</v>
      </c>
      <c r="G4142">
        <v>364</v>
      </c>
      <c r="H4142">
        <v>4.5</v>
      </c>
      <c r="I4142" t="s">
        <v>14512</v>
      </c>
      <c r="J4142">
        <v>5</v>
      </c>
      <c r="L4142" t="s">
        <v>14513</v>
      </c>
    </row>
    <row r="4143" spans="1:28" x14ac:dyDescent="0.3">
      <c r="A4143" t="s">
        <v>14514</v>
      </c>
      <c r="B4143" t="s">
        <v>14515</v>
      </c>
      <c r="C4143" t="s">
        <v>14</v>
      </c>
      <c r="D4143">
        <v>39.955616613300002</v>
      </c>
      <c r="E4143">
        <v>-75.198926534600005</v>
      </c>
      <c r="F4143" t="s">
        <v>14516</v>
      </c>
      <c r="G4143">
        <v>363</v>
      </c>
      <c r="H4143">
        <v>3.5</v>
      </c>
      <c r="I4143" t="s">
        <v>14517</v>
      </c>
      <c r="J4143">
        <v>4</v>
      </c>
      <c r="K4143" t="s">
        <v>14518</v>
      </c>
      <c r="L4143" t="s">
        <v>4812</v>
      </c>
    </row>
    <row r="4144" spans="1:28" x14ac:dyDescent="0.3">
      <c r="A4144" t="s">
        <v>14514</v>
      </c>
      <c r="B4144" t="s">
        <v>14515</v>
      </c>
      <c r="C4144" t="s">
        <v>14</v>
      </c>
      <c r="D4144">
        <v>39.955616613300002</v>
      </c>
      <c r="E4144">
        <v>-75.198926534600005</v>
      </c>
      <c r="F4144" t="s">
        <v>14516</v>
      </c>
      <c r="G4144">
        <v>363</v>
      </c>
      <c r="H4144">
        <v>3.5</v>
      </c>
      <c r="I4144" t="s">
        <v>14519</v>
      </c>
      <c r="J4144">
        <v>5</v>
      </c>
      <c r="K4144" t="s">
        <v>14520</v>
      </c>
      <c r="L4144" t="s">
        <v>14521</v>
      </c>
      <c r="M4144" t="s">
        <v>14522</v>
      </c>
      <c r="N4144" t="s">
        <v>14523</v>
      </c>
      <c r="O4144" t="s">
        <v>14524</v>
      </c>
      <c r="P4144" t="s">
        <v>14525</v>
      </c>
      <c r="Q4144" t="s">
        <v>14526</v>
      </c>
      <c r="R4144" t="s">
        <v>14527</v>
      </c>
      <c r="S4144" t="s">
        <v>14528</v>
      </c>
      <c r="T4144" t="s">
        <v>14529</v>
      </c>
      <c r="U4144" t="s">
        <v>14530</v>
      </c>
      <c r="V4144" t="s">
        <v>14531</v>
      </c>
      <c r="W4144" t="s">
        <v>14532</v>
      </c>
      <c r="X4144" t="s">
        <v>14533</v>
      </c>
      <c r="Y4144" t="s">
        <v>14534</v>
      </c>
      <c r="Z4144" t="s">
        <v>14535</v>
      </c>
      <c r="AA4144" t="s">
        <v>14536</v>
      </c>
      <c r="AB4144" t="s">
        <v>14537</v>
      </c>
    </row>
    <row r="4145" spans="1:18" x14ac:dyDescent="0.3">
      <c r="A4145" t="s">
        <v>14514</v>
      </c>
      <c r="B4145" t="s">
        <v>14515</v>
      </c>
      <c r="C4145" t="s">
        <v>14</v>
      </c>
      <c r="D4145">
        <v>39.955616613300002</v>
      </c>
      <c r="E4145">
        <v>-75.198926534600005</v>
      </c>
      <c r="F4145" t="s">
        <v>14516</v>
      </c>
      <c r="G4145">
        <v>363</v>
      </c>
      <c r="H4145">
        <v>3.5</v>
      </c>
      <c r="I4145" t="s">
        <v>14538</v>
      </c>
      <c r="J4145">
        <v>4</v>
      </c>
      <c r="K4145" t="s">
        <v>14539</v>
      </c>
      <c r="L4145" t="s">
        <v>14540</v>
      </c>
    </row>
    <row r="4146" spans="1:18" x14ac:dyDescent="0.3">
      <c r="A4146" t="s">
        <v>14514</v>
      </c>
      <c r="B4146" t="s">
        <v>14515</v>
      </c>
      <c r="C4146" t="s">
        <v>14</v>
      </c>
      <c r="D4146">
        <v>39.955616613300002</v>
      </c>
      <c r="E4146">
        <v>-75.198926534600005</v>
      </c>
      <c r="F4146" t="s">
        <v>14516</v>
      </c>
      <c r="G4146">
        <v>363</v>
      </c>
      <c r="H4146">
        <v>3.5</v>
      </c>
      <c r="I4146" t="s">
        <v>14541</v>
      </c>
      <c r="J4146">
        <v>5</v>
      </c>
      <c r="K4146" t="s">
        <v>14542</v>
      </c>
      <c r="L4146" t="s">
        <v>14543</v>
      </c>
    </row>
    <row r="4147" spans="1:18" x14ac:dyDescent="0.3">
      <c r="A4147" t="s">
        <v>14514</v>
      </c>
      <c r="B4147" t="s">
        <v>14515</v>
      </c>
      <c r="C4147" t="s">
        <v>14</v>
      </c>
      <c r="D4147">
        <v>39.955616613300002</v>
      </c>
      <c r="E4147">
        <v>-75.198926534600005</v>
      </c>
      <c r="F4147" t="s">
        <v>14516</v>
      </c>
      <c r="G4147">
        <v>363</v>
      </c>
      <c r="H4147">
        <v>3.5</v>
      </c>
      <c r="I4147" t="s">
        <v>14544</v>
      </c>
      <c r="J4147">
        <v>5</v>
      </c>
      <c r="K4147" t="s">
        <v>14545</v>
      </c>
      <c r="L4147" t="s">
        <v>14546</v>
      </c>
    </row>
    <row r="4148" spans="1:18" x14ac:dyDescent="0.3">
      <c r="A4148" t="s">
        <v>14514</v>
      </c>
      <c r="B4148" t="s">
        <v>14515</v>
      </c>
      <c r="C4148" t="s">
        <v>14</v>
      </c>
      <c r="D4148">
        <v>39.955616613300002</v>
      </c>
      <c r="E4148">
        <v>-75.198926534600005</v>
      </c>
      <c r="F4148" t="s">
        <v>14516</v>
      </c>
      <c r="G4148">
        <v>363</v>
      </c>
      <c r="H4148">
        <v>3.5</v>
      </c>
      <c r="I4148" t="s">
        <v>14547</v>
      </c>
      <c r="J4148">
        <v>2</v>
      </c>
      <c r="K4148" t="s">
        <v>14548</v>
      </c>
      <c r="L4148" t="s">
        <v>14549</v>
      </c>
    </row>
    <row r="4149" spans="1:18" x14ac:dyDescent="0.3">
      <c r="A4149" t="s">
        <v>14514</v>
      </c>
      <c r="B4149" t="s">
        <v>14515</v>
      </c>
      <c r="C4149" t="s">
        <v>14</v>
      </c>
      <c r="D4149">
        <v>39.955616613300002</v>
      </c>
      <c r="E4149">
        <v>-75.198926534600005</v>
      </c>
      <c r="F4149" t="s">
        <v>14516</v>
      </c>
      <c r="G4149">
        <v>363</v>
      </c>
      <c r="H4149">
        <v>3.5</v>
      </c>
      <c r="I4149" t="s">
        <v>14550</v>
      </c>
      <c r="J4149">
        <v>3</v>
      </c>
      <c r="K4149" t="s">
        <v>14551</v>
      </c>
      <c r="L4149" t="s">
        <v>14552</v>
      </c>
    </row>
    <row r="4150" spans="1:18" x14ac:dyDescent="0.3">
      <c r="A4150" t="s">
        <v>14514</v>
      </c>
      <c r="B4150" t="s">
        <v>14515</v>
      </c>
      <c r="C4150" t="s">
        <v>14</v>
      </c>
      <c r="D4150">
        <v>39.955616613300002</v>
      </c>
      <c r="E4150">
        <v>-75.198926534600005</v>
      </c>
      <c r="F4150" t="s">
        <v>14516</v>
      </c>
      <c r="G4150">
        <v>363</v>
      </c>
      <c r="H4150">
        <v>3.5</v>
      </c>
      <c r="I4150" t="s">
        <v>14553</v>
      </c>
      <c r="J4150">
        <v>5</v>
      </c>
      <c r="K4150" t="s">
        <v>14554</v>
      </c>
      <c r="L4150" t="s">
        <v>14555</v>
      </c>
    </row>
    <row r="4151" spans="1:18" x14ac:dyDescent="0.3">
      <c r="A4151" t="s">
        <v>14514</v>
      </c>
      <c r="B4151" t="s">
        <v>14515</v>
      </c>
      <c r="C4151" t="s">
        <v>14</v>
      </c>
      <c r="D4151">
        <v>39.955616613300002</v>
      </c>
      <c r="E4151">
        <v>-75.198926534600005</v>
      </c>
      <c r="F4151" t="s">
        <v>14516</v>
      </c>
      <c r="G4151">
        <v>363</v>
      </c>
      <c r="H4151">
        <v>3.5</v>
      </c>
      <c r="I4151" t="s">
        <v>14556</v>
      </c>
      <c r="J4151">
        <v>4</v>
      </c>
      <c r="K4151" t="s">
        <v>14557</v>
      </c>
      <c r="L4151" t="s">
        <v>14558</v>
      </c>
    </row>
    <row r="4152" spans="1:18" x14ac:dyDescent="0.3">
      <c r="A4152" t="s">
        <v>14514</v>
      </c>
      <c r="B4152" t="s">
        <v>14515</v>
      </c>
      <c r="C4152" t="s">
        <v>14</v>
      </c>
      <c r="D4152">
        <v>39.955616613300002</v>
      </c>
      <c r="E4152">
        <v>-75.198926534600005</v>
      </c>
      <c r="F4152" t="s">
        <v>14516</v>
      </c>
      <c r="G4152">
        <v>363</v>
      </c>
      <c r="H4152">
        <v>3.5</v>
      </c>
      <c r="I4152" t="s">
        <v>14559</v>
      </c>
      <c r="J4152">
        <v>3</v>
      </c>
      <c r="K4152" t="s">
        <v>14560</v>
      </c>
      <c r="L4152" t="s">
        <v>14561</v>
      </c>
      <c r="M4152" t="s">
        <v>14562</v>
      </c>
      <c r="N4152" t="s">
        <v>14563</v>
      </c>
      <c r="O4152" t="s">
        <v>14564</v>
      </c>
      <c r="P4152" t="s">
        <v>212</v>
      </c>
    </row>
    <row r="4153" spans="1:18" x14ac:dyDescent="0.3">
      <c r="A4153" t="s">
        <v>14565</v>
      </c>
      <c r="B4153" t="s">
        <v>14566</v>
      </c>
      <c r="C4153" t="s">
        <v>14</v>
      </c>
      <c r="D4153">
        <v>40.065612999999999</v>
      </c>
      <c r="E4153">
        <v>-75.195784000000003</v>
      </c>
      <c r="F4153" t="s">
        <v>14567</v>
      </c>
      <c r="G4153">
        <v>363</v>
      </c>
      <c r="H4153">
        <v>3.5</v>
      </c>
      <c r="I4153" t="s">
        <v>14568</v>
      </c>
      <c r="J4153">
        <v>4</v>
      </c>
      <c r="K4153" t="s">
        <v>14569</v>
      </c>
      <c r="L4153" t="s">
        <v>14570</v>
      </c>
    </row>
    <row r="4154" spans="1:18" x14ac:dyDescent="0.3">
      <c r="A4154" t="s">
        <v>14565</v>
      </c>
      <c r="B4154" t="s">
        <v>14566</v>
      </c>
      <c r="C4154" t="s">
        <v>14</v>
      </c>
      <c r="D4154">
        <v>40.065612999999999</v>
      </c>
      <c r="E4154">
        <v>-75.195784000000003</v>
      </c>
      <c r="F4154" t="s">
        <v>14567</v>
      </c>
      <c r="G4154">
        <v>363</v>
      </c>
      <c r="H4154">
        <v>3.5</v>
      </c>
      <c r="I4154" t="s">
        <v>14571</v>
      </c>
      <c r="J4154">
        <v>3</v>
      </c>
      <c r="K4154" t="s">
        <v>14572</v>
      </c>
      <c r="L4154" t="s">
        <v>14573</v>
      </c>
    </row>
    <row r="4155" spans="1:18" x14ac:dyDescent="0.3">
      <c r="A4155" t="s">
        <v>14565</v>
      </c>
      <c r="B4155" t="s">
        <v>14566</v>
      </c>
      <c r="C4155" t="s">
        <v>14</v>
      </c>
      <c r="D4155">
        <v>40.065612999999999</v>
      </c>
      <c r="E4155">
        <v>-75.195784000000003</v>
      </c>
      <c r="F4155" t="s">
        <v>14567</v>
      </c>
      <c r="G4155">
        <v>363</v>
      </c>
      <c r="H4155">
        <v>3.5</v>
      </c>
      <c r="I4155" t="s">
        <v>14574</v>
      </c>
      <c r="J4155">
        <v>4</v>
      </c>
      <c r="K4155" t="s">
        <v>14575</v>
      </c>
      <c r="L4155" t="s">
        <v>14576</v>
      </c>
      <c r="M4155" t="s">
        <v>14577</v>
      </c>
      <c r="N4155" t="s">
        <v>14578</v>
      </c>
      <c r="O4155" t="s">
        <v>14579</v>
      </c>
      <c r="P4155" t="s">
        <v>14580</v>
      </c>
      <c r="Q4155" t="s">
        <v>14581</v>
      </c>
      <c r="R4155" t="s">
        <v>918</v>
      </c>
    </row>
    <row r="4156" spans="1:18" x14ac:dyDescent="0.3">
      <c r="A4156" t="s">
        <v>14565</v>
      </c>
      <c r="B4156" t="s">
        <v>14566</v>
      </c>
      <c r="C4156" t="s">
        <v>14</v>
      </c>
      <c r="D4156">
        <v>40.065612999999999</v>
      </c>
      <c r="E4156">
        <v>-75.195784000000003</v>
      </c>
      <c r="F4156" t="s">
        <v>14567</v>
      </c>
      <c r="G4156">
        <v>363</v>
      </c>
      <c r="H4156">
        <v>3.5</v>
      </c>
      <c r="I4156" t="s">
        <v>14582</v>
      </c>
      <c r="J4156">
        <v>5</v>
      </c>
      <c r="K4156" t="s">
        <v>14583</v>
      </c>
      <c r="L4156" t="s">
        <v>14584</v>
      </c>
    </row>
    <row r="4157" spans="1:18" x14ac:dyDescent="0.3">
      <c r="A4157" t="s">
        <v>14565</v>
      </c>
      <c r="B4157" t="s">
        <v>14566</v>
      </c>
      <c r="C4157" t="s">
        <v>14</v>
      </c>
      <c r="D4157">
        <v>40.065612999999999</v>
      </c>
      <c r="E4157">
        <v>-75.195784000000003</v>
      </c>
      <c r="F4157" t="s">
        <v>14567</v>
      </c>
      <c r="G4157">
        <v>363</v>
      </c>
      <c r="H4157">
        <v>3.5</v>
      </c>
      <c r="I4157" t="s">
        <v>14585</v>
      </c>
      <c r="J4157">
        <v>2</v>
      </c>
      <c r="K4157" t="s">
        <v>14586</v>
      </c>
      <c r="L4157" t="s">
        <v>14587</v>
      </c>
    </row>
    <row r="4158" spans="1:18" x14ac:dyDescent="0.3">
      <c r="A4158" t="s">
        <v>14565</v>
      </c>
      <c r="B4158" t="s">
        <v>14566</v>
      </c>
      <c r="C4158" t="s">
        <v>14</v>
      </c>
      <c r="D4158">
        <v>40.065612999999999</v>
      </c>
      <c r="E4158">
        <v>-75.195784000000003</v>
      </c>
      <c r="F4158" t="s">
        <v>14567</v>
      </c>
      <c r="G4158">
        <v>363</v>
      </c>
      <c r="H4158">
        <v>3.5</v>
      </c>
      <c r="I4158" t="s">
        <v>14588</v>
      </c>
      <c r="J4158">
        <v>4</v>
      </c>
      <c r="L4158" t="s">
        <v>14589</v>
      </c>
    </row>
    <row r="4159" spans="1:18" x14ac:dyDescent="0.3">
      <c r="A4159" t="s">
        <v>14565</v>
      </c>
      <c r="B4159" t="s">
        <v>14566</v>
      </c>
      <c r="C4159" t="s">
        <v>14</v>
      </c>
      <c r="D4159">
        <v>40.065612999999999</v>
      </c>
      <c r="E4159">
        <v>-75.195784000000003</v>
      </c>
      <c r="F4159" t="s">
        <v>14567</v>
      </c>
      <c r="G4159">
        <v>363</v>
      </c>
      <c r="H4159">
        <v>3.5</v>
      </c>
      <c r="I4159" t="s">
        <v>14590</v>
      </c>
      <c r="J4159">
        <v>5</v>
      </c>
      <c r="K4159" t="s">
        <v>14591</v>
      </c>
      <c r="L4159" t="s">
        <v>14592</v>
      </c>
    </row>
    <row r="4160" spans="1:18" x14ac:dyDescent="0.3">
      <c r="A4160" t="s">
        <v>14565</v>
      </c>
      <c r="B4160" t="s">
        <v>14566</v>
      </c>
      <c r="C4160" t="s">
        <v>14</v>
      </c>
      <c r="D4160">
        <v>40.065612999999999</v>
      </c>
      <c r="E4160">
        <v>-75.195784000000003</v>
      </c>
      <c r="F4160" t="s">
        <v>14567</v>
      </c>
      <c r="G4160">
        <v>363</v>
      </c>
      <c r="H4160">
        <v>3.5</v>
      </c>
      <c r="I4160" t="s">
        <v>14593</v>
      </c>
      <c r="J4160">
        <v>4</v>
      </c>
      <c r="K4160" t="s">
        <v>14594</v>
      </c>
      <c r="L4160" t="s">
        <v>14595</v>
      </c>
    </row>
    <row r="4161" spans="1:14" x14ac:dyDescent="0.3">
      <c r="A4161" t="s">
        <v>14565</v>
      </c>
      <c r="B4161" t="s">
        <v>14566</v>
      </c>
      <c r="C4161" t="s">
        <v>14</v>
      </c>
      <c r="D4161">
        <v>40.065612999999999</v>
      </c>
      <c r="E4161">
        <v>-75.195784000000003</v>
      </c>
      <c r="F4161" t="s">
        <v>14567</v>
      </c>
      <c r="G4161">
        <v>363</v>
      </c>
      <c r="H4161">
        <v>3.5</v>
      </c>
      <c r="I4161" t="s">
        <v>14596</v>
      </c>
      <c r="J4161">
        <v>4</v>
      </c>
      <c r="K4161" t="s">
        <v>14597</v>
      </c>
      <c r="L4161" t="s">
        <v>10167</v>
      </c>
    </row>
    <row r="4162" spans="1:14" x14ac:dyDescent="0.3">
      <c r="A4162" t="s">
        <v>14565</v>
      </c>
      <c r="B4162" t="s">
        <v>14566</v>
      </c>
      <c r="C4162" t="s">
        <v>14</v>
      </c>
      <c r="D4162">
        <v>40.065612999999999</v>
      </c>
      <c r="E4162">
        <v>-75.195784000000003</v>
      </c>
      <c r="F4162" t="s">
        <v>14567</v>
      </c>
      <c r="G4162">
        <v>363</v>
      </c>
      <c r="H4162">
        <v>3.5</v>
      </c>
      <c r="I4162" t="s">
        <v>14598</v>
      </c>
      <c r="J4162">
        <v>4</v>
      </c>
      <c r="K4162" t="s">
        <v>14599</v>
      </c>
      <c r="L4162" t="s">
        <v>14600</v>
      </c>
    </row>
    <row r="4163" spans="1:14" x14ac:dyDescent="0.3">
      <c r="A4163" t="s">
        <v>14601</v>
      </c>
      <c r="B4163" t="s">
        <v>14602</v>
      </c>
      <c r="C4163" t="s">
        <v>14</v>
      </c>
      <c r="D4163">
        <v>39.953018389900002</v>
      </c>
      <c r="E4163">
        <v>-75.159400095899997</v>
      </c>
      <c r="F4163" t="s">
        <v>14603</v>
      </c>
      <c r="G4163">
        <v>362</v>
      </c>
      <c r="H4163">
        <v>3</v>
      </c>
      <c r="I4163" t="s">
        <v>14604</v>
      </c>
      <c r="J4163">
        <v>3</v>
      </c>
      <c r="K4163" t="s">
        <v>14605</v>
      </c>
      <c r="L4163" t="s">
        <v>14606</v>
      </c>
    </row>
    <row r="4164" spans="1:14" x14ac:dyDescent="0.3">
      <c r="A4164" t="s">
        <v>14601</v>
      </c>
      <c r="B4164" t="s">
        <v>14602</v>
      </c>
      <c r="C4164" t="s">
        <v>14</v>
      </c>
      <c r="D4164">
        <v>39.953018389900002</v>
      </c>
      <c r="E4164">
        <v>-75.159400095899997</v>
      </c>
      <c r="F4164" t="s">
        <v>14603</v>
      </c>
      <c r="G4164">
        <v>362</v>
      </c>
      <c r="H4164">
        <v>3</v>
      </c>
      <c r="I4164" t="s">
        <v>14607</v>
      </c>
      <c r="J4164">
        <v>1</v>
      </c>
      <c r="K4164" t="s">
        <v>14608</v>
      </c>
      <c r="L4164" t="s">
        <v>11942</v>
      </c>
    </row>
    <row r="4165" spans="1:14" x14ac:dyDescent="0.3">
      <c r="A4165" t="s">
        <v>14601</v>
      </c>
      <c r="B4165" t="s">
        <v>14602</v>
      </c>
      <c r="C4165" t="s">
        <v>14</v>
      </c>
      <c r="D4165">
        <v>39.953018389900002</v>
      </c>
      <c r="E4165">
        <v>-75.159400095899997</v>
      </c>
      <c r="F4165" t="s">
        <v>14603</v>
      </c>
      <c r="G4165">
        <v>362</v>
      </c>
      <c r="H4165">
        <v>3</v>
      </c>
      <c r="I4165" t="s">
        <v>14609</v>
      </c>
      <c r="J4165">
        <v>3</v>
      </c>
      <c r="K4165" t="s">
        <v>14610</v>
      </c>
      <c r="L4165" t="s">
        <v>14611</v>
      </c>
    </row>
    <row r="4166" spans="1:14" x14ac:dyDescent="0.3">
      <c r="A4166" t="s">
        <v>14601</v>
      </c>
      <c r="B4166" t="s">
        <v>14602</v>
      </c>
      <c r="C4166" t="s">
        <v>14</v>
      </c>
      <c r="D4166">
        <v>39.953018389900002</v>
      </c>
      <c r="E4166">
        <v>-75.159400095899997</v>
      </c>
      <c r="F4166" t="s">
        <v>14603</v>
      </c>
      <c r="G4166">
        <v>362</v>
      </c>
      <c r="H4166">
        <v>3</v>
      </c>
      <c r="I4166" t="s">
        <v>14612</v>
      </c>
      <c r="J4166">
        <v>1</v>
      </c>
      <c r="K4166" t="s">
        <v>14613</v>
      </c>
      <c r="L4166" t="s">
        <v>14614</v>
      </c>
    </row>
    <row r="4167" spans="1:14" x14ac:dyDescent="0.3">
      <c r="A4167" t="s">
        <v>14601</v>
      </c>
      <c r="B4167" t="s">
        <v>14602</v>
      </c>
      <c r="C4167" t="s">
        <v>14</v>
      </c>
      <c r="D4167">
        <v>39.953018389900002</v>
      </c>
      <c r="E4167">
        <v>-75.159400095899997</v>
      </c>
      <c r="F4167" t="s">
        <v>14603</v>
      </c>
      <c r="G4167">
        <v>362</v>
      </c>
      <c r="H4167">
        <v>3</v>
      </c>
      <c r="I4167" t="s">
        <v>14615</v>
      </c>
      <c r="J4167">
        <v>2</v>
      </c>
      <c r="K4167" t="s">
        <v>14616</v>
      </c>
      <c r="L4167" t="s">
        <v>14617</v>
      </c>
    </row>
    <row r="4168" spans="1:14" x14ac:dyDescent="0.3">
      <c r="A4168" t="s">
        <v>14601</v>
      </c>
      <c r="B4168" t="s">
        <v>14602</v>
      </c>
      <c r="C4168" t="s">
        <v>14</v>
      </c>
      <c r="D4168">
        <v>39.953018389900002</v>
      </c>
      <c r="E4168">
        <v>-75.159400095899997</v>
      </c>
      <c r="F4168" t="s">
        <v>14603</v>
      </c>
      <c r="G4168">
        <v>362</v>
      </c>
      <c r="H4168">
        <v>3</v>
      </c>
      <c r="I4168" t="s">
        <v>14618</v>
      </c>
      <c r="J4168">
        <v>4</v>
      </c>
      <c r="K4168" t="s">
        <v>14619</v>
      </c>
      <c r="L4168" t="s">
        <v>14620</v>
      </c>
      <c r="M4168" t="s">
        <v>14621</v>
      </c>
      <c r="N4168" t="s">
        <v>14622</v>
      </c>
    </row>
    <row r="4169" spans="1:14" x14ac:dyDescent="0.3">
      <c r="A4169" t="s">
        <v>14601</v>
      </c>
      <c r="B4169" t="s">
        <v>14602</v>
      </c>
      <c r="C4169" t="s">
        <v>14</v>
      </c>
      <c r="D4169">
        <v>39.953018389900002</v>
      </c>
      <c r="E4169">
        <v>-75.159400095899997</v>
      </c>
      <c r="F4169" t="s">
        <v>14603</v>
      </c>
      <c r="G4169">
        <v>362</v>
      </c>
      <c r="H4169">
        <v>3</v>
      </c>
      <c r="I4169" t="s">
        <v>14623</v>
      </c>
      <c r="J4169">
        <v>3</v>
      </c>
      <c r="K4169" t="s">
        <v>14624</v>
      </c>
      <c r="L4169" t="s">
        <v>3015</v>
      </c>
    </row>
    <row r="4170" spans="1:14" x14ac:dyDescent="0.3">
      <c r="A4170" t="s">
        <v>14601</v>
      </c>
      <c r="B4170" t="s">
        <v>14602</v>
      </c>
      <c r="C4170" t="s">
        <v>14</v>
      </c>
      <c r="D4170">
        <v>39.953018389900002</v>
      </c>
      <c r="E4170">
        <v>-75.159400095899997</v>
      </c>
      <c r="F4170" t="s">
        <v>14603</v>
      </c>
      <c r="G4170">
        <v>362</v>
      </c>
      <c r="H4170">
        <v>3</v>
      </c>
      <c r="I4170" t="s">
        <v>14625</v>
      </c>
      <c r="J4170">
        <v>2</v>
      </c>
      <c r="K4170" t="s">
        <v>14626</v>
      </c>
      <c r="L4170" t="s">
        <v>14627</v>
      </c>
    </row>
    <row r="4171" spans="1:14" x14ac:dyDescent="0.3">
      <c r="A4171" t="s">
        <v>14601</v>
      </c>
      <c r="B4171" t="s">
        <v>14602</v>
      </c>
      <c r="C4171" t="s">
        <v>14</v>
      </c>
      <c r="D4171">
        <v>39.953018389900002</v>
      </c>
      <c r="E4171">
        <v>-75.159400095899997</v>
      </c>
      <c r="F4171" t="s">
        <v>14603</v>
      </c>
      <c r="G4171">
        <v>362</v>
      </c>
      <c r="H4171">
        <v>3</v>
      </c>
      <c r="I4171" t="s">
        <v>14628</v>
      </c>
      <c r="J4171">
        <v>5</v>
      </c>
      <c r="L4171" t="s">
        <v>14629</v>
      </c>
    </row>
    <row r="4172" spans="1:14" x14ac:dyDescent="0.3">
      <c r="A4172" t="s">
        <v>14601</v>
      </c>
      <c r="B4172" t="s">
        <v>14602</v>
      </c>
      <c r="C4172" t="s">
        <v>14</v>
      </c>
      <c r="D4172">
        <v>39.953018389900002</v>
      </c>
      <c r="E4172">
        <v>-75.159400095899997</v>
      </c>
      <c r="F4172" t="s">
        <v>14603</v>
      </c>
      <c r="G4172">
        <v>362</v>
      </c>
      <c r="H4172">
        <v>3</v>
      </c>
      <c r="I4172" t="s">
        <v>14630</v>
      </c>
      <c r="J4172">
        <v>1</v>
      </c>
      <c r="K4172" t="s">
        <v>14631</v>
      </c>
      <c r="L4172" t="s">
        <v>14632</v>
      </c>
    </row>
    <row r="4173" spans="1:14" x14ac:dyDescent="0.3">
      <c r="A4173" t="s">
        <v>14633</v>
      </c>
      <c r="B4173" t="s">
        <v>14634</v>
      </c>
      <c r="C4173" t="s">
        <v>14</v>
      </c>
      <c r="D4173">
        <v>39.949176100000003</v>
      </c>
      <c r="E4173">
        <v>-75.159713999999994</v>
      </c>
      <c r="F4173" t="s">
        <v>14635</v>
      </c>
      <c r="G4173">
        <v>361</v>
      </c>
      <c r="H4173">
        <v>4</v>
      </c>
      <c r="I4173" t="s">
        <v>14636</v>
      </c>
      <c r="J4173">
        <v>4</v>
      </c>
      <c r="K4173" t="s">
        <v>14637</v>
      </c>
      <c r="L4173" t="s">
        <v>14638</v>
      </c>
    </row>
    <row r="4174" spans="1:14" x14ac:dyDescent="0.3">
      <c r="A4174" t="s">
        <v>14633</v>
      </c>
      <c r="B4174" t="s">
        <v>14634</v>
      </c>
      <c r="C4174" t="s">
        <v>14</v>
      </c>
      <c r="D4174">
        <v>39.949176100000003</v>
      </c>
      <c r="E4174">
        <v>-75.159713999999994</v>
      </c>
      <c r="F4174" t="s">
        <v>14635</v>
      </c>
      <c r="G4174">
        <v>361</v>
      </c>
      <c r="H4174">
        <v>4</v>
      </c>
      <c r="I4174" t="s">
        <v>14639</v>
      </c>
      <c r="J4174">
        <v>4</v>
      </c>
      <c r="K4174" t="s">
        <v>14640</v>
      </c>
      <c r="L4174" t="s">
        <v>7688</v>
      </c>
    </row>
    <row r="4175" spans="1:14" x14ac:dyDescent="0.3">
      <c r="A4175" t="s">
        <v>14633</v>
      </c>
      <c r="B4175" t="s">
        <v>14634</v>
      </c>
      <c r="C4175" t="s">
        <v>14</v>
      </c>
      <c r="D4175">
        <v>39.949176100000003</v>
      </c>
      <c r="E4175">
        <v>-75.159713999999994</v>
      </c>
      <c r="F4175" t="s">
        <v>14635</v>
      </c>
      <c r="G4175">
        <v>361</v>
      </c>
      <c r="H4175">
        <v>4</v>
      </c>
      <c r="I4175" t="s">
        <v>14641</v>
      </c>
      <c r="J4175">
        <v>5</v>
      </c>
      <c r="K4175" t="s">
        <v>14642</v>
      </c>
      <c r="L4175" t="s">
        <v>14643</v>
      </c>
    </row>
    <row r="4176" spans="1:14" x14ac:dyDescent="0.3">
      <c r="A4176" t="s">
        <v>14633</v>
      </c>
      <c r="B4176" t="s">
        <v>14634</v>
      </c>
      <c r="C4176" t="s">
        <v>14</v>
      </c>
      <c r="D4176">
        <v>39.949176100000003</v>
      </c>
      <c r="E4176">
        <v>-75.159713999999994</v>
      </c>
      <c r="F4176" t="s">
        <v>14635</v>
      </c>
      <c r="G4176">
        <v>361</v>
      </c>
      <c r="H4176">
        <v>4</v>
      </c>
      <c r="I4176" t="s">
        <v>14644</v>
      </c>
      <c r="J4176">
        <v>5</v>
      </c>
      <c r="K4176" t="s">
        <v>14645</v>
      </c>
      <c r="L4176" t="s">
        <v>14646</v>
      </c>
    </row>
    <row r="4177" spans="1:12" x14ac:dyDescent="0.3">
      <c r="A4177" t="s">
        <v>14633</v>
      </c>
      <c r="B4177" t="s">
        <v>14634</v>
      </c>
      <c r="C4177" t="s">
        <v>14</v>
      </c>
      <c r="D4177">
        <v>39.949176100000003</v>
      </c>
      <c r="E4177">
        <v>-75.159713999999994</v>
      </c>
      <c r="F4177" t="s">
        <v>14635</v>
      </c>
      <c r="G4177">
        <v>361</v>
      </c>
      <c r="H4177">
        <v>4</v>
      </c>
      <c r="I4177" t="s">
        <v>14647</v>
      </c>
      <c r="J4177">
        <v>4</v>
      </c>
      <c r="L4177" t="s">
        <v>14648</v>
      </c>
    </row>
    <row r="4178" spans="1:12" x14ac:dyDescent="0.3">
      <c r="A4178" t="s">
        <v>14633</v>
      </c>
      <c r="B4178" t="s">
        <v>14634</v>
      </c>
      <c r="C4178" t="s">
        <v>14</v>
      </c>
      <c r="D4178">
        <v>39.949176100000003</v>
      </c>
      <c r="E4178">
        <v>-75.159713999999994</v>
      </c>
      <c r="F4178" t="s">
        <v>14635</v>
      </c>
      <c r="G4178">
        <v>361</v>
      </c>
      <c r="H4178">
        <v>4</v>
      </c>
      <c r="I4178" t="s">
        <v>14649</v>
      </c>
      <c r="J4178">
        <v>5</v>
      </c>
      <c r="K4178" t="s">
        <v>14650</v>
      </c>
      <c r="L4178" t="s">
        <v>4946</v>
      </c>
    </row>
    <row r="4179" spans="1:12" x14ac:dyDescent="0.3">
      <c r="A4179" t="s">
        <v>14633</v>
      </c>
      <c r="B4179" t="s">
        <v>14634</v>
      </c>
      <c r="C4179" t="s">
        <v>14</v>
      </c>
      <c r="D4179">
        <v>39.949176100000003</v>
      </c>
      <c r="E4179">
        <v>-75.159713999999994</v>
      </c>
      <c r="F4179" t="s">
        <v>14635</v>
      </c>
      <c r="G4179">
        <v>361</v>
      </c>
      <c r="H4179">
        <v>4</v>
      </c>
      <c r="I4179" t="s">
        <v>14651</v>
      </c>
      <c r="J4179">
        <v>4</v>
      </c>
      <c r="K4179" t="s">
        <v>14652</v>
      </c>
      <c r="L4179" t="s">
        <v>14653</v>
      </c>
    </row>
    <row r="4180" spans="1:12" x14ac:dyDescent="0.3">
      <c r="A4180" t="s">
        <v>14633</v>
      </c>
      <c r="B4180" t="s">
        <v>14634</v>
      </c>
      <c r="C4180" t="s">
        <v>14</v>
      </c>
      <c r="D4180">
        <v>39.949176100000003</v>
      </c>
      <c r="E4180">
        <v>-75.159713999999994</v>
      </c>
      <c r="F4180" t="s">
        <v>14635</v>
      </c>
      <c r="G4180">
        <v>361</v>
      </c>
      <c r="H4180">
        <v>4</v>
      </c>
      <c r="I4180" t="s">
        <v>14654</v>
      </c>
      <c r="J4180">
        <v>5</v>
      </c>
      <c r="K4180" t="s">
        <v>14655</v>
      </c>
      <c r="L4180" t="s">
        <v>14656</v>
      </c>
    </row>
    <row r="4181" spans="1:12" x14ac:dyDescent="0.3">
      <c r="A4181" t="s">
        <v>14633</v>
      </c>
      <c r="B4181" t="s">
        <v>14634</v>
      </c>
      <c r="C4181" t="s">
        <v>14</v>
      </c>
      <c r="D4181">
        <v>39.949176100000003</v>
      </c>
      <c r="E4181">
        <v>-75.159713999999994</v>
      </c>
      <c r="F4181" t="s">
        <v>14635</v>
      </c>
      <c r="G4181">
        <v>361</v>
      </c>
      <c r="H4181">
        <v>4</v>
      </c>
      <c r="I4181" t="s">
        <v>14657</v>
      </c>
      <c r="J4181">
        <v>5</v>
      </c>
      <c r="K4181" t="s">
        <v>14658</v>
      </c>
      <c r="L4181" t="s">
        <v>14659</v>
      </c>
    </row>
    <row r="4182" spans="1:12" x14ac:dyDescent="0.3">
      <c r="A4182" t="s">
        <v>14633</v>
      </c>
      <c r="B4182" t="s">
        <v>14634</v>
      </c>
      <c r="C4182" t="s">
        <v>14</v>
      </c>
      <c r="D4182">
        <v>39.949176100000003</v>
      </c>
      <c r="E4182">
        <v>-75.159713999999994</v>
      </c>
      <c r="F4182" t="s">
        <v>14635</v>
      </c>
      <c r="G4182">
        <v>361</v>
      </c>
      <c r="H4182">
        <v>4</v>
      </c>
      <c r="I4182" t="s">
        <v>14660</v>
      </c>
      <c r="J4182">
        <v>5</v>
      </c>
      <c r="K4182" t="s">
        <v>14661</v>
      </c>
      <c r="L4182" t="s">
        <v>14662</v>
      </c>
    </row>
    <row r="4183" spans="1:12" x14ac:dyDescent="0.3">
      <c r="A4183" t="s">
        <v>14663</v>
      </c>
      <c r="B4183" t="s">
        <v>14664</v>
      </c>
      <c r="C4183" t="s">
        <v>14</v>
      </c>
      <c r="D4183">
        <v>39.904448499899999</v>
      </c>
      <c r="E4183">
        <v>-75.169631838800001</v>
      </c>
      <c r="F4183" t="s">
        <v>14665</v>
      </c>
      <c r="G4183">
        <v>361</v>
      </c>
      <c r="H4183">
        <v>3</v>
      </c>
      <c r="I4183" t="s">
        <v>14666</v>
      </c>
      <c r="J4183">
        <v>4</v>
      </c>
      <c r="K4183" t="s">
        <v>14667</v>
      </c>
      <c r="L4183" t="s">
        <v>14668</v>
      </c>
    </row>
    <row r="4184" spans="1:12" x14ac:dyDescent="0.3">
      <c r="A4184" t="s">
        <v>14663</v>
      </c>
      <c r="B4184" t="s">
        <v>14664</v>
      </c>
      <c r="C4184" t="s">
        <v>14</v>
      </c>
      <c r="D4184">
        <v>39.904448499899999</v>
      </c>
      <c r="E4184">
        <v>-75.169631838800001</v>
      </c>
      <c r="F4184" t="s">
        <v>14665</v>
      </c>
      <c r="G4184">
        <v>361</v>
      </c>
      <c r="H4184">
        <v>3</v>
      </c>
      <c r="I4184" t="s">
        <v>14669</v>
      </c>
      <c r="J4184">
        <v>3</v>
      </c>
      <c r="K4184" t="s">
        <v>14670</v>
      </c>
      <c r="L4184" t="s">
        <v>14671</v>
      </c>
    </row>
    <row r="4185" spans="1:12" x14ac:dyDescent="0.3">
      <c r="A4185" t="s">
        <v>14663</v>
      </c>
      <c r="B4185" t="s">
        <v>14664</v>
      </c>
      <c r="C4185" t="s">
        <v>14</v>
      </c>
      <c r="D4185">
        <v>39.904448499899999</v>
      </c>
      <c r="E4185">
        <v>-75.169631838800001</v>
      </c>
      <c r="F4185" t="s">
        <v>14665</v>
      </c>
      <c r="G4185">
        <v>361</v>
      </c>
      <c r="H4185">
        <v>3</v>
      </c>
      <c r="I4185" t="s">
        <v>14672</v>
      </c>
      <c r="J4185">
        <v>1</v>
      </c>
      <c r="L4185" t="s">
        <v>14673</v>
      </c>
    </row>
    <row r="4186" spans="1:12" x14ac:dyDescent="0.3">
      <c r="A4186" t="s">
        <v>14663</v>
      </c>
      <c r="B4186" t="s">
        <v>14664</v>
      </c>
      <c r="C4186" t="s">
        <v>14</v>
      </c>
      <c r="D4186">
        <v>39.904448499899999</v>
      </c>
      <c r="E4186">
        <v>-75.169631838800001</v>
      </c>
      <c r="F4186" t="s">
        <v>14665</v>
      </c>
      <c r="G4186">
        <v>361</v>
      </c>
      <c r="H4186">
        <v>3</v>
      </c>
      <c r="I4186" t="s">
        <v>14674</v>
      </c>
      <c r="J4186">
        <v>4</v>
      </c>
      <c r="L4186" t="s">
        <v>14675</v>
      </c>
    </row>
    <row r="4187" spans="1:12" x14ac:dyDescent="0.3">
      <c r="A4187" t="s">
        <v>14663</v>
      </c>
      <c r="B4187" t="s">
        <v>14664</v>
      </c>
      <c r="C4187" t="s">
        <v>14</v>
      </c>
      <c r="D4187">
        <v>39.904448499899999</v>
      </c>
      <c r="E4187">
        <v>-75.169631838800001</v>
      </c>
      <c r="F4187" t="s">
        <v>14665</v>
      </c>
      <c r="G4187">
        <v>361</v>
      </c>
      <c r="H4187">
        <v>3</v>
      </c>
      <c r="I4187" t="s">
        <v>14676</v>
      </c>
      <c r="J4187">
        <v>5</v>
      </c>
      <c r="K4187" t="s">
        <v>14677</v>
      </c>
      <c r="L4187" t="s">
        <v>2365</v>
      </c>
    </row>
    <row r="4188" spans="1:12" x14ac:dyDescent="0.3">
      <c r="A4188" t="s">
        <v>14663</v>
      </c>
      <c r="B4188" t="s">
        <v>14664</v>
      </c>
      <c r="C4188" t="s">
        <v>14</v>
      </c>
      <c r="D4188">
        <v>39.904448499899999</v>
      </c>
      <c r="E4188">
        <v>-75.169631838800001</v>
      </c>
      <c r="F4188" t="s">
        <v>14665</v>
      </c>
      <c r="G4188">
        <v>361</v>
      </c>
      <c r="H4188">
        <v>3</v>
      </c>
      <c r="I4188" t="s">
        <v>14678</v>
      </c>
      <c r="J4188">
        <v>2</v>
      </c>
      <c r="K4188" t="s">
        <v>14679</v>
      </c>
      <c r="L4188" t="s">
        <v>14680</v>
      </c>
    </row>
    <row r="4189" spans="1:12" x14ac:dyDescent="0.3">
      <c r="A4189" t="s">
        <v>14663</v>
      </c>
      <c r="B4189" t="s">
        <v>14664</v>
      </c>
      <c r="C4189" t="s">
        <v>14</v>
      </c>
      <c r="D4189">
        <v>39.904448499899999</v>
      </c>
      <c r="E4189">
        <v>-75.169631838800001</v>
      </c>
      <c r="F4189" t="s">
        <v>14665</v>
      </c>
      <c r="G4189">
        <v>361</v>
      </c>
      <c r="H4189">
        <v>3</v>
      </c>
      <c r="I4189" t="s">
        <v>14681</v>
      </c>
      <c r="J4189">
        <v>4</v>
      </c>
      <c r="K4189" t="s">
        <v>14682</v>
      </c>
      <c r="L4189" t="s">
        <v>14683</v>
      </c>
    </row>
    <row r="4190" spans="1:12" x14ac:dyDescent="0.3">
      <c r="A4190" t="s">
        <v>14663</v>
      </c>
      <c r="B4190" t="s">
        <v>14664</v>
      </c>
      <c r="C4190" t="s">
        <v>14</v>
      </c>
      <c r="D4190">
        <v>39.904448499899999</v>
      </c>
      <c r="E4190">
        <v>-75.169631838800001</v>
      </c>
      <c r="F4190" t="s">
        <v>14665</v>
      </c>
      <c r="G4190">
        <v>361</v>
      </c>
      <c r="H4190">
        <v>3</v>
      </c>
      <c r="I4190" t="s">
        <v>14684</v>
      </c>
      <c r="J4190">
        <v>4</v>
      </c>
      <c r="K4190" t="s">
        <v>14685</v>
      </c>
      <c r="L4190" t="s">
        <v>14686</v>
      </c>
    </row>
    <row r="4191" spans="1:12" x14ac:dyDescent="0.3">
      <c r="A4191" t="s">
        <v>14663</v>
      </c>
      <c r="B4191" t="s">
        <v>14664</v>
      </c>
      <c r="C4191" t="s">
        <v>14</v>
      </c>
      <c r="D4191">
        <v>39.904448499899999</v>
      </c>
      <c r="E4191">
        <v>-75.169631838800001</v>
      </c>
      <c r="F4191" t="s">
        <v>14665</v>
      </c>
      <c r="G4191">
        <v>361</v>
      </c>
      <c r="H4191">
        <v>3</v>
      </c>
      <c r="I4191" t="s">
        <v>14687</v>
      </c>
      <c r="J4191">
        <v>2</v>
      </c>
      <c r="K4191" t="s">
        <v>14688</v>
      </c>
      <c r="L4191" t="s">
        <v>14689</v>
      </c>
    </row>
    <row r="4192" spans="1:12" x14ac:dyDescent="0.3">
      <c r="A4192" t="s">
        <v>14663</v>
      </c>
      <c r="B4192" t="s">
        <v>14664</v>
      </c>
      <c r="C4192" t="s">
        <v>14</v>
      </c>
      <c r="D4192">
        <v>39.904448499899999</v>
      </c>
      <c r="E4192">
        <v>-75.169631838800001</v>
      </c>
      <c r="F4192" t="s">
        <v>14665</v>
      </c>
      <c r="G4192">
        <v>361</v>
      </c>
      <c r="H4192">
        <v>3</v>
      </c>
      <c r="I4192" t="s">
        <v>14690</v>
      </c>
      <c r="J4192">
        <v>4</v>
      </c>
      <c r="K4192" t="s">
        <v>14691</v>
      </c>
      <c r="L4192" t="s">
        <v>14692</v>
      </c>
    </row>
    <row r="4193" spans="1:15" x14ac:dyDescent="0.3">
      <c r="A4193" t="s">
        <v>14693</v>
      </c>
      <c r="B4193" t="s">
        <v>14694</v>
      </c>
      <c r="C4193" t="s">
        <v>14</v>
      </c>
      <c r="D4193">
        <v>39.936535999999997</v>
      </c>
      <c r="E4193">
        <v>-75.173749999999998</v>
      </c>
      <c r="F4193" t="s">
        <v>14695</v>
      </c>
      <c r="G4193">
        <v>359</v>
      </c>
      <c r="H4193">
        <v>4</v>
      </c>
      <c r="I4193" t="s">
        <v>14696</v>
      </c>
      <c r="J4193">
        <v>5</v>
      </c>
      <c r="K4193" t="s">
        <v>14697</v>
      </c>
      <c r="L4193" t="s">
        <v>14698</v>
      </c>
    </row>
    <row r="4194" spans="1:15" x14ac:dyDescent="0.3">
      <c r="A4194" t="s">
        <v>14693</v>
      </c>
      <c r="B4194" t="s">
        <v>14694</v>
      </c>
      <c r="C4194" t="s">
        <v>14</v>
      </c>
      <c r="D4194">
        <v>39.936535999999997</v>
      </c>
      <c r="E4194">
        <v>-75.173749999999998</v>
      </c>
      <c r="F4194" t="s">
        <v>14695</v>
      </c>
      <c r="G4194">
        <v>359</v>
      </c>
      <c r="H4194">
        <v>4</v>
      </c>
      <c r="I4194" t="s">
        <v>14699</v>
      </c>
      <c r="J4194">
        <v>5</v>
      </c>
      <c r="K4194" t="s">
        <v>14700</v>
      </c>
      <c r="L4194" t="s">
        <v>14701</v>
      </c>
    </row>
    <row r="4195" spans="1:15" x14ac:dyDescent="0.3">
      <c r="A4195" t="s">
        <v>14693</v>
      </c>
      <c r="B4195" t="s">
        <v>14694</v>
      </c>
      <c r="C4195" t="s">
        <v>14</v>
      </c>
      <c r="D4195">
        <v>39.936535999999997</v>
      </c>
      <c r="E4195">
        <v>-75.173749999999998</v>
      </c>
      <c r="F4195" t="s">
        <v>14695</v>
      </c>
      <c r="G4195">
        <v>359</v>
      </c>
      <c r="H4195">
        <v>4</v>
      </c>
      <c r="I4195" t="s">
        <v>14702</v>
      </c>
      <c r="J4195">
        <v>4</v>
      </c>
      <c r="K4195" t="s">
        <v>14703</v>
      </c>
      <c r="L4195" t="s">
        <v>14704</v>
      </c>
    </row>
    <row r="4196" spans="1:15" x14ac:dyDescent="0.3">
      <c r="A4196" t="s">
        <v>14693</v>
      </c>
      <c r="B4196" t="s">
        <v>14694</v>
      </c>
      <c r="C4196" t="s">
        <v>14</v>
      </c>
      <c r="D4196">
        <v>39.936535999999997</v>
      </c>
      <c r="E4196">
        <v>-75.173749999999998</v>
      </c>
      <c r="F4196" t="s">
        <v>14695</v>
      </c>
      <c r="G4196">
        <v>359</v>
      </c>
      <c r="H4196">
        <v>4</v>
      </c>
      <c r="I4196" t="s">
        <v>14705</v>
      </c>
      <c r="J4196">
        <v>5</v>
      </c>
      <c r="K4196" t="s">
        <v>14706</v>
      </c>
      <c r="L4196" t="s">
        <v>14707</v>
      </c>
    </row>
    <row r="4197" spans="1:15" x14ac:dyDescent="0.3">
      <c r="A4197" t="s">
        <v>14693</v>
      </c>
      <c r="B4197" t="s">
        <v>14694</v>
      </c>
      <c r="C4197" t="s">
        <v>14</v>
      </c>
      <c r="D4197">
        <v>39.936535999999997</v>
      </c>
      <c r="E4197">
        <v>-75.173749999999998</v>
      </c>
      <c r="F4197" t="s">
        <v>14695</v>
      </c>
      <c r="G4197">
        <v>359</v>
      </c>
      <c r="H4197">
        <v>4</v>
      </c>
      <c r="I4197" t="s">
        <v>14708</v>
      </c>
      <c r="J4197">
        <v>4</v>
      </c>
      <c r="L4197" t="s">
        <v>14709</v>
      </c>
    </row>
    <row r="4198" spans="1:15" x14ac:dyDescent="0.3">
      <c r="A4198" t="s">
        <v>14693</v>
      </c>
      <c r="B4198" t="s">
        <v>14694</v>
      </c>
      <c r="C4198" t="s">
        <v>14</v>
      </c>
      <c r="D4198">
        <v>39.936535999999997</v>
      </c>
      <c r="E4198">
        <v>-75.173749999999998</v>
      </c>
      <c r="F4198" t="s">
        <v>14695</v>
      </c>
      <c r="G4198">
        <v>359</v>
      </c>
      <c r="H4198">
        <v>4</v>
      </c>
      <c r="I4198" t="s">
        <v>14710</v>
      </c>
      <c r="J4198">
        <v>4</v>
      </c>
      <c r="L4198" t="s">
        <v>14711</v>
      </c>
    </row>
    <row r="4199" spans="1:15" x14ac:dyDescent="0.3">
      <c r="A4199" t="s">
        <v>14693</v>
      </c>
      <c r="B4199" t="s">
        <v>14694</v>
      </c>
      <c r="C4199" t="s">
        <v>14</v>
      </c>
      <c r="D4199">
        <v>39.936535999999997</v>
      </c>
      <c r="E4199">
        <v>-75.173749999999998</v>
      </c>
      <c r="F4199" t="s">
        <v>14695</v>
      </c>
      <c r="G4199">
        <v>359</v>
      </c>
      <c r="H4199">
        <v>4</v>
      </c>
      <c r="I4199" t="s">
        <v>14712</v>
      </c>
      <c r="J4199">
        <v>2</v>
      </c>
      <c r="L4199" t="s">
        <v>14713</v>
      </c>
    </row>
    <row r="4200" spans="1:15" x14ac:dyDescent="0.3">
      <c r="A4200" t="s">
        <v>14693</v>
      </c>
      <c r="B4200" t="s">
        <v>14694</v>
      </c>
      <c r="C4200" t="s">
        <v>14</v>
      </c>
      <c r="D4200">
        <v>39.936535999999997</v>
      </c>
      <c r="E4200">
        <v>-75.173749999999998</v>
      </c>
      <c r="F4200" t="s">
        <v>14695</v>
      </c>
      <c r="G4200">
        <v>359</v>
      </c>
      <c r="H4200">
        <v>4</v>
      </c>
      <c r="I4200" t="s">
        <v>14714</v>
      </c>
      <c r="J4200">
        <v>5</v>
      </c>
      <c r="L4200" t="s">
        <v>14715</v>
      </c>
    </row>
    <row r="4201" spans="1:15" x14ac:dyDescent="0.3">
      <c r="A4201" t="s">
        <v>14693</v>
      </c>
      <c r="B4201" t="s">
        <v>14694</v>
      </c>
      <c r="C4201" t="s">
        <v>14</v>
      </c>
      <c r="D4201">
        <v>39.936535999999997</v>
      </c>
      <c r="E4201">
        <v>-75.173749999999998</v>
      </c>
      <c r="F4201" t="s">
        <v>14695</v>
      </c>
      <c r="G4201">
        <v>359</v>
      </c>
      <c r="H4201">
        <v>4</v>
      </c>
      <c r="I4201" t="s">
        <v>14716</v>
      </c>
      <c r="J4201">
        <v>4</v>
      </c>
      <c r="K4201" t="s">
        <v>14717</v>
      </c>
      <c r="L4201" t="s">
        <v>14718</v>
      </c>
    </row>
    <row r="4202" spans="1:15" x14ac:dyDescent="0.3">
      <c r="A4202" t="s">
        <v>14693</v>
      </c>
      <c r="B4202" t="s">
        <v>14694</v>
      </c>
      <c r="C4202" t="s">
        <v>14</v>
      </c>
      <c r="D4202">
        <v>39.936535999999997</v>
      </c>
      <c r="E4202">
        <v>-75.173749999999998</v>
      </c>
      <c r="F4202" t="s">
        <v>14695</v>
      </c>
      <c r="G4202">
        <v>359</v>
      </c>
      <c r="H4202">
        <v>4</v>
      </c>
      <c r="I4202" t="s">
        <v>14719</v>
      </c>
      <c r="J4202">
        <v>4</v>
      </c>
      <c r="K4202" t="s">
        <v>14720</v>
      </c>
      <c r="L4202" t="s">
        <v>5942</v>
      </c>
    </row>
    <row r="4203" spans="1:15" x14ac:dyDescent="0.3">
      <c r="A4203" t="s">
        <v>14721</v>
      </c>
      <c r="B4203" t="s">
        <v>14722</v>
      </c>
      <c r="C4203" t="s">
        <v>14</v>
      </c>
      <c r="D4203">
        <v>39.930249000000003</v>
      </c>
      <c r="E4203">
        <v>-75.163264999999996</v>
      </c>
      <c r="F4203" t="s">
        <v>14723</v>
      </c>
      <c r="G4203">
        <v>358</v>
      </c>
      <c r="H4203">
        <v>3.5</v>
      </c>
      <c r="I4203" t="s">
        <v>14724</v>
      </c>
      <c r="J4203">
        <v>4</v>
      </c>
      <c r="K4203" t="s">
        <v>14725</v>
      </c>
      <c r="L4203" t="s">
        <v>14726</v>
      </c>
    </row>
    <row r="4204" spans="1:15" x14ac:dyDescent="0.3">
      <c r="A4204" t="s">
        <v>14721</v>
      </c>
      <c r="B4204" t="s">
        <v>14722</v>
      </c>
      <c r="C4204" t="s">
        <v>14</v>
      </c>
      <c r="D4204">
        <v>39.930249000000003</v>
      </c>
      <c r="E4204">
        <v>-75.163264999999996</v>
      </c>
      <c r="F4204" t="s">
        <v>14723</v>
      </c>
      <c r="G4204">
        <v>358</v>
      </c>
      <c r="H4204">
        <v>3.5</v>
      </c>
      <c r="I4204" t="s">
        <v>14727</v>
      </c>
      <c r="J4204">
        <v>5</v>
      </c>
      <c r="L4204" t="s">
        <v>14728</v>
      </c>
    </row>
    <row r="4205" spans="1:15" x14ac:dyDescent="0.3">
      <c r="A4205" t="s">
        <v>14721</v>
      </c>
      <c r="B4205" t="s">
        <v>14722</v>
      </c>
      <c r="C4205" t="s">
        <v>14</v>
      </c>
      <c r="D4205">
        <v>39.930249000000003</v>
      </c>
      <c r="E4205">
        <v>-75.163264999999996</v>
      </c>
      <c r="F4205" t="s">
        <v>14723</v>
      </c>
      <c r="G4205">
        <v>358</v>
      </c>
      <c r="H4205">
        <v>3.5</v>
      </c>
      <c r="I4205" t="s">
        <v>14729</v>
      </c>
      <c r="J4205">
        <v>2</v>
      </c>
      <c r="K4205" t="s">
        <v>14730</v>
      </c>
      <c r="L4205" t="s">
        <v>14731</v>
      </c>
    </row>
    <row r="4206" spans="1:15" x14ac:dyDescent="0.3">
      <c r="A4206" t="s">
        <v>14721</v>
      </c>
      <c r="B4206" t="s">
        <v>14722</v>
      </c>
      <c r="C4206" t="s">
        <v>14</v>
      </c>
      <c r="D4206">
        <v>39.930249000000003</v>
      </c>
      <c r="E4206">
        <v>-75.163264999999996</v>
      </c>
      <c r="F4206" t="s">
        <v>14723</v>
      </c>
      <c r="G4206">
        <v>358</v>
      </c>
      <c r="H4206">
        <v>3.5</v>
      </c>
      <c r="I4206" t="s">
        <v>14732</v>
      </c>
      <c r="J4206">
        <v>4</v>
      </c>
      <c r="K4206" t="s">
        <v>14733</v>
      </c>
      <c r="L4206" t="s">
        <v>14734</v>
      </c>
    </row>
    <row r="4207" spans="1:15" x14ac:dyDescent="0.3">
      <c r="A4207" t="s">
        <v>14721</v>
      </c>
      <c r="B4207" t="s">
        <v>14722</v>
      </c>
      <c r="C4207" t="s">
        <v>14</v>
      </c>
      <c r="D4207">
        <v>39.930249000000003</v>
      </c>
      <c r="E4207">
        <v>-75.163264999999996</v>
      </c>
      <c r="F4207" t="s">
        <v>14723</v>
      </c>
      <c r="G4207">
        <v>358</v>
      </c>
      <c r="H4207">
        <v>3.5</v>
      </c>
      <c r="I4207" t="s">
        <v>14735</v>
      </c>
      <c r="J4207">
        <v>4</v>
      </c>
      <c r="K4207" t="s">
        <v>14736</v>
      </c>
      <c r="L4207" t="s">
        <v>14737</v>
      </c>
      <c r="M4207" t="s">
        <v>14738</v>
      </c>
      <c r="N4207" t="s">
        <v>14739</v>
      </c>
      <c r="O4207" t="s">
        <v>14740</v>
      </c>
    </row>
    <row r="4208" spans="1:15" x14ac:dyDescent="0.3">
      <c r="A4208" t="s">
        <v>14721</v>
      </c>
      <c r="B4208" t="s">
        <v>14722</v>
      </c>
      <c r="C4208" t="s">
        <v>14</v>
      </c>
      <c r="D4208">
        <v>39.930249000000003</v>
      </c>
      <c r="E4208">
        <v>-75.163264999999996</v>
      </c>
      <c r="F4208" t="s">
        <v>14723</v>
      </c>
      <c r="G4208">
        <v>358</v>
      </c>
      <c r="H4208">
        <v>3.5</v>
      </c>
      <c r="I4208" t="s">
        <v>14741</v>
      </c>
      <c r="J4208">
        <v>4</v>
      </c>
      <c r="K4208" t="s">
        <v>14742</v>
      </c>
      <c r="L4208" t="s">
        <v>14743</v>
      </c>
    </row>
    <row r="4209" spans="1:20" x14ac:dyDescent="0.3">
      <c r="A4209" t="s">
        <v>14721</v>
      </c>
      <c r="B4209" t="s">
        <v>14722</v>
      </c>
      <c r="C4209" t="s">
        <v>14</v>
      </c>
      <c r="D4209">
        <v>39.930249000000003</v>
      </c>
      <c r="E4209">
        <v>-75.163264999999996</v>
      </c>
      <c r="F4209" t="s">
        <v>14723</v>
      </c>
      <c r="G4209">
        <v>358</v>
      </c>
      <c r="H4209">
        <v>3.5</v>
      </c>
      <c r="I4209" t="s">
        <v>14744</v>
      </c>
      <c r="J4209">
        <v>4</v>
      </c>
      <c r="K4209" t="s">
        <v>14745</v>
      </c>
      <c r="L4209" t="s">
        <v>14746</v>
      </c>
    </row>
    <row r="4210" spans="1:20" x14ac:dyDescent="0.3">
      <c r="A4210" t="s">
        <v>14721</v>
      </c>
      <c r="B4210" t="s">
        <v>14722</v>
      </c>
      <c r="C4210" t="s">
        <v>14</v>
      </c>
      <c r="D4210">
        <v>39.930249000000003</v>
      </c>
      <c r="E4210">
        <v>-75.163264999999996</v>
      </c>
      <c r="F4210" t="s">
        <v>14723</v>
      </c>
      <c r="G4210">
        <v>358</v>
      </c>
      <c r="H4210">
        <v>3.5</v>
      </c>
      <c r="I4210" t="s">
        <v>14747</v>
      </c>
      <c r="J4210">
        <v>5</v>
      </c>
      <c r="K4210" t="s">
        <v>14748</v>
      </c>
      <c r="L4210" t="s">
        <v>14749</v>
      </c>
    </row>
    <row r="4211" spans="1:20" x14ac:dyDescent="0.3">
      <c r="A4211" t="s">
        <v>14721</v>
      </c>
      <c r="B4211" t="s">
        <v>14722</v>
      </c>
      <c r="C4211" t="s">
        <v>14</v>
      </c>
      <c r="D4211">
        <v>39.930249000000003</v>
      </c>
      <c r="E4211">
        <v>-75.163264999999996</v>
      </c>
      <c r="F4211" t="s">
        <v>14723</v>
      </c>
      <c r="G4211">
        <v>358</v>
      </c>
      <c r="H4211">
        <v>3.5</v>
      </c>
      <c r="I4211" t="s">
        <v>14750</v>
      </c>
      <c r="J4211">
        <v>4</v>
      </c>
      <c r="K4211" t="s">
        <v>14751</v>
      </c>
      <c r="L4211" t="s">
        <v>14752</v>
      </c>
      <c r="M4211" t="s">
        <v>14753</v>
      </c>
      <c r="N4211" t="s">
        <v>3279</v>
      </c>
    </row>
    <row r="4212" spans="1:20" x14ac:dyDescent="0.3">
      <c r="A4212" t="s">
        <v>14721</v>
      </c>
      <c r="B4212" t="s">
        <v>14722</v>
      </c>
      <c r="C4212" t="s">
        <v>14</v>
      </c>
      <c r="D4212">
        <v>39.930249000000003</v>
      </c>
      <c r="E4212">
        <v>-75.163264999999996</v>
      </c>
      <c r="F4212" t="s">
        <v>14723</v>
      </c>
      <c r="G4212">
        <v>358</v>
      </c>
      <c r="H4212">
        <v>3.5</v>
      </c>
      <c r="I4212" t="s">
        <v>14754</v>
      </c>
      <c r="J4212">
        <v>4</v>
      </c>
      <c r="K4212" t="s">
        <v>14755</v>
      </c>
      <c r="L4212" t="s">
        <v>6873</v>
      </c>
    </row>
    <row r="4213" spans="1:20" x14ac:dyDescent="0.3">
      <c r="A4213" t="s">
        <v>14756</v>
      </c>
      <c r="B4213" t="s">
        <v>14757</v>
      </c>
      <c r="C4213" t="s">
        <v>14</v>
      </c>
      <c r="D4213">
        <v>39.943741099999997</v>
      </c>
      <c r="E4213">
        <v>-75.167347399999997</v>
      </c>
      <c r="F4213" t="s">
        <v>14758</v>
      </c>
      <c r="G4213">
        <v>358</v>
      </c>
      <c r="H4213">
        <v>4</v>
      </c>
      <c r="I4213" t="s">
        <v>14759</v>
      </c>
      <c r="J4213">
        <v>3</v>
      </c>
      <c r="K4213" t="s">
        <v>14760</v>
      </c>
      <c r="L4213" t="s">
        <v>13068</v>
      </c>
    </row>
    <row r="4214" spans="1:20" x14ac:dyDescent="0.3">
      <c r="A4214" t="s">
        <v>14756</v>
      </c>
      <c r="B4214" t="s">
        <v>14757</v>
      </c>
      <c r="C4214" t="s">
        <v>14</v>
      </c>
      <c r="D4214">
        <v>39.943741099999997</v>
      </c>
      <c r="E4214">
        <v>-75.167347399999997</v>
      </c>
      <c r="F4214" t="s">
        <v>14758</v>
      </c>
      <c r="G4214">
        <v>358</v>
      </c>
      <c r="H4214">
        <v>4</v>
      </c>
      <c r="I4214" t="s">
        <v>14761</v>
      </c>
      <c r="J4214">
        <v>5</v>
      </c>
      <c r="K4214" t="s">
        <v>14762</v>
      </c>
      <c r="L4214" t="s">
        <v>14763</v>
      </c>
    </row>
    <row r="4215" spans="1:20" x14ac:dyDescent="0.3">
      <c r="A4215" t="s">
        <v>14756</v>
      </c>
      <c r="B4215" t="s">
        <v>14757</v>
      </c>
      <c r="C4215" t="s">
        <v>14</v>
      </c>
      <c r="D4215">
        <v>39.943741099999997</v>
      </c>
      <c r="E4215">
        <v>-75.167347399999997</v>
      </c>
      <c r="F4215" t="s">
        <v>14758</v>
      </c>
      <c r="G4215">
        <v>358</v>
      </c>
      <c r="H4215">
        <v>4</v>
      </c>
      <c r="I4215" t="s">
        <v>14764</v>
      </c>
      <c r="J4215">
        <v>3</v>
      </c>
      <c r="K4215" t="s">
        <v>14765</v>
      </c>
      <c r="L4215" t="s">
        <v>14766</v>
      </c>
      <c r="M4215" t="s">
        <v>14767</v>
      </c>
      <c r="N4215" t="s">
        <v>14768</v>
      </c>
      <c r="O4215" t="s">
        <v>14769</v>
      </c>
      <c r="P4215" t="s">
        <v>14770</v>
      </c>
      <c r="Q4215" t="s">
        <v>14771</v>
      </c>
      <c r="R4215" t="s">
        <v>14772</v>
      </c>
      <c r="S4215" t="s">
        <v>14773</v>
      </c>
      <c r="T4215" t="s">
        <v>1522</v>
      </c>
    </row>
    <row r="4216" spans="1:20" x14ac:dyDescent="0.3">
      <c r="A4216" t="s">
        <v>14756</v>
      </c>
      <c r="B4216" t="s">
        <v>14757</v>
      </c>
      <c r="C4216" t="s">
        <v>14</v>
      </c>
      <c r="D4216">
        <v>39.943741099999997</v>
      </c>
      <c r="E4216">
        <v>-75.167347399999997</v>
      </c>
      <c r="F4216" t="s">
        <v>14758</v>
      </c>
      <c r="G4216">
        <v>358</v>
      </c>
      <c r="H4216">
        <v>4</v>
      </c>
      <c r="I4216" t="s">
        <v>14774</v>
      </c>
      <c r="J4216">
        <v>4</v>
      </c>
      <c r="L4216" t="s">
        <v>14775</v>
      </c>
    </row>
    <row r="4217" spans="1:20" x14ac:dyDescent="0.3">
      <c r="A4217" t="s">
        <v>14756</v>
      </c>
      <c r="B4217" t="s">
        <v>14757</v>
      </c>
      <c r="C4217" t="s">
        <v>14</v>
      </c>
      <c r="D4217">
        <v>39.943741099999997</v>
      </c>
      <c r="E4217">
        <v>-75.167347399999997</v>
      </c>
      <c r="F4217" t="s">
        <v>14758</v>
      </c>
      <c r="G4217">
        <v>358</v>
      </c>
      <c r="H4217">
        <v>4</v>
      </c>
      <c r="I4217" t="s">
        <v>14776</v>
      </c>
      <c r="J4217">
        <v>5</v>
      </c>
      <c r="K4217" t="s">
        <v>14777</v>
      </c>
      <c r="L4217" t="s">
        <v>14778</v>
      </c>
    </row>
    <row r="4218" spans="1:20" x14ac:dyDescent="0.3">
      <c r="A4218" t="s">
        <v>14756</v>
      </c>
      <c r="B4218" t="s">
        <v>14757</v>
      </c>
      <c r="C4218" t="s">
        <v>14</v>
      </c>
      <c r="D4218">
        <v>39.943741099999997</v>
      </c>
      <c r="E4218">
        <v>-75.167347399999997</v>
      </c>
      <c r="F4218" t="s">
        <v>14758</v>
      </c>
      <c r="G4218">
        <v>358</v>
      </c>
      <c r="H4218">
        <v>4</v>
      </c>
      <c r="I4218" t="s">
        <v>14779</v>
      </c>
      <c r="J4218">
        <v>4</v>
      </c>
      <c r="K4218" t="s">
        <v>14780</v>
      </c>
      <c r="L4218" t="s">
        <v>14781</v>
      </c>
    </row>
    <row r="4219" spans="1:20" x14ac:dyDescent="0.3">
      <c r="A4219" t="s">
        <v>14756</v>
      </c>
      <c r="B4219" t="s">
        <v>14757</v>
      </c>
      <c r="C4219" t="s">
        <v>14</v>
      </c>
      <c r="D4219">
        <v>39.943741099999997</v>
      </c>
      <c r="E4219">
        <v>-75.167347399999997</v>
      </c>
      <c r="F4219" t="s">
        <v>14758</v>
      </c>
      <c r="G4219">
        <v>358</v>
      </c>
      <c r="H4219">
        <v>4</v>
      </c>
      <c r="I4219" t="e">
        <f>-nEyLkhv5Yv6DnwFAF1NIA</f>
        <v>#NAME?</v>
      </c>
      <c r="J4219">
        <v>4</v>
      </c>
      <c r="K4219" t="s">
        <v>14782</v>
      </c>
      <c r="L4219" t="s">
        <v>14783</v>
      </c>
    </row>
    <row r="4220" spans="1:20" x14ac:dyDescent="0.3">
      <c r="A4220" t="s">
        <v>14756</v>
      </c>
      <c r="B4220" t="s">
        <v>14757</v>
      </c>
      <c r="C4220" t="s">
        <v>14</v>
      </c>
      <c r="D4220">
        <v>39.943741099999997</v>
      </c>
      <c r="E4220">
        <v>-75.167347399999997</v>
      </c>
      <c r="F4220" t="s">
        <v>14758</v>
      </c>
      <c r="G4220">
        <v>358</v>
      </c>
      <c r="H4220">
        <v>4</v>
      </c>
      <c r="I4220" t="s">
        <v>14784</v>
      </c>
      <c r="J4220">
        <v>4</v>
      </c>
      <c r="K4220" t="s">
        <v>14785</v>
      </c>
      <c r="L4220" t="s">
        <v>14786</v>
      </c>
    </row>
    <row r="4221" spans="1:20" x14ac:dyDescent="0.3">
      <c r="A4221" t="s">
        <v>14756</v>
      </c>
      <c r="B4221" t="s">
        <v>14757</v>
      </c>
      <c r="C4221" t="s">
        <v>14</v>
      </c>
      <c r="D4221">
        <v>39.943741099999997</v>
      </c>
      <c r="E4221">
        <v>-75.167347399999997</v>
      </c>
      <c r="F4221" t="s">
        <v>14758</v>
      </c>
      <c r="G4221">
        <v>358</v>
      </c>
      <c r="H4221">
        <v>4</v>
      </c>
      <c r="I4221" t="s">
        <v>14787</v>
      </c>
      <c r="J4221">
        <v>5</v>
      </c>
      <c r="L4221" t="s">
        <v>4933</v>
      </c>
    </row>
    <row r="4222" spans="1:20" x14ac:dyDescent="0.3">
      <c r="A4222" t="s">
        <v>14756</v>
      </c>
      <c r="B4222" t="s">
        <v>14757</v>
      </c>
      <c r="C4222" t="s">
        <v>14</v>
      </c>
      <c r="D4222">
        <v>39.943741099999997</v>
      </c>
      <c r="E4222">
        <v>-75.167347399999997</v>
      </c>
      <c r="F4222" t="s">
        <v>14758</v>
      </c>
      <c r="G4222">
        <v>358</v>
      </c>
      <c r="H4222">
        <v>4</v>
      </c>
      <c r="I4222" t="s">
        <v>14788</v>
      </c>
      <c r="J4222">
        <v>5</v>
      </c>
      <c r="K4222" t="s">
        <v>14789</v>
      </c>
      <c r="L4222" t="s">
        <v>14790</v>
      </c>
    </row>
    <row r="4223" spans="1:20" x14ac:dyDescent="0.3">
      <c r="A4223" t="s">
        <v>14791</v>
      </c>
      <c r="B4223" t="s">
        <v>14792</v>
      </c>
      <c r="C4223" t="s">
        <v>14</v>
      </c>
      <c r="D4223">
        <v>39.949956700000001</v>
      </c>
      <c r="E4223">
        <v>-75.144903900000003</v>
      </c>
      <c r="F4223" t="s">
        <v>14793</v>
      </c>
      <c r="G4223">
        <v>358</v>
      </c>
      <c r="H4223">
        <v>4</v>
      </c>
      <c r="I4223" t="s">
        <v>14794</v>
      </c>
      <c r="J4223">
        <v>3</v>
      </c>
      <c r="K4223" t="s">
        <v>14795</v>
      </c>
      <c r="L4223" t="s">
        <v>14796</v>
      </c>
    </row>
    <row r="4224" spans="1:20" x14ac:dyDescent="0.3">
      <c r="A4224" t="s">
        <v>14791</v>
      </c>
      <c r="B4224" t="s">
        <v>14792</v>
      </c>
      <c r="C4224" t="s">
        <v>14</v>
      </c>
      <c r="D4224">
        <v>39.949956700000001</v>
      </c>
      <c r="E4224">
        <v>-75.144903900000003</v>
      </c>
      <c r="F4224" t="s">
        <v>14793</v>
      </c>
      <c r="G4224">
        <v>358</v>
      </c>
      <c r="H4224">
        <v>4</v>
      </c>
      <c r="I4224" t="s">
        <v>14797</v>
      </c>
      <c r="J4224">
        <v>4</v>
      </c>
      <c r="L4224" t="s">
        <v>13689</v>
      </c>
    </row>
    <row r="4225" spans="1:15" x14ac:dyDescent="0.3">
      <c r="A4225" t="s">
        <v>14791</v>
      </c>
      <c r="B4225" t="s">
        <v>14792</v>
      </c>
      <c r="C4225" t="s">
        <v>14</v>
      </c>
      <c r="D4225">
        <v>39.949956700000001</v>
      </c>
      <c r="E4225">
        <v>-75.144903900000003</v>
      </c>
      <c r="F4225" t="s">
        <v>14793</v>
      </c>
      <c r="G4225">
        <v>358</v>
      </c>
      <c r="H4225">
        <v>4</v>
      </c>
      <c r="I4225" t="s">
        <v>14798</v>
      </c>
      <c r="J4225">
        <v>5</v>
      </c>
      <c r="K4225" t="s">
        <v>14799</v>
      </c>
      <c r="L4225" t="s">
        <v>14800</v>
      </c>
    </row>
    <row r="4226" spans="1:15" x14ac:dyDescent="0.3">
      <c r="A4226" t="s">
        <v>14791</v>
      </c>
      <c r="B4226" t="s">
        <v>14792</v>
      </c>
      <c r="C4226" t="s">
        <v>14</v>
      </c>
      <c r="D4226">
        <v>39.949956700000001</v>
      </c>
      <c r="E4226">
        <v>-75.144903900000003</v>
      </c>
      <c r="F4226" t="s">
        <v>14793</v>
      </c>
      <c r="G4226">
        <v>358</v>
      </c>
      <c r="H4226">
        <v>4</v>
      </c>
      <c r="I4226" t="s">
        <v>14801</v>
      </c>
      <c r="J4226">
        <v>5</v>
      </c>
      <c r="K4226" t="s">
        <v>14802</v>
      </c>
      <c r="L4226" t="s">
        <v>14803</v>
      </c>
    </row>
    <row r="4227" spans="1:15" x14ac:dyDescent="0.3">
      <c r="A4227" t="s">
        <v>14791</v>
      </c>
      <c r="B4227" t="s">
        <v>14792</v>
      </c>
      <c r="C4227" t="s">
        <v>14</v>
      </c>
      <c r="D4227">
        <v>39.949956700000001</v>
      </c>
      <c r="E4227">
        <v>-75.144903900000003</v>
      </c>
      <c r="F4227" t="s">
        <v>14793</v>
      </c>
      <c r="G4227">
        <v>358</v>
      </c>
      <c r="H4227">
        <v>4</v>
      </c>
      <c r="I4227" t="s">
        <v>14804</v>
      </c>
      <c r="J4227">
        <v>3</v>
      </c>
      <c r="K4227" t="s">
        <v>14805</v>
      </c>
      <c r="L4227" t="s">
        <v>14806</v>
      </c>
    </row>
    <row r="4228" spans="1:15" x14ac:dyDescent="0.3">
      <c r="A4228" t="s">
        <v>14791</v>
      </c>
      <c r="B4228" t="s">
        <v>14792</v>
      </c>
      <c r="C4228" t="s">
        <v>14</v>
      </c>
      <c r="D4228">
        <v>39.949956700000001</v>
      </c>
      <c r="E4228">
        <v>-75.144903900000003</v>
      </c>
      <c r="F4228" t="s">
        <v>14793</v>
      </c>
      <c r="G4228">
        <v>358</v>
      </c>
      <c r="H4228">
        <v>4</v>
      </c>
      <c r="I4228" t="s">
        <v>14807</v>
      </c>
      <c r="J4228">
        <v>5</v>
      </c>
      <c r="K4228" t="s">
        <v>14808</v>
      </c>
      <c r="L4228" t="s">
        <v>14809</v>
      </c>
    </row>
    <row r="4229" spans="1:15" x14ac:dyDescent="0.3">
      <c r="A4229" t="s">
        <v>14791</v>
      </c>
      <c r="B4229" t="s">
        <v>14792</v>
      </c>
      <c r="C4229" t="s">
        <v>14</v>
      </c>
      <c r="D4229">
        <v>39.949956700000001</v>
      </c>
      <c r="E4229">
        <v>-75.144903900000003</v>
      </c>
      <c r="F4229" t="s">
        <v>14793</v>
      </c>
      <c r="G4229">
        <v>358</v>
      </c>
      <c r="H4229">
        <v>4</v>
      </c>
      <c r="I4229" t="s">
        <v>14810</v>
      </c>
      <c r="J4229">
        <v>4</v>
      </c>
      <c r="L4229" t="s">
        <v>5017</v>
      </c>
    </row>
    <row r="4230" spans="1:15" x14ac:dyDescent="0.3">
      <c r="A4230" t="s">
        <v>14791</v>
      </c>
      <c r="B4230" t="s">
        <v>14792</v>
      </c>
      <c r="C4230" t="s">
        <v>14</v>
      </c>
      <c r="D4230">
        <v>39.949956700000001</v>
      </c>
      <c r="E4230">
        <v>-75.144903900000003</v>
      </c>
      <c r="F4230" t="s">
        <v>14793</v>
      </c>
      <c r="G4230">
        <v>358</v>
      </c>
      <c r="H4230">
        <v>4</v>
      </c>
      <c r="I4230" t="s">
        <v>14811</v>
      </c>
      <c r="J4230">
        <v>5</v>
      </c>
      <c r="K4230" t="s">
        <v>14812</v>
      </c>
      <c r="L4230" t="s">
        <v>14813</v>
      </c>
    </row>
    <row r="4231" spans="1:15" x14ac:dyDescent="0.3">
      <c r="A4231" t="s">
        <v>14791</v>
      </c>
      <c r="B4231" t="s">
        <v>14792</v>
      </c>
      <c r="C4231" t="s">
        <v>14</v>
      </c>
      <c r="D4231">
        <v>39.949956700000001</v>
      </c>
      <c r="E4231">
        <v>-75.144903900000003</v>
      </c>
      <c r="F4231" t="s">
        <v>14793</v>
      </c>
      <c r="G4231">
        <v>358</v>
      </c>
      <c r="H4231">
        <v>4</v>
      </c>
      <c r="I4231" t="s">
        <v>14814</v>
      </c>
      <c r="J4231">
        <v>4</v>
      </c>
      <c r="K4231" t="s">
        <v>14815</v>
      </c>
      <c r="L4231" t="s">
        <v>14816</v>
      </c>
      <c r="M4231" t="s">
        <v>14817</v>
      </c>
      <c r="N4231" t="s">
        <v>14818</v>
      </c>
      <c r="O4231" t="s">
        <v>14819</v>
      </c>
    </row>
    <row r="4232" spans="1:15" x14ac:dyDescent="0.3">
      <c r="A4232" t="s">
        <v>14791</v>
      </c>
      <c r="B4232" t="s">
        <v>14792</v>
      </c>
      <c r="C4232" t="s">
        <v>14</v>
      </c>
      <c r="D4232">
        <v>39.949956700000001</v>
      </c>
      <c r="E4232">
        <v>-75.144903900000003</v>
      </c>
      <c r="F4232" t="s">
        <v>14793</v>
      </c>
      <c r="G4232">
        <v>358</v>
      </c>
      <c r="H4232">
        <v>4</v>
      </c>
      <c r="I4232" t="s">
        <v>14820</v>
      </c>
      <c r="J4232">
        <v>5</v>
      </c>
      <c r="K4232" t="s">
        <v>14821</v>
      </c>
      <c r="L4232" t="s">
        <v>14822</v>
      </c>
    </row>
    <row r="4233" spans="1:15" x14ac:dyDescent="0.3">
      <c r="A4233" t="s">
        <v>14823</v>
      </c>
      <c r="B4233" t="s">
        <v>14824</v>
      </c>
      <c r="C4233" t="s">
        <v>14</v>
      </c>
      <c r="D4233">
        <v>39.943765499999998</v>
      </c>
      <c r="E4233">
        <v>-75.167602900000006</v>
      </c>
      <c r="F4233" t="s">
        <v>14825</v>
      </c>
      <c r="G4233">
        <v>358</v>
      </c>
      <c r="H4233">
        <v>3.5</v>
      </c>
      <c r="I4233" t="s">
        <v>14826</v>
      </c>
      <c r="J4233">
        <v>4</v>
      </c>
      <c r="K4233" t="s">
        <v>14827</v>
      </c>
      <c r="L4233" t="s">
        <v>14828</v>
      </c>
    </row>
    <row r="4234" spans="1:15" x14ac:dyDescent="0.3">
      <c r="A4234" t="s">
        <v>14823</v>
      </c>
      <c r="B4234" t="s">
        <v>14824</v>
      </c>
      <c r="C4234" t="s">
        <v>14</v>
      </c>
      <c r="D4234">
        <v>39.943765499999998</v>
      </c>
      <c r="E4234">
        <v>-75.167602900000006</v>
      </c>
      <c r="F4234" t="s">
        <v>14825</v>
      </c>
      <c r="G4234">
        <v>358</v>
      </c>
      <c r="H4234">
        <v>3.5</v>
      </c>
      <c r="I4234" t="s">
        <v>14829</v>
      </c>
      <c r="J4234">
        <v>3</v>
      </c>
      <c r="K4234" t="s">
        <v>14830</v>
      </c>
      <c r="L4234" t="s">
        <v>14831</v>
      </c>
    </row>
    <row r="4235" spans="1:15" x14ac:dyDescent="0.3">
      <c r="A4235" t="s">
        <v>14823</v>
      </c>
      <c r="B4235" t="s">
        <v>14824</v>
      </c>
      <c r="C4235" t="s">
        <v>14</v>
      </c>
      <c r="D4235">
        <v>39.943765499999998</v>
      </c>
      <c r="E4235">
        <v>-75.167602900000006</v>
      </c>
      <c r="F4235" t="s">
        <v>14825</v>
      </c>
      <c r="G4235">
        <v>358</v>
      </c>
      <c r="H4235">
        <v>3.5</v>
      </c>
      <c r="I4235" t="s">
        <v>14832</v>
      </c>
      <c r="J4235">
        <v>4</v>
      </c>
      <c r="L4235" t="s">
        <v>14833</v>
      </c>
    </row>
    <row r="4236" spans="1:15" x14ac:dyDescent="0.3">
      <c r="A4236" t="s">
        <v>14823</v>
      </c>
      <c r="B4236" t="s">
        <v>14824</v>
      </c>
      <c r="C4236" t="s">
        <v>14</v>
      </c>
      <c r="D4236">
        <v>39.943765499999998</v>
      </c>
      <c r="E4236">
        <v>-75.167602900000006</v>
      </c>
      <c r="F4236" t="s">
        <v>14825</v>
      </c>
      <c r="G4236">
        <v>358</v>
      </c>
      <c r="H4236">
        <v>3.5</v>
      </c>
      <c r="I4236" t="s">
        <v>14834</v>
      </c>
      <c r="J4236">
        <v>1</v>
      </c>
      <c r="L4236" t="s">
        <v>14835</v>
      </c>
    </row>
    <row r="4237" spans="1:15" x14ac:dyDescent="0.3">
      <c r="A4237" t="s">
        <v>14823</v>
      </c>
      <c r="B4237" t="s">
        <v>14824</v>
      </c>
      <c r="C4237" t="s">
        <v>14</v>
      </c>
      <c r="D4237">
        <v>39.943765499999998</v>
      </c>
      <c r="E4237">
        <v>-75.167602900000006</v>
      </c>
      <c r="F4237" t="s">
        <v>14825</v>
      </c>
      <c r="G4237">
        <v>358</v>
      </c>
      <c r="H4237">
        <v>3.5</v>
      </c>
      <c r="I4237" t="s">
        <v>14836</v>
      </c>
      <c r="J4237">
        <v>4</v>
      </c>
      <c r="K4237" t="s">
        <v>14837</v>
      </c>
      <c r="L4237" t="s">
        <v>14838</v>
      </c>
    </row>
    <row r="4238" spans="1:15" x14ac:dyDescent="0.3">
      <c r="A4238" t="s">
        <v>14823</v>
      </c>
      <c r="B4238" t="s">
        <v>14824</v>
      </c>
      <c r="C4238" t="s">
        <v>14</v>
      </c>
      <c r="D4238">
        <v>39.943765499999998</v>
      </c>
      <c r="E4238">
        <v>-75.167602900000006</v>
      </c>
      <c r="F4238" t="s">
        <v>14825</v>
      </c>
      <c r="G4238">
        <v>358</v>
      </c>
      <c r="H4238">
        <v>3.5</v>
      </c>
      <c r="I4238" t="s">
        <v>14839</v>
      </c>
      <c r="J4238">
        <v>3</v>
      </c>
      <c r="K4238" t="s">
        <v>14840</v>
      </c>
      <c r="L4238" t="s">
        <v>10122</v>
      </c>
    </row>
    <row r="4239" spans="1:15" x14ac:dyDescent="0.3">
      <c r="A4239" t="s">
        <v>14823</v>
      </c>
      <c r="B4239" t="s">
        <v>14824</v>
      </c>
      <c r="C4239" t="s">
        <v>14</v>
      </c>
      <c r="D4239">
        <v>39.943765499999998</v>
      </c>
      <c r="E4239">
        <v>-75.167602900000006</v>
      </c>
      <c r="F4239" t="s">
        <v>14825</v>
      </c>
      <c r="G4239">
        <v>358</v>
      </c>
      <c r="H4239">
        <v>3.5</v>
      </c>
      <c r="I4239" t="s">
        <v>14841</v>
      </c>
      <c r="J4239">
        <v>1</v>
      </c>
      <c r="L4239" t="s">
        <v>14842</v>
      </c>
    </row>
    <row r="4240" spans="1:15" x14ac:dyDescent="0.3">
      <c r="A4240" t="s">
        <v>14823</v>
      </c>
      <c r="B4240" t="s">
        <v>14824</v>
      </c>
      <c r="C4240" t="s">
        <v>14</v>
      </c>
      <c r="D4240">
        <v>39.943765499999998</v>
      </c>
      <c r="E4240">
        <v>-75.167602900000006</v>
      </c>
      <c r="F4240" t="s">
        <v>14825</v>
      </c>
      <c r="G4240">
        <v>358</v>
      </c>
      <c r="H4240">
        <v>3.5</v>
      </c>
      <c r="I4240" t="s">
        <v>14843</v>
      </c>
      <c r="J4240">
        <v>4</v>
      </c>
      <c r="K4240" t="s">
        <v>14844</v>
      </c>
      <c r="L4240" t="s">
        <v>14845</v>
      </c>
    </row>
    <row r="4241" spans="1:15" x14ac:dyDescent="0.3">
      <c r="A4241" t="s">
        <v>14823</v>
      </c>
      <c r="B4241" t="s">
        <v>14824</v>
      </c>
      <c r="C4241" t="s">
        <v>14</v>
      </c>
      <c r="D4241">
        <v>39.943765499999998</v>
      </c>
      <c r="E4241">
        <v>-75.167602900000006</v>
      </c>
      <c r="F4241" t="s">
        <v>14825</v>
      </c>
      <c r="G4241">
        <v>358</v>
      </c>
      <c r="H4241">
        <v>3.5</v>
      </c>
      <c r="I4241" t="s">
        <v>14846</v>
      </c>
      <c r="J4241">
        <v>4</v>
      </c>
      <c r="K4241" t="s">
        <v>14847</v>
      </c>
      <c r="L4241" t="s">
        <v>8675</v>
      </c>
    </row>
    <row r="4242" spans="1:15" x14ac:dyDescent="0.3">
      <c r="A4242" t="s">
        <v>14823</v>
      </c>
      <c r="B4242" t="s">
        <v>14824</v>
      </c>
      <c r="C4242" t="s">
        <v>14</v>
      </c>
      <c r="D4242">
        <v>39.943765499999998</v>
      </c>
      <c r="E4242">
        <v>-75.167602900000006</v>
      </c>
      <c r="F4242" t="s">
        <v>14825</v>
      </c>
      <c r="G4242">
        <v>358</v>
      </c>
      <c r="H4242">
        <v>3.5</v>
      </c>
      <c r="I4242" t="s">
        <v>14848</v>
      </c>
      <c r="J4242">
        <v>4</v>
      </c>
      <c r="K4242" t="s">
        <v>14849</v>
      </c>
      <c r="L4242" t="s">
        <v>14850</v>
      </c>
    </row>
    <row r="4243" spans="1:15" x14ac:dyDescent="0.3">
      <c r="A4243" t="s">
        <v>14851</v>
      </c>
      <c r="B4243" t="s">
        <v>14852</v>
      </c>
      <c r="C4243" t="s">
        <v>14</v>
      </c>
      <c r="D4243">
        <v>39.950675400000002</v>
      </c>
      <c r="E4243">
        <v>-75.174009900000001</v>
      </c>
      <c r="F4243" t="s">
        <v>14853</v>
      </c>
      <c r="G4243">
        <v>357</v>
      </c>
      <c r="H4243">
        <v>4.5</v>
      </c>
      <c r="I4243" t="s">
        <v>14854</v>
      </c>
      <c r="J4243">
        <v>4</v>
      </c>
      <c r="K4243" t="s">
        <v>14855</v>
      </c>
      <c r="L4243" t="s">
        <v>14856</v>
      </c>
    </row>
    <row r="4244" spans="1:15" x14ac:dyDescent="0.3">
      <c r="A4244" t="s">
        <v>14851</v>
      </c>
      <c r="B4244" t="s">
        <v>14852</v>
      </c>
      <c r="C4244" t="s">
        <v>14</v>
      </c>
      <c r="D4244">
        <v>39.950675400000002</v>
      </c>
      <c r="E4244">
        <v>-75.174009900000001</v>
      </c>
      <c r="F4244" t="s">
        <v>14853</v>
      </c>
      <c r="G4244">
        <v>357</v>
      </c>
      <c r="H4244">
        <v>4.5</v>
      </c>
      <c r="I4244" t="s">
        <v>14857</v>
      </c>
      <c r="J4244">
        <v>5</v>
      </c>
      <c r="K4244" t="s">
        <v>14858</v>
      </c>
      <c r="L4244" t="s">
        <v>5612</v>
      </c>
    </row>
    <row r="4245" spans="1:15" x14ac:dyDescent="0.3">
      <c r="A4245" t="s">
        <v>14851</v>
      </c>
      <c r="B4245" t="s">
        <v>14852</v>
      </c>
      <c r="C4245" t="s">
        <v>14</v>
      </c>
      <c r="D4245">
        <v>39.950675400000002</v>
      </c>
      <c r="E4245">
        <v>-75.174009900000001</v>
      </c>
      <c r="F4245" t="s">
        <v>14853</v>
      </c>
      <c r="G4245">
        <v>357</v>
      </c>
      <c r="H4245">
        <v>4.5</v>
      </c>
      <c r="I4245" t="s">
        <v>14859</v>
      </c>
      <c r="J4245">
        <v>4</v>
      </c>
      <c r="K4245" t="s">
        <v>14860</v>
      </c>
      <c r="L4245" t="s">
        <v>14861</v>
      </c>
      <c r="M4245" t="s">
        <v>14862</v>
      </c>
      <c r="N4245" t="s">
        <v>14863</v>
      </c>
      <c r="O4245" t="s">
        <v>14864</v>
      </c>
    </row>
    <row r="4246" spans="1:15" x14ac:dyDescent="0.3">
      <c r="A4246" t="s">
        <v>14851</v>
      </c>
      <c r="B4246" t="s">
        <v>14852</v>
      </c>
      <c r="C4246" t="s">
        <v>14</v>
      </c>
      <c r="D4246">
        <v>39.950675400000002</v>
      </c>
      <c r="E4246">
        <v>-75.174009900000001</v>
      </c>
      <c r="F4246" t="s">
        <v>14853</v>
      </c>
      <c r="G4246">
        <v>357</v>
      </c>
      <c r="H4246">
        <v>4.5</v>
      </c>
      <c r="I4246" t="s">
        <v>14865</v>
      </c>
      <c r="J4246">
        <v>5</v>
      </c>
      <c r="K4246" t="s">
        <v>14866</v>
      </c>
      <c r="L4246" t="s">
        <v>11866</v>
      </c>
    </row>
    <row r="4247" spans="1:15" x14ac:dyDescent="0.3">
      <c r="A4247" t="s">
        <v>14851</v>
      </c>
      <c r="B4247" t="s">
        <v>14852</v>
      </c>
      <c r="C4247" t="s">
        <v>14</v>
      </c>
      <c r="D4247">
        <v>39.950675400000002</v>
      </c>
      <c r="E4247">
        <v>-75.174009900000001</v>
      </c>
      <c r="F4247" t="s">
        <v>14853</v>
      </c>
      <c r="G4247">
        <v>357</v>
      </c>
      <c r="H4247">
        <v>4.5</v>
      </c>
      <c r="I4247" t="s">
        <v>14867</v>
      </c>
      <c r="J4247">
        <v>5</v>
      </c>
      <c r="K4247" t="s">
        <v>14868</v>
      </c>
      <c r="L4247" t="s">
        <v>14869</v>
      </c>
    </row>
    <row r="4248" spans="1:15" x14ac:dyDescent="0.3">
      <c r="A4248" t="s">
        <v>14851</v>
      </c>
      <c r="B4248" t="s">
        <v>14852</v>
      </c>
      <c r="C4248" t="s">
        <v>14</v>
      </c>
      <c r="D4248">
        <v>39.950675400000002</v>
      </c>
      <c r="E4248">
        <v>-75.174009900000001</v>
      </c>
      <c r="F4248" t="s">
        <v>14853</v>
      </c>
      <c r="G4248">
        <v>357</v>
      </c>
      <c r="H4248">
        <v>4.5</v>
      </c>
      <c r="I4248" t="s">
        <v>14870</v>
      </c>
      <c r="J4248">
        <v>3</v>
      </c>
      <c r="K4248" t="s">
        <v>14871</v>
      </c>
      <c r="L4248" t="s">
        <v>14872</v>
      </c>
    </row>
    <row r="4249" spans="1:15" x14ac:dyDescent="0.3">
      <c r="A4249" t="s">
        <v>14851</v>
      </c>
      <c r="B4249" t="s">
        <v>14852</v>
      </c>
      <c r="C4249" t="s">
        <v>14</v>
      </c>
      <c r="D4249">
        <v>39.950675400000002</v>
      </c>
      <c r="E4249">
        <v>-75.174009900000001</v>
      </c>
      <c r="F4249" t="s">
        <v>14853</v>
      </c>
      <c r="G4249">
        <v>357</v>
      </c>
      <c r="H4249">
        <v>4.5</v>
      </c>
      <c r="I4249" t="s">
        <v>14873</v>
      </c>
      <c r="J4249">
        <v>5</v>
      </c>
      <c r="K4249" t="s">
        <v>14874</v>
      </c>
      <c r="L4249" t="s">
        <v>14875</v>
      </c>
    </row>
    <row r="4250" spans="1:15" x14ac:dyDescent="0.3">
      <c r="A4250" t="s">
        <v>14851</v>
      </c>
      <c r="B4250" t="s">
        <v>14852</v>
      </c>
      <c r="C4250" t="s">
        <v>14</v>
      </c>
      <c r="D4250">
        <v>39.950675400000002</v>
      </c>
      <c r="E4250">
        <v>-75.174009900000001</v>
      </c>
      <c r="F4250" t="s">
        <v>14853</v>
      </c>
      <c r="G4250">
        <v>357</v>
      </c>
      <c r="H4250">
        <v>4.5</v>
      </c>
      <c r="I4250" t="s">
        <v>14876</v>
      </c>
      <c r="J4250">
        <v>5</v>
      </c>
      <c r="K4250" t="s">
        <v>14877</v>
      </c>
      <c r="L4250" t="s">
        <v>14878</v>
      </c>
    </row>
    <row r="4251" spans="1:15" x14ac:dyDescent="0.3">
      <c r="A4251" t="s">
        <v>14851</v>
      </c>
      <c r="B4251" t="s">
        <v>14852</v>
      </c>
      <c r="C4251" t="s">
        <v>14</v>
      </c>
      <c r="D4251">
        <v>39.950675400000002</v>
      </c>
      <c r="E4251">
        <v>-75.174009900000001</v>
      </c>
      <c r="F4251" t="s">
        <v>14853</v>
      </c>
      <c r="G4251">
        <v>357</v>
      </c>
      <c r="H4251">
        <v>4.5</v>
      </c>
      <c r="I4251" t="s">
        <v>14879</v>
      </c>
      <c r="J4251">
        <v>5</v>
      </c>
      <c r="K4251" t="s">
        <v>14880</v>
      </c>
      <c r="L4251" t="s">
        <v>14881</v>
      </c>
    </row>
    <row r="4252" spans="1:15" x14ac:dyDescent="0.3">
      <c r="A4252" t="s">
        <v>14851</v>
      </c>
      <c r="B4252" t="s">
        <v>14852</v>
      </c>
      <c r="C4252" t="s">
        <v>14</v>
      </c>
      <c r="D4252">
        <v>39.950675400000002</v>
      </c>
      <c r="E4252">
        <v>-75.174009900000001</v>
      </c>
      <c r="F4252" t="s">
        <v>14853</v>
      </c>
      <c r="G4252">
        <v>357</v>
      </c>
      <c r="H4252">
        <v>4.5</v>
      </c>
      <c r="I4252" t="s">
        <v>14882</v>
      </c>
      <c r="J4252">
        <v>4</v>
      </c>
      <c r="K4252" t="s">
        <v>14883</v>
      </c>
      <c r="L4252" t="s">
        <v>14884</v>
      </c>
    </row>
    <row r="4253" spans="1:15" x14ac:dyDescent="0.3">
      <c r="A4253" t="s">
        <v>14885</v>
      </c>
      <c r="B4253" t="s">
        <v>14886</v>
      </c>
      <c r="C4253" t="s">
        <v>14</v>
      </c>
      <c r="D4253">
        <v>39.951199199999998</v>
      </c>
      <c r="E4253">
        <v>-75.170658299999999</v>
      </c>
      <c r="F4253" t="s">
        <v>14887</v>
      </c>
      <c r="G4253">
        <v>357</v>
      </c>
      <c r="H4253">
        <v>2</v>
      </c>
      <c r="I4253" t="s">
        <v>14888</v>
      </c>
      <c r="J4253">
        <v>4</v>
      </c>
      <c r="K4253" t="s">
        <v>14889</v>
      </c>
      <c r="L4253" t="s">
        <v>4805</v>
      </c>
    </row>
    <row r="4254" spans="1:15" x14ac:dyDescent="0.3">
      <c r="A4254" t="s">
        <v>14885</v>
      </c>
      <c r="B4254" t="s">
        <v>14886</v>
      </c>
      <c r="C4254" t="s">
        <v>14</v>
      </c>
      <c r="D4254">
        <v>39.951199199999998</v>
      </c>
      <c r="E4254">
        <v>-75.170658299999999</v>
      </c>
      <c r="F4254" t="s">
        <v>14887</v>
      </c>
      <c r="G4254">
        <v>357</v>
      </c>
      <c r="H4254">
        <v>2</v>
      </c>
      <c r="I4254" t="s">
        <v>14890</v>
      </c>
      <c r="J4254">
        <v>1</v>
      </c>
      <c r="K4254" t="s">
        <v>14891</v>
      </c>
      <c r="L4254" t="s">
        <v>14892</v>
      </c>
    </row>
    <row r="4255" spans="1:15" x14ac:dyDescent="0.3">
      <c r="A4255" t="s">
        <v>14885</v>
      </c>
      <c r="B4255" t="s">
        <v>14886</v>
      </c>
      <c r="C4255" t="s">
        <v>14</v>
      </c>
      <c r="D4255">
        <v>39.951199199999998</v>
      </c>
      <c r="E4255">
        <v>-75.170658299999999</v>
      </c>
      <c r="F4255" t="s">
        <v>14887</v>
      </c>
      <c r="G4255">
        <v>357</v>
      </c>
      <c r="H4255">
        <v>2</v>
      </c>
      <c r="I4255" t="s">
        <v>14893</v>
      </c>
      <c r="J4255">
        <v>1</v>
      </c>
      <c r="L4255" t="s">
        <v>14894</v>
      </c>
    </row>
    <row r="4256" spans="1:15" x14ac:dyDescent="0.3">
      <c r="A4256" t="s">
        <v>14885</v>
      </c>
      <c r="B4256" t="s">
        <v>14886</v>
      </c>
      <c r="C4256" t="s">
        <v>14</v>
      </c>
      <c r="D4256">
        <v>39.951199199999998</v>
      </c>
      <c r="E4256">
        <v>-75.170658299999999</v>
      </c>
      <c r="F4256" t="s">
        <v>14887</v>
      </c>
      <c r="G4256">
        <v>357</v>
      </c>
      <c r="H4256">
        <v>2</v>
      </c>
      <c r="I4256" t="s">
        <v>14895</v>
      </c>
      <c r="J4256">
        <v>3</v>
      </c>
      <c r="K4256" t="s">
        <v>14896</v>
      </c>
      <c r="L4256" t="s">
        <v>8845</v>
      </c>
    </row>
    <row r="4257" spans="1:17" x14ac:dyDescent="0.3">
      <c r="A4257" t="s">
        <v>14885</v>
      </c>
      <c r="B4257" t="s">
        <v>14886</v>
      </c>
      <c r="C4257" t="s">
        <v>14</v>
      </c>
      <c r="D4257">
        <v>39.951199199999998</v>
      </c>
      <c r="E4257">
        <v>-75.170658299999999</v>
      </c>
      <c r="F4257" t="s">
        <v>14887</v>
      </c>
      <c r="G4257">
        <v>357</v>
      </c>
      <c r="H4257">
        <v>2</v>
      </c>
      <c r="I4257" t="s">
        <v>14897</v>
      </c>
      <c r="J4257">
        <v>3</v>
      </c>
      <c r="K4257" t="s">
        <v>14898</v>
      </c>
      <c r="L4257" t="s">
        <v>14899</v>
      </c>
    </row>
    <row r="4258" spans="1:17" x14ac:dyDescent="0.3">
      <c r="A4258" t="s">
        <v>14885</v>
      </c>
      <c r="B4258" t="s">
        <v>14886</v>
      </c>
      <c r="C4258" t="s">
        <v>14</v>
      </c>
      <c r="D4258">
        <v>39.951199199999998</v>
      </c>
      <c r="E4258">
        <v>-75.170658299999999</v>
      </c>
      <c r="F4258" t="s">
        <v>14887</v>
      </c>
      <c r="G4258">
        <v>357</v>
      </c>
      <c r="H4258">
        <v>2</v>
      </c>
      <c r="I4258" t="s">
        <v>14900</v>
      </c>
      <c r="J4258">
        <v>2</v>
      </c>
      <c r="K4258" t="s">
        <v>14901</v>
      </c>
      <c r="L4258" t="s">
        <v>14902</v>
      </c>
      <c r="M4258" t="s">
        <v>14903</v>
      </c>
      <c r="N4258" t="s">
        <v>14904</v>
      </c>
      <c r="O4258" t="s">
        <v>14905</v>
      </c>
      <c r="P4258" t="s">
        <v>14906</v>
      </c>
      <c r="Q4258" t="s">
        <v>13525</v>
      </c>
    </row>
    <row r="4259" spans="1:17" x14ac:dyDescent="0.3">
      <c r="A4259" t="s">
        <v>14885</v>
      </c>
      <c r="B4259" t="s">
        <v>14886</v>
      </c>
      <c r="C4259" t="s">
        <v>14</v>
      </c>
      <c r="D4259">
        <v>39.951199199999998</v>
      </c>
      <c r="E4259">
        <v>-75.170658299999999</v>
      </c>
      <c r="F4259" t="s">
        <v>14887</v>
      </c>
      <c r="G4259">
        <v>357</v>
      </c>
      <c r="H4259">
        <v>2</v>
      </c>
      <c r="I4259" t="s">
        <v>14907</v>
      </c>
      <c r="J4259">
        <v>3</v>
      </c>
      <c r="K4259" t="s">
        <v>14908</v>
      </c>
      <c r="L4259" t="s">
        <v>2397</v>
      </c>
    </row>
    <row r="4260" spans="1:17" x14ac:dyDescent="0.3">
      <c r="A4260" t="s">
        <v>14885</v>
      </c>
      <c r="B4260" t="s">
        <v>14886</v>
      </c>
      <c r="C4260" t="s">
        <v>14</v>
      </c>
      <c r="D4260">
        <v>39.951199199999998</v>
      </c>
      <c r="E4260">
        <v>-75.170658299999999</v>
      </c>
      <c r="F4260" t="s">
        <v>14887</v>
      </c>
      <c r="G4260">
        <v>357</v>
      </c>
      <c r="H4260">
        <v>2</v>
      </c>
      <c r="I4260" t="s">
        <v>14909</v>
      </c>
      <c r="J4260">
        <v>4</v>
      </c>
      <c r="K4260" t="s">
        <v>14910</v>
      </c>
      <c r="L4260" t="s">
        <v>14911</v>
      </c>
    </row>
    <row r="4261" spans="1:17" x14ac:dyDescent="0.3">
      <c r="A4261" t="s">
        <v>14885</v>
      </c>
      <c r="B4261" t="s">
        <v>14886</v>
      </c>
      <c r="C4261" t="s">
        <v>14</v>
      </c>
      <c r="D4261">
        <v>39.951199199999998</v>
      </c>
      <c r="E4261">
        <v>-75.170658299999999</v>
      </c>
      <c r="F4261" t="s">
        <v>14887</v>
      </c>
      <c r="G4261">
        <v>357</v>
      </c>
      <c r="H4261">
        <v>2</v>
      </c>
      <c r="I4261" t="s">
        <v>14912</v>
      </c>
      <c r="J4261">
        <v>1</v>
      </c>
      <c r="K4261" t="s">
        <v>14913</v>
      </c>
      <c r="L4261" t="s">
        <v>7205</v>
      </c>
    </row>
    <row r="4262" spans="1:17" x14ac:dyDescent="0.3">
      <c r="A4262" t="s">
        <v>14885</v>
      </c>
      <c r="B4262" t="s">
        <v>14886</v>
      </c>
      <c r="C4262" t="s">
        <v>14</v>
      </c>
      <c r="D4262">
        <v>39.951199199999998</v>
      </c>
      <c r="E4262">
        <v>-75.170658299999999</v>
      </c>
      <c r="F4262" t="s">
        <v>14887</v>
      </c>
      <c r="G4262">
        <v>357</v>
      </c>
      <c r="H4262">
        <v>2</v>
      </c>
      <c r="I4262" t="s">
        <v>14914</v>
      </c>
      <c r="J4262">
        <v>3</v>
      </c>
      <c r="K4262" t="s">
        <v>14915</v>
      </c>
      <c r="L4262" t="s">
        <v>14916</v>
      </c>
    </row>
    <row r="4263" spans="1:17" x14ac:dyDescent="0.3">
      <c r="A4263" t="s">
        <v>14917</v>
      </c>
      <c r="B4263" t="s">
        <v>11588</v>
      </c>
      <c r="C4263" t="s">
        <v>14</v>
      </c>
      <c r="D4263">
        <v>39.948178200000001</v>
      </c>
      <c r="E4263">
        <v>-75.216886500000001</v>
      </c>
      <c r="F4263" t="s">
        <v>14918</v>
      </c>
      <c r="G4263">
        <v>357</v>
      </c>
      <c r="H4263">
        <v>4</v>
      </c>
      <c r="I4263" t="s">
        <v>14919</v>
      </c>
      <c r="J4263">
        <v>4</v>
      </c>
      <c r="K4263" t="s">
        <v>14920</v>
      </c>
      <c r="L4263" t="s">
        <v>14921</v>
      </c>
    </row>
    <row r="4264" spans="1:17" x14ac:dyDescent="0.3">
      <c r="A4264" t="s">
        <v>14917</v>
      </c>
      <c r="B4264" t="s">
        <v>11588</v>
      </c>
      <c r="C4264" t="s">
        <v>14</v>
      </c>
      <c r="D4264">
        <v>39.948178200000001</v>
      </c>
      <c r="E4264">
        <v>-75.216886500000001</v>
      </c>
      <c r="F4264" t="s">
        <v>14918</v>
      </c>
      <c r="G4264">
        <v>357</v>
      </c>
      <c r="H4264">
        <v>4</v>
      </c>
      <c r="I4264" t="s">
        <v>14922</v>
      </c>
      <c r="J4264">
        <v>5</v>
      </c>
      <c r="L4264" t="s">
        <v>14923</v>
      </c>
    </row>
    <row r="4265" spans="1:17" x14ac:dyDescent="0.3">
      <c r="A4265" t="s">
        <v>14917</v>
      </c>
      <c r="B4265" t="s">
        <v>11588</v>
      </c>
      <c r="C4265" t="s">
        <v>14</v>
      </c>
      <c r="D4265">
        <v>39.948178200000001</v>
      </c>
      <c r="E4265">
        <v>-75.216886500000001</v>
      </c>
      <c r="F4265" t="s">
        <v>14918</v>
      </c>
      <c r="G4265">
        <v>357</v>
      </c>
      <c r="H4265">
        <v>4</v>
      </c>
      <c r="I4265" t="s">
        <v>14924</v>
      </c>
      <c r="J4265">
        <v>4</v>
      </c>
      <c r="K4265" t="s">
        <v>14925</v>
      </c>
      <c r="L4265" t="s">
        <v>14926</v>
      </c>
    </row>
    <row r="4266" spans="1:17" x14ac:dyDescent="0.3">
      <c r="A4266" t="s">
        <v>14917</v>
      </c>
      <c r="B4266" t="s">
        <v>11588</v>
      </c>
      <c r="C4266" t="s">
        <v>14</v>
      </c>
      <c r="D4266">
        <v>39.948178200000001</v>
      </c>
      <c r="E4266">
        <v>-75.216886500000001</v>
      </c>
      <c r="F4266" t="s">
        <v>14918</v>
      </c>
      <c r="G4266">
        <v>357</v>
      </c>
      <c r="H4266">
        <v>4</v>
      </c>
      <c r="I4266" t="s">
        <v>14927</v>
      </c>
      <c r="J4266">
        <v>5</v>
      </c>
      <c r="K4266" t="s">
        <v>14928</v>
      </c>
      <c r="L4266" t="s">
        <v>14929</v>
      </c>
    </row>
    <row r="4267" spans="1:17" x14ac:dyDescent="0.3">
      <c r="A4267" t="s">
        <v>14917</v>
      </c>
      <c r="B4267" t="s">
        <v>11588</v>
      </c>
      <c r="C4267" t="s">
        <v>14</v>
      </c>
      <c r="D4267">
        <v>39.948178200000001</v>
      </c>
      <c r="E4267">
        <v>-75.216886500000001</v>
      </c>
      <c r="F4267" t="s">
        <v>14918</v>
      </c>
      <c r="G4267">
        <v>357</v>
      </c>
      <c r="H4267">
        <v>4</v>
      </c>
      <c r="I4267" t="s">
        <v>14930</v>
      </c>
      <c r="J4267">
        <v>5</v>
      </c>
      <c r="K4267" t="s">
        <v>14931</v>
      </c>
      <c r="L4267" t="s">
        <v>14932</v>
      </c>
    </row>
    <row r="4268" spans="1:17" x14ac:dyDescent="0.3">
      <c r="A4268" t="s">
        <v>14917</v>
      </c>
      <c r="B4268" t="s">
        <v>11588</v>
      </c>
      <c r="C4268" t="s">
        <v>14</v>
      </c>
      <c r="D4268">
        <v>39.948178200000001</v>
      </c>
      <c r="E4268">
        <v>-75.216886500000001</v>
      </c>
      <c r="F4268" t="s">
        <v>14918</v>
      </c>
      <c r="G4268">
        <v>357</v>
      </c>
      <c r="H4268">
        <v>4</v>
      </c>
      <c r="I4268" t="s">
        <v>14933</v>
      </c>
      <c r="J4268">
        <v>5</v>
      </c>
      <c r="K4268" t="s">
        <v>14934</v>
      </c>
      <c r="L4268" t="s">
        <v>14935</v>
      </c>
    </row>
    <row r="4269" spans="1:17" x14ac:dyDescent="0.3">
      <c r="A4269" t="s">
        <v>14917</v>
      </c>
      <c r="B4269" t="s">
        <v>11588</v>
      </c>
      <c r="C4269" t="s">
        <v>14</v>
      </c>
      <c r="D4269">
        <v>39.948178200000001</v>
      </c>
      <c r="E4269">
        <v>-75.216886500000001</v>
      </c>
      <c r="F4269" t="s">
        <v>14918</v>
      </c>
      <c r="G4269">
        <v>357</v>
      </c>
      <c r="H4269">
        <v>4</v>
      </c>
      <c r="I4269" t="s">
        <v>14936</v>
      </c>
      <c r="J4269">
        <v>3</v>
      </c>
      <c r="K4269" t="s">
        <v>14937</v>
      </c>
      <c r="L4269" t="s">
        <v>14938</v>
      </c>
    </row>
    <row r="4270" spans="1:17" x14ac:dyDescent="0.3">
      <c r="A4270" t="s">
        <v>14917</v>
      </c>
      <c r="B4270" t="s">
        <v>11588</v>
      </c>
      <c r="C4270" t="s">
        <v>14</v>
      </c>
      <c r="D4270">
        <v>39.948178200000001</v>
      </c>
      <c r="E4270">
        <v>-75.216886500000001</v>
      </c>
      <c r="F4270" t="s">
        <v>14918</v>
      </c>
      <c r="G4270">
        <v>357</v>
      </c>
      <c r="H4270">
        <v>4</v>
      </c>
      <c r="I4270" t="s">
        <v>14939</v>
      </c>
      <c r="J4270">
        <v>5</v>
      </c>
      <c r="K4270" t="s">
        <v>14940</v>
      </c>
      <c r="L4270" t="s">
        <v>14941</v>
      </c>
    </row>
    <row r="4271" spans="1:17" x14ac:dyDescent="0.3">
      <c r="A4271" t="s">
        <v>14917</v>
      </c>
      <c r="B4271" t="s">
        <v>11588</v>
      </c>
      <c r="C4271" t="s">
        <v>14</v>
      </c>
      <c r="D4271">
        <v>39.948178200000001</v>
      </c>
      <c r="E4271">
        <v>-75.216886500000001</v>
      </c>
      <c r="F4271" t="s">
        <v>14918</v>
      </c>
      <c r="G4271">
        <v>357</v>
      </c>
      <c r="H4271">
        <v>4</v>
      </c>
      <c r="I4271" t="s">
        <v>14942</v>
      </c>
      <c r="J4271">
        <v>1</v>
      </c>
      <c r="K4271" t="s">
        <v>14943</v>
      </c>
      <c r="L4271" t="s">
        <v>4420</v>
      </c>
    </row>
    <row r="4272" spans="1:17" x14ac:dyDescent="0.3">
      <c r="A4272" t="s">
        <v>14917</v>
      </c>
      <c r="B4272" t="s">
        <v>11588</v>
      </c>
      <c r="C4272" t="s">
        <v>14</v>
      </c>
      <c r="D4272">
        <v>39.948178200000001</v>
      </c>
      <c r="E4272">
        <v>-75.216886500000001</v>
      </c>
      <c r="F4272" t="s">
        <v>14918</v>
      </c>
      <c r="G4272">
        <v>357</v>
      </c>
      <c r="H4272">
        <v>4</v>
      </c>
      <c r="I4272" t="s">
        <v>14944</v>
      </c>
      <c r="J4272">
        <v>5</v>
      </c>
      <c r="K4272" t="s">
        <v>14945</v>
      </c>
      <c r="L4272" t="s">
        <v>14946</v>
      </c>
    </row>
    <row r="4273" spans="1:21" x14ac:dyDescent="0.3">
      <c r="A4273" t="s">
        <v>14947</v>
      </c>
      <c r="B4273" t="s">
        <v>14948</v>
      </c>
      <c r="C4273" t="s">
        <v>14</v>
      </c>
      <c r="D4273">
        <v>39.953071747700001</v>
      </c>
      <c r="E4273">
        <v>-75.1594193432</v>
      </c>
      <c r="F4273" t="s">
        <v>14949</v>
      </c>
      <c r="G4273">
        <v>356</v>
      </c>
      <c r="H4273">
        <v>4</v>
      </c>
      <c r="I4273" t="s">
        <v>14950</v>
      </c>
      <c r="J4273">
        <v>4</v>
      </c>
      <c r="K4273" t="s">
        <v>14951</v>
      </c>
      <c r="L4273" t="s">
        <v>6956</v>
      </c>
    </row>
    <row r="4274" spans="1:21" x14ac:dyDescent="0.3">
      <c r="A4274" t="s">
        <v>14947</v>
      </c>
      <c r="B4274" t="s">
        <v>14948</v>
      </c>
      <c r="C4274" t="s">
        <v>14</v>
      </c>
      <c r="D4274">
        <v>39.953071747700001</v>
      </c>
      <c r="E4274">
        <v>-75.1594193432</v>
      </c>
      <c r="F4274" t="s">
        <v>14949</v>
      </c>
      <c r="G4274">
        <v>356</v>
      </c>
      <c r="H4274">
        <v>4</v>
      </c>
      <c r="I4274" t="s">
        <v>14952</v>
      </c>
      <c r="J4274">
        <v>4</v>
      </c>
      <c r="K4274" t="s">
        <v>14953</v>
      </c>
      <c r="L4274" t="s">
        <v>14954</v>
      </c>
      <c r="M4274" t="s">
        <v>14955</v>
      </c>
      <c r="N4274" t="s">
        <v>14956</v>
      </c>
      <c r="O4274" t="s">
        <v>14957</v>
      </c>
      <c r="P4274" t="s">
        <v>14958</v>
      </c>
      <c r="Q4274" t="s">
        <v>14959</v>
      </c>
      <c r="R4274" t="s">
        <v>14960</v>
      </c>
      <c r="S4274" t="s">
        <v>7093</v>
      </c>
    </row>
    <row r="4275" spans="1:21" x14ac:dyDescent="0.3">
      <c r="A4275" t="s">
        <v>14947</v>
      </c>
      <c r="B4275" t="s">
        <v>14948</v>
      </c>
      <c r="C4275" t="s">
        <v>14</v>
      </c>
      <c r="D4275">
        <v>39.953071747700001</v>
      </c>
      <c r="E4275">
        <v>-75.1594193432</v>
      </c>
      <c r="F4275" t="s">
        <v>14949</v>
      </c>
      <c r="G4275">
        <v>356</v>
      </c>
      <c r="H4275">
        <v>4</v>
      </c>
      <c r="I4275" t="s">
        <v>14961</v>
      </c>
      <c r="J4275">
        <v>5</v>
      </c>
      <c r="K4275" t="s">
        <v>14962</v>
      </c>
      <c r="L4275" t="s">
        <v>14963</v>
      </c>
    </row>
    <row r="4276" spans="1:21" x14ac:dyDescent="0.3">
      <c r="A4276" t="s">
        <v>14947</v>
      </c>
      <c r="B4276" t="s">
        <v>14948</v>
      </c>
      <c r="C4276" t="s">
        <v>14</v>
      </c>
      <c r="D4276">
        <v>39.953071747700001</v>
      </c>
      <c r="E4276">
        <v>-75.1594193432</v>
      </c>
      <c r="F4276" t="s">
        <v>14949</v>
      </c>
      <c r="G4276">
        <v>356</v>
      </c>
      <c r="H4276">
        <v>4</v>
      </c>
      <c r="I4276" t="s">
        <v>14964</v>
      </c>
      <c r="J4276">
        <v>4</v>
      </c>
      <c r="K4276" t="s">
        <v>14965</v>
      </c>
      <c r="L4276" t="s">
        <v>9614</v>
      </c>
    </row>
    <row r="4277" spans="1:21" x14ac:dyDescent="0.3">
      <c r="A4277" t="s">
        <v>14947</v>
      </c>
      <c r="B4277" t="s">
        <v>14948</v>
      </c>
      <c r="C4277" t="s">
        <v>14</v>
      </c>
      <c r="D4277">
        <v>39.953071747700001</v>
      </c>
      <c r="E4277">
        <v>-75.1594193432</v>
      </c>
      <c r="F4277" t="s">
        <v>14949</v>
      </c>
      <c r="G4277">
        <v>356</v>
      </c>
      <c r="H4277">
        <v>4</v>
      </c>
      <c r="I4277" t="s">
        <v>14966</v>
      </c>
      <c r="J4277">
        <v>5</v>
      </c>
      <c r="K4277" t="s">
        <v>14967</v>
      </c>
      <c r="L4277" t="s">
        <v>14968</v>
      </c>
    </row>
    <row r="4278" spans="1:21" x14ac:dyDescent="0.3">
      <c r="A4278" t="s">
        <v>14947</v>
      </c>
      <c r="B4278" t="s">
        <v>14948</v>
      </c>
      <c r="C4278" t="s">
        <v>14</v>
      </c>
      <c r="D4278">
        <v>39.953071747700001</v>
      </c>
      <c r="E4278">
        <v>-75.1594193432</v>
      </c>
      <c r="F4278" t="s">
        <v>14949</v>
      </c>
      <c r="G4278">
        <v>356</v>
      </c>
      <c r="H4278">
        <v>4</v>
      </c>
      <c r="I4278" t="s">
        <v>14969</v>
      </c>
      <c r="J4278">
        <v>5</v>
      </c>
      <c r="K4278" t="s">
        <v>14970</v>
      </c>
      <c r="L4278" t="s">
        <v>14971</v>
      </c>
      <c r="M4278" t="s">
        <v>14972</v>
      </c>
      <c r="N4278" t="s">
        <v>14973</v>
      </c>
      <c r="O4278" t="s">
        <v>14974</v>
      </c>
      <c r="P4278" t="s">
        <v>14975</v>
      </c>
      <c r="Q4278" t="s">
        <v>14976</v>
      </c>
      <c r="R4278" t="s">
        <v>14977</v>
      </c>
      <c r="S4278" t="s">
        <v>14978</v>
      </c>
      <c r="T4278" t="s">
        <v>14979</v>
      </c>
      <c r="U4278" t="s">
        <v>14980</v>
      </c>
    </row>
    <row r="4279" spans="1:21" x14ac:dyDescent="0.3">
      <c r="A4279" t="s">
        <v>14947</v>
      </c>
      <c r="B4279" t="s">
        <v>14948</v>
      </c>
      <c r="C4279" t="s">
        <v>14</v>
      </c>
      <c r="D4279">
        <v>39.953071747700001</v>
      </c>
      <c r="E4279">
        <v>-75.1594193432</v>
      </c>
      <c r="F4279" t="s">
        <v>14949</v>
      </c>
      <c r="G4279">
        <v>356</v>
      </c>
      <c r="H4279">
        <v>4</v>
      </c>
      <c r="I4279" t="s">
        <v>14981</v>
      </c>
      <c r="J4279">
        <v>5</v>
      </c>
      <c r="L4279" t="s">
        <v>14982</v>
      </c>
    </row>
    <row r="4280" spans="1:21" x14ac:dyDescent="0.3">
      <c r="A4280" t="s">
        <v>14947</v>
      </c>
      <c r="B4280" t="s">
        <v>14948</v>
      </c>
      <c r="C4280" t="s">
        <v>14</v>
      </c>
      <c r="D4280">
        <v>39.953071747700001</v>
      </c>
      <c r="E4280">
        <v>-75.1594193432</v>
      </c>
      <c r="F4280" t="s">
        <v>14949</v>
      </c>
      <c r="G4280">
        <v>356</v>
      </c>
      <c r="H4280">
        <v>4</v>
      </c>
      <c r="I4280" t="s">
        <v>14983</v>
      </c>
      <c r="J4280">
        <v>4</v>
      </c>
      <c r="K4280" t="s">
        <v>14984</v>
      </c>
      <c r="L4280" t="s">
        <v>14985</v>
      </c>
    </row>
    <row r="4281" spans="1:21" x14ac:dyDescent="0.3">
      <c r="A4281" t="s">
        <v>14947</v>
      </c>
      <c r="B4281" t="s">
        <v>14948</v>
      </c>
      <c r="C4281" t="s">
        <v>14</v>
      </c>
      <c r="D4281">
        <v>39.953071747700001</v>
      </c>
      <c r="E4281">
        <v>-75.1594193432</v>
      </c>
      <c r="F4281" t="s">
        <v>14949</v>
      </c>
      <c r="G4281">
        <v>356</v>
      </c>
      <c r="H4281">
        <v>4</v>
      </c>
      <c r="I4281" t="s">
        <v>14986</v>
      </c>
      <c r="J4281">
        <v>4</v>
      </c>
      <c r="K4281" t="s">
        <v>14987</v>
      </c>
      <c r="L4281" t="s">
        <v>14988</v>
      </c>
    </row>
    <row r="4282" spans="1:21" x14ac:dyDescent="0.3">
      <c r="A4282" t="s">
        <v>14947</v>
      </c>
      <c r="B4282" t="s">
        <v>14948</v>
      </c>
      <c r="C4282" t="s">
        <v>14</v>
      </c>
      <c r="D4282">
        <v>39.953071747700001</v>
      </c>
      <c r="E4282">
        <v>-75.1594193432</v>
      </c>
      <c r="F4282" t="s">
        <v>14949</v>
      </c>
      <c r="G4282">
        <v>356</v>
      </c>
      <c r="H4282">
        <v>4</v>
      </c>
      <c r="I4282" t="s">
        <v>14989</v>
      </c>
      <c r="J4282">
        <v>3</v>
      </c>
      <c r="L4282" t="s">
        <v>14990</v>
      </c>
    </row>
    <row r="4283" spans="1:21" x14ac:dyDescent="0.3">
      <c r="A4283" t="s">
        <v>14991</v>
      </c>
      <c r="B4283" t="s">
        <v>14992</v>
      </c>
      <c r="C4283" t="s">
        <v>14</v>
      </c>
      <c r="D4283">
        <v>39.951593000000003</v>
      </c>
      <c r="E4283">
        <v>-75.172171000000006</v>
      </c>
      <c r="F4283" t="s">
        <v>14993</v>
      </c>
      <c r="G4283">
        <v>356</v>
      </c>
      <c r="H4283">
        <v>4.5</v>
      </c>
      <c r="I4283" t="s">
        <v>14994</v>
      </c>
      <c r="J4283">
        <v>4</v>
      </c>
      <c r="L4283" t="s">
        <v>14995</v>
      </c>
    </row>
    <row r="4284" spans="1:21" x14ac:dyDescent="0.3">
      <c r="A4284" t="s">
        <v>14991</v>
      </c>
      <c r="B4284" t="s">
        <v>14992</v>
      </c>
      <c r="C4284" t="s">
        <v>14</v>
      </c>
      <c r="D4284">
        <v>39.951593000000003</v>
      </c>
      <c r="E4284">
        <v>-75.172171000000006</v>
      </c>
      <c r="F4284" t="s">
        <v>14993</v>
      </c>
      <c r="G4284">
        <v>356</v>
      </c>
      <c r="H4284">
        <v>4.5</v>
      </c>
      <c r="I4284" t="s">
        <v>14996</v>
      </c>
      <c r="J4284">
        <v>5</v>
      </c>
      <c r="L4284" t="s">
        <v>14997</v>
      </c>
    </row>
    <row r="4285" spans="1:21" x14ac:dyDescent="0.3">
      <c r="A4285" t="s">
        <v>14991</v>
      </c>
      <c r="B4285" t="s">
        <v>14992</v>
      </c>
      <c r="C4285" t="s">
        <v>14</v>
      </c>
      <c r="D4285">
        <v>39.951593000000003</v>
      </c>
      <c r="E4285">
        <v>-75.172171000000006</v>
      </c>
      <c r="F4285" t="s">
        <v>14993</v>
      </c>
      <c r="G4285">
        <v>356</v>
      </c>
      <c r="H4285">
        <v>4.5</v>
      </c>
      <c r="I4285" t="s">
        <v>14998</v>
      </c>
      <c r="J4285">
        <v>5</v>
      </c>
      <c r="K4285" t="s">
        <v>14999</v>
      </c>
      <c r="L4285" t="s">
        <v>15000</v>
      </c>
    </row>
    <row r="4286" spans="1:21" x14ac:dyDescent="0.3">
      <c r="A4286" t="s">
        <v>14991</v>
      </c>
      <c r="B4286" t="s">
        <v>14992</v>
      </c>
      <c r="C4286" t="s">
        <v>14</v>
      </c>
      <c r="D4286">
        <v>39.951593000000003</v>
      </c>
      <c r="E4286">
        <v>-75.172171000000006</v>
      </c>
      <c r="F4286" t="s">
        <v>14993</v>
      </c>
      <c r="G4286">
        <v>356</v>
      </c>
      <c r="H4286">
        <v>4.5</v>
      </c>
      <c r="I4286" t="s">
        <v>15001</v>
      </c>
      <c r="J4286">
        <v>4</v>
      </c>
      <c r="K4286" t="s">
        <v>15002</v>
      </c>
      <c r="L4286" t="s">
        <v>7896</v>
      </c>
    </row>
    <row r="4287" spans="1:21" x14ac:dyDescent="0.3">
      <c r="A4287" t="s">
        <v>14991</v>
      </c>
      <c r="B4287" t="s">
        <v>14992</v>
      </c>
      <c r="C4287" t="s">
        <v>14</v>
      </c>
      <c r="D4287">
        <v>39.951593000000003</v>
      </c>
      <c r="E4287">
        <v>-75.172171000000006</v>
      </c>
      <c r="F4287" t="s">
        <v>14993</v>
      </c>
      <c r="G4287">
        <v>356</v>
      </c>
      <c r="H4287">
        <v>4.5</v>
      </c>
      <c r="I4287" t="s">
        <v>15003</v>
      </c>
      <c r="J4287">
        <v>3</v>
      </c>
      <c r="K4287" t="s">
        <v>15004</v>
      </c>
      <c r="L4287" t="s">
        <v>15005</v>
      </c>
    </row>
    <row r="4288" spans="1:21" x14ac:dyDescent="0.3">
      <c r="A4288" t="s">
        <v>14991</v>
      </c>
      <c r="B4288" t="s">
        <v>14992</v>
      </c>
      <c r="C4288" t="s">
        <v>14</v>
      </c>
      <c r="D4288">
        <v>39.951593000000003</v>
      </c>
      <c r="E4288">
        <v>-75.172171000000006</v>
      </c>
      <c r="F4288" t="s">
        <v>14993</v>
      </c>
      <c r="G4288">
        <v>356</v>
      </c>
      <c r="H4288">
        <v>4.5</v>
      </c>
      <c r="I4288" t="s">
        <v>15006</v>
      </c>
      <c r="J4288">
        <v>5</v>
      </c>
      <c r="K4288" t="s">
        <v>15007</v>
      </c>
      <c r="L4288" t="s">
        <v>15008</v>
      </c>
    </row>
    <row r="4289" spans="1:12" x14ac:dyDescent="0.3">
      <c r="A4289" t="s">
        <v>14991</v>
      </c>
      <c r="B4289" t="s">
        <v>14992</v>
      </c>
      <c r="C4289" t="s">
        <v>14</v>
      </c>
      <c r="D4289">
        <v>39.951593000000003</v>
      </c>
      <c r="E4289">
        <v>-75.172171000000006</v>
      </c>
      <c r="F4289" t="s">
        <v>14993</v>
      </c>
      <c r="G4289">
        <v>356</v>
      </c>
      <c r="H4289">
        <v>4.5</v>
      </c>
      <c r="I4289" t="s">
        <v>15009</v>
      </c>
      <c r="J4289">
        <v>4</v>
      </c>
      <c r="K4289" t="s">
        <v>15010</v>
      </c>
      <c r="L4289" t="s">
        <v>15011</v>
      </c>
    </row>
    <row r="4290" spans="1:12" x14ac:dyDescent="0.3">
      <c r="A4290" t="s">
        <v>14991</v>
      </c>
      <c r="B4290" t="s">
        <v>14992</v>
      </c>
      <c r="C4290" t="s">
        <v>14</v>
      </c>
      <c r="D4290">
        <v>39.951593000000003</v>
      </c>
      <c r="E4290">
        <v>-75.172171000000006</v>
      </c>
      <c r="F4290" t="s">
        <v>14993</v>
      </c>
      <c r="G4290">
        <v>356</v>
      </c>
      <c r="H4290">
        <v>4.5</v>
      </c>
      <c r="I4290" t="s">
        <v>15012</v>
      </c>
      <c r="J4290">
        <v>5</v>
      </c>
      <c r="K4290" t="s">
        <v>15013</v>
      </c>
      <c r="L4290" t="s">
        <v>15014</v>
      </c>
    </row>
    <row r="4291" spans="1:12" x14ac:dyDescent="0.3">
      <c r="A4291" t="s">
        <v>14991</v>
      </c>
      <c r="B4291" t="s">
        <v>14992</v>
      </c>
      <c r="C4291" t="s">
        <v>14</v>
      </c>
      <c r="D4291">
        <v>39.951593000000003</v>
      </c>
      <c r="E4291">
        <v>-75.172171000000006</v>
      </c>
      <c r="F4291" t="s">
        <v>14993</v>
      </c>
      <c r="G4291">
        <v>356</v>
      </c>
      <c r="H4291">
        <v>4.5</v>
      </c>
      <c r="I4291" t="s">
        <v>15015</v>
      </c>
      <c r="J4291">
        <v>5</v>
      </c>
      <c r="K4291" t="s">
        <v>15016</v>
      </c>
      <c r="L4291" t="s">
        <v>15017</v>
      </c>
    </row>
    <row r="4292" spans="1:12" x14ac:dyDescent="0.3">
      <c r="A4292" t="s">
        <v>14991</v>
      </c>
      <c r="B4292" t="s">
        <v>14992</v>
      </c>
      <c r="C4292" t="s">
        <v>14</v>
      </c>
      <c r="D4292">
        <v>39.951593000000003</v>
      </c>
      <c r="E4292">
        <v>-75.172171000000006</v>
      </c>
      <c r="F4292" t="s">
        <v>14993</v>
      </c>
      <c r="G4292">
        <v>356</v>
      </c>
      <c r="H4292">
        <v>4.5</v>
      </c>
      <c r="I4292" t="s">
        <v>15018</v>
      </c>
      <c r="J4292">
        <v>5</v>
      </c>
      <c r="K4292" t="s">
        <v>15019</v>
      </c>
      <c r="L4292" t="s">
        <v>15020</v>
      </c>
    </row>
    <row r="4293" spans="1:12" x14ac:dyDescent="0.3">
      <c r="A4293" t="s">
        <v>15021</v>
      </c>
      <c r="B4293" t="s">
        <v>10023</v>
      </c>
      <c r="C4293" t="s">
        <v>14</v>
      </c>
      <c r="D4293">
        <v>39.938427400000002</v>
      </c>
      <c r="E4293">
        <v>-75.156155699999999</v>
      </c>
      <c r="F4293" t="s">
        <v>15022</v>
      </c>
      <c r="G4293">
        <v>354</v>
      </c>
      <c r="H4293">
        <v>3.5</v>
      </c>
      <c r="I4293" t="s">
        <v>15023</v>
      </c>
      <c r="J4293">
        <v>3</v>
      </c>
      <c r="K4293" t="s">
        <v>15024</v>
      </c>
      <c r="L4293" t="s">
        <v>15025</v>
      </c>
    </row>
    <row r="4294" spans="1:12" x14ac:dyDescent="0.3">
      <c r="A4294" t="s">
        <v>15021</v>
      </c>
      <c r="B4294" t="s">
        <v>10023</v>
      </c>
      <c r="C4294" t="s">
        <v>14</v>
      </c>
      <c r="D4294">
        <v>39.938427400000002</v>
      </c>
      <c r="E4294">
        <v>-75.156155699999999</v>
      </c>
      <c r="F4294" t="s">
        <v>15022</v>
      </c>
      <c r="G4294">
        <v>354</v>
      </c>
      <c r="H4294">
        <v>3.5</v>
      </c>
      <c r="I4294" t="s">
        <v>15026</v>
      </c>
      <c r="J4294">
        <v>4</v>
      </c>
      <c r="K4294" t="s">
        <v>15027</v>
      </c>
      <c r="L4294" t="s">
        <v>5394</v>
      </c>
    </row>
    <row r="4295" spans="1:12" x14ac:dyDescent="0.3">
      <c r="A4295" t="s">
        <v>15021</v>
      </c>
      <c r="B4295" t="s">
        <v>10023</v>
      </c>
      <c r="C4295" t="s">
        <v>14</v>
      </c>
      <c r="D4295">
        <v>39.938427400000002</v>
      </c>
      <c r="E4295">
        <v>-75.156155699999999</v>
      </c>
      <c r="F4295" t="s">
        <v>15022</v>
      </c>
      <c r="G4295">
        <v>354</v>
      </c>
      <c r="H4295">
        <v>3.5</v>
      </c>
      <c r="I4295" t="s">
        <v>15028</v>
      </c>
      <c r="J4295">
        <v>3</v>
      </c>
      <c r="K4295" t="s">
        <v>15029</v>
      </c>
      <c r="L4295" t="s">
        <v>15030</v>
      </c>
    </row>
    <row r="4296" spans="1:12" x14ac:dyDescent="0.3">
      <c r="A4296" t="s">
        <v>15021</v>
      </c>
      <c r="B4296" t="s">
        <v>10023</v>
      </c>
      <c r="C4296" t="s">
        <v>14</v>
      </c>
      <c r="D4296">
        <v>39.938427400000002</v>
      </c>
      <c r="E4296">
        <v>-75.156155699999999</v>
      </c>
      <c r="F4296" t="s">
        <v>15022</v>
      </c>
      <c r="G4296">
        <v>354</v>
      </c>
      <c r="H4296">
        <v>3.5</v>
      </c>
      <c r="I4296" t="s">
        <v>15031</v>
      </c>
      <c r="J4296">
        <v>4</v>
      </c>
      <c r="K4296" t="s">
        <v>15032</v>
      </c>
      <c r="L4296" t="s">
        <v>15033</v>
      </c>
    </row>
    <row r="4297" spans="1:12" x14ac:dyDescent="0.3">
      <c r="A4297" t="s">
        <v>15021</v>
      </c>
      <c r="B4297" t="s">
        <v>10023</v>
      </c>
      <c r="C4297" t="s">
        <v>14</v>
      </c>
      <c r="D4297">
        <v>39.938427400000002</v>
      </c>
      <c r="E4297">
        <v>-75.156155699999999</v>
      </c>
      <c r="F4297" t="s">
        <v>15022</v>
      </c>
      <c r="G4297">
        <v>354</v>
      </c>
      <c r="H4297">
        <v>3.5</v>
      </c>
      <c r="I4297" t="s">
        <v>15034</v>
      </c>
      <c r="J4297">
        <v>5</v>
      </c>
      <c r="K4297" t="s">
        <v>15035</v>
      </c>
      <c r="L4297" t="s">
        <v>15036</v>
      </c>
    </row>
    <row r="4298" spans="1:12" x14ac:dyDescent="0.3">
      <c r="A4298" t="s">
        <v>15021</v>
      </c>
      <c r="B4298" t="s">
        <v>10023</v>
      </c>
      <c r="C4298" t="s">
        <v>14</v>
      </c>
      <c r="D4298">
        <v>39.938427400000002</v>
      </c>
      <c r="E4298">
        <v>-75.156155699999999</v>
      </c>
      <c r="F4298" t="s">
        <v>15022</v>
      </c>
      <c r="G4298">
        <v>354</v>
      </c>
      <c r="H4298">
        <v>3.5</v>
      </c>
      <c r="I4298" t="s">
        <v>15037</v>
      </c>
      <c r="J4298">
        <v>5</v>
      </c>
      <c r="K4298" t="s">
        <v>15038</v>
      </c>
      <c r="L4298" t="s">
        <v>15039</v>
      </c>
    </row>
    <row r="4299" spans="1:12" x14ac:dyDescent="0.3">
      <c r="A4299" t="s">
        <v>15021</v>
      </c>
      <c r="B4299" t="s">
        <v>10023</v>
      </c>
      <c r="C4299" t="s">
        <v>14</v>
      </c>
      <c r="D4299">
        <v>39.938427400000002</v>
      </c>
      <c r="E4299">
        <v>-75.156155699999999</v>
      </c>
      <c r="F4299" t="s">
        <v>15022</v>
      </c>
      <c r="G4299">
        <v>354</v>
      </c>
      <c r="H4299">
        <v>3.5</v>
      </c>
      <c r="I4299" t="s">
        <v>15040</v>
      </c>
      <c r="J4299">
        <v>3</v>
      </c>
      <c r="K4299" t="s">
        <v>15041</v>
      </c>
      <c r="L4299" t="s">
        <v>8006</v>
      </c>
    </row>
    <row r="4300" spans="1:12" x14ac:dyDescent="0.3">
      <c r="A4300" t="s">
        <v>15021</v>
      </c>
      <c r="B4300" t="s">
        <v>10023</v>
      </c>
      <c r="C4300" t="s">
        <v>14</v>
      </c>
      <c r="D4300">
        <v>39.938427400000002</v>
      </c>
      <c r="E4300">
        <v>-75.156155699999999</v>
      </c>
      <c r="F4300" t="s">
        <v>15022</v>
      </c>
      <c r="G4300">
        <v>354</v>
      </c>
      <c r="H4300">
        <v>3.5</v>
      </c>
      <c r="I4300" t="s">
        <v>15042</v>
      </c>
      <c r="J4300">
        <v>2</v>
      </c>
      <c r="K4300" t="s">
        <v>15043</v>
      </c>
      <c r="L4300" t="s">
        <v>15044</v>
      </c>
    </row>
    <row r="4301" spans="1:12" x14ac:dyDescent="0.3">
      <c r="A4301" t="s">
        <v>15021</v>
      </c>
      <c r="B4301" t="s">
        <v>10023</v>
      </c>
      <c r="C4301" t="s">
        <v>14</v>
      </c>
      <c r="D4301">
        <v>39.938427400000002</v>
      </c>
      <c r="E4301">
        <v>-75.156155699999999</v>
      </c>
      <c r="F4301" t="s">
        <v>15022</v>
      </c>
      <c r="G4301">
        <v>354</v>
      </c>
      <c r="H4301">
        <v>3.5</v>
      </c>
      <c r="I4301" t="s">
        <v>15045</v>
      </c>
      <c r="J4301">
        <v>1</v>
      </c>
      <c r="K4301" t="s">
        <v>15046</v>
      </c>
      <c r="L4301" t="s">
        <v>15047</v>
      </c>
    </row>
    <row r="4302" spans="1:12" x14ac:dyDescent="0.3">
      <c r="A4302" t="s">
        <v>15021</v>
      </c>
      <c r="B4302" t="s">
        <v>10023</v>
      </c>
      <c r="C4302" t="s">
        <v>14</v>
      </c>
      <c r="D4302">
        <v>39.938427400000002</v>
      </c>
      <c r="E4302">
        <v>-75.156155699999999</v>
      </c>
      <c r="F4302" t="s">
        <v>15022</v>
      </c>
      <c r="G4302">
        <v>354</v>
      </c>
      <c r="H4302">
        <v>3.5</v>
      </c>
      <c r="I4302" t="s">
        <v>15048</v>
      </c>
      <c r="J4302">
        <v>3</v>
      </c>
      <c r="L4302" t="s">
        <v>14884</v>
      </c>
    </row>
    <row r="4303" spans="1:12" x14ac:dyDescent="0.3">
      <c r="A4303" t="s">
        <v>15049</v>
      </c>
      <c r="B4303" t="s">
        <v>15050</v>
      </c>
      <c r="C4303" t="s">
        <v>14</v>
      </c>
      <c r="D4303">
        <v>40.0794684018</v>
      </c>
      <c r="E4303">
        <v>-75.025390295500003</v>
      </c>
      <c r="F4303" t="s">
        <v>15051</v>
      </c>
      <c r="G4303">
        <v>352</v>
      </c>
      <c r="H4303">
        <v>3.5</v>
      </c>
      <c r="I4303" t="s">
        <v>15052</v>
      </c>
      <c r="J4303">
        <v>4</v>
      </c>
      <c r="K4303" t="s">
        <v>15053</v>
      </c>
      <c r="L4303" t="s">
        <v>15054</v>
      </c>
    </row>
    <row r="4304" spans="1:12" x14ac:dyDescent="0.3">
      <c r="A4304" t="s">
        <v>15049</v>
      </c>
      <c r="B4304" t="s">
        <v>15050</v>
      </c>
      <c r="C4304" t="s">
        <v>14</v>
      </c>
      <c r="D4304">
        <v>40.0794684018</v>
      </c>
      <c r="E4304">
        <v>-75.025390295500003</v>
      </c>
      <c r="F4304" t="s">
        <v>15051</v>
      </c>
      <c r="G4304">
        <v>352</v>
      </c>
      <c r="H4304">
        <v>3.5</v>
      </c>
      <c r="I4304" t="s">
        <v>15055</v>
      </c>
      <c r="J4304">
        <v>4</v>
      </c>
      <c r="K4304" t="s">
        <v>15056</v>
      </c>
      <c r="L4304" t="s">
        <v>9311</v>
      </c>
    </row>
    <row r="4305" spans="1:12" x14ac:dyDescent="0.3">
      <c r="A4305" t="s">
        <v>15049</v>
      </c>
      <c r="B4305" t="s">
        <v>15050</v>
      </c>
      <c r="C4305" t="s">
        <v>14</v>
      </c>
      <c r="D4305">
        <v>40.0794684018</v>
      </c>
      <c r="E4305">
        <v>-75.025390295500003</v>
      </c>
      <c r="F4305" t="s">
        <v>15051</v>
      </c>
      <c r="G4305">
        <v>352</v>
      </c>
      <c r="H4305">
        <v>3.5</v>
      </c>
      <c r="I4305" t="s">
        <v>15057</v>
      </c>
      <c r="J4305">
        <v>1</v>
      </c>
      <c r="K4305" t="s">
        <v>15058</v>
      </c>
      <c r="L4305" t="s">
        <v>6313</v>
      </c>
    </row>
    <row r="4306" spans="1:12" x14ac:dyDescent="0.3">
      <c r="A4306" t="s">
        <v>15049</v>
      </c>
      <c r="B4306" t="s">
        <v>15050</v>
      </c>
      <c r="C4306" t="s">
        <v>14</v>
      </c>
      <c r="D4306">
        <v>40.0794684018</v>
      </c>
      <c r="E4306">
        <v>-75.025390295500003</v>
      </c>
      <c r="F4306" t="s">
        <v>15051</v>
      </c>
      <c r="G4306">
        <v>352</v>
      </c>
      <c r="H4306">
        <v>3.5</v>
      </c>
      <c r="I4306" t="s">
        <v>15059</v>
      </c>
      <c r="J4306">
        <v>2</v>
      </c>
      <c r="K4306" t="s">
        <v>15060</v>
      </c>
      <c r="L4306" t="s">
        <v>15061</v>
      </c>
    </row>
    <row r="4307" spans="1:12" x14ac:dyDescent="0.3">
      <c r="A4307" t="s">
        <v>15049</v>
      </c>
      <c r="B4307" t="s">
        <v>15050</v>
      </c>
      <c r="C4307" t="s">
        <v>14</v>
      </c>
      <c r="D4307">
        <v>40.0794684018</v>
      </c>
      <c r="E4307">
        <v>-75.025390295500003</v>
      </c>
      <c r="F4307" t="s">
        <v>15051</v>
      </c>
      <c r="G4307">
        <v>352</v>
      </c>
      <c r="H4307">
        <v>3.5</v>
      </c>
      <c r="I4307" t="s">
        <v>15062</v>
      </c>
      <c r="J4307">
        <v>4</v>
      </c>
      <c r="K4307" t="s">
        <v>15063</v>
      </c>
      <c r="L4307" t="s">
        <v>15064</v>
      </c>
    </row>
    <row r="4308" spans="1:12" x14ac:dyDescent="0.3">
      <c r="A4308" t="s">
        <v>15049</v>
      </c>
      <c r="B4308" t="s">
        <v>15050</v>
      </c>
      <c r="C4308" t="s">
        <v>14</v>
      </c>
      <c r="D4308">
        <v>40.0794684018</v>
      </c>
      <c r="E4308">
        <v>-75.025390295500003</v>
      </c>
      <c r="F4308" t="s">
        <v>15051</v>
      </c>
      <c r="G4308">
        <v>352</v>
      </c>
      <c r="H4308">
        <v>3.5</v>
      </c>
      <c r="I4308" t="s">
        <v>15065</v>
      </c>
      <c r="J4308">
        <v>4</v>
      </c>
      <c r="K4308" t="s">
        <v>15066</v>
      </c>
      <c r="L4308" t="s">
        <v>15067</v>
      </c>
    </row>
    <row r="4309" spans="1:12" x14ac:dyDescent="0.3">
      <c r="A4309" t="s">
        <v>15049</v>
      </c>
      <c r="B4309" t="s">
        <v>15050</v>
      </c>
      <c r="C4309" t="s">
        <v>14</v>
      </c>
      <c r="D4309">
        <v>40.0794684018</v>
      </c>
      <c r="E4309">
        <v>-75.025390295500003</v>
      </c>
      <c r="F4309" t="s">
        <v>15051</v>
      </c>
      <c r="G4309">
        <v>352</v>
      </c>
      <c r="H4309">
        <v>3.5</v>
      </c>
      <c r="I4309" t="s">
        <v>15068</v>
      </c>
      <c r="J4309">
        <v>4</v>
      </c>
      <c r="K4309" t="s">
        <v>15069</v>
      </c>
      <c r="L4309" t="s">
        <v>15070</v>
      </c>
    </row>
    <row r="4310" spans="1:12" x14ac:dyDescent="0.3">
      <c r="A4310" t="s">
        <v>15049</v>
      </c>
      <c r="B4310" t="s">
        <v>15050</v>
      </c>
      <c r="C4310" t="s">
        <v>14</v>
      </c>
      <c r="D4310">
        <v>40.0794684018</v>
      </c>
      <c r="E4310">
        <v>-75.025390295500003</v>
      </c>
      <c r="F4310" t="s">
        <v>15051</v>
      </c>
      <c r="G4310">
        <v>352</v>
      </c>
      <c r="H4310">
        <v>3.5</v>
      </c>
      <c r="I4310" t="s">
        <v>15071</v>
      </c>
      <c r="J4310">
        <v>5</v>
      </c>
      <c r="L4310" t="s">
        <v>15072</v>
      </c>
    </row>
    <row r="4311" spans="1:12" x14ac:dyDescent="0.3">
      <c r="A4311" t="s">
        <v>15049</v>
      </c>
      <c r="B4311" t="s">
        <v>15050</v>
      </c>
      <c r="C4311" t="s">
        <v>14</v>
      </c>
      <c r="D4311">
        <v>40.0794684018</v>
      </c>
      <c r="E4311">
        <v>-75.025390295500003</v>
      </c>
      <c r="F4311" t="s">
        <v>15051</v>
      </c>
      <c r="G4311">
        <v>352</v>
      </c>
      <c r="H4311">
        <v>3.5</v>
      </c>
      <c r="I4311" t="s">
        <v>15073</v>
      </c>
      <c r="J4311">
        <v>4</v>
      </c>
      <c r="K4311" t="s">
        <v>15074</v>
      </c>
      <c r="L4311" t="s">
        <v>15075</v>
      </c>
    </row>
    <row r="4312" spans="1:12" x14ac:dyDescent="0.3">
      <c r="A4312" t="s">
        <v>15049</v>
      </c>
      <c r="B4312" t="s">
        <v>15050</v>
      </c>
      <c r="C4312" t="s">
        <v>14</v>
      </c>
      <c r="D4312">
        <v>40.0794684018</v>
      </c>
      <c r="E4312">
        <v>-75.025390295500003</v>
      </c>
      <c r="F4312" t="s">
        <v>15051</v>
      </c>
      <c r="G4312">
        <v>352</v>
      </c>
      <c r="H4312">
        <v>3.5</v>
      </c>
      <c r="I4312" t="s">
        <v>15076</v>
      </c>
      <c r="J4312">
        <v>5</v>
      </c>
      <c r="K4312" t="s">
        <v>15077</v>
      </c>
      <c r="L4312" t="s">
        <v>15078</v>
      </c>
    </row>
    <row r="4313" spans="1:12" x14ac:dyDescent="0.3">
      <c r="A4313" t="s">
        <v>15079</v>
      </c>
      <c r="B4313" t="s">
        <v>15080</v>
      </c>
      <c r="C4313" t="s">
        <v>14</v>
      </c>
      <c r="D4313">
        <v>39.951521429300001</v>
      </c>
      <c r="E4313">
        <v>-75.174809946699995</v>
      </c>
      <c r="F4313" t="s">
        <v>15081</v>
      </c>
      <c r="G4313">
        <v>352</v>
      </c>
      <c r="H4313">
        <v>3.5</v>
      </c>
      <c r="I4313" t="e">
        <f>-n9_YJu8LOb53hxV7Tvjog</f>
        <v>#NAME?</v>
      </c>
      <c r="J4313">
        <v>3</v>
      </c>
      <c r="L4313" t="s">
        <v>15082</v>
      </c>
    </row>
    <row r="4314" spans="1:12" x14ac:dyDescent="0.3">
      <c r="A4314" t="s">
        <v>15079</v>
      </c>
      <c r="B4314" t="s">
        <v>15080</v>
      </c>
      <c r="C4314" t="s">
        <v>14</v>
      </c>
      <c r="D4314">
        <v>39.951521429300001</v>
      </c>
      <c r="E4314">
        <v>-75.174809946699995</v>
      </c>
      <c r="F4314" t="s">
        <v>15081</v>
      </c>
      <c r="G4314">
        <v>352</v>
      </c>
      <c r="H4314">
        <v>3.5</v>
      </c>
      <c r="I4314" t="s">
        <v>15083</v>
      </c>
      <c r="J4314">
        <v>3</v>
      </c>
      <c r="K4314" t="s">
        <v>15084</v>
      </c>
      <c r="L4314" t="s">
        <v>15085</v>
      </c>
    </row>
    <row r="4315" spans="1:12" x14ac:dyDescent="0.3">
      <c r="A4315" t="s">
        <v>15079</v>
      </c>
      <c r="B4315" t="s">
        <v>15080</v>
      </c>
      <c r="C4315" t="s">
        <v>14</v>
      </c>
      <c r="D4315">
        <v>39.951521429300001</v>
      </c>
      <c r="E4315">
        <v>-75.174809946699995</v>
      </c>
      <c r="F4315" t="s">
        <v>15081</v>
      </c>
      <c r="G4315">
        <v>352</v>
      </c>
      <c r="H4315">
        <v>3.5</v>
      </c>
      <c r="I4315" t="s">
        <v>15086</v>
      </c>
      <c r="J4315">
        <v>2</v>
      </c>
      <c r="K4315" t="s">
        <v>15087</v>
      </c>
      <c r="L4315" t="s">
        <v>15088</v>
      </c>
    </row>
    <row r="4316" spans="1:12" x14ac:dyDescent="0.3">
      <c r="A4316" t="s">
        <v>15079</v>
      </c>
      <c r="B4316" t="s">
        <v>15080</v>
      </c>
      <c r="C4316" t="s">
        <v>14</v>
      </c>
      <c r="D4316">
        <v>39.951521429300001</v>
      </c>
      <c r="E4316">
        <v>-75.174809946699995</v>
      </c>
      <c r="F4316" t="s">
        <v>15081</v>
      </c>
      <c r="G4316">
        <v>352</v>
      </c>
      <c r="H4316">
        <v>3.5</v>
      </c>
      <c r="I4316" t="s">
        <v>15089</v>
      </c>
      <c r="J4316">
        <v>4</v>
      </c>
      <c r="K4316" t="s">
        <v>15090</v>
      </c>
      <c r="L4316" t="s">
        <v>2397</v>
      </c>
    </row>
    <row r="4317" spans="1:12" x14ac:dyDescent="0.3">
      <c r="A4317" t="s">
        <v>15079</v>
      </c>
      <c r="B4317" t="s">
        <v>15080</v>
      </c>
      <c r="C4317" t="s">
        <v>14</v>
      </c>
      <c r="D4317">
        <v>39.951521429300001</v>
      </c>
      <c r="E4317">
        <v>-75.174809946699995</v>
      </c>
      <c r="F4317" t="s">
        <v>15081</v>
      </c>
      <c r="G4317">
        <v>352</v>
      </c>
      <c r="H4317">
        <v>3.5</v>
      </c>
      <c r="I4317" t="s">
        <v>15091</v>
      </c>
      <c r="J4317">
        <v>3</v>
      </c>
      <c r="L4317" t="s">
        <v>5150</v>
      </c>
    </row>
    <row r="4318" spans="1:12" x14ac:dyDescent="0.3">
      <c r="A4318" t="s">
        <v>15079</v>
      </c>
      <c r="B4318" t="s">
        <v>15080</v>
      </c>
      <c r="C4318" t="s">
        <v>14</v>
      </c>
      <c r="D4318">
        <v>39.951521429300001</v>
      </c>
      <c r="E4318">
        <v>-75.174809946699995</v>
      </c>
      <c r="F4318" t="s">
        <v>15081</v>
      </c>
      <c r="G4318">
        <v>352</v>
      </c>
      <c r="H4318">
        <v>3.5</v>
      </c>
      <c r="I4318" t="s">
        <v>15092</v>
      </c>
      <c r="J4318">
        <v>1</v>
      </c>
      <c r="K4318" t="s">
        <v>15093</v>
      </c>
      <c r="L4318" t="s">
        <v>3428</v>
      </c>
    </row>
    <row r="4319" spans="1:12" x14ac:dyDescent="0.3">
      <c r="A4319" t="s">
        <v>15079</v>
      </c>
      <c r="B4319" t="s">
        <v>15080</v>
      </c>
      <c r="C4319" t="s">
        <v>14</v>
      </c>
      <c r="D4319">
        <v>39.951521429300001</v>
      </c>
      <c r="E4319">
        <v>-75.174809946699995</v>
      </c>
      <c r="F4319" t="s">
        <v>15081</v>
      </c>
      <c r="G4319">
        <v>352</v>
      </c>
      <c r="H4319">
        <v>3.5</v>
      </c>
      <c r="I4319" t="s">
        <v>15094</v>
      </c>
      <c r="J4319">
        <v>4</v>
      </c>
      <c r="L4319" t="s">
        <v>15095</v>
      </c>
    </row>
    <row r="4320" spans="1:12" x14ac:dyDescent="0.3">
      <c r="A4320" t="s">
        <v>15079</v>
      </c>
      <c r="B4320" t="s">
        <v>15080</v>
      </c>
      <c r="C4320" t="s">
        <v>14</v>
      </c>
      <c r="D4320">
        <v>39.951521429300001</v>
      </c>
      <c r="E4320">
        <v>-75.174809946699995</v>
      </c>
      <c r="F4320" t="s">
        <v>15081</v>
      </c>
      <c r="G4320">
        <v>352</v>
      </c>
      <c r="H4320">
        <v>3.5</v>
      </c>
      <c r="I4320" t="s">
        <v>15096</v>
      </c>
      <c r="J4320">
        <v>4</v>
      </c>
      <c r="K4320" t="s">
        <v>15097</v>
      </c>
      <c r="L4320" t="s">
        <v>15098</v>
      </c>
    </row>
    <row r="4321" spans="1:12" x14ac:dyDescent="0.3">
      <c r="A4321" t="s">
        <v>15079</v>
      </c>
      <c r="B4321" t="s">
        <v>15080</v>
      </c>
      <c r="C4321" t="s">
        <v>14</v>
      </c>
      <c r="D4321">
        <v>39.951521429300001</v>
      </c>
      <c r="E4321">
        <v>-75.174809946699995</v>
      </c>
      <c r="F4321" t="s">
        <v>15081</v>
      </c>
      <c r="G4321">
        <v>352</v>
      </c>
      <c r="H4321">
        <v>3.5</v>
      </c>
      <c r="I4321" t="e">
        <f>-cghtUxiu6BLToI82r3xhQ</f>
        <v>#NAME?</v>
      </c>
      <c r="J4321">
        <v>4</v>
      </c>
      <c r="K4321" t="s">
        <v>15099</v>
      </c>
      <c r="L4321" t="s">
        <v>15100</v>
      </c>
    </row>
    <row r="4322" spans="1:12" x14ac:dyDescent="0.3">
      <c r="A4322" t="s">
        <v>15079</v>
      </c>
      <c r="B4322" t="s">
        <v>15080</v>
      </c>
      <c r="C4322" t="s">
        <v>14</v>
      </c>
      <c r="D4322">
        <v>39.951521429300001</v>
      </c>
      <c r="E4322">
        <v>-75.174809946699995</v>
      </c>
      <c r="F4322" t="s">
        <v>15081</v>
      </c>
      <c r="G4322">
        <v>352</v>
      </c>
      <c r="H4322">
        <v>3.5</v>
      </c>
      <c r="I4322" t="s">
        <v>15101</v>
      </c>
      <c r="J4322">
        <v>2</v>
      </c>
      <c r="K4322" t="s">
        <v>15102</v>
      </c>
      <c r="L4322" t="s">
        <v>15103</v>
      </c>
    </row>
    <row r="4323" spans="1:12" x14ac:dyDescent="0.3">
      <c r="A4323" t="s">
        <v>15104</v>
      </c>
      <c r="B4323" t="s">
        <v>15105</v>
      </c>
      <c r="C4323" t="s">
        <v>14</v>
      </c>
      <c r="D4323">
        <v>39.941127050600002</v>
      </c>
      <c r="E4323">
        <v>-75.140478712299995</v>
      </c>
      <c r="F4323" t="s">
        <v>15106</v>
      </c>
      <c r="G4323">
        <v>352</v>
      </c>
      <c r="H4323">
        <v>2.5</v>
      </c>
      <c r="I4323" t="s">
        <v>15107</v>
      </c>
      <c r="J4323">
        <v>4</v>
      </c>
      <c r="L4323" t="s">
        <v>15108</v>
      </c>
    </row>
    <row r="4324" spans="1:12" x14ac:dyDescent="0.3">
      <c r="A4324" t="s">
        <v>15104</v>
      </c>
      <c r="B4324" t="s">
        <v>15105</v>
      </c>
      <c r="C4324" t="s">
        <v>14</v>
      </c>
      <c r="D4324">
        <v>39.941127050600002</v>
      </c>
      <c r="E4324">
        <v>-75.140478712299995</v>
      </c>
      <c r="F4324" t="s">
        <v>15106</v>
      </c>
      <c r="G4324">
        <v>352</v>
      </c>
      <c r="H4324">
        <v>2.5</v>
      </c>
      <c r="I4324" t="s">
        <v>15109</v>
      </c>
      <c r="J4324">
        <v>5</v>
      </c>
      <c r="K4324" t="s">
        <v>15110</v>
      </c>
      <c r="L4324" t="s">
        <v>15111</v>
      </c>
    </row>
    <row r="4325" spans="1:12" x14ac:dyDescent="0.3">
      <c r="A4325" t="s">
        <v>15104</v>
      </c>
      <c r="B4325" t="s">
        <v>15105</v>
      </c>
      <c r="C4325" t="s">
        <v>14</v>
      </c>
      <c r="D4325">
        <v>39.941127050600002</v>
      </c>
      <c r="E4325">
        <v>-75.140478712299995</v>
      </c>
      <c r="F4325" t="s">
        <v>15106</v>
      </c>
      <c r="G4325">
        <v>352</v>
      </c>
      <c r="H4325">
        <v>2.5</v>
      </c>
      <c r="I4325" t="s">
        <v>15112</v>
      </c>
      <c r="J4325">
        <v>1</v>
      </c>
      <c r="K4325" t="s">
        <v>15113</v>
      </c>
      <c r="L4325" t="s">
        <v>15114</v>
      </c>
    </row>
    <row r="4326" spans="1:12" x14ac:dyDescent="0.3">
      <c r="A4326" t="s">
        <v>15104</v>
      </c>
      <c r="B4326" t="s">
        <v>15105</v>
      </c>
      <c r="C4326" t="s">
        <v>14</v>
      </c>
      <c r="D4326">
        <v>39.941127050600002</v>
      </c>
      <c r="E4326">
        <v>-75.140478712299995</v>
      </c>
      <c r="F4326" t="s">
        <v>15106</v>
      </c>
      <c r="G4326">
        <v>352</v>
      </c>
      <c r="H4326">
        <v>2.5</v>
      </c>
      <c r="I4326" t="s">
        <v>15115</v>
      </c>
      <c r="J4326">
        <v>2</v>
      </c>
      <c r="K4326" t="s">
        <v>15116</v>
      </c>
      <c r="L4326" t="s">
        <v>15117</v>
      </c>
    </row>
    <row r="4327" spans="1:12" x14ac:dyDescent="0.3">
      <c r="A4327" t="s">
        <v>15104</v>
      </c>
      <c r="B4327" t="s">
        <v>15105</v>
      </c>
      <c r="C4327" t="s">
        <v>14</v>
      </c>
      <c r="D4327">
        <v>39.941127050600002</v>
      </c>
      <c r="E4327">
        <v>-75.140478712299995</v>
      </c>
      <c r="F4327" t="s">
        <v>15106</v>
      </c>
      <c r="G4327">
        <v>352</v>
      </c>
      <c r="H4327">
        <v>2.5</v>
      </c>
      <c r="I4327" t="s">
        <v>15118</v>
      </c>
      <c r="J4327">
        <v>4</v>
      </c>
      <c r="K4327" t="s">
        <v>15119</v>
      </c>
      <c r="L4327" t="s">
        <v>15120</v>
      </c>
    </row>
    <row r="4328" spans="1:12" x14ac:dyDescent="0.3">
      <c r="A4328" t="s">
        <v>15104</v>
      </c>
      <c r="B4328" t="s">
        <v>15105</v>
      </c>
      <c r="C4328" t="s">
        <v>14</v>
      </c>
      <c r="D4328">
        <v>39.941127050600002</v>
      </c>
      <c r="E4328">
        <v>-75.140478712299995</v>
      </c>
      <c r="F4328" t="s">
        <v>15106</v>
      </c>
      <c r="G4328">
        <v>352</v>
      </c>
      <c r="H4328">
        <v>2.5</v>
      </c>
      <c r="I4328" t="s">
        <v>15121</v>
      </c>
      <c r="J4328">
        <v>2</v>
      </c>
      <c r="K4328" t="s">
        <v>15122</v>
      </c>
      <c r="L4328" t="s">
        <v>15123</v>
      </c>
    </row>
    <row r="4329" spans="1:12" x14ac:dyDescent="0.3">
      <c r="A4329" t="s">
        <v>15104</v>
      </c>
      <c r="B4329" t="s">
        <v>15105</v>
      </c>
      <c r="C4329" t="s">
        <v>14</v>
      </c>
      <c r="D4329">
        <v>39.941127050600002</v>
      </c>
      <c r="E4329">
        <v>-75.140478712299995</v>
      </c>
      <c r="F4329" t="s">
        <v>15106</v>
      </c>
      <c r="G4329">
        <v>352</v>
      </c>
      <c r="H4329">
        <v>2.5</v>
      </c>
      <c r="I4329" t="s">
        <v>15124</v>
      </c>
      <c r="J4329">
        <v>5</v>
      </c>
      <c r="K4329" t="s">
        <v>15125</v>
      </c>
      <c r="L4329" t="s">
        <v>15126</v>
      </c>
    </row>
    <row r="4330" spans="1:12" x14ac:dyDescent="0.3">
      <c r="A4330" t="s">
        <v>15104</v>
      </c>
      <c r="B4330" t="s">
        <v>15105</v>
      </c>
      <c r="C4330" t="s">
        <v>14</v>
      </c>
      <c r="D4330">
        <v>39.941127050600002</v>
      </c>
      <c r="E4330">
        <v>-75.140478712299995</v>
      </c>
      <c r="F4330" t="s">
        <v>15106</v>
      </c>
      <c r="G4330">
        <v>352</v>
      </c>
      <c r="H4330">
        <v>2.5</v>
      </c>
      <c r="I4330" t="s">
        <v>15127</v>
      </c>
      <c r="J4330">
        <v>3</v>
      </c>
      <c r="K4330" t="s">
        <v>15128</v>
      </c>
      <c r="L4330" t="s">
        <v>2283</v>
      </c>
    </row>
    <row r="4331" spans="1:12" x14ac:dyDescent="0.3">
      <c r="A4331" t="s">
        <v>15104</v>
      </c>
      <c r="B4331" t="s">
        <v>15105</v>
      </c>
      <c r="C4331" t="s">
        <v>14</v>
      </c>
      <c r="D4331">
        <v>39.941127050600002</v>
      </c>
      <c r="E4331">
        <v>-75.140478712299995</v>
      </c>
      <c r="F4331" t="s">
        <v>15106</v>
      </c>
      <c r="G4331">
        <v>352</v>
      </c>
      <c r="H4331">
        <v>2.5</v>
      </c>
      <c r="I4331" t="s">
        <v>15129</v>
      </c>
      <c r="J4331">
        <v>4</v>
      </c>
      <c r="L4331" t="s">
        <v>15130</v>
      </c>
    </row>
    <row r="4332" spans="1:12" x14ac:dyDescent="0.3">
      <c r="A4332" t="s">
        <v>15104</v>
      </c>
      <c r="B4332" t="s">
        <v>15105</v>
      </c>
      <c r="C4332" t="s">
        <v>14</v>
      </c>
      <c r="D4332">
        <v>39.941127050600002</v>
      </c>
      <c r="E4332">
        <v>-75.140478712299995</v>
      </c>
      <c r="F4332" t="s">
        <v>15106</v>
      </c>
      <c r="G4332">
        <v>352</v>
      </c>
      <c r="H4332">
        <v>2.5</v>
      </c>
      <c r="I4332" t="s">
        <v>15131</v>
      </c>
      <c r="J4332">
        <v>5</v>
      </c>
      <c r="K4332" t="s">
        <v>15132</v>
      </c>
      <c r="L4332" t="s">
        <v>15133</v>
      </c>
    </row>
    <row r="4333" spans="1:12" x14ac:dyDescent="0.3">
      <c r="A4333" t="s">
        <v>15134</v>
      </c>
      <c r="B4333" t="s">
        <v>15135</v>
      </c>
      <c r="C4333" t="s">
        <v>14</v>
      </c>
      <c r="D4333">
        <v>39.949803799999998</v>
      </c>
      <c r="E4333">
        <v>-75.162058099999996</v>
      </c>
      <c r="F4333" t="s">
        <v>15136</v>
      </c>
      <c r="G4333">
        <v>352</v>
      </c>
      <c r="H4333">
        <v>4.5</v>
      </c>
      <c r="I4333" t="s">
        <v>15137</v>
      </c>
      <c r="J4333">
        <v>4</v>
      </c>
      <c r="K4333" t="s">
        <v>15138</v>
      </c>
      <c r="L4333" t="s">
        <v>15139</v>
      </c>
    </row>
    <row r="4334" spans="1:12" x14ac:dyDescent="0.3">
      <c r="A4334" t="s">
        <v>15134</v>
      </c>
      <c r="B4334" t="s">
        <v>15135</v>
      </c>
      <c r="C4334" t="s">
        <v>14</v>
      </c>
      <c r="D4334">
        <v>39.949803799999998</v>
      </c>
      <c r="E4334">
        <v>-75.162058099999996</v>
      </c>
      <c r="F4334" t="s">
        <v>15136</v>
      </c>
      <c r="G4334">
        <v>352</v>
      </c>
      <c r="H4334">
        <v>4.5</v>
      </c>
      <c r="I4334" t="s">
        <v>15140</v>
      </c>
      <c r="J4334">
        <v>5</v>
      </c>
      <c r="L4334" t="s">
        <v>15141</v>
      </c>
    </row>
    <row r="4335" spans="1:12" x14ac:dyDescent="0.3">
      <c r="A4335" t="s">
        <v>15134</v>
      </c>
      <c r="B4335" t="s">
        <v>15135</v>
      </c>
      <c r="C4335" t="s">
        <v>14</v>
      </c>
      <c r="D4335">
        <v>39.949803799999998</v>
      </c>
      <c r="E4335">
        <v>-75.162058099999996</v>
      </c>
      <c r="F4335" t="s">
        <v>15136</v>
      </c>
      <c r="G4335">
        <v>352</v>
      </c>
      <c r="H4335">
        <v>4.5</v>
      </c>
      <c r="I4335" t="s">
        <v>15142</v>
      </c>
      <c r="J4335">
        <v>5</v>
      </c>
      <c r="K4335" t="s">
        <v>15143</v>
      </c>
      <c r="L4335" t="s">
        <v>6168</v>
      </c>
    </row>
    <row r="4336" spans="1:12" x14ac:dyDescent="0.3">
      <c r="A4336" t="s">
        <v>15134</v>
      </c>
      <c r="B4336" t="s">
        <v>15135</v>
      </c>
      <c r="C4336" t="s">
        <v>14</v>
      </c>
      <c r="D4336">
        <v>39.949803799999998</v>
      </c>
      <c r="E4336">
        <v>-75.162058099999996</v>
      </c>
      <c r="F4336" t="s">
        <v>15136</v>
      </c>
      <c r="G4336">
        <v>352</v>
      </c>
      <c r="H4336">
        <v>4.5</v>
      </c>
      <c r="I4336" t="s">
        <v>15144</v>
      </c>
      <c r="J4336">
        <v>4</v>
      </c>
      <c r="K4336" t="s">
        <v>15145</v>
      </c>
      <c r="L4336" t="s">
        <v>623</v>
      </c>
    </row>
    <row r="4337" spans="1:18" x14ac:dyDescent="0.3">
      <c r="A4337" t="s">
        <v>15134</v>
      </c>
      <c r="B4337" t="s">
        <v>15135</v>
      </c>
      <c r="C4337" t="s">
        <v>14</v>
      </c>
      <c r="D4337">
        <v>39.949803799999998</v>
      </c>
      <c r="E4337">
        <v>-75.162058099999996</v>
      </c>
      <c r="F4337" t="s">
        <v>15136</v>
      </c>
      <c r="G4337">
        <v>352</v>
      </c>
      <c r="H4337">
        <v>4.5</v>
      </c>
      <c r="I4337" t="s">
        <v>15146</v>
      </c>
      <c r="J4337">
        <v>5</v>
      </c>
      <c r="K4337" t="s">
        <v>15147</v>
      </c>
      <c r="L4337" t="s">
        <v>15148</v>
      </c>
      <c r="M4337" t="s">
        <v>15149</v>
      </c>
      <c r="N4337" t="s">
        <v>15150</v>
      </c>
      <c r="O4337" t="s">
        <v>15151</v>
      </c>
      <c r="P4337" t="s">
        <v>15152</v>
      </c>
      <c r="Q4337" t="s">
        <v>15153</v>
      </c>
      <c r="R4337" t="s">
        <v>15154</v>
      </c>
    </row>
    <row r="4338" spans="1:18" x14ac:dyDescent="0.3">
      <c r="A4338" t="s">
        <v>15134</v>
      </c>
      <c r="B4338" t="s">
        <v>15135</v>
      </c>
      <c r="C4338" t="s">
        <v>14</v>
      </c>
      <c r="D4338">
        <v>39.949803799999998</v>
      </c>
      <c r="E4338">
        <v>-75.162058099999996</v>
      </c>
      <c r="F4338" t="s">
        <v>15136</v>
      </c>
      <c r="G4338">
        <v>352</v>
      </c>
      <c r="H4338">
        <v>4.5</v>
      </c>
      <c r="I4338" t="s">
        <v>15155</v>
      </c>
      <c r="J4338">
        <v>5</v>
      </c>
      <c r="L4338" t="s">
        <v>15156</v>
      </c>
    </row>
    <row r="4339" spans="1:18" x14ac:dyDescent="0.3">
      <c r="A4339" t="s">
        <v>15134</v>
      </c>
      <c r="B4339" t="s">
        <v>15135</v>
      </c>
      <c r="C4339" t="s">
        <v>14</v>
      </c>
      <c r="D4339">
        <v>39.949803799999998</v>
      </c>
      <c r="E4339">
        <v>-75.162058099999996</v>
      </c>
      <c r="F4339" t="s">
        <v>15136</v>
      </c>
      <c r="G4339">
        <v>352</v>
      </c>
      <c r="H4339">
        <v>4.5</v>
      </c>
      <c r="I4339" t="s">
        <v>15157</v>
      </c>
      <c r="J4339">
        <v>4</v>
      </c>
      <c r="K4339" t="s">
        <v>15158</v>
      </c>
      <c r="L4339" t="s">
        <v>8866</v>
      </c>
    </row>
    <row r="4340" spans="1:18" x14ac:dyDescent="0.3">
      <c r="A4340" t="s">
        <v>15134</v>
      </c>
      <c r="B4340" t="s">
        <v>15135</v>
      </c>
      <c r="C4340" t="s">
        <v>14</v>
      </c>
      <c r="D4340">
        <v>39.949803799999998</v>
      </c>
      <c r="E4340">
        <v>-75.162058099999996</v>
      </c>
      <c r="F4340" t="s">
        <v>15136</v>
      </c>
      <c r="G4340">
        <v>352</v>
      </c>
      <c r="H4340">
        <v>4.5</v>
      </c>
      <c r="I4340" t="s">
        <v>15159</v>
      </c>
      <c r="J4340">
        <v>5</v>
      </c>
      <c r="L4340" t="s">
        <v>15160</v>
      </c>
    </row>
    <row r="4341" spans="1:18" x14ac:dyDescent="0.3">
      <c r="A4341" t="s">
        <v>15134</v>
      </c>
      <c r="B4341" t="s">
        <v>15135</v>
      </c>
      <c r="C4341" t="s">
        <v>14</v>
      </c>
      <c r="D4341">
        <v>39.949803799999998</v>
      </c>
      <c r="E4341">
        <v>-75.162058099999996</v>
      </c>
      <c r="F4341" t="s">
        <v>15136</v>
      </c>
      <c r="G4341">
        <v>352</v>
      </c>
      <c r="H4341">
        <v>4.5</v>
      </c>
      <c r="I4341" t="s">
        <v>15161</v>
      </c>
      <c r="J4341">
        <v>4</v>
      </c>
      <c r="L4341" t="s">
        <v>15162</v>
      </c>
    </row>
    <row r="4342" spans="1:18" x14ac:dyDescent="0.3">
      <c r="A4342" t="s">
        <v>15134</v>
      </c>
      <c r="B4342" t="s">
        <v>15135</v>
      </c>
      <c r="C4342" t="s">
        <v>14</v>
      </c>
      <c r="D4342">
        <v>39.949803799999998</v>
      </c>
      <c r="E4342">
        <v>-75.162058099999996</v>
      </c>
      <c r="F4342" t="s">
        <v>15136</v>
      </c>
      <c r="G4342">
        <v>352</v>
      </c>
      <c r="H4342">
        <v>4.5</v>
      </c>
      <c r="I4342" t="s">
        <v>15163</v>
      </c>
      <c r="J4342">
        <v>3</v>
      </c>
      <c r="L4342" t="s">
        <v>15164</v>
      </c>
    </row>
    <row r="4343" spans="1:18" x14ac:dyDescent="0.3">
      <c r="A4343" t="s">
        <v>15165</v>
      </c>
      <c r="B4343" t="s">
        <v>15166</v>
      </c>
      <c r="C4343" t="s">
        <v>14</v>
      </c>
      <c r="D4343">
        <v>39.948832000000003</v>
      </c>
      <c r="E4343">
        <v>-75.144063000000003</v>
      </c>
      <c r="F4343" t="s">
        <v>15167</v>
      </c>
      <c r="G4343">
        <v>352</v>
      </c>
      <c r="H4343">
        <v>4.5</v>
      </c>
      <c r="I4343" t="e">
        <f>-gngWmGznL2RVJPFTqe1UA</f>
        <v>#NAME?</v>
      </c>
      <c r="J4343">
        <v>5</v>
      </c>
      <c r="K4343" t="s">
        <v>15168</v>
      </c>
      <c r="L4343" t="s">
        <v>8765</v>
      </c>
    </row>
    <row r="4344" spans="1:18" x14ac:dyDescent="0.3">
      <c r="A4344" t="s">
        <v>15165</v>
      </c>
      <c r="B4344" t="s">
        <v>15166</v>
      </c>
      <c r="C4344" t="s">
        <v>14</v>
      </c>
      <c r="D4344">
        <v>39.948832000000003</v>
      </c>
      <c r="E4344">
        <v>-75.144063000000003</v>
      </c>
      <c r="F4344" t="s">
        <v>15167</v>
      </c>
      <c r="G4344">
        <v>352</v>
      </c>
      <c r="H4344">
        <v>4.5</v>
      </c>
      <c r="I4344" t="s">
        <v>15169</v>
      </c>
      <c r="J4344">
        <v>5</v>
      </c>
      <c r="K4344" t="s">
        <v>15170</v>
      </c>
      <c r="L4344" t="s">
        <v>15171</v>
      </c>
    </row>
    <row r="4345" spans="1:18" x14ac:dyDescent="0.3">
      <c r="A4345" t="s">
        <v>15165</v>
      </c>
      <c r="B4345" t="s">
        <v>15166</v>
      </c>
      <c r="C4345" t="s">
        <v>14</v>
      </c>
      <c r="D4345">
        <v>39.948832000000003</v>
      </c>
      <c r="E4345">
        <v>-75.144063000000003</v>
      </c>
      <c r="F4345" t="s">
        <v>15167</v>
      </c>
      <c r="G4345">
        <v>352</v>
      </c>
      <c r="H4345">
        <v>4.5</v>
      </c>
      <c r="I4345" t="s">
        <v>15172</v>
      </c>
      <c r="J4345">
        <v>5</v>
      </c>
      <c r="K4345" t="s">
        <v>15173</v>
      </c>
      <c r="L4345" t="s">
        <v>15174</v>
      </c>
    </row>
    <row r="4346" spans="1:18" x14ac:dyDescent="0.3">
      <c r="A4346" t="s">
        <v>15165</v>
      </c>
      <c r="B4346" t="s">
        <v>15166</v>
      </c>
      <c r="C4346" t="s">
        <v>14</v>
      </c>
      <c r="D4346">
        <v>39.948832000000003</v>
      </c>
      <c r="E4346">
        <v>-75.144063000000003</v>
      </c>
      <c r="F4346" t="s">
        <v>15167</v>
      </c>
      <c r="G4346">
        <v>352</v>
      </c>
      <c r="H4346">
        <v>4.5</v>
      </c>
      <c r="I4346" t="s">
        <v>15175</v>
      </c>
      <c r="J4346">
        <v>5</v>
      </c>
      <c r="L4346" t="s">
        <v>15176</v>
      </c>
    </row>
    <row r="4347" spans="1:18" x14ac:dyDescent="0.3">
      <c r="A4347" t="s">
        <v>15165</v>
      </c>
      <c r="B4347" t="s">
        <v>15166</v>
      </c>
      <c r="C4347" t="s">
        <v>14</v>
      </c>
      <c r="D4347">
        <v>39.948832000000003</v>
      </c>
      <c r="E4347">
        <v>-75.144063000000003</v>
      </c>
      <c r="F4347" t="s">
        <v>15167</v>
      </c>
      <c r="G4347">
        <v>352</v>
      </c>
      <c r="H4347">
        <v>4.5</v>
      </c>
      <c r="I4347" t="s">
        <v>15177</v>
      </c>
      <c r="J4347">
        <v>5</v>
      </c>
      <c r="K4347" t="s">
        <v>15178</v>
      </c>
      <c r="L4347" t="s">
        <v>15179</v>
      </c>
    </row>
    <row r="4348" spans="1:18" x14ac:dyDescent="0.3">
      <c r="A4348" t="s">
        <v>15165</v>
      </c>
      <c r="B4348" t="s">
        <v>15166</v>
      </c>
      <c r="C4348" t="s">
        <v>14</v>
      </c>
      <c r="D4348">
        <v>39.948832000000003</v>
      </c>
      <c r="E4348">
        <v>-75.144063000000003</v>
      </c>
      <c r="F4348" t="s">
        <v>15167</v>
      </c>
      <c r="G4348">
        <v>352</v>
      </c>
      <c r="H4348">
        <v>4.5</v>
      </c>
      <c r="I4348" t="s">
        <v>15180</v>
      </c>
      <c r="J4348">
        <v>3</v>
      </c>
      <c r="K4348" t="s">
        <v>15181</v>
      </c>
      <c r="L4348" t="s">
        <v>15182</v>
      </c>
    </row>
    <row r="4349" spans="1:18" x14ac:dyDescent="0.3">
      <c r="A4349" t="s">
        <v>15165</v>
      </c>
      <c r="B4349" t="s">
        <v>15166</v>
      </c>
      <c r="C4349" t="s">
        <v>14</v>
      </c>
      <c r="D4349">
        <v>39.948832000000003</v>
      </c>
      <c r="E4349">
        <v>-75.144063000000003</v>
      </c>
      <c r="F4349" t="s">
        <v>15167</v>
      </c>
      <c r="G4349">
        <v>352</v>
      </c>
      <c r="H4349">
        <v>4.5</v>
      </c>
      <c r="I4349" t="s">
        <v>15183</v>
      </c>
      <c r="J4349">
        <v>4</v>
      </c>
      <c r="L4349" t="s">
        <v>15184</v>
      </c>
    </row>
    <row r="4350" spans="1:18" x14ac:dyDescent="0.3">
      <c r="A4350" t="s">
        <v>15165</v>
      </c>
      <c r="B4350" t="s">
        <v>15166</v>
      </c>
      <c r="C4350" t="s">
        <v>14</v>
      </c>
      <c r="D4350">
        <v>39.948832000000003</v>
      </c>
      <c r="E4350">
        <v>-75.144063000000003</v>
      </c>
      <c r="F4350" t="s">
        <v>15167</v>
      </c>
      <c r="G4350">
        <v>352</v>
      </c>
      <c r="H4350">
        <v>4.5</v>
      </c>
      <c r="I4350" t="s">
        <v>15185</v>
      </c>
      <c r="J4350">
        <v>4</v>
      </c>
      <c r="K4350" t="s">
        <v>15186</v>
      </c>
      <c r="L4350" t="s">
        <v>15187</v>
      </c>
    </row>
    <row r="4351" spans="1:18" x14ac:dyDescent="0.3">
      <c r="A4351" t="s">
        <v>15165</v>
      </c>
      <c r="B4351" t="s">
        <v>15166</v>
      </c>
      <c r="C4351" t="s">
        <v>14</v>
      </c>
      <c r="D4351">
        <v>39.948832000000003</v>
      </c>
      <c r="E4351">
        <v>-75.144063000000003</v>
      </c>
      <c r="F4351" t="s">
        <v>15167</v>
      </c>
      <c r="G4351">
        <v>352</v>
      </c>
      <c r="H4351">
        <v>4.5</v>
      </c>
      <c r="I4351" t="s">
        <v>15188</v>
      </c>
      <c r="J4351">
        <v>4</v>
      </c>
      <c r="K4351" t="s">
        <v>15189</v>
      </c>
      <c r="L4351" t="s">
        <v>15190</v>
      </c>
    </row>
    <row r="4352" spans="1:18" x14ac:dyDescent="0.3">
      <c r="A4352" t="s">
        <v>15165</v>
      </c>
      <c r="B4352" t="s">
        <v>15166</v>
      </c>
      <c r="C4352" t="s">
        <v>14</v>
      </c>
      <c r="D4352">
        <v>39.948832000000003</v>
      </c>
      <c r="E4352">
        <v>-75.144063000000003</v>
      </c>
      <c r="F4352" t="s">
        <v>15167</v>
      </c>
      <c r="G4352">
        <v>352</v>
      </c>
      <c r="H4352">
        <v>4.5</v>
      </c>
      <c r="I4352" t="s">
        <v>15191</v>
      </c>
      <c r="J4352">
        <v>4</v>
      </c>
      <c r="K4352" t="s">
        <v>15192</v>
      </c>
      <c r="L4352" t="s">
        <v>3027</v>
      </c>
    </row>
    <row r="4353" spans="1:12" x14ac:dyDescent="0.3">
      <c r="A4353" t="s">
        <v>15193</v>
      </c>
      <c r="B4353" t="s">
        <v>15194</v>
      </c>
      <c r="C4353" t="s">
        <v>14</v>
      </c>
      <c r="D4353">
        <v>40.052064299999998</v>
      </c>
      <c r="E4353">
        <v>-75.127393900000001</v>
      </c>
      <c r="F4353" t="s">
        <v>15195</v>
      </c>
      <c r="G4353">
        <v>351</v>
      </c>
      <c r="H4353">
        <v>4.5</v>
      </c>
      <c r="I4353" t="s">
        <v>15196</v>
      </c>
      <c r="J4353">
        <v>5</v>
      </c>
      <c r="K4353" t="s">
        <v>15197</v>
      </c>
      <c r="L4353" t="s">
        <v>15044</v>
      </c>
    </row>
    <row r="4354" spans="1:12" x14ac:dyDescent="0.3">
      <c r="A4354" t="s">
        <v>15193</v>
      </c>
      <c r="B4354" t="s">
        <v>15194</v>
      </c>
      <c r="C4354" t="s">
        <v>14</v>
      </c>
      <c r="D4354">
        <v>40.052064299999998</v>
      </c>
      <c r="E4354">
        <v>-75.127393900000001</v>
      </c>
      <c r="F4354" t="s">
        <v>15195</v>
      </c>
      <c r="G4354">
        <v>351</v>
      </c>
      <c r="H4354">
        <v>4.5</v>
      </c>
      <c r="I4354" t="s">
        <v>15198</v>
      </c>
      <c r="J4354">
        <v>5</v>
      </c>
      <c r="K4354" t="s">
        <v>15199</v>
      </c>
      <c r="L4354" t="s">
        <v>15200</v>
      </c>
    </row>
    <row r="4355" spans="1:12" x14ac:dyDescent="0.3">
      <c r="A4355" t="s">
        <v>15193</v>
      </c>
      <c r="B4355" t="s">
        <v>15194</v>
      </c>
      <c r="C4355" t="s">
        <v>14</v>
      </c>
      <c r="D4355">
        <v>40.052064299999998</v>
      </c>
      <c r="E4355">
        <v>-75.127393900000001</v>
      </c>
      <c r="F4355" t="s">
        <v>15195</v>
      </c>
      <c r="G4355">
        <v>351</v>
      </c>
      <c r="H4355">
        <v>4.5</v>
      </c>
      <c r="I4355" t="s">
        <v>15201</v>
      </c>
      <c r="J4355">
        <v>5</v>
      </c>
      <c r="K4355" t="s">
        <v>15202</v>
      </c>
      <c r="L4355" t="s">
        <v>15203</v>
      </c>
    </row>
    <row r="4356" spans="1:12" x14ac:dyDescent="0.3">
      <c r="A4356" t="s">
        <v>15193</v>
      </c>
      <c r="B4356" t="s">
        <v>15194</v>
      </c>
      <c r="C4356" t="s">
        <v>14</v>
      </c>
      <c r="D4356">
        <v>40.052064299999998</v>
      </c>
      <c r="E4356">
        <v>-75.127393900000001</v>
      </c>
      <c r="F4356" t="s">
        <v>15195</v>
      </c>
      <c r="G4356">
        <v>351</v>
      </c>
      <c r="H4356">
        <v>4.5</v>
      </c>
      <c r="I4356" t="s">
        <v>15204</v>
      </c>
      <c r="J4356">
        <v>4</v>
      </c>
      <c r="K4356" t="s">
        <v>15205</v>
      </c>
      <c r="L4356" t="s">
        <v>15206</v>
      </c>
    </row>
    <row r="4357" spans="1:12" x14ac:dyDescent="0.3">
      <c r="A4357" t="s">
        <v>15193</v>
      </c>
      <c r="B4357" t="s">
        <v>15194</v>
      </c>
      <c r="C4357" t="s">
        <v>14</v>
      </c>
      <c r="D4357">
        <v>40.052064299999998</v>
      </c>
      <c r="E4357">
        <v>-75.127393900000001</v>
      </c>
      <c r="F4357" t="s">
        <v>15195</v>
      </c>
      <c r="G4357">
        <v>351</v>
      </c>
      <c r="H4357">
        <v>4.5</v>
      </c>
      <c r="I4357" t="s">
        <v>15207</v>
      </c>
      <c r="J4357">
        <v>4</v>
      </c>
      <c r="L4357" t="s">
        <v>15208</v>
      </c>
    </row>
    <row r="4358" spans="1:12" x14ac:dyDescent="0.3">
      <c r="A4358" t="s">
        <v>15193</v>
      </c>
      <c r="B4358" t="s">
        <v>15194</v>
      </c>
      <c r="C4358" t="s">
        <v>14</v>
      </c>
      <c r="D4358">
        <v>40.052064299999998</v>
      </c>
      <c r="E4358">
        <v>-75.127393900000001</v>
      </c>
      <c r="F4358" t="s">
        <v>15195</v>
      </c>
      <c r="G4358">
        <v>351</v>
      </c>
      <c r="H4358">
        <v>4.5</v>
      </c>
      <c r="I4358" t="s">
        <v>15209</v>
      </c>
      <c r="J4358">
        <v>5</v>
      </c>
      <c r="K4358" t="s">
        <v>15210</v>
      </c>
      <c r="L4358" t="s">
        <v>15211</v>
      </c>
    </row>
    <row r="4359" spans="1:12" x14ac:dyDescent="0.3">
      <c r="A4359" t="s">
        <v>15193</v>
      </c>
      <c r="B4359" t="s">
        <v>15194</v>
      </c>
      <c r="C4359" t="s">
        <v>14</v>
      </c>
      <c r="D4359">
        <v>40.052064299999998</v>
      </c>
      <c r="E4359">
        <v>-75.127393900000001</v>
      </c>
      <c r="F4359" t="s">
        <v>15195</v>
      </c>
      <c r="G4359">
        <v>351</v>
      </c>
      <c r="H4359">
        <v>4.5</v>
      </c>
      <c r="I4359" t="s">
        <v>15212</v>
      </c>
      <c r="J4359">
        <v>5</v>
      </c>
      <c r="K4359" t="s">
        <v>15213</v>
      </c>
      <c r="L4359" t="s">
        <v>15214</v>
      </c>
    </row>
    <row r="4360" spans="1:12" x14ac:dyDescent="0.3">
      <c r="A4360" t="s">
        <v>15193</v>
      </c>
      <c r="B4360" t="s">
        <v>15194</v>
      </c>
      <c r="C4360" t="s">
        <v>14</v>
      </c>
      <c r="D4360">
        <v>40.052064299999998</v>
      </c>
      <c r="E4360">
        <v>-75.127393900000001</v>
      </c>
      <c r="F4360" t="s">
        <v>15195</v>
      </c>
      <c r="G4360">
        <v>351</v>
      </c>
      <c r="H4360">
        <v>4.5</v>
      </c>
      <c r="I4360" t="s">
        <v>15215</v>
      </c>
      <c r="J4360">
        <v>5</v>
      </c>
      <c r="K4360" t="s">
        <v>15216</v>
      </c>
      <c r="L4360" t="s">
        <v>15217</v>
      </c>
    </row>
    <row r="4361" spans="1:12" x14ac:dyDescent="0.3">
      <c r="A4361" t="s">
        <v>15193</v>
      </c>
      <c r="B4361" t="s">
        <v>15194</v>
      </c>
      <c r="C4361" t="s">
        <v>14</v>
      </c>
      <c r="D4361">
        <v>40.052064299999998</v>
      </c>
      <c r="E4361">
        <v>-75.127393900000001</v>
      </c>
      <c r="F4361" t="s">
        <v>15195</v>
      </c>
      <c r="G4361">
        <v>351</v>
      </c>
      <c r="H4361">
        <v>4.5</v>
      </c>
      <c r="I4361" t="s">
        <v>15218</v>
      </c>
      <c r="J4361">
        <v>4</v>
      </c>
      <c r="K4361" t="s">
        <v>15219</v>
      </c>
      <c r="L4361" t="s">
        <v>5210</v>
      </c>
    </row>
    <row r="4362" spans="1:12" x14ac:dyDescent="0.3">
      <c r="A4362" t="s">
        <v>15193</v>
      </c>
      <c r="B4362" t="s">
        <v>15194</v>
      </c>
      <c r="C4362" t="s">
        <v>14</v>
      </c>
      <c r="D4362">
        <v>40.052064299999998</v>
      </c>
      <c r="E4362">
        <v>-75.127393900000001</v>
      </c>
      <c r="F4362" t="s">
        <v>15195</v>
      </c>
      <c r="G4362">
        <v>351</v>
      </c>
      <c r="H4362">
        <v>4.5</v>
      </c>
      <c r="I4362" t="s">
        <v>15220</v>
      </c>
      <c r="J4362">
        <v>3</v>
      </c>
      <c r="K4362" t="s">
        <v>15221</v>
      </c>
      <c r="L4362" t="s">
        <v>15222</v>
      </c>
    </row>
    <row r="4363" spans="1:12" x14ac:dyDescent="0.3">
      <c r="A4363" t="s">
        <v>15223</v>
      </c>
      <c r="B4363" t="s">
        <v>15224</v>
      </c>
      <c r="C4363" t="s">
        <v>14</v>
      </c>
      <c r="D4363">
        <v>39.929875585600001</v>
      </c>
      <c r="E4363">
        <v>-75.162953000000002</v>
      </c>
      <c r="F4363" t="s">
        <v>15225</v>
      </c>
      <c r="G4363">
        <v>350</v>
      </c>
      <c r="H4363">
        <v>4.5</v>
      </c>
      <c r="I4363" t="s">
        <v>15226</v>
      </c>
      <c r="J4363">
        <v>5</v>
      </c>
      <c r="K4363" t="s">
        <v>15227</v>
      </c>
      <c r="L4363" t="e">
        <f>-lbNYxWHPkLJYf891XueRQ</f>
        <v>#NAME?</v>
      </c>
    </row>
    <row r="4364" spans="1:12" x14ac:dyDescent="0.3">
      <c r="A4364" t="s">
        <v>15223</v>
      </c>
      <c r="B4364" t="s">
        <v>15224</v>
      </c>
      <c r="C4364" t="s">
        <v>14</v>
      </c>
      <c r="D4364">
        <v>39.929875585600001</v>
      </c>
      <c r="E4364">
        <v>-75.162953000000002</v>
      </c>
      <c r="F4364" t="s">
        <v>15225</v>
      </c>
      <c r="G4364">
        <v>350</v>
      </c>
      <c r="H4364">
        <v>4.5</v>
      </c>
      <c r="I4364" t="s">
        <v>15228</v>
      </c>
      <c r="J4364">
        <v>5</v>
      </c>
      <c r="K4364" t="s">
        <v>15229</v>
      </c>
      <c r="L4364" t="s">
        <v>15230</v>
      </c>
    </row>
    <row r="4365" spans="1:12" x14ac:dyDescent="0.3">
      <c r="A4365" t="s">
        <v>15223</v>
      </c>
      <c r="B4365" t="s">
        <v>15224</v>
      </c>
      <c r="C4365" t="s">
        <v>14</v>
      </c>
      <c r="D4365">
        <v>39.929875585600001</v>
      </c>
      <c r="E4365">
        <v>-75.162953000000002</v>
      </c>
      <c r="F4365" t="s">
        <v>15225</v>
      </c>
      <c r="G4365">
        <v>350</v>
      </c>
      <c r="H4365">
        <v>4.5</v>
      </c>
      <c r="I4365" t="s">
        <v>15231</v>
      </c>
      <c r="J4365">
        <v>5</v>
      </c>
      <c r="K4365" t="s">
        <v>15232</v>
      </c>
      <c r="L4365" t="s">
        <v>15233</v>
      </c>
    </row>
    <row r="4366" spans="1:12" x14ac:dyDescent="0.3">
      <c r="A4366" t="s">
        <v>15223</v>
      </c>
      <c r="B4366" t="s">
        <v>15224</v>
      </c>
      <c r="C4366" t="s">
        <v>14</v>
      </c>
      <c r="D4366">
        <v>39.929875585600001</v>
      </c>
      <c r="E4366">
        <v>-75.162953000000002</v>
      </c>
      <c r="F4366" t="s">
        <v>15225</v>
      </c>
      <c r="G4366">
        <v>350</v>
      </c>
      <c r="H4366">
        <v>4.5</v>
      </c>
      <c r="I4366" t="s">
        <v>15234</v>
      </c>
      <c r="J4366">
        <v>4</v>
      </c>
      <c r="K4366" t="s">
        <v>15235</v>
      </c>
      <c r="L4366" t="s">
        <v>15236</v>
      </c>
    </row>
    <row r="4367" spans="1:12" x14ac:dyDescent="0.3">
      <c r="A4367" t="s">
        <v>15223</v>
      </c>
      <c r="B4367" t="s">
        <v>15224</v>
      </c>
      <c r="C4367" t="s">
        <v>14</v>
      </c>
      <c r="D4367">
        <v>39.929875585600001</v>
      </c>
      <c r="E4367">
        <v>-75.162953000000002</v>
      </c>
      <c r="F4367" t="s">
        <v>15225</v>
      </c>
      <c r="G4367">
        <v>350</v>
      </c>
      <c r="H4367">
        <v>4.5</v>
      </c>
      <c r="I4367" t="s">
        <v>15237</v>
      </c>
      <c r="J4367">
        <v>5</v>
      </c>
      <c r="K4367" t="s">
        <v>15238</v>
      </c>
      <c r="L4367" t="s">
        <v>15239</v>
      </c>
    </row>
    <row r="4368" spans="1:12" x14ac:dyDescent="0.3">
      <c r="A4368" t="s">
        <v>15223</v>
      </c>
      <c r="B4368" t="s">
        <v>15224</v>
      </c>
      <c r="C4368" t="s">
        <v>14</v>
      </c>
      <c r="D4368">
        <v>39.929875585600001</v>
      </c>
      <c r="E4368">
        <v>-75.162953000000002</v>
      </c>
      <c r="F4368" t="s">
        <v>15225</v>
      </c>
      <c r="G4368">
        <v>350</v>
      </c>
      <c r="H4368">
        <v>4.5</v>
      </c>
      <c r="I4368" t="e">
        <f>-zVDTaNuA3vSn1qo6uuKCg</f>
        <v>#NAME?</v>
      </c>
      <c r="J4368">
        <v>5</v>
      </c>
      <c r="K4368" t="s">
        <v>15240</v>
      </c>
      <c r="L4368" t="s">
        <v>11440</v>
      </c>
    </row>
    <row r="4369" spans="1:13" x14ac:dyDescent="0.3">
      <c r="A4369" t="s">
        <v>15223</v>
      </c>
      <c r="B4369" t="s">
        <v>15224</v>
      </c>
      <c r="C4369" t="s">
        <v>14</v>
      </c>
      <c r="D4369">
        <v>39.929875585600001</v>
      </c>
      <c r="E4369">
        <v>-75.162953000000002</v>
      </c>
      <c r="F4369" t="s">
        <v>15225</v>
      </c>
      <c r="G4369">
        <v>350</v>
      </c>
      <c r="H4369">
        <v>4.5</v>
      </c>
      <c r="I4369" t="s">
        <v>15241</v>
      </c>
      <c r="J4369">
        <v>5</v>
      </c>
      <c r="K4369" t="s">
        <v>15242</v>
      </c>
      <c r="L4369" t="s">
        <v>15243</v>
      </c>
    </row>
    <row r="4370" spans="1:13" x14ac:dyDescent="0.3">
      <c r="A4370" t="s">
        <v>15223</v>
      </c>
      <c r="B4370" t="s">
        <v>15224</v>
      </c>
      <c r="C4370" t="s">
        <v>14</v>
      </c>
      <c r="D4370">
        <v>39.929875585600001</v>
      </c>
      <c r="E4370">
        <v>-75.162953000000002</v>
      </c>
      <c r="F4370" t="s">
        <v>15225</v>
      </c>
      <c r="G4370">
        <v>350</v>
      </c>
      <c r="H4370">
        <v>4.5</v>
      </c>
      <c r="I4370" t="s">
        <v>15244</v>
      </c>
      <c r="J4370">
        <v>4</v>
      </c>
      <c r="K4370" t="s">
        <v>15245</v>
      </c>
      <c r="L4370" t="s">
        <v>4346</v>
      </c>
    </row>
    <row r="4371" spans="1:13" x14ac:dyDescent="0.3">
      <c r="A4371" t="s">
        <v>15223</v>
      </c>
      <c r="B4371" t="s">
        <v>15224</v>
      </c>
      <c r="C4371" t="s">
        <v>14</v>
      </c>
      <c r="D4371">
        <v>39.929875585600001</v>
      </c>
      <c r="E4371">
        <v>-75.162953000000002</v>
      </c>
      <c r="F4371" t="s">
        <v>15225</v>
      </c>
      <c r="G4371">
        <v>350</v>
      </c>
      <c r="H4371">
        <v>4.5</v>
      </c>
      <c r="I4371" t="s">
        <v>15246</v>
      </c>
      <c r="J4371">
        <v>5</v>
      </c>
      <c r="L4371" t="s">
        <v>15247</v>
      </c>
    </row>
    <row r="4372" spans="1:13" x14ac:dyDescent="0.3">
      <c r="A4372" t="s">
        <v>15223</v>
      </c>
      <c r="B4372" t="s">
        <v>15224</v>
      </c>
      <c r="C4372" t="s">
        <v>14</v>
      </c>
      <c r="D4372">
        <v>39.929875585600001</v>
      </c>
      <c r="E4372">
        <v>-75.162953000000002</v>
      </c>
      <c r="F4372" t="s">
        <v>15225</v>
      </c>
      <c r="G4372">
        <v>350</v>
      </c>
      <c r="H4372">
        <v>4.5</v>
      </c>
      <c r="I4372" t="s">
        <v>15248</v>
      </c>
      <c r="J4372">
        <v>5</v>
      </c>
      <c r="K4372" t="s">
        <v>15249</v>
      </c>
      <c r="L4372" t="s">
        <v>15250</v>
      </c>
      <c r="M4372" t="s">
        <v>5612</v>
      </c>
    </row>
    <row r="4373" spans="1:13" x14ac:dyDescent="0.3">
      <c r="A4373" t="s">
        <v>15251</v>
      </c>
      <c r="B4373" t="s">
        <v>15252</v>
      </c>
      <c r="C4373" t="s">
        <v>14</v>
      </c>
      <c r="D4373">
        <v>39.937765256600002</v>
      </c>
      <c r="E4373">
        <v>-75.158324307599997</v>
      </c>
      <c r="F4373" t="s">
        <v>15253</v>
      </c>
      <c r="G4373">
        <v>350</v>
      </c>
      <c r="H4373">
        <v>4.5</v>
      </c>
      <c r="I4373" t="s">
        <v>15254</v>
      </c>
      <c r="J4373">
        <v>5</v>
      </c>
      <c r="K4373" t="s">
        <v>15255</v>
      </c>
      <c r="L4373" t="s">
        <v>15256</v>
      </c>
    </row>
    <row r="4374" spans="1:13" x14ac:dyDescent="0.3">
      <c r="A4374" t="s">
        <v>15251</v>
      </c>
      <c r="B4374" t="s">
        <v>15252</v>
      </c>
      <c r="C4374" t="s">
        <v>14</v>
      </c>
      <c r="D4374">
        <v>39.937765256600002</v>
      </c>
      <c r="E4374">
        <v>-75.158324307599997</v>
      </c>
      <c r="F4374" t="s">
        <v>15253</v>
      </c>
      <c r="G4374">
        <v>350</v>
      </c>
      <c r="H4374">
        <v>4.5</v>
      </c>
      <c r="I4374" t="s">
        <v>15257</v>
      </c>
      <c r="J4374">
        <v>2</v>
      </c>
      <c r="L4374" t="s">
        <v>15258</v>
      </c>
    </row>
    <row r="4375" spans="1:13" x14ac:dyDescent="0.3">
      <c r="A4375" t="s">
        <v>15251</v>
      </c>
      <c r="B4375" t="s">
        <v>15252</v>
      </c>
      <c r="C4375" t="s">
        <v>14</v>
      </c>
      <c r="D4375">
        <v>39.937765256600002</v>
      </c>
      <c r="E4375">
        <v>-75.158324307599997</v>
      </c>
      <c r="F4375" t="s">
        <v>15253</v>
      </c>
      <c r="G4375">
        <v>350</v>
      </c>
      <c r="H4375">
        <v>4.5</v>
      </c>
      <c r="I4375" t="s">
        <v>15259</v>
      </c>
      <c r="J4375">
        <v>5</v>
      </c>
      <c r="K4375" t="s">
        <v>15260</v>
      </c>
      <c r="L4375" t="s">
        <v>15261</v>
      </c>
    </row>
    <row r="4376" spans="1:13" x14ac:dyDescent="0.3">
      <c r="A4376" t="s">
        <v>15251</v>
      </c>
      <c r="B4376" t="s">
        <v>15252</v>
      </c>
      <c r="C4376" t="s">
        <v>14</v>
      </c>
      <c r="D4376">
        <v>39.937765256600002</v>
      </c>
      <c r="E4376">
        <v>-75.158324307599997</v>
      </c>
      <c r="F4376" t="s">
        <v>15253</v>
      </c>
      <c r="G4376">
        <v>350</v>
      </c>
      <c r="H4376">
        <v>4.5</v>
      </c>
      <c r="I4376" t="s">
        <v>15262</v>
      </c>
      <c r="J4376">
        <v>5</v>
      </c>
      <c r="K4376" t="s">
        <v>15263</v>
      </c>
      <c r="L4376" t="s">
        <v>15264</v>
      </c>
    </row>
    <row r="4377" spans="1:13" x14ac:dyDescent="0.3">
      <c r="A4377" t="s">
        <v>15251</v>
      </c>
      <c r="B4377" t="s">
        <v>15252</v>
      </c>
      <c r="C4377" t="s">
        <v>14</v>
      </c>
      <c r="D4377">
        <v>39.937765256600002</v>
      </c>
      <c r="E4377">
        <v>-75.158324307599997</v>
      </c>
      <c r="F4377" t="s">
        <v>15253</v>
      </c>
      <c r="G4377">
        <v>350</v>
      </c>
      <c r="H4377">
        <v>4.5</v>
      </c>
      <c r="I4377" t="s">
        <v>15265</v>
      </c>
      <c r="J4377">
        <v>4</v>
      </c>
      <c r="K4377" t="s">
        <v>15266</v>
      </c>
      <c r="L4377" t="s">
        <v>3428</v>
      </c>
    </row>
    <row r="4378" spans="1:13" x14ac:dyDescent="0.3">
      <c r="A4378" t="s">
        <v>15251</v>
      </c>
      <c r="B4378" t="s">
        <v>15252</v>
      </c>
      <c r="C4378" t="s">
        <v>14</v>
      </c>
      <c r="D4378">
        <v>39.937765256600002</v>
      </c>
      <c r="E4378">
        <v>-75.158324307599997</v>
      </c>
      <c r="F4378" t="s">
        <v>15253</v>
      </c>
      <c r="G4378">
        <v>350</v>
      </c>
      <c r="H4378">
        <v>4.5</v>
      </c>
      <c r="I4378" t="s">
        <v>15267</v>
      </c>
      <c r="J4378">
        <v>5</v>
      </c>
      <c r="K4378" t="s">
        <v>15268</v>
      </c>
      <c r="L4378" t="s">
        <v>15269</v>
      </c>
    </row>
    <row r="4379" spans="1:13" x14ac:dyDescent="0.3">
      <c r="A4379" t="s">
        <v>15251</v>
      </c>
      <c r="B4379" t="s">
        <v>15252</v>
      </c>
      <c r="C4379" t="s">
        <v>14</v>
      </c>
      <c r="D4379">
        <v>39.937765256600002</v>
      </c>
      <c r="E4379">
        <v>-75.158324307599997</v>
      </c>
      <c r="F4379" t="s">
        <v>15253</v>
      </c>
      <c r="G4379">
        <v>350</v>
      </c>
      <c r="H4379">
        <v>4.5</v>
      </c>
      <c r="I4379" t="s">
        <v>15270</v>
      </c>
      <c r="J4379">
        <v>5</v>
      </c>
      <c r="K4379" t="s">
        <v>15271</v>
      </c>
      <c r="L4379" t="s">
        <v>15272</v>
      </c>
    </row>
    <row r="4380" spans="1:13" x14ac:dyDescent="0.3">
      <c r="A4380" t="s">
        <v>15251</v>
      </c>
      <c r="B4380" t="s">
        <v>15252</v>
      </c>
      <c r="C4380" t="s">
        <v>14</v>
      </c>
      <c r="D4380">
        <v>39.937765256600002</v>
      </c>
      <c r="E4380">
        <v>-75.158324307599997</v>
      </c>
      <c r="F4380" t="s">
        <v>15253</v>
      </c>
      <c r="G4380">
        <v>350</v>
      </c>
      <c r="H4380">
        <v>4.5</v>
      </c>
      <c r="I4380" t="s">
        <v>15273</v>
      </c>
      <c r="J4380">
        <v>5</v>
      </c>
      <c r="K4380" t="s">
        <v>15274</v>
      </c>
      <c r="L4380" t="s">
        <v>15275</v>
      </c>
    </row>
    <row r="4381" spans="1:13" x14ac:dyDescent="0.3">
      <c r="A4381" t="s">
        <v>15251</v>
      </c>
      <c r="B4381" t="s">
        <v>15252</v>
      </c>
      <c r="C4381" t="s">
        <v>14</v>
      </c>
      <c r="D4381">
        <v>39.937765256600002</v>
      </c>
      <c r="E4381">
        <v>-75.158324307599997</v>
      </c>
      <c r="F4381" t="s">
        <v>15253</v>
      </c>
      <c r="G4381">
        <v>350</v>
      </c>
      <c r="H4381">
        <v>4.5</v>
      </c>
      <c r="I4381" t="s">
        <v>15276</v>
      </c>
      <c r="J4381">
        <v>5</v>
      </c>
      <c r="L4381" t="s">
        <v>15277</v>
      </c>
    </row>
    <row r="4382" spans="1:13" x14ac:dyDescent="0.3">
      <c r="A4382" t="s">
        <v>15251</v>
      </c>
      <c r="B4382" t="s">
        <v>15252</v>
      </c>
      <c r="C4382" t="s">
        <v>14</v>
      </c>
      <c r="D4382">
        <v>39.937765256600002</v>
      </c>
      <c r="E4382">
        <v>-75.158324307599997</v>
      </c>
      <c r="F4382" t="s">
        <v>15253</v>
      </c>
      <c r="G4382">
        <v>350</v>
      </c>
      <c r="H4382">
        <v>4.5</v>
      </c>
      <c r="I4382" t="s">
        <v>15278</v>
      </c>
      <c r="J4382">
        <v>5</v>
      </c>
      <c r="K4382" t="s">
        <v>15279</v>
      </c>
      <c r="L4382" t="s">
        <v>15280</v>
      </c>
    </row>
    <row r="4383" spans="1:13" x14ac:dyDescent="0.3">
      <c r="A4383" t="s">
        <v>15281</v>
      </c>
      <c r="B4383" t="s">
        <v>15282</v>
      </c>
      <c r="C4383" t="s">
        <v>14</v>
      </c>
      <c r="D4383">
        <v>39.952074475899998</v>
      </c>
      <c r="E4383">
        <v>-75.185176625599993</v>
      </c>
      <c r="F4383" t="s">
        <v>15283</v>
      </c>
      <c r="G4383">
        <v>350</v>
      </c>
      <c r="H4383">
        <v>4</v>
      </c>
      <c r="I4383" t="s">
        <v>15284</v>
      </c>
      <c r="J4383">
        <v>5</v>
      </c>
      <c r="L4383" t="s">
        <v>612</v>
      </c>
    </row>
    <row r="4384" spans="1:13" x14ac:dyDescent="0.3">
      <c r="A4384" t="s">
        <v>15281</v>
      </c>
      <c r="B4384" t="s">
        <v>15282</v>
      </c>
      <c r="C4384" t="s">
        <v>14</v>
      </c>
      <c r="D4384">
        <v>39.952074475899998</v>
      </c>
      <c r="E4384">
        <v>-75.185176625599993</v>
      </c>
      <c r="F4384" t="s">
        <v>15283</v>
      </c>
      <c r="G4384">
        <v>350</v>
      </c>
      <c r="H4384">
        <v>4</v>
      </c>
      <c r="I4384" t="s">
        <v>15285</v>
      </c>
      <c r="J4384">
        <v>3</v>
      </c>
      <c r="K4384" t="s">
        <v>15286</v>
      </c>
      <c r="L4384" t="s">
        <v>273</v>
      </c>
    </row>
    <row r="4385" spans="1:21" x14ac:dyDescent="0.3">
      <c r="A4385" t="s">
        <v>15281</v>
      </c>
      <c r="B4385" t="s">
        <v>15282</v>
      </c>
      <c r="C4385" t="s">
        <v>14</v>
      </c>
      <c r="D4385">
        <v>39.952074475899998</v>
      </c>
      <c r="E4385">
        <v>-75.185176625599993</v>
      </c>
      <c r="F4385" t="s">
        <v>15283</v>
      </c>
      <c r="G4385">
        <v>350</v>
      </c>
      <c r="H4385">
        <v>4</v>
      </c>
      <c r="I4385" t="s">
        <v>15287</v>
      </c>
      <c r="J4385">
        <v>4</v>
      </c>
      <c r="K4385" t="s">
        <v>15288</v>
      </c>
      <c r="L4385" t="s">
        <v>11325</v>
      </c>
    </row>
    <row r="4386" spans="1:21" x14ac:dyDescent="0.3">
      <c r="A4386" t="s">
        <v>15281</v>
      </c>
      <c r="B4386" t="s">
        <v>15282</v>
      </c>
      <c r="C4386" t="s">
        <v>14</v>
      </c>
      <c r="D4386">
        <v>39.952074475899998</v>
      </c>
      <c r="E4386">
        <v>-75.185176625599993</v>
      </c>
      <c r="F4386" t="s">
        <v>15283</v>
      </c>
      <c r="G4386">
        <v>350</v>
      </c>
      <c r="H4386">
        <v>4</v>
      </c>
      <c r="I4386" t="s">
        <v>15289</v>
      </c>
      <c r="J4386">
        <v>5</v>
      </c>
      <c r="K4386" t="s">
        <v>15290</v>
      </c>
      <c r="L4386" t="s">
        <v>15291</v>
      </c>
    </row>
    <row r="4387" spans="1:21" x14ac:dyDescent="0.3">
      <c r="A4387" t="s">
        <v>15281</v>
      </c>
      <c r="B4387" t="s">
        <v>15282</v>
      </c>
      <c r="C4387" t="s">
        <v>14</v>
      </c>
      <c r="D4387">
        <v>39.952074475899998</v>
      </c>
      <c r="E4387">
        <v>-75.185176625599993</v>
      </c>
      <c r="F4387" t="s">
        <v>15283</v>
      </c>
      <c r="G4387">
        <v>350</v>
      </c>
      <c r="H4387">
        <v>4</v>
      </c>
      <c r="I4387" t="s">
        <v>15292</v>
      </c>
      <c r="J4387">
        <v>4</v>
      </c>
      <c r="K4387" t="s">
        <v>15293</v>
      </c>
      <c r="L4387" t="s">
        <v>15294</v>
      </c>
    </row>
    <row r="4388" spans="1:21" x14ac:dyDescent="0.3">
      <c r="A4388" t="s">
        <v>15281</v>
      </c>
      <c r="B4388" t="s">
        <v>15282</v>
      </c>
      <c r="C4388" t="s">
        <v>14</v>
      </c>
      <c r="D4388">
        <v>39.952074475899998</v>
      </c>
      <c r="E4388">
        <v>-75.185176625599993</v>
      </c>
      <c r="F4388" t="s">
        <v>15283</v>
      </c>
      <c r="G4388">
        <v>350</v>
      </c>
      <c r="H4388">
        <v>4</v>
      </c>
      <c r="I4388" t="s">
        <v>15295</v>
      </c>
      <c r="J4388">
        <v>5</v>
      </c>
      <c r="K4388" t="s">
        <v>15296</v>
      </c>
      <c r="L4388" t="s">
        <v>15297</v>
      </c>
    </row>
    <row r="4389" spans="1:21" x14ac:dyDescent="0.3">
      <c r="A4389" t="s">
        <v>15281</v>
      </c>
      <c r="B4389" t="s">
        <v>15282</v>
      </c>
      <c r="C4389" t="s">
        <v>14</v>
      </c>
      <c r="D4389">
        <v>39.952074475899998</v>
      </c>
      <c r="E4389">
        <v>-75.185176625599993</v>
      </c>
      <c r="F4389" t="s">
        <v>15283</v>
      </c>
      <c r="G4389">
        <v>350</v>
      </c>
      <c r="H4389">
        <v>4</v>
      </c>
      <c r="I4389" t="s">
        <v>15298</v>
      </c>
      <c r="J4389">
        <v>4</v>
      </c>
      <c r="K4389" t="s">
        <v>15299</v>
      </c>
      <c r="L4389" t="s">
        <v>15300</v>
      </c>
    </row>
    <row r="4390" spans="1:21" x14ac:dyDescent="0.3">
      <c r="A4390" t="s">
        <v>15281</v>
      </c>
      <c r="B4390" t="s">
        <v>15282</v>
      </c>
      <c r="C4390" t="s">
        <v>14</v>
      </c>
      <c r="D4390">
        <v>39.952074475899998</v>
      </c>
      <c r="E4390">
        <v>-75.185176625599993</v>
      </c>
      <c r="F4390" t="s">
        <v>15283</v>
      </c>
      <c r="G4390">
        <v>350</v>
      </c>
      <c r="H4390">
        <v>4</v>
      </c>
      <c r="I4390" t="s">
        <v>15301</v>
      </c>
      <c r="J4390">
        <v>5</v>
      </c>
      <c r="K4390" t="s">
        <v>15302</v>
      </c>
      <c r="L4390" t="s">
        <v>6221</v>
      </c>
    </row>
    <row r="4391" spans="1:21" x14ac:dyDescent="0.3">
      <c r="A4391" t="s">
        <v>15281</v>
      </c>
      <c r="B4391" t="s">
        <v>15282</v>
      </c>
      <c r="C4391" t="s">
        <v>14</v>
      </c>
      <c r="D4391">
        <v>39.952074475899998</v>
      </c>
      <c r="E4391">
        <v>-75.185176625599993</v>
      </c>
      <c r="F4391" t="s">
        <v>15283</v>
      </c>
      <c r="G4391">
        <v>350</v>
      </c>
      <c r="H4391">
        <v>4</v>
      </c>
      <c r="I4391" t="s">
        <v>15303</v>
      </c>
      <c r="J4391">
        <v>1</v>
      </c>
      <c r="K4391" t="s">
        <v>15304</v>
      </c>
      <c r="L4391" t="s">
        <v>15305</v>
      </c>
      <c r="M4391" t="s">
        <v>15306</v>
      </c>
      <c r="N4391" t="s">
        <v>15307</v>
      </c>
      <c r="O4391" t="s">
        <v>15308</v>
      </c>
      <c r="P4391" t="s">
        <v>15309</v>
      </c>
      <c r="Q4391">
        <v>2012</v>
      </c>
      <c r="R4391" t="s">
        <v>15310</v>
      </c>
      <c r="S4391" t="s">
        <v>15311</v>
      </c>
      <c r="T4391" t="s">
        <v>15312</v>
      </c>
      <c r="U4391" t="s">
        <v>15313</v>
      </c>
    </row>
    <row r="4392" spans="1:21" x14ac:dyDescent="0.3">
      <c r="A4392" t="s">
        <v>15281</v>
      </c>
      <c r="B4392" t="s">
        <v>15282</v>
      </c>
      <c r="C4392" t="s">
        <v>14</v>
      </c>
      <c r="D4392">
        <v>39.952074475899998</v>
      </c>
      <c r="E4392">
        <v>-75.185176625599993</v>
      </c>
      <c r="F4392" t="s">
        <v>15283</v>
      </c>
      <c r="G4392">
        <v>350</v>
      </c>
      <c r="H4392">
        <v>4</v>
      </c>
      <c r="I4392" t="s">
        <v>15314</v>
      </c>
      <c r="J4392">
        <v>4</v>
      </c>
      <c r="K4392" t="s">
        <v>15315</v>
      </c>
      <c r="L4392" t="s">
        <v>14985</v>
      </c>
    </row>
    <row r="4393" spans="1:21" x14ac:dyDescent="0.3">
      <c r="A4393" t="s">
        <v>15316</v>
      </c>
      <c r="B4393" t="s">
        <v>15317</v>
      </c>
      <c r="C4393" t="s">
        <v>14</v>
      </c>
      <c r="D4393">
        <v>39.967563800000001</v>
      </c>
      <c r="E4393">
        <v>-75.175491500000007</v>
      </c>
      <c r="F4393" t="s">
        <v>15318</v>
      </c>
      <c r="G4393">
        <v>350</v>
      </c>
      <c r="H4393">
        <v>3</v>
      </c>
      <c r="I4393" t="s">
        <v>15319</v>
      </c>
      <c r="J4393">
        <v>3</v>
      </c>
      <c r="K4393" t="s">
        <v>15320</v>
      </c>
      <c r="L4393" t="s">
        <v>1193</v>
      </c>
    </row>
    <row r="4394" spans="1:21" x14ac:dyDescent="0.3">
      <c r="A4394" t="s">
        <v>15316</v>
      </c>
      <c r="B4394" t="s">
        <v>15317</v>
      </c>
      <c r="C4394" t="s">
        <v>14</v>
      </c>
      <c r="D4394">
        <v>39.967563800000001</v>
      </c>
      <c r="E4394">
        <v>-75.175491500000007</v>
      </c>
      <c r="F4394" t="s">
        <v>15318</v>
      </c>
      <c r="G4394">
        <v>350</v>
      </c>
      <c r="H4394">
        <v>3</v>
      </c>
      <c r="I4394" t="s">
        <v>15321</v>
      </c>
      <c r="J4394">
        <v>4</v>
      </c>
      <c r="K4394" t="s">
        <v>15322</v>
      </c>
      <c r="L4394" t="s">
        <v>8957</v>
      </c>
    </row>
    <row r="4395" spans="1:21" x14ac:dyDescent="0.3">
      <c r="A4395" t="s">
        <v>15316</v>
      </c>
      <c r="B4395" t="s">
        <v>15317</v>
      </c>
      <c r="C4395" t="s">
        <v>14</v>
      </c>
      <c r="D4395">
        <v>39.967563800000001</v>
      </c>
      <c r="E4395">
        <v>-75.175491500000007</v>
      </c>
      <c r="F4395" t="s">
        <v>15318</v>
      </c>
      <c r="G4395">
        <v>350</v>
      </c>
      <c r="H4395">
        <v>3</v>
      </c>
      <c r="I4395" t="s">
        <v>15323</v>
      </c>
      <c r="J4395">
        <v>4</v>
      </c>
      <c r="K4395" t="s">
        <v>15324</v>
      </c>
      <c r="L4395" t="e">
        <f>-P29fKdc3FISE-IjPX043A</f>
        <v>#NAME?</v>
      </c>
    </row>
    <row r="4396" spans="1:21" x14ac:dyDescent="0.3">
      <c r="A4396" t="s">
        <v>15316</v>
      </c>
      <c r="B4396" t="s">
        <v>15317</v>
      </c>
      <c r="C4396" t="s">
        <v>14</v>
      </c>
      <c r="D4396">
        <v>39.967563800000001</v>
      </c>
      <c r="E4396">
        <v>-75.175491500000007</v>
      </c>
      <c r="F4396" t="s">
        <v>15318</v>
      </c>
      <c r="G4396">
        <v>350</v>
      </c>
      <c r="H4396">
        <v>3</v>
      </c>
      <c r="I4396" t="s">
        <v>15325</v>
      </c>
      <c r="J4396">
        <v>3</v>
      </c>
      <c r="K4396" t="s">
        <v>15326</v>
      </c>
      <c r="L4396" t="s">
        <v>15327</v>
      </c>
    </row>
    <row r="4397" spans="1:21" x14ac:dyDescent="0.3">
      <c r="A4397" t="s">
        <v>15316</v>
      </c>
      <c r="B4397" t="s">
        <v>15317</v>
      </c>
      <c r="C4397" t="s">
        <v>14</v>
      </c>
      <c r="D4397">
        <v>39.967563800000001</v>
      </c>
      <c r="E4397">
        <v>-75.175491500000007</v>
      </c>
      <c r="F4397" t="s">
        <v>15318</v>
      </c>
      <c r="G4397">
        <v>350</v>
      </c>
      <c r="H4397">
        <v>3</v>
      </c>
      <c r="I4397" t="s">
        <v>15328</v>
      </c>
      <c r="J4397">
        <v>4</v>
      </c>
      <c r="K4397" t="s">
        <v>15329</v>
      </c>
      <c r="L4397" t="s">
        <v>15330</v>
      </c>
    </row>
    <row r="4398" spans="1:21" x14ac:dyDescent="0.3">
      <c r="A4398" t="s">
        <v>15316</v>
      </c>
      <c r="B4398" t="s">
        <v>15317</v>
      </c>
      <c r="C4398" t="s">
        <v>14</v>
      </c>
      <c r="D4398">
        <v>39.967563800000001</v>
      </c>
      <c r="E4398">
        <v>-75.175491500000007</v>
      </c>
      <c r="F4398" t="s">
        <v>15318</v>
      </c>
      <c r="G4398">
        <v>350</v>
      </c>
      <c r="H4398">
        <v>3</v>
      </c>
      <c r="I4398" t="s">
        <v>15331</v>
      </c>
      <c r="J4398">
        <v>4</v>
      </c>
      <c r="K4398" t="s">
        <v>15332</v>
      </c>
      <c r="L4398" t="s">
        <v>10395</v>
      </c>
    </row>
    <row r="4399" spans="1:21" x14ac:dyDescent="0.3">
      <c r="A4399" t="s">
        <v>15316</v>
      </c>
      <c r="B4399" t="s">
        <v>15317</v>
      </c>
      <c r="C4399" t="s">
        <v>14</v>
      </c>
      <c r="D4399">
        <v>39.967563800000001</v>
      </c>
      <c r="E4399">
        <v>-75.175491500000007</v>
      </c>
      <c r="F4399" t="s">
        <v>15318</v>
      </c>
      <c r="G4399">
        <v>350</v>
      </c>
      <c r="H4399">
        <v>3</v>
      </c>
      <c r="I4399" t="s">
        <v>15333</v>
      </c>
      <c r="J4399">
        <v>4</v>
      </c>
      <c r="K4399" t="s">
        <v>15334</v>
      </c>
      <c r="L4399" t="s">
        <v>7517</v>
      </c>
    </row>
    <row r="4400" spans="1:21" x14ac:dyDescent="0.3">
      <c r="A4400" t="s">
        <v>15316</v>
      </c>
      <c r="B4400" t="s">
        <v>15317</v>
      </c>
      <c r="C4400" t="s">
        <v>14</v>
      </c>
      <c r="D4400">
        <v>39.967563800000001</v>
      </c>
      <c r="E4400">
        <v>-75.175491500000007</v>
      </c>
      <c r="F4400" t="s">
        <v>15318</v>
      </c>
      <c r="G4400">
        <v>350</v>
      </c>
      <c r="H4400">
        <v>3</v>
      </c>
      <c r="I4400" t="s">
        <v>15335</v>
      </c>
      <c r="J4400">
        <v>3</v>
      </c>
      <c r="K4400" t="s">
        <v>15336</v>
      </c>
      <c r="L4400" t="s">
        <v>980</v>
      </c>
    </row>
    <row r="4401" spans="1:16" x14ac:dyDescent="0.3">
      <c r="A4401" t="s">
        <v>15316</v>
      </c>
      <c r="B4401" t="s">
        <v>15317</v>
      </c>
      <c r="C4401" t="s">
        <v>14</v>
      </c>
      <c r="D4401">
        <v>39.967563800000001</v>
      </c>
      <c r="E4401">
        <v>-75.175491500000007</v>
      </c>
      <c r="F4401" t="s">
        <v>15318</v>
      </c>
      <c r="G4401">
        <v>350</v>
      </c>
      <c r="H4401">
        <v>3</v>
      </c>
      <c r="I4401" t="s">
        <v>15337</v>
      </c>
      <c r="J4401">
        <v>3</v>
      </c>
      <c r="K4401" t="s">
        <v>15338</v>
      </c>
      <c r="L4401" t="s">
        <v>5192</v>
      </c>
    </row>
    <row r="4402" spans="1:16" x14ac:dyDescent="0.3">
      <c r="A4402" t="s">
        <v>15316</v>
      </c>
      <c r="B4402" t="s">
        <v>15317</v>
      </c>
      <c r="C4402" t="s">
        <v>14</v>
      </c>
      <c r="D4402">
        <v>39.967563800000001</v>
      </c>
      <c r="E4402">
        <v>-75.175491500000007</v>
      </c>
      <c r="F4402" t="s">
        <v>15318</v>
      </c>
      <c r="G4402">
        <v>350</v>
      </c>
      <c r="H4402">
        <v>3</v>
      </c>
      <c r="I4402" t="s">
        <v>15339</v>
      </c>
      <c r="J4402">
        <v>3</v>
      </c>
      <c r="L4402" t="s">
        <v>15340</v>
      </c>
    </row>
    <row r="4403" spans="1:16" x14ac:dyDescent="0.3">
      <c r="A4403" t="s">
        <v>15341</v>
      </c>
      <c r="B4403" t="s">
        <v>15342</v>
      </c>
      <c r="C4403" t="s">
        <v>14</v>
      </c>
      <c r="D4403">
        <v>40.092468500000003</v>
      </c>
      <c r="E4403">
        <v>-74.962939300000002</v>
      </c>
      <c r="F4403" t="s">
        <v>15343</v>
      </c>
      <c r="G4403">
        <v>349</v>
      </c>
      <c r="H4403">
        <v>4.5</v>
      </c>
      <c r="I4403" t="s">
        <v>15344</v>
      </c>
      <c r="J4403">
        <v>3</v>
      </c>
      <c r="L4403" t="s">
        <v>15345</v>
      </c>
    </row>
    <row r="4404" spans="1:16" x14ac:dyDescent="0.3">
      <c r="A4404" t="s">
        <v>15341</v>
      </c>
      <c r="B4404" t="s">
        <v>15342</v>
      </c>
      <c r="C4404" t="s">
        <v>14</v>
      </c>
      <c r="D4404">
        <v>40.092468500000003</v>
      </c>
      <c r="E4404">
        <v>-74.962939300000002</v>
      </c>
      <c r="F4404" t="s">
        <v>15343</v>
      </c>
      <c r="G4404">
        <v>349</v>
      </c>
      <c r="H4404">
        <v>4.5</v>
      </c>
      <c r="I4404" t="s">
        <v>15346</v>
      </c>
      <c r="J4404">
        <v>4</v>
      </c>
      <c r="K4404" t="s">
        <v>15347</v>
      </c>
      <c r="L4404" t="s">
        <v>15348</v>
      </c>
    </row>
    <row r="4405" spans="1:16" x14ac:dyDescent="0.3">
      <c r="A4405" t="s">
        <v>15341</v>
      </c>
      <c r="B4405" t="s">
        <v>15342</v>
      </c>
      <c r="C4405" t="s">
        <v>14</v>
      </c>
      <c r="D4405">
        <v>40.092468500000003</v>
      </c>
      <c r="E4405">
        <v>-74.962939300000002</v>
      </c>
      <c r="F4405" t="s">
        <v>15343</v>
      </c>
      <c r="G4405">
        <v>349</v>
      </c>
      <c r="H4405">
        <v>4.5</v>
      </c>
      <c r="I4405" t="s">
        <v>15349</v>
      </c>
      <c r="J4405">
        <v>5</v>
      </c>
      <c r="K4405" t="s">
        <v>15350</v>
      </c>
      <c r="L4405" t="s">
        <v>15351</v>
      </c>
    </row>
    <row r="4406" spans="1:16" x14ac:dyDescent="0.3">
      <c r="A4406" t="s">
        <v>15341</v>
      </c>
      <c r="B4406" t="s">
        <v>15342</v>
      </c>
      <c r="C4406" t="s">
        <v>14</v>
      </c>
      <c r="D4406">
        <v>40.092468500000003</v>
      </c>
      <c r="E4406">
        <v>-74.962939300000002</v>
      </c>
      <c r="F4406" t="s">
        <v>15343</v>
      </c>
      <c r="G4406">
        <v>349</v>
      </c>
      <c r="H4406">
        <v>4.5</v>
      </c>
      <c r="I4406" t="s">
        <v>15352</v>
      </c>
      <c r="J4406">
        <v>5</v>
      </c>
      <c r="K4406" t="s">
        <v>15353</v>
      </c>
      <c r="L4406" t="s">
        <v>15354</v>
      </c>
    </row>
    <row r="4407" spans="1:16" x14ac:dyDescent="0.3">
      <c r="A4407" t="s">
        <v>15341</v>
      </c>
      <c r="B4407" t="s">
        <v>15342</v>
      </c>
      <c r="C4407" t="s">
        <v>14</v>
      </c>
      <c r="D4407">
        <v>40.092468500000003</v>
      </c>
      <c r="E4407">
        <v>-74.962939300000002</v>
      </c>
      <c r="F4407" t="s">
        <v>15343</v>
      </c>
      <c r="G4407">
        <v>349</v>
      </c>
      <c r="H4407">
        <v>4.5</v>
      </c>
      <c r="I4407" t="s">
        <v>15355</v>
      </c>
      <c r="J4407">
        <v>2</v>
      </c>
      <c r="K4407" t="s">
        <v>15356</v>
      </c>
      <c r="L4407" t="s">
        <v>15357</v>
      </c>
    </row>
    <row r="4408" spans="1:16" x14ac:dyDescent="0.3">
      <c r="A4408" t="s">
        <v>15341</v>
      </c>
      <c r="B4408" t="s">
        <v>15342</v>
      </c>
      <c r="C4408" t="s">
        <v>14</v>
      </c>
      <c r="D4408">
        <v>40.092468500000003</v>
      </c>
      <c r="E4408">
        <v>-74.962939300000002</v>
      </c>
      <c r="F4408" t="s">
        <v>15343</v>
      </c>
      <c r="G4408">
        <v>349</v>
      </c>
      <c r="H4408">
        <v>4.5</v>
      </c>
      <c r="I4408" t="s">
        <v>15358</v>
      </c>
      <c r="J4408">
        <v>5</v>
      </c>
      <c r="K4408" t="s">
        <v>15359</v>
      </c>
      <c r="L4408" t="s">
        <v>15360</v>
      </c>
    </row>
    <row r="4409" spans="1:16" x14ac:dyDescent="0.3">
      <c r="A4409" t="s">
        <v>15341</v>
      </c>
      <c r="B4409" t="s">
        <v>15342</v>
      </c>
      <c r="C4409" t="s">
        <v>14</v>
      </c>
      <c r="D4409">
        <v>40.092468500000003</v>
      </c>
      <c r="E4409">
        <v>-74.962939300000002</v>
      </c>
      <c r="F4409" t="s">
        <v>15343</v>
      </c>
      <c r="G4409">
        <v>349</v>
      </c>
      <c r="H4409">
        <v>4.5</v>
      </c>
      <c r="I4409" t="s">
        <v>15361</v>
      </c>
      <c r="J4409">
        <v>5</v>
      </c>
      <c r="K4409" t="s">
        <v>15362</v>
      </c>
      <c r="L4409" t="s">
        <v>15363</v>
      </c>
    </row>
    <row r="4410" spans="1:16" x14ac:dyDescent="0.3">
      <c r="A4410" t="s">
        <v>15341</v>
      </c>
      <c r="B4410" t="s">
        <v>15342</v>
      </c>
      <c r="C4410" t="s">
        <v>14</v>
      </c>
      <c r="D4410">
        <v>40.092468500000003</v>
      </c>
      <c r="E4410">
        <v>-74.962939300000002</v>
      </c>
      <c r="F4410" t="s">
        <v>15343</v>
      </c>
      <c r="G4410">
        <v>349</v>
      </c>
      <c r="H4410">
        <v>4.5</v>
      </c>
      <c r="I4410" t="s">
        <v>15364</v>
      </c>
      <c r="J4410">
        <v>5</v>
      </c>
      <c r="K4410" t="s">
        <v>15365</v>
      </c>
      <c r="L4410" t="s">
        <v>15366</v>
      </c>
    </row>
    <row r="4411" spans="1:16" x14ac:dyDescent="0.3">
      <c r="A4411" t="s">
        <v>15341</v>
      </c>
      <c r="B4411" t="s">
        <v>15342</v>
      </c>
      <c r="C4411" t="s">
        <v>14</v>
      </c>
      <c r="D4411">
        <v>40.092468500000003</v>
      </c>
      <c r="E4411">
        <v>-74.962939300000002</v>
      </c>
      <c r="F4411" t="s">
        <v>15343</v>
      </c>
      <c r="G4411">
        <v>349</v>
      </c>
      <c r="H4411">
        <v>4.5</v>
      </c>
      <c r="I4411" t="s">
        <v>15367</v>
      </c>
      <c r="J4411">
        <v>5</v>
      </c>
      <c r="L4411" t="s">
        <v>15368</v>
      </c>
    </row>
    <row r="4412" spans="1:16" x14ac:dyDescent="0.3">
      <c r="A4412" t="s">
        <v>15341</v>
      </c>
      <c r="B4412" t="s">
        <v>15342</v>
      </c>
      <c r="C4412" t="s">
        <v>14</v>
      </c>
      <c r="D4412">
        <v>40.092468500000003</v>
      </c>
      <c r="E4412">
        <v>-74.962939300000002</v>
      </c>
      <c r="F4412" t="s">
        <v>15343</v>
      </c>
      <c r="G4412">
        <v>349</v>
      </c>
      <c r="H4412">
        <v>4.5</v>
      </c>
      <c r="I4412" t="s">
        <v>15369</v>
      </c>
      <c r="J4412">
        <v>5</v>
      </c>
      <c r="L4412" t="s">
        <v>15370</v>
      </c>
    </row>
    <row r="4413" spans="1:16" x14ac:dyDescent="0.3">
      <c r="A4413" t="s">
        <v>15371</v>
      </c>
      <c r="B4413" t="s">
        <v>15372</v>
      </c>
      <c r="C4413" t="s">
        <v>14</v>
      </c>
      <c r="D4413">
        <v>39.941209299999997</v>
      </c>
      <c r="E4413">
        <v>-75.152239100000003</v>
      </c>
      <c r="F4413" t="s">
        <v>15373</v>
      </c>
      <c r="G4413">
        <v>347</v>
      </c>
      <c r="H4413">
        <v>3</v>
      </c>
      <c r="I4413" t="s">
        <v>15374</v>
      </c>
      <c r="J4413">
        <v>2</v>
      </c>
      <c r="K4413" t="s">
        <v>15375</v>
      </c>
      <c r="L4413" t="s">
        <v>15376</v>
      </c>
      <c r="M4413" t="s">
        <v>15377</v>
      </c>
      <c r="N4413" t="s">
        <v>15378</v>
      </c>
      <c r="O4413" t="s">
        <v>15379</v>
      </c>
      <c r="P4413" t="s">
        <v>15380</v>
      </c>
    </row>
    <row r="4414" spans="1:16" x14ac:dyDescent="0.3">
      <c r="A4414" t="s">
        <v>15371</v>
      </c>
      <c r="B4414" t="s">
        <v>15372</v>
      </c>
      <c r="C4414" t="s">
        <v>14</v>
      </c>
      <c r="D4414">
        <v>39.941209299999997</v>
      </c>
      <c r="E4414">
        <v>-75.152239100000003</v>
      </c>
      <c r="F4414" t="s">
        <v>15373</v>
      </c>
      <c r="G4414">
        <v>347</v>
      </c>
      <c r="H4414">
        <v>3</v>
      </c>
      <c r="I4414" t="s">
        <v>15381</v>
      </c>
      <c r="J4414">
        <v>5</v>
      </c>
      <c r="K4414" t="s">
        <v>15382</v>
      </c>
      <c r="L4414" t="s">
        <v>15383</v>
      </c>
    </row>
    <row r="4415" spans="1:16" x14ac:dyDescent="0.3">
      <c r="A4415" t="s">
        <v>15371</v>
      </c>
      <c r="B4415" t="s">
        <v>15372</v>
      </c>
      <c r="C4415" t="s">
        <v>14</v>
      </c>
      <c r="D4415">
        <v>39.941209299999997</v>
      </c>
      <c r="E4415">
        <v>-75.152239100000003</v>
      </c>
      <c r="F4415" t="s">
        <v>15373</v>
      </c>
      <c r="G4415">
        <v>347</v>
      </c>
      <c r="H4415">
        <v>3</v>
      </c>
      <c r="I4415" t="s">
        <v>15384</v>
      </c>
      <c r="J4415">
        <v>2</v>
      </c>
      <c r="K4415" t="s">
        <v>15385</v>
      </c>
      <c r="L4415" t="s">
        <v>15386</v>
      </c>
    </row>
    <row r="4416" spans="1:16" x14ac:dyDescent="0.3">
      <c r="A4416" t="s">
        <v>15371</v>
      </c>
      <c r="B4416" t="s">
        <v>15372</v>
      </c>
      <c r="C4416" t="s">
        <v>14</v>
      </c>
      <c r="D4416">
        <v>39.941209299999997</v>
      </c>
      <c r="E4416">
        <v>-75.152239100000003</v>
      </c>
      <c r="F4416" t="s">
        <v>15373</v>
      </c>
      <c r="G4416">
        <v>347</v>
      </c>
      <c r="H4416">
        <v>3</v>
      </c>
      <c r="I4416" t="s">
        <v>15387</v>
      </c>
      <c r="J4416">
        <v>5</v>
      </c>
      <c r="K4416" t="s">
        <v>15388</v>
      </c>
      <c r="L4416" t="s">
        <v>15389</v>
      </c>
    </row>
    <row r="4417" spans="1:12" x14ac:dyDescent="0.3">
      <c r="A4417" t="s">
        <v>15371</v>
      </c>
      <c r="B4417" t="s">
        <v>15372</v>
      </c>
      <c r="C4417" t="s">
        <v>14</v>
      </c>
      <c r="D4417">
        <v>39.941209299999997</v>
      </c>
      <c r="E4417">
        <v>-75.152239100000003</v>
      </c>
      <c r="F4417" t="s">
        <v>15373</v>
      </c>
      <c r="G4417">
        <v>347</v>
      </c>
      <c r="H4417">
        <v>3</v>
      </c>
      <c r="I4417" t="s">
        <v>15390</v>
      </c>
      <c r="J4417">
        <v>4</v>
      </c>
      <c r="K4417" t="s">
        <v>15391</v>
      </c>
      <c r="L4417" t="s">
        <v>15392</v>
      </c>
    </row>
    <row r="4418" spans="1:12" x14ac:dyDescent="0.3">
      <c r="A4418" t="s">
        <v>15371</v>
      </c>
      <c r="B4418" t="s">
        <v>15372</v>
      </c>
      <c r="C4418" t="s">
        <v>14</v>
      </c>
      <c r="D4418">
        <v>39.941209299999997</v>
      </c>
      <c r="E4418">
        <v>-75.152239100000003</v>
      </c>
      <c r="F4418" t="s">
        <v>15373</v>
      </c>
      <c r="G4418">
        <v>347</v>
      </c>
      <c r="H4418">
        <v>3</v>
      </c>
      <c r="I4418" t="s">
        <v>15393</v>
      </c>
      <c r="J4418">
        <v>1</v>
      </c>
      <c r="K4418" t="s">
        <v>15394</v>
      </c>
      <c r="L4418" t="s">
        <v>15395</v>
      </c>
    </row>
    <row r="4419" spans="1:12" x14ac:dyDescent="0.3">
      <c r="A4419" t="s">
        <v>15371</v>
      </c>
      <c r="B4419" t="s">
        <v>15372</v>
      </c>
      <c r="C4419" t="s">
        <v>14</v>
      </c>
      <c r="D4419">
        <v>39.941209299999997</v>
      </c>
      <c r="E4419">
        <v>-75.152239100000003</v>
      </c>
      <c r="F4419" t="s">
        <v>15373</v>
      </c>
      <c r="G4419">
        <v>347</v>
      </c>
      <c r="H4419">
        <v>3</v>
      </c>
      <c r="I4419" t="s">
        <v>15396</v>
      </c>
      <c r="J4419">
        <v>3</v>
      </c>
      <c r="K4419" t="s">
        <v>15397</v>
      </c>
      <c r="L4419" t="s">
        <v>15398</v>
      </c>
    </row>
    <row r="4420" spans="1:12" x14ac:dyDescent="0.3">
      <c r="A4420" t="s">
        <v>15371</v>
      </c>
      <c r="B4420" t="s">
        <v>15372</v>
      </c>
      <c r="C4420" t="s">
        <v>14</v>
      </c>
      <c r="D4420">
        <v>39.941209299999997</v>
      </c>
      <c r="E4420">
        <v>-75.152239100000003</v>
      </c>
      <c r="F4420" t="s">
        <v>15373</v>
      </c>
      <c r="G4420">
        <v>347</v>
      </c>
      <c r="H4420">
        <v>3</v>
      </c>
      <c r="I4420" t="s">
        <v>15399</v>
      </c>
      <c r="J4420">
        <v>3</v>
      </c>
      <c r="L4420" t="s">
        <v>15400</v>
      </c>
    </row>
    <row r="4421" spans="1:12" x14ac:dyDescent="0.3">
      <c r="A4421" t="s">
        <v>15371</v>
      </c>
      <c r="B4421" t="s">
        <v>15372</v>
      </c>
      <c r="C4421" t="s">
        <v>14</v>
      </c>
      <c r="D4421">
        <v>39.941209299999997</v>
      </c>
      <c r="E4421">
        <v>-75.152239100000003</v>
      </c>
      <c r="F4421" t="s">
        <v>15373</v>
      </c>
      <c r="G4421">
        <v>347</v>
      </c>
      <c r="H4421">
        <v>3</v>
      </c>
      <c r="I4421" t="s">
        <v>15401</v>
      </c>
      <c r="J4421">
        <v>2</v>
      </c>
      <c r="K4421" t="s">
        <v>15402</v>
      </c>
      <c r="L4421" t="s">
        <v>7246</v>
      </c>
    </row>
    <row r="4422" spans="1:12" x14ac:dyDescent="0.3">
      <c r="A4422" t="s">
        <v>15371</v>
      </c>
      <c r="B4422" t="s">
        <v>15372</v>
      </c>
      <c r="C4422" t="s">
        <v>14</v>
      </c>
      <c r="D4422">
        <v>39.941209299999997</v>
      </c>
      <c r="E4422">
        <v>-75.152239100000003</v>
      </c>
      <c r="F4422" t="s">
        <v>15373</v>
      </c>
      <c r="G4422">
        <v>347</v>
      </c>
      <c r="H4422">
        <v>3</v>
      </c>
      <c r="I4422" t="s">
        <v>15403</v>
      </c>
      <c r="J4422">
        <v>4</v>
      </c>
      <c r="K4422" t="s">
        <v>15404</v>
      </c>
      <c r="L4422" t="s">
        <v>15405</v>
      </c>
    </row>
    <row r="4423" spans="1:12" x14ac:dyDescent="0.3">
      <c r="A4423" t="s">
        <v>15406</v>
      </c>
      <c r="B4423" t="s">
        <v>15407</v>
      </c>
      <c r="C4423" t="s">
        <v>14</v>
      </c>
      <c r="D4423">
        <v>39.968839500000001</v>
      </c>
      <c r="E4423">
        <v>-75.135141300000001</v>
      </c>
      <c r="F4423" t="s">
        <v>15408</v>
      </c>
      <c r="G4423">
        <v>347</v>
      </c>
      <c r="H4423">
        <v>4</v>
      </c>
      <c r="I4423" t="s">
        <v>15409</v>
      </c>
      <c r="J4423">
        <v>5</v>
      </c>
      <c r="K4423" t="s">
        <v>15410</v>
      </c>
      <c r="L4423" t="s">
        <v>15411</v>
      </c>
    </row>
    <row r="4424" spans="1:12" x14ac:dyDescent="0.3">
      <c r="A4424" t="s">
        <v>15406</v>
      </c>
      <c r="B4424" t="s">
        <v>15407</v>
      </c>
      <c r="C4424" t="s">
        <v>14</v>
      </c>
      <c r="D4424">
        <v>39.968839500000001</v>
      </c>
      <c r="E4424">
        <v>-75.135141300000001</v>
      </c>
      <c r="F4424" t="s">
        <v>15408</v>
      </c>
      <c r="G4424">
        <v>347</v>
      </c>
      <c r="H4424">
        <v>4</v>
      </c>
      <c r="I4424" t="s">
        <v>15412</v>
      </c>
      <c r="J4424">
        <v>5</v>
      </c>
      <c r="K4424" t="s">
        <v>15413</v>
      </c>
      <c r="L4424" t="s">
        <v>15414</v>
      </c>
    </row>
    <row r="4425" spans="1:12" x14ac:dyDescent="0.3">
      <c r="A4425" t="s">
        <v>15406</v>
      </c>
      <c r="B4425" t="s">
        <v>15407</v>
      </c>
      <c r="C4425" t="s">
        <v>14</v>
      </c>
      <c r="D4425">
        <v>39.968839500000001</v>
      </c>
      <c r="E4425">
        <v>-75.135141300000001</v>
      </c>
      <c r="F4425" t="s">
        <v>15408</v>
      </c>
      <c r="G4425">
        <v>347</v>
      </c>
      <c r="H4425">
        <v>4</v>
      </c>
      <c r="I4425" t="s">
        <v>15415</v>
      </c>
      <c r="J4425">
        <v>3</v>
      </c>
      <c r="L4425" t="s">
        <v>4491</v>
      </c>
    </row>
    <row r="4426" spans="1:12" x14ac:dyDescent="0.3">
      <c r="A4426" t="s">
        <v>15406</v>
      </c>
      <c r="B4426" t="s">
        <v>15407</v>
      </c>
      <c r="C4426" t="s">
        <v>14</v>
      </c>
      <c r="D4426">
        <v>39.968839500000001</v>
      </c>
      <c r="E4426">
        <v>-75.135141300000001</v>
      </c>
      <c r="F4426" t="s">
        <v>15408</v>
      </c>
      <c r="G4426">
        <v>347</v>
      </c>
      <c r="H4426">
        <v>4</v>
      </c>
      <c r="I4426" t="s">
        <v>15416</v>
      </c>
      <c r="J4426">
        <v>4</v>
      </c>
      <c r="L4426" t="s">
        <v>2772</v>
      </c>
    </row>
    <row r="4427" spans="1:12" x14ac:dyDescent="0.3">
      <c r="A4427" t="s">
        <v>15406</v>
      </c>
      <c r="B4427" t="s">
        <v>15407</v>
      </c>
      <c r="C4427" t="s">
        <v>14</v>
      </c>
      <c r="D4427">
        <v>39.968839500000001</v>
      </c>
      <c r="E4427">
        <v>-75.135141300000001</v>
      </c>
      <c r="F4427" t="s">
        <v>15408</v>
      </c>
      <c r="G4427">
        <v>347</v>
      </c>
      <c r="H4427">
        <v>4</v>
      </c>
      <c r="I4427" t="s">
        <v>15417</v>
      </c>
      <c r="J4427">
        <v>5</v>
      </c>
      <c r="K4427" t="s">
        <v>15418</v>
      </c>
      <c r="L4427" t="s">
        <v>15419</v>
      </c>
    </row>
    <row r="4428" spans="1:12" x14ac:dyDescent="0.3">
      <c r="A4428" t="s">
        <v>15406</v>
      </c>
      <c r="B4428" t="s">
        <v>15407</v>
      </c>
      <c r="C4428" t="s">
        <v>14</v>
      </c>
      <c r="D4428">
        <v>39.968839500000001</v>
      </c>
      <c r="E4428">
        <v>-75.135141300000001</v>
      </c>
      <c r="F4428" t="s">
        <v>15408</v>
      </c>
      <c r="G4428">
        <v>347</v>
      </c>
      <c r="H4428">
        <v>4</v>
      </c>
      <c r="I4428" t="s">
        <v>15420</v>
      </c>
      <c r="J4428">
        <v>4</v>
      </c>
      <c r="L4428" t="s">
        <v>15421</v>
      </c>
    </row>
    <row r="4429" spans="1:12" x14ac:dyDescent="0.3">
      <c r="A4429" t="s">
        <v>15406</v>
      </c>
      <c r="B4429" t="s">
        <v>15407</v>
      </c>
      <c r="C4429" t="s">
        <v>14</v>
      </c>
      <c r="D4429">
        <v>39.968839500000001</v>
      </c>
      <c r="E4429">
        <v>-75.135141300000001</v>
      </c>
      <c r="F4429" t="s">
        <v>15408</v>
      </c>
      <c r="G4429">
        <v>347</v>
      </c>
      <c r="H4429">
        <v>4</v>
      </c>
      <c r="I4429" t="s">
        <v>15422</v>
      </c>
      <c r="J4429">
        <v>5</v>
      </c>
      <c r="K4429" t="s">
        <v>15423</v>
      </c>
      <c r="L4429" t="s">
        <v>15424</v>
      </c>
    </row>
    <row r="4430" spans="1:12" x14ac:dyDescent="0.3">
      <c r="A4430" t="s">
        <v>15406</v>
      </c>
      <c r="B4430" t="s">
        <v>15407</v>
      </c>
      <c r="C4430" t="s">
        <v>14</v>
      </c>
      <c r="D4430">
        <v>39.968839500000001</v>
      </c>
      <c r="E4430">
        <v>-75.135141300000001</v>
      </c>
      <c r="F4430" t="s">
        <v>15408</v>
      </c>
      <c r="G4430">
        <v>347</v>
      </c>
      <c r="H4430">
        <v>4</v>
      </c>
      <c r="I4430" t="s">
        <v>15425</v>
      </c>
      <c r="J4430">
        <v>4</v>
      </c>
      <c r="K4430" t="s">
        <v>15426</v>
      </c>
      <c r="L4430" t="s">
        <v>15427</v>
      </c>
    </row>
    <row r="4431" spans="1:12" x14ac:dyDescent="0.3">
      <c r="A4431" t="s">
        <v>15406</v>
      </c>
      <c r="B4431" t="s">
        <v>15407</v>
      </c>
      <c r="C4431" t="s">
        <v>14</v>
      </c>
      <c r="D4431">
        <v>39.968839500000001</v>
      </c>
      <c r="E4431">
        <v>-75.135141300000001</v>
      </c>
      <c r="F4431" t="s">
        <v>15408</v>
      </c>
      <c r="G4431">
        <v>347</v>
      </c>
      <c r="H4431">
        <v>4</v>
      </c>
      <c r="I4431" t="s">
        <v>15428</v>
      </c>
      <c r="J4431">
        <v>2</v>
      </c>
      <c r="K4431" t="s">
        <v>15429</v>
      </c>
      <c r="L4431" t="s">
        <v>15430</v>
      </c>
    </row>
    <row r="4432" spans="1:12" x14ac:dyDescent="0.3">
      <c r="A4432" t="s">
        <v>15406</v>
      </c>
      <c r="B4432" t="s">
        <v>15407</v>
      </c>
      <c r="C4432" t="s">
        <v>14</v>
      </c>
      <c r="D4432">
        <v>39.968839500000001</v>
      </c>
      <c r="E4432">
        <v>-75.135141300000001</v>
      </c>
      <c r="F4432" t="s">
        <v>15408</v>
      </c>
      <c r="G4432">
        <v>347</v>
      </c>
      <c r="H4432">
        <v>4</v>
      </c>
      <c r="I4432" t="s">
        <v>15431</v>
      </c>
      <c r="J4432">
        <v>5</v>
      </c>
      <c r="K4432" t="s">
        <v>15432</v>
      </c>
      <c r="L4432" t="s">
        <v>15433</v>
      </c>
    </row>
    <row r="4433" spans="1:18" x14ac:dyDescent="0.3">
      <c r="A4433" t="s">
        <v>15434</v>
      </c>
      <c r="B4433" t="s">
        <v>15435</v>
      </c>
      <c r="C4433" t="s">
        <v>14</v>
      </c>
      <c r="D4433">
        <v>39.948410099999997</v>
      </c>
      <c r="E4433">
        <v>-75.174132999999998</v>
      </c>
      <c r="F4433" t="s">
        <v>15436</v>
      </c>
      <c r="G4433">
        <v>346</v>
      </c>
      <c r="H4433">
        <v>4.5</v>
      </c>
      <c r="I4433" t="s">
        <v>15437</v>
      </c>
      <c r="J4433">
        <v>1</v>
      </c>
      <c r="K4433" t="s">
        <v>15438</v>
      </c>
      <c r="L4433" t="s">
        <v>15439</v>
      </c>
    </row>
    <row r="4434" spans="1:18" x14ac:dyDescent="0.3">
      <c r="A4434" t="s">
        <v>15434</v>
      </c>
      <c r="B4434" t="s">
        <v>15435</v>
      </c>
      <c r="C4434" t="s">
        <v>14</v>
      </c>
      <c r="D4434">
        <v>39.948410099999997</v>
      </c>
      <c r="E4434">
        <v>-75.174132999999998</v>
      </c>
      <c r="F4434" t="s">
        <v>15436</v>
      </c>
      <c r="G4434">
        <v>346</v>
      </c>
      <c r="H4434">
        <v>4.5</v>
      </c>
      <c r="I4434" t="s">
        <v>15440</v>
      </c>
      <c r="J4434">
        <v>5</v>
      </c>
      <c r="K4434" t="s">
        <v>15441</v>
      </c>
      <c r="L4434" t="s">
        <v>15442</v>
      </c>
    </row>
    <row r="4435" spans="1:18" x14ac:dyDescent="0.3">
      <c r="A4435" t="s">
        <v>15434</v>
      </c>
      <c r="B4435" t="s">
        <v>15435</v>
      </c>
      <c r="C4435" t="s">
        <v>14</v>
      </c>
      <c r="D4435">
        <v>39.948410099999997</v>
      </c>
      <c r="E4435">
        <v>-75.174132999999998</v>
      </c>
      <c r="F4435" t="s">
        <v>15436</v>
      </c>
      <c r="G4435">
        <v>346</v>
      </c>
      <c r="H4435">
        <v>4.5</v>
      </c>
      <c r="I4435" t="s">
        <v>15443</v>
      </c>
      <c r="J4435">
        <v>5</v>
      </c>
      <c r="K4435" t="s">
        <v>15444</v>
      </c>
      <c r="L4435" t="s">
        <v>7240</v>
      </c>
    </row>
    <row r="4436" spans="1:18" x14ac:dyDescent="0.3">
      <c r="A4436" t="s">
        <v>15434</v>
      </c>
      <c r="B4436" t="s">
        <v>15435</v>
      </c>
      <c r="C4436" t="s">
        <v>14</v>
      </c>
      <c r="D4436">
        <v>39.948410099999997</v>
      </c>
      <c r="E4436">
        <v>-75.174132999999998</v>
      </c>
      <c r="F4436" t="s">
        <v>15436</v>
      </c>
      <c r="G4436">
        <v>346</v>
      </c>
      <c r="H4436">
        <v>4.5</v>
      </c>
      <c r="I4436" t="s">
        <v>15445</v>
      </c>
      <c r="J4436">
        <v>4</v>
      </c>
      <c r="K4436" t="s">
        <v>15446</v>
      </c>
      <c r="L4436" t="s">
        <v>15447</v>
      </c>
    </row>
    <row r="4437" spans="1:18" x14ac:dyDescent="0.3">
      <c r="A4437" t="s">
        <v>15434</v>
      </c>
      <c r="B4437" t="s">
        <v>15435</v>
      </c>
      <c r="C4437" t="s">
        <v>14</v>
      </c>
      <c r="D4437">
        <v>39.948410099999997</v>
      </c>
      <c r="E4437">
        <v>-75.174132999999998</v>
      </c>
      <c r="F4437" t="s">
        <v>15436</v>
      </c>
      <c r="G4437">
        <v>346</v>
      </c>
      <c r="H4437">
        <v>4.5</v>
      </c>
      <c r="I4437" t="s">
        <v>15448</v>
      </c>
      <c r="J4437">
        <v>5</v>
      </c>
      <c r="K4437" t="s">
        <v>15449</v>
      </c>
      <c r="L4437" t="s">
        <v>15450</v>
      </c>
    </row>
    <row r="4438" spans="1:18" x14ac:dyDescent="0.3">
      <c r="A4438" t="s">
        <v>15434</v>
      </c>
      <c r="B4438" t="s">
        <v>15435</v>
      </c>
      <c r="C4438" t="s">
        <v>14</v>
      </c>
      <c r="D4438">
        <v>39.948410099999997</v>
      </c>
      <c r="E4438">
        <v>-75.174132999999998</v>
      </c>
      <c r="F4438" t="s">
        <v>15436</v>
      </c>
      <c r="G4438">
        <v>346</v>
      </c>
      <c r="H4438">
        <v>4.5</v>
      </c>
      <c r="I4438" t="s">
        <v>15451</v>
      </c>
      <c r="J4438">
        <v>5</v>
      </c>
      <c r="K4438" t="s">
        <v>15452</v>
      </c>
      <c r="L4438" t="s">
        <v>15453</v>
      </c>
      <c r="M4438" t="s">
        <v>15454</v>
      </c>
      <c r="N4438" t="s">
        <v>15455</v>
      </c>
      <c r="O4438" t="s">
        <v>15456</v>
      </c>
      <c r="P4438" t="s">
        <v>15457</v>
      </c>
      <c r="Q4438" t="s">
        <v>15458</v>
      </c>
      <c r="R4438" t="s">
        <v>15459</v>
      </c>
    </row>
    <row r="4439" spans="1:18" x14ac:dyDescent="0.3">
      <c r="A4439" t="s">
        <v>15434</v>
      </c>
      <c r="B4439" t="s">
        <v>15435</v>
      </c>
      <c r="C4439" t="s">
        <v>14</v>
      </c>
      <c r="D4439">
        <v>39.948410099999997</v>
      </c>
      <c r="E4439">
        <v>-75.174132999999998</v>
      </c>
      <c r="F4439" t="s">
        <v>15436</v>
      </c>
      <c r="G4439">
        <v>346</v>
      </c>
      <c r="H4439">
        <v>4.5</v>
      </c>
      <c r="I4439" t="s">
        <v>15460</v>
      </c>
      <c r="J4439">
        <v>5</v>
      </c>
      <c r="L4439" t="s">
        <v>15461</v>
      </c>
    </row>
    <row r="4440" spans="1:18" x14ac:dyDescent="0.3">
      <c r="A4440" t="s">
        <v>15434</v>
      </c>
      <c r="B4440" t="s">
        <v>15435</v>
      </c>
      <c r="C4440" t="s">
        <v>14</v>
      </c>
      <c r="D4440">
        <v>39.948410099999997</v>
      </c>
      <c r="E4440">
        <v>-75.174132999999998</v>
      </c>
      <c r="F4440" t="s">
        <v>15436</v>
      </c>
      <c r="G4440">
        <v>346</v>
      </c>
      <c r="H4440">
        <v>4.5</v>
      </c>
      <c r="I4440" t="s">
        <v>15462</v>
      </c>
      <c r="J4440">
        <v>5</v>
      </c>
      <c r="L4440" t="s">
        <v>7974</v>
      </c>
    </row>
    <row r="4441" spans="1:18" x14ac:dyDescent="0.3">
      <c r="A4441" t="s">
        <v>15434</v>
      </c>
      <c r="B4441" t="s">
        <v>15435</v>
      </c>
      <c r="C4441" t="s">
        <v>14</v>
      </c>
      <c r="D4441">
        <v>39.948410099999997</v>
      </c>
      <c r="E4441">
        <v>-75.174132999999998</v>
      </c>
      <c r="F4441" t="s">
        <v>15436</v>
      </c>
      <c r="G4441">
        <v>346</v>
      </c>
      <c r="H4441">
        <v>4.5</v>
      </c>
      <c r="I4441" t="s">
        <v>15463</v>
      </c>
      <c r="J4441">
        <v>5</v>
      </c>
      <c r="K4441" t="s">
        <v>15464</v>
      </c>
      <c r="L4441" t="s">
        <v>15465</v>
      </c>
    </row>
    <row r="4442" spans="1:18" x14ac:dyDescent="0.3">
      <c r="A4442" t="s">
        <v>15434</v>
      </c>
      <c r="B4442" t="s">
        <v>15435</v>
      </c>
      <c r="C4442" t="s">
        <v>14</v>
      </c>
      <c r="D4442">
        <v>39.948410099999997</v>
      </c>
      <c r="E4442">
        <v>-75.174132999999998</v>
      </c>
      <c r="F4442" t="s">
        <v>15436</v>
      </c>
      <c r="G4442">
        <v>346</v>
      </c>
      <c r="H4442">
        <v>4.5</v>
      </c>
      <c r="I4442" t="s">
        <v>15466</v>
      </c>
      <c r="J4442">
        <v>5</v>
      </c>
      <c r="K4442" t="s">
        <v>15467</v>
      </c>
      <c r="L4442" t="s">
        <v>11098</v>
      </c>
    </row>
    <row r="4443" spans="1:18" x14ac:dyDescent="0.3">
      <c r="A4443" t="s">
        <v>15468</v>
      </c>
      <c r="B4443" t="s">
        <v>15469</v>
      </c>
      <c r="C4443" t="s">
        <v>14</v>
      </c>
      <c r="D4443">
        <v>39.957297737899999</v>
      </c>
      <c r="E4443">
        <v>-75.192043723300003</v>
      </c>
      <c r="F4443" t="s">
        <v>15470</v>
      </c>
      <c r="G4443">
        <v>343</v>
      </c>
      <c r="H4443">
        <v>3.5</v>
      </c>
      <c r="I4443" t="s">
        <v>15471</v>
      </c>
      <c r="J4443">
        <v>3</v>
      </c>
      <c r="K4443" t="s">
        <v>15472</v>
      </c>
      <c r="L4443" t="s">
        <v>15473</v>
      </c>
    </row>
    <row r="4444" spans="1:18" x14ac:dyDescent="0.3">
      <c r="A4444" t="s">
        <v>15468</v>
      </c>
      <c r="B4444" t="s">
        <v>15469</v>
      </c>
      <c r="C4444" t="s">
        <v>14</v>
      </c>
      <c r="D4444">
        <v>39.957297737899999</v>
      </c>
      <c r="E4444">
        <v>-75.192043723300003</v>
      </c>
      <c r="F4444" t="s">
        <v>15470</v>
      </c>
      <c r="G4444">
        <v>343</v>
      </c>
      <c r="H4444">
        <v>3.5</v>
      </c>
      <c r="I4444" t="s">
        <v>15474</v>
      </c>
      <c r="J4444">
        <v>4</v>
      </c>
      <c r="K4444" t="s">
        <v>15475</v>
      </c>
      <c r="L4444" t="s">
        <v>15476</v>
      </c>
    </row>
    <row r="4445" spans="1:18" x14ac:dyDescent="0.3">
      <c r="A4445" t="s">
        <v>15468</v>
      </c>
      <c r="B4445" t="s">
        <v>15469</v>
      </c>
      <c r="C4445" t="s">
        <v>14</v>
      </c>
      <c r="D4445">
        <v>39.957297737899999</v>
      </c>
      <c r="E4445">
        <v>-75.192043723300003</v>
      </c>
      <c r="F4445" t="s">
        <v>15470</v>
      </c>
      <c r="G4445">
        <v>343</v>
      </c>
      <c r="H4445">
        <v>3.5</v>
      </c>
      <c r="I4445" t="s">
        <v>15477</v>
      </c>
      <c r="J4445">
        <v>5</v>
      </c>
      <c r="L4445" t="s">
        <v>15478</v>
      </c>
    </row>
    <row r="4446" spans="1:18" x14ac:dyDescent="0.3">
      <c r="A4446" t="s">
        <v>15468</v>
      </c>
      <c r="B4446" t="s">
        <v>15469</v>
      </c>
      <c r="C4446" t="s">
        <v>14</v>
      </c>
      <c r="D4446">
        <v>39.957297737899999</v>
      </c>
      <c r="E4446">
        <v>-75.192043723300003</v>
      </c>
      <c r="F4446" t="s">
        <v>15470</v>
      </c>
      <c r="G4446">
        <v>343</v>
      </c>
      <c r="H4446">
        <v>3.5</v>
      </c>
      <c r="I4446" t="s">
        <v>15479</v>
      </c>
      <c r="J4446">
        <v>4</v>
      </c>
      <c r="K4446" t="s">
        <v>15480</v>
      </c>
      <c r="L4446" t="s">
        <v>15481</v>
      </c>
    </row>
    <row r="4447" spans="1:18" x14ac:dyDescent="0.3">
      <c r="A4447" t="s">
        <v>15468</v>
      </c>
      <c r="B4447" t="s">
        <v>15469</v>
      </c>
      <c r="C4447" t="s">
        <v>14</v>
      </c>
      <c r="D4447">
        <v>39.957297737899999</v>
      </c>
      <c r="E4447">
        <v>-75.192043723300003</v>
      </c>
      <c r="F4447" t="s">
        <v>15470</v>
      </c>
      <c r="G4447">
        <v>343</v>
      </c>
      <c r="H4447">
        <v>3.5</v>
      </c>
      <c r="I4447" t="s">
        <v>15482</v>
      </c>
      <c r="J4447">
        <v>4</v>
      </c>
      <c r="K4447" t="s">
        <v>15483</v>
      </c>
      <c r="L4447" t="s">
        <v>15484</v>
      </c>
    </row>
    <row r="4448" spans="1:18" x14ac:dyDescent="0.3">
      <c r="A4448" t="s">
        <v>15468</v>
      </c>
      <c r="B4448" t="s">
        <v>15469</v>
      </c>
      <c r="C4448" t="s">
        <v>14</v>
      </c>
      <c r="D4448">
        <v>39.957297737899999</v>
      </c>
      <c r="E4448">
        <v>-75.192043723300003</v>
      </c>
      <c r="F4448" t="s">
        <v>15470</v>
      </c>
      <c r="G4448">
        <v>343</v>
      </c>
      <c r="H4448">
        <v>3.5</v>
      </c>
      <c r="I4448" t="s">
        <v>15485</v>
      </c>
      <c r="J4448">
        <v>3</v>
      </c>
      <c r="L4448" t="s">
        <v>15486</v>
      </c>
    </row>
    <row r="4449" spans="1:12" x14ac:dyDescent="0.3">
      <c r="A4449" t="s">
        <v>15468</v>
      </c>
      <c r="B4449" t="s">
        <v>15469</v>
      </c>
      <c r="C4449" t="s">
        <v>14</v>
      </c>
      <c r="D4449">
        <v>39.957297737899999</v>
      </c>
      <c r="E4449">
        <v>-75.192043723300003</v>
      </c>
      <c r="F4449" t="s">
        <v>15470</v>
      </c>
      <c r="G4449">
        <v>343</v>
      </c>
      <c r="H4449">
        <v>3.5</v>
      </c>
      <c r="I4449" t="s">
        <v>15487</v>
      </c>
      <c r="J4449">
        <v>2</v>
      </c>
      <c r="K4449" t="s">
        <v>15488</v>
      </c>
      <c r="L4449" t="s">
        <v>15489</v>
      </c>
    </row>
    <row r="4450" spans="1:12" x14ac:dyDescent="0.3">
      <c r="A4450" t="s">
        <v>15468</v>
      </c>
      <c r="B4450" t="s">
        <v>15469</v>
      </c>
      <c r="C4450" t="s">
        <v>14</v>
      </c>
      <c r="D4450">
        <v>39.957297737899999</v>
      </c>
      <c r="E4450">
        <v>-75.192043723300003</v>
      </c>
      <c r="F4450" t="s">
        <v>15470</v>
      </c>
      <c r="G4450">
        <v>343</v>
      </c>
      <c r="H4450">
        <v>3.5</v>
      </c>
      <c r="I4450" t="s">
        <v>15490</v>
      </c>
      <c r="J4450">
        <v>3</v>
      </c>
      <c r="K4450" t="s">
        <v>15491</v>
      </c>
      <c r="L4450" t="s">
        <v>15492</v>
      </c>
    </row>
    <row r="4451" spans="1:12" x14ac:dyDescent="0.3">
      <c r="A4451" t="s">
        <v>15468</v>
      </c>
      <c r="B4451" t="s">
        <v>15469</v>
      </c>
      <c r="C4451" t="s">
        <v>14</v>
      </c>
      <c r="D4451">
        <v>39.957297737899999</v>
      </c>
      <c r="E4451">
        <v>-75.192043723300003</v>
      </c>
      <c r="F4451" t="s">
        <v>15470</v>
      </c>
      <c r="G4451">
        <v>343</v>
      </c>
      <c r="H4451">
        <v>3.5</v>
      </c>
      <c r="I4451" t="s">
        <v>15493</v>
      </c>
      <c r="J4451">
        <v>3</v>
      </c>
      <c r="K4451" t="s">
        <v>15494</v>
      </c>
      <c r="L4451" t="s">
        <v>15495</v>
      </c>
    </row>
    <row r="4452" spans="1:12" x14ac:dyDescent="0.3">
      <c r="A4452" t="s">
        <v>15468</v>
      </c>
      <c r="B4452" t="s">
        <v>15469</v>
      </c>
      <c r="C4452" t="s">
        <v>14</v>
      </c>
      <c r="D4452">
        <v>39.957297737899999</v>
      </c>
      <c r="E4452">
        <v>-75.192043723300003</v>
      </c>
      <c r="F4452" t="s">
        <v>15470</v>
      </c>
      <c r="G4452">
        <v>343</v>
      </c>
      <c r="H4452">
        <v>3.5</v>
      </c>
      <c r="I4452" t="s">
        <v>15496</v>
      </c>
      <c r="J4452">
        <v>3</v>
      </c>
      <c r="L4452" t="s">
        <v>11513</v>
      </c>
    </row>
    <row r="4453" spans="1:12" x14ac:dyDescent="0.3">
      <c r="A4453" t="s">
        <v>15497</v>
      </c>
      <c r="B4453" t="s">
        <v>15498</v>
      </c>
      <c r="C4453" t="s">
        <v>14</v>
      </c>
      <c r="D4453">
        <v>39.9487531332</v>
      </c>
      <c r="E4453">
        <v>-75.160094958200006</v>
      </c>
      <c r="F4453" t="s">
        <v>15499</v>
      </c>
      <c r="G4453">
        <v>341</v>
      </c>
      <c r="H4453">
        <v>3</v>
      </c>
      <c r="I4453" t="s">
        <v>15500</v>
      </c>
      <c r="J4453">
        <v>4</v>
      </c>
      <c r="K4453" t="s">
        <v>15501</v>
      </c>
      <c r="L4453" t="s">
        <v>15502</v>
      </c>
    </row>
    <row r="4454" spans="1:12" x14ac:dyDescent="0.3">
      <c r="A4454" t="s">
        <v>15497</v>
      </c>
      <c r="B4454" t="s">
        <v>15498</v>
      </c>
      <c r="C4454" t="s">
        <v>14</v>
      </c>
      <c r="D4454">
        <v>39.9487531332</v>
      </c>
      <c r="E4454">
        <v>-75.160094958200006</v>
      </c>
      <c r="F4454" t="s">
        <v>15499</v>
      </c>
      <c r="G4454">
        <v>341</v>
      </c>
      <c r="H4454">
        <v>3</v>
      </c>
      <c r="I4454" t="s">
        <v>15503</v>
      </c>
      <c r="J4454">
        <v>2</v>
      </c>
      <c r="K4454" t="s">
        <v>15504</v>
      </c>
      <c r="L4454" t="s">
        <v>2565</v>
      </c>
    </row>
    <row r="4455" spans="1:12" x14ac:dyDescent="0.3">
      <c r="A4455" t="s">
        <v>15497</v>
      </c>
      <c r="B4455" t="s">
        <v>15498</v>
      </c>
      <c r="C4455" t="s">
        <v>14</v>
      </c>
      <c r="D4455">
        <v>39.9487531332</v>
      </c>
      <c r="E4455">
        <v>-75.160094958200006</v>
      </c>
      <c r="F4455" t="s">
        <v>15499</v>
      </c>
      <c r="G4455">
        <v>341</v>
      </c>
      <c r="H4455">
        <v>3</v>
      </c>
      <c r="I4455" t="s">
        <v>15505</v>
      </c>
      <c r="J4455">
        <v>5</v>
      </c>
      <c r="K4455" t="s">
        <v>15506</v>
      </c>
      <c r="L4455" t="s">
        <v>15507</v>
      </c>
    </row>
    <row r="4456" spans="1:12" x14ac:dyDescent="0.3">
      <c r="A4456" t="s">
        <v>15497</v>
      </c>
      <c r="B4456" t="s">
        <v>15498</v>
      </c>
      <c r="C4456" t="s">
        <v>14</v>
      </c>
      <c r="D4456">
        <v>39.9487531332</v>
      </c>
      <c r="E4456">
        <v>-75.160094958200006</v>
      </c>
      <c r="F4456" t="s">
        <v>15499</v>
      </c>
      <c r="G4456">
        <v>341</v>
      </c>
      <c r="H4456">
        <v>3</v>
      </c>
      <c r="I4456" t="s">
        <v>15508</v>
      </c>
      <c r="J4456">
        <v>5</v>
      </c>
      <c r="L4456" t="s">
        <v>15509</v>
      </c>
    </row>
    <row r="4457" spans="1:12" x14ac:dyDescent="0.3">
      <c r="A4457" t="s">
        <v>15497</v>
      </c>
      <c r="B4457" t="s">
        <v>15498</v>
      </c>
      <c r="C4457" t="s">
        <v>14</v>
      </c>
      <c r="D4457">
        <v>39.9487531332</v>
      </c>
      <c r="E4457">
        <v>-75.160094958200006</v>
      </c>
      <c r="F4457" t="s">
        <v>15499</v>
      </c>
      <c r="G4457">
        <v>341</v>
      </c>
      <c r="H4457">
        <v>3</v>
      </c>
      <c r="I4457" t="s">
        <v>15510</v>
      </c>
      <c r="J4457">
        <v>5</v>
      </c>
      <c r="K4457" t="s">
        <v>15511</v>
      </c>
      <c r="L4457" t="s">
        <v>3039</v>
      </c>
    </row>
    <row r="4458" spans="1:12" x14ac:dyDescent="0.3">
      <c r="A4458" t="s">
        <v>15497</v>
      </c>
      <c r="B4458" t="s">
        <v>15498</v>
      </c>
      <c r="C4458" t="s">
        <v>14</v>
      </c>
      <c r="D4458">
        <v>39.9487531332</v>
      </c>
      <c r="E4458">
        <v>-75.160094958200006</v>
      </c>
      <c r="F4458" t="s">
        <v>15499</v>
      </c>
      <c r="G4458">
        <v>341</v>
      </c>
      <c r="H4458">
        <v>3</v>
      </c>
      <c r="I4458" t="s">
        <v>15512</v>
      </c>
      <c r="J4458">
        <v>4</v>
      </c>
      <c r="K4458" t="s">
        <v>15513</v>
      </c>
      <c r="L4458" t="s">
        <v>15514</v>
      </c>
    </row>
    <row r="4459" spans="1:12" x14ac:dyDescent="0.3">
      <c r="A4459" t="s">
        <v>15497</v>
      </c>
      <c r="B4459" t="s">
        <v>15498</v>
      </c>
      <c r="C4459" t="s">
        <v>14</v>
      </c>
      <c r="D4459">
        <v>39.9487531332</v>
      </c>
      <c r="E4459">
        <v>-75.160094958200006</v>
      </c>
      <c r="F4459" t="s">
        <v>15499</v>
      </c>
      <c r="G4459">
        <v>341</v>
      </c>
      <c r="H4459">
        <v>3</v>
      </c>
      <c r="I4459" t="s">
        <v>15515</v>
      </c>
      <c r="J4459">
        <v>4</v>
      </c>
      <c r="K4459" t="s">
        <v>15516</v>
      </c>
      <c r="L4459" t="s">
        <v>2785</v>
      </c>
    </row>
    <row r="4460" spans="1:12" x14ac:dyDescent="0.3">
      <c r="A4460" t="s">
        <v>15497</v>
      </c>
      <c r="B4460" t="s">
        <v>15498</v>
      </c>
      <c r="C4460" t="s">
        <v>14</v>
      </c>
      <c r="D4460">
        <v>39.9487531332</v>
      </c>
      <c r="E4460">
        <v>-75.160094958200006</v>
      </c>
      <c r="F4460" t="s">
        <v>15499</v>
      </c>
      <c r="G4460">
        <v>341</v>
      </c>
      <c r="H4460">
        <v>3</v>
      </c>
      <c r="I4460" t="s">
        <v>15517</v>
      </c>
      <c r="J4460">
        <v>3</v>
      </c>
      <c r="L4460" t="s">
        <v>15518</v>
      </c>
    </row>
    <row r="4461" spans="1:12" x14ac:dyDescent="0.3">
      <c r="A4461" t="s">
        <v>15497</v>
      </c>
      <c r="B4461" t="s">
        <v>15498</v>
      </c>
      <c r="C4461" t="s">
        <v>14</v>
      </c>
      <c r="D4461">
        <v>39.9487531332</v>
      </c>
      <c r="E4461">
        <v>-75.160094958200006</v>
      </c>
      <c r="F4461" t="s">
        <v>15499</v>
      </c>
      <c r="G4461">
        <v>341</v>
      </c>
      <c r="H4461">
        <v>3</v>
      </c>
      <c r="I4461" t="s">
        <v>15519</v>
      </c>
      <c r="J4461">
        <v>4</v>
      </c>
      <c r="K4461" t="s">
        <v>15520</v>
      </c>
      <c r="L4461" t="s">
        <v>15521</v>
      </c>
    </row>
    <row r="4462" spans="1:12" x14ac:dyDescent="0.3">
      <c r="A4462" t="s">
        <v>15497</v>
      </c>
      <c r="B4462" t="s">
        <v>15498</v>
      </c>
      <c r="C4462" t="s">
        <v>14</v>
      </c>
      <c r="D4462">
        <v>39.9487531332</v>
      </c>
      <c r="E4462">
        <v>-75.160094958200006</v>
      </c>
      <c r="F4462" t="s">
        <v>15499</v>
      </c>
      <c r="G4462">
        <v>341</v>
      </c>
      <c r="H4462">
        <v>3</v>
      </c>
      <c r="I4462" t="s">
        <v>15522</v>
      </c>
      <c r="J4462">
        <v>5</v>
      </c>
      <c r="K4462" t="s">
        <v>15523</v>
      </c>
      <c r="L4462" t="s">
        <v>15524</v>
      </c>
    </row>
    <row r="4463" spans="1:12" x14ac:dyDescent="0.3">
      <c r="A4463" t="s">
        <v>15525</v>
      </c>
      <c r="B4463" t="s">
        <v>15526</v>
      </c>
      <c r="C4463" t="s">
        <v>14</v>
      </c>
      <c r="D4463">
        <v>39.948422299999997</v>
      </c>
      <c r="E4463">
        <v>-75.169290099999998</v>
      </c>
      <c r="F4463" t="s">
        <v>15527</v>
      </c>
      <c r="G4463">
        <v>339</v>
      </c>
      <c r="H4463">
        <v>3.5</v>
      </c>
      <c r="I4463" t="s">
        <v>15528</v>
      </c>
      <c r="J4463">
        <v>5</v>
      </c>
      <c r="K4463" t="s">
        <v>15529</v>
      </c>
      <c r="L4463" t="s">
        <v>8623</v>
      </c>
    </row>
    <row r="4464" spans="1:12" x14ac:dyDescent="0.3">
      <c r="A4464" t="s">
        <v>15525</v>
      </c>
      <c r="B4464" t="s">
        <v>15526</v>
      </c>
      <c r="C4464" t="s">
        <v>14</v>
      </c>
      <c r="D4464">
        <v>39.948422299999997</v>
      </c>
      <c r="E4464">
        <v>-75.169290099999998</v>
      </c>
      <c r="F4464" t="s">
        <v>15527</v>
      </c>
      <c r="G4464">
        <v>339</v>
      </c>
      <c r="H4464">
        <v>3.5</v>
      </c>
      <c r="I4464" t="s">
        <v>15530</v>
      </c>
      <c r="J4464">
        <v>4</v>
      </c>
      <c r="L4464" t="s">
        <v>15531</v>
      </c>
    </row>
    <row r="4465" spans="1:20" x14ac:dyDescent="0.3">
      <c r="A4465" t="s">
        <v>15525</v>
      </c>
      <c r="B4465" t="s">
        <v>15526</v>
      </c>
      <c r="C4465" t="s">
        <v>14</v>
      </c>
      <c r="D4465">
        <v>39.948422299999997</v>
      </c>
      <c r="E4465">
        <v>-75.169290099999998</v>
      </c>
      <c r="F4465" t="s">
        <v>15527</v>
      </c>
      <c r="G4465">
        <v>339</v>
      </c>
      <c r="H4465">
        <v>3.5</v>
      </c>
      <c r="I4465" t="s">
        <v>15532</v>
      </c>
      <c r="J4465">
        <v>5</v>
      </c>
      <c r="K4465" t="s">
        <v>15533</v>
      </c>
      <c r="L4465" t="s">
        <v>15534</v>
      </c>
    </row>
    <row r="4466" spans="1:20" x14ac:dyDescent="0.3">
      <c r="A4466" t="s">
        <v>15525</v>
      </c>
      <c r="B4466" t="s">
        <v>15526</v>
      </c>
      <c r="C4466" t="s">
        <v>14</v>
      </c>
      <c r="D4466">
        <v>39.948422299999997</v>
      </c>
      <c r="E4466">
        <v>-75.169290099999998</v>
      </c>
      <c r="F4466" t="s">
        <v>15527</v>
      </c>
      <c r="G4466">
        <v>339</v>
      </c>
      <c r="H4466">
        <v>3.5</v>
      </c>
      <c r="I4466" t="s">
        <v>15535</v>
      </c>
      <c r="J4466">
        <v>4</v>
      </c>
      <c r="K4466" t="s">
        <v>15536</v>
      </c>
      <c r="L4466" t="s">
        <v>15537</v>
      </c>
    </row>
    <row r="4467" spans="1:20" x14ac:dyDescent="0.3">
      <c r="A4467" t="s">
        <v>15525</v>
      </c>
      <c r="B4467" t="s">
        <v>15526</v>
      </c>
      <c r="C4467" t="s">
        <v>14</v>
      </c>
      <c r="D4467">
        <v>39.948422299999997</v>
      </c>
      <c r="E4467">
        <v>-75.169290099999998</v>
      </c>
      <c r="F4467" t="s">
        <v>15527</v>
      </c>
      <c r="G4467">
        <v>339</v>
      </c>
      <c r="H4467">
        <v>3.5</v>
      </c>
      <c r="I4467" t="s">
        <v>15538</v>
      </c>
      <c r="J4467">
        <v>4</v>
      </c>
      <c r="K4467" t="s">
        <v>15539</v>
      </c>
      <c r="L4467" t="s">
        <v>1305</v>
      </c>
    </row>
    <row r="4468" spans="1:20" x14ac:dyDescent="0.3">
      <c r="A4468" t="s">
        <v>15525</v>
      </c>
      <c r="B4468" t="s">
        <v>15526</v>
      </c>
      <c r="C4468" t="s">
        <v>14</v>
      </c>
      <c r="D4468">
        <v>39.948422299999997</v>
      </c>
      <c r="E4468">
        <v>-75.169290099999998</v>
      </c>
      <c r="F4468" t="s">
        <v>15527</v>
      </c>
      <c r="G4468">
        <v>339</v>
      </c>
      <c r="H4468">
        <v>3.5</v>
      </c>
      <c r="I4468" t="s">
        <v>15540</v>
      </c>
      <c r="J4468">
        <v>5</v>
      </c>
      <c r="L4468" t="s">
        <v>15541</v>
      </c>
    </row>
    <row r="4469" spans="1:20" x14ac:dyDescent="0.3">
      <c r="A4469" t="s">
        <v>15525</v>
      </c>
      <c r="B4469" t="s">
        <v>15526</v>
      </c>
      <c r="C4469" t="s">
        <v>14</v>
      </c>
      <c r="D4469">
        <v>39.948422299999997</v>
      </c>
      <c r="E4469">
        <v>-75.169290099999998</v>
      </c>
      <c r="F4469" t="s">
        <v>15527</v>
      </c>
      <c r="G4469">
        <v>339</v>
      </c>
      <c r="H4469">
        <v>3.5</v>
      </c>
      <c r="I4469" t="s">
        <v>15542</v>
      </c>
      <c r="J4469">
        <v>4</v>
      </c>
      <c r="K4469" t="s">
        <v>15543</v>
      </c>
      <c r="L4469" t="s">
        <v>4996</v>
      </c>
    </row>
    <row r="4470" spans="1:20" x14ac:dyDescent="0.3">
      <c r="A4470" t="s">
        <v>15525</v>
      </c>
      <c r="B4470" t="s">
        <v>15526</v>
      </c>
      <c r="C4470" t="s">
        <v>14</v>
      </c>
      <c r="D4470">
        <v>39.948422299999997</v>
      </c>
      <c r="E4470">
        <v>-75.169290099999998</v>
      </c>
      <c r="F4470" t="s">
        <v>15527</v>
      </c>
      <c r="G4470">
        <v>339</v>
      </c>
      <c r="H4470">
        <v>3.5</v>
      </c>
      <c r="I4470" t="s">
        <v>15544</v>
      </c>
      <c r="J4470">
        <v>3</v>
      </c>
      <c r="K4470" t="s">
        <v>15545</v>
      </c>
      <c r="L4470" t="s">
        <v>15546</v>
      </c>
    </row>
    <row r="4471" spans="1:20" x14ac:dyDescent="0.3">
      <c r="A4471" t="s">
        <v>15525</v>
      </c>
      <c r="B4471" t="s">
        <v>15526</v>
      </c>
      <c r="C4471" t="s">
        <v>14</v>
      </c>
      <c r="D4471">
        <v>39.948422299999997</v>
      </c>
      <c r="E4471">
        <v>-75.169290099999998</v>
      </c>
      <c r="F4471" t="s">
        <v>15527</v>
      </c>
      <c r="G4471">
        <v>339</v>
      </c>
      <c r="H4471">
        <v>3.5</v>
      </c>
      <c r="I4471" t="s">
        <v>15547</v>
      </c>
      <c r="J4471">
        <v>3</v>
      </c>
      <c r="K4471" t="s">
        <v>15548</v>
      </c>
      <c r="L4471" t="s">
        <v>15549</v>
      </c>
      <c r="M4471" t="s">
        <v>15550</v>
      </c>
      <c r="N4471" t="s">
        <v>15551</v>
      </c>
      <c r="O4471" t="s">
        <v>15552</v>
      </c>
      <c r="P4471" t="s">
        <v>15553</v>
      </c>
      <c r="Q4471" t="s">
        <v>15554</v>
      </c>
      <c r="R4471" t="s">
        <v>15555</v>
      </c>
      <c r="S4471" t="s">
        <v>15556</v>
      </c>
      <c r="T4471" t="s">
        <v>15557</v>
      </c>
    </row>
    <row r="4472" spans="1:20" x14ac:dyDescent="0.3">
      <c r="A4472" t="s">
        <v>15525</v>
      </c>
      <c r="B4472" t="s">
        <v>15526</v>
      </c>
      <c r="C4472" t="s">
        <v>14</v>
      </c>
      <c r="D4472">
        <v>39.948422299999997</v>
      </c>
      <c r="E4472">
        <v>-75.169290099999998</v>
      </c>
      <c r="F4472" t="s">
        <v>15527</v>
      </c>
      <c r="G4472">
        <v>339</v>
      </c>
      <c r="H4472">
        <v>3.5</v>
      </c>
      <c r="I4472" t="s">
        <v>15558</v>
      </c>
      <c r="J4472">
        <v>1</v>
      </c>
      <c r="K4472" t="s">
        <v>15559</v>
      </c>
      <c r="L4472" t="s">
        <v>15560</v>
      </c>
    </row>
    <row r="4473" spans="1:20" x14ac:dyDescent="0.3">
      <c r="A4473" t="s">
        <v>15561</v>
      </c>
      <c r="B4473" t="s">
        <v>15562</v>
      </c>
      <c r="C4473" t="s">
        <v>14</v>
      </c>
      <c r="D4473">
        <v>39.950220999999999</v>
      </c>
      <c r="E4473">
        <v>-75.166583000000003</v>
      </c>
      <c r="F4473" t="s">
        <v>15563</v>
      </c>
      <c r="G4473">
        <v>339</v>
      </c>
      <c r="H4473">
        <v>3.5</v>
      </c>
      <c r="I4473" t="s">
        <v>15564</v>
      </c>
      <c r="J4473">
        <v>4</v>
      </c>
      <c r="K4473" t="s">
        <v>15565</v>
      </c>
      <c r="L4473" t="s">
        <v>4503</v>
      </c>
    </row>
    <row r="4474" spans="1:20" x14ac:dyDescent="0.3">
      <c r="A4474" t="s">
        <v>15561</v>
      </c>
      <c r="B4474" t="s">
        <v>15562</v>
      </c>
      <c r="C4474" t="s">
        <v>14</v>
      </c>
      <c r="D4474">
        <v>39.950220999999999</v>
      </c>
      <c r="E4474">
        <v>-75.166583000000003</v>
      </c>
      <c r="F4474" t="s">
        <v>15563</v>
      </c>
      <c r="G4474">
        <v>339</v>
      </c>
      <c r="H4474">
        <v>3.5</v>
      </c>
      <c r="I4474" t="s">
        <v>15566</v>
      </c>
      <c r="J4474">
        <v>3</v>
      </c>
      <c r="K4474" t="s">
        <v>15567</v>
      </c>
      <c r="L4474" t="s">
        <v>2044</v>
      </c>
    </row>
    <row r="4475" spans="1:20" x14ac:dyDescent="0.3">
      <c r="A4475" t="s">
        <v>15561</v>
      </c>
      <c r="B4475" t="s">
        <v>15562</v>
      </c>
      <c r="C4475" t="s">
        <v>14</v>
      </c>
      <c r="D4475">
        <v>39.950220999999999</v>
      </c>
      <c r="E4475">
        <v>-75.166583000000003</v>
      </c>
      <c r="F4475" t="s">
        <v>15563</v>
      </c>
      <c r="G4475">
        <v>339</v>
      </c>
      <c r="H4475">
        <v>3.5</v>
      </c>
      <c r="I4475" t="s">
        <v>15568</v>
      </c>
      <c r="J4475">
        <v>4</v>
      </c>
      <c r="K4475" t="s">
        <v>15569</v>
      </c>
      <c r="L4475" t="s">
        <v>8351</v>
      </c>
    </row>
    <row r="4476" spans="1:20" x14ac:dyDescent="0.3">
      <c r="A4476" t="s">
        <v>15561</v>
      </c>
      <c r="B4476" t="s">
        <v>15562</v>
      </c>
      <c r="C4476" t="s">
        <v>14</v>
      </c>
      <c r="D4476">
        <v>39.950220999999999</v>
      </c>
      <c r="E4476">
        <v>-75.166583000000003</v>
      </c>
      <c r="F4476" t="s">
        <v>15563</v>
      </c>
      <c r="G4476">
        <v>339</v>
      </c>
      <c r="H4476">
        <v>3.5</v>
      </c>
      <c r="I4476" t="s">
        <v>15570</v>
      </c>
      <c r="J4476">
        <v>3</v>
      </c>
      <c r="K4476" t="s">
        <v>15571</v>
      </c>
      <c r="L4476" t="s">
        <v>15572</v>
      </c>
    </row>
    <row r="4477" spans="1:20" x14ac:dyDescent="0.3">
      <c r="A4477" t="s">
        <v>15561</v>
      </c>
      <c r="B4477" t="s">
        <v>15562</v>
      </c>
      <c r="C4477" t="s">
        <v>14</v>
      </c>
      <c r="D4477">
        <v>39.950220999999999</v>
      </c>
      <c r="E4477">
        <v>-75.166583000000003</v>
      </c>
      <c r="F4477" t="s">
        <v>15563</v>
      </c>
      <c r="G4477">
        <v>339</v>
      </c>
      <c r="H4477">
        <v>3.5</v>
      </c>
      <c r="I4477" t="s">
        <v>15573</v>
      </c>
      <c r="J4477">
        <v>3</v>
      </c>
      <c r="K4477" t="s">
        <v>15574</v>
      </c>
      <c r="L4477" t="s">
        <v>15575</v>
      </c>
      <c r="M4477" t="s">
        <v>15576</v>
      </c>
      <c r="N4477" t="s">
        <v>15577</v>
      </c>
      <c r="O4477" t="s">
        <v>15578</v>
      </c>
    </row>
    <row r="4478" spans="1:20" x14ac:dyDescent="0.3">
      <c r="A4478" t="s">
        <v>15561</v>
      </c>
      <c r="B4478" t="s">
        <v>15562</v>
      </c>
      <c r="C4478" t="s">
        <v>14</v>
      </c>
      <c r="D4478">
        <v>39.950220999999999</v>
      </c>
      <c r="E4478">
        <v>-75.166583000000003</v>
      </c>
      <c r="F4478" t="s">
        <v>15563</v>
      </c>
      <c r="G4478">
        <v>339</v>
      </c>
      <c r="H4478">
        <v>3.5</v>
      </c>
      <c r="I4478" t="s">
        <v>15579</v>
      </c>
      <c r="J4478">
        <v>4</v>
      </c>
      <c r="L4478" t="s">
        <v>3036</v>
      </c>
    </row>
    <row r="4479" spans="1:20" x14ac:dyDescent="0.3">
      <c r="A4479" t="s">
        <v>15561</v>
      </c>
      <c r="B4479" t="s">
        <v>15562</v>
      </c>
      <c r="C4479" t="s">
        <v>14</v>
      </c>
      <c r="D4479">
        <v>39.950220999999999</v>
      </c>
      <c r="E4479">
        <v>-75.166583000000003</v>
      </c>
      <c r="F4479" t="s">
        <v>15563</v>
      </c>
      <c r="G4479">
        <v>339</v>
      </c>
      <c r="H4479">
        <v>3.5</v>
      </c>
      <c r="I4479" t="s">
        <v>15580</v>
      </c>
      <c r="J4479">
        <v>1</v>
      </c>
      <c r="K4479" t="s">
        <v>15581</v>
      </c>
      <c r="L4479" t="s">
        <v>15582</v>
      </c>
    </row>
    <row r="4480" spans="1:20" x14ac:dyDescent="0.3">
      <c r="A4480" t="s">
        <v>15561</v>
      </c>
      <c r="B4480" t="s">
        <v>15562</v>
      </c>
      <c r="C4480" t="s">
        <v>14</v>
      </c>
      <c r="D4480">
        <v>39.950220999999999</v>
      </c>
      <c r="E4480">
        <v>-75.166583000000003</v>
      </c>
      <c r="F4480" t="s">
        <v>15563</v>
      </c>
      <c r="G4480">
        <v>339</v>
      </c>
      <c r="H4480">
        <v>3.5</v>
      </c>
      <c r="I4480" t="s">
        <v>15583</v>
      </c>
      <c r="J4480">
        <v>4</v>
      </c>
      <c r="K4480" t="s">
        <v>15584</v>
      </c>
      <c r="L4480" t="s">
        <v>15585</v>
      </c>
    </row>
    <row r="4481" spans="1:15" x14ac:dyDescent="0.3">
      <c r="A4481" t="s">
        <v>15561</v>
      </c>
      <c r="B4481" t="s">
        <v>15562</v>
      </c>
      <c r="C4481" t="s">
        <v>14</v>
      </c>
      <c r="D4481">
        <v>39.950220999999999</v>
      </c>
      <c r="E4481">
        <v>-75.166583000000003</v>
      </c>
      <c r="F4481" t="s">
        <v>15563</v>
      </c>
      <c r="G4481">
        <v>339</v>
      </c>
      <c r="H4481">
        <v>3.5</v>
      </c>
      <c r="I4481" t="s">
        <v>15586</v>
      </c>
      <c r="J4481">
        <v>3</v>
      </c>
      <c r="K4481" t="s">
        <v>15587</v>
      </c>
      <c r="L4481" t="s">
        <v>15588</v>
      </c>
    </row>
    <row r="4482" spans="1:15" x14ac:dyDescent="0.3">
      <c r="A4482" t="s">
        <v>15561</v>
      </c>
      <c r="B4482" t="s">
        <v>15562</v>
      </c>
      <c r="C4482" t="s">
        <v>14</v>
      </c>
      <c r="D4482">
        <v>39.950220999999999</v>
      </c>
      <c r="E4482">
        <v>-75.166583000000003</v>
      </c>
      <c r="F4482" t="s">
        <v>15563</v>
      </c>
      <c r="G4482">
        <v>339</v>
      </c>
      <c r="H4482">
        <v>3.5</v>
      </c>
      <c r="I4482" t="s">
        <v>15589</v>
      </c>
      <c r="J4482">
        <v>4</v>
      </c>
      <c r="K4482" t="s">
        <v>15590</v>
      </c>
      <c r="L4482" t="s">
        <v>15591</v>
      </c>
    </row>
    <row r="4483" spans="1:15" x14ac:dyDescent="0.3">
      <c r="A4483" t="s">
        <v>15592</v>
      </c>
      <c r="B4483" t="s">
        <v>15593</v>
      </c>
      <c r="C4483" t="s">
        <v>14</v>
      </c>
      <c r="D4483">
        <v>39.953120077800001</v>
      </c>
      <c r="E4483">
        <v>-75.158983541799998</v>
      </c>
      <c r="F4483" t="s">
        <v>15594</v>
      </c>
      <c r="G4483">
        <v>339</v>
      </c>
      <c r="H4483">
        <v>4</v>
      </c>
      <c r="I4483" t="s">
        <v>15595</v>
      </c>
      <c r="J4483">
        <v>4</v>
      </c>
      <c r="K4483" t="s">
        <v>15596</v>
      </c>
      <c r="L4483" t="s">
        <v>15597</v>
      </c>
      <c r="M4483" t="s">
        <v>15598</v>
      </c>
      <c r="N4483" t="s">
        <v>15599</v>
      </c>
      <c r="O4483" t="s">
        <v>15600</v>
      </c>
    </row>
    <row r="4484" spans="1:15" x14ac:dyDescent="0.3">
      <c r="A4484" t="s">
        <v>15592</v>
      </c>
      <c r="B4484" t="s">
        <v>15593</v>
      </c>
      <c r="C4484" t="s">
        <v>14</v>
      </c>
      <c r="D4484">
        <v>39.953120077800001</v>
      </c>
      <c r="E4484">
        <v>-75.158983541799998</v>
      </c>
      <c r="F4484" t="s">
        <v>15594</v>
      </c>
      <c r="G4484">
        <v>339</v>
      </c>
      <c r="H4484">
        <v>4</v>
      </c>
      <c r="I4484" t="s">
        <v>15601</v>
      </c>
      <c r="J4484">
        <v>2</v>
      </c>
      <c r="L4484" t="s">
        <v>15602</v>
      </c>
    </row>
    <row r="4485" spans="1:15" x14ac:dyDescent="0.3">
      <c r="A4485" t="s">
        <v>15592</v>
      </c>
      <c r="B4485" t="s">
        <v>15593</v>
      </c>
      <c r="C4485" t="s">
        <v>14</v>
      </c>
      <c r="D4485">
        <v>39.953120077800001</v>
      </c>
      <c r="E4485">
        <v>-75.158983541799998</v>
      </c>
      <c r="F4485" t="s">
        <v>15594</v>
      </c>
      <c r="G4485">
        <v>339</v>
      </c>
      <c r="H4485">
        <v>4</v>
      </c>
      <c r="I4485" t="s">
        <v>15603</v>
      </c>
      <c r="J4485">
        <v>5</v>
      </c>
      <c r="L4485" t="s">
        <v>15604</v>
      </c>
    </row>
    <row r="4486" spans="1:15" x14ac:dyDescent="0.3">
      <c r="A4486" t="s">
        <v>15592</v>
      </c>
      <c r="B4486" t="s">
        <v>15593</v>
      </c>
      <c r="C4486" t="s">
        <v>14</v>
      </c>
      <c r="D4486">
        <v>39.953120077800001</v>
      </c>
      <c r="E4486">
        <v>-75.158983541799998</v>
      </c>
      <c r="F4486" t="s">
        <v>15594</v>
      </c>
      <c r="G4486">
        <v>339</v>
      </c>
      <c r="H4486">
        <v>4</v>
      </c>
      <c r="I4486" t="s">
        <v>15605</v>
      </c>
      <c r="J4486">
        <v>5</v>
      </c>
      <c r="L4486" t="s">
        <v>15606</v>
      </c>
    </row>
    <row r="4487" spans="1:15" x14ac:dyDescent="0.3">
      <c r="A4487" t="s">
        <v>15592</v>
      </c>
      <c r="B4487" t="s">
        <v>15593</v>
      </c>
      <c r="C4487" t="s">
        <v>14</v>
      </c>
      <c r="D4487">
        <v>39.953120077800001</v>
      </c>
      <c r="E4487">
        <v>-75.158983541799998</v>
      </c>
      <c r="F4487" t="s">
        <v>15594</v>
      </c>
      <c r="G4487">
        <v>339</v>
      </c>
      <c r="H4487">
        <v>4</v>
      </c>
      <c r="I4487" t="s">
        <v>15607</v>
      </c>
      <c r="J4487">
        <v>5</v>
      </c>
      <c r="K4487" t="s">
        <v>15608</v>
      </c>
      <c r="L4487" t="s">
        <v>10426</v>
      </c>
    </row>
    <row r="4488" spans="1:15" x14ac:dyDescent="0.3">
      <c r="A4488" t="s">
        <v>15592</v>
      </c>
      <c r="B4488" t="s">
        <v>15593</v>
      </c>
      <c r="C4488" t="s">
        <v>14</v>
      </c>
      <c r="D4488">
        <v>39.953120077800001</v>
      </c>
      <c r="E4488">
        <v>-75.158983541799998</v>
      </c>
      <c r="F4488" t="s">
        <v>15594</v>
      </c>
      <c r="G4488">
        <v>339</v>
      </c>
      <c r="H4488">
        <v>4</v>
      </c>
      <c r="I4488" t="s">
        <v>15609</v>
      </c>
      <c r="J4488">
        <v>4</v>
      </c>
      <c r="K4488" t="s">
        <v>15610</v>
      </c>
      <c r="L4488" t="s">
        <v>15611</v>
      </c>
    </row>
    <row r="4489" spans="1:15" x14ac:dyDescent="0.3">
      <c r="A4489" t="s">
        <v>15592</v>
      </c>
      <c r="B4489" t="s">
        <v>15593</v>
      </c>
      <c r="C4489" t="s">
        <v>14</v>
      </c>
      <c r="D4489">
        <v>39.953120077800001</v>
      </c>
      <c r="E4489">
        <v>-75.158983541799998</v>
      </c>
      <c r="F4489" t="s">
        <v>15594</v>
      </c>
      <c r="G4489">
        <v>339</v>
      </c>
      <c r="H4489">
        <v>4</v>
      </c>
      <c r="I4489" t="s">
        <v>15612</v>
      </c>
      <c r="J4489">
        <v>4</v>
      </c>
      <c r="K4489" t="s">
        <v>15613</v>
      </c>
      <c r="L4489" t="s">
        <v>15614</v>
      </c>
    </row>
    <row r="4490" spans="1:15" x14ac:dyDescent="0.3">
      <c r="A4490" t="s">
        <v>15592</v>
      </c>
      <c r="B4490" t="s">
        <v>15593</v>
      </c>
      <c r="C4490" t="s">
        <v>14</v>
      </c>
      <c r="D4490">
        <v>39.953120077800001</v>
      </c>
      <c r="E4490">
        <v>-75.158983541799998</v>
      </c>
      <c r="F4490" t="s">
        <v>15594</v>
      </c>
      <c r="G4490">
        <v>339</v>
      </c>
      <c r="H4490">
        <v>4</v>
      </c>
      <c r="I4490" t="s">
        <v>15615</v>
      </c>
      <c r="J4490">
        <v>4</v>
      </c>
      <c r="K4490" t="s">
        <v>15616</v>
      </c>
      <c r="L4490" t="s">
        <v>15617</v>
      </c>
    </row>
    <row r="4491" spans="1:15" x14ac:dyDescent="0.3">
      <c r="A4491" t="s">
        <v>15592</v>
      </c>
      <c r="B4491" t="s">
        <v>15593</v>
      </c>
      <c r="C4491" t="s">
        <v>14</v>
      </c>
      <c r="D4491">
        <v>39.953120077800001</v>
      </c>
      <c r="E4491">
        <v>-75.158983541799998</v>
      </c>
      <c r="F4491" t="s">
        <v>15594</v>
      </c>
      <c r="G4491">
        <v>339</v>
      </c>
      <c r="H4491">
        <v>4</v>
      </c>
      <c r="I4491" t="s">
        <v>15618</v>
      </c>
      <c r="J4491">
        <v>1</v>
      </c>
      <c r="K4491" t="s">
        <v>15619</v>
      </c>
      <c r="L4491" t="s">
        <v>15620</v>
      </c>
    </row>
    <row r="4492" spans="1:15" x14ac:dyDescent="0.3">
      <c r="A4492" t="s">
        <v>15592</v>
      </c>
      <c r="B4492" t="s">
        <v>15593</v>
      </c>
      <c r="C4492" t="s">
        <v>14</v>
      </c>
      <c r="D4492">
        <v>39.953120077800001</v>
      </c>
      <c r="E4492">
        <v>-75.158983541799998</v>
      </c>
      <c r="F4492" t="s">
        <v>15594</v>
      </c>
      <c r="G4492">
        <v>339</v>
      </c>
      <c r="H4492">
        <v>4</v>
      </c>
      <c r="I4492" t="s">
        <v>15621</v>
      </c>
      <c r="J4492">
        <v>4</v>
      </c>
      <c r="K4492" t="s">
        <v>15622</v>
      </c>
      <c r="L4492" t="s">
        <v>4946</v>
      </c>
    </row>
    <row r="4493" spans="1:15" x14ac:dyDescent="0.3">
      <c r="A4493" t="s">
        <v>15623</v>
      </c>
      <c r="B4493" t="s">
        <v>15624</v>
      </c>
      <c r="C4493" t="s">
        <v>14</v>
      </c>
      <c r="D4493">
        <v>39.941969</v>
      </c>
      <c r="E4493">
        <v>-75.154207</v>
      </c>
      <c r="F4493" t="s">
        <v>15625</v>
      </c>
      <c r="G4493">
        <v>338</v>
      </c>
      <c r="H4493">
        <v>4</v>
      </c>
      <c r="I4493" t="e">
        <f>-YuotdcYczdkyMcq7jJuUw</f>
        <v>#NAME?</v>
      </c>
      <c r="J4493">
        <v>5</v>
      </c>
      <c r="K4493" t="s">
        <v>15626</v>
      </c>
      <c r="L4493" t="s">
        <v>15627</v>
      </c>
      <c r="M4493" t="s">
        <v>15628</v>
      </c>
      <c r="N4493" t="s">
        <v>15629</v>
      </c>
    </row>
    <row r="4494" spans="1:15" x14ac:dyDescent="0.3">
      <c r="A4494" t="s">
        <v>15623</v>
      </c>
      <c r="B4494" t="s">
        <v>15624</v>
      </c>
      <c r="C4494" t="s">
        <v>14</v>
      </c>
      <c r="D4494">
        <v>39.941969</v>
      </c>
      <c r="E4494">
        <v>-75.154207</v>
      </c>
      <c r="F4494" t="s">
        <v>15625</v>
      </c>
      <c r="G4494">
        <v>338</v>
      </c>
      <c r="H4494">
        <v>4</v>
      </c>
      <c r="I4494" t="s">
        <v>15630</v>
      </c>
      <c r="J4494">
        <v>5</v>
      </c>
      <c r="K4494" t="s">
        <v>15631</v>
      </c>
      <c r="L4494" t="s">
        <v>15632</v>
      </c>
    </row>
    <row r="4495" spans="1:15" x14ac:dyDescent="0.3">
      <c r="A4495" t="s">
        <v>15623</v>
      </c>
      <c r="B4495" t="s">
        <v>15624</v>
      </c>
      <c r="C4495" t="s">
        <v>14</v>
      </c>
      <c r="D4495">
        <v>39.941969</v>
      </c>
      <c r="E4495">
        <v>-75.154207</v>
      </c>
      <c r="F4495" t="s">
        <v>15625</v>
      </c>
      <c r="G4495">
        <v>338</v>
      </c>
      <c r="H4495">
        <v>4</v>
      </c>
      <c r="I4495" t="s">
        <v>15633</v>
      </c>
      <c r="J4495">
        <v>4</v>
      </c>
      <c r="L4495" t="s">
        <v>481</v>
      </c>
    </row>
    <row r="4496" spans="1:15" x14ac:dyDescent="0.3">
      <c r="A4496" t="s">
        <v>15623</v>
      </c>
      <c r="B4496" t="s">
        <v>15624</v>
      </c>
      <c r="C4496" t="s">
        <v>14</v>
      </c>
      <c r="D4496">
        <v>39.941969</v>
      </c>
      <c r="E4496">
        <v>-75.154207</v>
      </c>
      <c r="F4496" t="s">
        <v>15625</v>
      </c>
      <c r="G4496">
        <v>338</v>
      </c>
      <c r="H4496">
        <v>4</v>
      </c>
      <c r="I4496" t="s">
        <v>15634</v>
      </c>
      <c r="J4496">
        <v>5</v>
      </c>
      <c r="K4496" t="s">
        <v>15635</v>
      </c>
      <c r="L4496" t="s">
        <v>15636</v>
      </c>
    </row>
    <row r="4497" spans="1:57" x14ac:dyDescent="0.3">
      <c r="A4497" t="s">
        <v>15623</v>
      </c>
      <c r="B4497" t="s">
        <v>15624</v>
      </c>
      <c r="C4497" t="s">
        <v>14</v>
      </c>
      <c r="D4497">
        <v>39.941969</v>
      </c>
      <c r="E4497">
        <v>-75.154207</v>
      </c>
      <c r="F4497" t="s">
        <v>15625</v>
      </c>
      <c r="G4497">
        <v>338</v>
      </c>
      <c r="H4497">
        <v>4</v>
      </c>
      <c r="I4497" t="s">
        <v>15637</v>
      </c>
      <c r="J4497">
        <v>5</v>
      </c>
      <c r="K4497" t="s">
        <v>15638</v>
      </c>
      <c r="L4497" t="s">
        <v>15639</v>
      </c>
    </row>
    <row r="4498" spans="1:57" x14ac:dyDescent="0.3">
      <c r="A4498" t="s">
        <v>15623</v>
      </c>
      <c r="B4498" t="s">
        <v>15624</v>
      </c>
      <c r="C4498" t="s">
        <v>14</v>
      </c>
      <c r="D4498">
        <v>39.941969</v>
      </c>
      <c r="E4498">
        <v>-75.154207</v>
      </c>
      <c r="F4498" t="s">
        <v>15625</v>
      </c>
      <c r="G4498">
        <v>338</v>
      </c>
      <c r="H4498">
        <v>4</v>
      </c>
      <c r="I4498" t="s">
        <v>15640</v>
      </c>
      <c r="J4498">
        <v>4</v>
      </c>
      <c r="L4498" t="s">
        <v>15641</v>
      </c>
    </row>
    <row r="4499" spans="1:57" x14ac:dyDescent="0.3">
      <c r="A4499" t="s">
        <v>15623</v>
      </c>
      <c r="B4499" t="s">
        <v>15624</v>
      </c>
      <c r="C4499" t="s">
        <v>14</v>
      </c>
      <c r="D4499">
        <v>39.941969</v>
      </c>
      <c r="E4499">
        <v>-75.154207</v>
      </c>
      <c r="F4499" t="s">
        <v>15625</v>
      </c>
      <c r="G4499">
        <v>338</v>
      </c>
      <c r="H4499">
        <v>4</v>
      </c>
      <c r="I4499" t="s">
        <v>15642</v>
      </c>
      <c r="J4499">
        <v>4</v>
      </c>
      <c r="K4499" t="s">
        <v>15643</v>
      </c>
      <c r="L4499" t="s">
        <v>15644</v>
      </c>
    </row>
    <row r="4500" spans="1:57" x14ac:dyDescent="0.3">
      <c r="A4500" t="s">
        <v>15623</v>
      </c>
      <c r="B4500" t="s">
        <v>15624</v>
      </c>
      <c r="C4500" t="s">
        <v>14</v>
      </c>
      <c r="D4500">
        <v>39.941969</v>
      </c>
      <c r="E4500">
        <v>-75.154207</v>
      </c>
      <c r="F4500" t="s">
        <v>15625</v>
      </c>
      <c r="G4500">
        <v>338</v>
      </c>
      <c r="H4500">
        <v>4</v>
      </c>
      <c r="I4500" t="s">
        <v>15645</v>
      </c>
      <c r="J4500">
        <v>2</v>
      </c>
      <c r="K4500" t="s">
        <v>15646</v>
      </c>
      <c r="L4500" t="s">
        <v>15647</v>
      </c>
      <c r="M4500" t="s">
        <v>15648</v>
      </c>
      <c r="N4500" t="s">
        <v>15649</v>
      </c>
      <c r="O4500" t="s">
        <v>15650</v>
      </c>
      <c r="P4500" t="s">
        <v>15651</v>
      </c>
      <c r="Q4500" t="s">
        <v>15652</v>
      </c>
      <c r="R4500" t="s">
        <v>15653</v>
      </c>
      <c r="S4500" t="s">
        <v>15654</v>
      </c>
      <c r="T4500" t="s">
        <v>15655</v>
      </c>
      <c r="U4500" t="s">
        <v>15656</v>
      </c>
      <c r="V4500" t="s">
        <v>15657</v>
      </c>
      <c r="W4500" t="s">
        <v>15658</v>
      </c>
      <c r="X4500" t="s">
        <v>15659</v>
      </c>
      <c r="Y4500" t="s">
        <v>15660</v>
      </c>
      <c r="Z4500" t="s">
        <v>15661</v>
      </c>
      <c r="AA4500" t="s">
        <v>15662</v>
      </c>
      <c r="AB4500" t="s">
        <v>15663</v>
      </c>
      <c r="AC4500" t="s">
        <v>15664</v>
      </c>
      <c r="AD4500" t="s">
        <v>15665</v>
      </c>
      <c r="AE4500" t="s">
        <v>15666</v>
      </c>
      <c r="AF4500" t="s">
        <v>15667</v>
      </c>
      <c r="AG4500" t="s">
        <v>15668</v>
      </c>
      <c r="AH4500" t="s">
        <v>15669</v>
      </c>
      <c r="AI4500" t="s">
        <v>15670</v>
      </c>
      <c r="AJ4500" t="s">
        <v>15671</v>
      </c>
      <c r="AK4500" t="s">
        <v>15672</v>
      </c>
      <c r="AL4500" t="s">
        <v>15673</v>
      </c>
      <c r="AM4500" t="s">
        <v>15674</v>
      </c>
      <c r="AN4500" t="s">
        <v>15675</v>
      </c>
      <c r="AO4500" t="s">
        <v>15676</v>
      </c>
      <c r="AP4500" t="s">
        <v>15677</v>
      </c>
      <c r="AQ4500" t="s">
        <v>15678</v>
      </c>
      <c r="AR4500" t="s">
        <v>15679</v>
      </c>
      <c r="AS4500" t="s">
        <v>15680</v>
      </c>
      <c r="AT4500" t="s">
        <v>15681</v>
      </c>
      <c r="AU4500" t="s">
        <v>15682</v>
      </c>
      <c r="AV4500" t="s">
        <v>15683</v>
      </c>
      <c r="AW4500" t="s">
        <v>15684</v>
      </c>
      <c r="AX4500" t="s">
        <v>15685</v>
      </c>
      <c r="AY4500" t="s">
        <v>15686</v>
      </c>
      <c r="AZ4500" t="s">
        <v>15687</v>
      </c>
      <c r="BA4500" t="s">
        <v>15688</v>
      </c>
      <c r="BB4500" t="s">
        <v>15689</v>
      </c>
      <c r="BC4500" t="s">
        <v>15690</v>
      </c>
      <c r="BD4500" t="s">
        <v>15691</v>
      </c>
      <c r="BE4500" t="s">
        <v>15692</v>
      </c>
    </row>
    <row r="4501" spans="1:57" x14ac:dyDescent="0.3">
      <c r="A4501" t="s">
        <v>15623</v>
      </c>
      <c r="B4501" t="s">
        <v>15624</v>
      </c>
      <c r="C4501" t="s">
        <v>14</v>
      </c>
      <c r="D4501">
        <v>39.941969</v>
      </c>
      <c r="E4501">
        <v>-75.154207</v>
      </c>
      <c r="F4501" t="s">
        <v>15625</v>
      </c>
      <c r="G4501">
        <v>338</v>
      </c>
      <c r="H4501">
        <v>4</v>
      </c>
      <c r="I4501" t="s">
        <v>15693</v>
      </c>
      <c r="J4501">
        <v>4</v>
      </c>
      <c r="K4501" t="s">
        <v>15694</v>
      </c>
      <c r="L4501" t="s">
        <v>15695</v>
      </c>
    </row>
    <row r="4502" spans="1:57" x14ac:dyDescent="0.3">
      <c r="A4502" t="s">
        <v>15623</v>
      </c>
      <c r="B4502" t="s">
        <v>15624</v>
      </c>
      <c r="C4502" t="s">
        <v>14</v>
      </c>
      <c r="D4502">
        <v>39.941969</v>
      </c>
      <c r="E4502">
        <v>-75.154207</v>
      </c>
      <c r="F4502" t="s">
        <v>15625</v>
      </c>
      <c r="G4502">
        <v>338</v>
      </c>
      <c r="H4502">
        <v>4</v>
      </c>
      <c r="I4502" t="s">
        <v>15696</v>
      </c>
      <c r="J4502">
        <v>5</v>
      </c>
      <c r="L4502" t="s">
        <v>15697</v>
      </c>
    </row>
    <row r="4503" spans="1:57" x14ac:dyDescent="0.3">
      <c r="A4503" t="s">
        <v>15698</v>
      </c>
      <c r="B4503" t="s">
        <v>15699</v>
      </c>
      <c r="C4503" t="s">
        <v>14</v>
      </c>
      <c r="D4503">
        <v>40.025630122999999</v>
      </c>
      <c r="E4503">
        <v>-75.223460085699998</v>
      </c>
      <c r="F4503" t="s">
        <v>15700</v>
      </c>
      <c r="G4503">
        <v>338</v>
      </c>
      <c r="H4503">
        <v>4</v>
      </c>
      <c r="I4503" t="s">
        <v>15701</v>
      </c>
      <c r="J4503">
        <v>3</v>
      </c>
      <c r="K4503" t="s">
        <v>15702</v>
      </c>
      <c r="L4503" t="s">
        <v>8496</v>
      </c>
    </row>
    <row r="4504" spans="1:57" x14ac:dyDescent="0.3">
      <c r="A4504" t="s">
        <v>15698</v>
      </c>
      <c r="B4504" t="s">
        <v>15699</v>
      </c>
      <c r="C4504" t="s">
        <v>14</v>
      </c>
      <c r="D4504">
        <v>40.025630122999999</v>
      </c>
      <c r="E4504">
        <v>-75.223460085699998</v>
      </c>
      <c r="F4504" t="s">
        <v>15700</v>
      </c>
      <c r="G4504">
        <v>338</v>
      </c>
      <c r="H4504">
        <v>4</v>
      </c>
      <c r="I4504" t="s">
        <v>15703</v>
      </c>
      <c r="J4504">
        <v>5</v>
      </c>
      <c r="K4504" t="s">
        <v>15704</v>
      </c>
      <c r="L4504" t="s">
        <v>2874</v>
      </c>
    </row>
    <row r="4505" spans="1:57" x14ac:dyDescent="0.3">
      <c r="A4505" t="s">
        <v>15698</v>
      </c>
      <c r="B4505" t="s">
        <v>15699</v>
      </c>
      <c r="C4505" t="s">
        <v>14</v>
      </c>
      <c r="D4505">
        <v>40.025630122999999</v>
      </c>
      <c r="E4505">
        <v>-75.223460085699998</v>
      </c>
      <c r="F4505" t="s">
        <v>15700</v>
      </c>
      <c r="G4505">
        <v>338</v>
      </c>
      <c r="H4505">
        <v>4</v>
      </c>
      <c r="I4505" t="s">
        <v>15705</v>
      </c>
      <c r="J4505">
        <v>5</v>
      </c>
      <c r="K4505" t="s">
        <v>15706</v>
      </c>
      <c r="L4505" t="s">
        <v>15707</v>
      </c>
    </row>
    <row r="4506" spans="1:57" x14ac:dyDescent="0.3">
      <c r="A4506" t="s">
        <v>15698</v>
      </c>
      <c r="B4506" t="s">
        <v>15699</v>
      </c>
      <c r="C4506" t="s">
        <v>14</v>
      </c>
      <c r="D4506">
        <v>40.025630122999999</v>
      </c>
      <c r="E4506">
        <v>-75.223460085699998</v>
      </c>
      <c r="F4506" t="s">
        <v>15700</v>
      </c>
      <c r="G4506">
        <v>338</v>
      </c>
      <c r="H4506">
        <v>4</v>
      </c>
      <c r="I4506" t="s">
        <v>15708</v>
      </c>
      <c r="J4506">
        <v>2</v>
      </c>
      <c r="K4506" t="s">
        <v>15709</v>
      </c>
      <c r="L4506" t="s">
        <v>15710</v>
      </c>
    </row>
    <row r="4507" spans="1:57" x14ac:dyDescent="0.3">
      <c r="A4507" t="s">
        <v>15698</v>
      </c>
      <c r="B4507" t="s">
        <v>15699</v>
      </c>
      <c r="C4507" t="s">
        <v>14</v>
      </c>
      <c r="D4507">
        <v>40.025630122999999</v>
      </c>
      <c r="E4507">
        <v>-75.223460085699998</v>
      </c>
      <c r="F4507" t="s">
        <v>15700</v>
      </c>
      <c r="G4507">
        <v>338</v>
      </c>
      <c r="H4507">
        <v>4</v>
      </c>
      <c r="I4507" t="s">
        <v>15711</v>
      </c>
      <c r="J4507">
        <v>4</v>
      </c>
      <c r="L4507" t="s">
        <v>15712</v>
      </c>
    </row>
    <row r="4508" spans="1:57" x14ac:dyDescent="0.3">
      <c r="A4508" t="s">
        <v>15698</v>
      </c>
      <c r="B4508" t="s">
        <v>15699</v>
      </c>
      <c r="C4508" t="s">
        <v>14</v>
      </c>
      <c r="D4508">
        <v>40.025630122999999</v>
      </c>
      <c r="E4508">
        <v>-75.223460085699998</v>
      </c>
      <c r="F4508" t="s">
        <v>15700</v>
      </c>
      <c r="G4508">
        <v>338</v>
      </c>
      <c r="H4508">
        <v>4</v>
      </c>
      <c r="I4508" t="s">
        <v>15713</v>
      </c>
      <c r="J4508">
        <v>3</v>
      </c>
      <c r="K4508" t="s">
        <v>15714</v>
      </c>
      <c r="L4508" t="s">
        <v>15715</v>
      </c>
    </row>
    <row r="4509" spans="1:57" x14ac:dyDescent="0.3">
      <c r="A4509" t="s">
        <v>15698</v>
      </c>
      <c r="B4509" t="s">
        <v>15699</v>
      </c>
      <c r="C4509" t="s">
        <v>14</v>
      </c>
      <c r="D4509">
        <v>40.025630122999999</v>
      </c>
      <c r="E4509">
        <v>-75.223460085699998</v>
      </c>
      <c r="F4509" t="s">
        <v>15700</v>
      </c>
      <c r="G4509">
        <v>338</v>
      </c>
      <c r="H4509">
        <v>4</v>
      </c>
      <c r="I4509" t="s">
        <v>15716</v>
      </c>
      <c r="J4509">
        <v>4</v>
      </c>
      <c r="K4509" t="s">
        <v>15717</v>
      </c>
      <c r="L4509" t="s">
        <v>15718</v>
      </c>
    </row>
    <row r="4510" spans="1:57" x14ac:dyDescent="0.3">
      <c r="A4510" t="s">
        <v>15698</v>
      </c>
      <c r="B4510" t="s">
        <v>15699</v>
      </c>
      <c r="C4510" t="s">
        <v>14</v>
      </c>
      <c r="D4510">
        <v>40.025630122999999</v>
      </c>
      <c r="E4510">
        <v>-75.223460085699998</v>
      </c>
      <c r="F4510" t="s">
        <v>15700</v>
      </c>
      <c r="G4510">
        <v>338</v>
      </c>
      <c r="H4510">
        <v>4</v>
      </c>
      <c r="I4510" t="s">
        <v>15719</v>
      </c>
      <c r="J4510">
        <v>4</v>
      </c>
      <c r="K4510" t="s">
        <v>15720</v>
      </c>
      <c r="L4510" t="s">
        <v>15721</v>
      </c>
    </row>
    <row r="4511" spans="1:57" x14ac:dyDescent="0.3">
      <c r="A4511" t="s">
        <v>15698</v>
      </c>
      <c r="B4511" t="s">
        <v>15699</v>
      </c>
      <c r="C4511" t="s">
        <v>14</v>
      </c>
      <c r="D4511">
        <v>40.025630122999999</v>
      </c>
      <c r="E4511">
        <v>-75.223460085699998</v>
      </c>
      <c r="F4511" t="s">
        <v>15700</v>
      </c>
      <c r="G4511">
        <v>338</v>
      </c>
      <c r="H4511">
        <v>4</v>
      </c>
      <c r="I4511" t="s">
        <v>15722</v>
      </c>
      <c r="J4511">
        <v>5</v>
      </c>
      <c r="K4511" t="s">
        <v>15723</v>
      </c>
      <c r="L4511" t="s">
        <v>12722</v>
      </c>
    </row>
    <row r="4512" spans="1:57" x14ac:dyDescent="0.3">
      <c r="A4512" t="s">
        <v>15698</v>
      </c>
      <c r="B4512" t="s">
        <v>15699</v>
      </c>
      <c r="C4512" t="s">
        <v>14</v>
      </c>
      <c r="D4512">
        <v>40.025630122999999</v>
      </c>
      <c r="E4512">
        <v>-75.223460085699998</v>
      </c>
      <c r="F4512" t="s">
        <v>15700</v>
      </c>
      <c r="G4512">
        <v>338</v>
      </c>
      <c r="H4512">
        <v>4</v>
      </c>
      <c r="I4512" t="s">
        <v>15724</v>
      </c>
      <c r="J4512">
        <v>3</v>
      </c>
      <c r="K4512" t="s">
        <v>15725</v>
      </c>
      <c r="L4512" t="s">
        <v>15726</v>
      </c>
    </row>
    <row r="4513" spans="1:14" x14ac:dyDescent="0.3">
      <c r="A4513" t="s">
        <v>15727</v>
      </c>
      <c r="B4513" t="s">
        <v>15728</v>
      </c>
      <c r="C4513" t="s">
        <v>14</v>
      </c>
      <c r="D4513">
        <v>39.929015</v>
      </c>
      <c r="E4513">
        <v>-75.151736499999998</v>
      </c>
      <c r="F4513" t="s">
        <v>15729</v>
      </c>
      <c r="G4513">
        <v>338</v>
      </c>
      <c r="H4513">
        <v>4.5</v>
      </c>
      <c r="I4513" t="s">
        <v>15730</v>
      </c>
      <c r="J4513">
        <v>5</v>
      </c>
      <c r="K4513" t="s">
        <v>15731</v>
      </c>
      <c r="L4513" t="s">
        <v>15732</v>
      </c>
    </row>
    <row r="4514" spans="1:14" x14ac:dyDescent="0.3">
      <c r="A4514" t="s">
        <v>15727</v>
      </c>
      <c r="B4514" t="s">
        <v>15728</v>
      </c>
      <c r="C4514" t="s">
        <v>14</v>
      </c>
      <c r="D4514">
        <v>39.929015</v>
      </c>
      <c r="E4514">
        <v>-75.151736499999998</v>
      </c>
      <c r="F4514" t="s">
        <v>15729</v>
      </c>
      <c r="G4514">
        <v>338</v>
      </c>
      <c r="H4514">
        <v>4.5</v>
      </c>
      <c r="I4514" t="s">
        <v>15733</v>
      </c>
      <c r="J4514">
        <v>4</v>
      </c>
      <c r="K4514" t="s">
        <v>15734</v>
      </c>
      <c r="L4514" t="s">
        <v>15735</v>
      </c>
    </row>
    <row r="4515" spans="1:14" x14ac:dyDescent="0.3">
      <c r="A4515" t="s">
        <v>15727</v>
      </c>
      <c r="B4515" t="s">
        <v>15728</v>
      </c>
      <c r="C4515" t="s">
        <v>14</v>
      </c>
      <c r="D4515">
        <v>39.929015</v>
      </c>
      <c r="E4515">
        <v>-75.151736499999998</v>
      </c>
      <c r="F4515" t="s">
        <v>15729</v>
      </c>
      <c r="G4515">
        <v>338</v>
      </c>
      <c r="H4515">
        <v>4.5</v>
      </c>
      <c r="I4515" t="s">
        <v>15736</v>
      </c>
      <c r="J4515">
        <v>5</v>
      </c>
      <c r="K4515" t="s">
        <v>15737</v>
      </c>
      <c r="L4515" t="s">
        <v>15738</v>
      </c>
    </row>
    <row r="4516" spans="1:14" x14ac:dyDescent="0.3">
      <c r="A4516" t="s">
        <v>15727</v>
      </c>
      <c r="B4516" t="s">
        <v>15728</v>
      </c>
      <c r="C4516" t="s">
        <v>14</v>
      </c>
      <c r="D4516">
        <v>39.929015</v>
      </c>
      <c r="E4516">
        <v>-75.151736499999998</v>
      </c>
      <c r="F4516" t="s">
        <v>15729</v>
      </c>
      <c r="G4516">
        <v>338</v>
      </c>
      <c r="H4516">
        <v>4.5</v>
      </c>
      <c r="I4516" t="s">
        <v>15739</v>
      </c>
      <c r="J4516">
        <v>5</v>
      </c>
      <c r="K4516" t="s">
        <v>15740</v>
      </c>
      <c r="L4516" t="s">
        <v>15741</v>
      </c>
    </row>
    <row r="4517" spans="1:14" x14ac:dyDescent="0.3">
      <c r="A4517" t="s">
        <v>15727</v>
      </c>
      <c r="B4517" t="s">
        <v>15728</v>
      </c>
      <c r="C4517" t="s">
        <v>14</v>
      </c>
      <c r="D4517">
        <v>39.929015</v>
      </c>
      <c r="E4517">
        <v>-75.151736499999998</v>
      </c>
      <c r="F4517" t="s">
        <v>15729</v>
      </c>
      <c r="G4517">
        <v>338</v>
      </c>
      <c r="H4517">
        <v>4.5</v>
      </c>
      <c r="I4517" t="s">
        <v>15742</v>
      </c>
      <c r="J4517">
        <v>3</v>
      </c>
      <c r="K4517" t="s">
        <v>15743</v>
      </c>
      <c r="L4517" t="s">
        <v>15744</v>
      </c>
    </row>
    <row r="4518" spans="1:14" x14ac:dyDescent="0.3">
      <c r="A4518" t="s">
        <v>15727</v>
      </c>
      <c r="B4518" t="s">
        <v>15728</v>
      </c>
      <c r="C4518" t="s">
        <v>14</v>
      </c>
      <c r="D4518">
        <v>39.929015</v>
      </c>
      <c r="E4518">
        <v>-75.151736499999998</v>
      </c>
      <c r="F4518" t="s">
        <v>15729</v>
      </c>
      <c r="G4518">
        <v>338</v>
      </c>
      <c r="H4518">
        <v>4.5</v>
      </c>
      <c r="I4518" t="s">
        <v>15745</v>
      </c>
      <c r="J4518">
        <v>5</v>
      </c>
      <c r="K4518" t="s">
        <v>15746</v>
      </c>
      <c r="L4518" t="s">
        <v>15747</v>
      </c>
      <c r="M4518" t="s">
        <v>15748</v>
      </c>
      <c r="N4518" t="s">
        <v>7316</v>
      </c>
    </row>
    <row r="4519" spans="1:14" x14ac:dyDescent="0.3">
      <c r="A4519" t="s">
        <v>15727</v>
      </c>
      <c r="B4519" t="s">
        <v>15728</v>
      </c>
      <c r="C4519" t="s">
        <v>14</v>
      </c>
      <c r="D4519">
        <v>39.929015</v>
      </c>
      <c r="E4519">
        <v>-75.151736499999998</v>
      </c>
      <c r="F4519" t="s">
        <v>15729</v>
      </c>
      <c r="G4519">
        <v>338</v>
      </c>
      <c r="H4519">
        <v>4.5</v>
      </c>
      <c r="I4519" t="s">
        <v>15749</v>
      </c>
      <c r="J4519">
        <v>4</v>
      </c>
      <c r="K4519" t="s">
        <v>15750</v>
      </c>
      <c r="L4519" t="s">
        <v>15751</v>
      </c>
    </row>
    <row r="4520" spans="1:14" x14ac:dyDescent="0.3">
      <c r="A4520" t="s">
        <v>15727</v>
      </c>
      <c r="B4520" t="s">
        <v>15728</v>
      </c>
      <c r="C4520" t="s">
        <v>14</v>
      </c>
      <c r="D4520">
        <v>39.929015</v>
      </c>
      <c r="E4520">
        <v>-75.151736499999998</v>
      </c>
      <c r="F4520" t="s">
        <v>15729</v>
      </c>
      <c r="G4520">
        <v>338</v>
      </c>
      <c r="H4520">
        <v>4.5</v>
      </c>
      <c r="I4520" t="s">
        <v>15752</v>
      </c>
      <c r="J4520">
        <v>5</v>
      </c>
      <c r="K4520" t="s">
        <v>15753</v>
      </c>
      <c r="L4520" t="s">
        <v>15754</v>
      </c>
    </row>
    <row r="4521" spans="1:14" x14ac:dyDescent="0.3">
      <c r="A4521" t="s">
        <v>15727</v>
      </c>
      <c r="B4521" t="s">
        <v>15728</v>
      </c>
      <c r="C4521" t="s">
        <v>14</v>
      </c>
      <c r="D4521">
        <v>39.929015</v>
      </c>
      <c r="E4521">
        <v>-75.151736499999998</v>
      </c>
      <c r="F4521" t="s">
        <v>15729</v>
      </c>
      <c r="G4521">
        <v>338</v>
      </c>
      <c r="H4521">
        <v>4.5</v>
      </c>
      <c r="I4521" t="s">
        <v>15755</v>
      </c>
      <c r="J4521">
        <v>4</v>
      </c>
      <c r="K4521" t="s">
        <v>15756</v>
      </c>
      <c r="L4521" t="s">
        <v>1034</v>
      </c>
    </row>
    <row r="4522" spans="1:14" x14ac:dyDescent="0.3">
      <c r="A4522" t="s">
        <v>15727</v>
      </c>
      <c r="B4522" t="s">
        <v>15728</v>
      </c>
      <c r="C4522" t="s">
        <v>14</v>
      </c>
      <c r="D4522">
        <v>39.929015</v>
      </c>
      <c r="E4522">
        <v>-75.151736499999998</v>
      </c>
      <c r="F4522" t="s">
        <v>15729</v>
      </c>
      <c r="G4522">
        <v>338</v>
      </c>
      <c r="H4522">
        <v>4.5</v>
      </c>
      <c r="I4522" t="e">
        <f>-u8wTzCI30_wTpQpfv5SaA</f>
        <v>#NAME?</v>
      </c>
      <c r="J4522">
        <v>5</v>
      </c>
      <c r="K4522" t="s">
        <v>15757</v>
      </c>
      <c r="L4522" t="s">
        <v>15758</v>
      </c>
    </row>
    <row r="4523" spans="1:14" x14ac:dyDescent="0.3">
      <c r="A4523" t="s">
        <v>15759</v>
      </c>
      <c r="B4523" t="s">
        <v>15760</v>
      </c>
      <c r="C4523" t="s">
        <v>14</v>
      </c>
      <c r="D4523">
        <v>39.961507699999999</v>
      </c>
      <c r="E4523">
        <v>-75.145086500000005</v>
      </c>
      <c r="F4523" t="s">
        <v>15761</v>
      </c>
      <c r="G4523">
        <v>338</v>
      </c>
      <c r="H4523">
        <v>3.5</v>
      </c>
      <c r="I4523" t="s">
        <v>15762</v>
      </c>
      <c r="J4523">
        <v>4</v>
      </c>
      <c r="K4523" t="s">
        <v>15763</v>
      </c>
      <c r="L4523" t="s">
        <v>15764</v>
      </c>
    </row>
    <row r="4524" spans="1:14" x14ac:dyDescent="0.3">
      <c r="A4524" t="s">
        <v>15759</v>
      </c>
      <c r="B4524" t="s">
        <v>15760</v>
      </c>
      <c r="C4524" t="s">
        <v>14</v>
      </c>
      <c r="D4524">
        <v>39.961507699999999</v>
      </c>
      <c r="E4524">
        <v>-75.145086500000005</v>
      </c>
      <c r="F4524" t="s">
        <v>15761</v>
      </c>
      <c r="G4524">
        <v>338</v>
      </c>
      <c r="H4524">
        <v>3.5</v>
      </c>
      <c r="I4524" t="s">
        <v>15765</v>
      </c>
      <c r="J4524">
        <v>5</v>
      </c>
      <c r="K4524" t="s">
        <v>15766</v>
      </c>
      <c r="L4524" t="s">
        <v>15767</v>
      </c>
    </row>
    <row r="4525" spans="1:14" x14ac:dyDescent="0.3">
      <c r="A4525" t="s">
        <v>15759</v>
      </c>
      <c r="B4525" t="s">
        <v>15760</v>
      </c>
      <c r="C4525" t="s">
        <v>14</v>
      </c>
      <c r="D4525">
        <v>39.961507699999999</v>
      </c>
      <c r="E4525">
        <v>-75.145086500000005</v>
      </c>
      <c r="F4525" t="s">
        <v>15761</v>
      </c>
      <c r="G4525">
        <v>338</v>
      </c>
      <c r="H4525">
        <v>3.5</v>
      </c>
      <c r="I4525" t="s">
        <v>15768</v>
      </c>
      <c r="J4525">
        <v>5</v>
      </c>
      <c r="K4525" t="s">
        <v>15769</v>
      </c>
      <c r="L4525" t="s">
        <v>15770</v>
      </c>
    </row>
    <row r="4526" spans="1:14" x14ac:dyDescent="0.3">
      <c r="A4526" t="s">
        <v>15759</v>
      </c>
      <c r="B4526" t="s">
        <v>15760</v>
      </c>
      <c r="C4526" t="s">
        <v>14</v>
      </c>
      <c r="D4526">
        <v>39.961507699999999</v>
      </c>
      <c r="E4526">
        <v>-75.145086500000005</v>
      </c>
      <c r="F4526" t="s">
        <v>15761</v>
      </c>
      <c r="G4526">
        <v>338</v>
      </c>
      <c r="H4526">
        <v>3.5</v>
      </c>
      <c r="I4526" t="s">
        <v>15771</v>
      </c>
      <c r="J4526">
        <v>4</v>
      </c>
      <c r="K4526" t="s">
        <v>15772</v>
      </c>
      <c r="L4526" t="s">
        <v>15773</v>
      </c>
    </row>
    <row r="4527" spans="1:14" x14ac:dyDescent="0.3">
      <c r="A4527" t="s">
        <v>15759</v>
      </c>
      <c r="B4527" t="s">
        <v>15760</v>
      </c>
      <c r="C4527" t="s">
        <v>14</v>
      </c>
      <c r="D4527">
        <v>39.961507699999999</v>
      </c>
      <c r="E4527">
        <v>-75.145086500000005</v>
      </c>
      <c r="F4527" t="s">
        <v>15761</v>
      </c>
      <c r="G4527">
        <v>338</v>
      </c>
      <c r="H4527">
        <v>3.5</v>
      </c>
      <c r="I4527" t="s">
        <v>15774</v>
      </c>
      <c r="J4527">
        <v>2</v>
      </c>
      <c r="L4527" t="s">
        <v>15775</v>
      </c>
    </row>
    <row r="4528" spans="1:14" x14ac:dyDescent="0.3">
      <c r="A4528" t="s">
        <v>15759</v>
      </c>
      <c r="B4528" t="s">
        <v>15760</v>
      </c>
      <c r="C4528" t="s">
        <v>14</v>
      </c>
      <c r="D4528">
        <v>39.961507699999999</v>
      </c>
      <c r="E4528">
        <v>-75.145086500000005</v>
      </c>
      <c r="F4528" t="s">
        <v>15761</v>
      </c>
      <c r="G4528">
        <v>338</v>
      </c>
      <c r="H4528">
        <v>3.5</v>
      </c>
      <c r="I4528" t="s">
        <v>15776</v>
      </c>
      <c r="J4528">
        <v>2</v>
      </c>
      <c r="K4528" t="s">
        <v>15777</v>
      </c>
      <c r="L4528" t="s">
        <v>15778</v>
      </c>
    </row>
    <row r="4529" spans="1:12" x14ac:dyDescent="0.3">
      <c r="A4529" t="s">
        <v>15759</v>
      </c>
      <c r="B4529" t="s">
        <v>15760</v>
      </c>
      <c r="C4529" t="s">
        <v>14</v>
      </c>
      <c r="D4529">
        <v>39.961507699999999</v>
      </c>
      <c r="E4529">
        <v>-75.145086500000005</v>
      </c>
      <c r="F4529" t="s">
        <v>15761</v>
      </c>
      <c r="G4529">
        <v>338</v>
      </c>
      <c r="H4529">
        <v>3.5</v>
      </c>
      <c r="I4529" t="s">
        <v>15779</v>
      </c>
      <c r="J4529">
        <v>5</v>
      </c>
      <c r="K4529" t="s">
        <v>15780</v>
      </c>
      <c r="L4529" t="s">
        <v>15781</v>
      </c>
    </row>
    <row r="4530" spans="1:12" x14ac:dyDescent="0.3">
      <c r="A4530" t="s">
        <v>15759</v>
      </c>
      <c r="B4530" t="s">
        <v>15760</v>
      </c>
      <c r="C4530" t="s">
        <v>14</v>
      </c>
      <c r="D4530">
        <v>39.961507699999999</v>
      </c>
      <c r="E4530">
        <v>-75.145086500000005</v>
      </c>
      <c r="F4530" t="s">
        <v>15761</v>
      </c>
      <c r="G4530">
        <v>338</v>
      </c>
      <c r="H4530">
        <v>3.5</v>
      </c>
      <c r="I4530" t="s">
        <v>15782</v>
      </c>
      <c r="J4530">
        <v>5</v>
      </c>
      <c r="K4530" t="s">
        <v>15783</v>
      </c>
      <c r="L4530" t="s">
        <v>15784</v>
      </c>
    </row>
    <row r="4531" spans="1:12" x14ac:dyDescent="0.3">
      <c r="A4531" t="s">
        <v>15759</v>
      </c>
      <c r="B4531" t="s">
        <v>15760</v>
      </c>
      <c r="C4531" t="s">
        <v>14</v>
      </c>
      <c r="D4531">
        <v>39.961507699999999</v>
      </c>
      <c r="E4531">
        <v>-75.145086500000005</v>
      </c>
      <c r="F4531" t="s">
        <v>15761</v>
      </c>
      <c r="G4531">
        <v>338</v>
      </c>
      <c r="H4531">
        <v>3.5</v>
      </c>
      <c r="I4531" t="s">
        <v>15785</v>
      </c>
      <c r="J4531">
        <v>4</v>
      </c>
      <c r="L4531" t="s">
        <v>7747</v>
      </c>
    </row>
    <row r="4532" spans="1:12" x14ac:dyDescent="0.3">
      <c r="A4532" t="s">
        <v>15759</v>
      </c>
      <c r="B4532" t="s">
        <v>15760</v>
      </c>
      <c r="C4532" t="s">
        <v>14</v>
      </c>
      <c r="D4532">
        <v>39.961507699999999</v>
      </c>
      <c r="E4532">
        <v>-75.145086500000005</v>
      </c>
      <c r="F4532" t="s">
        <v>15761</v>
      </c>
      <c r="G4532">
        <v>338</v>
      </c>
      <c r="H4532">
        <v>3.5</v>
      </c>
      <c r="I4532" t="s">
        <v>15786</v>
      </c>
      <c r="J4532">
        <v>5</v>
      </c>
      <c r="L4532" t="s">
        <v>15787</v>
      </c>
    </row>
    <row r="4533" spans="1:12" x14ac:dyDescent="0.3">
      <c r="A4533" t="s">
        <v>15788</v>
      </c>
      <c r="B4533" t="s">
        <v>15789</v>
      </c>
      <c r="C4533" t="s">
        <v>14</v>
      </c>
      <c r="D4533">
        <v>39.969862300000003</v>
      </c>
      <c r="E4533">
        <v>-75.143991900000003</v>
      </c>
      <c r="F4533" t="s">
        <v>15790</v>
      </c>
      <c r="G4533">
        <v>338</v>
      </c>
      <c r="H4533">
        <v>4</v>
      </c>
      <c r="I4533" t="s">
        <v>15791</v>
      </c>
      <c r="J4533">
        <v>5</v>
      </c>
      <c r="K4533" t="s">
        <v>15792</v>
      </c>
      <c r="L4533" t="s">
        <v>7934</v>
      </c>
    </row>
    <row r="4534" spans="1:12" x14ac:dyDescent="0.3">
      <c r="A4534" t="s">
        <v>15788</v>
      </c>
      <c r="B4534" t="s">
        <v>15789</v>
      </c>
      <c r="C4534" t="s">
        <v>14</v>
      </c>
      <c r="D4534">
        <v>39.969862300000003</v>
      </c>
      <c r="E4534">
        <v>-75.143991900000003</v>
      </c>
      <c r="F4534" t="s">
        <v>15790</v>
      </c>
      <c r="G4534">
        <v>338</v>
      </c>
      <c r="H4534">
        <v>4</v>
      </c>
      <c r="I4534" t="s">
        <v>15793</v>
      </c>
      <c r="J4534">
        <v>2</v>
      </c>
      <c r="K4534" t="s">
        <v>15794</v>
      </c>
      <c r="L4534" t="s">
        <v>9921</v>
      </c>
    </row>
    <row r="4535" spans="1:12" x14ac:dyDescent="0.3">
      <c r="A4535" t="s">
        <v>15788</v>
      </c>
      <c r="B4535" t="s">
        <v>15789</v>
      </c>
      <c r="C4535" t="s">
        <v>14</v>
      </c>
      <c r="D4535">
        <v>39.969862300000003</v>
      </c>
      <c r="E4535">
        <v>-75.143991900000003</v>
      </c>
      <c r="F4535" t="s">
        <v>15790</v>
      </c>
      <c r="G4535">
        <v>338</v>
      </c>
      <c r="H4535">
        <v>4</v>
      </c>
      <c r="I4535" t="s">
        <v>15795</v>
      </c>
      <c r="J4535">
        <v>2</v>
      </c>
      <c r="K4535" t="s">
        <v>15796</v>
      </c>
      <c r="L4535" t="s">
        <v>5394</v>
      </c>
    </row>
    <row r="4536" spans="1:12" x14ac:dyDescent="0.3">
      <c r="A4536" t="s">
        <v>15788</v>
      </c>
      <c r="B4536" t="s">
        <v>15789</v>
      </c>
      <c r="C4536" t="s">
        <v>14</v>
      </c>
      <c r="D4536">
        <v>39.969862300000003</v>
      </c>
      <c r="E4536">
        <v>-75.143991900000003</v>
      </c>
      <c r="F4536" t="s">
        <v>15790</v>
      </c>
      <c r="G4536">
        <v>338</v>
      </c>
      <c r="H4536">
        <v>4</v>
      </c>
      <c r="I4536" t="s">
        <v>15797</v>
      </c>
      <c r="J4536">
        <v>5</v>
      </c>
      <c r="K4536" t="s">
        <v>15798</v>
      </c>
      <c r="L4536" t="s">
        <v>15799</v>
      </c>
    </row>
    <row r="4537" spans="1:12" x14ac:dyDescent="0.3">
      <c r="A4537" t="s">
        <v>15788</v>
      </c>
      <c r="B4537" t="s">
        <v>15789</v>
      </c>
      <c r="C4537" t="s">
        <v>14</v>
      </c>
      <c r="D4537">
        <v>39.969862300000003</v>
      </c>
      <c r="E4537">
        <v>-75.143991900000003</v>
      </c>
      <c r="F4537" t="s">
        <v>15790</v>
      </c>
      <c r="G4537">
        <v>338</v>
      </c>
      <c r="H4537">
        <v>4</v>
      </c>
      <c r="I4537" t="s">
        <v>15800</v>
      </c>
      <c r="J4537">
        <v>4</v>
      </c>
      <c r="K4537" t="s">
        <v>15801</v>
      </c>
      <c r="L4537" t="s">
        <v>2271</v>
      </c>
    </row>
    <row r="4538" spans="1:12" x14ac:dyDescent="0.3">
      <c r="A4538" t="s">
        <v>15788</v>
      </c>
      <c r="B4538" t="s">
        <v>15789</v>
      </c>
      <c r="C4538" t="s">
        <v>14</v>
      </c>
      <c r="D4538">
        <v>39.969862300000003</v>
      </c>
      <c r="E4538">
        <v>-75.143991900000003</v>
      </c>
      <c r="F4538" t="s">
        <v>15790</v>
      </c>
      <c r="G4538">
        <v>338</v>
      </c>
      <c r="H4538">
        <v>4</v>
      </c>
      <c r="I4538" t="s">
        <v>15802</v>
      </c>
      <c r="J4538">
        <v>5</v>
      </c>
      <c r="K4538" t="s">
        <v>15803</v>
      </c>
      <c r="L4538" t="s">
        <v>15804</v>
      </c>
    </row>
    <row r="4539" spans="1:12" x14ac:dyDescent="0.3">
      <c r="A4539" t="s">
        <v>15788</v>
      </c>
      <c r="B4539" t="s">
        <v>15789</v>
      </c>
      <c r="C4539" t="s">
        <v>14</v>
      </c>
      <c r="D4539">
        <v>39.969862300000003</v>
      </c>
      <c r="E4539">
        <v>-75.143991900000003</v>
      </c>
      <c r="F4539" t="s">
        <v>15790</v>
      </c>
      <c r="G4539">
        <v>338</v>
      </c>
      <c r="H4539">
        <v>4</v>
      </c>
      <c r="I4539" t="s">
        <v>15805</v>
      </c>
      <c r="J4539">
        <v>4</v>
      </c>
      <c r="L4539" t="s">
        <v>15806</v>
      </c>
    </row>
    <row r="4540" spans="1:12" x14ac:dyDescent="0.3">
      <c r="A4540" t="s">
        <v>15788</v>
      </c>
      <c r="B4540" t="s">
        <v>15789</v>
      </c>
      <c r="C4540" t="s">
        <v>14</v>
      </c>
      <c r="D4540">
        <v>39.969862300000003</v>
      </c>
      <c r="E4540">
        <v>-75.143991900000003</v>
      </c>
      <c r="F4540" t="s">
        <v>15790</v>
      </c>
      <c r="G4540">
        <v>338</v>
      </c>
      <c r="H4540">
        <v>4</v>
      </c>
      <c r="I4540" t="s">
        <v>15807</v>
      </c>
      <c r="J4540">
        <v>4</v>
      </c>
      <c r="K4540" t="s">
        <v>15808</v>
      </c>
      <c r="L4540" t="s">
        <v>15809</v>
      </c>
    </row>
    <row r="4541" spans="1:12" x14ac:dyDescent="0.3">
      <c r="A4541" t="s">
        <v>15788</v>
      </c>
      <c r="B4541" t="s">
        <v>15789</v>
      </c>
      <c r="C4541" t="s">
        <v>14</v>
      </c>
      <c r="D4541">
        <v>39.969862300000003</v>
      </c>
      <c r="E4541">
        <v>-75.143991900000003</v>
      </c>
      <c r="F4541" t="s">
        <v>15790</v>
      </c>
      <c r="G4541">
        <v>338</v>
      </c>
      <c r="H4541">
        <v>4</v>
      </c>
      <c r="I4541" t="s">
        <v>15810</v>
      </c>
      <c r="J4541">
        <v>3</v>
      </c>
      <c r="K4541" t="s">
        <v>15811</v>
      </c>
      <c r="L4541" t="s">
        <v>15812</v>
      </c>
    </row>
    <row r="4542" spans="1:12" x14ac:dyDescent="0.3">
      <c r="A4542" t="s">
        <v>15788</v>
      </c>
      <c r="B4542" t="s">
        <v>15789</v>
      </c>
      <c r="C4542" t="s">
        <v>14</v>
      </c>
      <c r="D4542">
        <v>39.969862300000003</v>
      </c>
      <c r="E4542">
        <v>-75.143991900000003</v>
      </c>
      <c r="F4542" t="s">
        <v>15790</v>
      </c>
      <c r="G4542">
        <v>338</v>
      </c>
      <c r="H4542">
        <v>4</v>
      </c>
      <c r="I4542" t="s">
        <v>15813</v>
      </c>
      <c r="J4542">
        <v>5</v>
      </c>
      <c r="K4542" t="s">
        <v>15814</v>
      </c>
      <c r="L4542" t="s">
        <v>15815</v>
      </c>
    </row>
    <row r="4543" spans="1:12" x14ac:dyDescent="0.3">
      <c r="A4543" t="s">
        <v>15816</v>
      </c>
      <c r="B4543" t="s">
        <v>15817</v>
      </c>
      <c r="C4543" t="s">
        <v>14</v>
      </c>
      <c r="D4543">
        <v>40.026788688800004</v>
      </c>
      <c r="E4543">
        <v>-75.226733376699997</v>
      </c>
      <c r="F4543" t="s">
        <v>15818</v>
      </c>
      <c r="G4543">
        <v>337</v>
      </c>
      <c r="H4543">
        <v>4</v>
      </c>
      <c r="I4543" t="s">
        <v>15819</v>
      </c>
      <c r="J4543">
        <v>5</v>
      </c>
      <c r="K4543" t="s">
        <v>15820</v>
      </c>
      <c r="L4543" t="s">
        <v>15821</v>
      </c>
    </row>
    <row r="4544" spans="1:12" x14ac:dyDescent="0.3">
      <c r="A4544" t="s">
        <v>15816</v>
      </c>
      <c r="B4544" t="s">
        <v>15817</v>
      </c>
      <c r="C4544" t="s">
        <v>14</v>
      </c>
      <c r="D4544">
        <v>40.026788688800004</v>
      </c>
      <c r="E4544">
        <v>-75.226733376699997</v>
      </c>
      <c r="F4544" t="s">
        <v>15818</v>
      </c>
      <c r="G4544">
        <v>337</v>
      </c>
      <c r="H4544">
        <v>4</v>
      </c>
      <c r="I4544" t="s">
        <v>15822</v>
      </c>
      <c r="J4544">
        <v>4</v>
      </c>
      <c r="K4544" t="s">
        <v>15823</v>
      </c>
      <c r="L4544" t="s">
        <v>15824</v>
      </c>
    </row>
    <row r="4545" spans="1:12" x14ac:dyDescent="0.3">
      <c r="A4545" t="s">
        <v>15816</v>
      </c>
      <c r="B4545" t="s">
        <v>15817</v>
      </c>
      <c r="C4545" t="s">
        <v>14</v>
      </c>
      <c r="D4545">
        <v>40.026788688800004</v>
      </c>
      <c r="E4545">
        <v>-75.226733376699997</v>
      </c>
      <c r="F4545" t="s">
        <v>15818</v>
      </c>
      <c r="G4545">
        <v>337</v>
      </c>
      <c r="H4545">
        <v>4</v>
      </c>
      <c r="I4545" t="s">
        <v>15825</v>
      </c>
      <c r="J4545">
        <v>4</v>
      </c>
      <c r="K4545" t="s">
        <v>15826</v>
      </c>
      <c r="L4545" t="s">
        <v>2494</v>
      </c>
    </row>
    <row r="4546" spans="1:12" x14ac:dyDescent="0.3">
      <c r="A4546" t="s">
        <v>15816</v>
      </c>
      <c r="B4546" t="s">
        <v>15817</v>
      </c>
      <c r="C4546" t="s">
        <v>14</v>
      </c>
      <c r="D4546">
        <v>40.026788688800004</v>
      </c>
      <c r="E4546">
        <v>-75.226733376699997</v>
      </c>
      <c r="F4546" t="s">
        <v>15818</v>
      </c>
      <c r="G4546">
        <v>337</v>
      </c>
      <c r="H4546">
        <v>4</v>
      </c>
      <c r="I4546" t="s">
        <v>15827</v>
      </c>
      <c r="J4546">
        <v>3</v>
      </c>
      <c r="K4546" t="s">
        <v>15828</v>
      </c>
      <c r="L4546" t="s">
        <v>10322</v>
      </c>
    </row>
    <row r="4547" spans="1:12" x14ac:dyDescent="0.3">
      <c r="A4547" t="s">
        <v>15816</v>
      </c>
      <c r="B4547" t="s">
        <v>15817</v>
      </c>
      <c r="C4547" t="s">
        <v>14</v>
      </c>
      <c r="D4547">
        <v>40.026788688800004</v>
      </c>
      <c r="E4547">
        <v>-75.226733376699997</v>
      </c>
      <c r="F4547" t="s">
        <v>15818</v>
      </c>
      <c r="G4547">
        <v>337</v>
      </c>
      <c r="H4547">
        <v>4</v>
      </c>
      <c r="I4547" t="s">
        <v>15829</v>
      </c>
      <c r="J4547">
        <v>5</v>
      </c>
      <c r="K4547" t="s">
        <v>15830</v>
      </c>
      <c r="L4547" t="s">
        <v>15831</v>
      </c>
    </row>
    <row r="4548" spans="1:12" x14ac:dyDescent="0.3">
      <c r="A4548" t="s">
        <v>15816</v>
      </c>
      <c r="B4548" t="s">
        <v>15817</v>
      </c>
      <c r="C4548" t="s">
        <v>14</v>
      </c>
      <c r="D4548">
        <v>40.026788688800004</v>
      </c>
      <c r="E4548">
        <v>-75.226733376699997</v>
      </c>
      <c r="F4548" t="s">
        <v>15818</v>
      </c>
      <c r="G4548">
        <v>337</v>
      </c>
      <c r="H4548">
        <v>4</v>
      </c>
      <c r="I4548" t="s">
        <v>15832</v>
      </c>
      <c r="J4548">
        <v>5</v>
      </c>
      <c r="L4548" t="s">
        <v>15833</v>
      </c>
    </row>
    <row r="4549" spans="1:12" x14ac:dyDescent="0.3">
      <c r="A4549" t="s">
        <v>15816</v>
      </c>
      <c r="B4549" t="s">
        <v>15817</v>
      </c>
      <c r="C4549" t="s">
        <v>14</v>
      </c>
      <c r="D4549">
        <v>40.026788688800004</v>
      </c>
      <c r="E4549">
        <v>-75.226733376699997</v>
      </c>
      <c r="F4549" t="s">
        <v>15818</v>
      </c>
      <c r="G4549">
        <v>337</v>
      </c>
      <c r="H4549">
        <v>4</v>
      </c>
      <c r="I4549" t="s">
        <v>15834</v>
      </c>
      <c r="J4549">
        <v>4</v>
      </c>
      <c r="K4549" t="s">
        <v>15835</v>
      </c>
      <c r="L4549" t="s">
        <v>15836</v>
      </c>
    </row>
    <row r="4550" spans="1:12" x14ac:dyDescent="0.3">
      <c r="A4550" t="s">
        <v>15816</v>
      </c>
      <c r="B4550" t="s">
        <v>15817</v>
      </c>
      <c r="C4550" t="s">
        <v>14</v>
      </c>
      <c r="D4550">
        <v>40.026788688800004</v>
      </c>
      <c r="E4550">
        <v>-75.226733376699997</v>
      </c>
      <c r="F4550" t="s">
        <v>15818</v>
      </c>
      <c r="G4550">
        <v>337</v>
      </c>
      <c r="H4550">
        <v>4</v>
      </c>
      <c r="I4550" t="s">
        <v>15837</v>
      </c>
      <c r="J4550">
        <v>5</v>
      </c>
      <c r="K4550" t="s">
        <v>15838</v>
      </c>
      <c r="L4550" t="s">
        <v>15839</v>
      </c>
    </row>
    <row r="4551" spans="1:12" x14ac:dyDescent="0.3">
      <c r="A4551" t="s">
        <v>15816</v>
      </c>
      <c r="B4551" t="s">
        <v>15817</v>
      </c>
      <c r="C4551" t="s">
        <v>14</v>
      </c>
      <c r="D4551">
        <v>40.026788688800004</v>
      </c>
      <c r="E4551">
        <v>-75.226733376699997</v>
      </c>
      <c r="F4551" t="s">
        <v>15818</v>
      </c>
      <c r="G4551">
        <v>337</v>
      </c>
      <c r="H4551">
        <v>4</v>
      </c>
      <c r="I4551" t="s">
        <v>15840</v>
      </c>
      <c r="J4551">
        <v>1</v>
      </c>
      <c r="K4551" t="s">
        <v>15841</v>
      </c>
      <c r="L4551" t="s">
        <v>15842</v>
      </c>
    </row>
    <row r="4552" spans="1:12" x14ac:dyDescent="0.3">
      <c r="A4552" t="s">
        <v>15816</v>
      </c>
      <c r="B4552" t="s">
        <v>15817</v>
      </c>
      <c r="C4552" t="s">
        <v>14</v>
      </c>
      <c r="D4552">
        <v>40.026788688800004</v>
      </c>
      <c r="E4552">
        <v>-75.226733376699997</v>
      </c>
      <c r="F4552" t="s">
        <v>15818</v>
      </c>
      <c r="G4552">
        <v>337</v>
      </c>
      <c r="H4552">
        <v>4</v>
      </c>
      <c r="I4552" t="s">
        <v>15843</v>
      </c>
      <c r="J4552">
        <v>5</v>
      </c>
      <c r="K4552" t="s">
        <v>15844</v>
      </c>
      <c r="L4552" t="s">
        <v>15845</v>
      </c>
    </row>
    <row r="4553" spans="1:12" x14ac:dyDescent="0.3">
      <c r="A4553" t="s">
        <v>15846</v>
      </c>
      <c r="B4553" t="s">
        <v>15847</v>
      </c>
      <c r="C4553" t="s">
        <v>14</v>
      </c>
      <c r="D4553">
        <v>39.964860000000002</v>
      </c>
      <c r="E4553">
        <v>-75.134630000000001</v>
      </c>
      <c r="F4553" t="s">
        <v>15848</v>
      </c>
      <c r="G4553">
        <v>337</v>
      </c>
      <c r="H4553">
        <v>3.5</v>
      </c>
      <c r="I4553" t="s">
        <v>15849</v>
      </c>
      <c r="J4553">
        <v>5</v>
      </c>
      <c r="K4553" t="s">
        <v>15850</v>
      </c>
      <c r="L4553" t="s">
        <v>15851</v>
      </c>
    </row>
    <row r="4554" spans="1:12" x14ac:dyDescent="0.3">
      <c r="A4554" t="s">
        <v>15846</v>
      </c>
      <c r="B4554" t="s">
        <v>15847</v>
      </c>
      <c r="C4554" t="s">
        <v>14</v>
      </c>
      <c r="D4554">
        <v>39.964860000000002</v>
      </c>
      <c r="E4554">
        <v>-75.134630000000001</v>
      </c>
      <c r="F4554" t="s">
        <v>15848</v>
      </c>
      <c r="G4554">
        <v>337</v>
      </c>
      <c r="H4554">
        <v>3.5</v>
      </c>
      <c r="I4554" t="s">
        <v>15852</v>
      </c>
      <c r="J4554">
        <v>3</v>
      </c>
      <c r="L4554" t="s">
        <v>15853</v>
      </c>
    </row>
    <row r="4555" spans="1:12" x14ac:dyDescent="0.3">
      <c r="A4555" t="s">
        <v>15846</v>
      </c>
      <c r="B4555" t="s">
        <v>15847</v>
      </c>
      <c r="C4555" t="s">
        <v>14</v>
      </c>
      <c r="D4555">
        <v>39.964860000000002</v>
      </c>
      <c r="E4555">
        <v>-75.134630000000001</v>
      </c>
      <c r="F4555" t="s">
        <v>15848</v>
      </c>
      <c r="G4555">
        <v>337</v>
      </c>
      <c r="H4555">
        <v>3.5</v>
      </c>
      <c r="I4555" t="s">
        <v>15854</v>
      </c>
      <c r="J4555">
        <v>5</v>
      </c>
      <c r="L4555" t="s">
        <v>15855</v>
      </c>
    </row>
    <row r="4556" spans="1:12" x14ac:dyDescent="0.3">
      <c r="A4556" t="s">
        <v>15846</v>
      </c>
      <c r="B4556" t="s">
        <v>15847</v>
      </c>
      <c r="C4556" t="s">
        <v>14</v>
      </c>
      <c r="D4556">
        <v>39.964860000000002</v>
      </c>
      <c r="E4556">
        <v>-75.134630000000001</v>
      </c>
      <c r="F4556" t="s">
        <v>15848</v>
      </c>
      <c r="G4556">
        <v>337</v>
      </c>
      <c r="H4556">
        <v>3.5</v>
      </c>
      <c r="I4556" t="s">
        <v>15856</v>
      </c>
      <c r="J4556">
        <v>3</v>
      </c>
      <c r="K4556" t="s">
        <v>15857</v>
      </c>
      <c r="L4556" t="s">
        <v>15858</v>
      </c>
    </row>
    <row r="4557" spans="1:12" x14ac:dyDescent="0.3">
      <c r="A4557" t="s">
        <v>15846</v>
      </c>
      <c r="B4557" t="s">
        <v>15847</v>
      </c>
      <c r="C4557" t="s">
        <v>14</v>
      </c>
      <c r="D4557">
        <v>39.964860000000002</v>
      </c>
      <c r="E4557">
        <v>-75.134630000000001</v>
      </c>
      <c r="F4557" t="s">
        <v>15848</v>
      </c>
      <c r="G4557">
        <v>337</v>
      </c>
      <c r="H4557">
        <v>3.5</v>
      </c>
      <c r="I4557" t="s">
        <v>15859</v>
      </c>
      <c r="J4557">
        <v>5</v>
      </c>
      <c r="K4557" t="s">
        <v>15860</v>
      </c>
      <c r="L4557" t="s">
        <v>15861</v>
      </c>
    </row>
    <row r="4558" spans="1:12" x14ac:dyDescent="0.3">
      <c r="A4558" t="s">
        <v>15846</v>
      </c>
      <c r="B4558" t="s">
        <v>15847</v>
      </c>
      <c r="C4558" t="s">
        <v>14</v>
      </c>
      <c r="D4558">
        <v>39.964860000000002</v>
      </c>
      <c r="E4558">
        <v>-75.134630000000001</v>
      </c>
      <c r="F4558" t="s">
        <v>15848</v>
      </c>
      <c r="G4558">
        <v>337</v>
      </c>
      <c r="H4558">
        <v>3.5</v>
      </c>
      <c r="I4558" t="s">
        <v>15862</v>
      </c>
      <c r="J4558">
        <v>5</v>
      </c>
      <c r="L4558" t="s">
        <v>15863</v>
      </c>
    </row>
    <row r="4559" spans="1:12" x14ac:dyDescent="0.3">
      <c r="A4559" t="s">
        <v>15846</v>
      </c>
      <c r="B4559" t="s">
        <v>15847</v>
      </c>
      <c r="C4559" t="s">
        <v>14</v>
      </c>
      <c r="D4559">
        <v>39.964860000000002</v>
      </c>
      <c r="E4559">
        <v>-75.134630000000001</v>
      </c>
      <c r="F4559" t="s">
        <v>15848</v>
      </c>
      <c r="G4559">
        <v>337</v>
      </c>
      <c r="H4559">
        <v>3.5</v>
      </c>
      <c r="I4559" t="s">
        <v>15864</v>
      </c>
      <c r="J4559">
        <v>5</v>
      </c>
      <c r="K4559" t="s">
        <v>15865</v>
      </c>
      <c r="L4559" t="s">
        <v>15866</v>
      </c>
    </row>
    <row r="4560" spans="1:12" x14ac:dyDescent="0.3">
      <c r="A4560" t="s">
        <v>15846</v>
      </c>
      <c r="B4560" t="s">
        <v>15847</v>
      </c>
      <c r="C4560" t="s">
        <v>14</v>
      </c>
      <c r="D4560">
        <v>39.964860000000002</v>
      </c>
      <c r="E4560">
        <v>-75.134630000000001</v>
      </c>
      <c r="F4560" t="s">
        <v>15848</v>
      </c>
      <c r="G4560">
        <v>337</v>
      </c>
      <c r="H4560">
        <v>3.5</v>
      </c>
      <c r="I4560" t="s">
        <v>15867</v>
      </c>
      <c r="J4560">
        <v>1</v>
      </c>
      <c r="K4560" t="s">
        <v>15868</v>
      </c>
      <c r="L4560" t="s">
        <v>15869</v>
      </c>
    </row>
    <row r="4561" spans="1:12" x14ac:dyDescent="0.3">
      <c r="A4561" t="s">
        <v>15846</v>
      </c>
      <c r="B4561" t="s">
        <v>15847</v>
      </c>
      <c r="C4561" t="s">
        <v>14</v>
      </c>
      <c r="D4561">
        <v>39.964860000000002</v>
      </c>
      <c r="E4561">
        <v>-75.134630000000001</v>
      </c>
      <c r="F4561" t="s">
        <v>15848</v>
      </c>
      <c r="G4561">
        <v>337</v>
      </c>
      <c r="H4561">
        <v>3.5</v>
      </c>
      <c r="I4561" t="s">
        <v>15870</v>
      </c>
      <c r="J4561">
        <v>4</v>
      </c>
      <c r="K4561" t="s">
        <v>15871</v>
      </c>
      <c r="L4561" t="s">
        <v>15872</v>
      </c>
    </row>
    <row r="4562" spans="1:12" x14ac:dyDescent="0.3">
      <c r="A4562" t="s">
        <v>15846</v>
      </c>
      <c r="B4562" t="s">
        <v>15847</v>
      </c>
      <c r="C4562" t="s">
        <v>14</v>
      </c>
      <c r="D4562">
        <v>39.964860000000002</v>
      </c>
      <c r="E4562">
        <v>-75.134630000000001</v>
      </c>
      <c r="F4562" t="s">
        <v>15848</v>
      </c>
      <c r="G4562">
        <v>337</v>
      </c>
      <c r="H4562">
        <v>3.5</v>
      </c>
      <c r="I4562" t="s">
        <v>15873</v>
      </c>
      <c r="J4562">
        <v>3</v>
      </c>
      <c r="K4562" t="s">
        <v>15874</v>
      </c>
      <c r="L4562" t="s">
        <v>15875</v>
      </c>
    </row>
    <row r="4563" spans="1:12" x14ac:dyDescent="0.3">
      <c r="A4563" t="s">
        <v>15876</v>
      </c>
      <c r="B4563" t="s">
        <v>15877</v>
      </c>
      <c r="C4563" t="s">
        <v>14</v>
      </c>
      <c r="D4563">
        <v>39.951558599999998</v>
      </c>
      <c r="E4563">
        <v>-75.203257800000003</v>
      </c>
      <c r="F4563" t="s">
        <v>15878</v>
      </c>
      <c r="G4563">
        <v>334</v>
      </c>
      <c r="H4563">
        <v>3</v>
      </c>
      <c r="I4563" t="s">
        <v>15879</v>
      </c>
      <c r="J4563">
        <v>1</v>
      </c>
      <c r="K4563" t="s">
        <v>15880</v>
      </c>
      <c r="L4563" t="s">
        <v>15881</v>
      </c>
    </row>
    <row r="4564" spans="1:12" x14ac:dyDescent="0.3">
      <c r="A4564" t="s">
        <v>15876</v>
      </c>
      <c r="B4564" t="s">
        <v>15877</v>
      </c>
      <c r="C4564" t="s">
        <v>14</v>
      </c>
      <c r="D4564">
        <v>39.951558599999998</v>
      </c>
      <c r="E4564">
        <v>-75.203257800000003</v>
      </c>
      <c r="F4564" t="s">
        <v>15878</v>
      </c>
      <c r="G4564">
        <v>334</v>
      </c>
      <c r="H4564">
        <v>3</v>
      </c>
      <c r="I4564" t="s">
        <v>15882</v>
      </c>
      <c r="J4564">
        <v>5</v>
      </c>
      <c r="K4564" t="s">
        <v>15883</v>
      </c>
      <c r="L4564" t="s">
        <v>15884</v>
      </c>
    </row>
    <row r="4565" spans="1:12" x14ac:dyDescent="0.3">
      <c r="A4565" t="s">
        <v>15876</v>
      </c>
      <c r="B4565" t="s">
        <v>15877</v>
      </c>
      <c r="C4565" t="s">
        <v>14</v>
      </c>
      <c r="D4565">
        <v>39.951558599999998</v>
      </c>
      <c r="E4565">
        <v>-75.203257800000003</v>
      </c>
      <c r="F4565" t="s">
        <v>15878</v>
      </c>
      <c r="G4565">
        <v>334</v>
      </c>
      <c r="H4565">
        <v>3</v>
      </c>
      <c r="I4565" t="s">
        <v>15885</v>
      </c>
      <c r="J4565">
        <v>2</v>
      </c>
      <c r="K4565" t="s">
        <v>15886</v>
      </c>
      <c r="L4565" t="s">
        <v>1835</v>
      </c>
    </row>
    <row r="4566" spans="1:12" x14ac:dyDescent="0.3">
      <c r="A4566" t="s">
        <v>15876</v>
      </c>
      <c r="B4566" t="s">
        <v>15877</v>
      </c>
      <c r="C4566" t="s">
        <v>14</v>
      </c>
      <c r="D4566">
        <v>39.951558599999998</v>
      </c>
      <c r="E4566">
        <v>-75.203257800000003</v>
      </c>
      <c r="F4566" t="s">
        <v>15878</v>
      </c>
      <c r="G4566">
        <v>334</v>
      </c>
      <c r="H4566">
        <v>3</v>
      </c>
      <c r="I4566" t="s">
        <v>15887</v>
      </c>
      <c r="J4566">
        <v>1</v>
      </c>
      <c r="K4566" t="s">
        <v>15888</v>
      </c>
      <c r="L4566" t="s">
        <v>15889</v>
      </c>
    </row>
    <row r="4567" spans="1:12" x14ac:dyDescent="0.3">
      <c r="A4567" t="s">
        <v>15876</v>
      </c>
      <c r="B4567" t="s">
        <v>15877</v>
      </c>
      <c r="C4567" t="s">
        <v>14</v>
      </c>
      <c r="D4567">
        <v>39.951558599999998</v>
      </c>
      <c r="E4567">
        <v>-75.203257800000003</v>
      </c>
      <c r="F4567" t="s">
        <v>15878</v>
      </c>
      <c r="G4567">
        <v>334</v>
      </c>
      <c r="H4567">
        <v>3</v>
      </c>
      <c r="I4567" t="s">
        <v>15890</v>
      </c>
      <c r="J4567">
        <v>1</v>
      </c>
      <c r="K4567" t="s">
        <v>15891</v>
      </c>
      <c r="L4567" t="s">
        <v>15892</v>
      </c>
    </row>
    <row r="4568" spans="1:12" x14ac:dyDescent="0.3">
      <c r="A4568" t="s">
        <v>15876</v>
      </c>
      <c r="B4568" t="s">
        <v>15877</v>
      </c>
      <c r="C4568" t="s">
        <v>14</v>
      </c>
      <c r="D4568">
        <v>39.951558599999998</v>
      </c>
      <c r="E4568">
        <v>-75.203257800000003</v>
      </c>
      <c r="F4568" t="s">
        <v>15878</v>
      </c>
      <c r="G4568">
        <v>334</v>
      </c>
      <c r="H4568">
        <v>3</v>
      </c>
      <c r="I4568" t="s">
        <v>15893</v>
      </c>
      <c r="J4568">
        <v>5</v>
      </c>
      <c r="K4568" t="s">
        <v>15894</v>
      </c>
      <c r="L4568" t="s">
        <v>15895</v>
      </c>
    </row>
    <row r="4569" spans="1:12" x14ac:dyDescent="0.3">
      <c r="A4569" t="s">
        <v>15876</v>
      </c>
      <c r="B4569" t="s">
        <v>15877</v>
      </c>
      <c r="C4569" t="s">
        <v>14</v>
      </c>
      <c r="D4569">
        <v>39.951558599999998</v>
      </c>
      <c r="E4569">
        <v>-75.203257800000003</v>
      </c>
      <c r="F4569" t="s">
        <v>15878</v>
      </c>
      <c r="G4569">
        <v>334</v>
      </c>
      <c r="H4569">
        <v>3</v>
      </c>
      <c r="I4569" t="s">
        <v>15896</v>
      </c>
      <c r="J4569">
        <v>1</v>
      </c>
      <c r="L4569" t="s">
        <v>15897</v>
      </c>
    </row>
    <row r="4570" spans="1:12" x14ac:dyDescent="0.3">
      <c r="A4570" t="s">
        <v>15876</v>
      </c>
      <c r="B4570" t="s">
        <v>15877</v>
      </c>
      <c r="C4570" t="s">
        <v>14</v>
      </c>
      <c r="D4570">
        <v>39.951558599999998</v>
      </c>
      <c r="E4570">
        <v>-75.203257800000003</v>
      </c>
      <c r="F4570" t="s">
        <v>15878</v>
      </c>
      <c r="G4570">
        <v>334</v>
      </c>
      <c r="H4570">
        <v>3</v>
      </c>
      <c r="I4570" t="s">
        <v>15898</v>
      </c>
      <c r="J4570">
        <v>4</v>
      </c>
      <c r="K4570" t="s">
        <v>15899</v>
      </c>
      <c r="L4570" t="s">
        <v>15900</v>
      </c>
    </row>
    <row r="4571" spans="1:12" x14ac:dyDescent="0.3">
      <c r="A4571" t="s">
        <v>15876</v>
      </c>
      <c r="B4571" t="s">
        <v>15877</v>
      </c>
      <c r="C4571" t="s">
        <v>14</v>
      </c>
      <c r="D4571">
        <v>39.951558599999998</v>
      </c>
      <c r="E4571">
        <v>-75.203257800000003</v>
      </c>
      <c r="F4571" t="s">
        <v>15878</v>
      </c>
      <c r="G4571">
        <v>334</v>
      </c>
      <c r="H4571">
        <v>3</v>
      </c>
      <c r="I4571" t="s">
        <v>15901</v>
      </c>
      <c r="J4571">
        <v>4</v>
      </c>
      <c r="L4571" t="s">
        <v>15902</v>
      </c>
    </row>
    <row r="4572" spans="1:12" x14ac:dyDescent="0.3">
      <c r="A4572" t="s">
        <v>15876</v>
      </c>
      <c r="B4572" t="s">
        <v>15877</v>
      </c>
      <c r="C4572" t="s">
        <v>14</v>
      </c>
      <c r="D4572">
        <v>39.951558599999998</v>
      </c>
      <c r="E4572">
        <v>-75.203257800000003</v>
      </c>
      <c r="F4572" t="s">
        <v>15878</v>
      </c>
      <c r="G4572">
        <v>334</v>
      </c>
      <c r="H4572">
        <v>3</v>
      </c>
      <c r="I4572" t="s">
        <v>15903</v>
      </c>
      <c r="J4572">
        <v>1</v>
      </c>
      <c r="L4572" t="s">
        <v>15904</v>
      </c>
    </row>
    <row r="4573" spans="1:12" x14ac:dyDescent="0.3">
      <c r="A4573" t="s">
        <v>15905</v>
      </c>
      <c r="B4573" t="s">
        <v>15906</v>
      </c>
      <c r="C4573" t="s">
        <v>14</v>
      </c>
      <c r="D4573">
        <v>40.0242614</v>
      </c>
      <c r="E4573">
        <v>-75.2222218</v>
      </c>
      <c r="F4573" t="s">
        <v>15907</v>
      </c>
      <c r="G4573">
        <v>334</v>
      </c>
      <c r="H4573">
        <v>3.5</v>
      </c>
      <c r="I4573" t="s">
        <v>15908</v>
      </c>
      <c r="J4573">
        <v>3</v>
      </c>
      <c r="K4573" t="s">
        <v>15909</v>
      </c>
      <c r="L4573" t="s">
        <v>8823</v>
      </c>
    </row>
    <row r="4574" spans="1:12" x14ac:dyDescent="0.3">
      <c r="A4574" t="s">
        <v>15905</v>
      </c>
      <c r="B4574" t="s">
        <v>15906</v>
      </c>
      <c r="C4574" t="s">
        <v>14</v>
      </c>
      <c r="D4574">
        <v>40.0242614</v>
      </c>
      <c r="E4574">
        <v>-75.2222218</v>
      </c>
      <c r="F4574" t="s">
        <v>15907</v>
      </c>
      <c r="G4574">
        <v>334</v>
      </c>
      <c r="H4574">
        <v>3.5</v>
      </c>
      <c r="I4574" t="s">
        <v>15910</v>
      </c>
      <c r="J4574">
        <v>4</v>
      </c>
      <c r="K4574" t="s">
        <v>15911</v>
      </c>
      <c r="L4574" t="s">
        <v>2494</v>
      </c>
    </row>
    <row r="4575" spans="1:12" x14ac:dyDescent="0.3">
      <c r="A4575" t="s">
        <v>15905</v>
      </c>
      <c r="B4575" t="s">
        <v>15906</v>
      </c>
      <c r="C4575" t="s">
        <v>14</v>
      </c>
      <c r="D4575">
        <v>40.0242614</v>
      </c>
      <c r="E4575">
        <v>-75.2222218</v>
      </c>
      <c r="F4575" t="s">
        <v>15907</v>
      </c>
      <c r="G4575">
        <v>334</v>
      </c>
      <c r="H4575">
        <v>3.5</v>
      </c>
      <c r="I4575" t="s">
        <v>15912</v>
      </c>
      <c r="J4575">
        <v>4</v>
      </c>
      <c r="L4575" t="s">
        <v>15913</v>
      </c>
    </row>
    <row r="4576" spans="1:12" x14ac:dyDescent="0.3">
      <c r="A4576" t="s">
        <v>15905</v>
      </c>
      <c r="B4576" t="s">
        <v>15906</v>
      </c>
      <c r="C4576" t="s">
        <v>14</v>
      </c>
      <c r="D4576">
        <v>40.0242614</v>
      </c>
      <c r="E4576">
        <v>-75.2222218</v>
      </c>
      <c r="F4576" t="s">
        <v>15907</v>
      </c>
      <c r="G4576">
        <v>334</v>
      </c>
      <c r="H4576">
        <v>3.5</v>
      </c>
      <c r="I4576" t="s">
        <v>15914</v>
      </c>
      <c r="J4576">
        <v>5</v>
      </c>
      <c r="L4576" t="s">
        <v>6755</v>
      </c>
    </row>
    <row r="4577" spans="1:21" x14ac:dyDescent="0.3">
      <c r="A4577" t="s">
        <v>15905</v>
      </c>
      <c r="B4577" t="s">
        <v>15906</v>
      </c>
      <c r="C4577" t="s">
        <v>14</v>
      </c>
      <c r="D4577">
        <v>40.0242614</v>
      </c>
      <c r="E4577">
        <v>-75.2222218</v>
      </c>
      <c r="F4577" t="s">
        <v>15907</v>
      </c>
      <c r="G4577">
        <v>334</v>
      </c>
      <c r="H4577">
        <v>3.5</v>
      </c>
      <c r="I4577" t="s">
        <v>15915</v>
      </c>
      <c r="J4577">
        <v>4</v>
      </c>
      <c r="K4577" t="s">
        <v>15916</v>
      </c>
      <c r="L4577" t="s">
        <v>15917</v>
      </c>
    </row>
    <row r="4578" spans="1:21" x14ac:dyDescent="0.3">
      <c r="A4578" t="s">
        <v>15905</v>
      </c>
      <c r="B4578" t="s">
        <v>15906</v>
      </c>
      <c r="C4578" t="s">
        <v>14</v>
      </c>
      <c r="D4578">
        <v>40.0242614</v>
      </c>
      <c r="E4578">
        <v>-75.2222218</v>
      </c>
      <c r="F4578" t="s">
        <v>15907</v>
      </c>
      <c r="G4578">
        <v>334</v>
      </c>
      <c r="H4578">
        <v>3.5</v>
      </c>
      <c r="I4578" t="s">
        <v>15918</v>
      </c>
      <c r="J4578">
        <v>1</v>
      </c>
      <c r="K4578" t="s">
        <v>15919</v>
      </c>
      <c r="L4578" t="s">
        <v>15920</v>
      </c>
      <c r="M4578" t="s">
        <v>15921</v>
      </c>
      <c r="N4578" t="s">
        <v>15922</v>
      </c>
      <c r="O4578" t="s">
        <v>15923</v>
      </c>
      <c r="P4578" t="s">
        <v>15924</v>
      </c>
      <c r="Q4578" t="s">
        <v>15925</v>
      </c>
      <c r="R4578" t="s">
        <v>15926</v>
      </c>
      <c r="S4578" t="s">
        <v>15927</v>
      </c>
      <c r="T4578" t="s">
        <v>15928</v>
      </c>
      <c r="U4578" t="s">
        <v>15929</v>
      </c>
    </row>
    <row r="4579" spans="1:21" x14ac:dyDescent="0.3">
      <c r="A4579" t="s">
        <v>15905</v>
      </c>
      <c r="B4579" t="s">
        <v>15906</v>
      </c>
      <c r="C4579" t="s">
        <v>14</v>
      </c>
      <c r="D4579">
        <v>40.0242614</v>
      </c>
      <c r="E4579">
        <v>-75.2222218</v>
      </c>
      <c r="F4579" t="s">
        <v>15907</v>
      </c>
      <c r="G4579">
        <v>334</v>
      </c>
      <c r="H4579">
        <v>3.5</v>
      </c>
      <c r="I4579" t="s">
        <v>15930</v>
      </c>
      <c r="J4579">
        <v>4</v>
      </c>
      <c r="K4579" t="s">
        <v>15931</v>
      </c>
      <c r="L4579" t="s">
        <v>15932</v>
      </c>
    </row>
    <row r="4580" spans="1:21" x14ac:dyDescent="0.3">
      <c r="A4580" t="s">
        <v>15905</v>
      </c>
      <c r="B4580" t="s">
        <v>15906</v>
      </c>
      <c r="C4580" t="s">
        <v>14</v>
      </c>
      <c r="D4580">
        <v>40.0242614</v>
      </c>
      <c r="E4580">
        <v>-75.2222218</v>
      </c>
      <c r="F4580" t="s">
        <v>15907</v>
      </c>
      <c r="G4580">
        <v>334</v>
      </c>
      <c r="H4580">
        <v>3.5</v>
      </c>
      <c r="I4580" t="s">
        <v>15933</v>
      </c>
      <c r="J4580">
        <v>4</v>
      </c>
      <c r="K4580" t="s">
        <v>15934</v>
      </c>
      <c r="L4580" t="s">
        <v>15935</v>
      </c>
    </row>
    <row r="4581" spans="1:21" x14ac:dyDescent="0.3">
      <c r="A4581" t="s">
        <v>15905</v>
      </c>
      <c r="B4581" t="s">
        <v>15906</v>
      </c>
      <c r="C4581" t="s">
        <v>14</v>
      </c>
      <c r="D4581">
        <v>40.0242614</v>
      </c>
      <c r="E4581">
        <v>-75.2222218</v>
      </c>
      <c r="F4581" t="s">
        <v>15907</v>
      </c>
      <c r="G4581">
        <v>334</v>
      </c>
      <c r="H4581">
        <v>3.5</v>
      </c>
      <c r="I4581" t="s">
        <v>15936</v>
      </c>
      <c r="J4581">
        <v>2</v>
      </c>
      <c r="K4581" t="s">
        <v>15937</v>
      </c>
      <c r="L4581" t="s">
        <v>15938</v>
      </c>
    </row>
    <row r="4582" spans="1:21" x14ac:dyDescent="0.3">
      <c r="A4582" t="s">
        <v>15905</v>
      </c>
      <c r="B4582" t="s">
        <v>15906</v>
      </c>
      <c r="C4582" t="s">
        <v>14</v>
      </c>
      <c r="D4582">
        <v>40.0242614</v>
      </c>
      <c r="E4582">
        <v>-75.2222218</v>
      </c>
      <c r="F4582" t="s">
        <v>15907</v>
      </c>
      <c r="G4582">
        <v>334</v>
      </c>
      <c r="H4582">
        <v>3.5</v>
      </c>
      <c r="I4582" t="s">
        <v>15939</v>
      </c>
      <c r="J4582">
        <v>3</v>
      </c>
      <c r="K4582" t="s">
        <v>15940</v>
      </c>
      <c r="L4582" t="s">
        <v>15941</v>
      </c>
    </row>
    <row r="4583" spans="1:21" x14ac:dyDescent="0.3">
      <c r="A4583" t="s">
        <v>15942</v>
      </c>
      <c r="B4583" t="s">
        <v>15943</v>
      </c>
      <c r="C4583" t="s">
        <v>14</v>
      </c>
      <c r="D4583">
        <v>39.928851395899997</v>
      </c>
      <c r="E4583">
        <v>-75.152184747099994</v>
      </c>
      <c r="F4583" t="s">
        <v>15944</v>
      </c>
      <c r="G4583">
        <v>334</v>
      </c>
      <c r="H4583">
        <v>4</v>
      </c>
      <c r="I4583" t="s">
        <v>15945</v>
      </c>
      <c r="J4583">
        <v>5</v>
      </c>
      <c r="L4583" t="s">
        <v>15946</v>
      </c>
    </row>
    <row r="4584" spans="1:21" x14ac:dyDescent="0.3">
      <c r="A4584" t="s">
        <v>15942</v>
      </c>
      <c r="B4584" t="s">
        <v>15943</v>
      </c>
      <c r="C4584" t="s">
        <v>14</v>
      </c>
      <c r="D4584">
        <v>39.928851395899997</v>
      </c>
      <c r="E4584">
        <v>-75.152184747099994</v>
      </c>
      <c r="F4584" t="s">
        <v>15944</v>
      </c>
      <c r="G4584">
        <v>334</v>
      </c>
      <c r="H4584">
        <v>4</v>
      </c>
      <c r="I4584" t="s">
        <v>15947</v>
      </c>
      <c r="J4584">
        <v>5</v>
      </c>
      <c r="K4584" t="s">
        <v>15948</v>
      </c>
      <c r="L4584" t="s">
        <v>15949</v>
      </c>
    </row>
    <row r="4585" spans="1:21" x14ac:dyDescent="0.3">
      <c r="A4585" t="s">
        <v>15942</v>
      </c>
      <c r="B4585" t="s">
        <v>15943</v>
      </c>
      <c r="C4585" t="s">
        <v>14</v>
      </c>
      <c r="D4585">
        <v>39.928851395899997</v>
      </c>
      <c r="E4585">
        <v>-75.152184747099994</v>
      </c>
      <c r="F4585" t="s">
        <v>15944</v>
      </c>
      <c r="G4585">
        <v>334</v>
      </c>
      <c r="H4585">
        <v>4</v>
      </c>
      <c r="I4585" t="s">
        <v>15950</v>
      </c>
      <c r="J4585">
        <v>5</v>
      </c>
      <c r="K4585" t="s">
        <v>15951</v>
      </c>
      <c r="L4585" t="s">
        <v>15952</v>
      </c>
    </row>
    <row r="4586" spans="1:21" x14ac:dyDescent="0.3">
      <c r="A4586" t="s">
        <v>15942</v>
      </c>
      <c r="B4586" t="s">
        <v>15943</v>
      </c>
      <c r="C4586" t="s">
        <v>14</v>
      </c>
      <c r="D4586">
        <v>39.928851395899997</v>
      </c>
      <c r="E4586">
        <v>-75.152184747099994</v>
      </c>
      <c r="F4586" t="s">
        <v>15944</v>
      </c>
      <c r="G4586">
        <v>334</v>
      </c>
      <c r="H4586">
        <v>4</v>
      </c>
      <c r="I4586" t="s">
        <v>15953</v>
      </c>
      <c r="J4586">
        <v>1</v>
      </c>
      <c r="K4586" t="s">
        <v>15954</v>
      </c>
      <c r="L4586" t="s">
        <v>15955</v>
      </c>
    </row>
    <row r="4587" spans="1:21" x14ac:dyDescent="0.3">
      <c r="A4587" t="s">
        <v>15942</v>
      </c>
      <c r="B4587" t="s">
        <v>15943</v>
      </c>
      <c r="C4587" t="s">
        <v>14</v>
      </c>
      <c r="D4587">
        <v>39.928851395899997</v>
      </c>
      <c r="E4587">
        <v>-75.152184747099994</v>
      </c>
      <c r="F4587" t="s">
        <v>15944</v>
      </c>
      <c r="G4587">
        <v>334</v>
      </c>
      <c r="H4587">
        <v>4</v>
      </c>
      <c r="I4587" t="s">
        <v>15956</v>
      </c>
      <c r="J4587">
        <v>5</v>
      </c>
      <c r="K4587" t="s">
        <v>15957</v>
      </c>
      <c r="L4587" t="s">
        <v>15958</v>
      </c>
    </row>
    <row r="4588" spans="1:21" x14ac:dyDescent="0.3">
      <c r="A4588" t="s">
        <v>15942</v>
      </c>
      <c r="B4588" t="s">
        <v>15943</v>
      </c>
      <c r="C4588" t="s">
        <v>14</v>
      </c>
      <c r="D4588">
        <v>39.928851395899997</v>
      </c>
      <c r="E4588">
        <v>-75.152184747099994</v>
      </c>
      <c r="F4588" t="s">
        <v>15944</v>
      </c>
      <c r="G4588">
        <v>334</v>
      </c>
      <c r="H4588">
        <v>4</v>
      </c>
      <c r="I4588" t="s">
        <v>15959</v>
      </c>
      <c r="J4588">
        <v>5</v>
      </c>
      <c r="K4588" t="s">
        <v>15960</v>
      </c>
      <c r="L4588" t="s">
        <v>15961</v>
      </c>
    </row>
    <row r="4589" spans="1:21" x14ac:dyDescent="0.3">
      <c r="A4589" t="s">
        <v>15942</v>
      </c>
      <c r="B4589" t="s">
        <v>15943</v>
      </c>
      <c r="C4589" t="s">
        <v>14</v>
      </c>
      <c r="D4589">
        <v>39.928851395899997</v>
      </c>
      <c r="E4589">
        <v>-75.152184747099994</v>
      </c>
      <c r="F4589" t="s">
        <v>15944</v>
      </c>
      <c r="G4589">
        <v>334</v>
      </c>
      <c r="H4589">
        <v>4</v>
      </c>
      <c r="I4589" t="s">
        <v>15962</v>
      </c>
      <c r="J4589">
        <v>3</v>
      </c>
      <c r="K4589" t="s">
        <v>15963</v>
      </c>
      <c r="L4589" t="s">
        <v>15964</v>
      </c>
    </row>
    <row r="4590" spans="1:21" x14ac:dyDescent="0.3">
      <c r="A4590" t="s">
        <v>15942</v>
      </c>
      <c r="B4590" t="s">
        <v>15943</v>
      </c>
      <c r="C4590" t="s">
        <v>14</v>
      </c>
      <c r="D4590">
        <v>39.928851395899997</v>
      </c>
      <c r="E4590">
        <v>-75.152184747099994</v>
      </c>
      <c r="F4590" t="s">
        <v>15944</v>
      </c>
      <c r="G4590">
        <v>334</v>
      </c>
      <c r="H4590">
        <v>4</v>
      </c>
      <c r="I4590" t="e">
        <f>-QfDQngjZa8bZ9z7vVXTyA</f>
        <v>#NAME?</v>
      </c>
      <c r="J4590">
        <v>5</v>
      </c>
      <c r="K4590" t="s">
        <v>15965</v>
      </c>
      <c r="L4590" t="s">
        <v>15966</v>
      </c>
      <c r="M4590" t="s">
        <v>15967</v>
      </c>
      <c r="N4590" t="s">
        <v>15968</v>
      </c>
    </row>
    <row r="4591" spans="1:21" x14ac:dyDescent="0.3">
      <c r="A4591" t="s">
        <v>15942</v>
      </c>
      <c r="B4591" t="s">
        <v>15943</v>
      </c>
      <c r="C4591" t="s">
        <v>14</v>
      </c>
      <c r="D4591">
        <v>39.928851395899997</v>
      </c>
      <c r="E4591">
        <v>-75.152184747099994</v>
      </c>
      <c r="F4591" t="s">
        <v>15944</v>
      </c>
      <c r="G4591">
        <v>334</v>
      </c>
      <c r="H4591">
        <v>4</v>
      </c>
      <c r="I4591" t="s">
        <v>15969</v>
      </c>
      <c r="J4591">
        <v>5</v>
      </c>
      <c r="L4591" t="s">
        <v>15970</v>
      </c>
    </row>
    <row r="4592" spans="1:21" x14ac:dyDescent="0.3">
      <c r="A4592" t="s">
        <v>15942</v>
      </c>
      <c r="B4592" t="s">
        <v>15943</v>
      </c>
      <c r="C4592" t="s">
        <v>14</v>
      </c>
      <c r="D4592">
        <v>39.928851395899997</v>
      </c>
      <c r="E4592">
        <v>-75.152184747099994</v>
      </c>
      <c r="F4592" t="s">
        <v>15944</v>
      </c>
      <c r="G4592">
        <v>334</v>
      </c>
      <c r="H4592">
        <v>4</v>
      </c>
      <c r="I4592" t="s">
        <v>15971</v>
      </c>
      <c r="J4592">
        <v>5</v>
      </c>
      <c r="K4592" t="s">
        <v>15972</v>
      </c>
      <c r="L4592" t="s">
        <v>15973</v>
      </c>
    </row>
    <row r="4593" spans="1:12" x14ac:dyDescent="0.3">
      <c r="A4593" t="s">
        <v>15974</v>
      </c>
      <c r="B4593" t="s">
        <v>15975</v>
      </c>
      <c r="C4593" t="s">
        <v>14</v>
      </c>
      <c r="D4593">
        <v>39.954120569300002</v>
      </c>
      <c r="E4593">
        <v>-75.156034342200002</v>
      </c>
      <c r="F4593" t="s">
        <v>15976</v>
      </c>
      <c r="G4593">
        <v>332</v>
      </c>
      <c r="H4593">
        <v>4</v>
      </c>
      <c r="I4593" t="s">
        <v>15977</v>
      </c>
      <c r="J4593">
        <v>3</v>
      </c>
      <c r="K4593" t="s">
        <v>15978</v>
      </c>
      <c r="L4593" t="s">
        <v>15979</v>
      </c>
    </row>
    <row r="4594" spans="1:12" x14ac:dyDescent="0.3">
      <c r="A4594" t="s">
        <v>15974</v>
      </c>
      <c r="B4594" t="s">
        <v>15975</v>
      </c>
      <c r="C4594" t="s">
        <v>14</v>
      </c>
      <c r="D4594">
        <v>39.954120569300002</v>
      </c>
      <c r="E4594">
        <v>-75.156034342200002</v>
      </c>
      <c r="F4594" t="s">
        <v>15976</v>
      </c>
      <c r="G4594">
        <v>332</v>
      </c>
      <c r="H4594">
        <v>4</v>
      </c>
      <c r="I4594" t="s">
        <v>15980</v>
      </c>
      <c r="J4594">
        <v>4</v>
      </c>
      <c r="K4594" t="s">
        <v>15981</v>
      </c>
      <c r="L4594" t="s">
        <v>15632</v>
      </c>
    </row>
    <row r="4595" spans="1:12" x14ac:dyDescent="0.3">
      <c r="A4595" t="s">
        <v>15974</v>
      </c>
      <c r="B4595" t="s">
        <v>15975</v>
      </c>
      <c r="C4595" t="s">
        <v>14</v>
      </c>
      <c r="D4595">
        <v>39.954120569300002</v>
      </c>
      <c r="E4595">
        <v>-75.156034342200002</v>
      </c>
      <c r="F4595" t="s">
        <v>15976</v>
      </c>
      <c r="G4595">
        <v>332</v>
      </c>
      <c r="H4595">
        <v>4</v>
      </c>
      <c r="I4595" t="s">
        <v>15982</v>
      </c>
      <c r="J4595">
        <v>5</v>
      </c>
      <c r="K4595" t="s">
        <v>15983</v>
      </c>
      <c r="L4595" t="s">
        <v>15984</v>
      </c>
    </row>
    <row r="4596" spans="1:12" x14ac:dyDescent="0.3">
      <c r="A4596" t="s">
        <v>15974</v>
      </c>
      <c r="B4596" t="s">
        <v>15975</v>
      </c>
      <c r="C4596" t="s">
        <v>14</v>
      </c>
      <c r="D4596">
        <v>39.954120569300002</v>
      </c>
      <c r="E4596">
        <v>-75.156034342200002</v>
      </c>
      <c r="F4596" t="s">
        <v>15976</v>
      </c>
      <c r="G4596">
        <v>332</v>
      </c>
      <c r="H4596">
        <v>4</v>
      </c>
      <c r="I4596" t="s">
        <v>15985</v>
      </c>
      <c r="J4596">
        <v>5</v>
      </c>
      <c r="K4596" t="s">
        <v>15986</v>
      </c>
      <c r="L4596" t="s">
        <v>15987</v>
      </c>
    </row>
    <row r="4597" spans="1:12" x14ac:dyDescent="0.3">
      <c r="A4597" t="s">
        <v>15974</v>
      </c>
      <c r="B4597" t="s">
        <v>15975</v>
      </c>
      <c r="C4597" t="s">
        <v>14</v>
      </c>
      <c r="D4597">
        <v>39.954120569300002</v>
      </c>
      <c r="E4597">
        <v>-75.156034342200002</v>
      </c>
      <c r="F4597" t="s">
        <v>15976</v>
      </c>
      <c r="G4597">
        <v>332</v>
      </c>
      <c r="H4597">
        <v>4</v>
      </c>
      <c r="I4597" t="s">
        <v>15988</v>
      </c>
      <c r="J4597">
        <v>4</v>
      </c>
      <c r="K4597" t="s">
        <v>15989</v>
      </c>
      <c r="L4597" t="e">
        <f>-G7Zkl1wIWBBmD0KRy_sCw</f>
        <v>#NAME?</v>
      </c>
    </row>
    <row r="4598" spans="1:12" x14ac:dyDescent="0.3">
      <c r="A4598" t="s">
        <v>15974</v>
      </c>
      <c r="B4598" t="s">
        <v>15975</v>
      </c>
      <c r="C4598" t="s">
        <v>14</v>
      </c>
      <c r="D4598">
        <v>39.954120569300002</v>
      </c>
      <c r="E4598">
        <v>-75.156034342200002</v>
      </c>
      <c r="F4598" t="s">
        <v>15976</v>
      </c>
      <c r="G4598">
        <v>332</v>
      </c>
      <c r="H4598">
        <v>4</v>
      </c>
      <c r="I4598" t="s">
        <v>15990</v>
      </c>
      <c r="J4598">
        <v>4</v>
      </c>
      <c r="K4598" t="s">
        <v>15991</v>
      </c>
      <c r="L4598" t="s">
        <v>10178</v>
      </c>
    </row>
    <row r="4599" spans="1:12" x14ac:dyDescent="0.3">
      <c r="A4599" t="s">
        <v>15974</v>
      </c>
      <c r="B4599" t="s">
        <v>15975</v>
      </c>
      <c r="C4599" t="s">
        <v>14</v>
      </c>
      <c r="D4599">
        <v>39.954120569300002</v>
      </c>
      <c r="E4599">
        <v>-75.156034342200002</v>
      </c>
      <c r="F4599" t="s">
        <v>15976</v>
      </c>
      <c r="G4599">
        <v>332</v>
      </c>
      <c r="H4599">
        <v>4</v>
      </c>
      <c r="I4599" t="s">
        <v>15992</v>
      </c>
      <c r="J4599">
        <v>5</v>
      </c>
      <c r="K4599" t="s">
        <v>15993</v>
      </c>
      <c r="L4599" t="s">
        <v>15994</v>
      </c>
    </row>
    <row r="4600" spans="1:12" x14ac:dyDescent="0.3">
      <c r="A4600" t="s">
        <v>15974</v>
      </c>
      <c r="B4600" t="s">
        <v>15975</v>
      </c>
      <c r="C4600" t="s">
        <v>14</v>
      </c>
      <c r="D4600">
        <v>39.954120569300002</v>
      </c>
      <c r="E4600">
        <v>-75.156034342200002</v>
      </c>
      <c r="F4600" t="s">
        <v>15976</v>
      </c>
      <c r="G4600">
        <v>332</v>
      </c>
      <c r="H4600">
        <v>4</v>
      </c>
      <c r="I4600" t="s">
        <v>15995</v>
      </c>
      <c r="J4600">
        <v>1</v>
      </c>
      <c r="K4600" t="s">
        <v>15996</v>
      </c>
      <c r="L4600" t="s">
        <v>15997</v>
      </c>
    </row>
    <row r="4601" spans="1:12" x14ac:dyDescent="0.3">
      <c r="A4601" t="s">
        <v>15974</v>
      </c>
      <c r="B4601" t="s">
        <v>15975</v>
      </c>
      <c r="C4601" t="s">
        <v>14</v>
      </c>
      <c r="D4601">
        <v>39.954120569300002</v>
      </c>
      <c r="E4601">
        <v>-75.156034342200002</v>
      </c>
      <c r="F4601" t="s">
        <v>15976</v>
      </c>
      <c r="G4601">
        <v>332</v>
      </c>
      <c r="H4601">
        <v>4</v>
      </c>
      <c r="I4601" t="s">
        <v>15998</v>
      </c>
      <c r="J4601">
        <v>5</v>
      </c>
      <c r="K4601" t="s">
        <v>15999</v>
      </c>
      <c r="L4601" t="s">
        <v>16000</v>
      </c>
    </row>
    <row r="4602" spans="1:12" x14ac:dyDescent="0.3">
      <c r="A4602" t="s">
        <v>15974</v>
      </c>
      <c r="B4602" t="s">
        <v>15975</v>
      </c>
      <c r="C4602" t="s">
        <v>14</v>
      </c>
      <c r="D4602">
        <v>39.954120569300002</v>
      </c>
      <c r="E4602">
        <v>-75.156034342200002</v>
      </c>
      <c r="F4602" t="s">
        <v>15976</v>
      </c>
      <c r="G4602">
        <v>332</v>
      </c>
      <c r="H4602">
        <v>4</v>
      </c>
      <c r="I4602" t="s">
        <v>16001</v>
      </c>
      <c r="J4602">
        <v>5</v>
      </c>
      <c r="K4602" t="s">
        <v>16002</v>
      </c>
      <c r="L4602" t="s">
        <v>16003</v>
      </c>
    </row>
    <row r="4603" spans="1:12" x14ac:dyDescent="0.3">
      <c r="A4603" t="s">
        <v>16004</v>
      </c>
      <c r="B4603" t="s">
        <v>16005</v>
      </c>
      <c r="C4603" t="s">
        <v>14</v>
      </c>
      <c r="D4603">
        <v>40.003048300000003</v>
      </c>
      <c r="E4603">
        <v>-75.221928300000002</v>
      </c>
      <c r="F4603" t="s">
        <v>16006</v>
      </c>
      <c r="G4603">
        <v>332</v>
      </c>
      <c r="H4603">
        <v>4</v>
      </c>
      <c r="I4603" t="s">
        <v>16007</v>
      </c>
      <c r="J4603">
        <v>4</v>
      </c>
      <c r="K4603" t="s">
        <v>16008</v>
      </c>
      <c r="L4603" t="s">
        <v>16009</v>
      </c>
    </row>
    <row r="4604" spans="1:12" x14ac:dyDescent="0.3">
      <c r="A4604" t="s">
        <v>16004</v>
      </c>
      <c r="B4604" t="s">
        <v>16005</v>
      </c>
      <c r="C4604" t="s">
        <v>14</v>
      </c>
      <c r="D4604">
        <v>40.003048300000003</v>
      </c>
      <c r="E4604">
        <v>-75.221928300000002</v>
      </c>
      <c r="F4604" t="s">
        <v>16006</v>
      </c>
      <c r="G4604">
        <v>332</v>
      </c>
      <c r="H4604">
        <v>4</v>
      </c>
      <c r="I4604" t="s">
        <v>16010</v>
      </c>
      <c r="J4604">
        <v>4</v>
      </c>
      <c r="K4604" t="s">
        <v>16011</v>
      </c>
      <c r="L4604" t="s">
        <v>1447</v>
      </c>
    </row>
    <row r="4605" spans="1:12" x14ac:dyDescent="0.3">
      <c r="A4605" t="s">
        <v>16004</v>
      </c>
      <c r="B4605" t="s">
        <v>16005</v>
      </c>
      <c r="C4605" t="s">
        <v>14</v>
      </c>
      <c r="D4605">
        <v>40.003048300000003</v>
      </c>
      <c r="E4605">
        <v>-75.221928300000002</v>
      </c>
      <c r="F4605" t="s">
        <v>16006</v>
      </c>
      <c r="G4605">
        <v>332</v>
      </c>
      <c r="H4605">
        <v>4</v>
      </c>
      <c r="I4605" t="s">
        <v>16012</v>
      </c>
      <c r="J4605">
        <v>3</v>
      </c>
      <c r="K4605" t="s">
        <v>16013</v>
      </c>
      <c r="L4605" t="s">
        <v>16014</v>
      </c>
    </row>
    <row r="4606" spans="1:12" x14ac:dyDescent="0.3">
      <c r="A4606" t="s">
        <v>16004</v>
      </c>
      <c r="B4606" t="s">
        <v>16005</v>
      </c>
      <c r="C4606" t="s">
        <v>14</v>
      </c>
      <c r="D4606">
        <v>40.003048300000003</v>
      </c>
      <c r="E4606">
        <v>-75.221928300000002</v>
      </c>
      <c r="F4606" t="s">
        <v>16006</v>
      </c>
      <c r="G4606">
        <v>332</v>
      </c>
      <c r="H4606">
        <v>4</v>
      </c>
      <c r="I4606" t="e">
        <f>-nIsHE3MffXwWmflklWhOg</f>
        <v>#NAME?</v>
      </c>
      <c r="J4606">
        <v>5</v>
      </c>
      <c r="L4606" t="s">
        <v>16015</v>
      </c>
    </row>
    <row r="4607" spans="1:12" x14ac:dyDescent="0.3">
      <c r="A4607" t="s">
        <v>16004</v>
      </c>
      <c r="B4607" t="s">
        <v>16005</v>
      </c>
      <c r="C4607" t="s">
        <v>14</v>
      </c>
      <c r="D4607">
        <v>40.003048300000003</v>
      </c>
      <c r="E4607">
        <v>-75.221928300000002</v>
      </c>
      <c r="F4607" t="s">
        <v>16006</v>
      </c>
      <c r="G4607">
        <v>332</v>
      </c>
      <c r="H4607">
        <v>4</v>
      </c>
      <c r="I4607" t="s">
        <v>16016</v>
      </c>
      <c r="J4607">
        <v>5</v>
      </c>
      <c r="K4607" t="s">
        <v>16017</v>
      </c>
      <c r="L4607" t="s">
        <v>16018</v>
      </c>
    </row>
    <row r="4608" spans="1:12" x14ac:dyDescent="0.3">
      <c r="A4608" t="s">
        <v>16004</v>
      </c>
      <c r="B4608" t="s">
        <v>16005</v>
      </c>
      <c r="C4608" t="s">
        <v>14</v>
      </c>
      <c r="D4608">
        <v>40.003048300000003</v>
      </c>
      <c r="E4608">
        <v>-75.221928300000002</v>
      </c>
      <c r="F4608" t="s">
        <v>16006</v>
      </c>
      <c r="G4608">
        <v>332</v>
      </c>
      <c r="H4608">
        <v>4</v>
      </c>
      <c r="I4608" t="s">
        <v>16019</v>
      </c>
      <c r="J4608">
        <v>4</v>
      </c>
      <c r="K4608" t="s">
        <v>16020</v>
      </c>
      <c r="L4608" t="s">
        <v>12053</v>
      </c>
    </row>
    <row r="4609" spans="1:16" x14ac:dyDescent="0.3">
      <c r="A4609" t="s">
        <v>16004</v>
      </c>
      <c r="B4609" t="s">
        <v>16005</v>
      </c>
      <c r="C4609" t="s">
        <v>14</v>
      </c>
      <c r="D4609">
        <v>40.003048300000003</v>
      </c>
      <c r="E4609">
        <v>-75.221928300000002</v>
      </c>
      <c r="F4609" t="s">
        <v>16006</v>
      </c>
      <c r="G4609">
        <v>332</v>
      </c>
      <c r="H4609">
        <v>4</v>
      </c>
      <c r="I4609" t="s">
        <v>16021</v>
      </c>
      <c r="J4609">
        <v>5</v>
      </c>
      <c r="K4609" t="s">
        <v>16022</v>
      </c>
      <c r="L4609" t="s">
        <v>16023</v>
      </c>
    </row>
    <row r="4610" spans="1:16" x14ac:dyDescent="0.3">
      <c r="A4610" t="s">
        <v>16004</v>
      </c>
      <c r="B4610" t="s">
        <v>16005</v>
      </c>
      <c r="C4610" t="s">
        <v>14</v>
      </c>
      <c r="D4610">
        <v>40.003048300000003</v>
      </c>
      <c r="E4610">
        <v>-75.221928300000002</v>
      </c>
      <c r="F4610" t="s">
        <v>16006</v>
      </c>
      <c r="G4610">
        <v>332</v>
      </c>
      <c r="H4610">
        <v>4</v>
      </c>
      <c r="I4610" t="s">
        <v>16024</v>
      </c>
      <c r="J4610">
        <v>5</v>
      </c>
      <c r="K4610" t="s">
        <v>16025</v>
      </c>
      <c r="L4610" t="s">
        <v>16026</v>
      </c>
    </row>
    <row r="4611" spans="1:16" x14ac:dyDescent="0.3">
      <c r="A4611" t="s">
        <v>16004</v>
      </c>
      <c r="B4611" t="s">
        <v>16005</v>
      </c>
      <c r="C4611" t="s">
        <v>14</v>
      </c>
      <c r="D4611">
        <v>40.003048300000003</v>
      </c>
      <c r="E4611">
        <v>-75.221928300000002</v>
      </c>
      <c r="F4611" t="s">
        <v>16006</v>
      </c>
      <c r="G4611">
        <v>332</v>
      </c>
      <c r="H4611">
        <v>4</v>
      </c>
      <c r="I4611" t="s">
        <v>16027</v>
      </c>
      <c r="J4611">
        <v>5</v>
      </c>
      <c r="K4611" t="s">
        <v>16028</v>
      </c>
      <c r="L4611" t="s">
        <v>16029</v>
      </c>
    </row>
    <row r="4612" spans="1:16" x14ac:dyDescent="0.3">
      <c r="A4612" t="s">
        <v>16004</v>
      </c>
      <c r="B4612" t="s">
        <v>16005</v>
      </c>
      <c r="C4612" t="s">
        <v>14</v>
      </c>
      <c r="D4612">
        <v>40.003048300000003</v>
      </c>
      <c r="E4612">
        <v>-75.221928300000002</v>
      </c>
      <c r="F4612" t="s">
        <v>16006</v>
      </c>
      <c r="G4612">
        <v>332</v>
      </c>
      <c r="H4612">
        <v>4</v>
      </c>
      <c r="I4612" t="s">
        <v>16030</v>
      </c>
      <c r="J4612">
        <v>3</v>
      </c>
      <c r="K4612" t="s">
        <v>16031</v>
      </c>
      <c r="L4612" t="s">
        <v>16032</v>
      </c>
    </row>
    <row r="4613" spans="1:16" x14ac:dyDescent="0.3">
      <c r="A4613" t="s">
        <v>16033</v>
      </c>
      <c r="B4613" t="s">
        <v>16034</v>
      </c>
      <c r="C4613" t="s">
        <v>14</v>
      </c>
      <c r="D4613">
        <v>39.9480133</v>
      </c>
      <c r="E4613">
        <v>-75.169358500000001</v>
      </c>
      <c r="F4613" t="s">
        <v>16035</v>
      </c>
      <c r="G4613">
        <v>331</v>
      </c>
      <c r="H4613">
        <v>3.5</v>
      </c>
      <c r="I4613" t="s">
        <v>16036</v>
      </c>
      <c r="J4613">
        <v>2</v>
      </c>
      <c r="K4613" t="s">
        <v>16037</v>
      </c>
      <c r="L4613" t="s">
        <v>12394</v>
      </c>
    </row>
    <row r="4614" spans="1:16" x14ac:dyDescent="0.3">
      <c r="A4614" t="s">
        <v>16033</v>
      </c>
      <c r="B4614" t="s">
        <v>16034</v>
      </c>
      <c r="C4614" t="s">
        <v>14</v>
      </c>
      <c r="D4614">
        <v>39.9480133</v>
      </c>
      <c r="E4614">
        <v>-75.169358500000001</v>
      </c>
      <c r="F4614" t="s">
        <v>16035</v>
      </c>
      <c r="G4614">
        <v>331</v>
      </c>
      <c r="H4614">
        <v>3.5</v>
      </c>
      <c r="I4614" t="s">
        <v>16038</v>
      </c>
      <c r="J4614">
        <v>3</v>
      </c>
      <c r="L4614" t="s">
        <v>16039</v>
      </c>
    </row>
    <row r="4615" spans="1:16" x14ac:dyDescent="0.3">
      <c r="A4615" t="s">
        <v>16033</v>
      </c>
      <c r="B4615" t="s">
        <v>16034</v>
      </c>
      <c r="C4615" t="s">
        <v>14</v>
      </c>
      <c r="D4615">
        <v>39.9480133</v>
      </c>
      <c r="E4615">
        <v>-75.169358500000001</v>
      </c>
      <c r="F4615" t="s">
        <v>16035</v>
      </c>
      <c r="G4615">
        <v>331</v>
      </c>
      <c r="H4615">
        <v>3.5</v>
      </c>
      <c r="I4615" t="s">
        <v>16040</v>
      </c>
      <c r="J4615">
        <v>4</v>
      </c>
      <c r="K4615" t="s">
        <v>16041</v>
      </c>
      <c r="L4615" t="s">
        <v>16042</v>
      </c>
    </row>
    <row r="4616" spans="1:16" x14ac:dyDescent="0.3">
      <c r="A4616" t="s">
        <v>16033</v>
      </c>
      <c r="B4616" t="s">
        <v>16034</v>
      </c>
      <c r="C4616" t="s">
        <v>14</v>
      </c>
      <c r="D4616">
        <v>39.9480133</v>
      </c>
      <c r="E4616">
        <v>-75.169358500000001</v>
      </c>
      <c r="F4616" t="s">
        <v>16035</v>
      </c>
      <c r="G4616">
        <v>331</v>
      </c>
      <c r="H4616">
        <v>3.5</v>
      </c>
      <c r="I4616" t="s">
        <v>16043</v>
      </c>
      <c r="J4616">
        <v>4</v>
      </c>
      <c r="K4616" t="s">
        <v>16044</v>
      </c>
      <c r="L4616" t="s">
        <v>16045</v>
      </c>
      <c r="M4616" t="s">
        <v>16046</v>
      </c>
      <c r="N4616" t="s">
        <v>16047</v>
      </c>
      <c r="O4616" t="s">
        <v>16048</v>
      </c>
      <c r="P4616" t="s">
        <v>16049</v>
      </c>
    </row>
    <row r="4617" spans="1:16" x14ac:dyDescent="0.3">
      <c r="A4617" t="s">
        <v>16033</v>
      </c>
      <c r="B4617" t="s">
        <v>16034</v>
      </c>
      <c r="C4617" t="s">
        <v>14</v>
      </c>
      <c r="D4617">
        <v>39.9480133</v>
      </c>
      <c r="E4617">
        <v>-75.169358500000001</v>
      </c>
      <c r="F4617" t="s">
        <v>16035</v>
      </c>
      <c r="G4617">
        <v>331</v>
      </c>
      <c r="H4617">
        <v>3.5</v>
      </c>
      <c r="I4617" t="s">
        <v>16050</v>
      </c>
      <c r="J4617">
        <v>3</v>
      </c>
      <c r="L4617" t="s">
        <v>3597</v>
      </c>
    </row>
    <row r="4618" spans="1:16" x14ac:dyDescent="0.3">
      <c r="A4618" t="s">
        <v>16033</v>
      </c>
      <c r="B4618" t="s">
        <v>16034</v>
      </c>
      <c r="C4618" t="s">
        <v>14</v>
      </c>
      <c r="D4618">
        <v>39.9480133</v>
      </c>
      <c r="E4618">
        <v>-75.169358500000001</v>
      </c>
      <c r="F4618" t="s">
        <v>16035</v>
      </c>
      <c r="G4618">
        <v>331</v>
      </c>
      <c r="H4618">
        <v>3.5</v>
      </c>
      <c r="I4618" t="s">
        <v>16051</v>
      </c>
      <c r="J4618">
        <v>2</v>
      </c>
      <c r="K4618" t="s">
        <v>16052</v>
      </c>
      <c r="L4618" t="s">
        <v>16053</v>
      </c>
    </row>
    <row r="4619" spans="1:16" x14ac:dyDescent="0.3">
      <c r="A4619" t="s">
        <v>16033</v>
      </c>
      <c r="B4619" t="s">
        <v>16034</v>
      </c>
      <c r="C4619" t="s">
        <v>14</v>
      </c>
      <c r="D4619">
        <v>39.9480133</v>
      </c>
      <c r="E4619">
        <v>-75.169358500000001</v>
      </c>
      <c r="F4619" t="s">
        <v>16035</v>
      </c>
      <c r="G4619">
        <v>331</v>
      </c>
      <c r="H4619">
        <v>3.5</v>
      </c>
      <c r="I4619" t="s">
        <v>16054</v>
      </c>
      <c r="J4619">
        <v>1</v>
      </c>
      <c r="K4619" t="s">
        <v>16055</v>
      </c>
      <c r="L4619" t="s">
        <v>16056</v>
      </c>
    </row>
    <row r="4620" spans="1:16" x14ac:dyDescent="0.3">
      <c r="A4620" t="s">
        <v>16033</v>
      </c>
      <c r="B4620" t="s">
        <v>16034</v>
      </c>
      <c r="C4620" t="s">
        <v>14</v>
      </c>
      <c r="D4620">
        <v>39.9480133</v>
      </c>
      <c r="E4620">
        <v>-75.169358500000001</v>
      </c>
      <c r="F4620" t="s">
        <v>16035</v>
      </c>
      <c r="G4620">
        <v>331</v>
      </c>
      <c r="H4620">
        <v>3.5</v>
      </c>
      <c r="I4620" t="s">
        <v>16057</v>
      </c>
      <c r="J4620">
        <v>4</v>
      </c>
      <c r="K4620" t="s">
        <v>16058</v>
      </c>
      <c r="L4620" t="s">
        <v>13000</v>
      </c>
    </row>
    <row r="4621" spans="1:16" x14ac:dyDescent="0.3">
      <c r="A4621" t="s">
        <v>16033</v>
      </c>
      <c r="B4621" t="s">
        <v>16034</v>
      </c>
      <c r="C4621" t="s">
        <v>14</v>
      </c>
      <c r="D4621">
        <v>39.9480133</v>
      </c>
      <c r="E4621">
        <v>-75.169358500000001</v>
      </c>
      <c r="F4621" t="s">
        <v>16035</v>
      </c>
      <c r="G4621">
        <v>331</v>
      </c>
      <c r="H4621">
        <v>3.5</v>
      </c>
      <c r="I4621" t="s">
        <v>16059</v>
      </c>
      <c r="J4621">
        <v>3</v>
      </c>
      <c r="K4621" t="s">
        <v>16060</v>
      </c>
      <c r="L4621" t="s">
        <v>5241</v>
      </c>
    </row>
    <row r="4622" spans="1:16" x14ac:dyDescent="0.3">
      <c r="A4622" t="s">
        <v>16033</v>
      </c>
      <c r="B4622" t="s">
        <v>16034</v>
      </c>
      <c r="C4622" t="s">
        <v>14</v>
      </c>
      <c r="D4622">
        <v>39.9480133</v>
      </c>
      <c r="E4622">
        <v>-75.169358500000001</v>
      </c>
      <c r="F4622" t="s">
        <v>16035</v>
      </c>
      <c r="G4622">
        <v>331</v>
      </c>
      <c r="H4622">
        <v>3.5</v>
      </c>
      <c r="I4622" t="s">
        <v>16061</v>
      </c>
      <c r="J4622">
        <v>5</v>
      </c>
      <c r="K4622" t="s">
        <v>16062</v>
      </c>
      <c r="L4622" t="s">
        <v>16063</v>
      </c>
    </row>
    <row r="4623" spans="1:16" x14ac:dyDescent="0.3">
      <c r="A4623" t="s">
        <v>16064</v>
      </c>
      <c r="B4623" t="s">
        <v>16065</v>
      </c>
      <c r="C4623" t="s">
        <v>14</v>
      </c>
      <c r="D4623">
        <v>39.937892300000001</v>
      </c>
      <c r="E4623">
        <v>-75.144600999999994</v>
      </c>
      <c r="F4623" t="s">
        <v>16066</v>
      </c>
      <c r="G4623">
        <v>330</v>
      </c>
      <c r="H4623">
        <v>4</v>
      </c>
      <c r="I4623" t="s">
        <v>16067</v>
      </c>
      <c r="J4623">
        <v>2</v>
      </c>
      <c r="K4623" t="s">
        <v>16068</v>
      </c>
      <c r="L4623" t="s">
        <v>16069</v>
      </c>
    </row>
    <row r="4624" spans="1:16" x14ac:dyDescent="0.3">
      <c r="A4624" t="s">
        <v>16064</v>
      </c>
      <c r="B4624" t="s">
        <v>16065</v>
      </c>
      <c r="C4624" t="s">
        <v>14</v>
      </c>
      <c r="D4624">
        <v>39.937892300000001</v>
      </c>
      <c r="E4624">
        <v>-75.144600999999994</v>
      </c>
      <c r="F4624" t="s">
        <v>16066</v>
      </c>
      <c r="G4624">
        <v>330</v>
      </c>
      <c r="H4624">
        <v>4</v>
      </c>
      <c r="I4624" t="s">
        <v>16070</v>
      </c>
      <c r="J4624">
        <v>1</v>
      </c>
      <c r="L4624" t="s">
        <v>16071</v>
      </c>
    </row>
    <row r="4625" spans="1:21" x14ac:dyDescent="0.3">
      <c r="A4625" t="s">
        <v>16064</v>
      </c>
      <c r="B4625" t="s">
        <v>16065</v>
      </c>
      <c r="C4625" t="s">
        <v>14</v>
      </c>
      <c r="D4625">
        <v>39.937892300000001</v>
      </c>
      <c r="E4625">
        <v>-75.144600999999994</v>
      </c>
      <c r="F4625" t="s">
        <v>16066</v>
      </c>
      <c r="G4625">
        <v>330</v>
      </c>
      <c r="H4625">
        <v>4</v>
      </c>
      <c r="I4625" t="s">
        <v>16072</v>
      </c>
      <c r="J4625">
        <v>5</v>
      </c>
      <c r="K4625" t="s">
        <v>16073</v>
      </c>
      <c r="L4625" t="s">
        <v>16074</v>
      </c>
    </row>
    <row r="4626" spans="1:21" x14ac:dyDescent="0.3">
      <c r="A4626" t="s">
        <v>16064</v>
      </c>
      <c r="B4626" t="s">
        <v>16065</v>
      </c>
      <c r="C4626" t="s">
        <v>14</v>
      </c>
      <c r="D4626">
        <v>39.937892300000001</v>
      </c>
      <c r="E4626">
        <v>-75.144600999999994</v>
      </c>
      <c r="F4626" t="s">
        <v>16066</v>
      </c>
      <c r="G4626">
        <v>330</v>
      </c>
      <c r="H4626">
        <v>4</v>
      </c>
      <c r="I4626" t="s">
        <v>16075</v>
      </c>
      <c r="J4626">
        <v>4</v>
      </c>
      <c r="K4626" t="s">
        <v>16076</v>
      </c>
      <c r="L4626" t="s">
        <v>10058</v>
      </c>
    </row>
    <row r="4627" spans="1:21" x14ac:dyDescent="0.3">
      <c r="A4627" t="s">
        <v>16064</v>
      </c>
      <c r="B4627" t="s">
        <v>16065</v>
      </c>
      <c r="C4627" t="s">
        <v>14</v>
      </c>
      <c r="D4627">
        <v>39.937892300000001</v>
      </c>
      <c r="E4627">
        <v>-75.144600999999994</v>
      </c>
      <c r="F4627" t="s">
        <v>16066</v>
      </c>
      <c r="G4627">
        <v>330</v>
      </c>
      <c r="H4627">
        <v>4</v>
      </c>
      <c r="I4627" t="s">
        <v>16077</v>
      </c>
      <c r="J4627">
        <v>5</v>
      </c>
      <c r="K4627" t="s">
        <v>16078</v>
      </c>
      <c r="L4627" t="s">
        <v>16079</v>
      </c>
      <c r="M4627" t="s">
        <v>16080</v>
      </c>
      <c r="N4627" t="s">
        <v>16081</v>
      </c>
      <c r="O4627" t="s">
        <v>16082</v>
      </c>
      <c r="P4627" t="s">
        <v>16083</v>
      </c>
      <c r="Q4627" t="s">
        <v>16084</v>
      </c>
      <c r="R4627" t="s">
        <v>16085</v>
      </c>
      <c r="S4627" t="s">
        <v>16086</v>
      </c>
      <c r="T4627" t="s">
        <v>16087</v>
      </c>
      <c r="U4627" t="s">
        <v>10958</v>
      </c>
    </row>
    <row r="4628" spans="1:21" x14ac:dyDescent="0.3">
      <c r="A4628" t="s">
        <v>16064</v>
      </c>
      <c r="B4628" t="s">
        <v>16065</v>
      </c>
      <c r="C4628" t="s">
        <v>14</v>
      </c>
      <c r="D4628">
        <v>39.937892300000001</v>
      </c>
      <c r="E4628">
        <v>-75.144600999999994</v>
      </c>
      <c r="F4628" t="s">
        <v>16066</v>
      </c>
      <c r="G4628">
        <v>330</v>
      </c>
      <c r="H4628">
        <v>4</v>
      </c>
      <c r="I4628" t="s">
        <v>16088</v>
      </c>
      <c r="J4628">
        <v>2</v>
      </c>
      <c r="K4628" t="s">
        <v>16089</v>
      </c>
      <c r="L4628" t="s">
        <v>16090</v>
      </c>
    </row>
    <row r="4629" spans="1:21" x14ac:dyDescent="0.3">
      <c r="A4629" t="s">
        <v>16064</v>
      </c>
      <c r="B4629" t="s">
        <v>16065</v>
      </c>
      <c r="C4629" t="s">
        <v>14</v>
      </c>
      <c r="D4629">
        <v>39.937892300000001</v>
      </c>
      <c r="E4629">
        <v>-75.144600999999994</v>
      </c>
      <c r="F4629" t="s">
        <v>16066</v>
      </c>
      <c r="G4629">
        <v>330</v>
      </c>
      <c r="H4629">
        <v>4</v>
      </c>
      <c r="I4629" t="s">
        <v>16091</v>
      </c>
      <c r="J4629">
        <v>5</v>
      </c>
      <c r="K4629" t="s">
        <v>16092</v>
      </c>
      <c r="L4629" t="s">
        <v>16093</v>
      </c>
    </row>
    <row r="4630" spans="1:21" x14ac:dyDescent="0.3">
      <c r="A4630" t="s">
        <v>16064</v>
      </c>
      <c r="B4630" t="s">
        <v>16065</v>
      </c>
      <c r="C4630" t="s">
        <v>14</v>
      </c>
      <c r="D4630">
        <v>39.937892300000001</v>
      </c>
      <c r="E4630">
        <v>-75.144600999999994</v>
      </c>
      <c r="F4630" t="s">
        <v>16066</v>
      </c>
      <c r="G4630">
        <v>330</v>
      </c>
      <c r="H4630">
        <v>4</v>
      </c>
      <c r="I4630" t="s">
        <v>16094</v>
      </c>
      <c r="J4630">
        <v>1</v>
      </c>
      <c r="K4630" t="s">
        <v>16095</v>
      </c>
      <c r="L4630" t="s">
        <v>16096</v>
      </c>
    </row>
    <row r="4631" spans="1:21" x14ac:dyDescent="0.3">
      <c r="A4631" t="s">
        <v>16064</v>
      </c>
      <c r="B4631" t="s">
        <v>16065</v>
      </c>
      <c r="C4631" t="s">
        <v>14</v>
      </c>
      <c r="D4631">
        <v>39.937892300000001</v>
      </c>
      <c r="E4631">
        <v>-75.144600999999994</v>
      </c>
      <c r="F4631" t="s">
        <v>16066</v>
      </c>
      <c r="G4631">
        <v>330</v>
      </c>
      <c r="H4631">
        <v>4</v>
      </c>
      <c r="I4631" t="s">
        <v>16097</v>
      </c>
      <c r="J4631">
        <v>5</v>
      </c>
      <c r="L4631" t="s">
        <v>16098</v>
      </c>
    </row>
    <row r="4632" spans="1:21" x14ac:dyDescent="0.3">
      <c r="A4632" t="s">
        <v>16064</v>
      </c>
      <c r="B4632" t="s">
        <v>16065</v>
      </c>
      <c r="C4632" t="s">
        <v>14</v>
      </c>
      <c r="D4632">
        <v>39.937892300000001</v>
      </c>
      <c r="E4632">
        <v>-75.144600999999994</v>
      </c>
      <c r="F4632" t="s">
        <v>16066</v>
      </c>
      <c r="G4632">
        <v>330</v>
      </c>
      <c r="H4632">
        <v>4</v>
      </c>
      <c r="I4632" t="s">
        <v>16099</v>
      </c>
      <c r="J4632">
        <v>4</v>
      </c>
      <c r="K4632" t="s">
        <v>16100</v>
      </c>
      <c r="L4632" t="s">
        <v>16101</v>
      </c>
    </row>
    <row r="4633" spans="1:21" x14ac:dyDescent="0.3">
      <c r="A4633" t="s">
        <v>16102</v>
      </c>
      <c r="B4633" t="s">
        <v>16103</v>
      </c>
      <c r="C4633" t="s">
        <v>14</v>
      </c>
      <c r="D4633">
        <v>39.948898</v>
      </c>
      <c r="E4633">
        <v>-75.159717000000001</v>
      </c>
      <c r="F4633" t="s">
        <v>16104</v>
      </c>
      <c r="G4633">
        <v>329</v>
      </c>
      <c r="H4633">
        <v>4.5</v>
      </c>
      <c r="I4633" t="s">
        <v>16105</v>
      </c>
      <c r="J4633">
        <v>4</v>
      </c>
      <c r="K4633" t="s">
        <v>16106</v>
      </c>
      <c r="L4633" t="s">
        <v>16107</v>
      </c>
    </row>
    <row r="4634" spans="1:21" x14ac:dyDescent="0.3">
      <c r="A4634" t="s">
        <v>16102</v>
      </c>
      <c r="B4634" t="s">
        <v>16103</v>
      </c>
      <c r="C4634" t="s">
        <v>14</v>
      </c>
      <c r="D4634">
        <v>39.948898</v>
      </c>
      <c r="E4634">
        <v>-75.159717000000001</v>
      </c>
      <c r="F4634" t="s">
        <v>16104</v>
      </c>
      <c r="G4634">
        <v>329</v>
      </c>
      <c r="H4634">
        <v>4.5</v>
      </c>
      <c r="I4634" t="s">
        <v>16108</v>
      </c>
      <c r="J4634">
        <v>4</v>
      </c>
      <c r="K4634" t="s">
        <v>16109</v>
      </c>
      <c r="L4634" t="s">
        <v>16110</v>
      </c>
    </row>
    <row r="4635" spans="1:21" x14ac:dyDescent="0.3">
      <c r="A4635" t="s">
        <v>16102</v>
      </c>
      <c r="B4635" t="s">
        <v>16103</v>
      </c>
      <c r="C4635" t="s">
        <v>14</v>
      </c>
      <c r="D4635">
        <v>39.948898</v>
      </c>
      <c r="E4635">
        <v>-75.159717000000001</v>
      </c>
      <c r="F4635" t="s">
        <v>16104</v>
      </c>
      <c r="G4635">
        <v>329</v>
      </c>
      <c r="H4635">
        <v>4.5</v>
      </c>
      <c r="I4635" t="s">
        <v>16111</v>
      </c>
      <c r="J4635">
        <v>4</v>
      </c>
      <c r="K4635" t="s">
        <v>16112</v>
      </c>
      <c r="L4635" t="s">
        <v>2823</v>
      </c>
    </row>
    <row r="4636" spans="1:21" x14ac:dyDescent="0.3">
      <c r="A4636" t="s">
        <v>16102</v>
      </c>
      <c r="B4636" t="s">
        <v>16103</v>
      </c>
      <c r="C4636" t="s">
        <v>14</v>
      </c>
      <c r="D4636">
        <v>39.948898</v>
      </c>
      <c r="E4636">
        <v>-75.159717000000001</v>
      </c>
      <c r="F4636" t="s">
        <v>16104</v>
      </c>
      <c r="G4636">
        <v>329</v>
      </c>
      <c r="H4636">
        <v>4.5</v>
      </c>
      <c r="I4636" t="s">
        <v>16113</v>
      </c>
      <c r="J4636">
        <v>4</v>
      </c>
      <c r="K4636" t="s">
        <v>16114</v>
      </c>
      <c r="L4636" t="s">
        <v>16115</v>
      </c>
    </row>
    <row r="4637" spans="1:21" x14ac:dyDescent="0.3">
      <c r="A4637" t="s">
        <v>16102</v>
      </c>
      <c r="B4637" t="s">
        <v>16103</v>
      </c>
      <c r="C4637" t="s">
        <v>14</v>
      </c>
      <c r="D4637">
        <v>39.948898</v>
      </c>
      <c r="E4637">
        <v>-75.159717000000001</v>
      </c>
      <c r="F4637" t="s">
        <v>16104</v>
      </c>
      <c r="G4637">
        <v>329</v>
      </c>
      <c r="H4637">
        <v>4.5</v>
      </c>
      <c r="I4637" t="s">
        <v>16116</v>
      </c>
      <c r="J4637">
        <v>4</v>
      </c>
      <c r="K4637" t="s">
        <v>16117</v>
      </c>
      <c r="L4637" t="s">
        <v>16118</v>
      </c>
    </row>
    <row r="4638" spans="1:21" x14ac:dyDescent="0.3">
      <c r="A4638" t="s">
        <v>16102</v>
      </c>
      <c r="B4638" t="s">
        <v>16103</v>
      </c>
      <c r="C4638" t="s">
        <v>14</v>
      </c>
      <c r="D4638">
        <v>39.948898</v>
      </c>
      <c r="E4638">
        <v>-75.159717000000001</v>
      </c>
      <c r="F4638" t="s">
        <v>16104</v>
      </c>
      <c r="G4638">
        <v>329</v>
      </c>
      <c r="H4638">
        <v>4.5</v>
      </c>
      <c r="I4638" t="s">
        <v>16119</v>
      </c>
      <c r="J4638">
        <v>4</v>
      </c>
      <c r="K4638" t="s">
        <v>16120</v>
      </c>
      <c r="L4638" t="s">
        <v>16121</v>
      </c>
      <c r="M4638" t="s">
        <v>16122</v>
      </c>
      <c r="N4638" t="s">
        <v>16123</v>
      </c>
      <c r="O4638" t="s">
        <v>16124</v>
      </c>
      <c r="P4638" t="s">
        <v>16125</v>
      </c>
      <c r="Q4638" t="s">
        <v>16126</v>
      </c>
      <c r="R4638" t="s">
        <v>16127</v>
      </c>
      <c r="S4638" t="s">
        <v>16128</v>
      </c>
    </row>
    <row r="4639" spans="1:21" x14ac:dyDescent="0.3">
      <c r="A4639" t="s">
        <v>16102</v>
      </c>
      <c r="B4639" t="s">
        <v>16103</v>
      </c>
      <c r="C4639" t="s">
        <v>14</v>
      </c>
      <c r="D4639">
        <v>39.948898</v>
      </c>
      <c r="E4639">
        <v>-75.159717000000001</v>
      </c>
      <c r="F4639" t="s">
        <v>16104</v>
      </c>
      <c r="G4639">
        <v>329</v>
      </c>
      <c r="H4639">
        <v>4.5</v>
      </c>
      <c r="I4639" t="s">
        <v>16129</v>
      </c>
      <c r="J4639">
        <v>4</v>
      </c>
      <c r="K4639" t="s">
        <v>16130</v>
      </c>
      <c r="L4639" t="s">
        <v>16131</v>
      </c>
    </row>
    <row r="4640" spans="1:21" x14ac:dyDescent="0.3">
      <c r="A4640" t="s">
        <v>16102</v>
      </c>
      <c r="B4640" t="s">
        <v>16103</v>
      </c>
      <c r="C4640" t="s">
        <v>14</v>
      </c>
      <c r="D4640">
        <v>39.948898</v>
      </c>
      <c r="E4640">
        <v>-75.159717000000001</v>
      </c>
      <c r="F4640" t="s">
        <v>16104</v>
      </c>
      <c r="G4640">
        <v>329</v>
      </c>
      <c r="H4640">
        <v>4.5</v>
      </c>
      <c r="I4640" t="s">
        <v>16132</v>
      </c>
      <c r="J4640">
        <v>5</v>
      </c>
      <c r="K4640" t="s">
        <v>16133</v>
      </c>
      <c r="L4640" t="s">
        <v>16134</v>
      </c>
    </row>
    <row r="4641" spans="1:14" x14ac:dyDescent="0.3">
      <c r="A4641" t="s">
        <v>16102</v>
      </c>
      <c r="B4641" t="s">
        <v>16103</v>
      </c>
      <c r="C4641" t="s">
        <v>14</v>
      </c>
      <c r="D4641">
        <v>39.948898</v>
      </c>
      <c r="E4641">
        <v>-75.159717000000001</v>
      </c>
      <c r="F4641" t="s">
        <v>16104</v>
      </c>
      <c r="G4641">
        <v>329</v>
      </c>
      <c r="H4641">
        <v>4.5</v>
      </c>
      <c r="I4641" t="s">
        <v>16135</v>
      </c>
      <c r="J4641">
        <v>5</v>
      </c>
      <c r="K4641" t="s">
        <v>16136</v>
      </c>
      <c r="L4641" t="s">
        <v>16137</v>
      </c>
    </row>
    <row r="4642" spans="1:14" x14ac:dyDescent="0.3">
      <c r="A4642" t="s">
        <v>16102</v>
      </c>
      <c r="B4642" t="s">
        <v>16103</v>
      </c>
      <c r="C4642" t="s">
        <v>14</v>
      </c>
      <c r="D4642">
        <v>39.948898</v>
      </c>
      <c r="E4642">
        <v>-75.159717000000001</v>
      </c>
      <c r="F4642" t="s">
        <v>16104</v>
      </c>
      <c r="G4642">
        <v>329</v>
      </c>
      <c r="H4642">
        <v>4.5</v>
      </c>
      <c r="I4642" t="s">
        <v>16138</v>
      </c>
      <c r="J4642">
        <v>5</v>
      </c>
      <c r="K4642" t="s">
        <v>16139</v>
      </c>
      <c r="L4642" t="s">
        <v>16140</v>
      </c>
    </row>
    <row r="4643" spans="1:14" x14ac:dyDescent="0.3">
      <c r="A4643" t="s">
        <v>16141</v>
      </c>
      <c r="B4643" t="s">
        <v>10158</v>
      </c>
      <c r="C4643" t="s">
        <v>14</v>
      </c>
      <c r="D4643">
        <v>39.944053199999999</v>
      </c>
      <c r="E4643">
        <v>-75.169963499999994</v>
      </c>
      <c r="F4643" t="s">
        <v>16142</v>
      </c>
      <c r="G4643">
        <v>328</v>
      </c>
      <c r="H4643">
        <v>3.5</v>
      </c>
      <c r="I4643" t="s">
        <v>16143</v>
      </c>
      <c r="J4643">
        <v>1</v>
      </c>
      <c r="K4643" t="s">
        <v>16144</v>
      </c>
      <c r="L4643" t="s">
        <v>4956</v>
      </c>
    </row>
    <row r="4644" spans="1:14" x14ac:dyDescent="0.3">
      <c r="A4644" t="s">
        <v>16141</v>
      </c>
      <c r="B4644" t="s">
        <v>10158</v>
      </c>
      <c r="C4644" t="s">
        <v>14</v>
      </c>
      <c r="D4644">
        <v>39.944053199999999</v>
      </c>
      <c r="E4644">
        <v>-75.169963499999994</v>
      </c>
      <c r="F4644" t="s">
        <v>16142</v>
      </c>
      <c r="G4644">
        <v>328</v>
      </c>
      <c r="H4644">
        <v>3.5</v>
      </c>
      <c r="I4644" t="s">
        <v>16145</v>
      </c>
      <c r="J4644">
        <v>5</v>
      </c>
      <c r="K4644" t="s">
        <v>16146</v>
      </c>
      <c r="L4644" t="s">
        <v>16147</v>
      </c>
    </row>
    <row r="4645" spans="1:14" x14ac:dyDescent="0.3">
      <c r="A4645" t="s">
        <v>16141</v>
      </c>
      <c r="B4645" t="s">
        <v>10158</v>
      </c>
      <c r="C4645" t="s">
        <v>14</v>
      </c>
      <c r="D4645">
        <v>39.944053199999999</v>
      </c>
      <c r="E4645">
        <v>-75.169963499999994</v>
      </c>
      <c r="F4645" t="s">
        <v>16142</v>
      </c>
      <c r="G4645">
        <v>328</v>
      </c>
      <c r="H4645">
        <v>3.5</v>
      </c>
      <c r="I4645" t="e">
        <f>-XQgaJkhfX-KKefINsPKkg</f>
        <v>#NAME?</v>
      </c>
      <c r="J4645">
        <v>1</v>
      </c>
      <c r="K4645" t="s">
        <v>16148</v>
      </c>
      <c r="L4645" t="s">
        <v>16149</v>
      </c>
      <c r="M4645" t="s">
        <v>16150</v>
      </c>
      <c r="N4645" t="s">
        <v>16151</v>
      </c>
    </row>
    <row r="4646" spans="1:14" x14ac:dyDescent="0.3">
      <c r="A4646" t="s">
        <v>16141</v>
      </c>
      <c r="B4646" t="s">
        <v>10158</v>
      </c>
      <c r="C4646" t="s">
        <v>14</v>
      </c>
      <c r="D4646">
        <v>39.944053199999999</v>
      </c>
      <c r="E4646">
        <v>-75.169963499999994</v>
      </c>
      <c r="F4646" t="s">
        <v>16142</v>
      </c>
      <c r="G4646">
        <v>328</v>
      </c>
      <c r="H4646">
        <v>3.5</v>
      </c>
      <c r="I4646" t="s">
        <v>16152</v>
      </c>
      <c r="J4646">
        <v>3</v>
      </c>
      <c r="K4646" t="s">
        <v>16153</v>
      </c>
      <c r="L4646" t="s">
        <v>16154</v>
      </c>
    </row>
    <row r="4647" spans="1:14" x14ac:dyDescent="0.3">
      <c r="A4647" t="s">
        <v>16141</v>
      </c>
      <c r="B4647" t="s">
        <v>10158</v>
      </c>
      <c r="C4647" t="s">
        <v>14</v>
      </c>
      <c r="D4647">
        <v>39.944053199999999</v>
      </c>
      <c r="E4647">
        <v>-75.169963499999994</v>
      </c>
      <c r="F4647" t="s">
        <v>16142</v>
      </c>
      <c r="G4647">
        <v>328</v>
      </c>
      <c r="H4647">
        <v>3.5</v>
      </c>
      <c r="I4647" t="s">
        <v>16155</v>
      </c>
      <c r="J4647">
        <v>1</v>
      </c>
      <c r="K4647" t="s">
        <v>16156</v>
      </c>
      <c r="L4647" t="s">
        <v>15710</v>
      </c>
    </row>
    <row r="4648" spans="1:14" x14ac:dyDescent="0.3">
      <c r="A4648" t="s">
        <v>16141</v>
      </c>
      <c r="B4648" t="s">
        <v>10158</v>
      </c>
      <c r="C4648" t="s">
        <v>14</v>
      </c>
      <c r="D4648">
        <v>39.944053199999999</v>
      </c>
      <c r="E4648">
        <v>-75.169963499999994</v>
      </c>
      <c r="F4648" t="s">
        <v>16142</v>
      </c>
      <c r="G4648">
        <v>328</v>
      </c>
      <c r="H4648">
        <v>3.5</v>
      </c>
      <c r="I4648" t="s">
        <v>16157</v>
      </c>
      <c r="J4648">
        <v>5</v>
      </c>
      <c r="K4648" t="s">
        <v>16158</v>
      </c>
      <c r="L4648" t="s">
        <v>6200</v>
      </c>
    </row>
    <row r="4649" spans="1:14" x14ac:dyDescent="0.3">
      <c r="A4649" t="s">
        <v>16141</v>
      </c>
      <c r="B4649" t="s">
        <v>10158</v>
      </c>
      <c r="C4649" t="s">
        <v>14</v>
      </c>
      <c r="D4649">
        <v>39.944053199999999</v>
      </c>
      <c r="E4649">
        <v>-75.169963499999994</v>
      </c>
      <c r="F4649" t="s">
        <v>16142</v>
      </c>
      <c r="G4649">
        <v>328</v>
      </c>
      <c r="H4649">
        <v>3.5</v>
      </c>
      <c r="I4649" t="s">
        <v>16159</v>
      </c>
      <c r="J4649">
        <v>4</v>
      </c>
      <c r="L4649" t="s">
        <v>1648</v>
      </c>
    </row>
    <row r="4650" spans="1:14" x14ac:dyDescent="0.3">
      <c r="A4650" t="s">
        <v>16141</v>
      </c>
      <c r="B4650" t="s">
        <v>10158</v>
      </c>
      <c r="C4650" t="s">
        <v>14</v>
      </c>
      <c r="D4650">
        <v>39.944053199999999</v>
      </c>
      <c r="E4650">
        <v>-75.169963499999994</v>
      </c>
      <c r="F4650" t="s">
        <v>16142</v>
      </c>
      <c r="G4650">
        <v>328</v>
      </c>
      <c r="H4650">
        <v>3.5</v>
      </c>
      <c r="I4650" t="s">
        <v>16160</v>
      </c>
      <c r="J4650">
        <v>5</v>
      </c>
      <c r="K4650" t="s">
        <v>16161</v>
      </c>
      <c r="L4650" t="s">
        <v>16162</v>
      </c>
    </row>
    <row r="4651" spans="1:14" x14ac:dyDescent="0.3">
      <c r="A4651" t="s">
        <v>16141</v>
      </c>
      <c r="B4651" t="s">
        <v>10158</v>
      </c>
      <c r="C4651" t="s">
        <v>14</v>
      </c>
      <c r="D4651">
        <v>39.944053199999999</v>
      </c>
      <c r="E4651">
        <v>-75.169963499999994</v>
      </c>
      <c r="F4651" t="s">
        <v>16142</v>
      </c>
      <c r="G4651">
        <v>328</v>
      </c>
      <c r="H4651">
        <v>3.5</v>
      </c>
      <c r="I4651" t="s">
        <v>16163</v>
      </c>
      <c r="J4651">
        <v>5</v>
      </c>
      <c r="K4651" t="s">
        <v>16164</v>
      </c>
      <c r="L4651" t="s">
        <v>29</v>
      </c>
    </row>
    <row r="4652" spans="1:14" x14ac:dyDescent="0.3">
      <c r="A4652" t="s">
        <v>16141</v>
      </c>
      <c r="B4652" t="s">
        <v>10158</v>
      </c>
      <c r="C4652" t="s">
        <v>14</v>
      </c>
      <c r="D4652">
        <v>39.944053199999999</v>
      </c>
      <c r="E4652">
        <v>-75.169963499999994</v>
      </c>
      <c r="F4652" t="s">
        <v>16142</v>
      </c>
      <c r="G4652">
        <v>328</v>
      </c>
      <c r="H4652">
        <v>3.5</v>
      </c>
      <c r="I4652" t="s">
        <v>16165</v>
      </c>
      <c r="J4652">
        <v>4</v>
      </c>
      <c r="K4652" t="s">
        <v>16166</v>
      </c>
      <c r="L4652" t="e">
        <f>-ATWrYEqBxsNqevq5UyqxA</f>
        <v>#NAME?</v>
      </c>
    </row>
    <row r="4653" spans="1:14" x14ac:dyDescent="0.3">
      <c r="A4653" t="s">
        <v>16167</v>
      </c>
      <c r="B4653" t="s">
        <v>16168</v>
      </c>
      <c r="C4653" t="s">
        <v>14</v>
      </c>
      <c r="D4653">
        <v>39.950253099999998</v>
      </c>
      <c r="E4653">
        <v>-75.166806399999999</v>
      </c>
      <c r="F4653" t="s">
        <v>16169</v>
      </c>
      <c r="G4653">
        <v>328</v>
      </c>
      <c r="H4653">
        <v>4</v>
      </c>
      <c r="I4653" t="s">
        <v>16170</v>
      </c>
      <c r="J4653">
        <v>3</v>
      </c>
      <c r="K4653" t="s">
        <v>16171</v>
      </c>
      <c r="L4653" t="s">
        <v>16172</v>
      </c>
    </row>
    <row r="4654" spans="1:14" x14ac:dyDescent="0.3">
      <c r="A4654" t="s">
        <v>16167</v>
      </c>
      <c r="B4654" t="s">
        <v>16168</v>
      </c>
      <c r="C4654" t="s">
        <v>14</v>
      </c>
      <c r="D4654">
        <v>39.950253099999998</v>
      </c>
      <c r="E4654">
        <v>-75.166806399999999</v>
      </c>
      <c r="F4654" t="s">
        <v>16169</v>
      </c>
      <c r="G4654">
        <v>328</v>
      </c>
      <c r="H4654">
        <v>4</v>
      </c>
      <c r="I4654" t="s">
        <v>16173</v>
      </c>
      <c r="J4654">
        <v>4</v>
      </c>
      <c r="K4654" t="s">
        <v>16174</v>
      </c>
      <c r="L4654" t="s">
        <v>16175</v>
      </c>
    </row>
    <row r="4655" spans="1:14" x14ac:dyDescent="0.3">
      <c r="A4655" t="s">
        <v>16167</v>
      </c>
      <c r="B4655" t="s">
        <v>16168</v>
      </c>
      <c r="C4655" t="s">
        <v>14</v>
      </c>
      <c r="D4655">
        <v>39.950253099999998</v>
      </c>
      <c r="E4655">
        <v>-75.166806399999999</v>
      </c>
      <c r="F4655" t="s">
        <v>16169</v>
      </c>
      <c r="G4655">
        <v>328</v>
      </c>
      <c r="H4655">
        <v>4</v>
      </c>
      <c r="I4655" t="s">
        <v>16176</v>
      </c>
      <c r="J4655">
        <v>5</v>
      </c>
      <c r="K4655" t="s">
        <v>16177</v>
      </c>
      <c r="L4655" t="s">
        <v>16178</v>
      </c>
    </row>
    <row r="4656" spans="1:14" x14ac:dyDescent="0.3">
      <c r="A4656" t="s">
        <v>16167</v>
      </c>
      <c r="B4656" t="s">
        <v>16168</v>
      </c>
      <c r="C4656" t="s">
        <v>14</v>
      </c>
      <c r="D4656">
        <v>39.950253099999998</v>
      </c>
      <c r="E4656">
        <v>-75.166806399999999</v>
      </c>
      <c r="F4656" t="s">
        <v>16169</v>
      </c>
      <c r="G4656">
        <v>328</v>
      </c>
      <c r="H4656">
        <v>4</v>
      </c>
      <c r="I4656" t="s">
        <v>16179</v>
      </c>
      <c r="J4656">
        <v>4</v>
      </c>
      <c r="K4656" t="s">
        <v>16180</v>
      </c>
      <c r="L4656" t="s">
        <v>16181</v>
      </c>
    </row>
    <row r="4657" spans="1:13" x14ac:dyDescent="0.3">
      <c r="A4657" t="s">
        <v>16167</v>
      </c>
      <c r="B4657" t="s">
        <v>16168</v>
      </c>
      <c r="C4657" t="s">
        <v>14</v>
      </c>
      <c r="D4657">
        <v>39.950253099999998</v>
      </c>
      <c r="E4657">
        <v>-75.166806399999999</v>
      </c>
      <c r="F4657" t="s">
        <v>16169</v>
      </c>
      <c r="G4657">
        <v>328</v>
      </c>
      <c r="H4657">
        <v>4</v>
      </c>
      <c r="I4657" t="s">
        <v>16182</v>
      </c>
      <c r="J4657">
        <v>1</v>
      </c>
      <c r="K4657" t="s">
        <v>16183</v>
      </c>
      <c r="L4657" t="s">
        <v>16184</v>
      </c>
    </row>
    <row r="4658" spans="1:13" x14ac:dyDescent="0.3">
      <c r="A4658" t="s">
        <v>16167</v>
      </c>
      <c r="B4658" t="s">
        <v>16168</v>
      </c>
      <c r="C4658" t="s">
        <v>14</v>
      </c>
      <c r="D4658">
        <v>39.950253099999998</v>
      </c>
      <c r="E4658">
        <v>-75.166806399999999</v>
      </c>
      <c r="F4658" t="s">
        <v>16169</v>
      </c>
      <c r="G4658">
        <v>328</v>
      </c>
      <c r="H4658">
        <v>4</v>
      </c>
      <c r="I4658" t="s">
        <v>16185</v>
      </c>
      <c r="J4658">
        <v>3</v>
      </c>
      <c r="K4658" t="s">
        <v>16186</v>
      </c>
      <c r="L4658" t="s">
        <v>3831</v>
      </c>
    </row>
    <row r="4659" spans="1:13" x14ac:dyDescent="0.3">
      <c r="A4659" t="s">
        <v>16167</v>
      </c>
      <c r="B4659" t="s">
        <v>16168</v>
      </c>
      <c r="C4659" t="s">
        <v>14</v>
      </c>
      <c r="D4659">
        <v>39.950253099999998</v>
      </c>
      <c r="E4659">
        <v>-75.166806399999999</v>
      </c>
      <c r="F4659" t="s">
        <v>16169</v>
      </c>
      <c r="G4659">
        <v>328</v>
      </c>
      <c r="H4659">
        <v>4</v>
      </c>
      <c r="I4659" t="s">
        <v>16187</v>
      </c>
      <c r="J4659">
        <v>3</v>
      </c>
      <c r="K4659" t="s">
        <v>16188</v>
      </c>
      <c r="L4659" t="s">
        <v>6100</v>
      </c>
    </row>
    <row r="4660" spans="1:13" x14ac:dyDescent="0.3">
      <c r="A4660" t="s">
        <v>16167</v>
      </c>
      <c r="B4660" t="s">
        <v>16168</v>
      </c>
      <c r="C4660" t="s">
        <v>14</v>
      </c>
      <c r="D4660">
        <v>39.950253099999998</v>
      </c>
      <c r="E4660">
        <v>-75.166806399999999</v>
      </c>
      <c r="F4660" t="s">
        <v>16169</v>
      </c>
      <c r="G4660">
        <v>328</v>
      </c>
      <c r="H4660">
        <v>4</v>
      </c>
      <c r="I4660" t="s">
        <v>16189</v>
      </c>
      <c r="J4660">
        <v>3</v>
      </c>
      <c r="K4660" t="s">
        <v>16190</v>
      </c>
      <c r="L4660" t="s">
        <v>16191</v>
      </c>
      <c r="M4660" t="s">
        <v>16192</v>
      </c>
    </row>
    <row r="4661" spans="1:13" x14ac:dyDescent="0.3">
      <c r="A4661" t="s">
        <v>16167</v>
      </c>
      <c r="B4661" t="s">
        <v>16168</v>
      </c>
      <c r="C4661" t="s">
        <v>14</v>
      </c>
      <c r="D4661">
        <v>39.950253099999998</v>
      </c>
      <c r="E4661">
        <v>-75.166806399999999</v>
      </c>
      <c r="F4661" t="s">
        <v>16169</v>
      </c>
      <c r="G4661">
        <v>328</v>
      </c>
      <c r="H4661">
        <v>4</v>
      </c>
      <c r="I4661" t="s">
        <v>16193</v>
      </c>
      <c r="J4661">
        <v>4</v>
      </c>
      <c r="K4661" t="s">
        <v>16194</v>
      </c>
      <c r="L4661" t="s">
        <v>16195</v>
      </c>
    </row>
    <row r="4662" spans="1:13" x14ac:dyDescent="0.3">
      <c r="A4662" t="s">
        <v>16167</v>
      </c>
      <c r="B4662" t="s">
        <v>16168</v>
      </c>
      <c r="C4662" t="s">
        <v>14</v>
      </c>
      <c r="D4662">
        <v>39.950253099999998</v>
      </c>
      <c r="E4662">
        <v>-75.166806399999999</v>
      </c>
      <c r="F4662" t="s">
        <v>16169</v>
      </c>
      <c r="G4662">
        <v>328</v>
      </c>
      <c r="H4662">
        <v>4</v>
      </c>
      <c r="I4662" t="s">
        <v>16196</v>
      </c>
      <c r="J4662">
        <v>4</v>
      </c>
      <c r="K4662" t="s">
        <v>16197</v>
      </c>
      <c r="L4662" t="s">
        <v>16198</v>
      </c>
    </row>
    <row r="4663" spans="1:13" x14ac:dyDescent="0.3">
      <c r="A4663" t="s">
        <v>16199</v>
      </c>
      <c r="B4663" t="s">
        <v>16200</v>
      </c>
      <c r="C4663" t="s">
        <v>14</v>
      </c>
      <c r="D4663">
        <v>39.9529055</v>
      </c>
      <c r="E4663">
        <v>-75.204785000000001</v>
      </c>
      <c r="F4663" t="s">
        <v>16201</v>
      </c>
      <c r="G4663">
        <v>327</v>
      </c>
      <c r="H4663">
        <v>3.5</v>
      </c>
      <c r="I4663" t="s">
        <v>16202</v>
      </c>
      <c r="J4663">
        <v>5</v>
      </c>
      <c r="K4663" t="s">
        <v>16203</v>
      </c>
      <c r="L4663" t="s">
        <v>2191</v>
      </c>
    </row>
    <row r="4664" spans="1:13" x14ac:dyDescent="0.3">
      <c r="A4664" t="s">
        <v>16199</v>
      </c>
      <c r="B4664" t="s">
        <v>16200</v>
      </c>
      <c r="C4664" t="s">
        <v>14</v>
      </c>
      <c r="D4664">
        <v>39.9529055</v>
      </c>
      <c r="E4664">
        <v>-75.204785000000001</v>
      </c>
      <c r="F4664" t="s">
        <v>16201</v>
      </c>
      <c r="G4664">
        <v>327</v>
      </c>
      <c r="H4664">
        <v>3.5</v>
      </c>
      <c r="I4664" t="s">
        <v>16204</v>
      </c>
      <c r="J4664">
        <v>1</v>
      </c>
      <c r="L4664" t="s">
        <v>16205</v>
      </c>
    </row>
    <row r="4665" spans="1:13" x14ac:dyDescent="0.3">
      <c r="A4665" t="s">
        <v>16199</v>
      </c>
      <c r="B4665" t="s">
        <v>16200</v>
      </c>
      <c r="C4665" t="s">
        <v>14</v>
      </c>
      <c r="D4665">
        <v>39.9529055</v>
      </c>
      <c r="E4665">
        <v>-75.204785000000001</v>
      </c>
      <c r="F4665" t="s">
        <v>16201</v>
      </c>
      <c r="G4665">
        <v>327</v>
      </c>
      <c r="H4665">
        <v>3.5</v>
      </c>
      <c r="I4665" t="s">
        <v>16206</v>
      </c>
      <c r="J4665">
        <v>4</v>
      </c>
      <c r="L4665" t="s">
        <v>4202</v>
      </c>
    </row>
    <row r="4666" spans="1:13" x14ac:dyDescent="0.3">
      <c r="A4666" t="s">
        <v>16199</v>
      </c>
      <c r="B4666" t="s">
        <v>16200</v>
      </c>
      <c r="C4666" t="s">
        <v>14</v>
      </c>
      <c r="D4666">
        <v>39.9529055</v>
      </c>
      <c r="E4666">
        <v>-75.204785000000001</v>
      </c>
      <c r="F4666" t="s">
        <v>16201</v>
      </c>
      <c r="G4666">
        <v>327</v>
      </c>
      <c r="H4666">
        <v>3.5</v>
      </c>
      <c r="I4666" t="s">
        <v>16207</v>
      </c>
      <c r="J4666">
        <v>3</v>
      </c>
      <c r="K4666" t="s">
        <v>16208</v>
      </c>
      <c r="L4666" t="s">
        <v>4843</v>
      </c>
    </row>
    <row r="4667" spans="1:13" x14ac:dyDescent="0.3">
      <c r="A4667" t="s">
        <v>16199</v>
      </c>
      <c r="B4667" t="s">
        <v>16200</v>
      </c>
      <c r="C4667" t="s">
        <v>14</v>
      </c>
      <c r="D4667">
        <v>39.9529055</v>
      </c>
      <c r="E4667">
        <v>-75.204785000000001</v>
      </c>
      <c r="F4667" t="s">
        <v>16201</v>
      </c>
      <c r="G4667">
        <v>327</v>
      </c>
      <c r="H4667">
        <v>3.5</v>
      </c>
      <c r="I4667" t="s">
        <v>16209</v>
      </c>
      <c r="J4667">
        <v>1</v>
      </c>
      <c r="K4667" t="s">
        <v>16210</v>
      </c>
      <c r="L4667" t="s">
        <v>16211</v>
      </c>
    </row>
    <row r="4668" spans="1:13" x14ac:dyDescent="0.3">
      <c r="A4668" t="s">
        <v>16199</v>
      </c>
      <c r="B4668" t="s">
        <v>16200</v>
      </c>
      <c r="C4668" t="s">
        <v>14</v>
      </c>
      <c r="D4668">
        <v>39.9529055</v>
      </c>
      <c r="E4668">
        <v>-75.204785000000001</v>
      </c>
      <c r="F4668" t="s">
        <v>16201</v>
      </c>
      <c r="G4668">
        <v>327</v>
      </c>
      <c r="H4668">
        <v>3.5</v>
      </c>
      <c r="I4668" t="s">
        <v>16212</v>
      </c>
      <c r="J4668">
        <v>4</v>
      </c>
      <c r="K4668" t="s">
        <v>16213</v>
      </c>
      <c r="L4668" t="s">
        <v>16214</v>
      </c>
    </row>
    <row r="4669" spans="1:13" x14ac:dyDescent="0.3">
      <c r="A4669" t="s">
        <v>16199</v>
      </c>
      <c r="B4669" t="s">
        <v>16200</v>
      </c>
      <c r="C4669" t="s">
        <v>14</v>
      </c>
      <c r="D4669">
        <v>39.9529055</v>
      </c>
      <c r="E4669">
        <v>-75.204785000000001</v>
      </c>
      <c r="F4669" t="s">
        <v>16201</v>
      </c>
      <c r="G4669">
        <v>327</v>
      </c>
      <c r="H4669">
        <v>3.5</v>
      </c>
      <c r="I4669" t="s">
        <v>16215</v>
      </c>
      <c r="J4669">
        <v>4</v>
      </c>
      <c r="K4669" t="s">
        <v>16216</v>
      </c>
      <c r="L4669" t="s">
        <v>16217</v>
      </c>
    </row>
    <row r="4670" spans="1:13" x14ac:dyDescent="0.3">
      <c r="A4670" t="s">
        <v>16199</v>
      </c>
      <c r="B4670" t="s">
        <v>16200</v>
      </c>
      <c r="C4670" t="s">
        <v>14</v>
      </c>
      <c r="D4670">
        <v>39.9529055</v>
      </c>
      <c r="E4670">
        <v>-75.204785000000001</v>
      </c>
      <c r="F4670" t="s">
        <v>16201</v>
      </c>
      <c r="G4670">
        <v>327</v>
      </c>
      <c r="H4670">
        <v>3.5</v>
      </c>
      <c r="I4670" t="s">
        <v>16218</v>
      </c>
      <c r="J4670">
        <v>3</v>
      </c>
      <c r="K4670" t="s">
        <v>16219</v>
      </c>
      <c r="L4670" t="s">
        <v>16220</v>
      </c>
    </row>
    <row r="4671" spans="1:13" x14ac:dyDescent="0.3">
      <c r="A4671" t="s">
        <v>16199</v>
      </c>
      <c r="B4671" t="s">
        <v>16200</v>
      </c>
      <c r="C4671" t="s">
        <v>14</v>
      </c>
      <c r="D4671">
        <v>39.9529055</v>
      </c>
      <c r="E4671">
        <v>-75.204785000000001</v>
      </c>
      <c r="F4671" t="s">
        <v>16201</v>
      </c>
      <c r="G4671">
        <v>327</v>
      </c>
      <c r="H4671">
        <v>3.5</v>
      </c>
      <c r="I4671" t="s">
        <v>16221</v>
      </c>
      <c r="J4671">
        <v>5</v>
      </c>
      <c r="K4671" t="s">
        <v>16222</v>
      </c>
      <c r="L4671" t="s">
        <v>13593</v>
      </c>
    </row>
    <row r="4672" spans="1:13" x14ac:dyDescent="0.3">
      <c r="A4672" t="s">
        <v>16199</v>
      </c>
      <c r="B4672" t="s">
        <v>16200</v>
      </c>
      <c r="C4672" t="s">
        <v>14</v>
      </c>
      <c r="D4672">
        <v>39.9529055</v>
      </c>
      <c r="E4672">
        <v>-75.204785000000001</v>
      </c>
      <c r="F4672" t="s">
        <v>16201</v>
      </c>
      <c r="G4672">
        <v>327</v>
      </c>
      <c r="H4672">
        <v>3.5</v>
      </c>
      <c r="I4672" t="s">
        <v>16223</v>
      </c>
      <c r="J4672">
        <v>3</v>
      </c>
      <c r="K4672" t="s">
        <v>16224</v>
      </c>
      <c r="L4672" t="e">
        <f>-pKS3aCX89mbeR_VhZGa-Q</f>
        <v>#NAME?</v>
      </c>
    </row>
    <row r="4673" spans="1:24" x14ac:dyDescent="0.3">
      <c r="A4673" t="s">
        <v>16225</v>
      </c>
      <c r="B4673" t="s">
        <v>16226</v>
      </c>
      <c r="C4673" t="s">
        <v>14</v>
      </c>
      <c r="D4673">
        <v>39.954450000000001</v>
      </c>
      <c r="E4673">
        <v>-75.154321499999995</v>
      </c>
      <c r="F4673" t="s">
        <v>16227</v>
      </c>
      <c r="G4673">
        <v>327</v>
      </c>
      <c r="H4673">
        <v>4</v>
      </c>
      <c r="I4673" t="s">
        <v>16228</v>
      </c>
      <c r="J4673">
        <v>4</v>
      </c>
      <c r="K4673" t="s">
        <v>16229</v>
      </c>
      <c r="L4673" t="s">
        <v>16230</v>
      </c>
    </row>
    <row r="4674" spans="1:24" x14ac:dyDescent="0.3">
      <c r="A4674" t="s">
        <v>16225</v>
      </c>
      <c r="B4674" t="s">
        <v>16226</v>
      </c>
      <c r="C4674" t="s">
        <v>14</v>
      </c>
      <c r="D4674">
        <v>39.954450000000001</v>
      </c>
      <c r="E4674">
        <v>-75.154321499999995</v>
      </c>
      <c r="F4674" t="s">
        <v>16227</v>
      </c>
      <c r="G4674">
        <v>327</v>
      </c>
      <c r="H4674">
        <v>4</v>
      </c>
      <c r="I4674" t="s">
        <v>16231</v>
      </c>
      <c r="J4674">
        <v>5</v>
      </c>
      <c r="K4674" t="s">
        <v>16232</v>
      </c>
      <c r="L4674" t="s">
        <v>16233</v>
      </c>
    </row>
    <row r="4675" spans="1:24" x14ac:dyDescent="0.3">
      <c r="A4675" t="s">
        <v>16225</v>
      </c>
      <c r="B4675" t="s">
        <v>16226</v>
      </c>
      <c r="C4675" t="s">
        <v>14</v>
      </c>
      <c r="D4675">
        <v>39.954450000000001</v>
      </c>
      <c r="E4675">
        <v>-75.154321499999995</v>
      </c>
      <c r="F4675" t="s">
        <v>16227</v>
      </c>
      <c r="G4675">
        <v>327</v>
      </c>
      <c r="H4675">
        <v>4</v>
      </c>
      <c r="I4675" t="s">
        <v>16234</v>
      </c>
      <c r="J4675">
        <v>5</v>
      </c>
      <c r="K4675" t="s">
        <v>16235</v>
      </c>
      <c r="L4675" t="s">
        <v>16236</v>
      </c>
    </row>
    <row r="4676" spans="1:24" x14ac:dyDescent="0.3">
      <c r="A4676" t="s">
        <v>16225</v>
      </c>
      <c r="B4676" t="s">
        <v>16226</v>
      </c>
      <c r="C4676" t="s">
        <v>14</v>
      </c>
      <c r="D4676">
        <v>39.954450000000001</v>
      </c>
      <c r="E4676">
        <v>-75.154321499999995</v>
      </c>
      <c r="F4676" t="s">
        <v>16227</v>
      </c>
      <c r="G4676">
        <v>327</v>
      </c>
      <c r="H4676">
        <v>4</v>
      </c>
      <c r="I4676" t="s">
        <v>16237</v>
      </c>
      <c r="J4676">
        <v>5</v>
      </c>
      <c r="K4676" t="s">
        <v>16238</v>
      </c>
      <c r="L4676" t="s">
        <v>16239</v>
      </c>
    </row>
    <row r="4677" spans="1:24" x14ac:dyDescent="0.3">
      <c r="A4677" t="s">
        <v>16225</v>
      </c>
      <c r="B4677" t="s">
        <v>16226</v>
      </c>
      <c r="C4677" t="s">
        <v>14</v>
      </c>
      <c r="D4677">
        <v>39.954450000000001</v>
      </c>
      <c r="E4677">
        <v>-75.154321499999995</v>
      </c>
      <c r="F4677" t="s">
        <v>16227</v>
      </c>
      <c r="G4677">
        <v>327</v>
      </c>
      <c r="H4677">
        <v>4</v>
      </c>
      <c r="I4677" t="s">
        <v>16240</v>
      </c>
      <c r="J4677">
        <v>3</v>
      </c>
      <c r="K4677" t="s">
        <v>16241</v>
      </c>
      <c r="L4677" t="s">
        <v>16242</v>
      </c>
      <c r="M4677" t="s">
        <v>16243</v>
      </c>
      <c r="N4677" t="s">
        <v>16244</v>
      </c>
      <c r="O4677" t="s">
        <v>16245</v>
      </c>
      <c r="P4677" t="s">
        <v>16246</v>
      </c>
      <c r="Q4677" t="s">
        <v>16247</v>
      </c>
    </row>
    <row r="4678" spans="1:24" x14ac:dyDescent="0.3">
      <c r="A4678" t="s">
        <v>16225</v>
      </c>
      <c r="B4678" t="s">
        <v>16226</v>
      </c>
      <c r="C4678" t="s">
        <v>14</v>
      </c>
      <c r="D4678">
        <v>39.954450000000001</v>
      </c>
      <c r="E4678">
        <v>-75.154321499999995</v>
      </c>
      <c r="F4678" t="s">
        <v>16227</v>
      </c>
      <c r="G4678">
        <v>327</v>
      </c>
      <c r="H4678">
        <v>4</v>
      </c>
      <c r="I4678" t="s">
        <v>16248</v>
      </c>
      <c r="J4678">
        <v>4</v>
      </c>
      <c r="K4678" t="s">
        <v>16249</v>
      </c>
      <c r="L4678" t="s">
        <v>16250</v>
      </c>
    </row>
    <row r="4679" spans="1:24" x14ac:dyDescent="0.3">
      <c r="A4679" t="s">
        <v>16225</v>
      </c>
      <c r="B4679" t="s">
        <v>16226</v>
      </c>
      <c r="C4679" t="s">
        <v>14</v>
      </c>
      <c r="D4679">
        <v>39.954450000000001</v>
      </c>
      <c r="E4679">
        <v>-75.154321499999995</v>
      </c>
      <c r="F4679" t="s">
        <v>16227</v>
      </c>
      <c r="G4679">
        <v>327</v>
      </c>
      <c r="H4679">
        <v>4</v>
      </c>
      <c r="I4679" t="s">
        <v>16251</v>
      </c>
      <c r="J4679">
        <v>4</v>
      </c>
      <c r="K4679" t="s">
        <v>16252</v>
      </c>
      <c r="L4679" t="s">
        <v>16253</v>
      </c>
      <c r="M4679" t="s">
        <v>16254</v>
      </c>
      <c r="N4679" t="s">
        <v>16255</v>
      </c>
      <c r="O4679" t="s">
        <v>16256</v>
      </c>
      <c r="P4679" t="s">
        <v>16257</v>
      </c>
      <c r="Q4679" t="s">
        <v>16258</v>
      </c>
      <c r="R4679" t="s">
        <v>16259</v>
      </c>
      <c r="S4679" t="s">
        <v>11228</v>
      </c>
      <c r="T4679" t="s">
        <v>16260</v>
      </c>
      <c r="U4679" t="s">
        <v>16261</v>
      </c>
      <c r="V4679" t="s">
        <v>16262</v>
      </c>
      <c r="W4679" t="s">
        <v>16263</v>
      </c>
      <c r="X4679" t="s">
        <v>16264</v>
      </c>
    </row>
    <row r="4680" spans="1:24" x14ac:dyDescent="0.3">
      <c r="A4680" t="s">
        <v>16225</v>
      </c>
      <c r="B4680" t="s">
        <v>16226</v>
      </c>
      <c r="C4680" t="s">
        <v>14</v>
      </c>
      <c r="D4680">
        <v>39.954450000000001</v>
      </c>
      <c r="E4680">
        <v>-75.154321499999995</v>
      </c>
      <c r="F4680" t="s">
        <v>16227</v>
      </c>
      <c r="G4680">
        <v>327</v>
      </c>
      <c r="H4680">
        <v>4</v>
      </c>
      <c r="I4680" t="s">
        <v>16265</v>
      </c>
      <c r="J4680">
        <v>5</v>
      </c>
      <c r="K4680" t="s">
        <v>16266</v>
      </c>
      <c r="L4680" t="s">
        <v>16267</v>
      </c>
    </row>
    <row r="4681" spans="1:24" x14ac:dyDescent="0.3">
      <c r="A4681" t="s">
        <v>16225</v>
      </c>
      <c r="B4681" t="s">
        <v>16226</v>
      </c>
      <c r="C4681" t="s">
        <v>14</v>
      </c>
      <c r="D4681">
        <v>39.954450000000001</v>
      </c>
      <c r="E4681">
        <v>-75.154321499999995</v>
      </c>
      <c r="F4681" t="s">
        <v>16227</v>
      </c>
      <c r="G4681">
        <v>327</v>
      </c>
      <c r="H4681">
        <v>4</v>
      </c>
      <c r="I4681" t="s">
        <v>16268</v>
      </c>
      <c r="J4681">
        <v>5</v>
      </c>
      <c r="K4681" t="s">
        <v>16269</v>
      </c>
      <c r="L4681" t="s">
        <v>11201</v>
      </c>
    </row>
    <row r="4682" spans="1:24" x14ac:dyDescent="0.3">
      <c r="A4682" t="s">
        <v>16225</v>
      </c>
      <c r="B4682" t="s">
        <v>16226</v>
      </c>
      <c r="C4682" t="s">
        <v>14</v>
      </c>
      <c r="D4682">
        <v>39.954450000000001</v>
      </c>
      <c r="E4682">
        <v>-75.154321499999995</v>
      </c>
      <c r="F4682" t="s">
        <v>16227</v>
      </c>
      <c r="G4682">
        <v>327</v>
      </c>
      <c r="H4682">
        <v>4</v>
      </c>
      <c r="I4682" t="s">
        <v>16270</v>
      </c>
      <c r="J4682">
        <v>3</v>
      </c>
      <c r="K4682" t="s">
        <v>16271</v>
      </c>
      <c r="L4682" t="s">
        <v>16272</v>
      </c>
      <c r="M4682" t="s">
        <v>16273</v>
      </c>
      <c r="N4682" t="s">
        <v>14985</v>
      </c>
    </row>
    <row r="4683" spans="1:24" x14ac:dyDescent="0.3">
      <c r="A4683" t="s">
        <v>16274</v>
      </c>
      <c r="B4683" t="s">
        <v>16275</v>
      </c>
      <c r="C4683" t="s">
        <v>14</v>
      </c>
      <c r="D4683">
        <v>39.929414800000004</v>
      </c>
      <c r="E4683">
        <v>-75.163715499999995</v>
      </c>
      <c r="F4683" t="s">
        <v>16276</v>
      </c>
      <c r="G4683">
        <v>326</v>
      </c>
      <c r="H4683">
        <v>4.5</v>
      </c>
      <c r="I4683" t="s">
        <v>16277</v>
      </c>
      <c r="J4683">
        <v>4</v>
      </c>
      <c r="K4683" t="s">
        <v>16278</v>
      </c>
      <c r="L4683" t="s">
        <v>16279</v>
      </c>
    </row>
    <row r="4684" spans="1:24" x14ac:dyDescent="0.3">
      <c r="A4684" t="s">
        <v>16274</v>
      </c>
      <c r="B4684" t="s">
        <v>16275</v>
      </c>
      <c r="C4684" t="s">
        <v>14</v>
      </c>
      <c r="D4684">
        <v>39.929414800000004</v>
      </c>
      <c r="E4684">
        <v>-75.163715499999995</v>
      </c>
      <c r="F4684" t="s">
        <v>16276</v>
      </c>
      <c r="G4684">
        <v>326</v>
      </c>
      <c r="H4684">
        <v>4.5</v>
      </c>
      <c r="I4684" t="s">
        <v>16280</v>
      </c>
      <c r="J4684">
        <v>5</v>
      </c>
      <c r="K4684" t="s">
        <v>16281</v>
      </c>
      <c r="L4684" t="s">
        <v>16282</v>
      </c>
    </row>
    <row r="4685" spans="1:24" x14ac:dyDescent="0.3">
      <c r="A4685" t="s">
        <v>16274</v>
      </c>
      <c r="B4685" t="s">
        <v>16275</v>
      </c>
      <c r="C4685" t="s">
        <v>14</v>
      </c>
      <c r="D4685">
        <v>39.929414800000004</v>
      </c>
      <c r="E4685">
        <v>-75.163715499999995</v>
      </c>
      <c r="F4685" t="s">
        <v>16276</v>
      </c>
      <c r="G4685">
        <v>326</v>
      </c>
      <c r="H4685">
        <v>4.5</v>
      </c>
      <c r="I4685" t="s">
        <v>16283</v>
      </c>
      <c r="J4685">
        <v>5</v>
      </c>
      <c r="K4685" t="s">
        <v>16284</v>
      </c>
      <c r="L4685" t="s">
        <v>16285</v>
      </c>
    </row>
    <row r="4686" spans="1:24" x14ac:dyDescent="0.3">
      <c r="A4686" t="s">
        <v>16274</v>
      </c>
      <c r="B4686" t="s">
        <v>16275</v>
      </c>
      <c r="C4686" t="s">
        <v>14</v>
      </c>
      <c r="D4686">
        <v>39.929414800000004</v>
      </c>
      <c r="E4686">
        <v>-75.163715499999995</v>
      </c>
      <c r="F4686" t="s">
        <v>16276</v>
      </c>
      <c r="G4686">
        <v>326</v>
      </c>
      <c r="H4686">
        <v>4.5</v>
      </c>
      <c r="I4686" t="s">
        <v>16286</v>
      </c>
      <c r="J4686">
        <v>5</v>
      </c>
      <c r="K4686" t="s">
        <v>16287</v>
      </c>
      <c r="L4686" t="s">
        <v>16288</v>
      </c>
    </row>
    <row r="4687" spans="1:24" x14ac:dyDescent="0.3">
      <c r="A4687" t="s">
        <v>16274</v>
      </c>
      <c r="B4687" t="s">
        <v>16275</v>
      </c>
      <c r="C4687" t="s">
        <v>14</v>
      </c>
      <c r="D4687">
        <v>39.929414800000004</v>
      </c>
      <c r="E4687">
        <v>-75.163715499999995</v>
      </c>
      <c r="F4687" t="s">
        <v>16276</v>
      </c>
      <c r="G4687">
        <v>326</v>
      </c>
      <c r="H4687">
        <v>4.5</v>
      </c>
      <c r="I4687" t="s">
        <v>16289</v>
      </c>
      <c r="J4687">
        <v>5</v>
      </c>
      <c r="K4687" t="s">
        <v>16290</v>
      </c>
      <c r="L4687" t="s">
        <v>4117</v>
      </c>
    </row>
    <row r="4688" spans="1:24" x14ac:dyDescent="0.3">
      <c r="A4688" t="s">
        <v>16274</v>
      </c>
      <c r="B4688" t="s">
        <v>16275</v>
      </c>
      <c r="C4688" t="s">
        <v>14</v>
      </c>
      <c r="D4688">
        <v>39.929414800000004</v>
      </c>
      <c r="E4688">
        <v>-75.163715499999995</v>
      </c>
      <c r="F4688" t="s">
        <v>16276</v>
      </c>
      <c r="G4688">
        <v>326</v>
      </c>
      <c r="H4688">
        <v>4.5</v>
      </c>
      <c r="I4688" t="s">
        <v>16291</v>
      </c>
      <c r="J4688">
        <v>2</v>
      </c>
      <c r="K4688" t="s">
        <v>16292</v>
      </c>
      <c r="L4688" t="s">
        <v>16293</v>
      </c>
    </row>
    <row r="4689" spans="1:12" x14ac:dyDescent="0.3">
      <c r="A4689" t="s">
        <v>16274</v>
      </c>
      <c r="B4689" t="s">
        <v>16275</v>
      </c>
      <c r="C4689" t="s">
        <v>14</v>
      </c>
      <c r="D4689">
        <v>39.929414800000004</v>
      </c>
      <c r="E4689">
        <v>-75.163715499999995</v>
      </c>
      <c r="F4689" t="s">
        <v>16276</v>
      </c>
      <c r="G4689">
        <v>326</v>
      </c>
      <c r="H4689">
        <v>4.5</v>
      </c>
      <c r="I4689" t="s">
        <v>16294</v>
      </c>
      <c r="J4689">
        <v>4</v>
      </c>
      <c r="K4689" t="s">
        <v>16295</v>
      </c>
      <c r="L4689" t="s">
        <v>16296</v>
      </c>
    </row>
    <row r="4690" spans="1:12" x14ac:dyDescent="0.3">
      <c r="A4690" t="s">
        <v>16274</v>
      </c>
      <c r="B4690" t="s">
        <v>16275</v>
      </c>
      <c r="C4690" t="s">
        <v>14</v>
      </c>
      <c r="D4690">
        <v>39.929414800000004</v>
      </c>
      <c r="E4690">
        <v>-75.163715499999995</v>
      </c>
      <c r="F4690" t="s">
        <v>16276</v>
      </c>
      <c r="G4690">
        <v>326</v>
      </c>
      <c r="H4690">
        <v>4.5</v>
      </c>
      <c r="I4690" t="s">
        <v>16297</v>
      </c>
      <c r="J4690">
        <v>3</v>
      </c>
      <c r="L4690" t="s">
        <v>16298</v>
      </c>
    </row>
    <row r="4691" spans="1:12" x14ac:dyDescent="0.3">
      <c r="A4691" t="s">
        <v>16274</v>
      </c>
      <c r="B4691" t="s">
        <v>16275</v>
      </c>
      <c r="C4691" t="s">
        <v>14</v>
      </c>
      <c r="D4691">
        <v>39.929414800000004</v>
      </c>
      <c r="E4691">
        <v>-75.163715499999995</v>
      </c>
      <c r="F4691" t="s">
        <v>16276</v>
      </c>
      <c r="G4691">
        <v>326</v>
      </c>
      <c r="H4691">
        <v>4.5</v>
      </c>
      <c r="I4691" t="s">
        <v>16299</v>
      </c>
      <c r="J4691">
        <v>5</v>
      </c>
      <c r="K4691" t="s">
        <v>16300</v>
      </c>
      <c r="L4691" t="s">
        <v>7677</v>
      </c>
    </row>
    <row r="4692" spans="1:12" x14ac:dyDescent="0.3">
      <c r="A4692" t="s">
        <v>16274</v>
      </c>
      <c r="B4692" t="s">
        <v>16275</v>
      </c>
      <c r="C4692" t="s">
        <v>14</v>
      </c>
      <c r="D4692">
        <v>39.929414800000004</v>
      </c>
      <c r="E4692">
        <v>-75.163715499999995</v>
      </c>
      <c r="F4692" t="s">
        <v>16276</v>
      </c>
      <c r="G4692">
        <v>326</v>
      </c>
      <c r="H4692">
        <v>4.5</v>
      </c>
      <c r="I4692" t="s">
        <v>16301</v>
      </c>
      <c r="J4692">
        <v>5</v>
      </c>
      <c r="K4692" t="s">
        <v>16302</v>
      </c>
      <c r="L4692" t="s">
        <v>16303</v>
      </c>
    </row>
    <row r="4693" spans="1:12" x14ac:dyDescent="0.3">
      <c r="A4693" t="s">
        <v>16304</v>
      </c>
      <c r="B4693" t="s">
        <v>16305</v>
      </c>
      <c r="C4693" t="s">
        <v>14</v>
      </c>
      <c r="D4693">
        <v>39.876009000000003</v>
      </c>
      <c r="E4693">
        <v>-75.242964999999998</v>
      </c>
      <c r="F4693" t="s">
        <v>16306</v>
      </c>
      <c r="G4693">
        <v>326</v>
      </c>
      <c r="H4693">
        <v>4</v>
      </c>
      <c r="I4693" t="e">
        <f>-D9HA0Iru0TCV4HxsRGvfw</f>
        <v>#NAME?</v>
      </c>
      <c r="J4693">
        <v>3</v>
      </c>
      <c r="K4693" t="s">
        <v>16307</v>
      </c>
      <c r="L4693" t="s">
        <v>16175</v>
      </c>
    </row>
    <row r="4694" spans="1:12" x14ac:dyDescent="0.3">
      <c r="A4694" t="s">
        <v>16304</v>
      </c>
      <c r="B4694" t="s">
        <v>16305</v>
      </c>
      <c r="C4694" t="s">
        <v>14</v>
      </c>
      <c r="D4694">
        <v>39.876009000000003</v>
      </c>
      <c r="E4694">
        <v>-75.242964999999998</v>
      </c>
      <c r="F4694" t="s">
        <v>16306</v>
      </c>
      <c r="G4694">
        <v>326</v>
      </c>
      <c r="H4694">
        <v>4</v>
      </c>
      <c r="I4694" t="e">
        <f>--iU6Q1fBJu5HNjxRxiAfA</f>
        <v>#NAME?</v>
      </c>
      <c r="J4694">
        <v>4</v>
      </c>
      <c r="L4694" t="s">
        <v>16308</v>
      </c>
    </row>
    <row r="4695" spans="1:12" x14ac:dyDescent="0.3">
      <c r="A4695" t="s">
        <v>16304</v>
      </c>
      <c r="B4695" t="s">
        <v>16305</v>
      </c>
      <c r="C4695" t="s">
        <v>14</v>
      </c>
      <c r="D4695">
        <v>39.876009000000003</v>
      </c>
      <c r="E4695">
        <v>-75.242964999999998</v>
      </c>
      <c r="F4695" t="s">
        <v>16306</v>
      </c>
      <c r="G4695">
        <v>326</v>
      </c>
      <c r="H4695">
        <v>4</v>
      </c>
      <c r="I4695" t="s">
        <v>16309</v>
      </c>
      <c r="J4695">
        <v>4</v>
      </c>
      <c r="L4695" t="s">
        <v>16310</v>
      </c>
    </row>
    <row r="4696" spans="1:12" x14ac:dyDescent="0.3">
      <c r="A4696" t="s">
        <v>16304</v>
      </c>
      <c r="B4696" t="s">
        <v>16305</v>
      </c>
      <c r="C4696" t="s">
        <v>14</v>
      </c>
      <c r="D4696">
        <v>39.876009000000003</v>
      </c>
      <c r="E4696">
        <v>-75.242964999999998</v>
      </c>
      <c r="F4696" t="s">
        <v>16306</v>
      </c>
      <c r="G4696">
        <v>326</v>
      </c>
      <c r="H4696">
        <v>4</v>
      </c>
      <c r="I4696" t="s">
        <v>16311</v>
      </c>
      <c r="J4696">
        <v>5</v>
      </c>
      <c r="K4696" t="s">
        <v>16312</v>
      </c>
      <c r="L4696" t="s">
        <v>16313</v>
      </c>
    </row>
    <row r="4697" spans="1:12" x14ac:dyDescent="0.3">
      <c r="A4697" t="s">
        <v>16304</v>
      </c>
      <c r="B4697" t="s">
        <v>16305</v>
      </c>
      <c r="C4697" t="s">
        <v>14</v>
      </c>
      <c r="D4697">
        <v>39.876009000000003</v>
      </c>
      <c r="E4697">
        <v>-75.242964999999998</v>
      </c>
      <c r="F4697" t="s">
        <v>16306</v>
      </c>
      <c r="G4697">
        <v>326</v>
      </c>
      <c r="H4697">
        <v>4</v>
      </c>
      <c r="I4697" t="s">
        <v>16314</v>
      </c>
      <c r="J4697">
        <v>5</v>
      </c>
      <c r="L4697" t="s">
        <v>16315</v>
      </c>
    </row>
    <row r="4698" spans="1:12" x14ac:dyDescent="0.3">
      <c r="A4698" t="s">
        <v>16304</v>
      </c>
      <c r="B4698" t="s">
        <v>16305</v>
      </c>
      <c r="C4698" t="s">
        <v>14</v>
      </c>
      <c r="D4698">
        <v>39.876009000000003</v>
      </c>
      <c r="E4698">
        <v>-75.242964999999998</v>
      </c>
      <c r="F4698" t="s">
        <v>16306</v>
      </c>
      <c r="G4698">
        <v>326</v>
      </c>
      <c r="H4698">
        <v>4</v>
      </c>
      <c r="I4698" t="s">
        <v>16316</v>
      </c>
      <c r="J4698">
        <v>5</v>
      </c>
      <c r="K4698" t="s">
        <v>16317</v>
      </c>
      <c r="L4698" t="s">
        <v>16318</v>
      </c>
    </row>
    <row r="4699" spans="1:12" x14ac:dyDescent="0.3">
      <c r="A4699" t="s">
        <v>16304</v>
      </c>
      <c r="B4699" t="s">
        <v>16305</v>
      </c>
      <c r="C4699" t="s">
        <v>14</v>
      </c>
      <c r="D4699">
        <v>39.876009000000003</v>
      </c>
      <c r="E4699">
        <v>-75.242964999999998</v>
      </c>
      <c r="F4699" t="s">
        <v>16306</v>
      </c>
      <c r="G4699">
        <v>326</v>
      </c>
      <c r="H4699">
        <v>4</v>
      </c>
      <c r="I4699" t="s">
        <v>16319</v>
      </c>
      <c r="J4699">
        <v>5</v>
      </c>
      <c r="K4699" t="s">
        <v>16320</v>
      </c>
      <c r="L4699" t="s">
        <v>16321</v>
      </c>
    </row>
    <row r="4700" spans="1:12" x14ac:dyDescent="0.3">
      <c r="A4700" t="s">
        <v>16304</v>
      </c>
      <c r="B4700" t="s">
        <v>16305</v>
      </c>
      <c r="C4700" t="s">
        <v>14</v>
      </c>
      <c r="D4700">
        <v>39.876009000000003</v>
      </c>
      <c r="E4700">
        <v>-75.242964999999998</v>
      </c>
      <c r="F4700" t="s">
        <v>16306</v>
      </c>
      <c r="G4700">
        <v>326</v>
      </c>
      <c r="H4700">
        <v>4</v>
      </c>
      <c r="I4700" t="s">
        <v>16322</v>
      </c>
      <c r="J4700">
        <v>4</v>
      </c>
      <c r="K4700" t="s">
        <v>16323</v>
      </c>
      <c r="L4700" t="s">
        <v>16324</v>
      </c>
    </row>
    <row r="4701" spans="1:12" x14ac:dyDescent="0.3">
      <c r="A4701" t="s">
        <v>16304</v>
      </c>
      <c r="B4701" t="s">
        <v>16305</v>
      </c>
      <c r="C4701" t="s">
        <v>14</v>
      </c>
      <c r="D4701">
        <v>39.876009000000003</v>
      </c>
      <c r="E4701">
        <v>-75.242964999999998</v>
      </c>
      <c r="F4701" t="s">
        <v>16306</v>
      </c>
      <c r="G4701">
        <v>326</v>
      </c>
      <c r="H4701">
        <v>4</v>
      </c>
      <c r="I4701" t="s">
        <v>16325</v>
      </c>
      <c r="J4701">
        <v>4</v>
      </c>
      <c r="K4701" t="s">
        <v>16326</v>
      </c>
      <c r="L4701" t="s">
        <v>16327</v>
      </c>
    </row>
    <row r="4702" spans="1:12" x14ac:dyDescent="0.3">
      <c r="A4702" t="s">
        <v>16304</v>
      </c>
      <c r="B4702" t="s">
        <v>16305</v>
      </c>
      <c r="C4702" t="s">
        <v>14</v>
      </c>
      <c r="D4702">
        <v>39.876009000000003</v>
      </c>
      <c r="E4702">
        <v>-75.242964999999998</v>
      </c>
      <c r="F4702" t="s">
        <v>16306</v>
      </c>
      <c r="G4702">
        <v>326</v>
      </c>
      <c r="H4702">
        <v>4</v>
      </c>
      <c r="I4702" t="s">
        <v>16328</v>
      </c>
      <c r="J4702">
        <v>4</v>
      </c>
      <c r="K4702" t="s">
        <v>16329</v>
      </c>
      <c r="L4702" t="s">
        <v>16330</v>
      </c>
    </row>
    <row r="4703" spans="1:12" x14ac:dyDescent="0.3">
      <c r="A4703" t="s">
        <v>16331</v>
      </c>
      <c r="B4703" t="s">
        <v>16332</v>
      </c>
      <c r="C4703" t="s">
        <v>14</v>
      </c>
      <c r="D4703">
        <v>39.949064</v>
      </c>
      <c r="E4703">
        <v>-75.162409999999994</v>
      </c>
      <c r="F4703" t="s">
        <v>16333</v>
      </c>
      <c r="G4703">
        <v>325</v>
      </c>
      <c r="H4703">
        <v>3</v>
      </c>
      <c r="I4703" t="s">
        <v>16334</v>
      </c>
      <c r="J4703">
        <v>4</v>
      </c>
      <c r="K4703" t="s">
        <v>16335</v>
      </c>
      <c r="L4703" t="s">
        <v>1444</v>
      </c>
    </row>
    <row r="4704" spans="1:12" x14ac:dyDescent="0.3">
      <c r="A4704" t="s">
        <v>16331</v>
      </c>
      <c r="B4704" t="s">
        <v>16332</v>
      </c>
      <c r="C4704" t="s">
        <v>14</v>
      </c>
      <c r="D4704">
        <v>39.949064</v>
      </c>
      <c r="E4704">
        <v>-75.162409999999994</v>
      </c>
      <c r="F4704" t="s">
        <v>16333</v>
      </c>
      <c r="G4704">
        <v>325</v>
      </c>
      <c r="H4704">
        <v>3</v>
      </c>
      <c r="I4704" t="s">
        <v>16336</v>
      </c>
      <c r="J4704">
        <v>4</v>
      </c>
      <c r="L4704" t="s">
        <v>16337</v>
      </c>
    </row>
    <row r="4705" spans="1:12" x14ac:dyDescent="0.3">
      <c r="A4705" t="s">
        <v>16331</v>
      </c>
      <c r="B4705" t="s">
        <v>16332</v>
      </c>
      <c r="C4705" t="s">
        <v>14</v>
      </c>
      <c r="D4705">
        <v>39.949064</v>
      </c>
      <c r="E4705">
        <v>-75.162409999999994</v>
      </c>
      <c r="F4705" t="s">
        <v>16333</v>
      </c>
      <c r="G4705">
        <v>325</v>
      </c>
      <c r="H4705">
        <v>3</v>
      </c>
      <c r="I4705" t="s">
        <v>16338</v>
      </c>
      <c r="J4705">
        <v>1</v>
      </c>
      <c r="K4705" t="s">
        <v>16339</v>
      </c>
      <c r="L4705" t="s">
        <v>16340</v>
      </c>
    </row>
    <row r="4706" spans="1:12" x14ac:dyDescent="0.3">
      <c r="A4706" t="s">
        <v>16331</v>
      </c>
      <c r="B4706" t="s">
        <v>16332</v>
      </c>
      <c r="C4706" t="s">
        <v>14</v>
      </c>
      <c r="D4706">
        <v>39.949064</v>
      </c>
      <c r="E4706">
        <v>-75.162409999999994</v>
      </c>
      <c r="F4706" t="s">
        <v>16333</v>
      </c>
      <c r="G4706">
        <v>325</v>
      </c>
      <c r="H4706">
        <v>3</v>
      </c>
      <c r="I4706" t="s">
        <v>16341</v>
      </c>
      <c r="J4706">
        <v>4</v>
      </c>
      <c r="K4706" t="s">
        <v>16342</v>
      </c>
      <c r="L4706" t="s">
        <v>16343</v>
      </c>
    </row>
    <row r="4707" spans="1:12" x14ac:dyDescent="0.3">
      <c r="A4707" t="s">
        <v>16331</v>
      </c>
      <c r="B4707" t="s">
        <v>16332</v>
      </c>
      <c r="C4707" t="s">
        <v>14</v>
      </c>
      <c r="D4707">
        <v>39.949064</v>
      </c>
      <c r="E4707">
        <v>-75.162409999999994</v>
      </c>
      <c r="F4707" t="s">
        <v>16333</v>
      </c>
      <c r="G4707">
        <v>325</v>
      </c>
      <c r="H4707">
        <v>3</v>
      </c>
      <c r="I4707" t="s">
        <v>16344</v>
      </c>
      <c r="J4707">
        <v>3</v>
      </c>
      <c r="K4707" t="s">
        <v>16345</v>
      </c>
      <c r="L4707" t="s">
        <v>16346</v>
      </c>
    </row>
    <row r="4708" spans="1:12" x14ac:dyDescent="0.3">
      <c r="A4708" t="s">
        <v>16331</v>
      </c>
      <c r="B4708" t="s">
        <v>16332</v>
      </c>
      <c r="C4708" t="s">
        <v>14</v>
      </c>
      <c r="D4708">
        <v>39.949064</v>
      </c>
      <c r="E4708">
        <v>-75.162409999999994</v>
      </c>
      <c r="F4708" t="s">
        <v>16333</v>
      </c>
      <c r="G4708">
        <v>325</v>
      </c>
      <c r="H4708">
        <v>3</v>
      </c>
      <c r="I4708" t="s">
        <v>16347</v>
      </c>
      <c r="J4708">
        <v>4</v>
      </c>
      <c r="K4708" t="s">
        <v>16348</v>
      </c>
      <c r="L4708" t="s">
        <v>16349</v>
      </c>
    </row>
    <row r="4709" spans="1:12" x14ac:dyDescent="0.3">
      <c r="A4709" t="s">
        <v>16331</v>
      </c>
      <c r="B4709" t="s">
        <v>16332</v>
      </c>
      <c r="C4709" t="s">
        <v>14</v>
      </c>
      <c r="D4709">
        <v>39.949064</v>
      </c>
      <c r="E4709">
        <v>-75.162409999999994</v>
      </c>
      <c r="F4709" t="s">
        <v>16333</v>
      </c>
      <c r="G4709">
        <v>325</v>
      </c>
      <c r="H4709">
        <v>3</v>
      </c>
      <c r="I4709" t="s">
        <v>16350</v>
      </c>
      <c r="J4709">
        <v>2</v>
      </c>
      <c r="L4709" t="s">
        <v>16351</v>
      </c>
    </row>
    <row r="4710" spans="1:12" x14ac:dyDescent="0.3">
      <c r="A4710" t="s">
        <v>16331</v>
      </c>
      <c r="B4710" t="s">
        <v>16332</v>
      </c>
      <c r="C4710" t="s">
        <v>14</v>
      </c>
      <c r="D4710">
        <v>39.949064</v>
      </c>
      <c r="E4710">
        <v>-75.162409999999994</v>
      </c>
      <c r="F4710" t="s">
        <v>16333</v>
      </c>
      <c r="G4710">
        <v>325</v>
      </c>
      <c r="H4710">
        <v>3</v>
      </c>
      <c r="I4710" t="s">
        <v>16352</v>
      </c>
      <c r="J4710">
        <v>4</v>
      </c>
      <c r="K4710" t="s">
        <v>16353</v>
      </c>
      <c r="L4710" t="s">
        <v>16354</v>
      </c>
    </row>
    <row r="4711" spans="1:12" x14ac:dyDescent="0.3">
      <c r="A4711" t="s">
        <v>16331</v>
      </c>
      <c r="B4711" t="s">
        <v>16332</v>
      </c>
      <c r="C4711" t="s">
        <v>14</v>
      </c>
      <c r="D4711">
        <v>39.949064</v>
      </c>
      <c r="E4711">
        <v>-75.162409999999994</v>
      </c>
      <c r="F4711" t="s">
        <v>16333</v>
      </c>
      <c r="G4711">
        <v>325</v>
      </c>
      <c r="H4711">
        <v>3</v>
      </c>
      <c r="I4711" t="s">
        <v>16355</v>
      </c>
      <c r="J4711">
        <v>4</v>
      </c>
      <c r="L4711" t="s">
        <v>519</v>
      </c>
    </row>
    <row r="4712" spans="1:12" x14ac:dyDescent="0.3">
      <c r="A4712" t="s">
        <v>16331</v>
      </c>
      <c r="B4712" t="s">
        <v>16332</v>
      </c>
      <c r="C4712" t="s">
        <v>14</v>
      </c>
      <c r="D4712">
        <v>39.949064</v>
      </c>
      <c r="E4712">
        <v>-75.162409999999994</v>
      </c>
      <c r="F4712" t="s">
        <v>16333</v>
      </c>
      <c r="G4712">
        <v>325</v>
      </c>
      <c r="H4712">
        <v>3</v>
      </c>
      <c r="I4712" t="s">
        <v>16356</v>
      </c>
      <c r="J4712">
        <v>1</v>
      </c>
      <c r="L4712" t="s">
        <v>16357</v>
      </c>
    </row>
    <row r="4713" spans="1:12" x14ac:dyDescent="0.3">
      <c r="A4713" t="s">
        <v>16358</v>
      </c>
      <c r="B4713" t="s">
        <v>16359</v>
      </c>
      <c r="C4713" t="s">
        <v>14</v>
      </c>
      <c r="D4713">
        <v>39.949377635600001</v>
      </c>
      <c r="E4713">
        <v>-75.169540979000004</v>
      </c>
      <c r="F4713" t="s">
        <v>16360</v>
      </c>
      <c r="G4713">
        <v>325</v>
      </c>
      <c r="H4713">
        <v>4.5</v>
      </c>
      <c r="I4713" t="s">
        <v>16361</v>
      </c>
      <c r="J4713">
        <v>5</v>
      </c>
      <c r="K4713" t="s">
        <v>16362</v>
      </c>
      <c r="L4713" t="s">
        <v>10261</v>
      </c>
    </row>
    <row r="4714" spans="1:12" x14ac:dyDescent="0.3">
      <c r="A4714" t="s">
        <v>16358</v>
      </c>
      <c r="B4714" t="s">
        <v>16359</v>
      </c>
      <c r="C4714" t="s">
        <v>14</v>
      </c>
      <c r="D4714">
        <v>39.949377635600001</v>
      </c>
      <c r="E4714">
        <v>-75.169540979000004</v>
      </c>
      <c r="F4714" t="s">
        <v>16360</v>
      </c>
      <c r="G4714">
        <v>325</v>
      </c>
      <c r="H4714">
        <v>4.5</v>
      </c>
      <c r="I4714" t="s">
        <v>16363</v>
      </c>
      <c r="J4714">
        <v>5</v>
      </c>
      <c r="K4714" t="s">
        <v>16364</v>
      </c>
      <c r="L4714" t="s">
        <v>16365</v>
      </c>
    </row>
    <row r="4715" spans="1:12" x14ac:dyDescent="0.3">
      <c r="A4715" t="s">
        <v>16358</v>
      </c>
      <c r="B4715" t="s">
        <v>16359</v>
      </c>
      <c r="C4715" t="s">
        <v>14</v>
      </c>
      <c r="D4715">
        <v>39.949377635600001</v>
      </c>
      <c r="E4715">
        <v>-75.169540979000004</v>
      </c>
      <c r="F4715" t="s">
        <v>16360</v>
      </c>
      <c r="G4715">
        <v>325</v>
      </c>
      <c r="H4715">
        <v>4.5</v>
      </c>
      <c r="I4715" t="s">
        <v>16366</v>
      </c>
      <c r="J4715">
        <v>5</v>
      </c>
      <c r="K4715" t="s">
        <v>16367</v>
      </c>
      <c r="L4715" t="s">
        <v>16368</v>
      </c>
    </row>
    <row r="4716" spans="1:12" x14ac:dyDescent="0.3">
      <c r="A4716" t="s">
        <v>16358</v>
      </c>
      <c r="B4716" t="s">
        <v>16359</v>
      </c>
      <c r="C4716" t="s">
        <v>14</v>
      </c>
      <c r="D4716">
        <v>39.949377635600001</v>
      </c>
      <c r="E4716">
        <v>-75.169540979000004</v>
      </c>
      <c r="F4716" t="s">
        <v>16360</v>
      </c>
      <c r="G4716">
        <v>325</v>
      </c>
      <c r="H4716">
        <v>4.5</v>
      </c>
      <c r="I4716" t="s">
        <v>16369</v>
      </c>
      <c r="J4716">
        <v>5</v>
      </c>
      <c r="K4716" t="s">
        <v>16370</v>
      </c>
      <c r="L4716" t="s">
        <v>16371</v>
      </c>
    </row>
    <row r="4717" spans="1:12" x14ac:dyDescent="0.3">
      <c r="A4717" t="s">
        <v>16358</v>
      </c>
      <c r="B4717" t="s">
        <v>16359</v>
      </c>
      <c r="C4717" t="s">
        <v>14</v>
      </c>
      <c r="D4717">
        <v>39.949377635600001</v>
      </c>
      <c r="E4717">
        <v>-75.169540979000004</v>
      </c>
      <c r="F4717" t="s">
        <v>16360</v>
      </c>
      <c r="G4717">
        <v>325</v>
      </c>
      <c r="H4717">
        <v>4.5</v>
      </c>
      <c r="I4717" t="s">
        <v>16372</v>
      </c>
      <c r="J4717">
        <v>5</v>
      </c>
      <c r="K4717" t="s">
        <v>16373</v>
      </c>
      <c r="L4717" t="s">
        <v>16374</v>
      </c>
    </row>
    <row r="4718" spans="1:12" x14ac:dyDescent="0.3">
      <c r="A4718" t="s">
        <v>16358</v>
      </c>
      <c r="B4718" t="s">
        <v>16359</v>
      </c>
      <c r="C4718" t="s">
        <v>14</v>
      </c>
      <c r="D4718">
        <v>39.949377635600001</v>
      </c>
      <c r="E4718">
        <v>-75.169540979000004</v>
      </c>
      <c r="F4718" t="s">
        <v>16360</v>
      </c>
      <c r="G4718">
        <v>325</v>
      </c>
      <c r="H4718">
        <v>4.5</v>
      </c>
      <c r="I4718" t="s">
        <v>16375</v>
      </c>
      <c r="J4718">
        <v>5</v>
      </c>
      <c r="K4718" t="s">
        <v>16376</v>
      </c>
      <c r="L4718" t="s">
        <v>16377</v>
      </c>
    </row>
    <row r="4719" spans="1:12" x14ac:dyDescent="0.3">
      <c r="A4719" t="s">
        <v>16358</v>
      </c>
      <c r="B4719" t="s">
        <v>16359</v>
      </c>
      <c r="C4719" t="s">
        <v>14</v>
      </c>
      <c r="D4719">
        <v>39.949377635600001</v>
      </c>
      <c r="E4719">
        <v>-75.169540979000004</v>
      </c>
      <c r="F4719" t="s">
        <v>16360</v>
      </c>
      <c r="G4719">
        <v>325</v>
      </c>
      <c r="H4719">
        <v>4.5</v>
      </c>
      <c r="I4719" t="s">
        <v>16378</v>
      </c>
      <c r="J4719">
        <v>5</v>
      </c>
      <c r="K4719" t="s">
        <v>16379</v>
      </c>
      <c r="L4719" t="s">
        <v>16380</v>
      </c>
    </row>
    <row r="4720" spans="1:12" x14ac:dyDescent="0.3">
      <c r="A4720" t="s">
        <v>16358</v>
      </c>
      <c r="B4720" t="s">
        <v>16359</v>
      </c>
      <c r="C4720" t="s">
        <v>14</v>
      </c>
      <c r="D4720">
        <v>39.949377635600001</v>
      </c>
      <c r="E4720">
        <v>-75.169540979000004</v>
      </c>
      <c r="F4720" t="s">
        <v>16360</v>
      </c>
      <c r="G4720">
        <v>325</v>
      </c>
      <c r="H4720">
        <v>4.5</v>
      </c>
      <c r="I4720" t="s">
        <v>16381</v>
      </c>
      <c r="J4720">
        <v>5</v>
      </c>
      <c r="L4720" t="s">
        <v>6054</v>
      </c>
    </row>
    <row r="4721" spans="1:16" x14ac:dyDescent="0.3">
      <c r="A4721" t="s">
        <v>16358</v>
      </c>
      <c r="B4721" t="s">
        <v>16359</v>
      </c>
      <c r="C4721" t="s">
        <v>14</v>
      </c>
      <c r="D4721">
        <v>39.949377635600001</v>
      </c>
      <c r="E4721">
        <v>-75.169540979000004</v>
      </c>
      <c r="F4721" t="s">
        <v>16360</v>
      </c>
      <c r="G4721">
        <v>325</v>
      </c>
      <c r="H4721">
        <v>4.5</v>
      </c>
      <c r="I4721" t="s">
        <v>16382</v>
      </c>
      <c r="J4721">
        <v>4</v>
      </c>
      <c r="K4721" t="s">
        <v>16383</v>
      </c>
      <c r="L4721" t="s">
        <v>16384</v>
      </c>
      <c r="M4721" t="s">
        <v>16385</v>
      </c>
      <c r="N4721" t="s">
        <v>11228</v>
      </c>
      <c r="O4721" t="s">
        <v>16386</v>
      </c>
      <c r="P4721" t="s">
        <v>16387</v>
      </c>
    </row>
    <row r="4722" spans="1:16" x14ac:dyDescent="0.3">
      <c r="A4722" t="s">
        <v>16358</v>
      </c>
      <c r="B4722" t="s">
        <v>16359</v>
      </c>
      <c r="C4722" t="s">
        <v>14</v>
      </c>
      <c r="D4722">
        <v>39.949377635600001</v>
      </c>
      <c r="E4722">
        <v>-75.169540979000004</v>
      </c>
      <c r="F4722" t="s">
        <v>16360</v>
      </c>
      <c r="G4722">
        <v>325</v>
      </c>
      <c r="H4722">
        <v>4.5</v>
      </c>
      <c r="I4722" t="s">
        <v>16388</v>
      </c>
      <c r="J4722">
        <v>5</v>
      </c>
      <c r="K4722" t="s">
        <v>16389</v>
      </c>
      <c r="L4722" t="s">
        <v>16390</v>
      </c>
    </row>
    <row r="4723" spans="1:16" x14ac:dyDescent="0.3">
      <c r="A4723" t="s">
        <v>16391</v>
      </c>
      <c r="B4723" t="s">
        <v>16392</v>
      </c>
      <c r="C4723" t="s">
        <v>14</v>
      </c>
      <c r="D4723">
        <v>39.949325999999999</v>
      </c>
      <c r="E4723">
        <v>-75.169019000000006</v>
      </c>
      <c r="F4723" t="s">
        <v>16393</v>
      </c>
      <c r="G4723">
        <v>324</v>
      </c>
      <c r="H4723">
        <v>3.5</v>
      </c>
      <c r="I4723" t="s">
        <v>16394</v>
      </c>
      <c r="J4723">
        <v>4</v>
      </c>
      <c r="K4723" t="s">
        <v>16395</v>
      </c>
      <c r="L4723" t="s">
        <v>16396</v>
      </c>
    </row>
    <row r="4724" spans="1:16" x14ac:dyDescent="0.3">
      <c r="A4724" t="s">
        <v>16391</v>
      </c>
      <c r="B4724" t="s">
        <v>16392</v>
      </c>
      <c r="C4724" t="s">
        <v>14</v>
      </c>
      <c r="D4724">
        <v>39.949325999999999</v>
      </c>
      <c r="E4724">
        <v>-75.169019000000006</v>
      </c>
      <c r="F4724" t="s">
        <v>16393</v>
      </c>
      <c r="G4724">
        <v>324</v>
      </c>
      <c r="H4724">
        <v>3.5</v>
      </c>
      <c r="I4724" t="s">
        <v>16397</v>
      </c>
      <c r="J4724">
        <v>4</v>
      </c>
      <c r="K4724" t="s">
        <v>16398</v>
      </c>
      <c r="L4724" t="s">
        <v>3489</v>
      </c>
    </row>
    <row r="4725" spans="1:16" x14ac:dyDescent="0.3">
      <c r="A4725" t="s">
        <v>16391</v>
      </c>
      <c r="B4725" t="s">
        <v>16392</v>
      </c>
      <c r="C4725" t="s">
        <v>14</v>
      </c>
      <c r="D4725">
        <v>39.949325999999999</v>
      </c>
      <c r="E4725">
        <v>-75.169019000000006</v>
      </c>
      <c r="F4725" t="s">
        <v>16393</v>
      </c>
      <c r="G4725">
        <v>324</v>
      </c>
      <c r="H4725">
        <v>3.5</v>
      </c>
      <c r="I4725" t="s">
        <v>16399</v>
      </c>
      <c r="J4725">
        <v>4</v>
      </c>
      <c r="K4725" t="s">
        <v>16400</v>
      </c>
      <c r="L4725" t="s">
        <v>16401</v>
      </c>
    </row>
    <row r="4726" spans="1:16" x14ac:dyDescent="0.3">
      <c r="A4726" t="s">
        <v>16391</v>
      </c>
      <c r="B4726" t="s">
        <v>16392</v>
      </c>
      <c r="C4726" t="s">
        <v>14</v>
      </c>
      <c r="D4726">
        <v>39.949325999999999</v>
      </c>
      <c r="E4726">
        <v>-75.169019000000006</v>
      </c>
      <c r="F4726" t="s">
        <v>16393</v>
      </c>
      <c r="G4726">
        <v>324</v>
      </c>
      <c r="H4726">
        <v>3.5</v>
      </c>
      <c r="I4726" t="s">
        <v>16402</v>
      </c>
      <c r="J4726">
        <v>4</v>
      </c>
      <c r="K4726" t="s">
        <v>16403</v>
      </c>
      <c r="L4726" t="s">
        <v>6251</v>
      </c>
    </row>
    <row r="4727" spans="1:16" x14ac:dyDescent="0.3">
      <c r="A4727" t="s">
        <v>16391</v>
      </c>
      <c r="B4727" t="s">
        <v>16392</v>
      </c>
      <c r="C4727" t="s">
        <v>14</v>
      </c>
      <c r="D4727">
        <v>39.949325999999999</v>
      </c>
      <c r="E4727">
        <v>-75.169019000000006</v>
      </c>
      <c r="F4727" t="s">
        <v>16393</v>
      </c>
      <c r="G4727">
        <v>324</v>
      </c>
      <c r="H4727">
        <v>3.5</v>
      </c>
      <c r="I4727" t="s">
        <v>16404</v>
      </c>
      <c r="J4727">
        <v>4</v>
      </c>
      <c r="K4727" t="s">
        <v>16405</v>
      </c>
      <c r="L4727" t="s">
        <v>16406</v>
      </c>
    </row>
    <row r="4728" spans="1:16" x14ac:dyDescent="0.3">
      <c r="A4728" t="s">
        <v>16391</v>
      </c>
      <c r="B4728" t="s">
        <v>16392</v>
      </c>
      <c r="C4728" t="s">
        <v>14</v>
      </c>
      <c r="D4728">
        <v>39.949325999999999</v>
      </c>
      <c r="E4728">
        <v>-75.169019000000006</v>
      </c>
      <c r="F4728" t="s">
        <v>16393</v>
      </c>
      <c r="G4728">
        <v>324</v>
      </c>
      <c r="H4728">
        <v>3.5</v>
      </c>
      <c r="I4728" t="s">
        <v>16407</v>
      </c>
      <c r="J4728">
        <v>5</v>
      </c>
      <c r="L4728" t="s">
        <v>16408</v>
      </c>
    </row>
    <row r="4729" spans="1:16" x14ac:dyDescent="0.3">
      <c r="A4729" t="s">
        <v>16391</v>
      </c>
      <c r="B4729" t="s">
        <v>16392</v>
      </c>
      <c r="C4729" t="s">
        <v>14</v>
      </c>
      <c r="D4729">
        <v>39.949325999999999</v>
      </c>
      <c r="E4729">
        <v>-75.169019000000006</v>
      </c>
      <c r="F4729" t="s">
        <v>16393</v>
      </c>
      <c r="G4729">
        <v>324</v>
      </c>
      <c r="H4729">
        <v>3.5</v>
      </c>
      <c r="I4729" t="s">
        <v>16409</v>
      </c>
      <c r="J4729">
        <v>3</v>
      </c>
      <c r="K4729" t="s">
        <v>16410</v>
      </c>
      <c r="L4729" t="s">
        <v>16411</v>
      </c>
      <c r="M4729" t="s">
        <v>16412</v>
      </c>
    </row>
    <row r="4730" spans="1:16" x14ac:dyDescent="0.3">
      <c r="A4730" t="s">
        <v>16391</v>
      </c>
      <c r="B4730" t="s">
        <v>16392</v>
      </c>
      <c r="C4730" t="s">
        <v>14</v>
      </c>
      <c r="D4730">
        <v>39.949325999999999</v>
      </c>
      <c r="E4730">
        <v>-75.169019000000006</v>
      </c>
      <c r="F4730" t="s">
        <v>16393</v>
      </c>
      <c r="G4730">
        <v>324</v>
      </c>
      <c r="H4730">
        <v>3.5</v>
      </c>
      <c r="I4730" t="s">
        <v>16413</v>
      </c>
      <c r="J4730">
        <v>4</v>
      </c>
      <c r="K4730" t="s">
        <v>16414</v>
      </c>
      <c r="L4730" t="s">
        <v>16415</v>
      </c>
    </row>
    <row r="4731" spans="1:16" x14ac:dyDescent="0.3">
      <c r="A4731" t="s">
        <v>16391</v>
      </c>
      <c r="B4731" t="s">
        <v>16392</v>
      </c>
      <c r="C4731" t="s">
        <v>14</v>
      </c>
      <c r="D4731">
        <v>39.949325999999999</v>
      </c>
      <c r="E4731">
        <v>-75.169019000000006</v>
      </c>
      <c r="F4731" t="s">
        <v>16393</v>
      </c>
      <c r="G4731">
        <v>324</v>
      </c>
      <c r="H4731">
        <v>3.5</v>
      </c>
      <c r="I4731" t="s">
        <v>16416</v>
      </c>
      <c r="J4731">
        <v>4</v>
      </c>
      <c r="L4731" t="s">
        <v>16417</v>
      </c>
    </row>
    <row r="4732" spans="1:16" x14ac:dyDescent="0.3">
      <c r="A4732" t="s">
        <v>16391</v>
      </c>
      <c r="B4732" t="s">
        <v>16392</v>
      </c>
      <c r="C4732" t="s">
        <v>14</v>
      </c>
      <c r="D4732">
        <v>39.949325999999999</v>
      </c>
      <c r="E4732">
        <v>-75.169019000000006</v>
      </c>
      <c r="F4732" t="s">
        <v>16393</v>
      </c>
      <c r="G4732">
        <v>324</v>
      </c>
      <c r="H4732">
        <v>3.5</v>
      </c>
      <c r="I4732" t="s">
        <v>16418</v>
      </c>
      <c r="J4732">
        <v>4</v>
      </c>
      <c r="K4732" t="s">
        <v>16419</v>
      </c>
      <c r="L4732" t="s">
        <v>16420</v>
      </c>
    </row>
    <row r="4733" spans="1:16" x14ac:dyDescent="0.3">
      <c r="A4733" t="s">
        <v>16421</v>
      </c>
      <c r="B4733" t="s">
        <v>16422</v>
      </c>
      <c r="C4733" t="s">
        <v>14</v>
      </c>
      <c r="D4733">
        <v>39.944063999999997</v>
      </c>
      <c r="E4733">
        <v>-75.167602900000006</v>
      </c>
      <c r="F4733" t="s">
        <v>16423</v>
      </c>
      <c r="G4733">
        <v>324</v>
      </c>
      <c r="H4733">
        <v>4</v>
      </c>
      <c r="I4733" t="s">
        <v>16424</v>
      </c>
      <c r="J4733">
        <v>4</v>
      </c>
      <c r="K4733" t="s">
        <v>16425</v>
      </c>
      <c r="L4733" t="s">
        <v>16426</v>
      </c>
    </row>
    <row r="4734" spans="1:16" x14ac:dyDescent="0.3">
      <c r="A4734" t="s">
        <v>16421</v>
      </c>
      <c r="B4734" t="s">
        <v>16422</v>
      </c>
      <c r="C4734" t="s">
        <v>14</v>
      </c>
      <c r="D4734">
        <v>39.944063999999997</v>
      </c>
      <c r="E4734">
        <v>-75.167602900000006</v>
      </c>
      <c r="F4734" t="s">
        <v>16423</v>
      </c>
      <c r="G4734">
        <v>324</v>
      </c>
      <c r="H4734">
        <v>4</v>
      </c>
      <c r="I4734" t="s">
        <v>16427</v>
      </c>
      <c r="J4734">
        <v>5</v>
      </c>
      <c r="L4734" t="s">
        <v>16428</v>
      </c>
    </row>
    <row r="4735" spans="1:16" x14ac:dyDescent="0.3">
      <c r="A4735" t="s">
        <v>16421</v>
      </c>
      <c r="B4735" t="s">
        <v>16422</v>
      </c>
      <c r="C4735" t="s">
        <v>14</v>
      </c>
      <c r="D4735">
        <v>39.944063999999997</v>
      </c>
      <c r="E4735">
        <v>-75.167602900000006</v>
      </c>
      <c r="F4735" t="s">
        <v>16423</v>
      </c>
      <c r="G4735">
        <v>324</v>
      </c>
      <c r="H4735">
        <v>4</v>
      </c>
      <c r="I4735" t="s">
        <v>16429</v>
      </c>
      <c r="J4735">
        <v>5</v>
      </c>
      <c r="K4735" t="s">
        <v>16430</v>
      </c>
      <c r="L4735" t="s">
        <v>16431</v>
      </c>
    </row>
    <row r="4736" spans="1:16" x14ac:dyDescent="0.3">
      <c r="A4736" t="s">
        <v>16421</v>
      </c>
      <c r="B4736" t="s">
        <v>16422</v>
      </c>
      <c r="C4736" t="s">
        <v>14</v>
      </c>
      <c r="D4736">
        <v>39.944063999999997</v>
      </c>
      <c r="E4736">
        <v>-75.167602900000006</v>
      </c>
      <c r="F4736" t="s">
        <v>16423</v>
      </c>
      <c r="G4736">
        <v>324</v>
      </c>
      <c r="H4736">
        <v>4</v>
      </c>
      <c r="I4736" t="s">
        <v>16432</v>
      </c>
      <c r="J4736">
        <v>5</v>
      </c>
      <c r="K4736" t="s">
        <v>16433</v>
      </c>
      <c r="L4736" t="s">
        <v>16434</v>
      </c>
    </row>
    <row r="4737" spans="1:12" x14ac:dyDescent="0.3">
      <c r="A4737" t="s">
        <v>16421</v>
      </c>
      <c r="B4737" t="s">
        <v>16422</v>
      </c>
      <c r="C4737" t="s">
        <v>14</v>
      </c>
      <c r="D4737">
        <v>39.944063999999997</v>
      </c>
      <c r="E4737">
        <v>-75.167602900000006</v>
      </c>
      <c r="F4737" t="s">
        <v>16423</v>
      </c>
      <c r="G4737">
        <v>324</v>
      </c>
      <c r="H4737">
        <v>4</v>
      </c>
      <c r="I4737" t="s">
        <v>16435</v>
      </c>
      <c r="J4737">
        <v>4</v>
      </c>
      <c r="L4737" t="s">
        <v>4933</v>
      </c>
    </row>
    <row r="4738" spans="1:12" x14ac:dyDescent="0.3">
      <c r="A4738" t="s">
        <v>16421</v>
      </c>
      <c r="B4738" t="s">
        <v>16422</v>
      </c>
      <c r="C4738" t="s">
        <v>14</v>
      </c>
      <c r="D4738">
        <v>39.944063999999997</v>
      </c>
      <c r="E4738">
        <v>-75.167602900000006</v>
      </c>
      <c r="F4738" t="s">
        <v>16423</v>
      </c>
      <c r="G4738">
        <v>324</v>
      </c>
      <c r="H4738">
        <v>4</v>
      </c>
      <c r="I4738" t="s">
        <v>16436</v>
      </c>
      <c r="J4738">
        <v>5</v>
      </c>
      <c r="K4738" t="s">
        <v>16437</v>
      </c>
      <c r="L4738" t="s">
        <v>16438</v>
      </c>
    </row>
    <row r="4739" spans="1:12" x14ac:dyDescent="0.3">
      <c r="A4739" t="s">
        <v>16421</v>
      </c>
      <c r="B4739" t="s">
        <v>16422</v>
      </c>
      <c r="C4739" t="s">
        <v>14</v>
      </c>
      <c r="D4739">
        <v>39.944063999999997</v>
      </c>
      <c r="E4739">
        <v>-75.167602900000006</v>
      </c>
      <c r="F4739" t="s">
        <v>16423</v>
      </c>
      <c r="G4739">
        <v>324</v>
      </c>
      <c r="H4739">
        <v>4</v>
      </c>
      <c r="I4739" t="s">
        <v>16439</v>
      </c>
      <c r="J4739">
        <v>5</v>
      </c>
      <c r="K4739" t="s">
        <v>16440</v>
      </c>
      <c r="L4739" t="s">
        <v>16441</v>
      </c>
    </row>
    <row r="4740" spans="1:12" x14ac:dyDescent="0.3">
      <c r="A4740" t="s">
        <v>16421</v>
      </c>
      <c r="B4740" t="s">
        <v>16422</v>
      </c>
      <c r="C4740" t="s">
        <v>14</v>
      </c>
      <c r="D4740">
        <v>39.944063999999997</v>
      </c>
      <c r="E4740">
        <v>-75.167602900000006</v>
      </c>
      <c r="F4740" t="s">
        <v>16423</v>
      </c>
      <c r="G4740">
        <v>324</v>
      </c>
      <c r="H4740">
        <v>4</v>
      </c>
      <c r="I4740" t="s">
        <v>16442</v>
      </c>
      <c r="J4740">
        <v>4</v>
      </c>
      <c r="K4740" t="s">
        <v>16443</v>
      </c>
      <c r="L4740" t="s">
        <v>2730</v>
      </c>
    </row>
    <row r="4741" spans="1:12" x14ac:dyDescent="0.3">
      <c r="A4741" t="s">
        <v>16421</v>
      </c>
      <c r="B4741" t="s">
        <v>16422</v>
      </c>
      <c r="C4741" t="s">
        <v>14</v>
      </c>
      <c r="D4741">
        <v>39.944063999999997</v>
      </c>
      <c r="E4741">
        <v>-75.167602900000006</v>
      </c>
      <c r="F4741" t="s">
        <v>16423</v>
      </c>
      <c r="G4741">
        <v>324</v>
      </c>
      <c r="H4741">
        <v>4</v>
      </c>
      <c r="I4741" t="s">
        <v>16444</v>
      </c>
      <c r="J4741">
        <v>5</v>
      </c>
      <c r="K4741" t="s">
        <v>16445</v>
      </c>
      <c r="L4741" t="s">
        <v>16446</v>
      </c>
    </row>
    <row r="4742" spans="1:12" x14ac:dyDescent="0.3">
      <c r="A4742" t="s">
        <v>16421</v>
      </c>
      <c r="B4742" t="s">
        <v>16422</v>
      </c>
      <c r="C4742" t="s">
        <v>14</v>
      </c>
      <c r="D4742">
        <v>39.944063999999997</v>
      </c>
      <c r="E4742">
        <v>-75.167602900000006</v>
      </c>
      <c r="F4742" t="s">
        <v>16423</v>
      </c>
      <c r="G4742">
        <v>324</v>
      </c>
      <c r="H4742">
        <v>4</v>
      </c>
      <c r="I4742" t="s">
        <v>16447</v>
      </c>
      <c r="J4742">
        <v>5</v>
      </c>
      <c r="K4742" t="s">
        <v>16448</v>
      </c>
      <c r="L4742" t="s">
        <v>16449</v>
      </c>
    </row>
    <row r="4743" spans="1:12" x14ac:dyDescent="0.3">
      <c r="A4743" t="s">
        <v>16450</v>
      </c>
      <c r="B4743" t="s">
        <v>16451</v>
      </c>
      <c r="C4743" t="s">
        <v>14</v>
      </c>
      <c r="D4743">
        <v>39.950201</v>
      </c>
      <c r="E4743">
        <v>-75.142285000000001</v>
      </c>
      <c r="F4743" t="s">
        <v>16452</v>
      </c>
      <c r="G4743">
        <v>324</v>
      </c>
      <c r="H4743">
        <v>4</v>
      </c>
      <c r="I4743" t="s">
        <v>16453</v>
      </c>
      <c r="J4743">
        <v>4</v>
      </c>
      <c r="K4743" t="s">
        <v>16454</v>
      </c>
      <c r="L4743" t="s">
        <v>15120</v>
      </c>
    </row>
    <row r="4744" spans="1:12" x14ac:dyDescent="0.3">
      <c r="A4744" t="s">
        <v>16450</v>
      </c>
      <c r="B4744" t="s">
        <v>16451</v>
      </c>
      <c r="C4744" t="s">
        <v>14</v>
      </c>
      <c r="D4744">
        <v>39.950201</v>
      </c>
      <c r="E4744">
        <v>-75.142285000000001</v>
      </c>
      <c r="F4744" t="s">
        <v>16452</v>
      </c>
      <c r="G4744">
        <v>324</v>
      </c>
      <c r="H4744">
        <v>4</v>
      </c>
      <c r="I4744" t="s">
        <v>16455</v>
      </c>
      <c r="J4744">
        <v>4</v>
      </c>
      <c r="K4744" t="s">
        <v>16456</v>
      </c>
      <c r="L4744" t="s">
        <v>7776</v>
      </c>
    </row>
    <row r="4745" spans="1:12" x14ac:dyDescent="0.3">
      <c r="A4745" t="s">
        <v>16450</v>
      </c>
      <c r="B4745" t="s">
        <v>16451</v>
      </c>
      <c r="C4745" t="s">
        <v>14</v>
      </c>
      <c r="D4745">
        <v>39.950201</v>
      </c>
      <c r="E4745">
        <v>-75.142285000000001</v>
      </c>
      <c r="F4745" t="s">
        <v>16452</v>
      </c>
      <c r="G4745">
        <v>324</v>
      </c>
      <c r="H4745">
        <v>4</v>
      </c>
      <c r="I4745" t="s">
        <v>16457</v>
      </c>
      <c r="J4745">
        <v>5</v>
      </c>
      <c r="K4745" t="s">
        <v>16458</v>
      </c>
      <c r="L4745" t="s">
        <v>16459</v>
      </c>
    </row>
    <row r="4746" spans="1:12" x14ac:dyDescent="0.3">
      <c r="A4746" t="s">
        <v>16450</v>
      </c>
      <c r="B4746" t="s">
        <v>16451</v>
      </c>
      <c r="C4746" t="s">
        <v>14</v>
      </c>
      <c r="D4746">
        <v>39.950201</v>
      </c>
      <c r="E4746">
        <v>-75.142285000000001</v>
      </c>
      <c r="F4746" t="s">
        <v>16452</v>
      </c>
      <c r="G4746">
        <v>324</v>
      </c>
      <c r="H4746">
        <v>4</v>
      </c>
      <c r="I4746" t="s">
        <v>16460</v>
      </c>
      <c r="J4746">
        <v>3</v>
      </c>
      <c r="K4746" t="s">
        <v>16461</v>
      </c>
      <c r="L4746" t="s">
        <v>16462</v>
      </c>
    </row>
    <row r="4747" spans="1:12" x14ac:dyDescent="0.3">
      <c r="A4747" t="s">
        <v>16450</v>
      </c>
      <c r="B4747" t="s">
        <v>16451</v>
      </c>
      <c r="C4747" t="s">
        <v>14</v>
      </c>
      <c r="D4747">
        <v>39.950201</v>
      </c>
      <c r="E4747">
        <v>-75.142285000000001</v>
      </c>
      <c r="F4747" t="s">
        <v>16452</v>
      </c>
      <c r="G4747">
        <v>324</v>
      </c>
      <c r="H4747">
        <v>4</v>
      </c>
      <c r="I4747" t="s">
        <v>16463</v>
      </c>
      <c r="J4747">
        <v>3</v>
      </c>
      <c r="K4747" t="s">
        <v>16464</v>
      </c>
      <c r="L4747" t="s">
        <v>13231</v>
      </c>
    </row>
    <row r="4748" spans="1:12" x14ac:dyDescent="0.3">
      <c r="A4748" t="s">
        <v>16450</v>
      </c>
      <c r="B4748" t="s">
        <v>16451</v>
      </c>
      <c r="C4748" t="s">
        <v>14</v>
      </c>
      <c r="D4748">
        <v>39.950201</v>
      </c>
      <c r="E4748">
        <v>-75.142285000000001</v>
      </c>
      <c r="F4748" t="s">
        <v>16452</v>
      </c>
      <c r="G4748">
        <v>324</v>
      </c>
      <c r="H4748">
        <v>4</v>
      </c>
      <c r="I4748" t="s">
        <v>16465</v>
      </c>
      <c r="J4748">
        <v>4</v>
      </c>
      <c r="K4748" t="s">
        <v>16466</v>
      </c>
      <c r="L4748" t="s">
        <v>16467</v>
      </c>
    </row>
    <row r="4749" spans="1:12" x14ac:dyDescent="0.3">
      <c r="A4749" t="s">
        <v>16450</v>
      </c>
      <c r="B4749" t="s">
        <v>16451</v>
      </c>
      <c r="C4749" t="s">
        <v>14</v>
      </c>
      <c r="D4749">
        <v>39.950201</v>
      </c>
      <c r="E4749">
        <v>-75.142285000000001</v>
      </c>
      <c r="F4749" t="s">
        <v>16452</v>
      </c>
      <c r="G4749">
        <v>324</v>
      </c>
      <c r="H4749">
        <v>4</v>
      </c>
      <c r="I4749" t="s">
        <v>16468</v>
      </c>
      <c r="J4749">
        <v>3</v>
      </c>
      <c r="K4749" t="s">
        <v>16469</v>
      </c>
      <c r="L4749" t="s">
        <v>16470</v>
      </c>
    </row>
    <row r="4750" spans="1:12" x14ac:dyDescent="0.3">
      <c r="A4750" t="s">
        <v>16450</v>
      </c>
      <c r="B4750" t="s">
        <v>16451</v>
      </c>
      <c r="C4750" t="s">
        <v>14</v>
      </c>
      <c r="D4750">
        <v>39.950201</v>
      </c>
      <c r="E4750">
        <v>-75.142285000000001</v>
      </c>
      <c r="F4750" t="s">
        <v>16452</v>
      </c>
      <c r="G4750">
        <v>324</v>
      </c>
      <c r="H4750">
        <v>4</v>
      </c>
      <c r="I4750" t="s">
        <v>16471</v>
      </c>
      <c r="J4750">
        <v>5</v>
      </c>
      <c r="K4750" t="s">
        <v>16472</v>
      </c>
      <c r="L4750" t="e">
        <f>-PrDL4IL5b4wZcDFQPLpmQ</f>
        <v>#NAME?</v>
      </c>
    </row>
    <row r="4751" spans="1:12" x14ac:dyDescent="0.3">
      <c r="A4751" t="s">
        <v>16450</v>
      </c>
      <c r="B4751" t="s">
        <v>16451</v>
      </c>
      <c r="C4751" t="s">
        <v>14</v>
      </c>
      <c r="D4751">
        <v>39.950201</v>
      </c>
      <c r="E4751">
        <v>-75.142285000000001</v>
      </c>
      <c r="F4751" t="s">
        <v>16452</v>
      </c>
      <c r="G4751">
        <v>324</v>
      </c>
      <c r="H4751">
        <v>4</v>
      </c>
      <c r="I4751" t="s">
        <v>16473</v>
      </c>
      <c r="J4751">
        <v>3</v>
      </c>
      <c r="L4751" t="s">
        <v>16474</v>
      </c>
    </row>
    <row r="4752" spans="1:12" x14ac:dyDescent="0.3">
      <c r="A4752" t="s">
        <v>16450</v>
      </c>
      <c r="B4752" t="s">
        <v>16451</v>
      </c>
      <c r="C4752" t="s">
        <v>14</v>
      </c>
      <c r="D4752">
        <v>39.950201</v>
      </c>
      <c r="E4752">
        <v>-75.142285000000001</v>
      </c>
      <c r="F4752" t="s">
        <v>16452</v>
      </c>
      <c r="G4752">
        <v>324</v>
      </c>
      <c r="H4752">
        <v>4</v>
      </c>
      <c r="I4752" t="s">
        <v>16475</v>
      </c>
      <c r="J4752">
        <v>4</v>
      </c>
      <c r="K4752" t="s">
        <v>16476</v>
      </c>
      <c r="L4752" t="s">
        <v>16477</v>
      </c>
    </row>
    <row r="4753" spans="1:23" x14ac:dyDescent="0.3">
      <c r="A4753" t="s">
        <v>16478</v>
      </c>
      <c r="B4753" t="s">
        <v>16479</v>
      </c>
      <c r="C4753" t="s">
        <v>14</v>
      </c>
      <c r="D4753">
        <v>39.951576463899997</v>
      </c>
      <c r="E4753">
        <v>-75.159668438099999</v>
      </c>
      <c r="F4753" t="s">
        <v>13320</v>
      </c>
      <c r="G4753">
        <v>324</v>
      </c>
      <c r="H4753">
        <v>4</v>
      </c>
      <c r="I4753" t="s">
        <v>16480</v>
      </c>
      <c r="J4753">
        <v>2</v>
      </c>
      <c r="K4753" t="s">
        <v>16481</v>
      </c>
      <c r="L4753" t="s">
        <v>16482</v>
      </c>
    </row>
    <row r="4754" spans="1:23" x14ac:dyDescent="0.3">
      <c r="A4754" t="s">
        <v>16478</v>
      </c>
      <c r="B4754" t="s">
        <v>16479</v>
      </c>
      <c r="C4754" t="s">
        <v>14</v>
      </c>
      <c r="D4754">
        <v>39.951576463899997</v>
      </c>
      <c r="E4754">
        <v>-75.159668438099999</v>
      </c>
      <c r="F4754" t="s">
        <v>13320</v>
      </c>
      <c r="G4754">
        <v>324</v>
      </c>
      <c r="H4754">
        <v>4</v>
      </c>
      <c r="I4754" t="s">
        <v>16483</v>
      </c>
      <c r="J4754">
        <v>5</v>
      </c>
      <c r="L4754" t="s">
        <v>16484</v>
      </c>
    </row>
    <row r="4755" spans="1:23" x14ac:dyDescent="0.3">
      <c r="A4755" t="s">
        <v>16478</v>
      </c>
      <c r="B4755" t="s">
        <v>16479</v>
      </c>
      <c r="C4755" t="s">
        <v>14</v>
      </c>
      <c r="D4755">
        <v>39.951576463899997</v>
      </c>
      <c r="E4755">
        <v>-75.159668438099999</v>
      </c>
      <c r="F4755" t="s">
        <v>13320</v>
      </c>
      <c r="G4755">
        <v>324</v>
      </c>
      <c r="H4755">
        <v>4</v>
      </c>
      <c r="I4755" t="s">
        <v>16485</v>
      </c>
      <c r="J4755">
        <v>5</v>
      </c>
      <c r="K4755" t="s">
        <v>16486</v>
      </c>
      <c r="L4755" t="s">
        <v>16343</v>
      </c>
    </row>
    <row r="4756" spans="1:23" x14ac:dyDescent="0.3">
      <c r="A4756" t="s">
        <v>16478</v>
      </c>
      <c r="B4756" t="s">
        <v>16479</v>
      </c>
      <c r="C4756" t="s">
        <v>14</v>
      </c>
      <c r="D4756">
        <v>39.951576463899997</v>
      </c>
      <c r="E4756">
        <v>-75.159668438099999</v>
      </c>
      <c r="F4756" t="s">
        <v>13320</v>
      </c>
      <c r="G4756">
        <v>324</v>
      </c>
      <c r="H4756">
        <v>4</v>
      </c>
      <c r="I4756" t="s">
        <v>16487</v>
      </c>
      <c r="J4756">
        <v>4</v>
      </c>
      <c r="L4756" t="s">
        <v>16488</v>
      </c>
    </row>
    <row r="4757" spans="1:23" x14ac:dyDescent="0.3">
      <c r="A4757" t="s">
        <v>16478</v>
      </c>
      <c r="B4757" t="s">
        <v>16479</v>
      </c>
      <c r="C4757" t="s">
        <v>14</v>
      </c>
      <c r="D4757">
        <v>39.951576463899997</v>
      </c>
      <c r="E4757">
        <v>-75.159668438099999</v>
      </c>
      <c r="F4757" t="s">
        <v>13320</v>
      </c>
      <c r="G4757">
        <v>324</v>
      </c>
      <c r="H4757">
        <v>4</v>
      </c>
      <c r="I4757" t="s">
        <v>16489</v>
      </c>
      <c r="J4757">
        <v>2</v>
      </c>
      <c r="K4757" t="s">
        <v>16490</v>
      </c>
      <c r="L4757" t="s">
        <v>16491</v>
      </c>
    </row>
    <row r="4758" spans="1:23" x14ac:dyDescent="0.3">
      <c r="A4758" t="s">
        <v>16478</v>
      </c>
      <c r="B4758" t="s">
        <v>16479</v>
      </c>
      <c r="C4758" t="s">
        <v>14</v>
      </c>
      <c r="D4758">
        <v>39.951576463899997</v>
      </c>
      <c r="E4758">
        <v>-75.159668438099999</v>
      </c>
      <c r="F4758" t="s">
        <v>13320</v>
      </c>
      <c r="G4758">
        <v>324</v>
      </c>
      <c r="H4758">
        <v>4</v>
      </c>
      <c r="I4758" t="s">
        <v>16492</v>
      </c>
      <c r="J4758">
        <v>5</v>
      </c>
      <c r="K4758" t="s">
        <v>16493</v>
      </c>
      <c r="L4758" t="s">
        <v>16494</v>
      </c>
    </row>
    <row r="4759" spans="1:23" x14ac:dyDescent="0.3">
      <c r="A4759" t="s">
        <v>16478</v>
      </c>
      <c r="B4759" t="s">
        <v>16479</v>
      </c>
      <c r="C4759" t="s">
        <v>14</v>
      </c>
      <c r="D4759">
        <v>39.951576463899997</v>
      </c>
      <c r="E4759">
        <v>-75.159668438099999</v>
      </c>
      <c r="F4759" t="s">
        <v>13320</v>
      </c>
      <c r="G4759">
        <v>324</v>
      </c>
      <c r="H4759">
        <v>4</v>
      </c>
      <c r="I4759" t="s">
        <v>16495</v>
      </c>
      <c r="J4759">
        <v>5</v>
      </c>
      <c r="K4759" t="s">
        <v>16496</v>
      </c>
      <c r="L4759" t="s">
        <v>16497</v>
      </c>
    </row>
    <row r="4760" spans="1:23" x14ac:dyDescent="0.3">
      <c r="A4760" t="s">
        <v>16478</v>
      </c>
      <c r="B4760" t="s">
        <v>16479</v>
      </c>
      <c r="C4760" t="s">
        <v>14</v>
      </c>
      <c r="D4760">
        <v>39.951576463899997</v>
      </c>
      <c r="E4760">
        <v>-75.159668438099999</v>
      </c>
      <c r="F4760" t="s">
        <v>13320</v>
      </c>
      <c r="G4760">
        <v>324</v>
      </c>
      <c r="H4760">
        <v>4</v>
      </c>
      <c r="I4760" t="s">
        <v>16498</v>
      </c>
      <c r="J4760">
        <v>5</v>
      </c>
      <c r="K4760" t="s">
        <v>16499</v>
      </c>
      <c r="L4760" t="s">
        <v>10681</v>
      </c>
    </row>
    <row r="4761" spans="1:23" x14ac:dyDescent="0.3">
      <c r="A4761" t="s">
        <v>16478</v>
      </c>
      <c r="B4761" t="s">
        <v>16479</v>
      </c>
      <c r="C4761" t="s">
        <v>14</v>
      </c>
      <c r="D4761">
        <v>39.951576463899997</v>
      </c>
      <c r="E4761">
        <v>-75.159668438099999</v>
      </c>
      <c r="F4761" t="s">
        <v>13320</v>
      </c>
      <c r="G4761">
        <v>324</v>
      </c>
      <c r="H4761">
        <v>4</v>
      </c>
      <c r="I4761" t="s">
        <v>16500</v>
      </c>
      <c r="J4761">
        <v>5</v>
      </c>
      <c r="K4761" t="s">
        <v>16501</v>
      </c>
      <c r="L4761" t="s">
        <v>16502</v>
      </c>
    </row>
    <row r="4762" spans="1:23" x14ac:dyDescent="0.3">
      <c r="A4762" t="s">
        <v>16478</v>
      </c>
      <c r="B4762" t="s">
        <v>16479</v>
      </c>
      <c r="C4762" t="s">
        <v>14</v>
      </c>
      <c r="D4762">
        <v>39.951576463899997</v>
      </c>
      <c r="E4762">
        <v>-75.159668438099999</v>
      </c>
      <c r="F4762" t="s">
        <v>13320</v>
      </c>
      <c r="G4762">
        <v>324</v>
      </c>
      <c r="H4762">
        <v>4</v>
      </c>
      <c r="I4762" t="s">
        <v>16503</v>
      </c>
      <c r="J4762">
        <v>2</v>
      </c>
      <c r="K4762" t="s">
        <v>16504</v>
      </c>
      <c r="L4762" t="s">
        <v>16505</v>
      </c>
      <c r="M4762" t="s">
        <v>16506</v>
      </c>
      <c r="N4762" t="s">
        <v>16507</v>
      </c>
      <c r="O4762" t="s">
        <v>16508</v>
      </c>
      <c r="P4762" t="s">
        <v>16509</v>
      </c>
      <c r="Q4762" t="s">
        <v>16510</v>
      </c>
      <c r="R4762" t="s">
        <v>16511</v>
      </c>
    </row>
    <row r="4763" spans="1:23" x14ac:dyDescent="0.3">
      <c r="A4763" t="s">
        <v>16512</v>
      </c>
      <c r="B4763" t="s">
        <v>16513</v>
      </c>
      <c r="C4763" t="s">
        <v>14</v>
      </c>
      <c r="D4763">
        <v>39.940613499999998</v>
      </c>
      <c r="E4763">
        <v>-75.147571999999997</v>
      </c>
      <c r="F4763" t="s">
        <v>16514</v>
      </c>
      <c r="G4763">
        <v>323</v>
      </c>
      <c r="H4763">
        <v>4</v>
      </c>
      <c r="I4763" t="s">
        <v>16515</v>
      </c>
      <c r="J4763">
        <v>2</v>
      </c>
      <c r="K4763" t="s">
        <v>16516</v>
      </c>
      <c r="L4763" t="s">
        <v>16517</v>
      </c>
    </row>
    <row r="4764" spans="1:23" x14ac:dyDescent="0.3">
      <c r="A4764" t="s">
        <v>16512</v>
      </c>
      <c r="B4764" t="s">
        <v>16513</v>
      </c>
      <c r="C4764" t="s">
        <v>14</v>
      </c>
      <c r="D4764">
        <v>39.940613499999998</v>
      </c>
      <c r="E4764">
        <v>-75.147571999999997</v>
      </c>
      <c r="F4764" t="s">
        <v>16514</v>
      </c>
      <c r="G4764">
        <v>323</v>
      </c>
      <c r="H4764">
        <v>4</v>
      </c>
      <c r="I4764" t="s">
        <v>16518</v>
      </c>
      <c r="J4764">
        <v>5</v>
      </c>
      <c r="K4764" t="s">
        <v>16519</v>
      </c>
      <c r="L4764" t="s">
        <v>8418</v>
      </c>
    </row>
    <row r="4765" spans="1:23" x14ac:dyDescent="0.3">
      <c r="A4765" t="s">
        <v>16512</v>
      </c>
      <c r="B4765" t="s">
        <v>16513</v>
      </c>
      <c r="C4765" t="s">
        <v>14</v>
      </c>
      <c r="D4765">
        <v>39.940613499999998</v>
      </c>
      <c r="E4765">
        <v>-75.147571999999997</v>
      </c>
      <c r="F4765" t="s">
        <v>16514</v>
      </c>
      <c r="G4765">
        <v>323</v>
      </c>
      <c r="H4765">
        <v>4</v>
      </c>
      <c r="I4765" t="s">
        <v>16520</v>
      </c>
      <c r="J4765">
        <v>5</v>
      </c>
      <c r="K4765" t="s">
        <v>16521</v>
      </c>
      <c r="L4765" t="s">
        <v>16522</v>
      </c>
    </row>
    <row r="4766" spans="1:23" x14ac:dyDescent="0.3">
      <c r="A4766" t="s">
        <v>16512</v>
      </c>
      <c r="B4766" t="s">
        <v>16513</v>
      </c>
      <c r="C4766" t="s">
        <v>14</v>
      </c>
      <c r="D4766">
        <v>39.940613499999998</v>
      </c>
      <c r="E4766">
        <v>-75.147571999999997</v>
      </c>
      <c r="F4766" t="s">
        <v>16514</v>
      </c>
      <c r="G4766">
        <v>323</v>
      </c>
      <c r="H4766">
        <v>4</v>
      </c>
      <c r="I4766" t="s">
        <v>16523</v>
      </c>
      <c r="J4766">
        <v>5</v>
      </c>
      <c r="K4766" t="s">
        <v>16524</v>
      </c>
      <c r="L4766" t="e">
        <f>-ATWrYEqBxsNqevq5UyqxA</f>
        <v>#NAME?</v>
      </c>
    </row>
    <row r="4767" spans="1:23" x14ac:dyDescent="0.3">
      <c r="A4767" t="s">
        <v>16512</v>
      </c>
      <c r="B4767" t="s">
        <v>16513</v>
      </c>
      <c r="C4767" t="s">
        <v>14</v>
      </c>
      <c r="D4767">
        <v>39.940613499999998</v>
      </c>
      <c r="E4767">
        <v>-75.147571999999997</v>
      </c>
      <c r="F4767" t="s">
        <v>16514</v>
      </c>
      <c r="G4767">
        <v>323</v>
      </c>
      <c r="H4767">
        <v>4</v>
      </c>
      <c r="I4767" t="s">
        <v>16525</v>
      </c>
      <c r="J4767">
        <v>4</v>
      </c>
      <c r="K4767" t="s">
        <v>16526</v>
      </c>
      <c r="L4767" t="s">
        <v>16527</v>
      </c>
    </row>
    <row r="4768" spans="1:23" x14ac:dyDescent="0.3">
      <c r="A4768" t="s">
        <v>16512</v>
      </c>
      <c r="B4768" t="s">
        <v>16513</v>
      </c>
      <c r="C4768" t="s">
        <v>14</v>
      </c>
      <c r="D4768">
        <v>39.940613499999998</v>
      </c>
      <c r="E4768">
        <v>-75.147571999999997</v>
      </c>
      <c r="F4768" t="s">
        <v>16514</v>
      </c>
      <c r="G4768">
        <v>323</v>
      </c>
      <c r="H4768">
        <v>4</v>
      </c>
      <c r="I4768" t="s">
        <v>16528</v>
      </c>
      <c r="J4768">
        <v>5</v>
      </c>
      <c r="K4768" t="s">
        <v>16529</v>
      </c>
      <c r="L4768" t="s">
        <v>16530</v>
      </c>
      <c r="M4768" t="s">
        <v>16531</v>
      </c>
      <c r="N4768" t="s">
        <v>16532</v>
      </c>
      <c r="O4768" t="s">
        <v>16533</v>
      </c>
      <c r="P4768" t="s">
        <v>16534</v>
      </c>
      <c r="Q4768" t="s">
        <v>16535</v>
      </c>
      <c r="R4768" t="s">
        <v>16536</v>
      </c>
      <c r="S4768" t="s">
        <v>16537</v>
      </c>
      <c r="T4768" t="s">
        <v>16538</v>
      </c>
      <c r="U4768" t="s">
        <v>16539</v>
      </c>
      <c r="V4768" t="s">
        <v>16540</v>
      </c>
      <c r="W4768" t="s">
        <v>16541</v>
      </c>
    </row>
    <row r="4769" spans="1:18" x14ac:dyDescent="0.3">
      <c r="A4769" t="s">
        <v>16512</v>
      </c>
      <c r="B4769" t="s">
        <v>16513</v>
      </c>
      <c r="C4769" t="s">
        <v>14</v>
      </c>
      <c r="D4769">
        <v>39.940613499999998</v>
      </c>
      <c r="E4769">
        <v>-75.147571999999997</v>
      </c>
      <c r="F4769" t="s">
        <v>16514</v>
      </c>
      <c r="G4769">
        <v>323</v>
      </c>
      <c r="H4769">
        <v>4</v>
      </c>
      <c r="I4769" t="s">
        <v>16542</v>
      </c>
      <c r="J4769">
        <v>4</v>
      </c>
      <c r="K4769" t="s">
        <v>16543</v>
      </c>
      <c r="L4769" t="s">
        <v>14072</v>
      </c>
    </row>
    <row r="4770" spans="1:18" x14ac:dyDescent="0.3">
      <c r="A4770" t="s">
        <v>16512</v>
      </c>
      <c r="B4770" t="s">
        <v>16513</v>
      </c>
      <c r="C4770" t="s">
        <v>14</v>
      </c>
      <c r="D4770">
        <v>39.940613499999998</v>
      </c>
      <c r="E4770">
        <v>-75.147571999999997</v>
      </c>
      <c r="F4770" t="s">
        <v>16514</v>
      </c>
      <c r="G4770">
        <v>323</v>
      </c>
      <c r="H4770">
        <v>4</v>
      </c>
      <c r="I4770" t="s">
        <v>16544</v>
      </c>
      <c r="J4770">
        <v>3</v>
      </c>
      <c r="K4770" t="s">
        <v>16545</v>
      </c>
      <c r="L4770" t="s">
        <v>16546</v>
      </c>
      <c r="M4770" t="s">
        <v>16547</v>
      </c>
      <c r="N4770" t="s">
        <v>16548</v>
      </c>
      <c r="O4770" t="s">
        <v>16549</v>
      </c>
      <c r="P4770" t="s">
        <v>16550</v>
      </c>
      <c r="Q4770" t="s">
        <v>16551</v>
      </c>
      <c r="R4770" t="s">
        <v>16552</v>
      </c>
    </row>
    <row r="4771" spans="1:18" x14ac:dyDescent="0.3">
      <c r="A4771" t="s">
        <v>16512</v>
      </c>
      <c r="B4771" t="s">
        <v>16513</v>
      </c>
      <c r="C4771" t="s">
        <v>14</v>
      </c>
      <c r="D4771">
        <v>39.940613499999998</v>
      </c>
      <c r="E4771">
        <v>-75.147571999999997</v>
      </c>
      <c r="F4771" t="s">
        <v>16514</v>
      </c>
      <c r="G4771">
        <v>323</v>
      </c>
      <c r="H4771">
        <v>4</v>
      </c>
      <c r="I4771" t="s">
        <v>16553</v>
      </c>
      <c r="J4771">
        <v>3</v>
      </c>
      <c r="K4771" t="s">
        <v>16554</v>
      </c>
      <c r="L4771" t="s">
        <v>16555</v>
      </c>
    </row>
    <row r="4772" spans="1:18" x14ac:dyDescent="0.3">
      <c r="A4772" t="s">
        <v>16512</v>
      </c>
      <c r="B4772" t="s">
        <v>16513</v>
      </c>
      <c r="C4772" t="s">
        <v>14</v>
      </c>
      <c r="D4772">
        <v>39.940613499999998</v>
      </c>
      <c r="E4772">
        <v>-75.147571999999997</v>
      </c>
      <c r="F4772" t="s">
        <v>16514</v>
      </c>
      <c r="G4772">
        <v>323</v>
      </c>
      <c r="H4772">
        <v>4</v>
      </c>
      <c r="I4772" t="s">
        <v>16556</v>
      </c>
      <c r="J4772">
        <v>1</v>
      </c>
      <c r="K4772" t="s">
        <v>16557</v>
      </c>
      <c r="L4772" t="s">
        <v>16558</v>
      </c>
      <c r="M4772" t="s">
        <v>16559</v>
      </c>
      <c r="N4772" t="s">
        <v>16560</v>
      </c>
      <c r="O4772" t="s">
        <v>16561</v>
      </c>
      <c r="P4772" t="s">
        <v>16562</v>
      </c>
    </row>
    <row r="4773" spans="1:18" x14ac:dyDescent="0.3">
      <c r="A4773" t="s">
        <v>16563</v>
      </c>
      <c r="B4773" t="s">
        <v>16564</v>
      </c>
      <c r="C4773" t="s">
        <v>14</v>
      </c>
      <c r="D4773">
        <v>39.945568700000003</v>
      </c>
      <c r="E4773">
        <v>-75.171790099999996</v>
      </c>
      <c r="F4773" t="s">
        <v>16565</v>
      </c>
      <c r="G4773">
        <v>323</v>
      </c>
      <c r="H4773">
        <v>4</v>
      </c>
      <c r="I4773" t="s">
        <v>16566</v>
      </c>
      <c r="J4773">
        <v>4</v>
      </c>
      <c r="K4773" t="s">
        <v>16567</v>
      </c>
      <c r="L4773" t="s">
        <v>16568</v>
      </c>
    </row>
    <row r="4774" spans="1:18" x14ac:dyDescent="0.3">
      <c r="A4774" t="s">
        <v>16563</v>
      </c>
      <c r="B4774" t="s">
        <v>16564</v>
      </c>
      <c r="C4774" t="s">
        <v>14</v>
      </c>
      <c r="D4774">
        <v>39.945568700000003</v>
      </c>
      <c r="E4774">
        <v>-75.171790099999996</v>
      </c>
      <c r="F4774" t="s">
        <v>16565</v>
      </c>
      <c r="G4774">
        <v>323</v>
      </c>
      <c r="H4774">
        <v>4</v>
      </c>
      <c r="I4774" t="s">
        <v>16569</v>
      </c>
      <c r="J4774">
        <v>5</v>
      </c>
      <c r="L4774" t="s">
        <v>16570</v>
      </c>
    </row>
    <row r="4775" spans="1:18" x14ac:dyDescent="0.3">
      <c r="A4775" t="s">
        <v>16563</v>
      </c>
      <c r="B4775" t="s">
        <v>16564</v>
      </c>
      <c r="C4775" t="s">
        <v>14</v>
      </c>
      <c r="D4775">
        <v>39.945568700000003</v>
      </c>
      <c r="E4775">
        <v>-75.171790099999996</v>
      </c>
      <c r="F4775" t="s">
        <v>16565</v>
      </c>
      <c r="G4775">
        <v>323</v>
      </c>
      <c r="H4775">
        <v>4</v>
      </c>
      <c r="I4775" t="s">
        <v>16571</v>
      </c>
      <c r="J4775">
        <v>5</v>
      </c>
      <c r="K4775" t="s">
        <v>16572</v>
      </c>
      <c r="L4775" t="s">
        <v>16573</v>
      </c>
    </row>
    <row r="4776" spans="1:18" x14ac:dyDescent="0.3">
      <c r="A4776" t="s">
        <v>16563</v>
      </c>
      <c r="B4776" t="s">
        <v>16564</v>
      </c>
      <c r="C4776" t="s">
        <v>14</v>
      </c>
      <c r="D4776">
        <v>39.945568700000003</v>
      </c>
      <c r="E4776">
        <v>-75.171790099999996</v>
      </c>
      <c r="F4776" t="s">
        <v>16565</v>
      </c>
      <c r="G4776">
        <v>323</v>
      </c>
      <c r="H4776">
        <v>4</v>
      </c>
      <c r="I4776" t="s">
        <v>16574</v>
      </c>
      <c r="J4776">
        <v>4</v>
      </c>
      <c r="L4776" t="s">
        <v>16575</v>
      </c>
    </row>
    <row r="4777" spans="1:18" x14ac:dyDescent="0.3">
      <c r="A4777" t="s">
        <v>16563</v>
      </c>
      <c r="B4777" t="s">
        <v>16564</v>
      </c>
      <c r="C4777" t="s">
        <v>14</v>
      </c>
      <c r="D4777">
        <v>39.945568700000003</v>
      </c>
      <c r="E4777">
        <v>-75.171790099999996</v>
      </c>
      <c r="F4777" t="s">
        <v>16565</v>
      </c>
      <c r="G4777">
        <v>323</v>
      </c>
      <c r="H4777">
        <v>4</v>
      </c>
      <c r="I4777" t="s">
        <v>16576</v>
      </c>
      <c r="J4777">
        <v>5</v>
      </c>
      <c r="K4777" t="s">
        <v>16577</v>
      </c>
      <c r="L4777" t="s">
        <v>16578</v>
      </c>
    </row>
    <row r="4778" spans="1:18" x14ac:dyDescent="0.3">
      <c r="A4778" t="s">
        <v>16563</v>
      </c>
      <c r="B4778" t="s">
        <v>16564</v>
      </c>
      <c r="C4778" t="s">
        <v>14</v>
      </c>
      <c r="D4778">
        <v>39.945568700000003</v>
      </c>
      <c r="E4778">
        <v>-75.171790099999996</v>
      </c>
      <c r="F4778" t="s">
        <v>16565</v>
      </c>
      <c r="G4778">
        <v>323</v>
      </c>
      <c r="H4778">
        <v>4</v>
      </c>
      <c r="I4778" t="s">
        <v>16579</v>
      </c>
      <c r="J4778">
        <v>4</v>
      </c>
      <c r="K4778" t="s">
        <v>16580</v>
      </c>
      <c r="L4778" t="s">
        <v>16581</v>
      </c>
    </row>
    <row r="4779" spans="1:18" x14ac:dyDescent="0.3">
      <c r="A4779" t="s">
        <v>16563</v>
      </c>
      <c r="B4779" t="s">
        <v>16564</v>
      </c>
      <c r="C4779" t="s">
        <v>14</v>
      </c>
      <c r="D4779">
        <v>39.945568700000003</v>
      </c>
      <c r="E4779">
        <v>-75.171790099999996</v>
      </c>
      <c r="F4779" t="s">
        <v>16565</v>
      </c>
      <c r="G4779">
        <v>323</v>
      </c>
      <c r="H4779">
        <v>4</v>
      </c>
      <c r="I4779" t="s">
        <v>16582</v>
      </c>
      <c r="J4779">
        <v>4</v>
      </c>
      <c r="K4779" t="s">
        <v>16583</v>
      </c>
      <c r="L4779" t="s">
        <v>16584</v>
      </c>
    </row>
    <row r="4780" spans="1:18" x14ac:dyDescent="0.3">
      <c r="A4780" t="s">
        <v>16563</v>
      </c>
      <c r="B4780" t="s">
        <v>16564</v>
      </c>
      <c r="C4780" t="s">
        <v>14</v>
      </c>
      <c r="D4780">
        <v>39.945568700000003</v>
      </c>
      <c r="E4780">
        <v>-75.171790099999996</v>
      </c>
      <c r="F4780" t="s">
        <v>16565</v>
      </c>
      <c r="G4780">
        <v>323</v>
      </c>
      <c r="H4780">
        <v>4</v>
      </c>
      <c r="I4780" t="s">
        <v>16585</v>
      </c>
      <c r="J4780">
        <v>2</v>
      </c>
      <c r="K4780" t="s">
        <v>16586</v>
      </c>
      <c r="L4780" t="s">
        <v>16587</v>
      </c>
    </row>
    <row r="4781" spans="1:18" x14ac:dyDescent="0.3">
      <c r="A4781" t="s">
        <v>16563</v>
      </c>
      <c r="B4781" t="s">
        <v>16564</v>
      </c>
      <c r="C4781" t="s">
        <v>14</v>
      </c>
      <c r="D4781">
        <v>39.945568700000003</v>
      </c>
      <c r="E4781">
        <v>-75.171790099999996</v>
      </c>
      <c r="F4781" t="s">
        <v>16565</v>
      </c>
      <c r="G4781">
        <v>323</v>
      </c>
      <c r="H4781">
        <v>4</v>
      </c>
      <c r="I4781" t="s">
        <v>16588</v>
      </c>
      <c r="J4781">
        <v>2</v>
      </c>
      <c r="K4781" t="s">
        <v>16589</v>
      </c>
      <c r="L4781" t="s">
        <v>2403</v>
      </c>
    </row>
    <row r="4782" spans="1:18" x14ac:dyDescent="0.3">
      <c r="A4782" t="s">
        <v>16563</v>
      </c>
      <c r="B4782" t="s">
        <v>16564</v>
      </c>
      <c r="C4782" t="s">
        <v>14</v>
      </c>
      <c r="D4782">
        <v>39.945568700000003</v>
      </c>
      <c r="E4782">
        <v>-75.171790099999996</v>
      </c>
      <c r="F4782" t="s">
        <v>16565</v>
      </c>
      <c r="G4782">
        <v>323</v>
      </c>
      <c r="H4782">
        <v>4</v>
      </c>
      <c r="I4782" t="s">
        <v>16590</v>
      </c>
      <c r="J4782">
        <v>5</v>
      </c>
      <c r="K4782" t="s">
        <v>16591</v>
      </c>
      <c r="L4782" t="s">
        <v>16592</v>
      </c>
    </row>
    <row r="4783" spans="1:18" x14ac:dyDescent="0.3">
      <c r="A4783" t="s">
        <v>16593</v>
      </c>
      <c r="B4783" t="s">
        <v>16594</v>
      </c>
      <c r="C4783" t="s">
        <v>14</v>
      </c>
      <c r="D4783">
        <v>39.949179800000003</v>
      </c>
      <c r="E4783">
        <v>-75.1635651</v>
      </c>
      <c r="F4783" t="s">
        <v>16595</v>
      </c>
      <c r="G4783">
        <v>322</v>
      </c>
      <c r="H4783">
        <v>4</v>
      </c>
      <c r="I4783" t="s">
        <v>16596</v>
      </c>
      <c r="J4783">
        <v>4</v>
      </c>
      <c r="K4783" t="s">
        <v>16597</v>
      </c>
      <c r="L4783" t="s">
        <v>16598</v>
      </c>
    </row>
    <row r="4784" spans="1:18" x14ac:dyDescent="0.3">
      <c r="A4784" t="s">
        <v>16593</v>
      </c>
      <c r="B4784" t="s">
        <v>16594</v>
      </c>
      <c r="C4784" t="s">
        <v>14</v>
      </c>
      <c r="D4784">
        <v>39.949179800000003</v>
      </c>
      <c r="E4784">
        <v>-75.1635651</v>
      </c>
      <c r="F4784" t="s">
        <v>16595</v>
      </c>
      <c r="G4784">
        <v>322</v>
      </c>
      <c r="H4784">
        <v>4</v>
      </c>
      <c r="I4784" t="s">
        <v>16599</v>
      </c>
      <c r="J4784">
        <v>4</v>
      </c>
      <c r="K4784" t="s">
        <v>16600</v>
      </c>
      <c r="L4784" t="s">
        <v>16601</v>
      </c>
    </row>
    <row r="4785" spans="1:16" x14ac:dyDescent="0.3">
      <c r="A4785" t="s">
        <v>16593</v>
      </c>
      <c r="B4785" t="s">
        <v>16594</v>
      </c>
      <c r="C4785" t="s">
        <v>14</v>
      </c>
      <c r="D4785">
        <v>39.949179800000003</v>
      </c>
      <c r="E4785">
        <v>-75.1635651</v>
      </c>
      <c r="F4785" t="s">
        <v>16595</v>
      </c>
      <c r="G4785">
        <v>322</v>
      </c>
      <c r="H4785">
        <v>4</v>
      </c>
      <c r="I4785" t="s">
        <v>16602</v>
      </c>
      <c r="J4785">
        <v>4</v>
      </c>
      <c r="K4785" t="s">
        <v>16603</v>
      </c>
      <c r="L4785" t="s">
        <v>4229</v>
      </c>
    </row>
    <row r="4786" spans="1:16" x14ac:dyDescent="0.3">
      <c r="A4786" t="s">
        <v>16593</v>
      </c>
      <c r="B4786" t="s">
        <v>16594</v>
      </c>
      <c r="C4786" t="s">
        <v>14</v>
      </c>
      <c r="D4786">
        <v>39.949179800000003</v>
      </c>
      <c r="E4786">
        <v>-75.1635651</v>
      </c>
      <c r="F4786" t="s">
        <v>16595</v>
      </c>
      <c r="G4786">
        <v>322</v>
      </c>
      <c r="H4786">
        <v>4</v>
      </c>
      <c r="I4786" t="s">
        <v>16604</v>
      </c>
      <c r="J4786">
        <v>5</v>
      </c>
      <c r="K4786" t="s">
        <v>16605</v>
      </c>
      <c r="L4786" t="s">
        <v>16606</v>
      </c>
    </row>
    <row r="4787" spans="1:16" x14ac:dyDescent="0.3">
      <c r="A4787" t="s">
        <v>16593</v>
      </c>
      <c r="B4787" t="s">
        <v>16594</v>
      </c>
      <c r="C4787" t="s">
        <v>14</v>
      </c>
      <c r="D4787">
        <v>39.949179800000003</v>
      </c>
      <c r="E4787">
        <v>-75.1635651</v>
      </c>
      <c r="F4787" t="s">
        <v>16595</v>
      </c>
      <c r="G4787">
        <v>322</v>
      </c>
      <c r="H4787">
        <v>4</v>
      </c>
      <c r="I4787" t="s">
        <v>16607</v>
      </c>
      <c r="J4787">
        <v>5</v>
      </c>
      <c r="K4787" t="s">
        <v>16608</v>
      </c>
      <c r="L4787" t="s">
        <v>16609</v>
      </c>
    </row>
    <row r="4788" spans="1:16" x14ac:dyDescent="0.3">
      <c r="A4788" t="s">
        <v>16593</v>
      </c>
      <c r="B4788" t="s">
        <v>16594</v>
      </c>
      <c r="C4788" t="s">
        <v>14</v>
      </c>
      <c r="D4788">
        <v>39.949179800000003</v>
      </c>
      <c r="E4788">
        <v>-75.1635651</v>
      </c>
      <c r="F4788" t="s">
        <v>16595</v>
      </c>
      <c r="G4788">
        <v>322</v>
      </c>
      <c r="H4788">
        <v>4</v>
      </c>
      <c r="I4788" t="s">
        <v>16610</v>
      </c>
      <c r="J4788">
        <v>4</v>
      </c>
      <c r="K4788" t="s">
        <v>16611</v>
      </c>
      <c r="L4788" t="s">
        <v>16612</v>
      </c>
      <c r="M4788" t="s">
        <v>16613</v>
      </c>
      <c r="N4788" t="s">
        <v>16614</v>
      </c>
      <c r="O4788" t="s">
        <v>16615</v>
      </c>
      <c r="P4788" t="s">
        <v>16616</v>
      </c>
    </row>
    <row r="4789" spans="1:16" x14ac:dyDescent="0.3">
      <c r="A4789" t="s">
        <v>16593</v>
      </c>
      <c r="B4789" t="s">
        <v>16594</v>
      </c>
      <c r="C4789" t="s">
        <v>14</v>
      </c>
      <c r="D4789">
        <v>39.949179800000003</v>
      </c>
      <c r="E4789">
        <v>-75.1635651</v>
      </c>
      <c r="F4789" t="s">
        <v>16595</v>
      </c>
      <c r="G4789">
        <v>322</v>
      </c>
      <c r="H4789">
        <v>4</v>
      </c>
      <c r="I4789" t="s">
        <v>16617</v>
      </c>
      <c r="J4789">
        <v>2</v>
      </c>
      <c r="K4789" t="s">
        <v>16618</v>
      </c>
      <c r="L4789" t="s">
        <v>8445</v>
      </c>
    </row>
    <row r="4790" spans="1:16" x14ac:dyDescent="0.3">
      <c r="A4790" t="s">
        <v>16593</v>
      </c>
      <c r="B4790" t="s">
        <v>16594</v>
      </c>
      <c r="C4790" t="s">
        <v>14</v>
      </c>
      <c r="D4790">
        <v>39.949179800000003</v>
      </c>
      <c r="E4790">
        <v>-75.1635651</v>
      </c>
      <c r="F4790" t="s">
        <v>16595</v>
      </c>
      <c r="G4790">
        <v>322</v>
      </c>
      <c r="H4790">
        <v>4</v>
      </c>
      <c r="I4790" t="s">
        <v>16619</v>
      </c>
      <c r="J4790">
        <v>3</v>
      </c>
      <c r="K4790" t="s">
        <v>16620</v>
      </c>
      <c r="L4790" t="s">
        <v>16621</v>
      </c>
    </row>
    <row r="4791" spans="1:16" x14ac:dyDescent="0.3">
      <c r="A4791" t="s">
        <v>16593</v>
      </c>
      <c r="B4791" t="s">
        <v>16594</v>
      </c>
      <c r="C4791" t="s">
        <v>14</v>
      </c>
      <c r="D4791">
        <v>39.949179800000003</v>
      </c>
      <c r="E4791">
        <v>-75.1635651</v>
      </c>
      <c r="F4791" t="s">
        <v>16595</v>
      </c>
      <c r="G4791">
        <v>322</v>
      </c>
      <c r="H4791">
        <v>4</v>
      </c>
      <c r="I4791" t="s">
        <v>16622</v>
      </c>
      <c r="J4791">
        <v>4</v>
      </c>
      <c r="K4791" t="s">
        <v>16623</v>
      </c>
      <c r="L4791" t="s">
        <v>4006</v>
      </c>
    </row>
    <row r="4792" spans="1:16" x14ac:dyDescent="0.3">
      <c r="A4792" t="s">
        <v>16593</v>
      </c>
      <c r="B4792" t="s">
        <v>16594</v>
      </c>
      <c r="C4792" t="s">
        <v>14</v>
      </c>
      <c r="D4792">
        <v>39.949179800000003</v>
      </c>
      <c r="E4792">
        <v>-75.1635651</v>
      </c>
      <c r="F4792" t="s">
        <v>16595</v>
      </c>
      <c r="G4792">
        <v>322</v>
      </c>
      <c r="H4792">
        <v>4</v>
      </c>
      <c r="I4792" t="s">
        <v>16624</v>
      </c>
      <c r="J4792">
        <v>4</v>
      </c>
      <c r="K4792" t="s">
        <v>16625</v>
      </c>
      <c r="L4792" t="s">
        <v>16626</v>
      </c>
    </row>
    <row r="4793" spans="1:16" x14ac:dyDescent="0.3">
      <c r="A4793" t="s">
        <v>16627</v>
      </c>
      <c r="B4793" t="s">
        <v>16628</v>
      </c>
      <c r="C4793" t="s">
        <v>14</v>
      </c>
      <c r="D4793">
        <v>39.953553599999999</v>
      </c>
      <c r="E4793">
        <v>-75.193176800000003</v>
      </c>
      <c r="F4793" t="s">
        <v>1054</v>
      </c>
      <c r="G4793">
        <v>322</v>
      </c>
      <c r="H4793">
        <v>4</v>
      </c>
      <c r="I4793" t="s">
        <v>16629</v>
      </c>
      <c r="J4793">
        <v>3</v>
      </c>
      <c r="K4793" t="s">
        <v>16630</v>
      </c>
      <c r="L4793" t="s">
        <v>16631</v>
      </c>
    </row>
    <row r="4794" spans="1:16" x14ac:dyDescent="0.3">
      <c r="A4794" t="s">
        <v>16627</v>
      </c>
      <c r="B4794" t="s">
        <v>16628</v>
      </c>
      <c r="C4794" t="s">
        <v>14</v>
      </c>
      <c r="D4794">
        <v>39.953553599999999</v>
      </c>
      <c r="E4794">
        <v>-75.193176800000003</v>
      </c>
      <c r="F4794" t="s">
        <v>1054</v>
      </c>
      <c r="G4794">
        <v>322</v>
      </c>
      <c r="H4794">
        <v>4</v>
      </c>
      <c r="I4794" t="s">
        <v>16632</v>
      </c>
      <c r="J4794">
        <v>4</v>
      </c>
      <c r="K4794" t="s">
        <v>16633</v>
      </c>
      <c r="L4794" t="s">
        <v>16634</v>
      </c>
    </row>
    <row r="4795" spans="1:16" x14ac:dyDescent="0.3">
      <c r="A4795" t="s">
        <v>16627</v>
      </c>
      <c r="B4795" t="s">
        <v>16628</v>
      </c>
      <c r="C4795" t="s">
        <v>14</v>
      </c>
      <c r="D4795">
        <v>39.953553599999999</v>
      </c>
      <c r="E4795">
        <v>-75.193176800000003</v>
      </c>
      <c r="F4795" t="s">
        <v>1054</v>
      </c>
      <c r="G4795">
        <v>322</v>
      </c>
      <c r="H4795">
        <v>4</v>
      </c>
      <c r="I4795" t="s">
        <v>16635</v>
      </c>
      <c r="J4795">
        <v>4</v>
      </c>
      <c r="K4795" t="s">
        <v>16636</v>
      </c>
      <c r="L4795" t="s">
        <v>4106</v>
      </c>
    </row>
    <row r="4796" spans="1:16" x14ac:dyDescent="0.3">
      <c r="A4796" t="s">
        <v>16627</v>
      </c>
      <c r="B4796" t="s">
        <v>16628</v>
      </c>
      <c r="C4796" t="s">
        <v>14</v>
      </c>
      <c r="D4796">
        <v>39.953553599999999</v>
      </c>
      <c r="E4796">
        <v>-75.193176800000003</v>
      </c>
      <c r="F4796" t="s">
        <v>1054</v>
      </c>
      <c r="G4796">
        <v>322</v>
      </c>
      <c r="H4796">
        <v>4</v>
      </c>
      <c r="I4796" t="s">
        <v>16637</v>
      </c>
      <c r="J4796">
        <v>5</v>
      </c>
      <c r="K4796" t="s">
        <v>16638</v>
      </c>
      <c r="L4796" t="s">
        <v>16639</v>
      </c>
    </row>
    <row r="4797" spans="1:16" x14ac:dyDescent="0.3">
      <c r="A4797" t="s">
        <v>16627</v>
      </c>
      <c r="B4797" t="s">
        <v>16628</v>
      </c>
      <c r="C4797" t="s">
        <v>14</v>
      </c>
      <c r="D4797">
        <v>39.953553599999999</v>
      </c>
      <c r="E4797">
        <v>-75.193176800000003</v>
      </c>
      <c r="F4797" t="s">
        <v>1054</v>
      </c>
      <c r="G4797">
        <v>322</v>
      </c>
      <c r="H4797">
        <v>4</v>
      </c>
      <c r="I4797" t="s">
        <v>16640</v>
      </c>
      <c r="J4797">
        <v>5</v>
      </c>
      <c r="K4797" t="s">
        <v>16641</v>
      </c>
      <c r="L4797" t="s">
        <v>16642</v>
      </c>
    </row>
    <row r="4798" spans="1:16" x14ac:dyDescent="0.3">
      <c r="A4798" t="s">
        <v>16627</v>
      </c>
      <c r="B4798" t="s">
        <v>16628</v>
      </c>
      <c r="C4798" t="s">
        <v>14</v>
      </c>
      <c r="D4798">
        <v>39.953553599999999</v>
      </c>
      <c r="E4798">
        <v>-75.193176800000003</v>
      </c>
      <c r="F4798" t="s">
        <v>1054</v>
      </c>
      <c r="G4798">
        <v>322</v>
      </c>
      <c r="H4798">
        <v>4</v>
      </c>
      <c r="I4798" t="s">
        <v>16643</v>
      </c>
      <c r="J4798">
        <v>4</v>
      </c>
      <c r="L4798" t="s">
        <v>14097</v>
      </c>
    </row>
    <row r="4799" spans="1:16" x14ac:dyDescent="0.3">
      <c r="A4799" t="s">
        <v>16627</v>
      </c>
      <c r="B4799" t="s">
        <v>16628</v>
      </c>
      <c r="C4799" t="s">
        <v>14</v>
      </c>
      <c r="D4799">
        <v>39.953553599999999</v>
      </c>
      <c r="E4799">
        <v>-75.193176800000003</v>
      </c>
      <c r="F4799" t="s">
        <v>1054</v>
      </c>
      <c r="G4799">
        <v>322</v>
      </c>
      <c r="H4799">
        <v>4</v>
      </c>
      <c r="I4799" t="s">
        <v>16644</v>
      </c>
      <c r="J4799">
        <v>5</v>
      </c>
      <c r="K4799" t="s">
        <v>16645</v>
      </c>
      <c r="L4799" t="s">
        <v>16646</v>
      </c>
    </row>
    <row r="4800" spans="1:16" x14ac:dyDescent="0.3">
      <c r="A4800" t="s">
        <v>16627</v>
      </c>
      <c r="B4800" t="s">
        <v>16628</v>
      </c>
      <c r="C4800" t="s">
        <v>14</v>
      </c>
      <c r="D4800">
        <v>39.953553599999999</v>
      </c>
      <c r="E4800">
        <v>-75.193176800000003</v>
      </c>
      <c r="F4800" t="s">
        <v>1054</v>
      </c>
      <c r="G4800">
        <v>322</v>
      </c>
      <c r="H4800">
        <v>4</v>
      </c>
      <c r="I4800" t="s">
        <v>16647</v>
      </c>
      <c r="J4800">
        <v>4</v>
      </c>
      <c r="L4800" t="s">
        <v>16648</v>
      </c>
    </row>
    <row r="4801" spans="1:12" x14ac:dyDescent="0.3">
      <c r="A4801" t="s">
        <v>16627</v>
      </c>
      <c r="B4801" t="s">
        <v>16628</v>
      </c>
      <c r="C4801" t="s">
        <v>14</v>
      </c>
      <c r="D4801">
        <v>39.953553599999999</v>
      </c>
      <c r="E4801">
        <v>-75.193176800000003</v>
      </c>
      <c r="F4801" t="s">
        <v>1054</v>
      </c>
      <c r="G4801">
        <v>322</v>
      </c>
      <c r="H4801">
        <v>4</v>
      </c>
      <c r="I4801" t="s">
        <v>16649</v>
      </c>
      <c r="J4801">
        <v>3</v>
      </c>
      <c r="K4801" t="s">
        <v>16650</v>
      </c>
      <c r="L4801" t="s">
        <v>16651</v>
      </c>
    </row>
    <row r="4802" spans="1:12" x14ac:dyDescent="0.3">
      <c r="A4802" t="s">
        <v>16627</v>
      </c>
      <c r="B4802" t="s">
        <v>16628</v>
      </c>
      <c r="C4802" t="s">
        <v>14</v>
      </c>
      <c r="D4802">
        <v>39.953553599999999</v>
      </c>
      <c r="E4802">
        <v>-75.193176800000003</v>
      </c>
      <c r="F4802" t="s">
        <v>1054</v>
      </c>
      <c r="G4802">
        <v>322</v>
      </c>
      <c r="H4802">
        <v>4</v>
      </c>
      <c r="I4802" t="s">
        <v>16652</v>
      </c>
      <c r="J4802">
        <v>4</v>
      </c>
      <c r="K4802" t="s">
        <v>16653</v>
      </c>
      <c r="L4802" t="s">
        <v>15473</v>
      </c>
    </row>
    <row r="4803" spans="1:12" x14ac:dyDescent="0.3">
      <c r="A4803" t="s">
        <v>16654</v>
      </c>
      <c r="B4803" t="s">
        <v>16655</v>
      </c>
      <c r="C4803" t="s">
        <v>14</v>
      </c>
      <c r="D4803">
        <v>39.9564795</v>
      </c>
      <c r="E4803">
        <v>-75.206528800000001</v>
      </c>
      <c r="F4803" t="s">
        <v>16656</v>
      </c>
      <c r="G4803">
        <v>322</v>
      </c>
      <c r="H4803">
        <v>3.5</v>
      </c>
      <c r="I4803" t="s">
        <v>16657</v>
      </c>
      <c r="J4803">
        <v>3</v>
      </c>
      <c r="K4803" t="s">
        <v>16658</v>
      </c>
      <c r="L4803" t="s">
        <v>16659</v>
      </c>
    </row>
    <row r="4804" spans="1:12" x14ac:dyDescent="0.3">
      <c r="A4804" t="s">
        <v>16654</v>
      </c>
      <c r="B4804" t="s">
        <v>16655</v>
      </c>
      <c r="C4804" t="s">
        <v>14</v>
      </c>
      <c r="D4804">
        <v>39.9564795</v>
      </c>
      <c r="E4804">
        <v>-75.206528800000001</v>
      </c>
      <c r="F4804" t="s">
        <v>16656</v>
      </c>
      <c r="G4804">
        <v>322</v>
      </c>
      <c r="H4804">
        <v>3.5</v>
      </c>
      <c r="I4804" t="s">
        <v>16660</v>
      </c>
      <c r="J4804">
        <v>4</v>
      </c>
      <c r="L4804" t="s">
        <v>16661</v>
      </c>
    </row>
    <row r="4805" spans="1:12" x14ac:dyDescent="0.3">
      <c r="A4805" t="s">
        <v>16654</v>
      </c>
      <c r="B4805" t="s">
        <v>16655</v>
      </c>
      <c r="C4805" t="s">
        <v>14</v>
      </c>
      <c r="D4805">
        <v>39.9564795</v>
      </c>
      <c r="E4805">
        <v>-75.206528800000001</v>
      </c>
      <c r="F4805" t="s">
        <v>16656</v>
      </c>
      <c r="G4805">
        <v>322</v>
      </c>
      <c r="H4805">
        <v>3.5</v>
      </c>
      <c r="I4805" t="s">
        <v>16662</v>
      </c>
      <c r="J4805">
        <v>2</v>
      </c>
      <c r="L4805" t="s">
        <v>16663</v>
      </c>
    </row>
    <row r="4806" spans="1:12" x14ac:dyDescent="0.3">
      <c r="A4806" t="s">
        <v>16654</v>
      </c>
      <c r="B4806" t="s">
        <v>16655</v>
      </c>
      <c r="C4806" t="s">
        <v>14</v>
      </c>
      <c r="D4806">
        <v>39.9564795</v>
      </c>
      <c r="E4806">
        <v>-75.206528800000001</v>
      </c>
      <c r="F4806" t="s">
        <v>16656</v>
      </c>
      <c r="G4806">
        <v>322</v>
      </c>
      <c r="H4806">
        <v>3.5</v>
      </c>
      <c r="I4806" t="s">
        <v>16664</v>
      </c>
      <c r="J4806">
        <v>4</v>
      </c>
      <c r="L4806" t="s">
        <v>16665</v>
      </c>
    </row>
    <row r="4807" spans="1:12" x14ac:dyDescent="0.3">
      <c r="A4807" t="s">
        <v>16654</v>
      </c>
      <c r="B4807" t="s">
        <v>16655</v>
      </c>
      <c r="C4807" t="s">
        <v>14</v>
      </c>
      <c r="D4807">
        <v>39.9564795</v>
      </c>
      <c r="E4807">
        <v>-75.206528800000001</v>
      </c>
      <c r="F4807" t="s">
        <v>16656</v>
      </c>
      <c r="G4807">
        <v>322</v>
      </c>
      <c r="H4807">
        <v>3.5</v>
      </c>
      <c r="I4807" t="s">
        <v>16666</v>
      </c>
      <c r="J4807">
        <v>4</v>
      </c>
      <c r="K4807" t="s">
        <v>16667</v>
      </c>
      <c r="L4807" t="s">
        <v>16668</v>
      </c>
    </row>
    <row r="4808" spans="1:12" x14ac:dyDescent="0.3">
      <c r="A4808" t="s">
        <v>16654</v>
      </c>
      <c r="B4808" t="s">
        <v>16655</v>
      </c>
      <c r="C4808" t="s">
        <v>14</v>
      </c>
      <c r="D4808">
        <v>39.9564795</v>
      </c>
      <c r="E4808">
        <v>-75.206528800000001</v>
      </c>
      <c r="F4808" t="s">
        <v>16656</v>
      </c>
      <c r="G4808">
        <v>322</v>
      </c>
      <c r="H4808">
        <v>3.5</v>
      </c>
      <c r="I4808" t="s">
        <v>16669</v>
      </c>
      <c r="J4808">
        <v>5</v>
      </c>
      <c r="K4808" t="s">
        <v>16670</v>
      </c>
      <c r="L4808" t="s">
        <v>16671</v>
      </c>
    </row>
    <row r="4809" spans="1:12" x14ac:dyDescent="0.3">
      <c r="A4809" t="s">
        <v>16654</v>
      </c>
      <c r="B4809" t="s">
        <v>16655</v>
      </c>
      <c r="C4809" t="s">
        <v>14</v>
      </c>
      <c r="D4809">
        <v>39.9564795</v>
      </c>
      <c r="E4809">
        <v>-75.206528800000001</v>
      </c>
      <c r="F4809" t="s">
        <v>16656</v>
      </c>
      <c r="G4809">
        <v>322</v>
      </c>
      <c r="H4809">
        <v>3.5</v>
      </c>
      <c r="I4809" t="s">
        <v>16672</v>
      </c>
      <c r="J4809">
        <v>4</v>
      </c>
      <c r="K4809" t="s">
        <v>16673</v>
      </c>
      <c r="L4809" t="s">
        <v>8731</v>
      </c>
    </row>
    <row r="4810" spans="1:12" x14ac:dyDescent="0.3">
      <c r="A4810" t="s">
        <v>16654</v>
      </c>
      <c r="B4810" t="s">
        <v>16655</v>
      </c>
      <c r="C4810" t="s">
        <v>14</v>
      </c>
      <c r="D4810">
        <v>39.9564795</v>
      </c>
      <c r="E4810">
        <v>-75.206528800000001</v>
      </c>
      <c r="F4810" t="s">
        <v>16656</v>
      </c>
      <c r="G4810">
        <v>322</v>
      </c>
      <c r="H4810">
        <v>3.5</v>
      </c>
      <c r="I4810" t="s">
        <v>16674</v>
      </c>
      <c r="J4810">
        <v>5</v>
      </c>
      <c r="K4810" t="s">
        <v>16675</v>
      </c>
      <c r="L4810" t="s">
        <v>16676</v>
      </c>
    </row>
    <row r="4811" spans="1:12" x14ac:dyDescent="0.3">
      <c r="A4811" t="s">
        <v>16654</v>
      </c>
      <c r="B4811" t="s">
        <v>16655</v>
      </c>
      <c r="C4811" t="s">
        <v>14</v>
      </c>
      <c r="D4811">
        <v>39.9564795</v>
      </c>
      <c r="E4811">
        <v>-75.206528800000001</v>
      </c>
      <c r="F4811" t="s">
        <v>16656</v>
      </c>
      <c r="G4811">
        <v>322</v>
      </c>
      <c r="H4811">
        <v>3.5</v>
      </c>
      <c r="I4811" t="s">
        <v>16677</v>
      </c>
      <c r="J4811">
        <v>5</v>
      </c>
      <c r="L4811" t="s">
        <v>16678</v>
      </c>
    </row>
    <row r="4812" spans="1:12" x14ac:dyDescent="0.3">
      <c r="A4812" t="s">
        <v>16654</v>
      </c>
      <c r="B4812" t="s">
        <v>16655</v>
      </c>
      <c r="C4812" t="s">
        <v>14</v>
      </c>
      <c r="D4812">
        <v>39.9564795</v>
      </c>
      <c r="E4812">
        <v>-75.206528800000001</v>
      </c>
      <c r="F4812" t="s">
        <v>16656</v>
      </c>
      <c r="G4812">
        <v>322</v>
      </c>
      <c r="H4812">
        <v>3.5</v>
      </c>
      <c r="I4812" t="s">
        <v>16679</v>
      </c>
      <c r="J4812">
        <v>5</v>
      </c>
      <c r="K4812" t="s">
        <v>16680</v>
      </c>
      <c r="L4812" t="s">
        <v>16681</v>
      </c>
    </row>
    <row r="4813" spans="1:12" x14ac:dyDescent="0.3">
      <c r="A4813" t="s">
        <v>16682</v>
      </c>
      <c r="B4813" t="s">
        <v>11588</v>
      </c>
      <c r="C4813" t="s">
        <v>14</v>
      </c>
      <c r="D4813">
        <v>39.9376867</v>
      </c>
      <c r="E4813">
        <v>-75.161043500000005</v>
      </c>
      <c r="F4813" t="s">
        <v>16683</v>
      </c>
      <c r="G4813">
        <v>322</v>
      </c>
      <c r="H4813">
        <v>4</v>
      </c>
      <c r="I4813" t="s">
        <v>16684</v>
      </c>
      <c r="J4813">
        <v>2</v>
      </c>
      <c r="K4813" t="s">
        <v>16685</v>
      </c>
      <c r="L4813" t="s">
        <v>7099</v>
      </c>
    </row>
    <row r="4814" spans="1:12" x14ac:dyDescent="0.3">
      <c r="A4814" t="s">
        <v>16682</v>
      </c>
      <c r="B4814" t="s">
        <v>11588</v>
      </c>
      <c r="C4814" t="s">
        <v>14</v>
      </c>
      <c r="D4814">
        <v>39.9376867</v>
      </c>
      <c r="E4814">
        <v>-75.161043500000005</v>
      </c>
      <c r="F4814" t="s">
        <v>16683</v>
      </c>
      <c r="G4814">
        <v>322</v>
      </c>
      <c r="H4814">
        <v>4</v>
      </c>
      <c r="I4814" t="s">
        <v>16686</v>
      </c>
      <c r="J4814">
        <v>5</v>
      </c>
      <c r="K4814" t="s">
        <v>16687</v>
      </c>
      <c r="L4814" t="s">
        <v>5411</v>
      </c>
    </row>
    <row r="4815" spans="1:12" x14ac:dyDescent="0.3">
      <c r="A4815" t="s">
        <v>16682</v>
      </c>
      <c r="B4815" t="s">
        <v>11588</v>
      </c>
      <c r="C4815" t="s">
        <v>14</v>
      </c>
      <c r="D4815">
        <v>39.9376867</v>
      </c>
      <c r="E4815">
        <v>-75.161043500000005</v>
      </c>
      <c r="F4815" t="s">
        <v>16683</v>
      </c>
      <c r="G4815">
        <v>322</v>
      </c>
      <c r="H4815">
        <v>4</v>
      </c>
      <c r="I4815" t="s">
        <v>16688</v>
      </c>
      <c r="J4815">
        <v>2</v>
      </c>
      <c r="K4815" t="s">
        <v>16689</v>
      </c>
      <c r="L4815" t="s">
        <v>16690</v>
      </c>
    </row>
    <row r="4816" spans="1:12" x14ac:dyDescent="0.3">
      <c r="A4816" t="s">
        <v>16682</v>
      </c>
      <c r="B4816" t="s">
        <v>11588</v>
      </c>
      <c r="C4816" t="s">
        <v>14</v>
      </c>
      <c r="D4816">
        <v>39.9376867</v>
      </c>
      <c r="E4816">
        <v>-75.161043500000005</v>
      </c>
      <c r="F4816" t="s">
        <v>16683</v>
      </c>
      <c r="G4816">
        <v>322</v>
      </c>
      <c r="H4816">
        <v>4</v>
      </c>
      <c r="I4816" t="s">
        <v>16691</v>
      </c>
      <c r="J4816">
        <v>5</v>
      </c>
      <c r="K4816" t="s">
        <v>16692</v>
      </c>
      <c r="L4816" t="s">
        <v>13610</v>
      </c>
    </row>
    <row r="4817" spans="1:16" x14ac:dyDescent="0.3">
      <c r="A4817" t="s">
        <v>16682</v>
      </c>
      <c r="B4817" t="s">
        <v>11588</v>
      </c>
      <c r="C4817" t="s">
        <v>14</v>
      </c>
      <c r="D4817">
        <v>39.9376867</v>
      </c>
      <c r="E4817">
        <v>-75.161043500000005</v>
      </c>
      <c r="F4817" t="s">
        <v>16683</v>
      </c>
      <c r="G4817">
        <v>322</v>
      </c>
      <c r="H4817">
        <v>4</v>
      </c>
      <c r="I4817" t="s">
        <v>16693</v>
      </c>
      <c r="J4817">
        <v>3</v>
      </c>
      <c r="K4817" t="s">
        <v>16694</v>
      </c>
      <c r="L4817" t="s">
        <v>16695</v>
      </c>
      <c r="M4817" t="s">
        <v>16696</v>
      </c>
    </row>
    <row r="4818" spans="1:16" x14ac:dyDescent="0.3">
      <c r="A4818" t="s">
        <v>16682</v>
      </c>
      <c r="B4818" t="s">
        <v>11588</v>
      </c>
      <c r="C4818" t="s">
        <v>14</v>
      </c>
      <c r="D4818">
        <v>39.9376867</v>
      </c>
      <c r="E4818">
        <v>-75.161043500000005</v>
      </c>
      <c r="F4818" t="s">
        <v>16683</v>
      </c>
      <c r="G4818">
        <v>322</v>
      </c>
      <c r="H4818">
        <v>4</v>
      </c>
      <c r="I4818" t="s">
        <v>16697</v>
      </c>
      <c r="J4818">
        <v>2</v>
      </c>
      <c r="K4818" t="s">
        <v>16698</v>
      </c>
      <c r="L4818" t="s">
        <v>16699</v>
      </c>
    </row>
    <row r="4819" spans="1:16" x14ac:dyDescent="0.3">
      <c r="A4819" t="s">
        <v>16682</v>
      </c>
      <c r="B4819" t="s">
        <v>11588</v>
      </c>
      <c r="C4819" t="s">
        <v>14</v>
      </c>
      <c r="D4819">
        <v>39.9376867</v>
      </c>
      <c r="E4819">
        <v>-75.161043500000005</v>
      </c>
      <c r="F4819" t="s">
        <v>16683</v>
      </c>
      <c r="G4819">
        <v>322</v>
      </c>
      <c r="H4819">
        <v>4</v>
      </c>
      <c r="I4819" t="s">
        <v>16700</v>
      </c>
      <c r="J4819">
        <v>3</v>
      </c>
      <c r="K4819" t="s">
        <v>16701</v>
      </c>
      <c r="L4819" t="s">
        <v>16702</v>
      </c>
      <c r="M4819" t="s">
        <v>16703</v>
      </c>
      <c r="N4819" t="s">
        <v>16704</v>
      </c>
      <c r="O4819" t="s">
        <v>16705</v>
      </c>
      <c r="P4819" t="s">
        <v>16706</v>
      </c>
    </row>
    <row r="4820" spans="1:16" x14ac:dyDescent="0.3">
      <c r="A4820" t="s">
        <v>16682</v>
      </c>
      <c r="B4820" t="s">
        <v>11588</v>
      </c>
      <c r="C4820" t="s">
        <v>14</v>
      </c>
      <c r="D4820">
        <v>39.9376867</v>
      </c>
      <c r="E4820">
        <v>-75.161043500000005</v>
      </c>
      <c r="F4820" t="s">
        <v>16683</v>
      </c>
      <c r="G4820">
        <v>322</v>
      </c>
      <c r="H4820">
        <v>4</v>
      </c>
      <c r="I4820" t="s">
        <v>16707</v>
      </c>
      <c r="J4820">
        <v>4</v>
      </c>
      <c r="K4820" t="s">
        <v>16708</v>
      </c>
      <c r="L4820" t="s">
        <v>13837</v>
      </c>
    </row>
    <row r="4821" spans="1:16" x14ac:dyDescent="0.3">
      <c r="A4821" t="s">
        <v>16682</v>
      </c>
      <c r="B4821" t="s">
        <v>11588</v>
      </c>
      <c r="C4821" t="s">
        <v>14</v>
      </c>
      <c r="D4821">
        <v>39.9376867</v>
      </c>
      <c r="E4821">
        <v>-75.161043500000005</v>
      </c>
      <c r="F4821" t="s">
        <v>16683</v>
      </c>
      <c r="G4821">
        <v>322</v>
      </c>
      <c r="H4821">
        <v>4</v>
      </c>
      <c r="I4821" t="s">
        <v>16709</v>
      </c>
      <c r="J4821">
        <v>5</v>
      </c>
      <c r="L4821" t="s">
        <v>16710</v>
      </c>
    </row>
    <row r="4822" spans="1:16" x14ac:dyDescent="0.3">
      <c r="A4822" t="s">
        <v>16682</v>
      </c>
      <c r="B4822" t="s">
        <v>11588</v>
      </c>
      <c r="C4822" t="s">
        <v>14</v>
      </c>
      <c r="D4822">
        <v>39.9376867</v>
      </c>
      <c r="E4822">
        <v>-75.161043500000005</v>
      </c>
      <c r="F4822" t="s">
        <v>16683</v>
      </c>
      <c r="G4822">
        <v>322</v>
      </c>
      <c r="H4822">
        <v>4</v>
      </c>
      <c r="I4822" t="s">
        <v>16711</v>
      </c>
      <c r="J4822">
        <v>5</v>
      </c>
      <c r="K4822" t="s">
        <v>16712</v>
      </c>
      <c r="L4822" t="s">
        <v>16713</v>
      </c>
    </row>
    <row r="4823" spans="1:16" x14ac:dyDescent="0.3">
      <c r="A4823" t="s">
        <v>16714</v>
      </c>
      <c r="B4823" t="s">
        <v>16715</v>
      </c>
      <c r="C4823" t="s">
        <v>14</v>
      </c>
      <c r="D4823">
        <v>39.951448900000003</v>
      </c>
      <c r="E4823">
        <v>-75.170521300000004</v>
      </c>
      <c r="F4823" t="s">
        <v>16716</v>
      </c>
      <c r="G4823">
        <v>321</v>
      </c>
      <c r="H4823">
        <v>4</v>
      </c>
      <c r="I4823" t="s">
        <v>16717</v>
      </c>
      <c r="J4823">
        <v>3</v>
      </c>
      <c r="K4823" t="s">
        <v>16718</v>
      </c>
      <c r="L4823" t="s">
        <v>16719</v>
      </c>
    </row>
    <row r="4824" spans="1:16" x14ac:dyDescent="0.3">
      <c r="A4824" t="s">
        <v>16714</v>
      </c>
      <c r="B4824" t="s">
        <v>16715</v>
      </c>
      <c r="C4824" t="s">
        <v>14</v>
      </c>
      <c r="D4824">
        <v>39.951448900000003</v>
      </c>
      <c r="E4824">
        <v>-75.170521300000004</v>
      </c>
      <c r="F4824" t="s">
        <v>16716</v>
      </c>
      <c r="G4824">
        <v>321</v>
      </c>
      <c r="H4824">
        <v>4</v>
      </c>
      <c r="I4824" t="s">
        <v>16720</v>
      </c>
      <c r="J4824">
        <v>5</v>
      </c>
      <c r="K4824" t="s">
        <v>16721</v>
      </c>
      <c r="L4824" t="s">
        <v>7267</v>
      </c>
    </row>
    <row r="4825" spans="1:16" x14ac:dyDescent="0.3">
      <c r="A4825" t="s">
        <v>16714</v>
      </c>
      <c r="B4825" t="s">
        <v>16715</v>
      </c>
      <c r="C4825" t="s">
        <v>14</v>
      </c>
      <c r="D4825">
        <v>39.951448900000003</v>
      </c>
      <c r="E4825">
        <v>-75.170521300000004</v>
      </c>
      <c r="F4825" t="s">
        <v>16716</v>
      </c>
      <c r="G4825">
        <v>321</v>
      </c>
      <c r="H4825">
        <v>4</v>
      </c>
      <c r="I4825" t="s">
        <v>16722</v>
      </c>
      <c r="J4825">
        <v>2</v>
      </c>
      <c r="L4825" t="s">
        <v>16723</v>
      </c>
    </row>
    <row r="4826" spans="1:16" x14ac:dyDescent="0.3">
      <c r="A4826" t="s">
        <v>16714</v>
      </c>
      <c r="B4826" t="s">
        <v>16715</v>
      </c>
      <c r="C4826" t="s">
        <v>14</v>
      </c>
      <c r="D4826">
        <v>39.951448900000003</v>
      </c>
      <c r="E4826">
        <v>-75.170521300000004</v>
      </c>
      <c r="F4826" t="s">
        <v>16716</v>
      </c>
      <c r="G4826">
        <v>321</v>
      </c>
      <c r="H4826">
        <v>4</v>
      </c>
      <c r="I4826" t="s">
        <v>16724</v>
      </c>
      <c r="J4826">
        <v>4</v>
      </c>
      <c r="K4826" t="s">
        <v>16725</v>
      </c>
      <c r="L4826" t="s">
        <v>16726</v>
      </c>
    </row>
    <row r="4827" spans="1:16" x14ac:dyDescent="0.3">
      <c r="A4827" t="s">
        <v>16714</v>
      </c>
      <c r="B4827" t="s">
        <v>16715</v>
      </c>
      <c r="C4827" t="s">
        <v>14</v>
      </c>
      <c r="D4827">
        <v>39.951448900000003</v>
      </c>
      <c r="E4827">
        <v>-75.170521300000004</v>
      </c>
      <c r="F4827" t="s">
        <v>16716</v>
      </c>
      <c r="G4827">
        <v>321</v>
      </c>
      <c r="H4827">
        <v>4</v>
      </c>
      <c r="I4827" t="s">
        <v>16727</v>
      </c>
      <c r="J4827">
        <v>4</v>
      </c>
      <c r="K4827" t="s">
        <v>16728</v>
      </c>
      <c r="L4827" t="s">
        <v>16729</v>
      </c>
      <c r="M4827" t="s">
        <v>16730</v>
      </c>
    </row>
    <row r="4828" spans="1:16" x14ac:dyDescent="0.3">
      <c r="A4828" t="s">
        <v>16714</v>
      </c>
      <c r="B4828" t="s">
        <v>16715</v>
      </c>
      <c r="C4828" t="s">
        <v>14</v>
      </c>
      <c r="D4828">
        <v>39.951448900000003</v>
      </c>
      <c r="E4828">
        <v>-75.170521300000004</v>
      </c>
      <c r="F4828" t="s">
        <v>16716</v>
      </c>
      <c r="G4828">
        <v>321</v>
      </c>
      <c r="H4828">
        <v>4</v>
      </c>
      <c r="I4828" t="s">
        <v>16731</v>
      </c>
      <c r="J4828">
        <v>5</v>
      </c>
      <c r="K4828" t="s">
        <v>16732</v>
      </c>
      <c r="L4828" t="s">
        <v>16733</v>
      </c>
    </row>
    <row r="4829" spans="1:16" x14ac:dyDescent="0.3">
      <c r="A4829" t="s">
        <v>16714</v>
      </c>
      <c r="B4829" t="s">
        <v>16715</v>
      </c>
      <c r="C4829" t="s">
        <v>14</v>
      </c>
      <c r="D4829">
        <v>39.951448900000003</v>
      </c>
      <c r="E4829">
        <v>-75.170521300000004</v>
      </c>
      <c r="F4829" t="s">
        <v>16716</v>
      </c>
      <c r="G4829">
        <v>321</v>
      </c>
      <c r="H4829">
        <v>4</v>
      </c>
      <c r="I4829" t="s">
        <v>16734</v>
      </c>
      <c r="J4829">
        <v>2</v>
      </c>
      <c r="K4829" t="s">
        <v>16735</v>
      </c>
      <c r="L4829" t="s">
        <v>16736</v>
      </c>
    </row>
    <row r="4830" spans="1:16" x14ac:dyDescent="0.3">
      <c r="A4830" t="s">
        <v>16714</v>
      </c>
      <c r="B4830" t="s">
        <v>16715</v>
      </c>
      <c r="C4830" t="s">
        <v>14</v>
      </c>
      <c r="D4830">
        <v>39.951448900000003</v>
      </c>
      <c r="E4830">
        <v>-75.170521300000004</v>
      </c>
      <c r="F4830" t="s">
        <v>16716</v>
      </c>
      <c r="G4830">
        <v>321</v>
      </c>
      <c r="H4830">
        <v>4</v>
      </c>
      <c r="I4830" t="s">
        <v>16737</v>
      </c>
      <c r="J4830">
        <v>5</v>
      </c>
      <c r="L4830" t="s">
        <v>16738</v>
      </c>
    </row>
    <row r="4831" spans="1:16" x14ac:dyDescent="0.3">
      <c r="A4831" t="s">
        <v>16714</v>
      </c>
      <c r="B4831" t="s">
        <v>16715</v>
      </c>
      <c r="C4831" t="s">
        <v>14</v>
      </c>
      <c r="D4831">
        <v>39.951448900000003</v>
      </c>
      <c r="E4831">
        <v>-75.170521300000004</v>
      </c>
      <c r="F4831" t="s">
        <v>16716</v>
      </c>
      <c r="G4831">
        <v>321</v>
      </c>
      <c r="H4831">
        <v>4</v>
      </c>
      <c r="I4831" t="s">
        <v>16739</v>
      </c>
      <c r="J4831">
        <v>3</v>
      </c>
      <c r="L4831" t="s">
        <v>16740</v>
      </c>
    </row>
    <row r="4832" spans="1:16" x14ac:dyDescent="0.3">
      <c r="A4832" t="s">
        <v>16714</v>
      </c>
      <c r="B4832" t="s">
        <v>16715</v>
      </c>
      <c r="C4832" t="s">
        <v>14</v>
      </c>
      <c r="D4832">
        <v>39.951448900000003</v>
      </c>
      <c r="E4832">
        <v>-75.170521300000004</v>
      </c>
      <c r="F4832" t="s">
        <v>16716</v>
      </c>
      <c r="G4832">
        <v>321</v>
      </c>
      <c r="H4832">
        <v>4</v>
      </c>
      <c r="I4832" t="s">
        <v>16741</v>
      </c>
      <c r="J4832">
        <v>5</v>
      </c>
      <c r="K4832" t="s">
        <v>16742</v>
      </c>
      <c r="L4832" t="s">
        <v>8675</v>
      </c>
    </row>
    <row r="4833" spans="1:12" x14ac:dyDescent="0.3">
      <c r="A4833" t="e">
        <f t="shared" ref="A4833:A4842" si="5">-Or44IdY51Ukd618kikmtA</f>
        <v>#NAME?</v>
      </c>
      <c r="B4833" t="s">
        <v>16743</v>
      </c>
      <c r="C4833" t="s">
        <v>14</v>
      </c>
      <c r="D4833">
        <v>39.964179131400002</v>
      </c>
      <c r="E4833">
        <v>-75.149424130599996</v>
      </c>
      <c r="F4833" t="s">
        <v>1054</v>
      </c>
      <c r="G4833">
        <v>321</v>
      </c>
      <c r="H4833">
        <v>4</v>
      </c>
      <c r="I4833" t="s">
        <v>16744</v>
      </c>
      <c r="J4833">
        <v>4</v>
      </c>
      <c r="L4833" t="s">
        <v>16745</v>
      </c>
    </row>
    <row r="4834" spans="1:12" x14ac:dyDescent="0.3">
      <c r="A4834" t="e">
        <f t="shared" si="5"/>
        <v>#NAME?</v>
      </c>
      <c r="B4834" t="s">
        <v>16743</v>
      </c>
      <c r="C4834" t="s">
        <v>14</v>
      </c>
      <c r="D4834">
        <v>39.964179131400002</v>
      </c>
      <c r="E4834">
        <v>-75.149424130599996</v>
      </c>
      <c r="F4834" t="s">
        <v>1054</v>
      </c>
      <c r="G4834">
        <v>321</v>
      </c>
      <c r="H4834">
        <v>4</v>
      </c>
      <c r="I4834" t="s">
        <v>16746</v>
      </c>
      <c r="J4834">
        <v>5</v>
      </c>
      <c r="K4834" t="s">
        <v>16747</v>
      </c>
      <c r="L4834" t="s">
        <v>16748</v>
      </c>
    </row>
    <row r="4835" spans="1:12" x14ac:dyDescent="0.3">
      <c r="A4835" t="e">
        <f t="shared" si="5"/>
        <v>#NAME?</v>
      </c>
      <c r="B4835" t="s">
        <v>16743</v>
      </c>
      <c r="C4835" t="s">
        <v>14</v>
      </c>
      <c r="D4835">
        <v>39.964179131400002</v>
      </c>
      <c r="E4835">
        <v>-75.149424130599996</v>
      </c>
      <c r="F4835" t="s">
        <v>1054</v>
      </c>
      <c r="G4835">
        <v>321</v>
      </c>
      <c r="H4835">
        <v>4</v>
      </c>
      <c r="I4835" t="s">
        <v>16749</v>
      </c>
      <c r="J4835">
        <v>4</v>
      </c>
      <c r="K4835" t="s">
        <v>16750</v>
      </c>
      <c r="L4835" t="s">
        <v>7027</v>
      </c>
    </row>
    <row r="4836" spans="1:12" x14ac:dyDescent="0.3">
      <c r="A4836" t="e">
        <f t="shared" si="5"/>
        <v>#NAME?</v>
      </c>
      <c r="B4836" t="s">
        <v>16743</v>
      </c>
      <c r="C4836" t="s">
        <v>14</v>
      </c>
      <c r="D4836">
        <v>39.964179131400002</v>
      </c>
      <c r="E4836">
        <v>-75.149424130599996</v>
      </c>
      <c r="F4836" t="s">
        <v>1054</v>
      </c>
      <c r="G4836">
        <v>321</v>
      </c>
      <c r="H4836">
        <v>4</v>
      </c>
      <c r="I4836" t="s">
        <v>16751</v>
      </c>
      <c r="J4836">
        <v>3</v>
      </c>
      <c r="K4836" t="s">
        <v>16752</v>
      </c>
      <c r="L4836" t="s">
        <v>2010</v>
      </c>
    </row>
    <row r="4837" spans="1:12" x14ac:dyDescent="0.3">
      <c r="A4837" t="e">
        <f t="shared" si="5"/>
        <v>#NAME?</v>
      </c>
      <c r="B4837" t="s">
        <v>16743</v>
      </c>
      <c r="C4837" t="s">
        <v>14</v>
      </c>
      <c r="D4837">
        <v>39.964179131400002</v>
      </c>
      <c r="E4837">
        <v>-75.149424130599996</v>
      </c>
      <c r="F4837" t="s">
        <v>1054</v>
      </c>
      <c r="G4837">
        <v>321</v>
      </c>
      <c r="H4837">
        <v>4</v>
      </c>
      <c r="I4837" t="s">
        <v>16753</v>
      </c>
      <c r="J4837">
        <v>4</v>
      </c>
      <c r="L4837" t="s">
        <v>710</v>
      </c>
    </row>
    <row r="4838" spans="1:12" x14ac:dyDescent="0.3">
      <c r="A4838" t="e">
        <f t="shared" si="5"/>
        <v>#NAME?</v>
      </c>
      <c r="B4838" t="s">
        <v>16743</v>
      </c>
      <c r="C4838" t="s">
        <v>14</v>
      </c>
      <c r="D4838">
        <v>39.964179131400002</v>
      </c>
      <c r="E4838">
        <v>-75.149424130599996</v>
      </c>
      <c r="F4838" t="s">
        <v>1054</v>
      </c>
      <c r="G4838">
        <v>321</v>
      </c>
      <c r="H4838">
        <v>4</v>
      </c>
      <c r="I4838" t="s">
        <v>16754</v>
      </c>
      <c r="J4838">
        <v>4</v>
      </c>
      <c r="K4838" t="s">
        <v>16755</v>
      </c>
      <c r="L4838" t="s">
        <v>16756</v>
      </c>
    </row>
    <row r="4839" spans="1:12" x14ac:dyDescent="0.3">
      <c r="A4839" t="e">
        <f t="shared" si="5"/>
        <v>#NAME?</v>
      </c>
      <c r="B4839" t="s">
        <v>16743</v>
      </c>
      <c r="C4839" t="s">
        <v>14</v>
      </c>
      <c r="D4839">
        <v>39.964179131400002</v>
      </c>
      <c r="E4839">
        <v>-75.149424130599996</v>
      </c>
      <c r="F4839" t="s">
        <v>1054</v>
      </c>
      <c r="G4839">
        <v>321</v>
      </c>
      <c r="H4839">
        <v>4</v>
      </c>
      <c r="I4839" t="s">
        <v>16757</v>
      </c>
      <c r="J4839">
        <v>5</v>
      </c>
      <c r="L4839" t="s">
        <v>16758</v>
      </c>
    </row>
    <row r="4840" spans="1:12" x14ac:dyDescent="0.3">
      <c r="A4840" t="e">
        <f t="shared" si="5"/>
        <v>#NAME?</v>
      </c>
      <c r="B4840" t="s">
        <v>16743</v>
      </c>
      <c r="C4840" t="s">
        <v>14</v>
      </c>
      <c r="D4840">
        <v>39.964179131400002</v>
      </c>
      <c r="E4840">
        <v>-75.149424130599996</v>
      </c>
      <c r="F4840" t="s">
        <v>1054</v>
      </c>
      <c r="G4840">
        <v>321</v>
      </c>
      <c r="H4840">
        <v>4</v>
      </c>
      <c r="I4840" t="s">
        <v>16759</v>
      </c>
      <c r="J4840">
        <v>5</v>
      </c>
      <c r="K4840" t="s">
        <v>16760</v>
      </c>
      <c r="L4840" t="s">
        <v>9280</v>
      </c>
    </row>
    <row r="4841" spans="1:12" x14ac:dyDescent="0.3">
      <c r="A4841" t="e">
        <f t="shared" si="5"/>
        <v>#NAME?</v>
      </c>
      <c r="B4841" t="s">
        <v>16743</v>
      </c>
      <c r="C4841" t="s">
        <v>14</v>
      </c>
      <c r="D4841">
        <v>39.964179131400002</v>
      </c>
      <c r="E4841">
        <v>-75.149424130599996</v>
      </c>
      <c r="F4841" t="s">
        <v>1054</v>
      </c>
      <c r="G4841">
        <v>321</v>
      </c>
      <c r="H4841">
        <v>4</v>
      </c>
      <c r="I4841" t="s">
        <v>16761</v>
      </c>
      <c r="J4841">
        <v>1</v>
      </c>
      <c r="L4841" t="s">
        <v>16762</v>
      </c>
    </row>
    <row r="4842" spans="1:12" x14ac:dyDescent="0.3">
      <c r="A4842" t="e">
        <f t="shared" si="5"/>
        <v>#NAME?</v>
      </c>
      <c r="B4842" t="s">
        <v>16743</v>
      </c>
      <c r="C4842" t="s">
        <v>14</v>
      </c>
      <c r="D4842">
        <v>39.964179131400002</v>
      </c>
      <c r="E4842">
        <v>-75.149424130599996</v>
      </c>
      <c r="F4842" t="s">
        <v>1054</v>
      </c>
      <c r="G4842">
        <v>321</v>
      </c>
      <c r="H4842">
        <v>4</v>
      </c>
      <c r="I4842" t="s">
        <v>16763</v>
      </c>
      <c r="J4842">
        <v>2</v>
      </c>
      <c r="K4842" t="s">
        <v>16764</v>
      </c>
      <c r="L4842" t="s">
        <v>16765</v>
      </c>
    </row>
    <row r="4843" spans="1:12" x14ac:dyDescent="0.3">
      <c r="A4843" t="e">
        <f t="shared" ref="A4843:A4852" si="6">-v8dtO9BZmKidXLMohiQhQ</f>
        <v>#NAME?</v>
      </c>
      <c r="B4843" t="s">
        <v>16766</v>
      </c>
      <c r="C4843" t="s">
        <v>14</v>
      </c>
      <c r="D4843">
        <v>39.967024500000001</v>
      </c>
      <c r="E4843">
        <v>-75.172954399999995</v>
      </c>
      <c r="F4843" t="s">
        <v>16767</v>
      </c>
      <c r="G4843">
        <v>320</v>
      </c>
      <c r="H4843">
        <v>3</v>
      </c>
      <c r="I4843" t="s">
        <v>16768</v>
      </c>
      <c r="J4843">
        <v>2</v>
      </c>
      <c r="L4843" t="s">
        <v>16769</v>
      </c>
    </row>
    <row r="4844" spans="1:12" x14ac:dyDescent="0.3">
      <c r="A4844" t="e">
        <f t="shared" si="6"/>
        <v>#NAME?</v>
      </c>
      <c r="B4844" t="s">
        <v>16766</v>
      </c>
      <c r="C4844" t="s">
        <v>14</v>
      </c>
      <c r="D4844">
        <v>39.967024500000001</v>
      </c>
      <c r="E4844">
        <v>-75.172954399999995</v>
      </c>
      <c r="F4844" t="s">
        <v>16767</v>
      </c>
      <c r="G4844">
        <v>320</v>
      </c>
      <c r="H4844">
        <v>3</v>
      </c>
      <c r="I4844" t="s">
        <v>16770</v>
      </c>
      <c r="J4844">
        <v>1</v>
      </c>
      <c r="L4844" t="s">
        <v>16771</v>
      </c>
    </row>
    <row r="4845" spans="1:12" x14ac:dyDescent="0.3">
      <c r="A4845" t="e">
        <f t="shared" si="6"/>
        <v>#NAME?</v>
      </c>
      <c r="B4845" t="s">
        <v>16766</v>
      </c>
      <c r="C4845" t="s">
        <v>14</v>
      </c>
      <c r="D4845">
        <v>39.967024500000001</v>
      </c>
      <c r="E4845">
        <v>-75.172954399999995</v>
      </c>
      <c r="F4845" t="s">
        <v>16767</v>
      </c>
      <c r="G4845">
        <v>320</v>
      </c>
      <c r="H4845">
        <v>3</v>
      </c>
      <c r="I4845" t="s">
        <v>16772</v>
      </c>
      <c r="J4845">
        <v>4</v>
      </c>
      <c r="K4845" t="s">
        <v>16773</v>
      </c>
      <c r="L4845" t="s">
        <v>1760</v>
      </c>
    </row>
    <row r="4846" spans="1:12" x14ac:dyDescent="0.3">
      <c r="A4846" t="e">
        <f t="shared" si="6"/>
        <v>#NAME?</v>
      </c>
      <c r="B4846" t="s">
        <v>16766</v>
      </c>
      <c r="C4846" t="s">
        <v>14</v>
      </c>
      <c r="D4846">
        <v>39.967024500000001</v>
      </c>
      <c r="E4846">
        <v>-75.172954399999995</v>
      </c>
      <c r="F4846" t="s">
        <v>16767</v>
      </c>
      <c r="G4846">
        <v>320</v>
      </c>
      <c r="H4846">
        <v>3</v>
      </c>
      <c r="I4846" t="s">
        <v>16774</v>
      </c>
      <c r="J4846">
        <v>1</v>
      </c>
      <c r="K4846" t="s">
        <v>16775</v>
      </c>
      <c r="L4846" t="s">
        <v>16776</v>
      </c>
    </row>
    <row r="4847" spans="1:12" x14ac:dyDescent="0.3">
      <c r="A4847" t="e">
        <f t="shared" si="6"/>
        <v>#NAME?</v>
      </c>
      <c r="B4847" t="s">
        <v>16766</v>
      </c>
      <c r="C4847" t="s">
        <v>14</v>
      </c>
      <c r="D4847">
        <v>39.967024500000001</v>
      </c>
      <c r="E4847">
        <v>-75.172954399999995</v>
      </c>
      <c r="F4847" t="s">
        <v>16767</v>
      </c>
      <c r="G4847">
        <v>320</v>
      </c>
      <c r="H4847">
        <v>3</v>
      </c>
      <c r="I4847" t="s">
        <v>16777</v>
      </c>
      <c r="J4847">
        <v>5</v>
      </c>
      <c r="L4847" t="s">
        <v>16778</v>
      </c>
    </row>
    <row r="4848" spans="1:12" x14ac:dyDescent="0.3">
      <c r="A4848" t="e">
        <f t="shared" si="6"/>
        <v>#NAME?</v>
      </c>
      <c r="B4848" t="s">
        <v>16766</v>
      </c>
      <c r="C4848" t="s">
        <v>14</v>
      </c>
      <c r="D4848">
        <v>39.967024500000001</v>
      </c>
      <c r="E4848">
        <v>-75.172954399999995</v>
      </c>
      <c r="F4848" t="s">
        <v>16767</v>
      </c>
      <c r="G4848">
        <v>320</v>
      </c>
      <c r="H4848">
        <v>3</v>
      </c>
      <c r="I4848" t="s">
        <v>16779</v>
      </c>
      <c r="J4848">
        <v>3</v>
      </c>
      <c r="L4848" t="s">
        <v>16780</v>
      </c>
    </row>
    <row r="4849" spans="1:24" x14ac:dyDescent="0.3">
      <c r="A4849" t="e">
        <f t="shared" si="6"/>
        <v>#NAME?</v>
      </c>
      <c r="B4849" t="s">
        <v>16766</v>
      </c>
      <c r="C4849" t="s">
        <v>14</v>
      </c>
      <c r="D4849">
        <v>39.967024500000001</v>
      </c>
      <c r="E4849">
        <v>-75.172954399999995</v>
      </c>
      <c r="F4849" t="s">
        <v>16767</v>
      </c>
      <c r="G4849">
        <v>320</v>
      </c>
      <c r="H4849">
        <v>3</v>
      </c>
      <c r="I4849" t="s">
        <v>16781</v>
      </c>
      <c r="J4849">
        <v>3</v>
      </c>
      <c r="K4849" t="s">
        <v>16782</v>
      </c>
      <c r="L4849" t="s">
        <v>4003</v>
      </c>
    </row>
    <row r="4850" spans="1:24" x14ac:dyDescent="0.3">
      <c r="A4850" t="e">
        <f t="shared" si="6"/>
        <v>#NAME?</v>
      </c>
      <c r="B4850" t="s">
        <v>16766</v>
      </c>
      <c r="C4850" t="s">
        <v>14</v>
      </c>
      <c r="D4850">
        <v>39.967024500000001</v>
      </c>
      <c r="E4850">
        <v>-75.172954399999995</v>
      </c>
      <c r="F4850" t="s">
        <v>16767</v>
      </c>
      <c r="G4850">
        <v>320</v>
      </c>
      <c r="H4850">
        <v>3</v>
      </c>
      <c r="I4850" t="s">
        <v>16783</v>
      </c>
      <c r="J4850">
        <v>4</v>
      </c>
      <c r="K4850" t="s">
        <v>16784</v>
      </c>
      <c r="L4850" t="s">
        <v>16785</v>
      </c>
      <c r="M4850" t="s">
        <v>16786</v>
      </c>
      <c r="N4850" t="s">
        <v>16787</v>
      </c>
      <c r="O4850" t="s">
        <v>16788</v>
      </c>
      <c r="P4850" t="s">
        <v>16789</v>
      </c>
      <c r="Q4850" t="s">
        <v>16790</v>
      </c>
      <c r="R4850" t="s">
        <v>16791</v>
      </c>
      <c r="S4850" t="s">
        <v>16792</v>
      </c>
      <c r="T4850" t="s">
        <v>16793</v>
      </c>
      <c r="U4850" t="s">
        <v>16794</v>
      </c>
      <c r="V4850" t="s">
        <v>16795</v>
      </c>
      <c r="W4850" t="s">
        <v>16796</v>
      </c>
      <c r="X4850" t="s">
        <v>16797</v>
      </c>
    </row>
    <row r="4851" spans="1:24" x14ac:dyDescent="0.3">
      <c r="A4851" t="e">
        <f t="shared" si="6"/>
        <v>#NAME?</v>
      </c>
      <c r="B4851" t="s">
        <v>16766</v>
      </c>
      <c r="C4851" t="s">
        <v>14</v>
      </c>
      <c r="D4851">
        <v>39.967024500000001</v>
      </c>
      <c r="E4851">
        <v>-75.172954399999995</v>
      </c>
      <c r="F4851" t="s">
        <v>16767</v>
      </c>
      <c r="G4851">
        <v>320</v>
      </c>
      <c r="H4851">
        <v>3</v>
      </c>
      <c r="I4851" t="s">
        <v>16798</v>
      </c>
      <c r="J4851">
        <v>5</v>
      </c>
      <c r="K4851" t="s">
        <v>16799</v>
      </c>
      <c r="L4851" t="s">
        <v>16800</v>
      </c>
    </row>
    <row r="4852" spans="1:24" x14ac:dyDescent="0.3">
      <c r="A4852" t="e">
        <f t="shared" si="6"/>
        <v>#NAME?</v>
      </c>
      <c r="B4852" t="s">
        <v>16766</v>
      </c>
      <c r="C4852" t="s">
        <v>14</v>
      </c>
      <c r="D4852">
        <v>39.967024500000001</v>
      </c>
      <c r="E4852">
        <v>-75.172954399999995</v>
      </c>
      <c r="F4852" t="s">
        <v>16767</v>
      </c>
      <c r="G4852">
        <v>320</v>
      </c>
      <c r="H4852">
        <v>3</v>
      </c>
      <c r="I4852" t="s">
        <v>16801</v>
      </c>
      <c r="J4852">
        <v>4</v>
      </c>
      <c r="K4852" t="s">
        <v>16802</v>
      </c>
      <c r="L4852" t="s">
        <v>16803</v>
      </c>
    </row>
    <row r="4853" spans="1:24" x14ac:dyDescent="0.3">
      <c r="A4853" t="s">
        <v>16804</v>
      </c>
      <c r="B4853" t="s">
        <v>16805</v>
      </c>
      <c r="C4853" t="s">
        <v>14</v>
      </c>
      <c r="D4853">
        <v>39.953313199999997</v>
      </c>
      <c r="E4853">
        <v>-75.156523500000006</v>
      </c>
      <c r="F4853" t="s">
        <v>16806</v>
      </c>
      <c r="G4853">
        <v>319</v>
      </c>
      <c r="H4853">
        <v>3.5</v>
      </c>
      <c r="I4853" t="s">
        <v>16807</v>
      </c>
      <c r="J4853">
        <v>2</v>
      </c>
      <c r="K4853" t="s">
        <v>16808</v>
      </c>
      <c r="L4853" t="s">
        <v>16809</v>
      </c>
    </row>
    <row r="4854" spans="1:24" x14ac:dyDescent="0.3">
      <c r="A4854" t="s">
        <v>16804</v>
      </c>
      <c r="B4854" t="s">
        <v>16805</v>
      </c>
      <c r="C4854" t="s">
        <v>14</v>
      </c>
      <c r="D4854">
        <v>39.953313199999997</v>
      </c>
      <c r="E4854">
        <v>-75.156523500000006</v>
      </c>
      <c r="F4854" t="s">
        <v>16806</v>
      </c>
      <c r="G4854">
        <v>319</v>
      </c>
      <c r="H4854">
        <v>3.5</v>
      </c>
      <c r="I4854" t="s">
        <v>16810</v>
      </c>
      <c r="J4854">
        <v>4</v>
      </c>
      <c r="L4854" t="s">
        <v>16811</v>
      </c>
    </row>
    <row r="4855" spans="1:24" x14ac:dyDescent="0.3">
      <c r="A4855" t="s">
        <v>16804</v>
      </c>
      <c r="B4855" t="s">
        <v>16805</v>
      </c>
      <c r="C4855" t="s">
        <v>14</v>
      </c>
      <c r="D4855">
        <v>39.953313199999997</v>
      </c>
      <c r="E4855">
        <v>-75.156523500000006</v>
      </c>
      <c r="F4855" t="s">
        <v>16806</v>
      </c>
      <c r="G4855">
        <v>319</v>
      </c>
      <c r="H4855">
        <v>3.5</v>
      </c>
      <c r="I4855" t="s">
        <v>16812</v>
      </c>
      <c r="J4855">
        <v>4</v>
      </c>
      <c r="K4855" t="s">
        <v>16813</v>
      </c>
      <c r="L4855" t="s">
        <v>16814</v>
      </c>
    </row>
    <row r="4856" spans="1:24" x14ac:dyDescent="0.3">
      <c r="A4856" t="s">
        <v>16804</v>
      </c>
      <c r="B4856" t="s">
        <v>16805</v>
      </c>
      <c r="C4856" t="s">
        <v>14</v>
      </c>
      <c r="D4856">
        <v>39.953313199999997</v>
      </c>
      <c r="E4856">
        <v>-75.156523500000006</v>
      </c>
      <c r="F4856" t="s">
        <v>16806</v>
      </c>
      <c r="G4856">
        <v>319</v>
      </c>
      <c r="H4856">
        <v>3.5</v>
      </c>
      <c r="I4856" t="s">
        <v>16815</v>
      </c>
      <c r="J4856">
        <v>3</v>
      </c>
      <c r="K4856" t="s">
        <v>16816</v>
      </c>
      <c r="L4856" t="s">
        <v>16817</v>
      </c>
    </row>
    <row r="4857" spans="1:24" x14ac:dyDescent="0.3">
      <c r="A4857" t="s">
        <v>16804</v>
      </c>
      <c r="B4857" t="s">
        <v>16805</v>
      </c>
      <c r="C4857" t="s">
        <v>14</v>
      </c>
      <c r="D4857">
        <v>39.953313199999997</v>
      </c>
      <c r="E4857">
        <v>-75.156523500000006</v>
      </c>
      <c r="F4857" t="s">
        <v>16806</v>
      </c>
      <c r="G4857">
        <v>319</v>
      </c>
      <c r="H4857">
        <v>3.5</v>
      </c>
      <c r="I4857" t="s">
        <v>16818</v>
      </c>
      <c r="J4857">
        <v>4</v>
      </c>
      <c r="K4857" t="s">
        <v>16819</v>
      </c>
      <c r="L4857" t="s">
        <v>3297</v>
      </c>
    </row>
    <row r="4858" spans="1:24" x14ac:dyDescent="0.3">
      <c r="A4858" t="s">
        <v>16804</v>
      </c>
      <c r="B4858" t="s">
        <v>16805</v>
      </c>
      <c r="C4858" t="s">
        <v>14</v>
      </c>
      <c r="D4858">
        <v>39.953313199999997</v>
      </c>
      <c r="E4858">
        <v>-75.156523500000006</v>
      </c>
      <c r="F4858" t="s">
        <v>16806</v>
      </c>
      <c r="G4858">
        <v>319</v>
      </c>
      <c r="H4858">
        <v>3.5</v>
      </c>
      <c r="I4858" t="s">
        <v>16820</v>
      </c>
      <c r="J4858">
        <v>2</v>
      </c>
      <c r="K4858" t="s">
        <v>16821</v>
      </c>
      <c r="L4858" t="s">
        <v>1181</v>
      </c>
    </row>
    <row r="4859" spans="1:24" x14ac:dyDescent="0.3">
      <c r="A4859" t="s">
        <v>16804</v>
      </c>
      <c r="B4859" t="s">
        <v>16805</v>
      </c>
      <c r="C4859" t="s">
        <v>14</v>
      </c>
      <c r="D4859">
        <v>39.953313199999997</v>
      </c>
      <c r="E4859">
        <v>-75.156523500000006</v>
      </c>
      <c r="F4859" t="s">
        <v>16806</v>
      </c>
      <c r="G4859">
        <v>319</v>
      </c>
      <c r="H4859">
        <v>3.5</v>
      </c>
      <c r="I4859" t="s">
        <v>16822</v>
      </c>
      <c r="J4859">
        <v>5</v>
      </c>
      <c r="K4859" t="s">
        <v>16823</v>
      </c>
      <c r="L4859" t="s">
        <v>16824</v>
      </c>
    </row>
    <row r="4860" spans="1:24" x14ac:dyDescent="0.3">
      <c r="A4860" t="s">
        <v>16804</v>
      </c>
      <c r="B4860" t="s">
        <v>16805</v>
      </c>
      <c r="C4860" t="s">
        <v>14</v>
      </c>
      <c r="D4860">
        <v>39.953313199999997</v>
      </c>
      <c r="E4860">
        <v>-75.156523500000006</v>
      </c>
      <c r="F4860" t="s">
        <v>16806</v>
      </c>
      <c r="G4860">
        <v>319</v>
      </c>
      <c r="H4860">
        <v>3.5</v>
      </c>
      <c r="I4860" t="s">
        <v>16825</v>
      </c>
      <c r="J4860">
        <v>3</v>
      </c>
      <c r="K4860" t="s">
        <v>16826</v>
      </c>
      <c r="L4860" t="s">
        <v>16827</v>
      </c>
    </row>
    <row r="4861" spans="1:24" x14ac:dyDescent="0.3">
      <c r="A4861" t="s">
        <v>16804</v>
      </c>
      <c r="B4861" t="s">
        <v>16805</v>
      </c>
      <c r="C4861" t="s">
        <v>14</v>
      </c>
      <c r="D4861">
        <v>39.953313199999997</v>
      </c>
      <c r="E4861">
        <v>-75.156523500000006</v>
      </c>
      <c r="F4861" t="s">
        <v>16806</v>
      </c>
      <c r="G4861">
        <v>319</v>
      </c>
      <c r="H4861">
        <v>3.5</v>
      </c>
      <c r="I4861" t="e">
        <f>-fZMMRuzJvhxmwRPVZCqdg</f>
        <v>#NAME?</v>
      </c>
      <c r="J4861">
        <v>4</v>
      </c>
      <c r="K4861" t="s">
        <v>16828</v>
      </c>
      <c r="L4861" t="s">
        <v>16824</v>
      </c>
    </row>
    <row r="4862" spans="1:24" x14ac:dyDescent="0.3">
      <c r="A4862" t="s">
        <v>16804</v>
      </c>
      <c r="B4862" t="s">
        <v>16805</v>
      </c>
      <c r="C4862" t="s">
        <v>14</v>
      </c>
      <c r="D4862">
        <v>39.953313199999997</v>
      </c>
      <c r="E4862">
        <v>-75.156523500000006</v>
      </c>
      <c r="F4862" t="s">
        <v>16806</v>
      </c>
      <c r="G4862">
        <v>319</v>
      </c>
      <c r="H4862">
        <v>3.5</v>
      </c>
      <c r="I4862" t="s">
        <v>16829</v>
      </c>
      <c r="J4862">
        <v>3</v>
      </c>
      <c r="K4862" t="s">
        <v>16830</v>
      </c>
      <c r="L4862" t="s">
        <v>16831</v>
      </c>
    </row>
    <row r="4863" spans="1:24" x14ac:dyDescent="0.3">
      <c r="A4863" t="s">
        <v>16832</v>
      </c>
      <c r="B4863" t="s">
        <v>16833</v>
      </c>
      <c r="C4863" t="s">
        <v>14</v>
      </c>
      <c r="D4863">
        <v>39.969215699999999</v>
      </c>
      <c r="E4863">
        <v>-75.243086300000002</v>
      </c>
      <c r="F4863" t="s">
        <v>16834</v>
      </c>
      <c r="G4863">
        <v>319</v>
      </c>
      <c r="H4863">
        <v>4</v>
      </c>
      <c r="I4863" t="s">
        <v>16835</v>
      </c>
      <c r="J4863">
        <v>5</v>
      </c>
      <c r="K4863" t="s">
        <v>16836</v>
      </c>
      <c r="L4863" t="s">
        <v>16837</v>
      </c>
    </row>
    <row r="4864" spans="1:24" x14ac:dyDescent="0.3">
      <c r="A4864" t="s">
        <v>16832</v>
      </c>
      <c r="B4864" t="s">
        <v>16833</v>
      </c>
      <c r="C4864" t="s">
        <v>14</v>
      </c>
      <c r="D4864">
        <v>39.969215699999999</v>
      </c>
      <c r="E4864">
        <v>-75.243086300000002</v>
      </c>
      <c r="F4864" t="s">
        <v>16834</v>
      </c>
      <c r="G4864">
        <v>319</v>
      </c>
      <c r="H4864">
        <v>4</v>
      </c>
      <c r="I4864" t="s">
        <v>16838</v>
      </c>
      <c r="J4864">
        <v>5</v>
      </c>
      <c r="K4864" t="s">
        <v>16839</v>
      </c>
      <c r="L4864" t="s">
        <v>16840</v>
      </c>
    </row>
    <row r="4865" spans="1:32" x14ac:dyDescent="0.3">
      <c r="A4865" t="s">
        <v>16832</v>
      </c>
      <c r="B4865" t="s">
        <v>16833</v>
      </c>
      <c r="C4865" t="s">
        <v>14</v>
      </c>
      <c r="D4865">
        <v>39.969215699999999</v>
      </c>
      <c r="E4865">
        <v>-75.243086300000002</v>
      </c>
      <c r="F4865" t="s">
        <v>16834</v>
      </c>
      <c r="G4865">
        <v>319</v>
      </c>
      <c r="H4865">
        <v>4</v>
      </c>
      <c r="I4865" t="s">
        <v>16841</v>
      </c>
      <c r="J4865">
        <v>3</v>
      </c>
      <c r="K4865" t="s">
        <v>16842</v>
      </c>
      <c r="L4865" t="s">
        <v>16843</v>
      </c>
    </row>
    <row r="4866" spans="1:32" x14ac:dyDescent="0.3">
      <c r="A4866" t="s">
        <v>16832</v>
      </c>
      <c r="B4866" t="s">
        <v>16833</v>
      </c>
      <c r="C4866" t="s">
        <v>14</v>
      </c>
      <c r="D4866">
        <v>39.969215699999999</v>
      </c>
      <c r="E4866">
        <v>-75.243086300000002</v>
      </c>
      <c r="F4866" t="s">
        <v>16834</v>
      </c>
      <c r="G4866">
        <v>319</v>
      </c>
      <c r="H4866">
        <v>4</v>
      </c>
      <c r="I4866" t="s">
        <v>16844</v>
      </c>
      <c r="J4866">
        <v>3</v>
      </c>
      <c r="K4866" t="s">
        <v>16845</v>
      </c>
      <c r="L4866" t="s">
        <v>4369</v>
      </c>
    </row>
    <row r="4867" spans="1:32" x14ac:dyDescent="0.3">
      <c r="A4867" t="s">
        <v>16832</v>
      </c>
      <c r="B4867" t="s">
        <v>16833</v>
      </c>
      <c r="C4867" t="s">
        <v>14</v>
      </c>
      <c r="D4867">
        <v>39.969215699999999</v>
      </c>
      <c r="E4867">
        <v>-75.243086300000002</v>
      </c>
      <c r="F4867" t="s">
        <v>16834</v>
      </c>
      <c r="G4867">
        <v>319</v>
      </c>
      <c r="H4867">
        <v>4</v>
      </c>
      <c r="I4867" t="s">
        <v>16846</v>
      </c>
      <c r="J4867">
        <v>5</v>
      </c>
      <c r="K4867" t="s">
        <v>16847</v>
      </c>
      <c r="L4867" t="s">
        <v>16848</v>
      </c>
      <c r="M4867" t="s">
        <v>16849</v>
      </c>
      <c r="N4867" t="s">
        <v>16850</v>
      </c>
      <c r="O4867" t="s">
        <v>16851</v>
      </c>
      <c r="P4867" t="s">
        <v>16852</v>
      </c>
      <c r="Q4867" t="s">
        <v>16853</v>
      </c>
      <c r="R4867" t="s">
        <v>16854</v>
      </c>
      <c r="S4867" t="s">
        <v>16855</v>
      </c>
    </row>
    <row r="4868" spans="1:32" x14ac:dyDescent="0.3">
      <c r="A4868" t="s">
        <v>16832</v>
      </c>
      <c r="B4868" t="s">
        <v>16833</v>
      </c>
      <c r="C4868" t="s">
        <v>14</v>
      </c>
      <c r="D4868">
        <v>39.969215699999999</v>
      </c>
      <c r="E4868">
        <v>-75.243086300000002</v>
      </c>
      <c r="F4868" t="s">
        <v>16834</v>
      </c>
      <c r="G4868">
        <v>319</v>
      </c>
      <c r="H4868">
        <v>4</v>
      </c>
      <c r="I4868" t="s">
        <v>16856</v>
      </c>
      <c r="J4868">
        <v>1</v>
      </c>
      <c r="L4868" t="s">
        <v>16857</v>
      </c>
    </row>
    <row r="4869" spans="1:32" x14ac:dyDescent="0.3">
      <c r="A4869" t="s">
        <v>16832</v>
      </c>
      <c r="B4869" t="s">
        <v>16833</v>
      </c>
      <c r="C4869" t="s">
        <v>14</v>
      </c>
      <c r="D4869">
        <v>39.969215699999999</v>
      </c>
      <c r="E4869">
        <v>-75.243086300000002</v>
      </c>
      <c r="F4869" t="s">
        <v>16834</v>
      </c>
      <c r="G4869">
        <v>319</v>
      </c>
      <c r="H4869">
        <v>4</v>
      </c>
      <c r="I4869" t="s">
        <v>16858</v>
      </c>
      <c r="J4869">
        <v>5</v>
      </c>
      <c r="K4869" t="s">
        <v>16859</v>
      </c>
      <c r="L4869" t="s">
        <v>16860</v>
      </c>
    </row>
    <row r="4870" spans="1:32" x14ac:dyDescent="0.3">
      <c r="A4870" t="s">
        <v>16832</v>
      </c>
      <c r="B4870" t="s">
        <v>16833</v>
      </c>
      <c r="C4870" t="s">
        <v>14</v>
      </c>
      <c r="D4870">
        <v>39.969215699999999</v>
      </c>
      <c r="E4870">
        <v>-75.243086300000002</v>
      </c>
      <c r="F4870" t="s">
        <v>16834</v>
      </c>
      <c r="G4870">
        <v>319</v>
      </c>
      <c r="H4870">
        <v>4</v>
      </c>
      <c r="I4870" t="e">
        <f>-y2QmXj5p8ly5qqAaF9czQ</f>
        <v>#NAME?</v>
      </c>
      <c r="J4870">
        <v>5</v>
      </c>
      <c r="K4870" t="s">
        <v>16861</v>
      </c>
      <c r="L4870" t="s">
        <v>16862</v>
      </c>
    </row>
    <row r="4871" spans="1:32" x14ac:dyDescent="0.3">
      <c r="A4871" t="s">
        <v>16832</v>
      </c>
      <c r="B4871" t="s">
        <v>16833</v>
      </c>
      <c r="C4871" t="s">
        <v>14</v>
      </c>
      <c r="D4871">
        <v>39.969215699999999</v>
      </c>
      <c r="E4871">
        <v>-75.243086300000002</v>
      </c>
      <c r="F4871" t="s">
        <v>16834</v>
      </c>
      <c r="G4871">
        <v>319</v>
      </c>
      <c r="H4871">
        <v>4</v>
      </c>
      <c r="I4871" t="s">
        <v>16863</v>
      </c>
      <c r="J4871">
        <v>3</v>
      </c>
      <c r="K4871" t="s">
        <v>16864</v>
      </c>
      <c r="L4871" t="s">
        <v>16865</v>
      </c>
    </row>
    <row r="4872" spans="1:32" x14ac:dyDescent="0.3">
      <c r="A4872" t="s">
        <v>16832</v>
      </c>
      <c r="B4872" t="s">
        <v>16833</v>
      </c>
      <c r="C4872" t="s">
        <v>14</v>
      </c>
      <c r="D4872">
        <v>39.969215699999999</v>
      </c>
      <c r="E4872">
        <v>-75.243086300000002</v>
      </c>
      <c r="F4872" t="s">
        <v>16834</v>
      </c>
      <c r="G4872">
        <v>319</v>
      </c>
      <c r="H4872">
        <v>4</v>
      </c>
      <c r="I4872" t="s">
        <v>16866</v>
      </c>
      <c r="J4872">
        <v>5</v>
      </c>
      <c r="L4872" t="s">
        <v>16867</v>
      </c>
    </row>
    <row r="4873" spans="1:32" x14ac:dyDescent="0.3">
      <c r="A4873" t="s">
        <v>16868</v>
      </c>
      <c r="B4873" t="s">
        <v>16869</v>
      </c>
      <c r="C4873" t="s">
        <v>14</v>
      </c>
      <c r="D4873">
        <v>39.944989999999997</v>
      </c>
      <c r="E4873">
        <v>-75.161244999999994</v>
      </c>
      <c r="F4873" t="s">
        <v>16870</v>
      </c>
      <c r="G4873">
        <v>318</v>
      </c>
      <c r="H4873">
        <v>3.5</v>
      </c>
      <c r="I4873" t="s">
        <v>16871</v>
      </c>
      <c r="J4873">
        <v>5</v>
      </c>
      <c r="K4873" t="s">
        <v>16872</v>
      </c>
      <c r="L4873" t="s">
        <v>16873</v>
      </c>
    </row>
    <row r="4874" spans="1:32" x14ac:dyDescent="0.3">
      <c r="A4874" t="s">
        <v>16868</v>
      </c>
      <c r="B4874" t="s">
        <v>16869</v>
      </c>
      <c r="C4874" t="s">
        <v>14</v>
      </c>
      <c r="D4874">
        <v>39.944989999999997</v>
      </c>
      <c r="E4874">
        <v>-75.161244999999994</v>
      </c>
      <c r="F4874" t="s">
        <v>16870</v>
      </c>
      <c r="G4874">
        <v>318</v>
      </c>
      <c r="H4874">
        <v>3.5</v>
      </c>
      <c r="I4874" t="s">
        <v>16874</v>
      </c>
      <c r="J4874">
        <v>4</v>
      </c>
      <c r="K4874" t="s">
        <v>16875</v>
      </c>
      <c r="L4874" t="s">
        <v>12850</v>
      </c>
    </row>
    <row r="4875" spans="1:32" x14ac:dyDescent="0.3">
      <c r="A4875" t="s">
        <v>16868</v>
      </c>
      <c r="B4875" t="s">
        <v>16869</v>
      </c>
      <c r="C4875" t="s">
        <v>14</v>
      </c>
      <c r="D4875">
        <v>39.944989999999997</v>
      </c>
      <c r="E4875">
        <v>-75.161244999999994</v>
      </c>
      <c r="F4875" t="s">
        <v>16870</v>
      </c>
      <c r="G4875">
        <v>318</v>
      </c>
      <c r="H4875">
        <v>3.5</v>
      </c>
      <c r="I4875" t="s">
        <v>16876</v>
      </c>
      <c r="J4875">
        <v>3</v>
      </c>
      <c r="K4875" t="s">
        <v>16877</v>
      </c>
      <c r="L4875" t="s">
        <v>16878</v>
      </c>
      <c r="M4875" t="s">
        <v>16879</v>
      </c>
      <c r="N4875" t="s">
        <v>16880</v>
      </c>
      <c r="O4875" t="s">
        <v>16881</v>
      </c>
      <c r="P4875" t="s">
        <v>16882</v>
      </c>
      <c r="Q4875" t="s">
        <v>16883</v>
      </c>
      <c r="R4875" t="s">
        <v>16884</v>
      </c>
      <c r="S4875" t="s">
        <v>16885</v>
      </c>
      <c r="T4875" t="s">
        <v>16886</v>
      </c>
      <c r="U4875" t="s">
        <v>16887</v>
      </c>
      <c r="V4875" t="s">
        <v>16888</v>
      </c>
      <c r="W4875" t="s">
        <v>16889</v>
      </c>
      <c r="X4875" t="s">
        <v>16890</v>
      </c>
      <c r="Y4875" t="s">
        <v>16891</v>
      </c>
      <c r="Z4875" t="s">
        <v>16892</v>
      </c>
      <c r="AA4875" t="s">
        <v>16893</v>
      </c>
      <c r="AB4875" t="s">
        <v>16894</v>
      </c>
      <c r="AC4875" t="s">
        <v>16895</v>
      </c>
      <c r="AD4875" t="s">
        <v>16896</v>
      </c>
      <c r="AE4875" t="s">
        <v>16897</v>
      </c>
      <c r="AF4875" t="s">
        <v>16898</v>
      </c>
    </row>
    <row r="4876" spans="1:32" x14ac:dyDescent="0.3">
      <c r="A4876" t="s">
        <v>16868</v>
      </c>
      <c r="B4876" t="s">
        <v>16869</v>
      </c>
      <c r="C4876" t="s">
        <v>14</v>
      </c>
      <c r="D4876">
        <v>39.944989999999997</v>
      </c>
      <c r="E4876">
        <v>-75.161244999999994</v>
      </c>
      <c r="F4876" t="s">
        <v>16870</v>
      </c>
      <c r="G4876">
        <v>318</v>
      </c>
      <c r="H4876">
        <v>3.5</v>
      </c>
      <c r="I4876" t="s">
        <v>16899</v>
      </c>
      <c r="J4876">
        <v>5</v>
      </c>
      <c r="L4876" t="s">
        <v>16900</v>
      </c>
    </row>
    <row r="4877" spans="1:32" x14ac:dyDescent="0.3">
      <c r="A4877" t="s">
        <v>16868</v>
      </c>
      <c r="B4877" t="s">
        <v>16869</v>
      </c>
      <c r="C4877" t="s">
        <v>14</v>
      </c>
      <c r="D4877">
        <v>39.944989999999997</v>
      </c>
      <c r="E4877">
        <v>-75.161244999999994</v>
      </c>
      <c r="F4877" t="s">
        <v>16870</v>
      </c>
      <c r="G4877">
        <v>318</v>
      </c>
      <c r="H4877">
        <v>3.5</v>
      </c>
      <c r="I4877" t="s">
        <v>16901</v>
      </c>
      <c r="J4877">
        <v>2</v>
      </c>
      <c r="K4877" t="s">
        <v>16902</v>
      </c>
      <c r="L4877" t="s">
        <v>16903</v>
      </c>
    </row>
    <row r="4878" spans="1:32" x14ac:dyDescent="0.3">
      <c r="A4878" t="s">
        <v>16868</v>
      </c>
      <c r="B4878" t="s">
        <v>16869</v>
      </c>
      <c r="C4878" t="s">
        <v>14</v>
      </c>
      <c r="D4878">
        <v>39.944989999999997</v>
      </c>
      <c r="E4878">
        <v>-75.161244999999994</v>
      </c>
      <c r="F4878" t="s">
        <v>16870</v>
      </c>
      <c r="G4878">
        <v>318</v>
      </c>
      <c r="H4878">
        <v>3.5</v>
      </c>
      <c r="I4878" t="s">
        <v>16904</v>
      </c>
      <c r="J4878">
        <v>4</v>
      </c>
      <c r="K4878" t="s">
        <v>16905</v>
      </c>
      <c r="L4878" t="s">
        <v>16906</v>
      </c>
    </row>
    <row r="4879" spans="1:32" x14ac:dyDescent="0.3">
      <c r="A4879" t="s">
        <v>16868</v>
      </c>
      <c r="B4879" t="s">
        <v>16869</v>
      </c>
      <c r="C4879" t="s">
        <v>14</v>
      </c>
      <c r="D4879">
        <v>39.944989999999997</v>
      </c>
      <c r="E4879">
        <v>-75.161244999999994</v>
      </c>
      <c r="F4879" t="s">
        <v>16870</v>
      </c>
      <c r="G4879">
        <v>318</v>
      </c>
      <c r="H4879">
        <v>3.5</v>
      </c>
      <c r="I4879" t="s">
        <v>16907</v>
      </c>
      <c r="J4879">
        <v>5</v>
      </c>
      <c r="K4879" t="s">
        <v>16908</v>
      </c>
      <c r="L4879" t="s">
        <v>16909</v>
      </c>
    </row>
    <row r="4880" spans="1:32" x14ac:dyDescent="0.3">
      <c r="A4880" t="s">
        <v>16868</v>
      </c>
      <c r="B4880" t="s">
        <v>16869</v>
      </c>
      <c r="C4880" t="s">
        <v>14</v>
      </c>
      <c r="D4880">
        <v>39.944989999999997</v>
      </c>
      <c r="E4880">
        <v>-75.161244999999994</v>
      </c>
      <c r="F4880" t="s">
        <v>16870</v>
      </c>
      <c r="G4880">
        <v>318</v>
      </c>
      <c r="H4880">
        <v>3.5</v>
      </c>
      <c r="I4880" t="s">
        <v>16910</v>
      </c>
      <c r="J4880">
        <v>5</v>
      </c>
      <c r="K4880" t="s">
        <v>16911</v>
      </c>
      <c r="L4880" t="s">
        <v>16912</v>
      </c>
    </row>
    <row r="4881" spans="1:33" x14ac:dyDescent="0.3">
      <c r="A4881" t="s">
        <v>16868</v>
      </c>
      <c r="B4881" t="s">
        <v>16869</v>
      </c>
      <c r="C4881" t="s">
        <v>14</v>
      </c>
      <c r="D4881">
        <v>39.944989999999997</v>
      </c>
      <c r="E4881">
        <v>-75.161244999999994</v>
      </c>
      <c r="F4881" t="s">
        <v>16870</v>
      </c>
      <c r="G4881">
        <v>318</v>
      </c>
      <c r="H4881">
        <v>3.5</v>
      </c>
      <c r="I4881" t="s">
        <v>16913</v>
      </c>
      <c r="J4881">
        <v>5</v>
      </c>
      <c r="L4881" t="s">
        <v>16914</v>
      </c>
    </row>
    <row r="4882" spans="1:33" x14ac:dyDescent="0.3">
      <c r="A4882" t="s">
        <v>16868</v>
      </c>
      <c r="B4882" t="s">
        <v>16869</v>
      </c>
      <c r="C4882" t="s">
        <v>14</v>
      </c>
      <c r="D4882">
        <v>39.944989999999997</v>
      </c>
      <c r="E4882">
        <v>-75.161244999999994</v>
      </c>
      <c r="F4882" t="s">
        <v>16870</v>
      </c>
      <c r="G4882">
        <v>318</v>
      </c>
      <c r="H4882">
        <v>3.5</v>
      </c>
      <c r="I4882" t="s">
        <v>16915</v>
      </c>
      <c r="J4882">
        <v>5</v>
      </c>
      <c r="K4882" t="s">
        <v>16916</v>
      </c>
      <c r="L4882" t="s">
        <v>16917</v>
      </c>
    </row>
    <row r="4883" spans="1:33" x14ac:dyDescent="0.3">
      <c r="A4883" t="s">
        <v>16918</v>
      </c>
      <c r="B4883" t="s">
        <v>16919</v>
      </c>
      <c r="C4883" t="s">
        <v>14</v>
      </c>
      <c r="D4883">
        <v>39.970502799999998</v>
      </c>
      <c r="E4883">
        <v>-75.134699299999994</v>
      </c>
      <c r="F4883" t="s">
        <v>16920</v>
      </c>
      <c r="G4883">
        <v>318</v>
      </c>
      <c r="H4883">
        <v>4</v>
      </c>
      <c r="I4883" t="e">
        <f>-fnPbZ_8xtP3spVAq91JWQ</f>
        <v>#NAME?</v>
      </c>
      <c r="J4883">
        <v>4</v>
      </c>
      <c r="K4883" t="s">
        <v>16921</v>
      </c>
      <c r="L4883" t="s">
        <v>10646</v>
      </c>
    </row>
    <row r="4884" spans="1:33" x14ac:dyDescent="0.3">
      <c r="A4884" t="s">
        <v>16918</v>
      </c>
      <c r="B4884" t="s">
        <v>16919</v>
      </c>
      <c r="C4884" t="s">
        <v>14</v>
      </c>
      <c r="D4884">
        <v>39.970502799999998</v>
      </c>
      <c r="E4884">
        <v>-75.134699299999994</v>
      </c>
      <c r="F4884" t="s">
        <v>16920</v>
      </c>
      <c r="G4884">
        <v>318</v>
      </c>
      <c r="H4884">
        <v>4</v>
      </c>
      <c r="I4884" t="s">
        <v>16922</v>
      </c>
      <c r="J4884">
        <v>4</v>
      </c>
      <c r="K4884" t="s">
        <v>16923</v>
      </c>
      <c r="L4884" t="s">
        <v>16924</v>
      </c>
    </row>
    <row r="4885" spans="1:33" x14ac:dyDescent="0.3">
      <c r="A4885" t="s">
        <v>16918</v>
      </c>
      <c r="B4885" t="s">
        <v>16919</v>
      </c>
      <c r="C4885" t="s">
        <v>14</v>
      </c>
      <c r="D4885">
        <v>39.970502799999998</v>
      </c>
      <c r="E4885">
        <v>-75.134699299999994</v>
      </c>
      <c r="F4885" t="s">
        <v>16920</v>
      </c>
      <c r="G4885">
        <v>318</v>
      </c>
      <c r="H4885">
        <v>4</v>
      </c>
      <c r="I4885" t="s">
        <v>16925</v>
      </c>
      <c r="J4885">
        <v>5</v>
      </c>
      <c r="K4885" t="s">
        <v>16926</v>
      </c>
      <c r="L4885" t="s">
        <v>10295</v>
      </c>
    </row>
    <row r="4886" spans="1:33" x14ac:dyDescent="0.3">
      <c r="A4886" t="s">
        <v>16918</v>
      </c>
      <c r="B4886" t="s">
        <v>16919</v>
      </c>
      <c r="C4886" t="s">
        <v>14</v>
      </c>
      <c r="D4886">
        <v>39.970502799999998</v>
      </c>
      <c r="E4886">
        <v>-75.134699299999994</v>
      </c>
      <c r="F4886" t="s">
        <v>16920</v>
      </c>
      <c r="G4886">
        <v>318</v>
      </c>
      <c r="H4886">
        <v>4</v>
      </c>
      <c r="I4886" t="s">
        <v>16927</v>
      </c>
      <c r="J4886">
        <v>5</v>
      </c>
      <c r="K4886" t="s">
        <v>16928</v>
      </c>
      <c r="L4886" t="s">
        <v>16929</v>
      </c>
      <c r="M4886" t="s">
        <v>16930</v>
      </c>
      <c r="N4886" t="s">
        <v>16931</v>
      </c>
      <c r="O4886" t="s">
        <v>16932</v>
      </c>
      <c r="P4886" t="s">
        <v>16933</v>
      </c>
    </row>
    <row r="4887" spans="1:33" x14ac:dyDescent="0.3">
      <c r="A4887" t="s">
        <v>16918</v>
      </c>
      <c r="B4887" t="s">
        <v>16919</v>
      </c>
      <c r="C4887" t="s">
        <v>14</v>
      </c>
      <c r="D4887">
        <v>39.970502799999998</v>
      </c>
      <c r="E4887">
        <v>-75.134699299999994</v>
      </c>
      <c r="F4887" t="s">
        <v>16920</v>
      </c>
      <c r="G4887">
        <v>318</v>
      </c>
      <c r="H4887">
        <v>4</v>
      </c>
      <c r="I4887" t="s">
        <v>16934</v>
      </c>
      <c r="J4887">
        <v>1</v>
      </c>
      <c r="K4887" t="s">
        <v>16935</v>
      </c>
      <c r="L4887" t="s">
        <v>16936</v>
      </c>
    </row>
    <row r="4888" spans="1:33" x14ac:dyDescent="0.3">
      <c r="A4888" t="s">
        <v>16918</v>
      </c>
      <c r="B4888" t="s">
        <v>16919</v>
      </c>
      <c r="C4888" t="s">
        <v>14</v>
      </c>
      <c r="D4888">
        <v>39.970502799999998</v>
      </c>
      <c r="E4888">
        <v>-75.134699299999994</v>
      </c>
      <c r="F4888" t="s">
        <v>16920</v>
      </c>
      <c r="G4888">
        <v>318</v>
      </c>
      <c r="H4888">
        <v>4</v>
      </c>
      <c r="I4888" t="s">
        <v>16937</v>
      </c>
      <c r="J4888">
        <v>2</v>
      </c>
      <c r="L4888" t="s">
        <v>16938</v>
      </c>
    </row>
    <row r="4889" spans="1:33" x14ac:dyDescent="0.3">
      <c r="A4889" t="s">
        <v>16918</v>
      </c>
      <c r="B4889" t="s">
        <v>16919</v>
      </c>
      <c r="C4889" t="s">
        <v>14</v>
      </c>
      <c r="D4889">
        <v>39.970502799999998</v>
      </c>
      <c r="E4889">
        <v>-75.134699299999994</v>
      </c>
      <c r="F4889" t="s">
        <v>16920</v>
      </c>
      <c r="G4889">
        <v>318</v>
      </c>
      <c r="H4889">
        <v>4</v>
      </c>
      <c r="I4889" t="s">
        <v>16939</v>
      </c>
      <c r="J4889">
        <v>5</v>
      </c>
      <c r="K4889" t="s">
        <v>16940</v>
      </c>
      <c r="L4889" t="s">
        <v>16941</v>
      </c>
      <c r="M4889" t="s">
        <v>16942</v>
      </c>
      <c r="N4889" t="s">
        <v>16943</v>
      </c>
      <c r="O4889" t="s">
        <v>16944</v>
      </c>
      <c r="P4889" t="s">
        <v>16945</v>
      </c>
      <c r="Q4889" t="s">
        <v>16946</v>
      </c>
      <c r="R4889" t="s">
        <v>16947</v>
      </c>
      <c r="S4889" t="s">
        <v>16948</v>
      </c>
      <c r="T4889" t="s">
        <v>16949</v>
      </c>
      <c r="U4889" t="s">
        <v>16950</v>
      </c>
      <c r="V4889" t="s">
        <v>16951</v>
      </c>
      <c r="W4889" t="s">
        <v>16952</v>
      </c>
      <c r="X4889" t="s">
        <v>16953</v>
      </c>
      <c r="Y4889" t="s">
        <v>16954</v>
      </c>
      <c r="Z4889" t="s">
        <v>16955</v>
      </c>
      <c r="AA4889" t="s">
        <v>16956</v>
      </c>
      <c r="AB4889" t="s">
        <v>16957</v>
      </c>
      <c r="AC4889" t="s">
        <v>16958</v>
      </c>
      <c r="AD4889" t="s">
        <v>16959</v>
      </c>
      <c r="AE4889" t="s">
        <v>16960</v>
      </c>
      <c r="AF4889" t="s">
        <v>16961</v>
      </c>
      <c r="AG4889" t="s">
        <v>16962</v>
      </c>
    </row>
    <row r="4890" spans="1:33" x14ac:dyDescent="0.3">
      <c r="A4890" t="s">
        <v>16918</v>
      </c>
      <c r="B4890" t="s">
        <v>16919</v>
      </c>
      <c r="C4890" t="s">
        <v>14</v>
      </c>
      <c r="D4890">
        <v>39.970502799999998</v>
      </c>
      <c r="E4890">
        <v>-75.134699299999994</v>
      </c>
      <c r="F4890" t="s">
        <v>16920</v>
      </c>
      <c r="G4890">
        <v>318</v>
      </c>
      <c r="H4890">
        <v>4</v>
      </c>
      <c r="I4890" t="s">
        <v>16963</v>
      </c>
      <c r="J4890">
        <v>5</v>
      </c>
      <c r="L4890" t="s">
        <v>16964</v>
      </c>
    </row>
    <row r="4891" spans="1:33" x14ac:dyDescent="0.3">
      <c r="A4891" t="s">
        <v>16918</v>
      </c>
      <c r="B4891" t="s">
        <v>16919</v>
      </c>
      <c r="C4891" t="s">
        <v>14</v>
      </c>
      <c r="D4891">
        <v>39.970502799999998</v>
      </c>
      <c r="E4891">
        <v>-75.134699299999994</v>
      </c>
      <c r="F4891" t="s">
        <v>16920</v>
      </c>
      <c r="G4891">
        <v>318</v>
      </c>
      <c r="H4891">
        <v>4</v>
      </c>
      <c r="I4891" t="s">
        <v>16965</v>
      </c>
      <c r="J4891">
        <v>5</v>
      </c>
      <c r="K4891" t="s">
        <v>16966</v>
      </c>
      <c r="L4891" t="s">
        <v>16967</v>
      </c>
    </row>
    <row r="4892" spans="1:33" x14ac:dyDescent="0.3">
      <c r="A4892" t="s">
        <v>16918</v>
      </c>
      <c r="B4892" t="s">
        <v>16919</v>
      </c>
      <c r="C4892" t="s">
        <v>14</v>
      </c>
      <c r="D4892">
        <v>39.970502799999998</v>
      </c>
      <c r="E4892">
        <v>-75.134699299999994</v>
      </c>
      <c r="F4892" t="s">
        <v>16920</v>
      </c>
      <c r="G4892">
        <v>318</v>
      </c>
      <c r="H4892">
        <v>4</v>
      </c>
      <c r="I4892" t="s">
        <v>16968</v>
      </c>
      <c r="J4892">
        <v>4</v>
      </c>
      <c r="L4892" t="s">
        <v>16969</v>
      </c>
    </row>
    <row r="4893" spans="1:33" x14ac:dyDescent="0.3">
      <c r="A4893" t="s">
        <v>16970</v>
      </c>
      <c r="B4893" t="s">
        <v>16971</v>
      </c>
      <c r="C4893" t="s">
        <v>14</v>
      </c>
      <c r="D4893">
        <v>39.948506000000002</v>
      </c>
      <c r="E4893">
        <v>-75.143474999999995</v>
      </c>
      <c r="F4893" t="s">
        <v>16972</v>
      </c>
      <c r="G4893">
        <v>318</v>
      </c>
      <c r="H4893">
        <v>3.5</v>
      </c>
      <c r="I4893" t="s">
        <v>16973</v>
      </c>
      <c r="J4893">
        <v>4</v>
      </c>
      <c r="K4893" t="s">
        <v>16974</v>
      </c>
      <c r="L4893" t="s">
        <v>3317</v>
      </c>
    </row>
    <row r="4894" spans="1:33" x14ac:dyDescent="0.3">
      <c r="A4894" t="s">
        <v>16970</v>
      </c>
      <c r="B4894" t="s">
        <v>16971</v>
      </c>
      <c r="C4894" t="s">
        <v>14</v>
      </c>
      <c r="D4894">
        <v>39.948506000000002</v>
      </c>
      <c r="E4894">
        <v>-75.143474999999995</v>
      </c>
      <c r="F4894" t="s">
        <v>16972</v>
      </c>
      <c r="G4894">
        <v>318</v>
      </c>
      <c r="H4894">
        <v>3.5</v>
      </c>
      <c r="I4894" t="s">
        <v>16975</v>
      </c>
      <c r="J4894">
        <v>4</v>
      </c>
      <c r="K4894" t="s">
        <v>16976</v>
      </c>
      <c r="L4894" t="s">
        <v>16977</v>
      </c>
      <c r="M4894" t="s">
        <v>16978</v>
      </c>
      <c r="N4894" t="s">
        <v>16979</v>
      </c>
      <c r="O4894" t="s">
        <v>16980</v>
      </c>
      <c r="P4894" t="s">
        <v>16981</v>
      </c>
      <c r="Q4894" t="s">
        <v>16982</v>
      </c>
      <c r="R4894" t="s">
        <v>16983</v>
      </c>
      <c r="S4894" t="s">
        <v>16984</v>
      </c>
      <c r="T4894" t="s">
        <v>16985</v>
      </c>
    </row>
    <row r="4895" spans="1:33" x14ac:dyDescent="0.3">
      <c r="A4895" t="s">
        <v>16970</v>
      </c>
      <c r="B4895" t="s">
        <v>16971</v>
      </c>
      <c r="C4895" t="s">
        <v>14</v>
      </c>
      <c r="D4895">
        <v>39.948506000000002</v>
      </c>
      <c r="E4895">
        <v>-75.143474999999995</v>
      </c>
      <c r="F4895" t="s">
        <v>16972</v>
      </c>
      <c r="G4895">
        <v>318</v>
      </c>
      <c r="H4895">
        <v>3.5</v>
      </c>
      <c r="I4895" t="s">
        <v>16986</v>
      </c>
      <c r="J4895">
        <v>2</v>
      </c>
      <c r="K4895" t="s">
        <v>16987</v>
      </c>
      <c r="L4895" t="s">
        <v>16988</v>
      </c>
    </row>
    <row r="4896" spans="1:33" x14ac:dyDescent="0.3">
      <c r="A4896" t="s">
        <v>16970</v>
      </c>
      <c r="B4896" t="s">
        <v>16971</v>
      </c>
      <c r="C4896" t="s">
        <v>14</v>
      </c>
      <c r="D4896">
        <v>39.948506000000002</v>
      </c>
      <c r="E4896">
        <v>-75.143474999999995</v>
      </c>
      <c r="F4896" t="s">
        <v>16972</v>
      </c>
      <c r="G4896">
        <v>318</v>
      </c>
      <c r="H4896">
        <v>3.5</v>
      </c>
      <c r="I4896" t="s">
        <v>16989</v>
      </c>
      <c r="J4896">
        <v>4</v>
      </c>
      <c r="K4896" t="s">
        <v>16990</v>
      </c>
      <c r="L4896" t="s">
        <v>16991</v>
      </c>
    </row>
    <row r="4897" spans="1:12" x14ac:dyDescent="0.3">
      <c r="A4897" t="s">
        <v>16970</v>
      </c>
      <c r="B4897" t="s">
        <v>16971</v>
      </c>
      <c r="C4897" t="s">
        <v>14</v>
      </c>
      <c r="D4897">
        <v>39.948506000000002</v>
      </c>
      <c r="E4897">
        <v>-75.143474999999995</v>
      </c>
      <c r="F4897" t="s">
        <v>16972</v>
      </c>
      <c r="G4897">
        <v>318</v>
      </c>
      <c r="H4897">
        <v>3.5</v>
      </c>
      <c r="I4897" t="s">
        <v>16992</v>
      </c>
      <c r="J4897">
        <v>4</v>
      </c>
      <c r="K4897" t="s">
        <v>16993</v>
      </c>
      <c r="L4897" t="s">
        <v>16994</v>
      </c>
    </row>
    <row r="4898" spans="1:12" x14ac:dyDescent="0.3">
      <c r="A4898" t="s">
        <v>16970</v>
      </c>
      <c r="B4898" t="s">
        <v>16971</v>
      </c>
      <c r="C4898" t="s">
        <v>14</v>
      </c>
      <c r="D4898">
        <v>39.948506000000002</v>
      </c>
      <c r="E4898">
        <v>-75.143474999999995</v>
      </c>
      <c r="F4898" t="s">
        <v>16972</v>
      </c>
      <c r="G4898">
        <v>318</v>
      </c>
      <c r="H4898">
        <v>3.5</v>
      </c>
      <c r="I4898" t="s">
        <v>16995</v>
      </c>
      <c r="J4898">
        <v>3</v>
      </c>
      <c r="K4898" t="s">
        <v>16996</v>
      </c>
      <c r="L4898" t="s">
        <v>15614</v>
      </c>
    </row>
    <row r="4899" spans="1:12" x14ac:dyDescent="0.3">
      <c r="A4899" t="s">
        <v>16970</v>
      </c>
      <c r="B4899" t="s">
        <v>16971</v>
      </c>
      <c r="C4899" t="s">
        <v>14</v>
      </c>
      <c r="D4899">
        <v>39.948506000000002</v>
      </c>
      <c r="E4899">
        <v>-75.143474999999995</v>
      </c>
      <c r="F4899" t="s">
        <v>16972</v>
      </c>
      <c r="G4899">
        <v>318</v>
      </c>
      <c r="H4899">
        <v>3.5</v>
      </c>
      <c r="I4899" t="s">
        <v>16997</v>
      </c>
      <c r="J4899">
        <v>4</v>
      </c>
      <c r="K4899" t="s">
        <v>16998</v>
      </c>
      <c r="L4899" t="s">
        <v>16999</v>
      </c>
    </row>
    <row r="4900" spans="1:12" x14ac:dyDescent="0.3">
      <c r="A4900" t="s">
        <v>16970</v>
      </c>
      <c r="B4900" t="s">
        <v>16971</v>
      </c>
      <c r="C4900" t="s">
        <v>14</v>
      </c>
      <c r="D4900">
        <v>39.948506000000002</v>
      </c>
      <c r="E4900">
        <v>-75.143474999999995</v>
      </c>
      <c r="F4900" t="s">
        <v>16972</v>
      </c>
      <c r="G4900">
        <v>318</v>
      </c>
      <c r="H4900">
        <v>3.5</v>
      </c>
      <c r="I4900" t="s">
        <v>17000</v>
      </c>
      <c r="J4900">
        <v>4</v>
      </c>
      <c r="K4900" t="s">
        <v>17001</v>
      </c>
      <c r="L4900" t="s">
        <v>17002</v>
      </c>
    </row>
    <row r="4901" spans="1:12" x14ac:dyDescent="0.3">
      <c r="A4901" t="s">
        <v>16970</v>
      </c>
      <c r="B4901" t="s">
        <v>16971</v>
      </c>
      <c r="C4901" t="s">
        <v>14</v>
      </c>
      <c r="D4901">
        <v>39.948506000000002</v>
      </c>
      <c r="E4901">
        <v>-75.143474999999995</v>
      </c>
      <c r="F4901" t="s">
        <v>16972</v>
      </c>
      <c r="G4901">
        <v>318</v>
      </c>
      <c r="H4901">
        <v>3.5</v>
      </c>
      <c r="I4901" t="s">
        <v>17003</v>
      </c>
      <c r="J4901">
        <v>4</v>
      </c>
      <c r="L4901" t="s">
        <v>17004</v>
      </c>
    </row>
    <row r="4902" spans="1:12" x14ac:dyDescent="0.3">
      <c r="A4902" t="s">
        <v>16970</v>
      </c>
      <c r="B4902" t="s">
        <v>16971</v>
      </c>
      <c r="C4902" t="s">
        <v>14</v>
      </c>
      <c r="D4902">
        <v>39.948506000000002</v>
      </c>
      <c r="E4902">
        <v>-75.143474999999995</v>
      </c>
      <c r="F4902" t="s">
        <v>16972</v>
      </c>
      <c r="G4902">
        <v>318</v>
      </c>
      <c r="H4902">
        <v>3.5</v>
      </c>
      <c r="I4902" t="s">
        <v>17005</v>
      </c>
      <c r="J4902">
        <v>4</v>
      </c>
      <c r="K4902" t="s">
        <v>17006</v>
      </c>
      <c r="L4902" t="s">
        <v>10955</v>
      </c>
    </row>
    <row r="4903" spans="1:12" x14ac:dyDescent="0.3">
      <c r="A4903" t="s">
        <v>17007</v>
      </c>
      <c r="B4903" t="s">
        <v>17008</v>
      </c>
      <c r="C4903" t="s">
        <v>14</v>
      </c>
      <c r="D4903">
        <v>39.955477100000003</v>
      </c>
      <c r="E4903">
        <v>-75.157298699999998</v>
      </c>
      <c r="F4903" t="s">
        <v>17009</v>
      </c>
      <c r="G4903">
        <v>318</v>
      </c>
      <c r="H4903">
        <v>3.5</v>
      </c>
      <c r="I4903" t="s">
        <v>17010</v>
      </c>
      <c r="J4903">
        <v>3</v>
      </c>
      <c r="K4903" t="s">
        <v>17011</v>
      </c>
      <c r="L4903" t="s">
        <v>17012</v>
      </c>
    </row>
    <row r="4904" spans="1:12" x14ac:dyDescent="0.3">
      <c r="A4904" t="s">
        <v>17007</v>
      </c>
      <c r="B4904" t="s">
        <v>17008</v>
      </c>
      <c r="C4904" t="s">
        <v>14</v>
      </c>
      <c r="D4904">
        <v>39.955477100000003</v>
      </c>
      <c r="E4904">
        <v>-75.157298699999998</v>
      </c>
      <c r="F4904" t="s">
        <v>17009</v>
      </c>
      <c r="G4904">
        <v>318</v>
      </c>
      <c r="H4904">
        <v>3.5</v>
      </c>
      <c r="I4904" t="s">
        <v>17013</v>
      </c>
      <c r="J4904">
        <v>4</v>
      </c>
      <c r="K4904" t="s">
        <v>17014</v>
      </c>
      <c r="L4904" t="s">
        <v>17015</v>
      </c>
    </row>
    <row r="4905" spans="1:12" x14ac:dyDescent="0.3">
      <c r="A4905" t="s">
        <v>17007</v>
      </c>
      <c r="B4905" t="s">
        <v>17008</v>
      </c>
      <c r="C4905" t="s">
        <v>14</v>
      </c>
      <c r="D4905">
        <v>39.955477100000003</v>
      </c>
      <c r="E4905">
        <v>-75.157298699999998</v>
      </c>
      <c r="F4905" t="s">
        <v>17009</v>
      </c>
      <c r="G4905">
        <v>318</v>
      </c>
      <c r="H4905">
        <v>3.5</v>
      </c>
      <c r="I4905" t="s">
        <v>17016</v>
      </c>
      <c r="J4905">
        <v>3</v>
      </c>
      <c r="K4905" t="s">
        <v>17017</v>
      </c>
      <c r="L4905" t="s">
        <v>7122</v>
      </c>
    </row>
    <row r="4906" spans="1:12" x14ac:dyDescent="0.3">
      <c r="A4906" t="s">
        <v>17007</v>
      </c>
      <c r="B4906" t="s">
        <v>17008</v>
      </c>
      <c r="C4906" t="s">
        <v>14</v>
      </c>
      <c r="D4906">
        <v>39.955477100000003</v>
      </c>
      <c r="E4906">
        <v>-75.157298699999998</v>
      </c>
      <c r="F4906" t="s">
        <v>17009</v>
      </c>
      <c r="G4906">
        <v>318</v>
      </c>
      <c r="H4906">
        <v>3.5</v>
      </c>
      <c r="I4906" t="s">
        <v>17018</v>
      </c>
      <c r="J4906">
        <v>1</v>
      </c>
      <c r="K4906" t="s">
        <v>17019</v>
      </c>
      <c r="L4906" t="s">
        <v>17020</v>
      </c>
    </row>
    <row r="4907" spans="1:12" x14ac:dyDescent="0.3">
      <c r="A4907" t="s">
        <v>17007</v>
      </c>
      <c r="B4907" t="s">
        <v>17008</v>
      </c>
      <c r="C4907" t="s">
        <v>14</v>
      </c>
      <c r="D4907">
        <v>39.955477100000003</v>
      </c>
      <c r="E4907">
        <v>-75.157298699999998</v>
      </c>
      <c r="F4907" t="s">
        <v>17009</v>
      </c>
      <c r="G4907">
        <v>318</v>
      </c>
      <c r="H4907">
        <v>3.5</v>
      </c>
      <c r="I4907" t="s">
        <v>17021</v>
      </c>
      <c r="J4907">
        <v>4</v>
      </c>
      <c r="L4907" t="s">
        <v>17022</v>
      </c>
    </row>
    <row r="4908" spans="1:12" x14ac:dyDescent="0.3">
      <c r="A4908" t="s">
        <v>17007</v>
      </c>
      <c r="B4908" t="s">
        <v>17008</v>
      </c>
      <c r="C4908" t="s">
        <v>14</v>
      </c>
      <c r="D4908">
        <v>39.955477100000003</v>
      </c>
      <c r="E4908">
        <v>-75.157298699999998</v>
      </c>
      <c r="F4908" t="s">
        <v>17009</v>
      </c>
      <c r="G4908">
        <v>318</v>
      </c>
      <c r="H4908">
        <v>3.5</v>
      </c>
      <c r="I4908" t="s">
        <v>17023</v>
      </c>
      <c r="J4908">
        <v>4</v>
      </c>
      <c r="K4908" t="s">
        <v>17024</v>
      </c>
      <c r="L4908" t="s">
        <v>17025</v>
      </c>
    </row>
    <row r="4909" spans="1:12" x14ac:dyDescent="0.3">
      <c r="A4909" t="s">
        <v>17007</v>
      </c>
      <c r="B4909" t="s">
        <v>17008</v>
      </c>
      <c r="C4909" t="s">
        <v>14</v>
      </c>
      <c r="D4909">
        <v>39.955477100000003</v>
      </c>
      <c r="E4909">
        <v>-75.157298699999998</v>
      </c>
      <c r="F4909" t="s">
        <v>17009</v>
      </c>
      <c r="G4909">
        <v>318</v>
      </c>
      <c r="H4909">
        <v>3.5</v>
      </c>
      <c r="I4909" t="s">
        <v>17026</v>
      </c>
      <c r="J4909">
        <v>5</v>
      </c>
      <c r="K4909" t="s">
        <v>17027</v>
      </c>
      <c r="L4909" t="s">
        <v>401</v>
      </c>
    </row>
    <row r="4910" spans="1:12" x14ac:dyDescent="0.3">
      <c r="A4910" t="s">
        <v>17007</v>
      </c>
      <c r="B4910" t="s">
        <v>17008</v>
      </c>
      <c r="C4910" t="s">
        <v>14</v>
      </c>
      <c r="D4910">
        <v>39.955477100000003</v>
      </c>
      <c r="E4910">
        <v>-75.157298699999998</v>
      </c>
      <c r="F4910" t="s">
        <v>17009</v>
      </c>
      <c r="G4910">
        <v>318</v>
      </c>
      <c r="H4910">
        <v>3.5</v>
      </c>
      <c r="I4910" t="s">
        <v>17028</v>
      </c>
      <c r="J4910">
        <v>2</v>
      </c>
      <c r="K4910" t="s">
        <v>17029</v>
      </c>
      <c r="L4910" t="s">
        <v>17030</v>
      </c>
    </row>
    <row r="4911" spans="1:12" x14ac:dyDescent="0.3">
      <c r="A4911" t="s">
        <v>17007</v>
      </c>
      <c r="B4911" t="s">
        <v>17008</v>
      </c>
      <c r="C4911" t="s">
        <v>14</v>
      </c>
      <c r="D4911">
        <v>39.955477100000003</v>
      </c>
      <c r="E4911">
        <v>-75.157298699999998</v>
      </c>
      <c r="F4911" t="s">
        <v>17009</v>
      </c>
      <c r="G4911">
        <v>318</v>
      </c>
      <c r="H4911">
        <v>3.5</v>
      </c>
      <c r="I4911" t="s">
        <v>17031</v>
      </c>
      <c r="J4911">
        <v>5</v>
      </c>
      <c r="L4911" t="s">
        <v>8221</v>
      </c>
    </row>
    <row r="4912" spans="1:12" x14ac:dyDescent="0.3">
      <c r="A4912" t="s">
        <v>17007</v>
      </c>
      <c r="B4912" t="s">
        <v>17008</v>
      </c>
      <c r="C4912" t="s">
        <v>14</v>
      </c>
      <c r="D4912">
        <v>39.955477100000003</v>
      </c>
      <c r="E4912">
        <v>-75.157298699999998</v>
      </c>
      <c r="F4912" t="s">
        <v>17009</v>
      </c>
      <c r="G4912">
        <v>318</v>
      </c>
      <c r="H4912">
        <v>3.5</v>
      </c>
      <c r="I4912" t="s">
        <v>17032</v>
      </c>
      <c r="J4912">
        <v>5</v>
      </c>
      <c r="K4912" t="s">
        <v>17033</v>
      </c>
      <c r="L4912" t="e">
        <f>-g8Cl0OINIPcGf1gZsyjlw</f>
        <v>#NAME?</v>
      </c>
    </row>
    <row r="4913" spans="1:25" x14ac:dyDescent="0.3">
      <c r="A4913" t="e">
        <f t="shared" ref="A4913:A4922" si="7">-UJ7ZTb3zfmqZogmy3fnGg</f>
        <v>#NAME?</v>
      </c>
      <c r="B4913" t="s">
        <v>17034</v>
      </c>
      <c r="C4913" t="s">
        <v>14</v>
      </c>
      <c r="D4913">
        <v>39.949083999999999</v>
      </c>
      <c r="E4913">
        <v>-75.167867000000001</v>
      </c>
      <c r="F4913" t="s">
        <v>17035</v>
      </c>
      <c r="G4913">
        <v>318</v>
      </c>
      <c r="H4913">
        <v>3</v>
      </c>
      <c r="I4913" t="s">
        <v>17036</v>
      </c>
      <c r="J4913">
        <v>3</v>
      </c>
      <c r="K4913" t="s">
        <v>17037</v>
      </c>
      <c r="L4913" t="s">
        <v>17038</v>
      </c>
    </row>
    <row r="4914" spans="1:25" x14ac:dyDescent="0.3">
      <c r="A4914" t="e">
        <f t="shared" si="7"/>
        <v>#NAME?</v>
      </c>
      <c r="B4914" t="s">
        <v>17034</v>
      </c>
      <c r="C4914" t="s">
        <v>14</v>
      </c>
      <c r="D4914">
        <v>39.949083999999999</v>
      </c>
      <c r="E4914">
        <v>-75.167867000000001</v>
      </c>
      <c r="F4914" t="s">
        <v>17035</v>
      </c>
      <c r="G4914">
        <v>318</v>
      </c>
      <c r="H4914">
        <v>3</v>
      </c>
      <c r="I4914" t="s">
        <v>17039</v>
      </c>
      <c r="J4914">
        <v>5</v>
      </c>
      <c r="L4914" t="s">
        <v>17040</v>
      </c>
    </row>
    <row r="4915" spans="1:25" x14ac:dyDescent="0.3">
      <c r="A4915" t="e">
        <f t="shared" si="7"/>
        <v>#NAME?</v>
      </c>
      <c r="B4915" t="s">
        <v>17034</v>
      </c>
      <c r="C4915" t="s">
        <v>14</v>
      </c>
      <c r="D4915">
        <v>39.949083999999999</v>
      </c>
      <c r="E4915">
        <v>-75.167867000000001</v>
      </c>
      <c r="F4915" t="s">
        <v>17035</v>
      </c>
      <c r="G4915">
        <v>318</v>
      </c>
      <c r="H4915">
        <v>3</v>
      </c>
      <c r="I4915" t="s">
        <v>17041</v>
      </c>
      <c r="J4915">
        <v>3</v>
      </c>
      <c r="K4915" t="s">
        <v>17042</v>
      </c>
      <c r="L4915" t="s">
        <v>1237</v>
      </c>
    </row>
    <row r="4916" spans="1:25" x14ac:dyDescent="0.3">
      <c r="A4916" t="e">
        <f t="shared" si="7"/>
        <v>#NAME?</v>
      </c>
      <c r="B4916" t="s">
        <v>17034</v>
      </c>
      <c r="C4916" t="s">
        <v>14</v>
      </c>
      <c r="D4916">
        <v>39.949083999999999</v>
      </c>
      <c r="E4916">
        <v>-75.167867000000001</v>
      </c>
      <c r="F4916" t="s">
        <v>17035</v>
      </c>
      <c r="G4916">
        <v>318</v>
      </c>
      <c r="H4916">
        <v>3</v>
      </c>
      <c r="I4916" t="s">
        <v>17043</v>
      </c>
      <c r="J4916">
        <v>4</v>
      </c>
      <c r="K4916" t="s">
        <v>17044</v>
      </c>
      <c r="L4916" t="s">
        <v>17045</v>
      </c>
    </row>
    <row r="4917" spans="1:25" x14ac:dyDescent="0.3">
      <c r="A4917" t="e">
        <f t="shared" si="7"/>
        <v>#NAME?</v>
      </c>
      <c r="B4917" t="s">
        <v>17034</v>
      </c>
      <c r="C4917" t="s">
        <v>14</v>
      </c>
      <c r="D4917">
        <v>39.949083999999999</v>
      </c>
      <c r="E4917">
        <v>-75.167867000000001</v>
      </c>
      <c r="F4917" t="s">
        <v>17035</v>
      </c>
      <c r="G4917">
        <v>318</v>
      </c>
      <c r="H4917">
        <v>3</v>
      </c>
      <c r="I4917" t="s">
        <v>17046</v>
      </c>
      <c r="J4917">
        <v>3</v>
      </c>
      <c r="K4917" t="s">
        <v>17047</v>
      </c>
      <c r="L4917" t="s">
        <v>6245</v>
      </c>
    </row>
    <row r="4918" spans="1:25" x14ac:dyDescent="0.3">
      <c r="A4918" t="e">
        <f t="shared" si="7"/>
        <v>#NAME?</v>
      </c>
      <c r="B4918" t="s">
        <v>17034</v>
      </c>
      <c r="C4918" t="s">
        <v>14</v>
      </c>
      <c r="D4918">
        <v>39.949083999999999</v>
      </c>
      <c r="E4918">
        <v>-75.167867000000001</v>
      </c>
      <c r="F4918" t="s">
        <v>17035</v>
      </c>
      <c r="G4918">
        <v>318</v>
      </c>
      <c r="H4918">
        <v>3</v>
      </c>
      <c r="I4918" t="s">
        <v>17048</v>
      </c>
      <c r="J4918">
        <v>5</v>
      </c>
      <c r="K4918" t="s">
        <v>17049</v>
      </c>
      <c r="L4918" t="s">
        <v>17050</v>
      </c>
    </row>
    <row r="4919" spans="1:25" x14ac:dyDescent="0.3">
      <c r="A4919" t="e">
        <f t="shared" si="7"/>
        <v>#NAME?</v>
      </c>
      <c r="B4919" t="s">
        <v>17034</v>
      </c>
      <c r="C4919" t="s">
        <v>14</v>
      </c>
      <c r="D4919">
        <v>39.949083999999999</v>
      </c>
      <c r="E4919">
        <v>-75.167867000000001</v>
      </c>
      <c r="F4919" t="s">
        <v>17035</v>
      </c>
      <c r="G4919">
        <v>318</v>
      </c>
      <c r="H4919">
        <v>3</v>
      </c>
      <c r="I4919" t="s">
        <v>17051</v>
      </c>
      <c r="J4919">
        <v>1</v>
      </c>
      <c r="K4919" t="s">
        <v>17052</v>
      </c>
      <c r="L4919" t="s">
        <v>17053</v>
      </c>
    </row>
    <row r="4920" spans="1:25" x14ac:dyDescent="0.3">
      <c r="A4920" t="e">
        <f t="shared" si="7"/>
        <v>#NAME?</v>
      </c>
      <c r="B4920" t="s">
        <v>17034</v>
      </c>
      <c r="C4920" t="s">
        <v>14</v>
      </c>
      <c r="D4920">
        <v>39.949083999999999</v>
      </c>
      <c r="E4920">
        <v>-75.167867000000001</v>
      </c>
      <c r="F4920" t="s">
        <v>17035</v>
      </c>
      <c r="G4920">
        <v>318</v>
      </c>
      <c r="H4920">
        <v>3</v>
      </c>
      <c r="I4920" t="s">
        <v>17054</v>
      </c>
      <c r="J4920">
        <v>2</v>
      </c>
      <c r="K4920" t="s">
        <v>17055</v>
      </c>
      <c r="L4920" t="s">
        <v>17056</v>
      </c>
    </row>
    <row r="4921" spans="1:25" x14ac:dyDescent="0.3">
      <c r="A4921" t="e">
        <f t="shared" si="7"/>
        <v>#NAME?</v>
      </c>
      <c r="B4921" t="s">
        <v>17034</v>
      </c>
      <c r="C4921" t="s">
        <v>14</v>
      </c>
      <c r="D4921">
        <v>39.949083999999999</v>
      </c>
      <c r="E4921">
        <v>-75.167867000000001</v>
      </c>
      <c r="F4921" t="s">
        <v>17035</v>
      </c>
      <c r="G4921">
        <v>318</v>
      </c>
      <c r="H4921">
        <v>3</v>
      </c>
      <c r="I4921" t="e">
        <f>-iIspD14IJNY2eXft_EO_w</f>
        <v>#NAME?</v>
      </c>
      <c r="J4921">
        <v>3</v>
      </c>
      <c r="K4921" t="s">
        <v>17057</v>
      </c>
      <c r="L4921" t="s">
        <v>8476</v>
      </c>
    </row>
    <row r="4922" spans="1:25" x14ac:dyDescent="0.3">
      <c r="A4922" t="e">
        <f t="shared" si="7"/>
        <v>#NAME?</v>
      </c>
      <c r="B4922" t="s">
        <v>17034</v>
      </c>
      <c r="C4922" t="s">
        <v>14</v>
      </c>
      <c r="D4922">
        <v>39.949083999999999</v>
      </c>
      <c r="E4922">
        <v>-75.167867000000001</v>
      </c>
      <c r="F4922" t="s">
        <v>17035</v>
      </c>
      <c r="G4922">
        <v>318</v>
      </c>
      <c r="H4922">
        <v>3</v>
      </c>
      <c r="I4922" t="s">
        <v>17058</v>
      </c>
      <c r="J4922">
        <v>3</v>
      </c>
      <c r="K4922" t="s">
        <v>17059</v>
      </c>
      <c r="L4922" t="s">
        <v>17060</v>
      </c>
    </row>
    <row r="4923" spans="1:25" x14ac:dyDescent="0.3">
      <c r="A4923" t="s">
        <v>17061</v>
      </c>
      <c r="B4923" t="s">
        <v>17062</v>
      </c>
      <c r="C4923" t="s">
        <v>14</v>
      </c>
      <c r="D4923">
        <v>39.950278599999997</v>
      </c>
      <c r="E4923">
        <v>-75.166964500000006</v>
      </c>
      <c r="F4923" t="s">
        <v>17063</v>
      </c>
      <c r="G4923">
        <v>317</v>
      </c>
      <c r="H4923">
        <v>3</v>
      </c>
      <c r="I4923" t="s">
        <v>17064</v>
      </c>
      <c r="J4923">
        <v>2</v>
      </c>
      <c r="K4923" t="s">
        <v>17065</v>
      </c>
      <c r="L4923" t="s">
        <v>3050</v>
      </c>
    </row>
    <row r="4924" spans="1:25" x14ac:dyDescent="0.3">
      <c r="A4924" t="s">
        <v>17061</v>
      </c>
      <c r="B4924" t="s">
        <v>17062</v>
      </c>
      <c r="C4924" t="s">
        <v>14</v>
      </c>
      <c r="D4924">
        <v>39.950278599999997</v>
      </c>
      <c r="E4924">
        <v>-75.166964500000006</v>
      </c>
      <c r="F4924" t="s">
        <v>17063</v>
      </c>
      <c r="G4924">
        <v>317</v>
      </c>
      <c r="H4924">
        <v>3</v>
      </c>
      <c r="I4924" t="s">
        <v>17066</v>
      </c>
      <c r="J4924">
        <v>4</v>
      </c>
      <c r="K4924" t="s">
        <v>17067</v>
      </c>
      <c r="L4924" t="s">
        <v>17068</v>
      </c>
    </row>
    <row r="4925" spans="1:25" x14ac:dyDescent="0.3">
      <c r="A4925" t="s">
        <v>17061</v>
      </c>
      <c r="B4925" t="s">
        <v>17062</v>
      </c>
      <c r="C4925" t="s">
        <v>14</v>
      </c>
      <c r="D4925">
        <v>39.950278599999997</v>
      </c>
      <c r="E4925">
        <v>-75.166964500000006</v>
      </c>
      <c r="F4925" t="s">
        <v>17063</v>
      </c>
      <c r="G4925">
        <v>317</v>
      </c>
      <c r="H4925">
        <v>3</v>
      </c>
      <c r="I4925" t="s">
        <v>17069</v>
      </c>
      <c r="J4925">
        <v>4</v>
      </c>
      <c r="K4925" t="s">
        <v>17070</v>
      </c>
      <c r="L4925" t="s">
        <v>17071</v>
      </c>
      <c r="M4925" t="s">
        <v>17072</v>
      </c>
      <c r="N4925" t="s">
        <v>17073</v>
      </c>
      <c r="O4925" t="s">
        <v>17074</v>
      </c>
      <c r="P4925" t="s">
        <v>17075</v>
      </c>
      <c r="Q4925" t="s">
        <v>17076</v>
      </c>
      <c r="R4925" t="s">
        <v>17077</v>
      </c>
      <c r="S4925" t="s">
        <v>17078</v>
      </c>
      <c r="T4925" t="s">
        <v>17079</v>
      </c>
      <c r="U4925" t="s">
        <v>17080</v>
      </c>
      <c r="V4925" t="s">
        <v>17081</v>
      </c>
      <c r="W4925" t="s">
        <v>17082</v>
      </c>
      <c r="X4925" t="s">
        <v>17083</v>
      </c>
      <c r="Y4925" t="s">
        <v>13942</v>
      </c>
    </row>
    <row r="4926" spans="1:25" x14ac:dyDescent="0.3">
      <c r="A4926" t="s">
        <v>17061</v>
      </c>
      <c r="B4926" t="s">
        <v>17062</v>
      </c>
      <c r="C4926" t="s">
        <v>14</v>
      </c>
      <c r="D4926">
        <v>39.950278599999997</v>
      </c>
      <c r="E4926">
        <v>-75.166964500000006</v>
      </c>
      <c r="F4926" t="s">
        <v>17063</v>
      </c>
      <c r="G4926">
        <v>317</v>
      </c>
      <c r="H4926">
        <v>3</v>
      </c>
      <c r="I4926" t="s">
        <v>17084</v>
      </c>
      <c r="J4926">
        <v>2</v>
      </c>
      <c r="K4926" t="s">
        <v>17085</v>
      </c>
      <c r="L4926" t="s">
        <v>17086</v>
      </c>
      <c r="M4926" t="s">
        <v>17087</v>
      </c>
      <c r="N4926" t="s">
        <v>17088</v>
      </c>
      <c r="O4926" t="s">
        <v>17089</v>
      </c>
      <c r="P4926" t="s">
        <v>17090</v>
      </c>
      <c r="Q4926" t="s">
        <v>17091</v>
      </c>
      <c r="R4926" t="s">
        <v>17092</v>
      </c>
      <c r="S4926" t="s">
        <v>17093</v>
      </c>
      <c r="T4926" t="s">
        <v>17094</v>
      </c>
      <c r="U4926" t="s">
        <v>17095</v>
      </c>
      <c r="V4926" t="s">
        <v>17096</v>
      </c>
      <c r="W4926" t="s">
        <v>17097</v>
      </c>
      <c r="X4926" t="s">
        <v>17098</v>
      </c>
      <c r="Y4926" t="s">
        <v>2438</v>
      </c>
    </row>
    <row r="4927" spans="1:25" x14ac:dyDescent="0.3">
      <c r="A4927" t="s">
        <v>17061</v>
      </c>
      <c r="B4927" t="s">
        <v>17062</v>
      </c>
      <c r="C4927" t="s">
        <v>14</v>
      </c>
      <c r="D4927">
        <v>39.950278599999997</v>
      </c>
      <c r="E4927">
        <v>-75.166964500000006</v>
      </c>
      <c r="F4927" t="s">
        <v>17063</v>
      </c>
      <c r="G4927">
        <v>317</v>
      </c>
      <c r="H4927">
        <v>3</v>
      </c>
      <c r="I4927" t="s">
        <v>17099</v>
      </c>
      <c r="J4927">
        <v>3</v>
      </c>
      <c r="K4927" t="s">
        <v>17100</v>
      </c>
      <c r="L4927" t="s">
        <v>17101</v>
      </c>
    </row>
    <row r="4928" spans="1:25" x14ac:dyDescent="0.3">
      <c r="A4928" t="s">
        <v>17061</v>
      </c>
      <c r="B4928" t="s">
        <v>17062</v>
      </c>
      <c r="C4928" t="s">
        <v>14</v>
      </c>
      <c r="D4928">
        <v>39.950278599999997</v>
      </c>
      <c r="E4928">
        <v>-75.166964500000006</v>
      </c>
      <c r="F4928" t="s">
        <v>17063</v>
      </c>
      <c r="G4928">
        <v>317</v>
      </c>
      <c r="H4928">
        <v>3</v>
      </c>
      <c r="I4928" t="s">
        <v>17102</v>
      </c>
      <c r="J4928">
        <v>5</v>
      </c>
      <c r="K4928" t="s">
        <v>17103</v>
      </c>
      <c r="L4928" t="s">
        <v>17104</v>
      </c>
    </row>
    <row r="4929" spans="1:19" x14ac:dyDescent="0.3">
      <c r="A4929" t="s">
        <v>17061</v>
      </c>
      <c r="B4929" t="s">
        <v>17062</v>
      </c>
      <c r="C4929" t="s">
        <v>14</v>
      </c>
      <c r="D4929">
        <v>39.950278599999997</v>
      </c>
      <c r="E4929">
        <v>-75.166964500000006</v>
      </c>
      <c r="F4929" t="s">
        <v>17063</v>
      </c>
      <c r="G4929">
        <v>317</v>
      </c>
      <c r="H4929">
        <v>3</v>
      </c>
      <c r="I4929" t="s">
        <v>17105</v>
      </c>
      <c r="J4929">
        <v>2</v>
      </c>
      <c r="K4929" t="s">
        <v>17106</v>
      </c>
      <c r="L4929" t="s">
        <v>710</v>
      </c>
    </row>
    <row r="4930" spans="1:19" x14ac:dyDescent="0.3">
      <c r="A4930" t="s">
        <v>17061</v>
      </c>
      <c r="B4930" t="s">
        <v>17062</v>
      </c>
      <c r="C4930" t="s">
        <v>14</v>
      </c>
      <c r="D4930">
        <v>39.950278599999997</v>
      </c>
      <c r="E4930">
        <v>-75.166964500000006</v>
      </c>
      <c r="F4930" t="s">
        <v>17063</v>
      </c>
      <c r="G4930">
        <v>317</v>
      </c>
      <c r="H4930">
        <v>3</v>
      </c>
      <c r="I4930" t="s">
        <v>17107</v>
      </c>
      <c r="J4930">
        <v>2</v>
      </c>
      <c r="L4930" t="s">
        <v>17108</v>
      </c>
    </row>
    <row r="4931" spans="1:19" x14ac:dyDescent="0.3">
      <c r="A4931" t="s">
        <v>17061</v>
      </c>
      <c r="B4931" t="s">
        <v>17062</v>
      </c>
      <c r="C4931" t="s">
        <v>14</v>
      </c>
      <c r="D4931">
        <v>39.950278599999997</v>
      </c>
      <c r="E4931">
        <v>-75.166964500000006</v>
      </c>
      <c r="F4931" t="s">
        <v>17063</v>
      </c>
      <c r="G4931">
        <v>317</v>
      </c>
      <c r="H4931">
        <v>3</v>
      </c>
      <c r="I4931" t="s">
        <v>17109</v>
      </c>
      <c r="J4931">
        <v>3</v>
      </c>
      <c r="K4931" t="s">
        <v>17110</v>
      </c>
      <c r="L4931" t="s">
        <v>17111</v>
      </c>
      <c r="M4931" t="s">
        <v>17112</v>
      </c>
      <c r="N4931" t="s">
        <v>17113</v>
      </c>
    </row>
    <row r="4932" spans="1:19" x14ac:dyDescent="0.3">
      <c r="A4932" t="s">
        <v>17061</v>
      </c>
      <c r="B4932" t="s">
        <v>17062</v>
      </c>
      <c r="C4932" t="s">
        <v>14</v>
      </c>
      <c r="D4932">
        <v>39.950278599999997</v>
      </c>
      <c r="E4932">
        <v>-75.166964500000006</v>
      </c>
      <c r="F4932" t="s">
        <v>17063</v>
      </c>
      <c r="G4932">
        <v>317</v>
      </c>
      <c r="H4932">
        <v>3</v>
      </c>
      <c r="I4932" t="s">
        <v>17114</v>
      </c>
      <c r="J4932">
        <v>3</v>
      </c>
      <c r="K4932" t="s">
        <v>17115</v>
      </c>
      <c r="L4932" t="s">
        <v>17116</v>
      </c>
    </row>
    <row r="4933" spans="1:19" x14ac:dyDescent="0.3">
      <c r="A4933" t="s">
        <v>17117</v>
      </c>
      <c r="B4933" t="s">
        <v>17118</v>
      </c>
      <c r="C4933" t="s">
        <v>14</v>
      </c>
      <c r="D4933">
        <v>40.034231599999998</v>
      </c>
      <c r="E4933">
        <v>-75.219144799999995</v>
      </c>
      <c r="F4933" t="s">
        <v>17119</v>
      </c>
      <c r="G4933">
        <v>317</v>
      </c>
      <c r="H4933">
        <v>3.5</v>
      </c>
      <c r="I4933" t="s">
        <v>17120</v>
      </c>
      <c r="J4933">
        <v>3</v>
      </c>
      <c r="K4933" t="s">
        <v>17121</v>
      </c>
      <c r="L4933" t="s">
        <v>17122</v>
      </c>
    </row>
    <row r="4934" spans="1:19" x14ac:dyDescent="0.3">
      <c r="A4934" t="s">
        <v>17117</v>
      </c>
      <c r="B4934" t="s">
        <v>17118</v>
      </c>
      <c r="C4934" t="s">
        <v>14</v>
      </c>
      <c r="D4934">
        <v>40.034231599999998</v>
      </c>
      <c r="E4934">
        <v>-75.219144799999995</v>
      </c>
      <c r="F4934" t="s">
        <v>17119</v>
      </c>
      <c r="G4934">
        <v>317</v>
      </c>
      <c r="H4934">
        <v>3.5</v>
      </c>
      <c r="I4934" t="s">
        <v>17123</v>
      </c>
      <c r="J4934">
        <v>1</v>
      </c>
      <c r="K4934" t="s">
        <v>17124</v>
      </c>
      <c r="L4934" t="s">
        <v>17125</v>
      </c>
    </row>
    <row r="4935" spans="1:19" x14ac:dyDescent="0.3">
      <c r="A4935" t="s">
        <v>17117</v>
      </c>
      <c r="B4935" t="s">
        <v>17118</v>
      </c>
      <c r="C4935" t="s">
        <v>14</v>
      </c>
      <c r="D4935">
        <v>40.034231599999998</v>
      </c>
      <c r="E4935">
        <v>-75.219144799999995</v>
      </c>
      <c r="F4935" t="s">
        <v>17119</v>
      </c>
      <c r="G4935">
        <v>317</v>
      </c>
      <c r="H4935">
        <v>3.5</v>
      </c>
      <c r="I4935" t="s">
        <v>17126</v>
      </c>
      <c r="J4935">
        <v>5</v>
      </c>
      <c r="K4935" t="s">
        <v>17127</v>
      </c>
      <c r="L4935" t="s">
        <v>2494</v>
      </c>
    </row>
    <row r="4936" spans="1:19" x14ac:dyDescent="0.3">
      <c r="A4936" t="s">
        <v>17117</v>
      </c>
      <c r="B4936" t="s">
        <v>17118</v>
      </c>
      <c r="C4936" t="s">
        <v>14</v>
      </c>
      <c r="D4936">
        <v>40.034231599999998</v>
      </c>
      <c r="E4936">
        <v>-75.219144799999995</v>
      </c>
      <c r="F4936" t="s">
        <v>17119</v>
      </c>
      <c r="G4936">
        <v>317</v>
      </c>
      <c r="H4936">
        <v>3.5</v>
      </c>
      <c r="I4936" t="s">
        <v>17128</v>
      </c>
      <c r="J4936">
        <v>3</v>
      </c>
      <c r="K4936" t="s">
        <v>17129</v>
      </c>
      <c r="L4936" t="s">
        <v>17130</v>
      </c>
    </row>
    <row r="4937" spans="1:19" x14ac:dyDescent="0.3">
      <c r="A4937" t="s">
        <v>17117</v>
      </c>
      <c r="B4937" t="s">
        <v>17118</v>
      </c>
      <c r="C4937" t="s">
        <v>14</v>
      </c>
      <c r="D4937">
        <v>40.034231599999998</v>
      </c>
      <c r="E4937">
        <v>-75.219144799999995</v>
      </c>
      <c r="F4937" t="s">
        <v>17119</v>
      </c>
      <c r="G4937">
        <v>317</v>
      </c>
      <c r="H4937">
        <v>3.5</v>
      </c>
      <c r="I4937" t="s">
        <v>17131</v>
      </c>
      <c r="J4937">
        <v>4</v>
      </c>
      <c r="K4937" t="s">
        <v>17132</v>
      </c>
      <c r="L4937" t="s">
        <v>17133</v>
      </c>
      <c r="M4937" t="s">
        <v>17134</v>
      </c>
      <c r="N4937" t="s">
        <v>17135</v>
      </c>
      <c r="O4937" t="s">
        <v>17136</v>
      </c>
      <c r="P4937" t="s">
        <v>17137</v>
      </c>
      <c r="Q4937" t="s">
        <v>980</v>
      </c>
    </row>
    <row r="4938" spans="1:19" x14ac:dyDescent="0.3">
      <c r="A4938" t="s">
        <v>17117</v>
      </c>
      <c r="B4938" t="s">
        <v>17118</v>
      </c>
      <c r="C4938" t="s">
        <v>14</v>
      </c>
      <c r="D4938">
        <v>40.034231599999998</v>
      </c>
      <c r="E4938">
        <v>-75.219144799999995</v>
      </c>
      <c r="F4938" t="s">
        <v>17119</v>
      </c>
      <c r="G4938">
        <v>317</v>
      </c>
      <c r="H4938">
        <v>3.5</v>
      </c>
      <c r="I4938" t="s">
        <v>17138</v>
      </c>
      <c r="J4938">
        <v>2</v>
      </c>
      <c r="K4938" t="s">
        <v>17139</v>
      </c>
      <c r="L4938" t="s">
        <v>17140</v>
      </c>
    </row>
    <row r="4939" spans="1:19" x14ac:dyDescent="0.3">
      <c r="A4939" t="s">
        <v>17117</v>
      </c>
      <c r="B4939" t="s">
        <v>17118</v>
      </c>
      <c r="C4939" t="s">
        <v>14</v>
      </c>
      <c r="D4939">
        <v>40.034231599999998</v>
      </c>
      <c r="E4939">
        <v>-75.219144799999995</v>
      </c>
      <c r="F4939" t="s">
        <v>17119</v>
      </c>
      <c r="G4939">
        <v>317</v>
      </c>
      <c r="H4939">
        <v>3.5</v>
      </c>
      <c r="I4939" t="s">
        <v>17141</v>
      </c>
      <c r="J4939">
        <v>2</v>
      </c>
      <c r="K4939" t="s">
        <v>17142</v>
      </c>
      <c r="L4939" t="s">
        <v>17143</v>
      </c>
      <c r="M4939" t="s">
        <v>17144</v>
      </c>
      <c r="N4939" t="s">
        <v>17145</v>
      </c>
      <c r="O4939" t="s">
        <v>17146</v>
      </c>
      <c r="P4939" t="s">
        <v>17147</v>
      </c>
      <c r="Q4939" t="s">
        <v>17148</v>
      </c>
      <c r="R4939" t="s">
        <v>17149</v>
      </c>
      <c r="S4939" t="s">
        <v>17150</v>
      </c>
    </row>
    <row r="4940" spans="1:19" x14ac:dyDescent="0.3">
      <c r="A4940" t="s">
        <v>17117</v>
      </c>
      <c r="B4940" t="s">
        <v>17118</v>
      </c>
      <c r="C4940" t="s">
        <v>14</v>
      </c>
      <c r="D4940">
        <v>40.034231599999998</v>
      </c>
      <c r="E4940">
        <v>-75.219144799999995</v>
      </c>
      <c r="F4940" t="s">
        <v>17119</v>
      </c>
      <c r="G4940">
        <v>317</v>
      </c>
      <c r="H4940">
        <v>3.5</v>
      </c>
      <c r="I4940" t="s">
        <v>17151</v>
      </c>
      <c r="J4940">
        <v>3</v>
      </c>
      <c r="K4940" t="s">
        <v>17152</v>
      </c>
      <c r="L4940" t="s">
        <v>17153</v>
      </c>
    </row>
    <row r="4941" spans="1:19" x14ac:dyDescent="0.3">
      <c r="A4941" t="s">
        <v>17117</v>
      </c>
      <c r="B4941" t="s">
        <v>17118</v>
      </c>
      <c r="C4941" t="s">
        <v>14</v>
      </c>
      <c r="D4941">
        <v>40.034231599999998</v>
      </c>
      <c r="E4941">
        <v>-75.219144799999995</v>
      </c>
      <c r="F4941" t="s">
        <v>17119</v>
      </c>
      <c r="G4941">
        <v>317</v>
      </c>
      <c r="H4941">
        <v>3.5</v>
      </c>
      <c r="I4941" t="s">
        <v>17154</v>
      </c>
      <c r="J4941">
        <v>5</v>
      </c>
      <c r="K4941" t="s">
        <v>17155</v>
      </c>
      <c r="L4941" t="s">
        <v>17156</v>
      </c>
    </row>
    <row r="4942" spans="1:19" x14ac:dyDescent="0.3">
      <c r="A4942" t="s">
        <v>17117</v>
      </c>
      <c r="B4942" t="s">
        <v>17118</v>
      </c>
      <c r="C4942" t="s">
        <v>14</v>
      </c>
      <c r="D4942">
        <v>40.034231599999998</v>
      </c>
      <c r="E4942">
        <v>-75.219144799999995</v>
      </c>
      <c r="F4942" t="s">
        <v>17119</v>
      </c>
      <c r="G4942">
        <v>317</v>
      </c>
      <c r="H4942">
        <v>3.5</v>
      </c>
      <c r="I4942" t="s">
        <v>17157</v>
      </c>
      <c r="J4942">
        <v>5</v>
      </c>
      <c r="K4942" t="s">
        <v>17158</v>
      </c>
      <c r="L4942" t="s">
        <v>17159</v>
      </c>
    </row>
    <row r="4943" spans="1:19" x14ac:dyDescent="0.3">
      <c r="A4943" t="s">
        <v>17160</v>
      </c>
      <c r="B4943" t="s">
        <v>1756</v>
      </c>
      <c r="C4943" t="s">
        <v>14</v>
      </c>
      <c r="D4943">
        <v>39.951348000000003</v>
      </c>
      <c r="E4943">
        <v>-75.175113899999999</v>
      </c>
      <c r="F4943" t="s">
        <v>17161</v>
      </c>
      <c r="G4943">
        <v>317</v>
      </c>
      <c r="H4943">
        <v>3.5</v>
      </c>
      <c r="I4943" t="s">
        <v>17162</v>
      </c>
      <c r="J4943">
        <v>3</v>
      </c>
      <c r="K4943" t="s">
        <v>17163</v>
      </c>
      <c r="L4943" t="s">
        <v>17164</v>
      </c>
    </row>
    <row r="4944" spans="1:19" x14ac:dyDescent="0.3">
      <c r="A4944" t="s">
        <v>17160</v>
      </c>
      <c r="B4944" t="s">
        <v>1756</v>
      </c>
      <c r="C4944" t="s">
        <v>14</v>
      </c>
      <c r="D4944">
        <v>39.951348000000003</v>
      </c>
      <c r="E4944">
        <v>-75.175113899999999</v>
      </c>
      <c r="F4944" t="s">
        <v>17161</v>
      </c>
      <c r="G4944">
        <v>317</v>
      </c>
      <c r="H4944">
        <v>3.5</v>
      </c>
      <c r="I4944" t="s">
        <v>17165</v>
      </c>
      <c r="J4944">
        <v>2</v>
      </c>
      <c r="K4944" t="s">
        <v>17166</v>
      </c>
      <c r="L4944" t="s">
        <v>17167</v>
      </c>
    </row>
    <row r="4945" spans="1:39" x14ac:dyDescent="0.3">
      <c r="A4945" t="s">
        <v>17160</v>
      </c>
      <c r="B4945" t="s">
        <v>1756</v>
      </c>
      <c r="C4945" t="s">
        <v>14</v>
      </c>
      <c r="D4945">
        <v>39.951348000000003</v>
      </c>
      <c r="E4945">
        <v>-75.175113899999999</v>
      </c>
      <c r="F4945" t="s">
        <v>17161</v>
      </c>
      <c r="G4945">
        <v>317</v>
      </c>
      <c r="H4945">
        <v>3.5</v>
      </c>
      <c r="I4945" t="s">
        <v>17168</v>
      </c>
      <c r="J4945">
        <v>4</v>
      </c>
      <c r="K4945" t="s">
        <v>17169</v>
      </c>
      <c r="L4945" t="s">
        <v>17170</v>
      </c>
      <c r="M4945" t="s">
        <v>17171</v>
      </c>
      <c r="N4945" t="s">
        <v>17172</v>
      </c>
      <c r="O4945" t="s">
        <v>17173</v>
      </c>
      <c r="P4945" t="s">
        <v>17174</v>
      </c>
      <c r="Q4945" t="s">
        <v>17175</v>
      </c>
      <c r="R4945" t="s">
        <v>17176</v>
      </c>
      <c r="S4945" t="s">
        <v>17177</v>
      </c>
      <c r="T4945" t="s">
        <v>17178</v>
      </c>
      <c r="U4945" t="s">
        <v>17179</v>
      </c>
      <c r="V4945" t="s">
        <v>17180</v>
      </c>
      <c r="W4945" t="s">
        <v>17181</v>
      </c>
      <c r="X4945" t="s">
        <v>17182</v>
      </c>
      <c r="Y4945" t="s">
        <v>17183</v>
      </c>
      <c r="Z4945" t="s">
        <v>17184</v>
      </c>
      <c r="AA4945" t="s">
        <v>17185</v>
      </c>
      <c r="AB4945" t="s">
        <v>17186</v>
      </c>
      <c r="AC4945" t="s">
        <v>17187</v>
      </c>
      <c r="AD4945" t="s">
        <v>17188</v>
      </c>
      <c r="AE4945" t="s">
        <v>17189</v>
      </c>
      <c r="AF4945" t="s">
        <v>17190</v>
      </c>
      <c r="AG4945" t="s">
        <v>17191</v>
      </c>
      <c r="AH4945" t="s">
        <v>17192</v>
      </c>
      <c r="AI4945" t="s">
        <v>17193</v>
      </c>
      <c r="AJ4945" t="s">
        <v>17194</v>
      </c>
      <c r="AK4945" t="s">
        <v>17195</v>
      </c>
      <c r="AL4945" t="s">
        <v>17196</v>
      </c>
      <c r="AM4945" t="s">
        <v>17197</v>
      </c>
    </row>
    <row r="4946" spans="1:39" x14ac:dyDescent="0.3">
      <c r="A4946" t="s">
        <v>17160</v>
      </c>
      <c r="B4946" t="s">
        <v>1756</v>
      </c>
      <c r="C4946" t="s">
        <v>14</v>
      </c>
      <c r="D4946">
        <v>39.951348000000003</v>
      </c>
      <c r="E4946">
        <v>-75.175113899999999</v>
      </c>
      <c r="F4946" t="s">
        <v>17161</v>
      </c>
      <c r="G4946">
        <v>317</v>
      </c>
      <c r="H4946">
        <v>3.5</v>
      </c>
      <c r="I4946" t="s">
        <v>17198</v>
      </c>
      <c r="J4946">
        <v>3</v>
      </c>
      <c r="K4946" t="s">
        <v>17199</v>
      </c>
      <c r="L4946" t="s">
        <v>17200</v>
      </c>
    </row>
    <row r="4947" spans="1:39" x14ac:dyDescent="0.3">
      <c r="A4947" t="s">
        <v>17160</v>
      </c>
      <c r="B4947" t="s">
        <v>1756</v>
      </c>
      <c r="C4947" t="s">
        <v>14</v>
      </c>
      <c r="D4947">
        <v>39.951348000000003</v>
      </c>
      <c r="E4947">
        <v>-75.175113899999999</v>
      </c>
      <c r="F4947" t="s">
        <v>17161</v>
      </c>
      <c r="G4947">
        <v>317</v>
      </c>
      <c r="H4947">
        <v>3.5</v>
      </c>
      <c r="I4947" t="s">
        <v>17201</v>
      </c>
      <c r="J4947">
        <v>3</v>
      </c>
      <c r="K4947" t="s">
        <v>17202</v>
      </c>
      <c r="L4947" t="s">
        <v>2309</v>
      </c>
    </row>
    <row r="4948" spans="1:39" x14ac:dyDescent="0.3">
      <c r="A4948" t="s">
        <v>17160</v>
      </c>
      <c r="B4948" t="s">
        <v>1756</v>
      </c>
      <c r="C4948" t="s">
        <v>14</v>
      </c>
      <c r="D4948">
        <v>39.951348000000003</v>
      </c>
      <c r="E4948">
        <v>-75.175113899999999</v>
      </c>
      <c r="F4948" t="s">
        <v>17161</v>
      </c>
      <c r="G4948">
        <v>317</v>
      </c>
      <c r="H4948">
        <v>3.5</v>
      </c>
      <c r="I4948" t="s">
        <v>17203</v>
      </c>
      <c r="J4948">
        <v>5</v>
      </c>
      <c r="K4948" t="s">
        <v>17204</v>
      </c>
      <c r="L4948" t="s">
        <v>17205</v>
      </c>
    </row>
    <row r="4949" spans="1:39" x14ac:dyDescent="0.3">
      <c r="A4949" t="s">
        <v>17160</v>
      </c>
      <c r="B4949" t="s">
        <v>1756</v>
      </c>
      <c r="C4949" t="s">
        <v>14</v>
      </c>
      <c r="D4949">
        <v>39.951348000000003</v>
      </c>
      <c r="E4949">
        <v>-75.175113899999999</v>
      </c>
      <c r="F4949" t="s">
        <v>17161</v>
      </c>
      <c r="G4949">
        <v>317</v>
      </c>
      <c r="H4949">
        <v>3.5</v>
      </c>
      <c r="I4949" t="s">
        <v>17206</v>
      </c>
      <c r="J4949">
        <v>4</v>
      </c>
      <c r="K4949" t="s">
        <v>17207</v>
      </c>
      <c r="L4949" t="s">
        <v>11766</v>
      </c>
    </row>
    <row r="4950" spans="1:39" x14ac:dyDescent="0.3">
      <c r="A4950" t="s">
        <v>17160</v>
      </c>
      <c r="B4950" t="s">
        <v>1756</v>
      </c>
      <c r="C4950" t="s">
        <v>14</v>
      </c>
      <c r="D4950">
        <v>39.951348000000003</v>
      </c>
      <c r="E4950">
        <v>-75.175113899999999</v>
      </c>
      <c r="F4950" t="s">
        <v>17161</v>
      </c>
      <c r="G4950">
        <v>317</v>
      </c>
      <c r="H4950">
        <v>3.5</v>
      </c>
      <c r="I4950" t="s">
        <v>17208</v>
      </c>
      <c r="J4950">
        <v>5</v>
      </c>
      <c r="L4950" t="s">
        <v>17209</v>
      </c>
    </row>
    <row r="4951" spans="1:39" x14ac:dyDescent="0.3">
      <c r="A4951" t="s">
        <v>17160</v>
      </c>
      <c r="B4951" t="s">
        <v>1756</v>
      </c>
      <c r="C4951" t="s">
        <v>14</v>
      </c>
      <c r="D4951">
        <v>39.951348000000003</v>
      </c>
      <c r="E4951">
        <v>-75.175113899999999</v>
      </c>
      <c r="F4951" t="s">
        <v>17161</v>
      </c>
      <c r="G4951">
        <v>317</v>
      </c>
      <c r="H4951">
        <v>3.5</v>
      </c>
      <c r="I4951" t="s">
        <v>17210</v>
      </c>
      <c r="J4951">
        <v>4</v>
      </c>
      <c r="K4951" t="s">
        <v>17211</v>
      </c>
      <c r="L4951" t="s">
        <v>17212</v>
      </c>
    </row>
    <row r="4952" spans="1:39" x14ac:dyDescent="0.3">
      <c r="A4952" t="s">
        <v>17160</v>
      </c>
      <c r="B4952" t="s">
        <v>1756</v>
      </c>
      <c r="C4952" t="s">
        <v>14</v>
      </c>
      <c r="D4952">
        <v>39.951348000000003</v>
      </c>
      <c r="E4952">
        <v>-75.175113899999999</v>
      </c>
      <c r="F4952" t="s">
        <v>17161</v>
      </c>
      <c r="G4952">
        <v>317</v>
      </c>
      <c r="H4952">
        <v>3.5</v>
      </c>
      <c r="I4952" t="s">
        <v>17213</v>
      </c>
      <c r="J4952">
        <v>4</v>
      </c>
      <c r="K4952" t="s">
        <v>17214</v>
      </c>
      <c r="L4952" t="s">
        <v>1701</v>
      </c>
    </row>
    <row r="4953" spans="1:39" x14ac:dyDescent="0.3">
      <c r="A4953" t="s">
        <v>17215</v>
      </c>
      <c r="B4953" t="s">
        <v>17216</v>
      </c>
      <c r="C4953" t="s">
        <v>14</v>
      </c>
      <c r="D4953">
        <v>39.949739700000002</v>
      </c>
      <c r="E4953">
        <v>-75.144580599999998</v>
      </c>
      <c r="F4953" t="s">
        <v>17217</v>
      </c>
      <c r="G4953">
        <v>316</v>
      </c>
      <c r="H4953">
        <v>3.5</v>
      </c>
      <c r="I4953" t="s">
        <v>17218</v>
      </c>
      <c r="J4953">
        <v>1</v>
      </c>
      <c r="K4953" t="s">
        <v>17219</v>
      </c>
      <c r="L4953" t="s">
        <v>17220</v>
      </c>
    </row>
    <row r="4954" spans="1:39" x14ac:dyDescent="0.3">
      <c r="A4954" t="s">
        <v>17215</v>
      </c>
      <c r="B4954" t="s">
        <v>17216</v>
      </c>
      <c r="C4954" t="s">
        <v>14</v>
      </c>
      <c r="D4954">
        <v>39.949739700000002</v>
      </c>
      <c r="E4954">
        <v>-75.144580599999998</v>
      </c>
      <c r="F4954" t="s">
        <v>17217</v>
      </c>
      <c r="G4954">
        <v>316</v>
      </c>
      <c r="H4954">
        <v>3.5</v>
      </c>
      <c r="I4954" t="s">
        <v>17221</v>
      </c>
      <c r="J4954">
        <v>3</v>
      </c>
      <c r="K4954" t="s">
        <v>17222</v>
      </c>
      <c r="L4954" t="s">
        <v>17223</v>
      </c>
    </row>
    <row r="4955" spans="1:39" x14ac:dyDescent="0.3">
      <c r="A4955" t="s">
        <v>17215</v>
      </c>
      <c r="B4955" t="s">
        <v>17216</v>
      </c>
      <c r="C4955" t="s">
        <v>14</v>
      </c>
      <c r="D4955">
        <v>39.949739700000002</v>
      </c>
      <c r="E4955">
        <v>-75.144580599999998</v>
      </c>
      <c r="F4955" t="s">
        <v>17217</v>
      </c>
      <c r="G4955">
        <v>316</v>
      </c>
      <c r="H4955">
        <v>3.5</v>
      </c>
      <c r="I4955" t="s">
        <v>17224</v>
      </c>
      <c r="J4955">
        <v>4</v>
      </c>
      <c r="K4955" t="s">
        <v>17225</v>
      </c>
      <c r="L4955" t="s">
        <v>17226</v>
      </c>
    </row>
    <row r="4956" spans="1:39" x14ac:dyDescent="0.3">
      <c r="A4956" t="s">
        <v>17215</v>
      </c>
      <c r="B4956" t="s">
        <v>17216</v>
      </c>
      <c r="C4956" t="s">
        <v>14</v>
      </c>
      <c r="D4956">
        <v>39.949739700000002</v>
      </c>
      <c r="E4956">
        <v>-75.144580599999998</v>
      </c>
      <c r="F4956" t="s">
        <v>17217</v>
      </c>
      <c r="G4956">
        <v>316</v>
      </c>
      <c r="H4956">
        <v>3.5</v>
      </c>
      <c r="I4956" t="s">
        <v>17227</v>
      </c>
      <c r="J4956">
        <v>1</v>
      </c>
      <c r="K4956" t="s">
        <v>17228</v>
      </c>
      <c r="L4956" t="s">
        <v>17229</v>
      </c>
      <c r="M4956" t="s">
        <v>17230</v>
      </c>
    </row>
    <row r="4957" spans="1:39" x14ac:dyDescent="0.3">
      <c r="A4957" t="s">
        <v>17215</v>
      </c>
      <c r="B4957" t="s">
        <v>17216</v>
      </c>
      <c r="C4957" t="s">
        <v>14</v>
      </c>
      <c r="D4957">
        <v>39.949739700000002</v>
      </c>
      <c r="E4957">
        <v>-75.144580599999998</v>
      </c>
      <c r="F4957" t="s">
        <v>17217</v>
      </c>
      <c r="G4957">
        <v>316</v>
      </c>
      <c r="H4957">
        <v>3.5</v>
      </c>
      <c r="I4957" t="s">
        <v>17231</v>
      </c>
      <c r="J4957">
        <v>5</v>
      </c>
      <c r="K4957" t="s">
        <v>17232</v>
      </c>
      <c r="L4957" t="s">
        <v>17233</v>
      </c>
      <c r="M4957" t="s">
        <v>17234</v>
      </c>
    </row>
    <row r="4958" spans="1:39" x14ac:dyDescent="0.3">
      <c r="A4958" t="s">
        <v>17215</v>
      </c>
      <c r="B4958" t="s">
        <v>17216</v>
      </c>
      <c r="C4958" t="s">
        <v>14</v>
      </c>
      <c r="D4958">
        <v>39.949739700000002</v>
      </c>
      <c r="E4958">
        <v>-75.144580599999998</v>
      </c>
      <c r="F4958" t="s">
        <v>17217</v>
      </c>
      <c r="G4958">
        <v>316</v>
      </c>
      <c r="H4958">
        <v>3.5</v>
      </c>
      <c r="I4958" t="s">
        <v>17235</v>
      </c>
      <c r="J4958">
        <v>4</v>
      </c>
      <c r="K4958" t="s">
        <v>17236</v>
      </c>
      <c r="L4958" t="s">
        <v>17237</v>
      </c>
    </row>
    <row r="4959" spans="1:39" x14ac:dyDescent="0.3">
      <c r="A4959" t="s">
        <v>17215</v>
      </c>
      <c r="B4959" t="s">
        <v>17216</v>
      </c>
      <c r="C4959" t="s">
        <v>14</v>
      </c>
      <c r="D4959">
        <v>39.949739700000002</v>
      </c>
      <c r="E4959">
        <v>-75.144580599999998</v>
      </c>
      <c r="F4959" t="s">
        <v>17217</v>
      </c>
      <c r="G4959">
        <v>316</v>
      </c>
      <c r="H4959">
        <v>3.5</v>
      </c>
      <c r="I4959" t="s">
        <v>17238</v>
      </c>
      <c r="J4959">
        <v>5</v>
      </c>
      <c r="K4959" t="s">
        <v>17239</v>
      </c>
      <c r="L4959" t="s">
        <v>17240</v>
      </c>
    </row>
    <row r="4960" spans="1:39" x14ac:dyDescent="0.3">
      <c r="A4960" t="s">
        <v>17215</v>
      </c>
      <c r="B4960" t="s">
        <v>17216</v>
      </c>
      <c r="C4960" t="s">
        <v>14</v>
      </c>
      <c r="D4960">
        <v>39.949739700000002</v>
      </c>
      <c r="E4960">
        <v>-75.144580599999998</v>
      </c>
      <c r="F4960" t="s">
        <v>17217</v>
      </c>
      <c r="G4960">
        <v>316</v>
      </c>
      <c r="H4960">
        <v>3.5</v>
      </c>
      <c r="I4960" t="s">
        <v>17241</v>
      </c>
      <c r="J4960">
        <v>5</v>
      </c>
      <c r="L4960" t="s">
        <v>17242</v>
      </c>
    </row>
    <row r="4961" spans="1:13" x14ac:dyDescent="0.3">
      <c r="A4961" t="s">
        <v>17215</v>
      </c>
      <c r="B4961" t="s">
        <v>17216</v>
      </c>
      <c r="C4961" t="s">
        <v>14</v>
      </c>
      <c r="D4961">
        <v>39.949739700000002</v>
      </c>
      <c r="E4961">
        <v>-75.144580599999998</v>
      </c>
      <c r="F4961" t="s">
        <v>17217</v>
      </c>
      <c r="G4961">
        <v>316</v>
      </c>
      <c r="H4961">
        <v>3.5</v>
      </c>
      <c r="I4961" t="s">
        <v>17243</v>
      </c>
      <c r="J4961">
        <v>5</v>
      </c>
      <c r="K4961" t="s">
        <v>17244</v>
      </c>
      <c r="L4961" t="e">
        <f>-Xvw4qxqFv4dtyDkA6EUHA</f>
        <v>#NAME?</v>
      </c>
    </row>
    <row r="4962" spans="1:13" x14ac:dyDescent="0.3">
      <c r="A4962" t="s">
        <v>17215</v>
      </c>
      <c r="B4962" t="s">
        <v>17216</v>
      </c>
      <c r="C4962" t="s">
        <v>14</v>
      </c>
      <c r="D4962">
        <v>39.949739700000002</v>
      </c>
      <c r="E4962">
        <v>-75.144580599999998</v>
      </c>
      <c r="F4962" t="s">
        <v>17217</v>
      </c>
      <c r="G4962">
        <v>316</v>
      </c>
      <c r="H4962">
        <v>3.5</v>
      </c>
      <c r="I4962" t="s">
        <v>17245</v>
      </c>
      <c r="J4962">
        <v>5</v>
      </c>
      <c r="K4962" t="s">
        <v>17246</v>
      </c>
      <c r="L4962" t="s">
        <v>17247</v>
      </c>
    </row>
    <row r="4963" spans="1:13" x14ac:dyDescent="0.3">
      <c r="A4963" t="s">
        <v>17248</v>
      </c>
      <c r="B4963" t="s">
        <v>17249</v>
      </c>
      <c r="C4963" t="s">
        <v>14</v>
      </c>
      <c r="D4963">
        <v>39.943620000000003</v>
      </c>
      <c r="E4963">
        <v>-75.166457300000005</v>
      </c>
      <c r="F4963" t="s">
        <v>17250</v>
      </c>
      <c r="G4963">
        <v>316</v>
      </c>
      <c r="H4963">
        <v>3.5</v>
      </c>
      <c r="I4963" t="s">
        <v>17251</v>
      </c>
      <c r="J4963">
        <v>5</v>
      </c>
      <c r="K4963" t="s">
        <v>17252</v>
      </c>
      <c r="L4963" t="s">
        <v>17253</v>
      </c>
      <c r="M4963" t="s">
        <v>17254</v>
      </c>
    </row>
    <row r="4964" spans="1:13" x14ac:dyDescent="0.3">
      <c r="A4964" t="s">
        <v>17248</v>
      </c>
      <c r="B4964" t="s">
        <v>17249</v>
      </c>
      <c r="C4964" t="s">
        <v>14</v>
      </c>
      <c r="D4964">
        <v>39.943620000000003</v>
      </c>
      <c r="E4964">
        <v>-75.166457300000005</v>
      </c>
      <c r="F4964" t="s">
        <v>17250</v>
      </c>
      <c r="G4964">
        <v>316</v>
      </c>
      <c r="H4964">
        <v>3.5</v>
      </c>
      <c r="I4964" t="s">
        <v>17255</v>
      </c>
      <c r="J4964">
        <v>4</v>
      </c>
      <c r="K4964" t="s">
        <v>17256</v>
      </c>
      <c r="L4964" t="s">
        <v>763</v>
      </c>
    </row>
    <row r="4965" spans="1:13" x14ac:dyDescent="0.3">
      <c r="A4965" t="s">
        <v>17248</v>
      </c>
      <c r="B4965" t="s">
        <v>17249</v>
      </c>
      <c r="C4965" t="s">
        <v>14</v>
      </c>
      <c r="D4965">
        <v>39.943620000000003</v>
      </c>
      <c r="E4965">
        <v>-75.166457300000005</v>
      </c>
      <c r="F4965" t="s">
        <v>17250</v>
      </c>
      <c r="G4965">
        <v>316</v>
      </c>
      <c r="H4965">
        <v>3.5</v>
      </c>
      <c r="I4965" t="s">
        <v>17257</v>
      </c>
      <c r="J4965">
        <v>3</v>
      </c>
      <c r="K4965" t="s">
        <v>17258</v>
      </c>
      <c r="L4965" t="s">
        <v>14828</v>
      </c>
    </row>
    <row r="4966" spans="1:13" x14ac:dyDescent="0.3">
      <c r="A4966" t="s">
        <v>17248</v>
      </c>
      <c r="B4966" t="s">
        <v>17249</v>
      </c>
      <c r="C4966" t="s">
        <v>14</v>
      </c>
      <c r="D4966">
        <v>39.943620000000003</v>
      </c>
      <c r="E4966">
        <v>-75.166457300000005</v>
      </c>
      <c r="F4966" t="s">
        <v>17250</v>
      </c>
      <c r="G4966">
        <v>316</v>
      </c>
      <c r="H4966">
        <v>3.5</v>
      </c>
      <c r="I4966" t="s">
        <v>17259</v>
      </c>
      <c r="J4966">
        <v>5</v>
      </c>
      <c r="K4966" t="s">
        <v>17260</v>
      </c>
      <c r="L4966" t="s">
        <v>17261</v>
      </c>
    </row>
    <row r="4967" spans="1:13" x14ac:dyDescent="0.3">
      <c r="A4967" t="s">
        <v>17248</v>
      </c>
      <c r="B4967" t="s">
        <v>17249</v>
      </c>
      <c r="C4967" t="s">
        <v>14</v>
      </c>
      <c r="D4967">
        <v>39.943620000000003</v>
      </c>
      <c r="E4967">
        <v>-75.166457300000005</v>
      </c>
      <c r="F4967" t="s">
        <v>17250</v>
      </c>
      <c r="G4967">
        <v>316</v>
      </c>
      <c r="H4967">
        <v>3.5</v>
      </c>
      <c r="I4967" t="s">
        <v>17262</v>
      </c>
      <c r="J4967">
        <v>5</v>
      </c>
      <c r="K4967" t="s">
        <v>17263</v>
      </c>
      <c r="L4967" t="s">
        <v>949</v>
      </c>
    </row>
    <row r="4968" spans="1:13" x14ac:dyDescent="0.3">
      <c r="A4968" t="s">
        <v>17248</v>
      </c>
      <c r="B4968" t="s">
        <v>17249</v>
      </c>
      <c r="C4968" t="s">
        <v>14</v>
      </c>
      <c r="D4968">
        <v>39.943620000000003</v>
      </c>
      <c r="E4968">
        <v>-75.166457300000005</v>
      </c>
      <c r="F4968" t="s">
        <v>17250</v>
      </c>
      <c r="G4968">
        <v>316</v>
      </c>
      <c r="H4968">
        <v>3.5</v>
      </c>
      <c r="I4968" t="s">
        <v>17264</v>
      </c>
      <c r="J4968">
        <v>5</v>
      </c>
      <c r="K4968" t="s">
        <v>17265</v>
      </c>
      <c r="L4968" t="s">
        <v>17266</v>
      </c>
    </row>
    <row r="4969" spans="1:13" x14ac:dyDescent="0.3">
      <c r="A4969" t="s">
        <v>17248</v>
      </c>
      <c r="B4969" t="s">
        <v>17249</v>
      </c>
      <c r="C4969" t="s">
        <v>14</v>
      </c>
      <c r="D4969">
        <v>39.943620000000003</v>
      </c>
      <c r="E4969">
        <v>-75.166457300000005</v>
      </c>
      <c r="F4969" t="s">
        <v>17250</v>
      </c>
      <c r="G4969">
        <v>316</v>
      </c>
      <c r="H4969">
        <v>3.5</v>
      </c>
      <c r="I4969" t="s">
        <v>17267</v>
      </c>
      <c r="J4969">
        <v>3</v>
      </c>
      <c r="K4969" t="s">
        <v>17268</v>
      </c>
      <c r="L4969" t="s">
        <v>17269</v>
      </c>
      <c r="M4969" t="s">
        <v>17270</v>
      </c>
    </row>
    <row r="4970" spans="1:13" x14ac:dyDescent="0.3">
      <c r="A4970" t="s">
        <v>17248</v>
      </c>
      <c r="B4970" t="s">
        <v>17249</v>
      </c>
      <c r="C4970" t="s">
        <v>14</v>
      </c>
      <c r="D4970">
        <v>39.943620000000003</v>
      </c>
      <c r="E4970">
        <v>-75.166457300000005</v>
      </c>
      <c r="F4970" t="s">
        <v>17250</v>
      </c>
      <c r="G4970">
        <v>316</v>
      </c>
      <c r="H4970">
        <v>3.5</v>
      </c>
      <c r="I4970" t="s">
        <v>17271</v>
      </c>
      <c r="J4970">
        <v>2</v>
      </c>
      <c r="K4970" t="s">
        <v>17272</v>
      </c>
      <c r="L4970" t="s">
        <v>17273</v>
      </c>
    </row>
    <row r="4971" spans="1:13" x14ac:dyDescent="0.3">
      <c r="A4971" t="s">
        <v>17248</v>
      </c>
      <c r="B4971" t="s">
        <v>17249</v>
      </c>
      <c r="C4971" t="s">
        <v>14</v>
      </c>
      <c r="D4971">
        <v>39.943620000000003</v>
      </c>
      <c r="E4971">
        <v>-75.166457300000005</v>
      </c>
      <c r="F4971" t="s">
        <v>17250</v>
      </c>
      <c r="G4971">
        <v>316</v>
      </c>
      <c r="H4971">
        <v>3.5</v>
      </c>
      <c r="I4971" t="s">
        <v>17274</v>
      </c>
      <c r="J4971">
        <v>4</v>
      </c>
      <c r="K4971" t="s">
        <v>17275</v>
      </c>
      <c r="L4971" t="s">
        <v>17276</v>
      </c>
    </row>
    <row r="4972" spans="1:13" x14ac:dyDescent="0.3">
      <c r="A4972" t="s">
        <v>17248</v>
      </c>
      <c r="B4972" t="s">
        <v>17249</v>
      </c>
      <c r="C4972" t="s">
        <v>14</v>
      </c>
      <c r="D4972">
        <v>39.943620000000003</v>
      </c>
      <c r="E4972">
        <v>-75.166457300000005</v>
      </c>
      <c r="F4972" t="s">
        <v>17250</v>
      </c>
      <c r="G4972">
        <v>316</v>
      </c>
      <c r="H4972">
        <v>3.5</v>
      </c>
      <c r="I4972" t="s">
        <v>17277</v>
      </c>
      <c r="J4972">
        <v>4</v>
      </c>
      <c r="L4972" t="s">
        <v>17278</v>
      </c>
    </row>
    <row r="4973" spans="1:13" x14ac:dyDescent="0.3">
      <c r="A4973" t="s">
        <v>17279</v>
      </c>
      <c r="B4973" t="s">
        <v>17280</v>
      </c>
      <c r="C4973" t="s">
        <v>14</v>
      </c>
      <c r="D4973">
        <v>39.953712699999997</v>
      </c>
      <c r="E4973">
        <v>-75.143444756099996</v>
      </c>
      <c r="F4973" t="s">
        <v>17281</v>
      </c>
      <c r="G4973">
        <v>315</v>
      </c>
      <c r="H4973">
        <v>4</v>
      </c>
      <c r="I4973" t="s">
        <v>17282</v>
      </c>
      <c r="J4973">
        <v>4</v>
      </c>
      <c r="K4973" t="s">
        <v>17283</v>
      </c>
      <c r="L4973" t="s">
        <v>3297</v>
      </c>
    </row>
    <row r="4974" spans="1:13" x14ac:dyDescent="0.3">
      <c r="A4974" t="s">
        <v>17279</v>
      </c>
      <c r="B4974" t="s">
        <v>17280</v>
      </c>
      <c r="C4974" t="s">
        <v>14</v>
      </c>
      <c r="D4974">
        <v>39.953712699999997</v>
      </c>
      <c r="E4974">
        <v>-75.143444756099996</v>
      </c>
      <c r="F4974" t="s">
        <v>17281</v>
      </c>
      <c r="G4974">
        <v>315</v>
      </c>
      <c r="H4974">
        <v>4</v>
      </c>
      <c r="I4974" t="s">
        <v>17284</v>
      </c>
      <c r="J4974">
        <v>4</v>
      </c>
      <c r="K4974" t="s">
        <v>17285</v>
      </c>
      <c r="L4974" t="s">
        <v>17286</v>
      </c>
    </row>
    <row r="4975" spans="1:13" x14ac:dyDescent="0.3">
      <c r="A4975" t="s">
        <v>17279</v>
      </c>
      <c r="B4975" t="s">
        <v>17280</v>
      </c>
      <c r="C4975" t="s">
        <v>14</v>
      </c>
      <c r="D4975">
        <v>39.953712699999997</v>
      </c>
      <c r="E4975">
        <v>-75.143444756099996</v>
      </c>
      <c r="F4975" t="s">
        <v>17281</v>
      </c>
      <c r="G4975">
        <v>315</v>
      </c>
      <c r="H4975">
        <v>4</v>
      </c>
      <c r="I4975" t="s">
        <v>17287</v>
      </c>
      <c r="J4975">
        <v>4</v>
      </c>
      <c r="K4975" t="s">
        <v>17288</v>
      </c>
      <c r="L4975" t="s">
        <v>17289</v>
      </c>
    </row>
    <row r="4976" spans="1:13" x14ac:dyDescent="0.3">
      <c r="A4976" t="s">
        <v>17279</v>
      </c>
      <c r="B4976" t="s">
        <v>17280</v>
      </c>
      <c r="C4976" t="s">
        <v>14</v>
      </c>
      <c r="D4976">
        <v>39.953712699999997</v>
      </c>
      <c r="E4976">
        <v>-75.143444756099996</v>
      </c>
      <c r="F4976" t="s">
        <v>17281</v>
      </c>
      <c r="G4976">
        <v>315</v>
      </c>
      <c r="H4976">
        <v>4</v>
      </c>
      <c r="I4976" t="s">
        <v>17290</v>
      </c>
      <c r="J4976">
        <v>3</v>
      </c>
      <c r="L4976" t="s">
        <v>3915</v>
      </c>
    </row>
    <row r="4977" spans="1:19" x14ac:dyDescent="0.3">
      <c r="A4977" t="s">
        <v>17279</v>
      </c>
      <c r="B4977" t="s">
        <v>17280</v>
      </c>
      <c r="C4977" t="s">
        <v>14</v>
      </c>
      <c r="D4977">
        <v>39.953712699999997</v>
      </c>
      <c r="E4977">
        <v>-75.143444756099996</v>
      </c>
      <c r="F4977" t="s">
        <v>17281</v>
      </c>
      <c r="G4977">
        <v>315</v>
      </c>
      <c r="H4977">
        <v>4</v>
      </c>
      <c r="I4977" t="s">
        <v>17291</v>
      </c>
      <c r="J4977">
        <v>3</v>
      </c>
      <c r="L4977" t="s">
        <v>612</v>
      </c>
    </row>
    <row r="4978" spans="1:19" x14ac:dyDescent="0.3">
      <c r="A4978" t="s">
        <v>17279</v>
      </c>
      <c r="B4978" t="s">
        <v>17280</v>
      </c>
      <c r="C4978" t="s">
        <v>14</v>
      </c>
      <c r="D4978">
        <v>39.953712699999997</v>
      </c>
      <c r="E4978">
        <v>-75.143444756099996</v>
      </c>
      <c r="F4978" t="s">
        <v>17281</v>
      </c>
      <c r="G4978">
        <v>315</v>
      </c>
      <c r="H4978">
        <v>4</v>
      </c>
      <c r="I4978" t="s">
        <v>17292</v>
      </c>
      <c r="J4978">
        <v>4</v>
      </c>
      <c r="K4978" t="s">
        <v>17293</v>
      </c>
      <c r="L4978" t="s">
        <v>763</v>
      </c>
    </row>
    <row r="4979" spans="1:19" x14ac:dyDescent="0.3">
      <c r="A4979" t="s">
        <v>17279</v>
      </c>
      <c r="B4979" t="s">
        <v>17280</v>
      </c>
      <c r="C4979" t="s">
        <v>14</v>
      </c>
      <c r="D4979">
        <v>39.953712699999997</v>
      </c>
      <c r="E4979">
        <v>-75.143444756099996</v>
      </c>
      <c r="F4979" t="s">
        <v>17281</v>
      </c>
      <c r="G4979">
        <v>315</v>
      </c>
      <c r="H4979">
        <v>4</v>
      </c>
      <c r="I4979" t="s">
        <v>17294</v>
      </c>
      <c r="J4979">
        <v>5</v>
      </c>
      <c r="K4979" t="s">
        <v>17295</v>
      </c>
      <c r="L4979" t="s">
        <v>17296</v>
      </c>
    </row>
    <row r="4980" spans="1:19" x14ac:dyDescent="0.3">
      <c r="A4980" t="s">
        <v>17279</v>
      </c>
      <c r="B4980" t="s">
        <v>17280</v>
      </c>
      <c r="C4980" t="s">
        <v>14</v>
      </c>
      <c r="D4980">
        <v>39.953712699999997</v>
      </c>
      <c r="E4980">
        <v>-75.143444756099996</v>
      </c>
      <c r="F4980" t="s">
        <v>17281</v>
      </c>
      <c r="G4980">
        <v>315</v>
      </c>
      <c r="H4980">
        <v>4</v>
      </c>
      <c r="I4980" t="s">
        <v>17297</v>
      </c>
      <c r="J4980">
        <v>4</v>
      </c>
      <c r="K4980" t="s">
        <v>17298</v>
      </c>
      <c r="L4980" t="s">
        <v>17299</v>
      </c>
    </row>
    <row r="4981" spans="1:19" x14ac:dyDescent="0.3">
      <c r="A4981" t="s">
        <v>17279</v>
      </c>
      <c r="B4981" t="s">
        <v>17280</v>
      </c>
      <c r="C4981" t="s">
        <v>14</v>
      </c>
      <c r="D4981">
        <v>39.953712699999997</v>
      </c>
      <c r="E4981">
        <v>-75.143444756099996</v>
      </c>
      <c r="F4981" t="s">
        <v>17281</v>
      </c>
      <c r="G4981">
        <v>315</v>
      </c>
      <c r="H4981">
        <v>4</v>
      </c>
      <c r="I4981" t="s">
        <v>17300</v>
      </c>
      <c r="J4981">
        <v>3</v>
      </c>
      <c r="K4981" t="s">
        <v>17301</v>
      </c>
      <c r="L4981" t="s">
        <v>17302</v>
      </c>
      <c r="M4981" t="s">
        <v>17303</v>
      </c>
      <c r="N4981" t="s">
        <v>17304</v>
      </c>
      <c r="O4981" t="s">
        <v>17305</v>
      </c>
      <c r="P4981" t="s">
        <v>17306</v>
      </c>
      <c r="Q4981" t="s">
        <v>17307</v>
      </c>
      <c r="R4981" t="s">
        <v>7630</v>
      </c>
    </row>
    <row r="4982" spans="1:19" x14ac:dyDescent="0.3">
      <c r="A4982" t="s">
        <v>17279</v>
      </c>
      <c r="B4982" t="s">
        <v>17280</v>
      </c>
      <c r="C4982" t="s">
        <v>14</v>
      </c>
      <c r="D4982">
        <v>39.953712699999997</v>
      </c>
      <c r="E4982">
        <v>-75.143444756099996</v>
      </c>
      <c r="F4982" t="s">
        <v>17281</v>
      </c>
      <c r="G4982">
        <v>315</v>
      </c>
      <c r="H4982">
        <v>4</v>
      </c>
      <c r="I4982" t="s">
        <v>17308</v>
      </c>
      <c r="J4982">
        <v>2</v>
      </c>
      <c r="L4982" t="s">
        <v>17309</v>
      </c>
    </row>
    <row r="4983" spans="1:19" x14ac:dyDescent="0.3">
      <c r="A4983" t="s">
        <v>17310</v>
      </c>
      <c r="B4983" t="s">
        <v>17311</v>
      </c>
      <c r="C4983" t="s">
        <v>14</v>
      </c>
      <c r="D4983">
        <v>39.945106199999998</v>
      </c>
      <c r="E4983">
        <v>-75.160611099999997</v>
      </c>
      <c r="F4983" t="s">
        <v>17312</v>
      </c>
      <c r="G4983">
        <v>315</v>
      </c>
      <c r="H4983">
        <v>3.5</v>
      </c>
      <c r="I4983" t="s">
        <v>17313</v>
      </c>
      <c r="J4983">
        <v>5</v>
      </c>
      <c r="K4983" t="s">
        <v>17314</v>
      </c>
      <c r="L4983" t="s">
        <v>17315</v>
      </c>
    </row>
    <row r="4984" spans="1:19" x14ac:dyDescent="0.3">
      <c r="A4984" t="s">
        <v>17310</v>
      </c>
      <c r="B4984" t="s">
        <v>17311</v>
      </c>
      <c r="C4984" t="s">
        <v>14</v>
      </c>
      <c r="D4984">
        <v>39.945106199999998</v>
      </c>
      <c r="E4984">
        <v>-75.160611099999997</v>
      </c>
      <c r="F4984" t="s">
        <v>17312</v>
      </c>
      <c r="G4984">
        <v>315</v>
      </c>
      <c r="H4984">
        <v>3.5</v>
      </c>
      <c r="I4984" t="s">
        <v>17316</v>
      </c>
      <c r="J4984">
        <v>3</v>
      </c>
      <c r="K4984" t="s">
        <v>17317</v>
      </c>
      <c r="L4984" t="s">
        <v>17318</v>
      </c>
      <c r="M4984" t="s">
        <v>17319</v>
      </c>
      <c r="N4984" t="s">
        <v>17320</v>
      </c>
      <c r="O4984" t="s">
        <v>17321</v>
      </c>
      <c r="P4984" t="s">
        <v>17322</v>
      </c>
      <c r="Q4984" t="s">
        <v>17323</v>
      </c>
      <c r="R4984" t="s">
        <v>17324</v>
      </c>
      <c r="S4984" t="s">
        <v>949</v>
      </c>
    </row>
    <row r="4985" spans="1:19" x14ac:dyDescent="0.3">
      <c r="A4985" t="s">
        <v>17310</v>
      </c>
      <c r="B4985" t="s">
        <v>17311</v>
      </c>
      <c r="C4985" t="s">
        <v>14</v>
      </c>
      <c r="D4985">
        <v>39.945106199999998</v>
      </c>
      <c r="E4985">
        <v>-75.160611099999997</v>
      </c>
      <c r="F4985" t="s">
        <v>17312</v>
      </c>
      <c r="G4985">
        <v>315</v>
      </c>
      <c r="H4985">
        <v>3.5</v>
      </c>
      <c r="I4985" t="s">
        <v>17325</v>
      </c>
      <c r="J4985">
        <v>4</v>
      </c>
      <c r="K4985" t="s">
        <v>17326</v>
      </c>
      <c r="L4985" t="s">
        <v>17327</v>
      </c>
    </row>
    <row r="4986" spans="1:19" x14ac:dyDescent="0.3">
      <c r="A4986" t="s">
        <v>17310</v>
      </c>
      <c r="B4986" t="s">
        <v>17311</v>
      </c>
      <c r="C4986" t="s">
        <v>14</v>
      </c>
      <c r="D4986">
        <v>39.945106199999998</v>
      </c>
      <c r="E4986">
        <v>-75.160611099999997</v>
      </c>
      <c r="F4986" t="s">
        <v>17312</v>
      </c>
      <c r="G4986">
        <v>315</v>
      </c>
      <c r="H4986">
        <v>3.5</v>
      </c>
      <c r="I4986" t="s">
        <v>17328</v>
      </c>
      <c r="J4986">
        <v>3</v>
      </c>
      <c r="L4986" t="s">
        <v>17329</v>
      </c>
    </row>
    <row r="4987" spans="1:19" x14ac:dyDescent="0.3">
      <c r="A4987" t="s">
        <v>17310</v>
      </c>
      <c r="B4987" t="s">
        <v>17311</v>
      </c>
      <c r="C4987" t="s">
        <v>14</v>
      </c>
      <c r="D4987">
        <v>39.945106199999998</v>
      </c>
      <c r="E4987">
        <v>-75.160611099999997</v>
      </c>
      <c r="F4987" t="s">
        <v>17312</v>
      </c>
      <c r="G4987">
        <v>315</v>
      </c>
      <c r="H4987">
        <v>3.5</v>
      </c>
      <c r="I4987" t="s">
        <v>17330</v>
      </c>
      <c r="J4987">
        <v>4</v>
      </c>
      <c r="K4987" t="s">
        <v>17331</v>
      </c>
      <c r="L4987" t="s">
        <v>17332</v>
      </c>
    </row>
    <row r="4988" spans="1:19" x14ac:dyDescent="0.3">
      <c r="A4988" t="s">
        <v>17310</v>
      </c>
      <c r="B4988" t="s">
        <v>17311</v>
      </c>
      <c r="C4988" t="s">
        <v>14</v>
      </c>
      <c r="D4988">
        <v>39.945106199999998</v>
      </c>
      <c r="E4988">
        <v>-75.160611099999997</v>
      </c>
      <c r="F4988" t="s">
        <v>17312</v>
      </c>
      <c r="G4988">
        <v>315</v>
      </c>
      <c r="H4988">
        <v>3.5</v>
      </c>
      <c r="I4988" t="s">
        <v>17333</v>
      </c>
      <c r="J4988">
        <v>4</v>
      </c>
      <c r="K4988" t="s">
        <v>17334</v>
      </c>
      <c r="L4988" t="s">
        <v>11884</v>
      </c>
    </row>
    <row r="4989" spans="1:19" x14ac:dyDescent="0.3">
      <c r="A4989" t="s">
        <v>17310</v>
      </c>
      <c r="B4989" t="s">
        <v>17311</v>
      </c>
      <c r="C4989" t="s">
        <v>14</v>
      </c>
      <c r="D4989">
        <v>39.945106199999998</v>
      </c>
      <c r="E4989">
        <v>-75.160611099999997</v>
      </c>
      <c r="F4989" t="s">
        <v>17312</v>
      </c>
      <c r="G4989">
        <v>315</v>
      </c>
      <c r="H4989">
        <v>3.5</v>
      </c>
      <c r="I4989" t="s">
        <v>17335</v>
      </c>
      <c r="J4989">
        <v>3</v>
      </c>
      <c r="K4989" t="s">
        <v>17336</v>
      </c>
      <c r="L4989" t="s">
        <v>17337</v>
      </c>
    </row>
    <row r="4990" spans="1:19" x14ac:dyDescent="0.3">
      <c r="A4990" t="s">
        <v>17310</v>
      </c>
      <c r="B4990" t="s">
        <v>17311</v>
      </c>
      <c r="C4990" t="s">
        <v>14</v>
      </c>
      <c r="D4990">
        <v>39.945106199999998</v>
      </c>
      <c r="E4990">
        <v>-75.160611099999997</v>
      </c>
      <c r="F4990" t="s">
        <v>17312</v>
      </c>
      <c r="G4990">
        <v>315</v>
      </c>
      <c r="H4990">
        <v>3.5</v>
      </c>
      <c r="I4990" t="s">
        <v>17338</v>
      </c>
      <c r="J4990">
        <v>5</v>
      </c>
      <c r="K4990" t="s">
        <v>17339</v>
      </c>
      <c r="L4990" t="s">
        <v>17340</v>
      </c>
    </row>
    <row r="4991" spans="1:19" x14ac:dyDescent="0.3">
      <c r="A4991" t="s">
        <v>17310</v>
      </c>
      <c r="B4991" t="s">
        <v>17311</v>
      </c>
      <c r="C4991" t="s">
        <v>14</v>
      </c>
      <c r="D4991">
        <v>39.945106199999998</v>
      </c>
      <c r="E4991">
        <v>-75.160611099999997</v>
      </c>
      <c r="F4991" t="s">
        <v>17312</v>
      </c>
      <c r="G4991">
        <v>315</v>
      </c>
      <c r="H4991">
        <v>3.5</v>
      </c>
      <c r="I4991" t="s">
        <v>17341</v>
      </c>
      <c r="J4991">
        <v>5</v>
      </c>
      <c r="K4991" t="s">
        <v>17342</v>
      </c>
      <c r="L4991" t="s">
        <v>17343</v>
      </c>
    </row>
    <row r="4992" spans="1:19" x14ac:dyDescent="0.3">
      <c r="A4992" t="s">
        <v>17310</v>
      </c>
      <c r="B4992" t="s">
        <v>17311</v>
      </c>
      <c r="C4992" t="s">
        <v>14</v>
      </c>
      <c r="D4992">
        <v>39.945106199999998</v>
      </c>
      <c r="E4992">
        <v>-75.160611099999997</v>
      </c>
      <c r="F4992" t="s">
        <v>17312</v>
      </c>
      <c r="G4992">
        <v>315</v>
      </c>
      <c r="H4992">
        <v>3.5</v>
      </c>
      <c r="I4992" t="s">
        <v>17344</v>
      </c>
      <c r="J4992">
        <v>5</v>
      </c>
      <c r="K4992" t="s">
        <v>17345</v>
      </c>
      <c r="L4992" t="s">
        <v>17346</v>
      </c>
    </row>
    <row r="4993" spans="1:26" x14ac:dyDescent="0.3">
      <c r="A4993" t="s">
        <v>17347</v>
      </c>
      <c r="B4993" t="s">
        <v>17348</v>
      </c>
      <c r="C4993" t="s">
        <v>14</v>
      </c>
      <c r="D4993">
        <v>39.9689397</v>
      </c>
      <c r="E4993">
        <v>-75.133433299999993</v>
      </c>
      <c r="F4993" t="s">
        <v>17349</v>
      </c>
      <c r="G4993">
        <v>315</v>
      </c>
      <c r="H4993">
        <v>4</v>
      </c>
      <c r="I4993" t="s">
        <v>17350</v>
      </c>
      <c r="J4993">
        <v>5</v>
      </c>
      <c r="K4993" t="s">
        <v>17351</v>
      </c>
      <c r="L4993" t="s">
        <v>17352</v>
      </c>
    </row>
    <row r="4994" spans="1:26" x14ac:dyDescent="0.3">
      <c r="A4994" t="s">
        <v>17347</v>
      </c>
      <c r="B4994" t="s">
        <v>17348</v>
      </c>
      <c r="C4994" t="s">
        <v>14</v>
      </c>
      <c r="D4994">
        <v>39.9689397</v>
      </c>
      <c r="E4994">
        <v>-75.133433299999993</v>
      </c>
      <c r="F4994" t="s">
        <v>17349</v>
      </c>
      <c r="G4994">
        <v>315</v>
      </c>
      <c r="H4994">
        <v>4</v>
      </c>
      <c r="I4994" t="s">
        <v>17353</v>
      </c>
      <c r="J4994">
        <v>3</v>
      </c>
      <c r="K4994" t="s">
        <v>17354</v>
      </c>
      <c r="L4994" t="s">
        <v>17355</v>
      </c>
      <c r="M4994" t="s">
        <v>17356</v>
      </c>
      <c r="N4994" t="s">
        <v>17357</v>
      </c>
      <c r="O4994" t="s">
        <v>17358</v>
      </c>
      <c r="P4994" t="s">
        <v>17359</v>
      </c>
      <c r="Q4994" t="s">
        <v>17360</v>
      </c>
      <c r="R4994" t="s">
        <v>17361</v>
      </c>
      <c r="S4994" t="s">
        <v>17362</v>
      </c>
      <c r="T4994" t="s">
        <v>17363</v>
      </c>
      <c r="U4994" t="s">
        <v>17364</v>
      </c>
      <c r="V4994" t="s">
        <v>17365</v>
      </c>
      <c r="W4994" t="s">
        <v>17366</v>
      </c>
      <c r="X4994" t="s">
        <v>17367</v>
      </c>
      <c r="Y4994" t="s">
        <v>17368</v>
      </c>
      <c r="Z4994" t="s">
        <v>17369</v>
      </c>
    </row>
    <row r="4995" spans="1:26" x14ac:dyDescent="0.3">
      <c r="A4995" t="s">
        <v>17347</v>
      </c>
      <c r="B4995" t="s">
        <v>17348</v>
      </c>
      <c r="C4995" t="s">
        <v>14</v>
      </c>
      <c r="D4995">
        <v>39.9689397</v>
      </c>
      <c r="E4995">
        <v>-75.133433299999993</v>
      </c>
      <c r="F4995" t="s">
        <v>17349</v>
      </c>
      <c r="G4995">
        <v>315</v>
      </c>
      <c r="H4995">
        <v>4</v>
      </c>
      <c r="I4995" t="s">
        <v>17370</v>
      </c>
      <c r="J4995">
        <v>5</v>
      </c>
      <c r="K4995" t="s">
        <v>17371</v>
      </c>
      <c r="L4995" t="s">
        <v>17372</v>
      </c>
    </row>
    <row r="4996" spans="1:26" x14ac:dyDescent="0.3">
      <c r="A4996" t="s">
        <v>17347</v>
      </c>
      <c r="B4996" t="s">
        <v>17348</v>
      </c>
      <c r="C4996" t="s">
        <v>14</v>
      </c>
      <c r="D4996">
        <v>39.9689397</v>
      </c>
      <c r="E4996">
        <v>-75.133433299999993</v>
      </c>
      <c r="F4996" t="s">
        <v>17349</v>
      </c>
      <c r="G4996">
        <v>315</v>
      </c>
      <c r="H4996">
        <v>4</v>
      </c>
      <c r="I4996" t="s">
        <v>17373</v>
      </c>
      <c r="J4996">
        <v>4</v>
      </c>
      <c r="L4996" t="s">
        <v>17374</v>
      </c>
    </row>
    <row r="4997" spans="1:26" x14ac:dyDescent="0.3">
      <c r="A4997" t="s">
        <v>17347</v>
      </c>
      <c r="B4997" t="s">
        <v>17348</v>
      </c>
      <c r="C4997" t="s">
        <v>14</v>
      </c>
      <c r="D4997">
        <v>39.9689397</v>
      </c>
      <c r="E4997">
        <v>-75.133433299999993</v>
      </c>
      <c r="F4997" t="s">
        <v>17349</v>
      </c>
      <c r="G4997">
        <v>315</v>
      </c>
      <c r="H4997">
        <v>4</v>
      </c>
      <c r="I4997" t="s">
        <v>17375</v>
      </c>
      <c r="J4997">
        <v>4</v>
      </c>
      <c r="K4997" t="s">
        <v>17376</v>
      </c>
      <c r="L4997" t="s">
        <v>17377</v>
      </c>
    </row>
    <row r="4998" spans="1:26" x14ac:dyDescent="0.3">
      <c r="A4998" t="s">
        <v>17347</v>
      </c>
      <c r="B4998" t="s">
        <v>17348</v>
      </c>
      <c r="C4998" t="s">
        <v>14</v>
      </c>
      <c r="D4998">
        <v>39.9689397</v>
      </c>
      <c r="E4998">
        <v>-75.133433299999993</v>
      </c>
      <c r="F4998" t="s">
        <v>17349</v>
      </c>
      <c r="G4998">
        <v>315</v>
      </c>
      <c r="H4998">
        <v>4</v>
      </c>
      <c r="I4998" t="s">
        <v>17378</v>
      </c>
      <c r="J4998">
        <v>5</v>
      </c>
      <c r="L4998" t="s">
        <v>17379</v>
      </c>
    </row>
    <row r="4999" spans="1:26" x14ac:dyDescent="0.3">
      <c r="A4999" t="s">
        <v>17347</v>
      </c>
      <c r="B4999" t="s">
        <v>17348</v>
      </c>
      <c r="C4999" t="s">
        <v>14</v>
      </c>
      <c r="D4999">
        <v>39.9689397</v>
      </c>
      <c r="E4999">
        <v>-75.133433299999993</v>
      </c>
      <c r="F4999" t="s">
        <v>17349</v>
      </c>
      <c r="G4999">
        <v>315</v>
      </c>
      <c r="H4999">
        <v>4</v>
      </c>
      <c r="I4999" t="s">
        <v>17380</v>
      </c>
      <c r="J4999">
        <v>4</v>
      </c>
      <c r="K4999" t="s">
        <v>17381</v>
      </c>
      <c r="L4999" t="s">
        <v>17382</v>
      </c>
    </row>
    <row r="5000" spans="1:26" x14ac:dyDescent="0.3">
      <c r="A5000" t="s">
        <v>17347</v>
      </c>
      <c r="B5000" t="s">
        <v>17348</v>
      </c>
      <c r="C5000" t="s">
        <v>14</v>
      </c>
      <c r="D5000">
        <v>39.9689397</v>
      </c>
      <c r="E5000">
        <v>-75.133433299999993</v>
      </c>
      <c r="F5000" t="s">
        <v>17349</v>
      </c>
      <c r="G5000">
        <v>315</v>
      </c>
      <c r="H5000">
        <v>4</v>
      </c>
      <c r="I5000" t="s">
        <v>17383</v>
      </c>
      <c r="J5000">
        <v>5</v>
      </c>
      <c r="L5000" t="s">
        <v>17384</v>
      </c>
    </row>
    <row r="5001" spans="1:26" x14ac:dyDescent="0.3">
      <c r="A5001" t="s">
        <v>17347</v>
      </c>
      <c r="B5001" t="s">
        <v>17348</v>
      </c>
      <c r="C5001" t="s">
        <v>14</v>
      </c>
      <c r="D5001">
        <v>39.9689397</v>
      </c>
      <c r="E5001">
        <v>-75.133433299999993</v>
      </c>
      <c r="F5001" t="s">
        <v>17349</v>
      </c>
      <c r="G5001">
        <v>315</v>
      </c>
      <c r="H5001">
        <v>4</v>
      </c>
      <c r="I5001" t="s">
        <v>17385</v>
      </c>
      <c r="J5001">
        <v>5</v>
      </c>
      <c r="K5001" t="s">
        <v>17386</v>
      </c>
      <c r="L5001" t="s">
        <v>17387</v>
      </c>
    </row>
    <row r="5002" spans="1:26" x14ac:dyDescent="0.3">
      <c r="A5002" t="s">
        <v>17347</v>
      </c>
      <c r="B5002" t="s">
        <v>17348</v>
      </c>
      <c r="C5002" t="s">
        <v>14</v>
      </c>
      <c r="D5002">
        <v>39.9689397</v>
      </c>
      <c r="E5002">
        <v>-75.133433299999993</v>
      </c>
      <c r="F5002" t="s">
        <v>17349</v>
      </c>
      <c r="G5002">
        <v>315</v>
      </c>
      <c r="H5002">
        <v>4</v>
      </c>
      <c r="I5002" t="s">
        <v>17388</v>
      </c>
      <c r="J5002">
        <v>4</v>
      </c>
      <c r="K5002" t="s">
        <v>17389</v>
      </c>
      <c r="L5002" t="s">
        <v>17390</v>
      </c>
    </row>
    <row r="5003" spans="1:26" x14ac:dyDescent="0.3">
      <c r="A5003" t="s">
        <v>17391</v>
      </c>
      <c r="B5003" t="s">
        <v>17392</v>
      </c>
      <c r="C5003" t="s">
        <v>14</v>
      </c>
      <c r="D5003">
        <v>39.953490000000002</v>
      </c>
      <c r="E5003">
        <v>-75.156747999999993</v>
      </c>
      <c r="F5003" t="s">
        <v>17393</v>
      </c>
      <c r="G5003">
        <v>314</v>
      </c>
      <c r="H5003">
        <v>3.5</v>
      </c>
      <c r="I5003" t="s">
        <v>17394</v>
      </c>
      <c r="J5003">
        <v>3</v>
      </c>
      <c r="K5003" t="s">
        <v>17395</v>
      </c>
      <c r="L5003" t="s">
        <v>17396</v>
      </c>
    </row>
    <row r="5004" spans="1:26" x14ac:dyDescent="0.3">
      <c r="A5004" t="s">
        <v>17391</v>
      </c>
      <c r="B5004" t="s">
        <v>17392</v>
      </c>
      <c r="C5004" t="s">
        <v>14</v>
      </c>
      <c r="D5004">
        <v>39.953490000000002</v>
      </c>
      <c r="E5004">
        <v>-75.156747999999993</v>
      </c>
      <c r="F5004" t="s">
        <v>17393</v>
      </c>
      <c r="G5004">
        <v>314</v>
      </c>
      <c r="H5004">
        <v>3.5</v>
      </c>
      <c r="I5004" t="s">
        <v>17397</v>
      </c>
      <c r="J5004">
        <v>4</v>
      </c>
      <c r="K5004" t="s">
        <v>17398</v>
      </c>
      <c r="L5004" t="s">
        <v>17399</v>
      </c>
    </row>
    <row r="5005" spans="1:26" x14ac:dyDescent="0.3">
      <c r="A5005" t="s">
        <v>17391</v>
      </c>
      <c r="B5005" t="s">
        <v>17392</v>
      </c>
      <c r="C5005" t="s">
        <v>14</v>
      </c>
      <c r="D5005">
        <v>39.953490000000002</v>
      </c>
      <c r="E5005">
        <v>-75.156747999999993</v>
      </c>
      <c r="F5005" t="s">
        <v>17393</v>
      </c>
      <c r="G5005">
        <v>314</v>
      </c>
      <c r="H5005">
        <v>3.5</v>
      </c>
      <c r="I5005" t="s">
        <v>17400</v>
      </c>
      <c r="J5005">
        <v>3</v>
      </c>
      <c r="L5005" t="s">
        <v>4760</v>
      </c>
    </row>
    <row r="5006" spans="1:26" x14ac:dyDescent="0.3">
      <c r="A5006" t="s">
        <v>17391</v>
      </c>
      <c r="B5006" t="s">
        <v>17392</v>
      </c>
      <c r="C5006" t="s">
        <v>14</v>
      </c>
      <c r="D5006">
        <v>39.953490000000002</v>
      </c>
      <c r="E5006">
        <v>-75.156747999999993</v>
      </c>
      <c r="F5006" t="s">
        <v>17393</v>
      </c>
      <c r="G5006">
        <v>314</v>
      </c>
      <c r="H5006">
        <v>3.5</v>
      </c>
      <c r="I5006" t="s">
        <v>17401</v>
      </c>
      <c r="J5006">
        <v>4</v>
      </c>
      <c r="K5006" t="s">
        <v>17402</v>
      </c>
      <c r="L5006" t="s">
        <v>17403</v>
      </c>
    </row>
    <row r="5007" spans="1:26" x14ac:dyDescent="0.3">
      <c r="A5007" t="s">
        <v>17391</v>
      </c>
      <c r="B5007" t="s">
        <v>17392</v>
      </c>
      <c r="C5007" t="s">
        <v>14</v>
      </c>
      <c r="D5007">
        <v>39.953490000000002</v>
      </c>
      <c r="E5007">
        <v>-75.156747999999993</v>
      </c>
      <c r="F5007" t="s">
        <v>17393</v>
      </c>
      <c r="G5007">
        <v>314</v>
      </c>
      <c r="H5007">
        <v>3.5</v>
      </c>
      <c r="I5007" t="s">
        <v>17404</v>
      </c>
      <c r="J5007">
        <v>4</v>
      </c>
      <c r="K5007" t="s">
        <v>17405</v>
      </c>
      <c r="L5007" t="s">
        <v>17406</v>
      </c>
    </row>
    <row r="5008" spans="1:26" x14ac:dyDescent="0.3">
      <c r="A5008" t="s">
        <v>17391</v>
      </c>
      <c r="B5008" t="s">
        <v>17392</v>
      </c>
      <c r="C5008" t="s">
        <v>14</v>
      </c>
      <c r="D5008">
        <v>39.953490000000002</v>
      </c>
      <c r="E5008">
        <v>-75.156747999999993</v>
      </c>
      <c r="F5008" t="s">
        <v>17393</v>
      </c>
      <c r="G5008">
        <v>314</v>
      </c>
      <c r="H5008">
        <v>3.5</v>
      </c>
      <c r="I5008" t="s">
        <v>17407</v>
      </c>
      <c r="J5008">
        <v>4</v>
      </c>
      <c r="K5008" t="s">
        <v>17408</v>
      </c>
      <c r="L5008" t="s">
        <v>17409</v>
      </c>
    </row>
    <row r="5009" spans="1:12" x14ac:dyDescent="0.3">
      <c r="A5009" t="s">
        <v>17391</v>
      </c>
      <c r="B5009" t="s">
        <v>17392</v>
      </c>
      <c r="C5009" t="s">
        <v>14</v>
      </c>
      <c r="D5009">
        <v>39.953490000000002</v>
      </c>
      <c r="E5009">
        <v>-75.156747999999993</v>
      </c>
      <c r="F5009" t="s">
        <v>17393</v>
      </c>
      <c r="G5009">
        <v>314</v>
      </c>
      <c r="H5009">
        <v>3.5</v>
      </c>
      <c r="I5009" t="s">
        <v>17410</v>
      </c>
      <c r="J5009">
        <v>1</v>
      </c>
      <c r="L5009" t="s">
        <v>17411</v>
      </c>
    </row>
    <row r="5010" spans="1:12" x14ac:dyDescent="0.3">
      <c r="A5010" t="s">
        <v>17391</v>
      </c>
      <c r="B5010" t="s">
        <v>17392</v>
      </c>
      <c r="C5010" t="s">
        <v>14</v>
      </c>
      <c r="D5010">
        <v>39.953490000000002</v>
      </c>
      <c r="E5010">
        <v>-75.156747999999993</v>
      </c>
      <c r="F5010" t="s">
        <v>17393</v>
      </c>
      <c r="G5010">
        <v>314</v>
      </c>
      <c r="H5010">
        <v>3.5</v>
      </c>
      <c r="I5010" t="s">
        <v>17412</v>
      </c>
      <c r="J5010">
        <v>3</v>
      </c>
      <c r="K5010" t="s">
        <v>17413</v>
      </c>
      <c r="L5010" t="s">
        <v>17414</v>
      </c>
    </row>
    <row r="5011" spans="1:12" x14ac:dyDescent="0.3">
      <c r="A5011" t="s">
        <v>17391</v>
      </c>
      <c r="B5011" t="s">
        <v>17392</v>
      </c>
      <c r="C5011" t="s">
        <v>14</v>
      </c>
      <c r="D5011">
        <v>39.953490000000002</v>
      </c>
      <c r="E5011">
        <v>-75.156747999999993</v>
      </c>
      <c r="F5011" t="s">
        <v>17393</v>
      </c>
      <c r="G5011">
        <v>314</v>
      </c>
      <c r="H5011">
        <v>3.5</v>
      </c>
      <c r="I5011" t="s">
        <v>17415</v>
      </c>
      <c r="J5011">
        <v>4</v>
      </c>
      <c r="K5011" t="s">
        <v>17416</v>
      </c>
      <c r="L5011" t="s">
        <v>17417</v>
      </c>
    </row>
    <row r="5012" spans="1:12" x14ac:dyDescent="0.3">
      <c r="A5012" t="s">
        <v>17391</v>
      </c>
      <c r="B5012" t="s">
        <v>17392</v>
      </c>
      <c r="C5012" t="s">
        <v>14</v>
      </c>
      <c r="D5012">
        <v>39.953490000000002</v>
      </c>
      <c r="E5012">
        <v>-75.156747999999993</v>
      </c>
      <c r="F5012" t="s">
        <v>17393</v>
      </c>
      <c r="G5012">
        <v>314</v>
      </c>
      <c r="H5012">
        <v>3.5</v>
      </c>
      <c r="I5012" t="s">
        <v>17418</v>
      </c>
      <c r="J5012">
        <v>4</v>
      </c>
      <c r="K5012" t="s">
        <v>17419</v>
      </c>
      <c r="L5012" t="s">
        <v>8930</v>
      </c>
    </row>
    <row r="5013" spans="1:12" x14ac:dyDescent="0.3">
      <c r="A5013" t="s">
        <v>17420</v>
      </c>
      <c r="B5013" t="s">
        <v>17421</v>
      </c>
      <c r="C5013" t="s">
        <v>14</v>
      </c>
      <c r="D5013">
        <v>39.979819900000003</v>
      </c>
      <c r="E5013">
        <v>-75.129822000000004</v>
      </c>
      <c r="F5013" t="s">
        <v>17422</v>
      </c>
      <c r="G5013">
        <v>314</v>
      </c>
      <c r="H5013">
        <v>4</v>
      </c>
      <c r="I5013" t="s">
        <v>17423</v>
      </c>
      <c r="J5013">
        <v>5</v>
      </c>
      <c r="L5013" t="s">
        <v>17424</v>
      </c>
    </row>
    <row r="5014" spans="1:12" x14ac:dyDescent="0.3">
      <c r="A5014" t="s">
        <v>17420</v>
      </c>
      <c r="B5014" t="s">
        <v>17421</v>
      </c>
      <c r="C5014" t="s">
        <v>14</v>
      </c>
      <c r="D5014">
        <v>39.979819900000003</v>
      </c>
      <c r="E5014">
        <v>-75.129822000000004</v>
      </c>
      <c r="F5014" t="s">
        <v>17422</v>
      </c>
      <c r="G5014">
        <v>314</v>
      </c>
      <c r="H5014">
        <v>4</v>
      </c>
      <c r="I5014" t="s">
        <v>17425</v>
      </c>
      <c r="J5014">
        <v>5</v>
      </c>
      <c r="K5014" t="s">
        <v>17426</v>
      </c>
      <c r="L5014" t="s">
        <v>17427</v>
      </c>
    </row>
    <row r="5015" spans="1:12" x14ac:dyDescent="0.3">
      <c r="A5015" t="s">
        <v>17420</v>
      </c>
      <c r="B5015" t="s">
        <v>17421</v>
      </c>
      <c r="C5015" t="s">
        <v>14</v>
      </c>
      <c r="D5015">
        <v>39.979819900000003</v>
      </c>
      <c r="E5015">
        <v>-75.129822000000004</v>
      </c>
      <c r="F5015" t="s">
        <v>17422</v>
      </c>
      <c r="G5015">
        <v>314</v>
      </c>
      <c r="H5015">
        <v>4</v>
      </c>
      <c r="I5015" t="s">
        <v>17428</v>
      </c>
      <c r="J5015">
        <v>3</v>
      </c>
      <c r="L5015" t="s">
        <v>17429</v>
      </c>
    </row>
    <row r="5016" spans="1:12" x14ac:dyDescent="0.3">
      <c r="A5016" t="s">
        <v>17420</v>
      </c>
      <c r="B5016" t="s">
        <v>17421</v>
      </c>
      <c r="C5016" t="s">
        <v>14</v>
      </c>
      <c r="D5016">
        <v>39.979819900000003</v>
      </c>
      <c r="E5016">
        <v>-75.129822000000004</v>
      </c>
      <c r="F5016" t="s">
        <v>17422</v>
      </c>
      <c r="G5016">
        <v>314</v>
      </c>
      <c r="H5016">
        <v>4</v>
      </c>
      <c r="I5016" t="s">
        <v>17430</v>
      </c>
      <c r="J5016">
        <v>5</v>
      </c>
      <c r="K5016" t="s">
        <v>17431</v>
      </c>
      <c r="L5016" t="s">
        <v>8163</v>
      </c>
    </row>
    <row r="5017" spans="1:12" x14ac:dyDescent="0.3">
      <c r="A5017" t="s">
        <v>17420</v>
      </c>
      <c r="B5017" t="s">
        <v>17421</v>
      </c>
      <c r="C5017" t="s">
        <v>14</v>
      </c>
      <c r="D5017">
        <v>39.979819900000003</v>
      </c>
      <c r="E5017">
        <v>-75.129822000000004</v>
      </c>
      <c r="F5017" t="s">
        <v>17422</v>
      </c>
      <c r="G5017">
        <v>314</v>
      </c>
      <c r="H5017">
        <v>4</v>
      </c>
      <c r="I5017" t="s">
        <v>17432</v>
      </c>
      <c r="J5017">
        <v>5</v>
      </c>
      <c r="L5017" t="s">
        <v>17433</v>
      </c>
    </row>
    <row r="5018" spans="1:12" x14ac:dyDescent="0.3">
      <c r="A5018" t="s">
        <v>17420</v>
      </c>
      <c r="B5018" t="s">
        <v>17421</v>
      </c>
      <c r="C5018" t="s">
        <v>14</v>
      </c>
      <c r="D5018">
        <v>39.979819900000003</v>
      </c>
      <c r="E5018">
        <v>-75.129822000000004</v>
      </c>
      <c r="F5018" t="s">
        <v>17422</v>
      </c>
      <c r="G5018">
        <v>314</v>
      </c>
      <c r="H5018">
        <v>4</v>
      </c>
      <c r="I5018" t="s">
        <v>17434</v>
      </c>
      <c r="J5018">
        <v>3</v>
      </c>
      <c r="K5018" t="s">
        <v>17435</v>
      </c>
      <c r="L5018" t="s">
        <v>17436</v>
      </c>
    </row>
    <row r="5019" spans="1:12" x14ac:dyDescent="0.3">
      <c r="A5019" t="s">
        <v>17420</v>
      </c>
      <c r="B5019" t="s">
        <v>17421</v>
      </c>
      <c r="C5019" t="s">
        <v>14</v>
      </c>
      <c r="D5019">
        <v>39.979819900000003</v>
      </c>
      <c r="E5019">
        <v>-75.129822000000004</v>
      </c>
      <c r="F5019" t="s">
        <v>17422</v>
      </c>
      <c r="G5019">
        <v>314</v>
      </c>
      <c r="H5019">
        <v>4</v>
      </c>
      <c r="I5019" t="s">
        <v>17437</v>
      </c>
      <c r="J5019">
        <v>5</v>
      </c>
      <c r="L5019" t="s">
        <v>10026</v>
      </c>
    </row>
    <row r="5020" spans="1:12" x14ac:dyDescent="0.3">
      <c r="A5020" t="s">
        <v>17420</v>
      </c>
      <c r="B5020" t="s">
        <v>17421</v>
      </c>
      <c r="C5020" t="s">
        <v>14</v>
      </c>
      <c r="D5020">
        <v>39.979819900000003</v>
      </c>
      <c r="E5020">
        <v>-75.129822000000004</v>
      </c>
      <c r="F5020" t="s">
        <v>17422</v>
      </c>
      <c r="G5020">
        <v>314</v>
      </c>
      <c r="H5020">
        <v>4</v>
      </c>
      <c r="I5020" t="s">
        <v>17438</v>
      </c>
      <c r="J5020">
        <v>5</v>
      </c>
      <c r="K5020" t="s">
        <v>17439</v>
      </c>
      <c r="L5020" t="s">
        <v>17440</v>
      </c>
    </row>
    <row r="5021" spans="1:12" x14ac:dyDescent="0.3">
      <c r="A5021" t="s">
        <v>17420</v>
      </c>
      <c r="B5021" t="s">
        <v>17421</v>
      </c>
      <c r="C5021" t="s">
        <v>14</v>
      </c>
      <c r="D5021">
        <v>39.979819900000003</v>
      </c>
      <c r="E5021">
        <v>-75.129822000000004</v>
      </c>
      <c r="F5021" t="s">
        <v>17422</v>
      </c>
      <c r="G5021">
        <v>314</v>
      </c>
      <c r="H5021">
        <v>4</v>
      </c>
      <c r="I5021" t="s">
        <v>17441</v>
      </c>
      <c r="J5021">
        <v>3</v>
      </c>
      <c r="K5021" t="s">
        <v>17442</v>
      </c>
      <c r="L5021" t="s">
        <v>16857</v>
      </c>
    </row>
    <row r="5022" spans="1:12" x14ac:dyDescent="0.3">
      <c r="A5022" t="s">
        <v>17420</v>
      </c>
      <c r="B5022" t="s">
        <v>17421</v>
      </c>
      <c r="C5022" t="s">
        <v>14</v>
      </c>
      <c r="D5022">
        <v>39.979819900000003</v>
      </c>
      <c r="E5022">
        <v>-75.129822000000004</v>
      </c>
      <c r="F5022" t="s">
        <v>17422</v>
      </c>
      <c r="G5022">
        <v>314</v>
      </c>
      <c r="H5022">
        <v>4</v>
      </c>
      <c r="I5022" t="s">
        <v>17443</v>
      </c>
      <c r="J5022">
        <v>4</v>
      </c>
      <c r="K5022" t="s">
        <v>17444</v>
      </c>
      <c r="L5022" t="s">
        <v>17445</v>
      </c>
    </row>
    <row r="5023" spans="1:12" x14ac:dyDescent="0.3">
      <c r="A5023" t="s">
        <v>17446</v>
      </c>
      <c r="B5023" t="s">
        <v>17447</v>
      </c>
      <c r="C5023" t="s">
        <v>14</v>
      </c>
      <c r="D5023">
        <v>39.953549000000002</v>
      </c>
      <c r="E5023">
        <v>-75.202990999999997</v>
      </c>
      <c r="F5023" t="s">
        <v>17448</v>
      </c>
      <c r="G5023">
        <v>314</v>
      </c>
      <c r="H5023">
        <v>4</v>
      </c>
      <c r="I5023" t="s">
        <v>17449</v>
      </c>
      <c r="J5023">
        <v>3</v>
      </c>
      <c r="L5023" t="s">
        <v>17450</v>
      </c>
    </row>
    <row r="5024" spans="1:12" x14ac:dyDescent="0.3">
      <c r="A5024" t="s">
        <v>17446</v>
      </c>
      <c r="B5024" t="s">
        <v>17447</v>
      </c>
      <c r="C5024" t="s">
        <v>14</v>
      </c>
      <c r="D5024">
        <v>39.953549000000002</v>
      </c>
      <c r="E5024">
        <v>-75.202990999999997</v>
      </c>
      <c r="F5024" t="s">
        <v>17448</v>
      </c>
      <c r="G5024">
        <v>314</v>
      </c>
      <c r="H5024">
        <v>4</v>
      </c>
      <c r="I5024" t="s">
        <v>17451</v>
      </c>
      <c r="J5024">
        <v>5</v>
      </c>
      <c r="L5024" t="s">
        <v>17452</v>
      </c>
    </row>
    <row r="5025" spans="1:25" x14ac:dyDescent="0.3">
      <c r="A5025" t="s">
        <v>17446</v>
      </c>
      <c r="B5025" t="s">
        <v>17447</v>
      </c>
      <c r="C5025" t="s">
        <v>14</v>
      </c>
      <c r="D5025">
        <v>39.953549000000002</v>
      </c>
      <c r="E5025">
        <v>-75.202990999999997</v>
      </c>
      <c r="F5025" t="s">
        <v>17448</v>
      </c>
      <c r="G5025">
        <v>314</v>
      </c>
      <c r="H5025">
        <v>4</v>
      </c>
      <c r="I5025" t="s">
        <v>17453</v>
      </c>
      <c r="J5025">
        <v>4</v>
      </c>
      <c r="K5025" t="s">
        <v>17454</v>
      </c>
      <c r="L5025" t="s">
        <v>17403</v>
      </c>
    </row>
    <row r="5026" spans="1:25" x14ac:dyDescent="0.3">
      <c r="A5026" t="s">
        <v>17446</v>
      </c>
      <c r="B5026" t="s">
        <v>17447</v>
      </c>
      <c r="C5026" t="s">
        <v>14</v>
      </c>
      <c r="D5026">
        <v>39.953549000000002</v>
      </c>
      <c r="E5026">
        <v>-75.202990999999997</v>
      </c>
      <c r="F5026" t="s">
        <v>17448</v>
      </c>
      <c r="G5026">
        <v>314</v>
      </c>
      <c r="H5026">
        <v>4</v>
      </c>
      <c r="I5026" t="s">
        <v>17455</v>
      </c>
      <c r="J5026">
        <v>4</v>
      </c>
      <c r="K5026" t="s">
        <v>17456</v>
      </c>
      <c r="L5026" t="s">
        <v>17457</v>
      </c>
    </row>
    <row r="5027" spans="1:25" x14ac:dyDescent="0.3">
      <c r="A5027" t="s">
        <v>17446</v>
      </c>
      <c r="B5027" t="s">
        <v>17447</v>
      </c>
      <c r="C5027" t="s">
        <v>14</v>
      </c>
      <c r="D5027">
        <v>39.953549000000002</v>
      </c>
      <c r="E5027">
        <v>-75.202990999999997</v>
      </c>
      <c r="F5027" t="s">
        <v>17448</v>
      </c>
      <c r="G5027">
        <v>314</v>
      </c>
      <c r="H5027">
        <v>4</v>
      </c>
      <c r="I5027" t="s">
        <v>17458</v>
      </c>
      <c r="J5027">
        <v>4</v>
      </c>
      <c r="K5027" t="s">
        <v>17459</v>
      </c>
      <c r="L5027" t="s">
        <v>17460</v>
      </c>
    </row>
    <row r="5028" spans="1:25" x14ac:dyDescent="0.3">
      <c r="A5028" t="s">
        <v>17446</v>
      </c>
      <c r="B5028" t="s">
        <v>17447</v>
      </c>
      <c r="C5028" t="s">
        <v>14</v>
      </c>
      <c r="D5028">
        <v>39.953549000000002</v>
      </c>
      <c r="E5028">
        <v>-75.202990999999997</v>
      </c>
      <c r="F5028" t="s">
        <v>17448</v>
      </c>
      <c r="G5028">
        <v>314</v>
      </c>
      <c r="H5028">
        <v>4</v>
      </c>
      <c r="I5028" t="s">
        <v>17461</v>
      </c>
      <c r="J5028">
        <v>4</v>
      </c>
      <c r="K5028" t="s">
        <v>17462</v>
      </c>
      <c r="L5028" t="s">
        <v>17463</v>
      </c>
    </row>
    <row r="5029" spans="1:25" x14ac:dyDescent="0.3">
      <c r="A5029" t="s">
        <v>17446</v>
      </c>
      <c r="B5029" t="s">
        <v>17447</v>
      </c>
      <c r="C5029" t="s">
        <v>14</v>
      </c>
      <c r="D5029">
        <v>39.953549000000002</v>
      </c>
      <c r="E5029">
        <v>-75.202990999999997</v>
      </c>
      <c r="F5029" t="s">
        <v>17448</v>
      </c>
      <c r="G5029">
        <v>314</v>
      </c>
      <c r="H5029">
        <v>4</v>
      </c>
      <c r="I5029" t="s">
        <v>17464</v>
      </c>
      <c r="J5029">
        <v>4</v>
      </c>
      <c r="K5029" t="s">
        <v>17465</v>
      </c>
      <c r="L5029" t="s">
        <v>17466</v>
      </c>
      <c r="M5029" t="s">
        <v>17467</v>
      </c>
      <c r="N5029" t="s">
        <v>17468</v>
      </c>
      <c r="O5029" t="s">
        <v>17469</v>
      </c>
      <c r="P5029" t="s">
        <v>17470</v>
      </c>
      <c r="Q5029" t="s">
        <v>17471</v>
      </c>
      <c r="R5029" t="s">
        <v>17472</v>
      </c>
      <c r="S5029" t="s">
        <v>17473</v>
      </c>
      <c r="T5029" t="s">
        <v>17474</v>
      </c>
      <c r="U5029" t="s">
        <v>17475</v>
      </c>
      <c r="V5029" t="s">
        <v>17476</v>
      </c>
      <c r="W5029" t="s">
        <v>17477</v>
      </c>
      <c r="X5029" t="s">
        <v>17478</v>
      </c>
      <c r="Y5029" t="s">
        <v>17479</v>
      </c>
    </row>
    <row r="5030" spans="1:25" x14ac:dyDescent="0.3">
      <c r="A5030" t="s">
        <v>17446</v>
      </c>
      <c r="B5030" t="s">
        <v>17447</v>
      </c>
      <c r="C5030" t="s">
        <v>14</v>
      </c>
      <c r="D5030">
        <v>39.953549000000002</v>
      </c>
      <c r="E5030">
        <v>-75.202990999999997</v>
      </c>
      <c r="F5030" t="s">
        <v>17448</v>
      </c>
      <c r="G5030">
        <v>314</v>
      </c>
      <c r="H5030">
        <v>4</v>
      </c>
      <c r="I5030" t="s">
        <v>17480</v>
      </c>
      <c r="J5030">
        <v>5</v>
      </c>
      <c r="K5030" t="s">
        <v>17481</v>
      </c>
      <c r="L5030" t="s">
        <v>3326</v>
      </c>
    </row>
    <row r="5031" spans="1:25" x14ac:dyDescent="0.3">
      <c r="A5031" t="s">
        <v>17446</v>
      </c>
      <c r="B5031" t="s">
        <v>17447</v>
      </c>
      <c r="C5031" t="s">
        <v>14</v>
      </c>
      <c r="D5031">
        <v>39.953549000000002</v>
      </c>
      <c r="E5031">
        <v>-75.202990999999997</v>
      </c>
      <c r="F5031" t="s">
        <v>17448</v>
      </c>
      <c r="G5031">
        <v>314</v>
      </c>
      <c r="H5031">
        <v>4</v>
      </c>
      <c r="I5031" t="s">
        <v>17482</v>
      </c>
      <c r="J5031">
        <v>4</v>
      </c>
      <c r="K5031" t="s">
        <v>17483</v>
      </c>
      <c r="L5031" t="s">
        <v>11014</v>
      </c>
      <c r="M5031" t="s">
        <v>17484</v>
      </c>
      <c r="N5031" t="s">
        <v>17485</v>
      </c>
      <c r="O5031" t="s">
        <v>17486</v>
      </c>
      <c r="P5031" t="s">
        <v>17487</v>
      </c>
      <c r="Q5031" t="s">
        <v>17488</v>
      </c>
      <c r="R5031" t="s">
        <v>17489</v>
      </c>
      <c r="S5031" t="s">
        <v>17490</v>
      </c>
      <c r="T5031" t="s">
        <v>17491</v>
      </c>
      <c r="U5031" t="s">
        <v>17492</v>
      </c>
      <c r="V5031" t="s">
        <v>17493</v>
      </c>
      <c r="W5031" t="s">
        <v>17494</v>
      </c>
    </row>
    <row r="5032" spans="1:25" x14ac:dyDescent="0.3">
      <c r="A5032" t="s">
        <v>17446</v>
      </c>
      <c r="B5032" t="s">
        <v>17447</v>
      </c>
      <c r="C5032" t="s">
        <v>14</v>
      </c>
      <c r="D5032">
        <v>39.953549000000002</v>
      </c>
      <c r="E5032">
        <v>-75.202990999999997</v>
      </c>
      <c r="F5032" t="s">
        <v>17448</v>
      </c>
      <c r="G5032">
        <v>314</v>
      </c>
      <c r="H5032">
        <v>4</v>
      </c>
      <c r="I5032" t="s">
        <v>17495</v>
      </c>
      <c r="J5032">
        <v>5</v>
      </c>
      <c r="K5032" t="s">
        <v>17496</v>
      </c>
      <c r="L5032" t="s">
        <v>17497</v>
      </c>
    </row>
    <row r="5033" spans="1:25" x14ac:dyDescent="0.3">
      <c r="A5033" t="s">
        <v>17498</v>
      </c>
      <c r="B5033" t="s">
        <v>17499</v>
      </c>
      <c r="C5033" t="s">
        <v>14</v>
      </c>
      <c r="D5033">
        <v>39.953647955100003</v>
      </c>
      <c r="E5033">
        <v>-75.189187726499995</v>
      </c>
      <c r="F5033" t="s">
        <v>3047</v>
      </c>
      <c r="G5033">
        <v>314</v>
      </c>
      <c r="H5033">
        <v>4</v>
      </c>
      <c r="I5033" t="s">
        <v>17500</v>
      </c>
      <c r="J5033">
        <v>4</v>
      </c>
      <c r="K5033" t="s">
        <v>17501</v>
      </c>
      <c r="L5033" t="s">
        <v>504</v>
      </c>
    </row>
    <row r="5034" spans="1:25" x14ac:dyDescent="0.3">
      <c r="A5034" t="s">
        <v>17498</v>
      </c>
      <c r="B5034" t="s">
        <v>17499</v>
      </c>
      <c r="C5034" t="s">
        <v>14</v>
      </c>
      <c r="D5034">
        <v>39.953647955100003</v>
      </c>
      <c r="E5034">
        <v>-75.189187726499995</v>
      </c>
      <c r="F5034" t="s">
        <v>3047</v>
      </c>
      <c r="G5034">
        <v>314</v>
      </c>
      <c r="H5034">
        <v>4</v>
      </c>
      <c r="I5034" t="s">
        <v>17502</v>
      </c>
      <c r="J5034">
        <v>4</v>
      </c>
      <c r="K5034" t="s">
        <v>17503</v>
      </c>
      <c r="L5034" t="s">
        <v>17504</v>
      </c>
    </row>
    <row r="5035" spans="1:25" x14ac:dyDescent="0.3">
      <c r="A5035" t="s">
        <v>17498</v>
      </c>
      <c r="B5035" t="s">
        <v>17499</v>
      </c>
      <c r="C5035" t="s">
        <v>14</v>
      </c>
      <c r="D5035">
        <v>39.953647955100003</v>
      </c>
      <c r="E5035">
        <v>-75.189187726499995</v>
      </c>
      <c r="F5035" t="s">
        <v>3047</v>
      </c>
      <c r="G5035">
        <v>314</v>
      </c>
      <c r="H5035">
        <v>4</v>
      </c>
      <c r="I5035" t="s">
        <v>17505</v>
      </c>
      <c r="J5035">
        <v>4</v>
      </c>
      <c r="K5035" t="s">
        <v>17506</v>
      </c>
      <c r="L5035" t="s">
        <v>17507</v>
      </c>
      <c r="M5035" t="s">
        <v>17508</v>
      </c>
      <c r="N5035" t="s">
        <v>17509</v>
      </c>
      <c r="O5035" t="s">
        <v>17510</v>
      </c>
      <c r="P5035" t="s">
        <v>17511</v>
      </c>
      <c r="Q5035" t="s">
        <v>17512</v>
      </c>
      <c r="R5035" t="s">
        <v>17513</v>
      </c>
      <c r="S5035" t="s">
        <v>17514</v>
      </c>
      <c r="T5035" t="s">
        <v>17515</v>
      </c>
      <c r="U5035" t="s">
        <v>17516</v>
      </c>
      <c r="V5035" t="s">
        <v>17517</v>
      </c>
      <c r="W5035" t="s">
        <v>17518</v>
      </c>
    </row>
    <row r="5036" spans="1:25" x14ac:dyDescent="0.3">
      <c r="A5036" t="s">
        <v>17498</v>
      </c>
      <c r="B5036" t="s">
        <v>17499</v>
      </c>
      <c r="C5036" t="s">
        <v>14</v>
      </c>
      <c r="D5036">
        <v>39.953647955100003</v>
      </c>
      <c r="E5036">
        <v>-75.189187726499995</v>
      </c>
      <c r="F5036" t="s">
        <v>3047</v>
      </c>
      <c r="G5036">
        <v>314</v>
      </c>
      <c r="H5036">
        <v>4</v>
      </c>
      <c r="I5036" t="s">
        <v>17519</v>
      </c>
      <c r="J5036">
        <v>4</v>
      </c>
      <c r="K5036" t="s">
        <v>17520</v>
      </c>
      <c r="L5036" t="s">
        <v>17521</v>
      </c>
    </row>
    <row r="5037" spans="1:25" x14ac:dyDescent="0.3">
      <c r="A5037" t="s">
        <v>17498</v>
      </c>
      <c r="B5037" t="s">
        <v>17499</v>
      </c>
      <c r="C5037" t="s">
        <v>14</v>
      </c>
      <c r="D5037">
        <v>39.953647955100003</v>
      </c>
      <c r="E5037">
        <v>-75.189187726499995</v>
      </c>
      <c r="F5037" t="s">
        <v>3047</v>
      </c>
      <c r="G5037">
        <v>314</v>
      </c>
      <c r="H5037">
        <v>4</v>
      </c>
      <c r="I5037" t="s">
        <v>17522</v>
      </c>
      <c r="J5037">
        <v>3</v>
      </c>
      <c r="K5037" t="s">
        <v>17523</v>
      </c>
      <c r="L5037" t="s">
        <v>6731</v>
      </c>
    </row>
    <row r="5038" spans="1:25" x14ac:dyDescent="0.3">
      <c r="A5038" t="s">
        <v>17498</v>
      </c>
      <c r="B5038" t="s">
        <v>17499</v>
      </c>
      <c r="C5038" t="s">
        <v>14</v>
      </c>
      <c r="D5038">
        <v>39.953647955100003</v>
      </c>
      <c r="E5038">
        <v>-75.189187726499995</v>
      </c>
      <c r="F5038" t="s">
        <v>3047</v>
      </c>
      <c r="G5038">
        <v>314</v>
      </c>
      <c r="H5038">
        <v>4</v>
      </c>
      <c r="I5038" t="s">
        <v>17524</v>
      </c>
      <c r="J5038">
        <v>4</v>
      </c>
      <c r="K5038" t="s">
        <v>17525</v>
      </c>
      <c r="L5038" t="s">
        <v>17526</v>
      </c>
    </row>
    <row r="5039" spans="1:25" x14ac:dyDescent="0.3">
      <c r="A5039" t="s">
        <v>17498</v>
      </c>
      <c r="B5039" t="s">
        <v>17499</v>
      </c>
      <c r="C5039" t="s">
        <v>14</v>
      </c>
      <c r="D5039">
        <v>39.953647955100003</v>
      </c>
      <c r="E5039">
        <v>-75.189187726499995</v>
      </c>
      <c r="F5039" t="s">
        <v>3047</v>
      </c>
      <c r="G5039">
        <v>314</v>
      </c>
      <c r="H5039">
        <v>4</v>
      </c>
      <c r="I5039" t="s">
        <v>17527</v>
      </c>
      <c r="J5039">
        <v>4</v>
      </c>
      <c r="K5039" t="s">
        <v>17528</v>
      </c>
      <c r="L5039" t="s">
        <v>3223</v>
      </c>
    </row>
    <row r="5040" spans="1:25" x14ac:dyDescent="0.3">
      <c r="A5040" t="s">
        <v>17498</v>
      </c>
      <c r="B5040" t="s">
        <v>17499</v>
      </c>
      <c r="C5040" t="s">
        <v>14</v>
      </c>
      <c r="D5040">
        <v>39.953647955100003</v>
      </c>
      <c r="E5040">
        <v>-75.189187726499995</v>
      </c>
      <c r="F5040" t="s">
        <v>3047</v>
      </c>
      <c r="G5040">
        <v>314</v>
      </c>
      <c r="H5040">
        <v>4</v>
      </c>
      <c r="I5040" t="s">
        <v>17529</v>
      </c>
      <c r="J5040">
        <v>4</v>
      </c>
      <c r="K5040" t="s">
        <v>17530</v>
      </c>
      <c r="L5040" t="s">
        <v>17531</v>
      </c>
    </row>
    <row r="5041" spans="1:54" x14ac:dyDescent="0.3">
      <c r="A5041" t="s">
        <v>17498</v>
      </c>
      <c r="B5041" t="s">
        <v>17499</v>
      </c>
      <c r="C5041" t="s">
        <v>14</v>
      </c>
      <c r="D5041">
        <v>39.953647955100003</v>
      </c>
      <c r="E5041">
        <v>-75.189187726499995</v>
      </c>
      <c r="F5041" t="s">
        <v>3047</v>
      </c>
      <c r="G5041">
        <v>314</v>
      </c>
      <c r="H5041">
        <v>4</v>
      </c>
      <c r="I5041" t="s">
        <v>17532</v>
      </c>
      <c r="J5041">
        <v>4</v>
      </c>
      <c r="K5041" t="s">
        <v>17533</v>
      </c>
      <c r="L5041" t="s">
        <v>17534</v>
      </c>
      <c r="M5041" t="s">
        <v>17535</v>
      </c>
      <c r="N5041" t="s">
        <v>17536</v>
      </c>
      <c r="O5041" t="s">
        <v>17537</v>
      </c>
      <c r="P5041" t="s">
        <v>17538</v>
      </c>
      <c r="Q5041" t="s">
        <v>17539</v>
      </c>
      <c r="R5041" t="s">
        <v>17540</v>
      </c>
      <c r="S5041" t="s">
        <v>17541</v>
      </c>
      <c r="T5041" t="s">
        <v>17542</v>
      </c>
      <c r="U5041" t="s">
        <v>17543</v>
      </c>
      <c r="V5041" t="s">
        <v>17544</v>
      </c>
      <c r="W5041" t="s">
        <v>17545</v>
      </c>
      <c r="X5041" t="s">
        <v>17546</v>
      </c>
    </row>
    <row r="5042" spans="1:54" x14ac:dyDescent="0.3">
      <c r="A5042" t="s">
        <v>17498</v>
      </c>
      <c r="B5042" t="s">
        <v>17499</v>
      </c>
      <c r="C5042" t="s">
        <v>14</v>
      </c>
      <c r="D5042">
        <v>39.953647955100003</v>
      </c>
      <c r="E5042">
        <v>-75.189187726499995</v>
      </c>
      <c r="F5042" t="s">
        <v>3047</v>
      </c>
      <c r="G5042">
        <v>314</v>
      </c>
      <c r="H5042">
        <v>4</v>
      </c>
      <c r="I5042" t="s">
        <v>17547</v>
      </c>
      <c r="J5042">
        <v>5</v>
      </c>
      <c r="L5042" t="s">
        <v>17548</v>
      </c>
    </row>
    <row r="5043" spans="1:54" x14ac:dyDescent="0.3">
      <c r="A5043" t="s">
        <v>17549</v>
      </c>
      <c r="B5043" t="s">
        <v>17550</v>
      </c>
      <c r="C5043" t="s">
        <v>14</v>
      </c>
      <c r="D5043">
        <v>39.949410829999998</v>
      </c>
      <c r="E5043">
        <v>-75.168697742299997</v>
      </c>
      <c r="F5043" t="s">
        <v>5596</v>
      </c>
      <c r="G5043">
        <v>313</v>
      </c>
      <c r="H5043">
        <v>4</v>
      </c>
      <c r="I5043" t="e">
        <f>-I_eGI3C1EUmltd2ba9ezQ</f>
        <v>#NAME?</v>
      </c>
      <c r="J5043">
        <v>5</v>
      </c>
      <c r="K5043" t="s">
        <v>17551</v>
      </c>
      <c r="L5043" t="s">
        <v>17552</v>
      </c>
    </row>
    <row r="5044" spans="1:54" x14ac:dyDescent="0.3">
      <c r="A5044" t="s">
        <v>17549</v>
      </c>
      <c r="B5044" t="s">
        <v>17550</v>
      </c>
      <c r="C5044" t="s">
        <v>14</v>
      </c>
      <c r="D5044">
        <v>39.949410829999998</v>
      </c>
      <c r="E5044">
        <v>-75.168697742299997</v>
      </c>
      <c r="F5044" t="s">
        <v>5596</v>
      </c>
      <c r="G5044">
        <v>313</v>
      </c>
      <c r="H5044">
        <v>4</v>
      </c>
      <c r="I5044" t="s">
        <v>17553</v>
      </c>
      <c r="J5044">
        <v>5</v>
      </c>
      <c r="L5044" t="s">
        <v>17554</v>
      </c>
    </row>
    <row r="5045" spans="1:54" x14ac:dyDescent="0.3">
      <c r="A5045" t="s">
        <v>17549</v>
      </c>
      <c r="B5045" t="s">
        <v>17550</v>
      </c>
      <c r="C5045" t="s">
        <v>14</v>
      </c>
      <c r="D5045">
        <v>39.949410829999998</v>
      </c>
      <c r="E5045">
        <v>-75.168697742299997</v>
      </c>
      <c r="F5045" t="s">
        <v>5596</v>
      </c>
      <c r="G5045">
        <v>313</v>
      </c>
      <c r="H5045">
        <v>4</v>
      </c>
      <c r="I5045" t="s">
        <v>17555</v>
      </c>
      <c r="J5045">
        <v>5</v>
      </c>
      <c r="L5045" t="s">
        <v>1780</v>
      </c>
    </row>
    <row r="5046" spans="1:54" x14ac:dyDescent="0.3">
      <c r="A5046" t="s">
        <v>17549</v>
      </c>
      <c r="B5046" t="s">
        <v>17550</v>
      </c>
      <c r="C5046" t="s">
        <v>14</v>
      </c>
      <c r="D5046">
        <v>39.949410829999998</v>
      </c>
      <c r="E5046">
        <v>-75.168697742299997</v>
      </c>
      <c r="F5046" t="s">
        <v>5596</v>
      </c>
      <c r="G5046">
        <v>313</v>
      </c>
      <c r="H5046">
        <v>4</v>
      </c>
      <c r="I5046" t="s">
        <v>17556</v>
      </c>
      <c r="J5046">
        <v>3</v>
      </c>
      <c r="K5046" t="s">
        <v>17557</v>
      </c>
      <c r="L5046" t="s">
        <v>17558</v>
      </c>
      <c r="M5046" t="s">
        <v>17559</v>
      </c>
      <c r="N5046" t="s">
        <v>17560</v>
      </c>
      <c r="O5046" t="s">
        <v>17561</v>
      </c>
      <c r="P5046" t="s">
        <v>17562</v>
      </c>
      <c r="Q5046" t="s">
        <v>17563</v>
      </c>
    </row>
    <row r="5047" spans="1:54" x14ac:dyDescent="0.3">
      <c r="A5047" t="s">
        <v>17549</v>
      </c>
      <c r="B5047" t="s">
        <v>17550</v>
      </c>
      <c r="C5047" t="s">
        <v>14</v>
      </c>
      <c r="D5047">
        <v>39.949410829999998</v>
      </c>
      <c r="E5047">
        <v>-75.168697742299997</v>
      </c>
      <c r="F5047" t="s">
        <v>5596</v>
      </c>
      <c r="G5047">
        <v>313</v>
      </c>
      <c r="H5047">
        <v>4</v>
      </c>
      <c r="I5047" t="s">
        <v>17564</v>
      </c>
      <c r="J5047">
        <v>5</v>
      </c>
      <c r="K5047" t="s">
        <v>17565</v>
      </c>
      <c r="L5047" t="s">
        <v>17566</v>
      </c>
      <c r="M5047" t="s">
        <v>17567</v>
      </c>
    </row>
    <row r="5048" spans="1:54" x14ac:dyDescent="0.3">
      <c r="A5048" t="s">
        <v>17549</v>
      </c>
      <c r="B5048" t="s">
        <v>17550</v>
      </c>
      <c r="C5048" t="s">
        <v>14</v>
      </c>
      <c r="D5048">
        <v>39.949410829999998</v>
      </c>
      <c r="E5048">
        <v>-75.168697742299997</v>
      </c>
      <c r="F5048" t="s">
        <v>5596</v>
      </c>
      <c r="G5048">
        <v>313</v>
      </c>
      <c r="H5048">
        <v>4</v>
      </c>
      <c r="I5048" t="s">
        <v>17568</v>
      </c>
      <c r="J5048">
        <v>4</v>
      </c>
      <c r="K5048" t="s">
        <v>17569</v>
      </c>
      <c r="L5048" t="s">
        <v>17570</v>
      </c>
      <c r="M5048" t="s">
        <v>17571</v>
      </c>
      <c r="N5048" t="s">
        <v>17572</v>
      </c>
      <c r="O5048" t="s">
        <v>17573</v>
      </c>
      <c r="P5048" t="s">
        <v>17574</v>
      </c>
      <c r="Q5048" t="s">
        <v>17575</v>
      </c>
      <c r="R5048" t="s">
        <v>17576</v>
      </c>
      <c r="S5048" t="s">
        <v>17577</v>
      </c>
      <c r="T5048" t="s">
        <v>17578</v>
      </c>
      <c r="U5048" t="s">
        <v>17579</v>
      </c>
      <c r="V5048" t="s">
        <v>17580</v>
      </c>
      <c r="W5048" t="s">
        <v>17581</v>
      </c>
      <c r="X5048" t="s">
        <v>17582</v>
      </c>
      <c r="Y5048" t="s">
        <v>17583</v>
      </c>
      <c r="Z5048" t="s">
        <v>17584</v>
      </c>
      <c r="AA5048" t="s">
        <v>17585</v>
      </c>
      <c r="AB5048" t="s">
        <v>17586</v>
      </c>
      <c r="AC5048" t="s">
        <v>17587</v>
      </c>
      <c r="AD5048" t="s">
        <v>17588</v>
      </c>
      <c r="AE5048" t="s">
        <v>17589</v>
      </c>
      <c r="AF5048" t="s">
        <v>17590</v>
      </c>
      <c r="AG5048" t="s">
        <v>17591</v>
      </c>
      <c r="AH5048" t="s">
        <v>17592</v>
      </c>
      <c r="AI5048" t="s">
        <v>17593</v>
      </c>
      <c r="AJ5048" t="s">
        <v>17594</v>
      </c>
      <c r="AK5048" t="s">
        <v>17595</v>
      </c>
      <c r="AL5048" t="s">
        <v>17596</v>
      </c>
      <c r="AM5048" t="s">
        <v>17597</v>
      </c>
      <c r="AN5048" t="s">
        <v>17598</v>
      </c>
      <c r="AO5048" t="s">
        <v>17599</v>
      </c>
      <c r="AP5048" t="s">
        <v>17600</v>
      </c>
      <c r="AQ5048" t="s">
        <v>17601</v>
      </c>
      <c r="AR5048" t="s">
        <v>17602</v>
      </c>
      <c r="AS5048" t="s">
        <v>17603</v>
      </c>
      <c r="AT5048" t="s">
        <v>17604</v>
      </c>
      <c r="AU5048" t="s">
        <v>17605</v>
      </c>
      <c r="AV5048" t="s">
        <v>17606</v>
      </c>
      <c r="AW5048" t="s">
        <v>17607</v>
      </c>
      <c r="AX5048" t="s">
        <v>17608</v>
      </c>
      <c r="AY5048" t="s">
        <v>17609</v>
      </c>
      <c r="AZ5048" t="s">
        <v>17610</v>
      </c>
      <c r="BA5048" t="s">
        <v>17611</v>
      </c>
      <c r="BB5048" t="s">
        <v>9305</v>
      </c>
    </row>
    <row r="5049" spans="1:54" x14ac:dyDescent="0.3">
      <c r="A5049" t="s">
        <v>17549</v>
      </c>
      <c r="B5049" t="s">
        <v>17550</v>
      </c>
      <c r="C5049" t="s">
        <v>14</v>
      </c>
      <c r="D5049">
        <v>39.949410829999998</v>
      </c>
      <c r="E5049">
        <v>-75.168697742299997</v>
      </c>
      <c r="F5049" t="s">
        <v>5596</v>
      </c>
      <c r="G5049">
        <v>313</v>
      </c>
      <c r="H5049">
        <v>4</v>
      </c>
      <c r="I5049" t="s">
        <v>17612</v>
      </c>
      <c r="J5049">
        <v>4</v>
      </c>
      <c r="K5049" t="s">
        <v>17613</v>
      </c>
      <c r="L5049" t="s">
        <v>4208</v>
      </c>
    </row>
    <row r="5050" spans="1:54" x14ac:dyDescent="0.3">
      <c r="A5050" t="s">
        <v>17549</v>
      </c>
      <c r="B5050" t="s">
        <v>17550</v>
      </c>
      <c r="C5050" t="s">
        <v>14</v>
      </c>
      <c r="D5050">
        <v>39.949410829999998</v>
      </c>
      <c r="E5050">
        <v>-75.168697742299997</v>
      </c>
      <c r="F5050" t="s">
        <v>5596</v>
      </c>
      <c r="G5050">
        <v>313</v>
      </c>
      <c r="H5050">
        <v>4</v>
      </c>
      <c r="I5050" t="s">
        <v>17614</v>
      </c>
      <c r="J5050">
        <v>4</v>
      </c>
      <c r="K5050" t="s">
        <v>17615</v>
      </c>
      <c r="L5050" t="s">
        <v>17616</v>
      </c>
    </row>
    <row r="5051" spans="1:54" x14ac:dyDescent="0.3">
      <c r="A5051" t="s">
        <v>17549</v>
      </c>
      <c r="B5051" t="s">
        <v>17550</v>
      </c>
      <c r="C5051" t="s">
        <v>14</v>
      </c>
      <c r="D5051">
        <v>39.949410829999998</v>
      </c>
      <c r="E5051">
        <v>-75.168697742299997</v>
      </c>
      <c r="F5051" t="s">
        <v>5596</v>
      </c>
      <c r="G5051">
        <v>313</v>
      </c>
      <c r="H5051">
        <v>4</v>
      </c>
      <c r="I5051" t="s">
        <v>17617</v>
      </c>
      <c r="J5051">
        <v>4</v>
      </c>
      <c r="K5051" t="s">
        <v>17618</v>
      </c>
      <c r="L5051" t="s">
        <v>9403</v>
      </c>
    </row>
    <row r="5052" spans="1:54" x14ac:dyDescent="0.3">
      <c r="A5052" t="s">
        <v>17549</v>
      </c>
      <c r="B5052" t="s">
        <v>17550</v>
      </c>
      <c r="C5052" t="s">
        <v>14</v>
      </c>
      <c r="D5052">
        <v>39.949410829999998</v>
      </c>
      <c r="E5052">
        <v>-75.168697742299997</v>
      </c>
      <c r="F5052" t="s">
        <v>5596</v>
      </c>
      <c r="G5052">
        <v>313</v>
      </c>
      <c r="H5052">
        <v>4</v>
      </c>
      <c r="I5052" t="s">
        <v>17619</v>
      </c>
      <c r="J5052">
        <v>4</v>
      </c>
      <c r="K5052" t="s">
        <v>17620</v>
      </c>
      <c r="L5052" t="s">
        <v>17621</v>
      </c>
    </row>
    <row r="5053" spans="1:54" x14ac:dyDescent="0.3">
      <c r="A5053" t="s">
        <v>17622</v>
      </c>
      <c r="B5053" t="s">
        <v>17623</v>
      </c>
      <c r="C5053" t="s">
        <v>14</v>
      </c>
      <c r="D5053">
        <v>39.976842300000001</v>
      </c>
      <c r="E5053">
        <v>-75.127764299999996</v>
      </c>
      <c r="F5053" t="s">
        <v>17624</v>
      </c>
      <c r="G5053">
        <v>313</v>
      </c>
      <c r="H5053">
        <v>4</v>
      </c>
      <c r="I5053" t="s">
        <v>17625</v>
      </c>
      <c r="J5053">
        <v>4</v>
      </c>
      <c r="K5053" t="s">
        <v>17626</v>
      </c>
      <c r="L5053" t="s">
        <v>3332</v>
      </c>
    </row>
    <row r="5054" spans="1:54" x14ac:dyDescent="0.3">
      <c r="A5054" t="s">
        <v>17622</v>
      </c>
      <c r="B5054" t="s">
        <v>17623</v>
      </c>
      <c r="C5054" t="s">
        <v>14</v>
      </c>
      <c r="D5054">
        <v>39.976842300000001</v>
      </c>
      <c r="E5054">
        <v>-75.127764299999996</v>
      </c>
      <c r="F5054" t="s">
        <v>17624</v>
      </c>
      <c r="G5054">
        <v>313</v>
      </c>
      <c r="H5054">
        <v>4</v>
      </c>
      <c r="I5054" t="s">
        <v>17627</v>
      </c>
      <c r="J5054">
        <v>4</v>
      </c>
      <c r="K5054" t="s">
        <v>17628</v>
      </c>
      <c r="L5054" t="s">
        <v>8184</v>
      </c>
    </row>
    <row r="5055" spans="1:54" x14ac:dyDescent="0.3">
      <c r="A5055" t="s">
        <v>17622</v>
      </c>
      <c r="B5055" t="s">
        <v>17623</v>
      </c>
      <c r="C5055" t="s">
        <v>14</v>
      </c>
      <c r="D5055">
        <v>39.976842300000001</v>
      </c>
      <c r="E5055">
        <v>-75.127764299999996</v>
      </c>
      <c r="F5055" t="s">
        <v>17624</v>
      </c>
      <c r="G5055">
        <v>313</v>
      </c>
      <c r="H5055">
        <v>4</v>
      </c>
      <c r="I5055" t="s">
        <v>17629</v>
      </c>
      <c r="J5055">
        <v>4</v>
      </c>
      <c r="K5055" t="s">
        <v>17630</v>
      </c>
      <c r="L5055" t="s">
        <v>707</v>
      </c>
    </row>
    <row r="5056" spans="1:54" x14ac:dyDescent="0.3">
      <c r="A5056" t="s">
        <v>17622</v>
      </c>
      <c r="B5056" t="s">
        <v>17623</v>
      </c>
      <c r="C5056" t="s">
        <v>14</v>
      </c>
      <c r="D5056">
        <v>39.976842300000001</v>
      </c>
      <c r="E5056">
        <v>-75.127764299999996</v>
      </c>
      <c r="F5056" t="s">
        <v>17624</v>
      </c>
      <c r="G5056">
        <v>313</v>
      </c>
      <c r="H5056">
        <v>4</v>
      </c>
      <c r="I5056" t="s">
        <v>17631</v>
      </c>
      <c r="J5056">
        <v>5</v>
      </c>
      <c r="K5056" t="s">
        <v>17632</v>
      </c>
      <c r="L5056" t="s">
        <v>17633</v>
      </c>
    </row>
    <row r="5057" spans="1:21" x14ac:dyDescent="0.3">
      <c r="A5057" t="s">
        <v>17622</v>
      </c>
      <c r="B5057" t="s">
        <v>17623</v>
      </c>
      <c r="C5057" t="s">
        <v>14</v>
      </c>
      <c r="D5057">
        <v>39.976842300000001</v>
      </c>
      <c r="E5057">
        <v>-75.127764299999996</v>
      </c>
      <c r="F5057" t="s">
        <v>17624</v>
      </c>
      <c r="G5057">
        <v>313</v>
      </c>
      <c r="H5057">
        <v>4</v>
      </c>
      <c r="I5057" t="s">
        <v>17634</v>
      </c>
      <c r="J5057">
        <v>3</v>
      </c>
      <c r="K5057" t="s">
        <v>17635</v>
      </c>
      <c r="L5057" t="s">
        <v>17636</v>
      </c>
      <c r="M5057" t="s">
        <v>17637</v>
      </c>
      <c r="N5057" t="s">
        <v>17638</v>
      </c>
      <c r="O5057" t="s">
        <v>17639</v>
      </c>
      <c r="P5057" t="s">
        <v>17640</v>
      </c>
      <c r="Q5057" t="s">
        <v>17641</v>
      </c>
      <c r="R5057" t="s">
        <v>17642</v>
      </c>
      <c r="S5057" t="s">
        <v>17643</v>
      </c>
      <c r="T5057" t="s">
        <v>17644</v>
      </c>
      <c r="U5057" t="s">
        <v>8586</v>
      </c>
    </row>
    <row r="5058" spans="1:21" x14ac:dyDescent="0.3">
      <c r="A5058" t="s">
        <v>17622</v>
      </c>
      <c r="B5058" t="s">
        <v>17623</v>
      </c>
      <c r="C5058" t="s">
        <v>14</v>
      </c>
      <c r="D5058">
        <v>39.976842300000001</v>
      </c>
      <c r="E5058">
        <v>-75.127764299999996</v>
      </c>
      <c r="F5058" t="s">
        <v>17624</v>
      </c>
      <c r="G5058">
        <v>313</v>
      </c>
      <c r="H5058">
        <v>4</v>
      </c>
      <c r="I5058" t="s">
        <v>17645</v>
      </c>
      <c r="J5058">
        <v>3</v>
      </c>
      <c r="L5058" t="s">
        <v>17646</v>
      </c>
    </row>
    <row r="5059" spans="1:21" x14ac:dyDescent="0.3">
      <c r="A5059" t="s">
        <v>17622</v>
      </c>
      <c r="B5059" t="s">
        <v>17623</v>
      </c>
      <c r="C5059" t="s">
        <v>14</v>
      </c>
      <c r="D5059">
        <v>39.976842300000001</v>
      </c>
      <c r="E5059">
        <v>-75.127764299999996</v>
      </c>
      <c r="F5059" t="s">
        <v>17624</v>
      </c>
      <c r="G5059">
        <v>313</v>
      </c>
      <c r="H5059">
        <v>4</v>
      </c>
      <c r="I5059" t="s">
        <v>17647</v>
      </c>
      <c r="J5059">
        <v>3</v>
      </c>
      <c r="K5059" t="s">
        <v>17648</v>
      </c>
      <c r="L5059" t="s">
        <v>10276</v>
      </c>
    </row>
    <row r="5060" spans="1:21" x14ac:dyDescent="0.3">
      <c r="A5060" t="s">
        <v>17622</v>
      </c>
      <c r="B5060" t="s">
        <v>17623</v>
      </c>
      <c r="C5060" t="s">
        <v>14</v>
      </c>
      <c r="D5060">
        <v>39.976842300000001</v>
      </c>
      <c r="E5060">
        <v>-75.127764299999996</v>
      </c>
      <c r="F5060" t="s">
        <v>17624</v>
      </c>
      <c r="G5060">
        <v>313</v>
      </c>
      <c r="H5060">
        <v>4</v>
      </c>
      <c r="I5060" t="s">
        <v>17649</v>
      </c>
      <c r="J5060">
        <v>4</v>
      </c>
      <c r="K5060" t="s">
        <v>17650</v>
      </c>
      <c r="L5060" t="s">
        <v>17651</v>
      </c>
    </row>
    <row r="5061" spans="1:21" x14ac:dyDescent="0.3">
      <c r="A5061" t="s">
        <v>17622</v>
      </c>
      <c r="B5061" t="s">
        <v>17623</v>
      </c>
      <c r="C5061" t="s">
        <v>14</v>
      </c>
      <c r="D5061">
        <v>39.976842300000001</v>
      </c>
      <c r="E5061">
        <v>-75.127764299999996</v>
      </c>
      <c r="F5061" t="s">
        <v>17624</v>
      </c>
      <c r="G5061">
        <v>313</v>
      </c>
      <c r="H5061">
        <v>4</v>
      </c>
      <c r="I5061" t="s">
        <v>17652</v>
      </c>
      <c r="J5061">
        <v>5</v>
      </c>
      <c r="K5061" t="s">
        <v>17653</v>
      </c>
      <c r="L5061" t="s">
        <v>17654</v>
      </c>
    </row>
    <row r="5062" spans="1:21" x14ac:dyDescent="0.3">
      <c r="A5062" t="s">
        <v>17622</v>
      </c>
      <c r="B5062" t="s">
        <v>17623</v>
      </c>
      <c r="C5062" t="s">
        <v>14</v>
      </c>
      <c r="D5062">
        <v>39.976842300000001</v>
      </c>
      <c r="E5062">
        <v>-75.127764299999996</v>
      </c>
      <c r="F5062" t="s">
        <v>17624</v>
      </c>
      <c r="G5062">
        <v>313</v>
      </c>
      <c r="H5062">
        <v>4</v>
      </c>
      <c r="I5062" t="s">
        <v>17655</v>
      </c>
      <c r="J5062">
        <v>1</v>
      </c>
      <c r="K5062" t="s">
        <v>17656</v>
      </c>
      <c r="L5062" t="s">
        <v>17657</v>
      </c>
    </row>
    <row r="5063" spans="1:21" x14ac:dyDescent="0.3">
      <c r="A5063" t="s">
        <v>17658</v>
      </c>
      <c r="B5063" t="s">
        <v>17659</v>
      </c>
      <c r="C5063" t="s">
        <v>14</v>
      </c>
      <c r="D5063">
        <v>40.024562699999997</v>
      </c>
      <c r="E5063">
        <v>-75.220995799999997</v>
      </c>
      <c r="F5063" t="s">
        <v>17660</v>
      </c>
      <c r="G5063">
        <v>312</v>
      </c>
      <c r="H5063">
        <v>3</v>
      </c>
      <c r="I5063" t="s">
        <v>17661</v>
      </c>
      <c r="J5063">
        <v>3</v>
      </c>
      <c r="K5063" t="s">
        <v>17662</v>
      </c>
      <c r="L5063" t="s">
        <v>2843</v>
      </c>
    </row>
    <row r="5064" spans="1:21" x14ac:dyDescent="0.3">
      <c r="A5064" t="s">
        <v>17658</v>
      </c>
      <c r="B5064" t="s">
        <v>17659</v>
      </c>
      <c r="C5064" t="s">
        <v>14</v>
      </c>
      <c r="D5064">
        <v>40.024562699999997</v>
      </c>
      <c r="E5064">
        <v>-75.220995799999997</v>
      </c>
      <c r="F5064" t="s">
        <v>17660</v>
      </c>
      <c r="G5064">
        <v>312</v>
      </c>
      <c r="H5064">
        <v>3</v>
      </c>
      <c r="I5064" t="s">
        <v>17663</v>
      </c>
      <c r="J5064">
        <v>3</v>
      </c>
      <c r="K5064" t="s">
        <v>17664</v>
      </c>
      <c r="L5064" t="s">
        <v>17665</v>
      </c>
    </row>
    <row r="5065" spans="1:21" x14ac:dyDescent="0.3">
      <c r="A5065" t="s">
        <v>17658</v>
      </c>
      <c r="B5065" t="s">
        <v>17659</v>
      </c>
      <c r="C5065" t="s">
        <v>14</v>
      </c>
      <c r="D5065">
        <v>40.024562699999997</v>
      </c>
      <c r="E5065">
        <v>-75.220995799999997</v>
      </c>
      <c r="F5065" t="s">
        <v>17660</v>
      </c>
      <c r="G5065">
        <v>312</v>
      </c>
      <c r="H5065">
        <v>3</v>
      </c>
      <c r="I5065" t="s">
        <v>17666</v>
      </c>
      <c r="J5065">
        <v>3</v>
      </c>
      <c r="K5065" t="s">
        <v>17667</v>
      </c>
      <c r="L5065" t="s">
        <v>17668</v>
      </c>
    </row>
    <row r="5066" spans="1:21" x14ac:dyDescent="0.3">
      <c r="A5066" t="s">
        <v>17658</v>
      </c>
      <c r="B5066" t="s">
        <v>17659</v>
      </c>
      <c r="C5066" t="s">
        <v>14</v>
      </c>
      <c r="D5066">
        <v>40.024562699999997</v>
      </c>
      <c r="E5066">
        <v>-75.220995799999997</v>
      </c>
      <c r="F5066" t="s">
        <v>17660</v>
      </c>
      <c r="G5066">
        <v>312</v>
      </c>
      <c r="H5066">
        <v>3</v>
      </c>
      <c r="I5066" t="s">
        <v>17669</v>
      </c>
      <c r="J5066">
        <v>1</v>
      </c>
      <c r="L5066" t="s">
        <v>17670</v>
      </c>
    </row>
    <row r="5067" spans="1:21" x14ac:dyDescent="0.3">
      <c r="A5067" t="s">
        <v>17658</v>
      </c>
      <c r="B5067" t="s">
        <v>17659</v>
      </c>
      <c r="C5067" t="s">
        <v>14</v>
      </c>
      <c r="D5067">
        <v>40.024562699999997</v>
      </c>
      <c r="E5067">
        <v>-75.220995799999997</v>
      </c>
      <c r="F5067" t="s">
        <v>17660</v>
      </c>
      <c r="G5067">
        <v>312</v>
      </c>
      <c r="H5067">
        <v>3</v>
      </c>
      <c r="I5067" t="s">
        <v>17671</v>
      </c>
      <c r="J5067">
        <v>4</v>
      </c>
      <c r="K5067" t="s">
        <v>17672</v>
      </c>
      <c r="L5067" t="s">
        <v>17673</v>
      </c>
    </row>
    <row r="5068" spans="1:21" x14ac:dyDescent="0.3">
      <c r="A5068" t="s">
        <v>17658</v>
      </c>
      <c r="B5068" t="s">
        <v>17659</v>
      </c>
      <c r="C5068" t="s">
        <v>14</v>
      </c>
      <c r="D5068">
        <v>40.024562699999997</v>
      </c>
      <c r="E5068">
        <v>-75.220995799999997</v>
      </c>
      <c r="F5068" t="s">
        <v>17660</v>
      </c>
      <c r="G5068">
        <v>312</v>
      </c>
      <c r="H5068">
        <v>3</v>
      </c>
      <c r="I5068" t="s">
        <v>17674</v>
      </c>
      <c r="J5068">
        <v>1</v>
      </c>
      <c r="K5068" t="s">
        <v>17675</v>
      </c>
      <c r="L5068" t="s">
        <v>17676</v>
      </c>
      <c r="M5068" t="s">
        <v>17677</v>
      </c>
      <c r="N5068" t="s">
        <v>17678</v>
      </c>
      <c r="O5068" t="s">
        <v>17679</v>
      </c>
      <c r="P5068" t="s">
        <v>17680</v>
      </c>
      <c r="Q5068" t="s">
        <v>17681</v>
      </c>
      <c r="R5068" t="s">
        <v>17682</v>
      </c>
    </row>
    <row r="5069" spans="1:21" x14ac:dyDescent="0.3">
      <c r="A5069" t="s">
        <v>17658</v>
      </c>
      <c r="B5069" t="s">
        <v>17659</v>
      </c>
      <c r="C5069" t="s">
        <v>14</v>
      </c>
      <c r="D5069">
        <v>40.024562699999997</v>
      </c>
      <c r="E5069">
        <v>-75.220995799999997</v>
      </c>
      <c r="F5069" t="s">
        <v>17660</v>
      </c>
      <c r="G5069">
        <v>312</v>
      </c>
      <c r="H5069">
        <v>3</v>
      </c>
      <c r="I5069" t="s">
        <v>17683</v>
      </c>
      <c r="J5069">
        <v>3</v>
      </c>
      <c r="L5069" t="s">
        <v>17684</v>
      </c>
    </row>
    <row r="5070" spans="1:21" x14ac:dyDescent="0.3">
      <c r="A5070" t="s">
        <v>17658</v>
      </c>
      <c r="B5070" t="s">
        <v>17659</v>
      </c>
      <c r="C5070" t="s">
        <v>14</v>
      </c>
      <c r="D5070">
        <v>40.024562699999997</v>
      </c>
      <c r="E5070">
        <v>-75.220995799999997</v>
      </c>
      <c r="F5070" t="s">
        <v>17660</v>
      </c>
      <c r="G5070">
        <v>312</v>
      </c>
      <c r="H5070">
        <v>3</v>
      </c>
      <c r="I5070" t="s">
        <v>17685</v>
      </c>
      <c r="J5070">
        <v>2</v>
      </c>
      <c r="K5070" t="s">
        <v>17686</v>
      </c>
      <c r="L5070" t="s">
        <v>17687</v>
      </c>
    </row>
    <row r="5071" spans="1:21" x14ac:dyDescent="0.3">
      <c r="A5071" t="s">
        <v>17658</v>
      </c>
      <c r="B5071" t="s">
        <v>17659</v>
      </c>
      <c r="C5071" t="s">
        <v>14</v>
      </c>
      <c r="D5071">
        <v>40.024562699999997</v>
      </c>
      <c r="E5071">
        <v>-75.220995799999997</v>
      </c>
      <c r="F5071" t="s">
        <v>17660</v>
      </c>
      <c r="G5071">
        <v>312</v>
      </c>
      <c r="H5071">
        <v>3</v>
      </c>
      <c r="I5071" t="s">
        <v>17688</v>
      </c>
      <c r="J5071">
        <v>1</v>
      </c>
      <c r="K5071" t="s">
        <v>17689</v>
      </c>
      <c r="L5071" t="s">
        <v>17690</v>
      </c>
    </row>
    <row r="5072" spans="1:21" x14ac:dyDescent="0.3">
      <c r="A5072" t="s">
        <v>17658</v>
      </c>
      <c r="B5072" t="s">
        <v>17659</v>
      </c>
      <c r="C5072" t="s">
        <v>14</v>
      </c>
      <c r="D5072">
        <v>40.024562699999997</v>
      </c>
      <c r="E5072">
        <v>-75.220995799999997</v>
      </c>
      <c r="F5072" t="s">
        <v>17660</v>
      </c>
      <c r="G5072">
        <v>312</v>
      </c>
      <c r="H5072">
        <v>3</v>
      </c>
      <c r="I5072" t="s">
        <v>17691</v>
      </c>
      <c r="J5072">
        <v>4</v>
      </c>
      <c r="L5072" t="s">
        <v>17692</v>
      </c>
    </row>
    <row r="5073" spans="1:12" x14ac:dyDescent="0.3">
      <c r="A5073" t="s">
        <v>17693</v>
      </c>
      <c r="B5073" t="s">
        <v>17694</v>
      </c>
      <c r="C5073" t="s">
        <v>14</v>
      </c>
      <c r="D5073">
        <v>39.964219900000003</v>
      </c>
      <c r="E5073">
        <v>-75.140457400000003</v>
      </c>
      <c r="F5073" t="s">
        <v>17695</v>
      </c>
      <c r="G5073">
        <v>312</v>
      </c>
      <c r="H5073">
        <v>4</v>
      </c>
      <c r="I5073" t="s">
        <v>17696</v>
      </c>
      <c r="J5073">
        <v>4</v>
      </c>
      <c r="K5073" t="s">
        <v>17697</v>
      </c>
      <c r="L5073" t="s">
        <v>17698</v>
      </c>
    </row>
    <row r="5074" spans="1:12" x14ac:dyDescent="0.3">
      <c r="A5074" t="s">
        <v>17693</v>
      </c>
      <c r="B5074" t="s">
        <v>17694</v>
      </c>
      <c r="C5074" t="s">
        <v>14</v>
      </c>
      <c r="D5074">
        <v>39.964219900000003</v>
      </c>
      <c r="E5074">
        <v>-75.140457400000003</v>
      </c>
      <c r="F5074" t="s">
        <v>17695</v>
      </c>
      <c r="G5074">
        <v>312</v>
      </c>
      <c r="H5074">
        <v>4</v>
      </c>
      <c r="I5074" t="s">
        <v>17699</v>
      </c>
      <c r="J5074">
        <v>1</v>
      </c>
      <c r="K5074" t="s">
        <v>17700</v>
      </c>
      <c r="L5074" t="s">
        <v>17701</v>
      </c>
    </row>
    <row r="5075" spans="1:12" x14ac:dyDescent="0.3">
      <c r="A5075" t="s">
        <v>17693</v>
      </c>
      <c r="B5075" t="s">
        <v>17694</v>
      </c>
      <c r="C5075" t="s">
        <v>14</v>
      </c>
      <c r="D5075">
        <v>39.964219900000003</v>
      </c>
      <c r="E5075">
        <v>-75.140457400000003</v>
      </c>
      <c r="F5075" t="s">
        <v>17695</v>
      </c>
      <c r="G5075">
        <v>312</v>
      </c>
      <c r="H5075">
        <v>4</v>
      </c>
      <c r="I5075" t="s">
        <v>17702</v>
      </c>
      <c r="J5075">
        <v>5</v>
      </c>
      <c r="K5075" t="s">
        <v>17703</v>
      </c>
      <c r="L5075" t="s">
        <v>17704</v>
      </c>
    </row>
    <row r="5076" spans="1:12" x14ac:dyDescent="0.3">
      <c r="A5076" t="s">
        <v>17693</v>
      </c>
      <c r="B5076" t="s">
        <v>17694</v>
      </c>
      <c r="C5076" t="s">
        <v>14</v>
      </c>
      <c r="D5076">
        <v>39.964219900000003</v>
      </c>
      <c r="E5076">
        <v>-75.140457400000003</v>
      </c>
      <c r="F5076" t="s">
        <v>17695</v>
      </c>
      <c r="G5076">
        <v>312</v>
      </c>
      <c r="H5076">
        <v>4</v>
      </c>
      <c r="I5076" t="s">
        <v>17705</v>
      </c>
      <c r="J5076">
        <v>4</v>
      </c>
      <c r="K5076" t="s">
        <v>17706</v>
      </c>
      <c r="L5076" t="s">
        <v>17707</v>
      </c>
    </row>
    <row r="5077" spans="1:12" x14ac:dyDescent="0.3">
      <c r="A5077" t="s">
        <v>17693</v>
      </c>
      <c r="B5077" t="s">
        <v>17694</v>
      </c>
      <c r="C5077" t="s">
        <v>14</v>
      </c>
      <c r="D5077">
        <v>39.964219900000003</v>
      </c>
      <c r="E5077">
        <v>-75.140457400000003</v>
      </c>
      <c r="F5077" t="s">
        <v>17695</v>
      </c>
      <c r="G5077">
        <v>312</v>
      </c>
      <c r="H5077">
        <v>4</v>
      </c>
      <c r="I5077" t="s">
        <v>17708</v>
      </c>
      <c r="J5077">
        <v>4</v>
      </c>
      <c r="K5077" t="s">
        <v>17709</v>
      </c>
      <c r="L5077" t="s">
        <v>12778</v>
      </c>
    </row>
    <row r="5078" spans="1:12" x14ac:dyDescent="0.3">
      <c r="A5078" t="s">
        <v>17693</v>
      </c>
      <c r="B5078" t="s">
        <v>17694</v>
      </c>
      <c r="C5078" t="s">
        <v>14</v>
      </c>
      <c r="D5078">
        <v>39.964219900000003</v>
      </c>
      <c r="E5078">
        <v>-75.140457400000003</v>
      </c>
      <c r="F5078" t="s">
        <v>17695</v>
      </c>
      <c r="G5078">
        <v>312</v>
      </c>
      <c r="H5078">
        <v>4</v>
      </c>
      <c r="I5078" t="s">
        <v>17710</v>
      </c>
      <c r="J5078">
        <v>5</v>
      </c>
      <c r="L5078" t="s">
        <v>17711</v>
      </c>
    </row>
    <row r="5079" spans="1:12" x14ac:dyDescent="0.3">
      <c r="A5079" t="s">
        <v>17693</v>
      </c>
      <c r="B5079" t="s">
        <v>17694</v>
      </c>
      <c r="C5079" t="s">
        <v>14</v>
      </c>
      <c r="D5079">
        <v>39.964219900000003</v>
      </c>
      <c r="E5079">
        <v>-75.140457400000003</v>
      </c>
      <c r="F5079" t="s">
        <v>17695</v>
      </c>
      <c r="G5079">
        <v>312</v>
      </c>
      <c r="H5079">
        <v>4</v>
      </c>
      <c r="I5079" t="s">
        <v>17712</v>
      </c>
      <c r="J5079">
        <v>5</v>
      </c>
      <c r="K5079" t="s">
        <v>17713</v>
      </c>
      <c r="L5079" t="e">
        <f>-KBRD0IAZbzARlJ4nZ_oTg</f>
        <v>#NAME?</v>
      </c>
    </row>
    <row r="5080" spans="1:12" x14ac:dyDescent="0.3">
      <c r="A5080" t="s">
        <v>17693</v>
      </c>
      <c r="B5080" t="s">
        <v>17694</v>
      </c>
      <c r="C5080" t="s">
        <v>14</v>
      </c>
      <c r="D5080">
        <v>39.964219900000003</v>
      </c>
      <c r="E5080">
        <v>-75.140457400000003</v>
      </c>
      <c r="F5080" t="s">
        <v>17695</v>
      </c>
      <c r="G5080">
        <v>312</v>
      </c>
      <c r="H5080">
        <v>4</v>
      </c>
      <c r="I5080" t="s">
        <v>17714</v>
      </c>
      <c r="J5080">
        <v>1</v>
      </c>
      <c r="K5080" t="s">
        <v>17715</v>
      </c>
      <c r="L5080" t="s">
        <v>7896</v>
      </c>
    </row>
    <row r="5081" spans="1:12" x14ac:dyDescent="0.3">
      <c r="A5081" t="s">
        <v>17693</v>
      </c>
      <c r="B5081" t="s">
        <v>17694</v>
      </c>
      <c r="C5081" t="s">
        <v>14</v>
      </c>
      <c r="D5081">
        <v>39.964219900000003</v>
      </c>
      <c r="E5081">
        <v>-75.140457400000003</v>
      </c>
      <c r="F5081" t="s">
        <v>17695</v>
      </c>
      <c r="G5081">
        <v>312</v>
      </c>
      <c r="H5081">
        <v>4</v>
      </c>
      <c r="I5081" t="s">
        <v>17716</v>
      </c>
      <c r="J5081">
        <v>4</v>
      </c>
      <c r="L5081" t="s">
        <v>17717</v>
      </c>
    </row>
    <row r="5082" spans="1:12" x14ac:dyDescent="0.3">
      <c r="A5082" t="s">
        <v>17693</v>
      </c>
      <c r="B5082" t="s">
        <v>17694</v>
      </c>
      <c r="C5082" t="s">
        <v>14</v>
      </c>
      <c r="D5082">
        <v>39.964219900000003</v>
      </c>
      <c r="E5082">
        <v>-75.140457400000003</v>
      </c>
      <c r="F5082" t="s">
        <v>17695</v>
      </c>
      <c r="G5082">
        <v>312</v>
      </c>
      <c r="H5082">
        <v>4</v>
      </c>
      <c r="I5082" t="s">
        <v>17718</v>
      </c>
      <c r="J5082">
        <v>5</v>
      </c>
      <c r="K5082" t="s">
        <v>17719</v>
      </c>
      <c r="L5082" t="s">
        <v>17720</v>
      </c>
    </row>
    <row r="5083" spans="1:12" x14ac:dyDescent="0.3">
      <c r="A5083" t="s">
        <v>17721</v>
      </c>
      <c r="B5083" t="s">
        <v>17722</v>
      </c>
      <c r="C5083" t="s">
        <v>14</v>
      </c>
      <c r="D5083">
        <v>39.941113600000001</v>
      </c>
      <c r="E5083">
        <v>-75.145825000000002</v>
      </c>
      <c r="F5083" t="s">
        <v>17723</v>
      </c>
      <c r="G5083">
        <v>312</v>
      </c>
      <c r="H5083">
        <v>3.5</v>
      </c>
      <c r="I5083" t="s">
        <v>17724</v>
      </c>
      <c r="J5083">
        <v>5</v>
      </c>
      <c r="K5083" t="s">
        <v>17725</v>
      </c>
      <c r="L5083" t="s">
        <v>17726</v>
      </c>
    </row>
    <row r="5084" spans="1:12" x14ac:dyDescent="0.3">
      <c r="A5084" t="s">
        <v>17721</v>
      </c>
      <c r="B5084" t="s">
        <v>17722</v>
      </c>
      <c r="C5084" t="s">
        <v>14</v>
      </c>
      <c r="D5084">
        <v>39.941113600000001</v>
      </c>
      <c r="E5084">
        <v>-75.145825000000002</v>
      </c>
      <c r="F5084" t="s">
        <v>17723</v>
      </c>
      <c r="G5084">
        <v>312</v>
      </c>
      <c r="H5084">
        <v>3.5</v>
      </c>
      <c r="I5084" t="s">
        <v>17727</v>
      </c>
      <c r="J5084">
        <v>4</v>
      </c>
      <c r="K5084" t="s">
        <v>17728</v>
      </c>
      <c r="L5084" t="s">
        <v>17729</v>
      </c>
    </row>
    <row r="5085" spans="1:12" x14ac:dyDescent="0.3">
      <c r="A5085" t="s">
        <v>17721</v>
      </c>
      <c r="B5085" t="s">
        <v>17722</v>
      </c>
      <c r="C5085" t="s">
        <v>14</v>
      </c>
      <c r="D5085">
        <v>39.941113600000001</v>
      </c>
      <c r="E5085">
        <v>-75.145825000000002</v>
      </c>
      <c r="F5085" t="s">
        <v>17723</v>
      </c>
      <c r="G5085">
        <v>312</v>
      </c>
      <c r="H5085">
        <v>3.5</v>
      </c>
      <c r="I5085" t="s">
        <v>17730</v>
      </c>
      <c r="J5085">
        <v>4</v>
      </c>
      <c r="K5085" t="s">
        <v>17731</v>
      </c>
      <c r="L5085" t="s">
        <v>17732</v>
      </c>
    </row>
    <row r="5086" spans="1:12" x14ac:dyDescent="0.3">
      <c r="A5086" t="s">
        <v>17721</v>
      </c>
      <c r="B5086" t="s">
        <v>17722</v>
      </c>
      <c r="C5086" t="s">
        <v>14</v>
      </c>
      <c r="D5086">
        <v>39.941113600000001</v>
      </c>
      <c r="E5086">
        <v>-75.145825000000002</v>
      </c>
      <c r="F5086" t="s">
        <v>17723</v>
      </c>
      <c r="G5086">
        <v>312</v>
      </c>
      <c r="H5086">
        <v>3.5</v>
      </c>
      <c r="I5086" t="s">
        <v>17733</v>
      </c>
      <c r="J5086">
        <v>3</v>
      </c>
      <c r="K5086" t="s">
        <v>17734</v>
      </c>
      <c r="L5086" t="s">
        <v>2730</v>
      </c>
    </row>
    <row r="5087" spans="1:12" x14ac:dyDescent="0.3">
      <c r="A5087" t="s">
        <v>17721</v>
      </c>
      <c r="B5087" t="s">
        <v>17722</v>
      </c>
      <c r="C5087" t="s">
        <v>14</v>
      </c>
      <c r="D5087">
        <v>39.941113600000001</v>
      </c>
      <c r="E5087">
        <v>-75.145825000000002</v>
      </c>
      <c r="F5087" t="s">
        <v>17723</v>
      </c>
      <c r="G5087">
        <v>312</v>
      </c>
      <c r="H5087">
        <v>3.5</v>
      </c>
      <c r="I5087" t="s">
        <v>17735</v>
      </c>
      <c r="J5087">
        <v>5</v>
      </c>
      <c r="K5087" t="s">
        <v>17736</v>
      </c>
      <c r="L5087" t="s">
        <v>17737</v>
      </c>
    </row>
    <row r="5088" spans="1:12" x14ac:dyDescent="0.3">
      <c r="A5088" t="s">
        <v>17721</v>
      </c>
      <c r="B5088" t="s">
        <v>17722</v>
      </c>
      <c r="C5088" t="s">
        <v>14</v>
      </c>
      <c r="D5088">
        <v>39.941113600000001</v>
      </c>
      <c r="E5088">
        <v>-75.145825000000002</v>
      </c>
      <c r="F5088" t="s">
        <v>17723</v>
      </c>
      <c r="G5088">
        <v>312</v>
      </c>
      <c r="H5088">
        <v>3.5</v>
      </c>
      <c r="I5088" t="e">
        <f>-cZ8uoUeE9gQtDBKMhqJJQ</f>
        <v>#NAME?</v>
      </c>
      <c r="J5088">
        <v>4</v>
      </c>
      <c r="K5088" t="s">
        <v>17738</v>
      </c>
      <c r="L5088" t="s">
        <v>17739</v>
      </c>
    </row>
    <row r="5089" spans="1:23" x14ac:dyDescent="0.3">
      <c r="A5089" t="s">
        <v>17721</v>
      </c>
      <c r="B5089" t="s">
        <v>17722</v>
      </c>
      <c r="C5089" t="s">
        <v>14</v>
      </c>
      <c r="D5089">
        <v>39.941113600000001</v>
      </c>
      <c r="E5089">
        <v>-75.145825000000002</v>
      </c>
      <c r="F5089" t="s">
        <v>17723</v>
      </c>
      <c r="G5089">
        <v>312</v>
      </c>
      <c r="H5089">
        <v>3.5</v>
      </c>
      <c r="I5089" t="s">
        <v>17740</v>
      </c>
      <c r="J5089">
        <v>1</v>
      </c>
      <c r="L5089" t="s">
        <v>17741</v>
      </c>
    </row>
    <row r="5090" spans="1:23" x14ac:dyDescent="0.3">
      <c r="A5090" t="s">
        <v>17721</v>
      </c>
      <c r="B5090" t="s">
        <v>17722</v>
      </c>
      <c r="C5090" t="s">
        <v>14</v>
      </c>
      <c r="D5090">
        <v>39.941113600000001</v>
      </c>
      <c r="E5090">
        <v>-75.145825000000002</v>
      </c>
      <c r="F5090" t="s">
        <v>17723</v>
      </c>
      <c r="G5090">
        <v>312</v>
      </c>
      <c r="H5090">
        <v>3.5</v>
      </c>
      <c r="I5090" t="s">
        <v>17742</v>
      </c>
      <c r="J5090">
        <v>5</v>
      </c>
      <c r="K5090" t="s">
        <v>17743</v>
      </c>
      <c r="L5090" t="s">
        <v>17744</v>
      </c>
    </row>
    <row r="5091" spans="1:23" x14ac:dyDescent="0.3">
      <c r="A5091" t="s">
        <v>17721</v>
      </c>
      <c r="B5091" t="s">
        <v>17722</v>
      </c>
      <c r="C5091" t="s">
        <v>14</v>
      </c>
      <c r="D5091">
        <v>39.941113600000001</v>
      </c>
      <c r="E5091">
        <v>-75.145825000000002</v>
      </c>
      <c r="F5091" t="s">
        <v>17723</v>
      </c>
      <c r="G5091">
        <v>312</v>
      </c>
      <c r="H5091">
        <v>3.5</v>
      </c>
      <c r="I5091" t="s">
        <v>17745</v>
      </c>
      <c r="J5091">
        <v>2</v>
      </c>
      <c r="K5091" t="s">
        <v>17746</v>
      </c>
      <c r="L5091" t="s">
        <v>17747</v>
      </c>
    </row>
    <row r="5092" spans="1:23" x14ac:dyDescent="0.3">
      <c r="A5092" t="s">
        <v>17721</v>
      </c>
      <c r="B5092" t="s">
        <v>17722</v>
      </c>
      <c r="C5092" t="s">
        <v>14</v>
      </c>
      <c r="D5092">
        <v>39.941113600000001</v>
      </c>
      <c r="E5092">
        <v>-75.145825000000002</v>
      </c>
      <c r="F5092" t="s">
        <v>17723</v>
      </c>
      <c r="G5092">
        <v>312</v>
      </c>
      <c r="H5092">
        <v>3.5</v>
      </c>
      <c r="I5092" t="s">
        <v>17748</v>
      </c>
      <c r="J5092">
        <v>4</v>
      </c>
      <c r="L5092" t="s">
        <v>17749</v>
      </c>
    </row>
    <row r="5093" spans="1:23" x14ac:dyDescent="0.3">
      <c r="A5093" t="s">
        <v>17750</v>
      </c>
      <c r="B5093" t="s">
        <v>17751</v>
      </c>
      <c r="C5093" t="s">
        <v>14</v>
      </c>
      <c r="D5093">
        <v>39.948183899999997</v>
      </c>
      <c r="E5093">
        <v>-75.219669100000004</v>
      </c>
      <c r="F5093" t="s">
        <v>17752</v>
      </c>
      <c r="G5093">
        <v>312</v>
      </c>
      <c r="H5093">
        <v>3</v>
      </c>
      <c r="I5093" t="s">
        <v>17753</v>
      </c>
      <c r="J5093">
        <v>4</v>
      </c>
      <c r="K5093" t="s">
        <v>17754</v>
      </c>
      <c r="L5093" t="s">
        <v>17755</v>
      </c>
    </row>
    <row r="5094" spans="1:23" x14ac:dyDescent="0.3">
      <c r="A5094" t="s">
        <v>17750</v>
      </c>
      <c r="B5094" t="s">
        <v>17751</v>
      </c>
      <c r="C5094" t="s">
        <v>14</v>
      </c>
      <c r="D5094">
        <v>39.948183899999997</v>
      </c>
      <c r="E5094">
        <v>-75.219669100000004</v>
      </c>
      <c r="F5094" t="s">
        <v>17752</v>
      </c>
      <c r="G5094">
        <v>312</v>
      </c>
      <c r="H5094">
        <v>3</v>
      </c>
      <c r="I5094" t="s">
        <v>17756</v>
      </c>
      <c r="J5094">
        <v>3</v>
      </c>
      <c r="L5094" t="s">
        <v>17757</v>
      </c>
    </row>
    <row r="5095" spans="1:23" x14ac:dyDescent="0.3">
      <c r="A5095" t="s">
        <v>17750</v>
      </c>
      <c r="B5095" t="s">
        <v>17751</v>
      </c>
      <c r="C5095" t="s">
        <v>14</v>
      </c>
      <c r="D5095">
        <v>39.948183899999997</v>
      </c>
      <c r="E5095">
        <v>-75.219669100000004</v>
      </c>
      <c r="F5095" t="s">
        <v>17752</v>
      </c>
      <c r="G5095">
        <v>312</v>
      </c>
      <c r="H5095">
        <v>3</v>
      </c>
      <c r="I5095" t="s">
        <v>17758</v>
      </c>
      <c r="J5095">
        <v>4</v>
      </c>
      <c r="K5095" t="s">
        <v>17759</v>
      </c>
      <c r="L5095" t="s">
        <v>17760</v>
      </c>
    </row>
    <row r="5096" spans="1:23" x14ac:dyDescent="0.3">
      <c r="A5096" t="s">
        <v>17750</v>
      </c>
      <c r="B5096" t="s">
        <v>17751</v>
      </c>
      <c r="C5096" t="s">
        <v>14</v>
      </c>
      <c r="D5096">
        <v>39.948183899999997</v>
      </c>
      <c r="E5096">
        <v>-75.219669100000004</v>
      </c>
      <c r="F5096" t="s">
        <v>17752</v>
      </c>
      <c r="G5096">
        <v>312</v>
      </c>
      <c r="H5096">
        <v>3</v>
      </c>
      <c r="I5096" t="s">
        <v>17761</v>
      </c>
      <c r="J5096">
        <v>3</v>
      </c>
      <c r="K5096" t="s">
        <v>17762</v>
      </c>
      <c r="L5096" t="s">
        <v>946</v>
      </c>
    </row>
    <row r="5097" spans="1:23" x14ac:dyDescent="0.3">
      <c r="A5097" t="s">
        <v>17750</v>
      </c>
      <c r="B5097" t="s">
        <v>17751</v>
      </c>
      <c r="C5097" t="s">
        <v>14</v>
      </c>
      <c r="D5097">
        <v>39.948183899999997</v>
      </c>
      <c r="E5097">
        <v>-75.219669100000004</v>
      </c>
      <c r="F5097" t="s">
        <v>17752</v>
      </c>
      <c r="G5097">
        <v>312</v>
      </c>
      <c r="H5097">
        <v>3</v>
      </c>
      <c r="I5097" t="s">
        <v>17763</v>
      </c>
      <c r="J5097">
        <v>4</v>
      </c>
      <c r="K5097" t="s">
        <v>17764</v>
      </c>
      <c r="L5097" t="e">
        <f>--rpFxc_x14BWF708pfR6Q</f>
        <v>#NAME?</v>
      </c>
    </row>
    <row r="5098" spans="1:23" x14ac:dyDescent="0.3">
      <c r="A5098" t="s">
        <v>17750</v>
      </c>
      <c r="B5098" t="s">
        <v>17751</v>
      </c>
      <c r="C5098" t="s">
        <v>14</v>
      </c>
      <c r="D5098">
        <v>39.948183899999997</v>
      </c>
      <c r="E5098">
        <v>-75.219669100000004</v>
      </c>
      <c r="F5098" t="s">
        <v>17752</v>
      </c>
      <c r="G5098">
        <v>312</v>
      </c>
      <c r="H5098">
        <v>3</v>
      </c>
      <c r="I5098" t="s">
        <v>17765</v>
      </c>
      <c r="J5098">
        <v>4</v>
      </c>
      <c r="K5098" t="s">
        <v>17766</v>
      </c>
      <c r="L5098" t="s">
        <v>212</v>
      </c>
    </row>
    <row r="5099" spans="1:23" x14ac:dyDescent="0.3">
      <c r="A5099" t="s">
        <v>17750</v>
      </c>
      <c r="B5099" t="s">
        <v>17751</v>
      </c>
      <c r="C5099" t="s">
        <v>14</v>
      </c>
      <c r="D5099">
        <v>39.948183899999997</v>
      </c>
      <c r="E5099">
        <v>-75.219669100000004</v>
      </c>
      <c r="F5099" t="s">
        <v>17752</v>
      </c>
      <c r="G5099">
        <v>312</v>
      </c>
      <c r="H5099">
        <v>3</v>
      </c>
      <c r="I5099" t="s">
        <v>17767</v>
      </c>
      <c r="J5099">
        <v>3</v>
      </c>
      <c r="K5099" t="s">
        <v>17768</v>
      </c>
      <c r="L5099" t="s">
        <v>17769</v>
      </c>
    </row>
    <row r="5100" spans="1:23" x14ac:dyDescent="0.3">
      <c r="A5100" t="s">
        <v>17750</v>
      </c>
      <c r="B5100" t="s">
        <v>17751</v>
      </c>
      <c r="C5100" t="s">
        <v>14</v>
      </c>
      <c r="D5100">
        <v>39.948183899999997</v>
      </c>
      <c r="E5100">
        <v>-75.219669100000004</v>
      </c>
      <c r="F5100" t="s">
        <v>17752</v>
      </c>
      <c r="G5100">
        <v>312</v>
      </c>
      <c r="H5100">
        <v>3</v>
      </c>
      <c r="I5100" t="s">
        <v>17770</v>
      </c>
      <c r="J5100">
        <v>3</v>
      </c>
      <c r="K5100" t="s">
        <v>17771</v>
      </c>
      <c r="L5100" t="s">
        <v>17772</v>
      </c>
    </row>
    <row r="5101" spans="1:23" x14ac:dyDescent="0.3">
      <c r="A5101" t="s">
        <v>17750</v>
      </c>
      <c r="B5101" t="s">
        <v>17751</v>
      </c>
      <c r="C5101" t="s">
        <v>14</v>
      </c>
      <c r="D5101">
        <v>39.948183899999997</v>
      </c>
      <c r="E5101">
        <v>-75.219669100000004</v>
      </c>
      <c r="F5101" t="s">
        <v>17752</v>
      </c>
      <c r="G5101">
        <v>312</v>
      </c>
      <c r="H5101">
        <v>3</v>
      </c>
      <c r="I5101" t="s">
        <v>17773</v>
      </c>
      <c r="J5101">
        <v>3</v>
      </c>
      <c r="K5101" t="s">
        <v>17774</v>
      </c>
      <c r="L5101" t="s">
        <v>17775</v>
      </c>
      <c r="M5101" t="s">
        <v>17776</v>
      </c>
      <c r="N5101" t="s">
        <v>17777</v>
      </c>
      <c r="O5101" t="s">
        <v>17778</v>
      </c>
      <c r="P5101" t="s">
        <v>17779</v>
      </c>
      <c r="Q5101" t="s">
        <v>17780</v>
      </c>
      <c r="R5101" t="s">
        <v>17781</v>
      </c>
      <c r="S5101" t="s">
        <v>17782</v>
      </c>
      <c r="T5101" t="s">
        <v>17783</v>
      </c>
      <c r="U5101" t="s">
        <v>17784</v>
      </c>
      <c r="V5101" t="s">
        <v>17785</v>
      </c>
      <c r="W5101" t="s">
        <v>17786</v>
      </c>
    </row>
    <row r="5102" spans="1:23" x14ac:dyDescent="0.3">
      <c r="A5102" t="s">
        <v>17750</v>
      </c>
      <c r="B5102" t="s">
        <v>17751</v>
      </c>
      <c r="C5102" t="s">
        <v>14</v>
      </c>
      <c r="D5102">
        <v>39.948183899999997</v>
      </c>
      <c r="E5102">
        <v>-75.219669100000004</v>
      </c>
      <c r="F5102" t="s">
        <v>17752</v>
      </c>
      <c r="G5102">
        <v>312</v>
      </c>
      <c r="H5102">
        <v>3</v>
      </c>
      <c r="I5102" t="s">
        <v>17787</v>
      </c>
      <c r="J5102">
        <v>3</v>
      </c>
      <c r="K5102" t="s">
        <v>17788</v>
      </c>
      <c r="L5102" t="s">
        <v>17789</v>
      </c>
    </row>
    <row r="5103" spans="1:23" x14ac:dyDescent="0.3">
      <c r="A5103" t="s">
        <v>17790</v>
      </c>
      <c r="B5103" t="s">
        <v>17791</v>
      </c>
      <c r="C5103" t="s">
        <v>14</v>
      </c>
      <c r="D5103">
        <v>39.941978900000002</v>
      </c>
      <c r="E5103">
        <v>-75.153231700000006</v>
      </c>
      <c r="F5103" t="s">
        <v>17792</v>
      </c>
      <c r="G5103">
        <v>312</v>
      </c>
      <c r="H5103">
        <v>4.5</v>
      </c>
      <c r="I5103" t="s">
        <v>17793</v>
      </c>
      <c r="J5103">
        <v>5</v>
      </c>
      <c r="L5103" t="s">
        <v>17794</v>
      </c>
    </row>
    <row r="5104" spans="1:23" x14ac:dyDescent="0.3">
      <c r="A5104" t="s">
        <v>17790</v>
      </c>
      <c r="B5104" t="s">
        <v>17791</v>
      </c>
      <c r="C5104" t="s">
        <v>14</v>
      </c>
      <c r="D5104">
        <v>39.941978900000002</v>
      </c>
      <c r="E5104">
        <v>-75.153231700000006</v>
      </c>
      <c r="F5104" t="s">
        <v>17792</v>
      </c>
      <c r="G5104">
        <v>312</v>
      </c>
      <c r="H5104">
        <v>4.5</v>
      </c>
      <c r="I5104" t="s">
        <v>17795</v>
      </c>
      <c r="J5104">
        <v>5</v>
      </c>
      <c r="K5104" t="s">
        <v>17796</v>
      </c>
      <c r="L5104" t="s">
        <v>17797</v>
      </c>
    </row>
    <row r="5105" spans="1:16" x14ac:dyDescent="0.3">
      <c r="A5105" t="s">
        <v>17790</v>
      </c>
      <c r="B5105" t="s">
        <v>17791</v>
      </c>
      <c r="C5105" t="s">
        <v>14</v>
      </c>
      <c r="D5105">
        <v>39.941978900000002</v>
      </c>
      <c r="E5105">
        <v>-75.153231700000006</v>
      </c>
      <c r="F5105" t="s">
        <v>17792</v>
      </c>
      <c r="G5105">
        <v>312</v>
      </c>
      <c r="H5105">
        <v>4.5</v>
      </c>
      <c r="I5105" t="s">
        <v>17798</v>
      </c>
      <c r="J5105">
        <v>4</v>
      </c>
      <c r="K5105" t="s">
        <v>17799</v>
      </c>
      <c r="L5105" t="s">
        <v>3428</v>
      </c>
    </row>
    <row r="5106" spans="1:16" x14ac:dyDescent="0.3">
      <c r="A5106" t="s">
        <v>17790</v>
      </c>
      <c r="B5106" t="s">
        <v>17791</v>
      </c>
      <c r="C5106" t="s">
        <v>14</v>
      </c>
      <c r="D5106">
        <v>39.941978900000002</v>
      </c>
      <c r="E5106">
        <v>-75.153231700000006</v>
      </c>
      <c r="F5106" t="s">
        <v>17792</v>
      </c>
      <c r="G5106">
        <v>312</v>
      </c>
      <c r="H5106">
        <v>4.5</v>
      </c>
      <c r="I5106" t="s">
        <v>17800</v>
      </c>
      <c r="J5106">
        <v>5</v>
      </c>
      <c r="K5106" t="s">
        <v>17801</v>
      </c>
      <c r="L5106" t="s">
        <v>17802</v>
      </c>
      <c r="M5106" t="s">
        <v>17803</v>
      </c>
    </row>
    <row r="5107" spans="1:16" x14ac:dyDescent="0.3">
      <c r="A5107" t="s">
        <v>17790</v>
      </c>
      <c r="B5107" t="s">
        <v>17791</v>
      </c>
      <c r="C5107" t="s">
        <v>14</v>
      </c>
      <c r="D5107">
        <v>39.941978900000002</v>
      </c>
      <c r="E5107">
        <v>-75.153231700000006</v>
      </c>
      <c r="F5107" t="s">
        <v>17792</v>
      </c>
      <c r="G5107">
        <v>312</v>
      </c>
      <c r="H5107">
        <v>4.5</v>
      </c>
      <c r="I5107" t="s">
        <v>17804</v>
      </c>
      <c r="J5107">
        <v>4</v>
      </c>
      <c r="K5107" t="s">
        <v>17805</v>
      </c>
      <c r="L5107" t="s">
        <v>17806</v>
      </c>
    </row>
    <row r="5108" spans="1:16" x14ac:dyDescent="0.3">
      <c r="A5108" t="s">
        <v>17790</v>
      </c>
      <c r="B5108" t="s">
        <v>17791</v>
      </c>
      <c r="C5108" t="s">
        <v>14</v>
      </c>
      <c r="D5108">
        <v>39.941978900000002</v>
      </c>
      <c r="E5108">
        <v>-75.153231700000006</v>
      </c>
      <c r="F5108" t="s">
        <v>17792</v>
      </c>
      <c r="G5108">
        <v>312</v>
      </c>
      <c r="H5108">
        <v>4.5</v>
      </c>
      <c r="I5108" t="s">
        <v>17807</v>
      </c>
      <c r="J5108">
        <v>5</v>
      </c>
      <c r="K5108" t="s">
        <v>17808</v>
      </c>
      <c r="L5108" t="s">
        <v>17809</v>
      </c>
    </row>
    <row r="5109" spans="1:16" x14ac:dyDescent="0.3">
      <c r="A5109" t="s">
        <v>17790</v>
      </c>
      <c r="B5109" t="s">
        <v>17791</v>
      </c>
      <c r="C5109" t="s">
        <v>14</v>
      </c>
      <c r="D5109">
        <v>39.941978900000002</v>
      </c>
      <c r="E5109">
        <v>-75.153231700000006</v>
      </c>
      <c r="F5109" t="s">
        <v>17792</v>
      </c>
      <c r="G5109">
        <v>312</v>
      </c>
      <c r="H5109">
        <v>4.5</v>
      </c>
      <c r="I5109" t="s">
        <v>17810</v>
      </c>
      <c r="J5109">
        <v>5</v>
      </c>
      <c r="K5109" t="s">
        <v>17811</v>
      </c>
      <c r="L5109" t="s">
        <v>17812</v>
      </c>
    </row>
    <row r="5110" spans="1:16" x14ac:dyDescent="0.3">
      <c r="A5110" t="s">
        <v>17790</v>
      </c>
      <c r="B5110" t="s">
        <v>17791</v>
      </c>
      <c r="C5110" t="s">
        <v>14</v>
      </c>
      <c r="D5110">
        <v>39.941978900000002</v>
      </c>
      <c r="E5110">
        <v>-75.153231700000006</v>
      </c>
      <c r="F5110" t="s">
        <v>17792</v>
      </c>
      <c r="G5110">
        <v>312</v>
      </c>
      <c r="H5110">
        <v>4.5</v>
      </c>
      <c r="I5110" t="s">
        <v>17813</v>
      </c>
      <c r="J5110">
        <v>4</v>
      </c>
      <c r="K5110" t="s">
        <v>17814</v>
      </c>
      <c r="L5110" t="s">
        <v>2397</v>
      </c>
    </row>
    <row r="5111" spans="1:16" x14ac:dyDescent="0.3">
      <c r="A5111" t="s">
        <v>17790</v>
      </c>
      <c r="B5111" t="s">
        <v>17791</v>
      </c>
      <c r="C5111" t="s">
        <v>14</v>
      </c>
      <c r="D5111">
        <v>39.941978900000002</v>
      </c>
      <c r="E5111">
        <v>-75.153231700000006</v>
      </c>
      <c r="F5111" t="s">
        <v>17792</v>
      </c>
      <c r="G5111">
        <v>312</v>
      </c>
      <c r="H5111">
        <v>4.5</v>
      </c>
      <c r="I5111" t="s">
        <v>17815</v>
      </c>
      <c r="J5111">
        <v>5</v>
      </c>
      <c r="K5111" t="s">
        <v>17816</v>
      </c>
      <c r="L5111" t="s">
        <v>7703</v>
      </c>
    </row>
    <row r="5112" spans="1:16" x14ac:dyDescent="0.3">
      <c r="A5112" t="s">
        <v>17790</v>
      </c>
      <c r="B5112" t="s">
        <v>17791</v>
      </c>
      <c r="C5112" t="s">
        <v>14</v>
      </c>
      <c r="D5112">
        <v>39.941978900000002</v>
      </c>
      <c r="E5112">
        <v>-75.153231700000006</v>
      </c>
      <c r="F5112" t="s">
        <v>17792</v>
      </c>
      <c r="G5112">
        <v>312</v>
      </c>
      <c r="H5112">
        <v>4.5</v>
      </c>
      <c r="I5112" t="s">
        <v>17817</v>
      </c>
      <c r="J5112">
        <v>5</v>
      </c>
      <c r="L5112" t="s">
        <v>17818</v>
      </c>
    </row>
    <row r="5113" spans="1:16" x14ac:dyDescent="0.3">
      <c r="A5113" t="s">
        <v>17819</v>
      </c>
      <c r="B5113" t="s">
        <v>17820</v>
      </c>
      <c r="C5113" t="s">
        <v>14</v>
      </c>
      <c r="D5113">
        <v>39.949621</v>
      </c>
      <c r="E5113">
        <v>-75.165251999999995</v>
      </c>
      <c r="F5113" t="s">
        <v>17821</v>
      </c>
      <c r="G5113">
        <v>312</v>
      </c>
      <c r="H5113">
        <v>3.5</v>
      </c>
      <c r="I5113" t="s">
        <v>17822</v>
      </c>
      <c r="J5113">
        <v>3</v>
      </c>
      <c r="K5113" t="s">
        <v>17823</v>
      </c>
      <c r="L5113" t="s">
        <v>17824</v>
      </c>
    </row>
    <row r="5114" spans="1:16" x14ac:dyDescent="0.3">
      <c r="A5114" t="s">
        <v>17819</v>
      </c>
      <c r="B5114" t="s">
        <v>17820</v>
      </c>
      <c r="C5114" t="s">
        <v>14</v>
      </c>
      <c r="D5114">
        <v>39.949621</v>
      </c>
      <c r="E5114">
        <v>-75.165251999999995</v>
      </c>
      <c r="F5114" t="s">
        <v>17821</v>
      </c>
      <c r="G5114">
        <v>312</v>
      </c>
      <c r="H5114">
        <v>3.5</v>
      </c>
      <c r="I5114" t="s">
        <v>17825</v>
      </c>
      <c r="J5114">
        <v>4</v>
      </c>
      <c r="K5114" t="s">
        <v>17826</v>
      </c>
      <c r="L5114" t="s">
        <v>17827</v>
      </c>
    </row>
    <row r="5115" spans="1:16" x14ac:dyDescent="0.3">
      <c r="A5115" t="s">
        <v>17819</v>
      </c>
      <c r="B5115" t="s">
        <v>17820</v>
      </c>
      <c r="C5115" t="s">
        <v>14</v>
      </c>
      <c r="D5115">
        <v>39.949621</v>
      </c>
      <c r="E5115">
        <v>-75.165251999999995</v>
      </c>
      <c r="F5115" t="s">
        <v>17821</v>
      </c>
      <c r="G5115">
        <v>312</v>
      </c>
      <c r="H5115">
        <v>3.5</v>
      </c>
      <c r="I5115" t="s">
        <v>17828</v>
      </c>
      <c r="J5115">
        <v>4</v>
      </c>
      <c r="L5115" t="s">
        <v>17829</v>
      </c>
    </row>
    <row r="5116" spans="1:16" x14ac:dyDescent="0.3">
      <c r="A5116" t="s">
        <v>17819</v>
      </c>
      <c r="B5116" t="s">
        <v>17820</v>
      </c>
      <c r="C5116" t="s">
        <v>14</v>
      </c>
      <c r="D5116">
        <v>39.949621</v>
      </c>
      <c r="E5116">
        <v>-75.165251999999995</v>
      </c>
      <c r="F5116" t="s">
        <v>17821</v>
      </c>
      <c r="G5116">
        <v>312</v>
      </c>
      <c r="H5116">
        <v>3.5</v>
      </c>
      <c r="I5116" t="s">
        <v>17830</v>
      </c>
      <c r="J5116">
        <v>4</v>
      </c>
      <c r="K5116" t="s">
        <v>17831</v>
      </c>
      <c r="L5116" t="s">
        <v>17832</v>
      </c>
    </row>
    <row r="5117" spans="1:16" x14ac:dyDescent="0.3">
      <c r="A5117" t="s">
        <v>17819</v>
      </c>
      <c r="B5117" t="s">
        <v>17820</v>
      </c>
      <c r="C5117" t="s">
        <v>14</v>
      </c>
      <c r="D5117">
        <v>39.949621</v>
      </c>
      <c r="E5117">
        <v>-75.165251999999995</v>
      </c>
      <c r="F5117" t="s">
        <v>17821</v>
      </c>
      <c r="G5117">
        <v>312</v>
      </c>
      <c r="H5117">
        <v>3.5</v>
      </c>
      <c r="I5117" t="s">
        <v>17833</v>
      </c>
      <c r="J5117">
        <v>2</v>
      </c>
      <c r="L5117" t="s">
        <v>17834</v>
      </c>
    </row>
    <row r="5118" spans="1:16" x14ac:dyDescent="0.3">
      <c r="A5118" t="s">
        <v>17819</v>
      </c>
      <c r="B5118" t="s">
        <v>17820</v>
      </c>
      <c r="C5118" t="s">
        <v>14</v>
      </c>
      <c r="D5118">
        <v>39.949621</v>
      </c>
      <c r="E5118">
        <v>-75.165251999999995</v>
      </c>
      <c r="F5118" t="s">
        <v>17821</v>
      </c>
      <c r="G5118">
        <v>312</v>
      </c>
      <c r="H5118">
        <v>3.5</v>
      </c>
      <c r="I5118" t="s">
        <v>17835</v>
      </c>
      <c r="J5118">
        <v>2</v>
      </c>
      <c r="K5118" t="s">
        <v>17836</v>
      </c>
      <c r="L5118" t="s">
        <v>17837</v>
      </c>
      <c r="M5118" t="s">
        <v>17838</v>
      </c>
      <c r="N5118" t="s">
        <v>17839</v>
      </c>
      <c r="O5118" t="s">
        <v>17840</v>
      </c>
      <c r="P5118" t="s">
        <v>17841</v>
      </c>
    </row>
    <row r="5119" spans="1:16" x14ac:dyDescent="0.3">
      <c r="A5119" t="s">
        <v>17819</v>
      </c>
      <c r="B5119" t="s">
        <v>17820</v>
      </c>
      <c r="C5119" t="s">
        <v>14</v>
      </c>
      <c r="D5119">
        <v>39.949621</v>
      </c>
      <c r="E5119">
        <v>-75.165251999999995</v>
      </c>
      <c r="F5119" t="s">
        <v>17821</v>
      </c>
      <c r="G5119">
        <v>312</v>
      </c>
      <c r="H5119">
        <v>3.5</v>
      </c>
      <c r="I5119" t="s">
        <v>17842</v>
      </c>
      <c r="J5119">
        <v>1</v>
      </c>
      <c r="K5119" t="s">
        <v>17843</v>
      </c>
      <c r="L5119" t="s">
        <v>17844</v>
      </c>
    </row>
    <row r="5120" spans="1:16" x14ac:dyDescent="0.3">
      <c r="A5120" t="s">
        <v>17819</v>
      </c>
      <c r="B5120" t="s">
        <v>17820</v>
      </c>
      <c r="C5120" t="s">
        <v>14</v>
      </c>
      <c r="D5120">
        <v>39.949621</v>
      </c>
      <c r="E5120">
        <v>-75.165251999999995</v>
      </c>
      <c r="F5120" t="s">
        <v>17821</v>
      </c>
      <c r="G5120">
        <v>312</v>
      </c>
      <c r="H5120">
        <v>3.5</v>
      </c>
      <c r="I5120" t="s">
        <v>17845</v>
      </c>
      <c r="J5120">
        <v>4</v>
      </c>
      <c r="K5120" t="s">
        <v>17846</v>
      </c>
      <c r="L5120" t="s">
        <v>17847</v>
      </c>
    </row>
    <row r="5121" spans="1:12" x14ac:dyDescent="0.3">
      <c r="A5121" t="s">
        <v>17819</v>
      </c>
      <c r="B5121" t="s">
        <v>17820</v>
      </c>
      <c r="C5121" t="s">
        <v>14</v>
      </c>
      <c r="D5121">
        <v>39.949621</v>
      </c>
      <c r="E5121">
        <v>-75.165251999999995</v>
      </c>
      <c r="F5121" t="s">
        <v>17821</v>
      </c>
      <c r="G5121">
        <v>312</v>
      </c>
      <c r="H5121">
        <v>3.5</v>
      </c>
      <c r="I5121" t="s">
        <v>17848</v>
      </c>
      <c r="J5121">
        <v>3</v>
      </c>
      <c r="L5121" t="s">
        <v>3330</v>
      </c>
    </row>
    <row r="5122" spans="1:12" x14ac:dyDescent="0.3">
      <c r="A5122" t="s">
        <v>17819</v>
      </c>
      <c r="B5122" t="s">
        <v>17820</v>
      </c>
      <c r="C5122" t="s">
        <v>14</v>
      </c>
      <c r="D5122">
        <v>39.949621</v>
      </c>
      <c r="E5122">
        <v>-75.165251999999995</v>
      </c>
      <c r="F5122" t="s">
        <v>17821</v>
      </c>
      <c r="G5122">
        <v>312</v>
      </c>
      <c r="H5122">
        <v>3.5</v>
      </c>
      <c r="I5122" t="s">
        <v>17849</v>
      </c>
      <c r="J5122">
        <v>5</v>
      </c>
      <c r="L5122" t="s">
        <v>17850</v>
      </c>
    </row>
    <row r="5123" spans="1:12" x14ac:dyDescent="0.3">
      <c r="A5123" t="s">
        <v>17851</v>
      </c>
      <c r="B5123" t="s">
        <v>17852</v>
      </c>
      <c r="C5123" t="s">
        <v>14</v>
      </c>
      <c r="D5123">
        <v>39.948081000000002</v>
      </c>
      <c r="E5123">
        <v>-75.160809299999997</v>
      </c>
      <c r="F5123" t="s">
        <v>17853</v>
      </c>
      <c r="G5123">
        <v>310</v>
      </c>
      <c r="H5123">
        <v>4.5</v>
      </c>
      <c r="I5123" t="s">
        <v>17854</v>
      </c>
      <c r="J5123">
        <v>4</v>
      </c>
      <c r="K5123" t="s">
        <v>17855</v>
      </c>
      <c r="L5123" t="s">
        <v>17856</v>
      </c>
    </row>
    <row r="5124" spans="1:12" x14ac:dyDescent="0.3">
      <c r="A5124" t="s">
        <v>17851</v>
      </c>
      <c r="B5124" t="s">
        <v>17852</v>
      </c>
      <c r="C5124" t="s">
        <v>14</v>
      </c>
      <c r="D5124">
        <v>39.948081000000002</v>
      </c>
      <c r="E5124">
        <v>-75.160809299999997</v>
      </c>
      <c r="F5124" t="s">
        <v>17853</v>
      </c>
      <c r="G5124">
        <v>310</v>
      </c>
      <c r="H5124">
        <v>4.5</v>
      </c>
      <c r="I5124" t="s">
        <v>17857</v>
      </c>
      <c r="J5124">
        <v>5</v>
      </c>
      <c r="L5124" t="s">
        <v>17858</v>
      </c>
    </row>
    <row r="5125" spans="1:12" x14ac:dyDescent="0.3">
      <c r="A5125" t="s">
        <v>17851</v>
      </c>
      <c r="B5125" t="s">
        <v>17852</v>
      </c>
      <c r="C5125" t="s">
        <v>14</v>
      </c>
      <c r="D5125">
        <v>39.948081000000002</v>
      </c>
      <c r="E5125">
        <v>-75.160809299999997</v>
      </c>
      <c r="F5125" t="s">
        <v>17853</v>
      </c>
      <c r="G5125">
        <v>310</v>
      </c>
      <c r="H5125">
        <v>4.5</v>
      </c>
      <c r="I5125" t="s">
        <v>17859</v>
      </c>
      <c r="J5125">
        <v>5</v>
      </c>
      <c r="K5125" t="s">
        <v>17860</v>
      </c>
      <c r="L5125" t="s">
        <v>17861</v>
      </c>
    </row>
    <row r="5126" spans="1:12" x14ac:dyDescent="0.3">
      <c r="A5126" t="s">
        <v>17851</v>
      </c>
      <c r="B5126" t="s">
        <v>17852</v>
      </c>
      <c r="C5126" t="s">
        <v>14</v>
      </c>
      <c r="D5126">
        <v>39.948081000000002</v>
      </c>
      <c r="E5126">
        <v>-75.160809299999997</v>
      </c>
      <c r="F5126" t="s">
        <v>17853</v>
      </c>
      <c r="G5126">
        <v>310</v>
      </c>
      <c r="H5126">
        <v>4.5</v>
      </c>
      <c r="I5126" t="s">
        <v>17862</v>
      </c>
      <c r="J5126">
        <v>5</v>
      </c>
      <c r="K5126" t="s">
        <v>17863</v>
      </c>
      <c r="L5126" t="s">
        <v>17864</v>
      </c>
    </row>
    <row r="5127" spans="1:12" x14ac:dyDescent="0.3">
      <c r="A5127" t="s">
        <v>17851</v>
      </c>
      <c r="B5127" t="s">
        <v>17852</v>
      </c>
      <c r="C5127" t="s">
        <v>14</v>
      </c>
      <c r="D5127">
        <v>39.948081000000002</v>
      </c>
      <c r="E5127">
        <v>-75.160809299999997</v>
      </c>
      <c r="F5127" t="s">
        <v>17853</v>
      </c>
      <c r="G5127">
        <v>310</v>
      </c>
      <c r="H5127">
        <v>4.5</v>
      </c>
      <c r="I5127" t="s">
        <v>17865</v>
      </c>
      <c r="J5127">
        <v>5</v>
      </c>
      <c r="K5127" t="s">
        <v>17866</v>
      </c>
      <c r="L5127" t="s">
        <v>513</v>
      </c>
    </row>
    <row r="5128" spans="1:12" x14ac:dyDescent="0.3">
      <c r="A5128" t="s">
        <v>17851</v>
      </c>
      <c r="B5128" t="s">
        <v>17852</v>
      </c>
      <c r="C5128" t="s">
        <v>14</v>
      </c>
      <c r="D5128">
        <v>39.948081000000002</v>
      </c>
      <c r="E5128">
        <v>-75.160809299999997</v>
      </c>
      <c r="F5128" t="s">
        <v>17853</v>
      </c>
      <c r="G5128">
        <v>310</v>
      </c>
      <c r="H5128">
        <v>4.5</v>
      </c>
      <c r="I5128" t="s">
        <v>17867</v>
      </c>
      <c r="J5128">
        <v>5</v>
      </c>
      <c r="K5128" t="s">
        <v>17868</v>
      </c>
      <c r="L5128" t="s">
        <v>17869</v>
      </c>
    </row>
    <row r="5129" spans="1:12" x14ac:dyDescent="0.3">
      <c r="A5129" t="s">
        <v>17851</v>
      </c>
      <c r="B5129" t="s">
        <v>17852</v>
      </c>
      <c r="C5129" t="s">
        <v>14</v>
      </c>
      <c r="D5129">
        <v>39.948081000000002</v>
      </c>
      <c r="E5129">
        <v>-75.160809299999997</v>
      </c>
      <c r="F5129" t="s">
        <v>17853</v>
      </c>
      <c r="G5129">
        <v>310</v>
      </c>
      <c r="H5129">
        <v>4.5</v>
      </c>
      <c r="I5129" t="s">
        <v>17870</v>
      </c>
      <c r="J5129">
        <v>4</v>
      </c>
      <c r="K5129" t="s">
        <v>17871</v>
      </c>
      <c r="L5129" t="s">
        <v>17872</v>
      </c>
    </row>
    <row r="5130" spans="1:12" x14ac:dyDescent="0.3">
      <c r="A5130" t="s">
        <v>17851</v>
      </c>
      <c r="B5130" t="s">
        <v>17852</v>
      </c>
      <c r="C5130" t="s">
        <v>14</v>
      </c>
      <c r="D5130">
        <v>39.948081000000002</v>
      </c>
      <c r="E5130">
        <v>-75.160809299999997</v>
      </c>
      <c r="F5130" t="s">
        <v>17853</v>
      </c>
      <c r="G5130">
        <v>310</v>
      </c>
      <c r="H5130">
        <v>4.5</v>
      </c>
      <c r="I5130" t="s">
        <v>17873</v>
      </c>
      <c r="J5130">
        <v>5</v>
      </c>
      <c r="K5130" t="s">
        <v>17874</v>
      </c>
      <c r="L5130" t="s">
        <v>12063</v>
      </c>
    </row>
    <row r="5131" spans="1:12" x14ac:dyDescent="0.3">
      <c r="A5131" t="s">
        <v>17851</v>
      </c>
      <c r="B5131" t="s">
        <v>17852</v>
      </c>
      <c r="C5131" t="s">
        <v>14</v>
      </c>
      <c r="D5131">
        <v>39.948081000000002</v>
      </c>
      <c r="E5131">
        <v>-75.160809299999997</v>
      </c>
      <c r="F5131" t="s">
        <v>17853</v>
      </c>
      <c r="G5131">
        <v>310</v>
      </c>
      <c r="H5131">
        <v>4.5</v>
      </c>
      <c r="I5131" t="s">
        <v>17875</v>
      </c>
      <c r="J5131">
        <v>5</v>
      </c>
      <c r="L5131" t="s">
        <v>17876</v>
      </c>
    </row>
    <row r="5132" spans="1:12" x14ac:dyDescent="0.3">
      <c r="A5132" t="s">
        <v>17851</v>
      </c>
      <c r="B5132" t="s">
        <v>17852</v>
      </c>
      <c r="C5132" t="s">
        <v>14</v>
      </c>
      <c r="D5132">
        <v>39.948081000000002</v>
      </c>
      <c r="E5132">
        <v>-75.160809299999997</v>
      </c>
      <c r="F5132" t="s">
        <v>17853</v>
      </c>
      <c r="G5132">
        <v>310</v>
      </c>
      <c r="H5132">
        <v>4.5</v>
      </c>
      <c r="I5132" t="s">
        <v>17877</v>
      </c>
      <c r="J5132">
        <v>5</v>
      </c>
      <c r="K5132" t="s">
        <v>17878</v>
      </c>
      <c r="L5132" t="s">
        <v>17879</v>
      </c>
    </row>
    <row r="5133" spans="1:12" x14ac:dyDescent="0.3">
      <c r="A5133" t="s">
        <v>17880</v>
      </c>
      <c r="B5133" t="s">
        <v>17881</v>
      </c>
      <c r="C5133" t="s">
        <v>14</v>
      </c>
      <c r="D5133">
        <v>39.967331590800001</v>
      </c>
      <c r="E5133">
        <v>-75.140444192100006</v>
      </c>
      <c r="F5133" t="s">
        <v>17882</v>
      </c>
      <c r="G5133">
        <v>310</v>
      </c>
      <c r="H5133">
        <v>4.5</v>
      </c>
      <c r="I5133" t="s">
        <v>17883</v>
      </c>
      <c r="J5133">
        <v>2</v>
      </c>
      <c r="K5133" t="s">
        <v>17884</v>
      </c>
      <c r="L5133" t="s">
        <v>17885</v>
      </c>
    </row>
    <row r="5134" spans="1:12" x14ac:dyDescent="0.3">
      <c r="A5134" t="s">
        <v>17880</v>
      </c>
      <c r="B5134" t="s">
        <v>17881</v>
      </c>
      <c r="C5134" t="s">
        <v>14</v>
      </c>
      <c r="D5134">
        <v>39.967331590800001</v>
      </c>
      <c r="E5134">
        <v>-75.140444192100006</v>
      </c>
      <c r="F5134" t="s">
        <v>17882</v>
      </c>
      <c r="G5134">
        <v>310</v>
      </c>
      <c r="H5134">
        <v>4.5</v>
      </c>
      <c r="I5134" t="s">
        <v>17886</v>
      </c>
      <c r="J5134">
        <v>5</v>
      </c>
      <c r="L5134" t="s">
        <v>17887</v>
      </c>
    </row>
    <row r="5135" spans="1:12" x14ac:dyDescent="0.3">
      <c r="A5135" t="s">
        <v>17880</v>
      </c>
      <c r="B5135" t="s">
        <v>17881</v>
      </c>
      <c r="C5135" t="s">
        <v>14</v>
      </c>
      <c r="D5135">
        <v>39.967331590800001</v>
      </c>
      <c r="E5135">
        <v>-75.140444192100006</v>
      </c>
      <c r="F5135" t="s">
        <v>17882</v>
      </c>
      <c r="G5135">
        <v>310</v>
      </c>
      <c r="H5135">
        <v>4.5</v>
      </c>
      <c r="I5135" t="s">
        <v>17888</v>
      </c>
      <c r="J5135">
        <v>5</v>
      </c>
      <c r="L5135" t="s">
        <v>2294</v>
      </c>
    </row>
    <row r="5136" spans="1:12" x14ac:dyDescent="0.3">
      <c r="A5136" t="s">
        <v>17880</v>
      </c>
      <c r="B5136" t="s">
        <v>17881</v>
      </c>
      <c r="C5136" t="s">
        <v>14</v>
      </c>
      <c r="D5136">
        <v>39.967331590800001</v>
      </c>
      <c r="E5136">
        <v>-75.140444192100006</v>
      </c>
      <c r="F5136" t="s">
        <v>17882</v>
      </c>
      <c r="G5136">
        <v>310</v>
      </c>
      <c r="H5136">
        <v>4.5</v>
      </c>
      <c r="I5136" t="s">
        <v>17889</v>
      </c>
      <c r="J5136">
        <v>5</v>
      </c>
      <c r="K5136" t="s">
        <v>17890</v>
      </c>
      <c r="L5136" t="s">
        <v>17891</v>
      </c>
    </row>
    <row r="5137" spans="1:12" x14ac:dyDescent="0.3">
      <c r="A5137" t="s">
        <v>17880</v>
      </c>
      <c r="B5137" t="s">
        <v>17881</v>
      </c>
      <c r="C5137" t="s">
        <v>14</v>
      </c>
      <c r="D5137">
        <v>39.967331590800001</v>
      </c>
      <c r="E5137">
        <v>-75.140444192100006</v>
      </c>
      <c r="F5137" t="s">
        <v>17882</v>
      </c>
      <c r="G5137">
        <v>310</v>
      </c>
      <c r="H5137">
        <v>4.5</v>
      </c>
      <c r="I5137" t="e">
        <f>-_XMQ-PyRyMlsvr8-liWjQ</f>
        <v>#NAME?</v>
      </c>
      <c r="J5137">
        <v>2</v>
      </c>
      <c r="L5137" t="s">
        <v>17892</v>
      </c>
    </row>
    <row r="5138" spans="1:12" x14ac:dyDescent="0.3">
      <c r="A5138" t="s">
        <v>17880</v>
      </c>
      <c r="B5138" t="s">
        <v>17881</v>
      </c>
      <c r="C5138" t="s">
        <v>14</v>
      </c>
      <c r="D5138">
        <v>39.967331590800001</v>
      </c>
      <c r="E5138">
        <v>-75.140444192100006</v>
      </c>
      <c r="F5138" t="s">
        <v>17882</v>
      </c>
      <c r="G5138">
        <v>310</v>
      </c>
      <c r="H5138">
        <v>4.5</v>
      </c>
      <c r="I5138" t="s">
        <v>17893</v>
      </c>
      <c r="J5138">
        <v>5</v>
      </c>
      <c r="L5138" t="s">
        <v>17894</v>
      </c>
    </row>
    <row r="5139" spans="1:12" x14ac:dyDescent="0.3">
      <c r="A5139" t="s">
        <v>17880</v>
      </c>
      <c r="B5139" t="s">
        <v>17881</v>
      </c>
      <c r="C5139" t="s">
        <v>14</v>
      </c>
      <c r="D5139">
        <v>39.967331590800001</v>
      </c>
      <c r="E5139">
        <v>-75.140444192100006</v>
      </c>
      <c r="F5139" t="s">
        <v>17882</v>
      </c>
      <c r="G5139">
        <v>310</v>
      </c>
      <c r="H5139">
        <v>4.5</v>
      </c>
      <c r="I5139" t="s">
        <v>17895</v>
      </c>
      <c r="J5139">
        <v>5</v>
      </c>
      <c r="K5139" t="s">
        <v>17896</v>
      </c>
      <c r="L5139" t="s">
        <v>17897</v>
      </c>
    </row>
    <row r="5140" spans="1:12" x14ac:dyDescent="0.3">
      <c r="A5140" t="s">
        <v>17880</v>
      </c>
      <c r="B5140" t="s">
        <v>17881</v>
      </c>
      <c r="C5140" t="s">
        <v>14</v>
      </c>
      <c r="D5140">
        <v>39.967331590800001</v>
      </c>
      <c r="E5140">
        <v>-75.140444192100006</v>
      </c>
      <c r="F5140" t="s">
        <v>17882</v>
      </c>
      <c r="G5140">
        <v>310</v>
      </c>
      <c r="H5140">
        <v>4.5</v>
      </c>
      <c r="I5140" t="s">
        <v>17898</v>
      </c>
      <c r="J5140">
        <v>5</v>
      </c>
      <c r="L5140" t="s">
        <v>17899</v>
      </c>
    </row>
    <row r="5141" spans="1:12" x14ac:dyDescent="0.3">
      <c r="A5141" t="s">
        <v>17880</v>
      </c>
      <c r="B5141" t="s">
        <v>17881</v>
      </c>
      <c r="C5141" t="s">
        <v>14</v>
      </c>
      <c r="D5141">
        <v>39.967331590800001</v>
      </c>
      <c r="E5141">
        <v>-75.140444192100006</v>
      </c>
      <c r="F5141" t="s">
        <v>17882</v>
      </c>
      <c r="G5141">
        <v>310</v>
      </c>
      <c r="H5141">
        <v>4.5</v>
      </c>
      <c r="I5141" t="s">
        <v>17900</v>
      </c>
      <c r="J5141">
        <v>5</v>
      </c>
      <c r="K5141" t="s">
        <v>17901</v>
      </c>
      <c r="L5141" t="s">
        <v>17902</v>
      </c>
    </row>
    <row r="5142" spans="1:12" x14ac:dyDescent="0.3">
      <c r="A5142" t="s">
        <v>17880</v>
      </c>
      <c r="B5142" t="s">
        <v>17881</v>
      </c>
      <c r="C5142" t="s">
        <v>14</v>
      </c>
      <c r="D5142">
        <v>39.967331590800001</v>
      </c>
      <c r="E5142">
        <v>-75.140444192100006</v>
      </c>
      <c r="F5142" t="s">
        <v>17882</v>
      </c>
      <c r="G5142">
        <v>310</v>
      </c>
      <c r="H5142">
        <v>4.5</v>
      </c>
      <c r="I5142" t="s">
        <v>17903</v>
      </c>
      <c r="J5142">
        <v>5</v>
      </c>
      <c r="K5142" t="s">
        <v>17904</v>
      </c>
      <c r="L5142" t="s">
        <v>17905</v>
      </c>
    </row>
    <row r="5143" spans="1:12" x14ac:dyDescent="0.3">
      <c r="A5143" t="s">
        <v>17906</v>
      </c>
      <c r="B5143" t="s">
        <v>12098</v>
      </c>
      <c r="C5143" t="s">
        <v>14</v>
      </c>
      <c r="D5143">
        <v>39.941238400000003</v>
      </c>
      <c r="E5143">
        <v>-75.144670000000005</v>
      </c>
      <c r="F5143" t="s">
        <v>17907</v>
      </c>
      <c r="G5143">
        <v>309</v>
      </c>
      <c r="H5143">
        <v>4</v>
      </c>
      <c r="I5143" t="s">
        <v>17908</v>
      </c>
      <c r="J5143">
        <v>5</v>
      </c>
      <c r="L5143" t="s">
        <v>3248</v>
      </c>
    </row>
    <row r="5144" spans="1:12" x14ac:dyDescent="0.3">
      <c r="A5144" t="s">
        <v>17906</v>
      </c>
      <c r="B5144" t="s">
        <v>12098</v>
      </c>
      <c r="C5144" t="s">
        <v>14</v>
      </c>
      <c r="D5144">
        <v>39.941238400000003</v>
      </c>
      <c r="E5144">
        <v>-75.144670000000005</v>
      </c>
      <c r="F5144" t="s">
        <v>17907</v>
      </c>
      <c r="G5144">
        <v>309</v>
      </c>
      <c r="H5144">
        <v>4</v>
      </c>
      <c r="I5144" t="s">
        <v>17909</v>
      </c>
      <c r="J5144">
        <v>4</v>
      </c>
      <c r="K5144" t="s">
        <v>17910</v>
      </c>
      <c r="L5144" t="s">
        <v>17911</v>
      </c>
    </row>
    <row r="5145" spans="1:12" x14ac:dyDescent="0.3">
      <c r="A5145" t="s">
        <v>17906</v>
      </c>
      <c r="B5145" t="s">
        <v>12098</v>
      </c>
      <c r="C5145" t="s">
        <v>14</v>
      </c>
      <c r="D5145">
        <v>39.941238400000003</v>
      </c>
      <c r="E5145">
        <v>-75.144670000000005</v>
      </c>
      <c r="F5145" t="s">
        <v>17907</v>
      </c>
      <c r="G5145">
        <v>309</v>
      </c>
      <c r="H5145">
        <v>4</v>
      </c>
      <c r="I5145" t="s">
        <v>17912</v>
      </c>
      <c r="J5145">
        <v>5</v>
      </c>
      <c r="K5145" t="s">
        <v>17913</v>
      </c>
      <c r="L5145" t="s">
        <v>9698</v>
      </c>
    </row>
    <row r="5146" spans="1:12" x14ac:dyDescent="0.3">
      <c r="A5146" t="s">
        <v>17906</v>
      </c>
      <c r="B5146" t="s">
        <v>12098</v>
      </c>
      <c r="C5146" t="s">
        <v>14</v>
      </c>
      <c r="D5146">
        <v>39.941238400000003</v>
      </c>
      <c r="E5146">
        <v>-75.144670000000005</v>
      </c>
      <c r="F5146" t="s">
        <v>17907</v>
      </c>
      <c r="G5146">
        <v>309</v>
      </c>
      <c r="H5146">
        <v>4</v>
      </c>
      <c r="I5146" t="s">
        <v>17914</v>
      </c>
      <c r="J5146">
        <v>5</v>
      </c>
      <c r="K5146" t="s">
        <v>17915</v>
      </c>
      <c r="L5146" t="s">
        <v>17916</v>
      </c>
    </row>
    <row r="5147" spans="1:12" x14ac:dyDescent="0.3">
      <c r="A5147" t="s">
        <v>17906</v>
      </c>
      <c r="B5147" t="s">
        <v>12098</v>
      </c>
      <c r="C5147" t="s">
        <v>14</v>
      </c>
      <c r="D5147">
        <v>39.941238400000003</v>
      </c>
      <c r="E5147">
        <v>-75.144670000000005</v>
      </c>
      <c r="F5147" t="s">
        <v>17907</v>
      </c>
      <c r="G5147">
        <v>309</v>
      </c>
      <c r="H5147">
        <v>4</v>
      </c>
      <c r="I5147" t="s">
        <v>17917</v>
      </c>
      <c r="J5147">
        <v>4</v>
      </c>
      <c r="K5147" t="s">
        <v>17918</v>
      </c>
      <c r="L5147" t="s">
        <v>17919</v>
      </c>
    </row>
    <row r="5148" spans="1:12" x14ac:dyDescent="0.3">
      <c r="A5148" t="s">
        <v>17906</v>
      </c>
      <c r="B5148" t="s">
        <v>12098</v>
      </c>
      <c r="C5148" t="s">
        <v>14</v>
      </c>
      <c r="D5148">
        <v>39.941238400000003</v>
      </c>
      <c r="E5148">
        <v>-75.144670000000005</v>
      </c>
      <c r="F5148" t="s">
        <v>17907</v>
      </c>
      <c r="G5148">
        <v>309</v>
      </c>
      <c r="H5148">
        <v>4</v>
      </c>
      <c r="I5148" t="s">
        <v>17920</v>
      </c>
      <c r="J5148">
        <v>4</v>
      </c>
      <c r="K5148" t="s">
        <v>17921</v>
      </c>
      <c r="L5148" t="s">
        <v>17922</v>
      </c>
    </row>
    <row r="5149" spans="1:12" x14ac:dyDescent="0.3">
      <c r="A5149" t="s">
        <v>17906</v>
      </c>
      <c r="B5149" t="s">
        <v>12098</v>
      </c>
      <c r="C5149" t="s">
        <v>14</v>
      </c>
      <c r="D5149">
        <v>39.941238400000003</v>
      </c>
      <c r="E5149">
        <v>-75.144670000000005</v>
      </c>
      <c r="F5149" t="s">
        <v>17907</v>
      </c>
      <c r="G5149">
        <v>309</v>
      </c>
      <c r="H5149">
        <v>4</v>
      </c>
      <c r="I5149" t="s">
        <v>17923</v>
      </c>
      <c r="J5149">
        <v>3</v>
      </c>
      <c r="K5149" t="s">
        <v>17924</v>
      </c>
      <c r="L5149" t="s">
        <v>10536</v>
      </c>
    </row>
    <row r="5150" spans="1:12" x14ac:dyDescent="0.3">
      <c r="A5150" t="s">
        <v>17906</v>
      </c>
      <c r="B5150" t="s">
        <v>12098</v>
      </c>
      <c r="C5150" t="s">
        <v>14</v>
      </c>
      <c r="D5150">
        <v>39.941238400000003</v>
      </c>
      <c r="E5150">
        <v>-75.144670000000005</v>
      </c>
      <c r="F5150" t="s">
        <v>17907</v>
      </c>
      <c r="G5150">
        <v>309</v>
      </c>
      <c r="H5150">
        <v>4</v>
      </c>
      <c r="I5150" t="s">
        <v>17925</v>
      </c>
      <c r="J5150">
        <v>4</v>
      </c>
      <c r="K5150" t="s">
        <v>17926</v>
      </c>
      <c r="L5150" t="s">
        <v>5198</v>
      </c>
    </row>
    <row r="5151" spans="1:12" x14ac:dyDescent="0.3">
      <c r="A5151" t="s">
        <v>17906</v>
      </c>
      <c r="B5151" t="s">
        <v>12098</v>
      </c>
      <c r="C5151" t="s">
        <v>14</v>
      </c>
      <c r="D5151">
        <v>39.941238400000003</v>
      </c>
      <c r="E5151">
        <v>-75.144670000000005</v>
      </c>
      <c r="F5151" t="s">
        <v>17907</v>
      </c>
      <c r="G5151">
        <v>309</v>
      </c>
      <c r="H5151">
        <v>4</v>
      </c>
      <c r="I5151" t="s">
        <v>17927</v>
      </c>
      <c r="J5151">
        <v>4</v>
      </c>
      <c r="K5151" t="s">
        <v>17928</v>
      </c>
      <c r="L5151" t="s">
        <v>15695</v>
      </c>
    </row>
    <row r="5152" spans="1:12" x14ac:dyDescent="0.3">
      <c r="A5152" t="s">
        <v>17906</v>
      </c>
      <c r="B5152" t="s">
        <v>12098</v>
      </c>
      <c r="C5152" t="s">
        <v>14</v>
      </c>
      <c r="D5152">
        <v>39.941238400000003</v>
      </c>
      <c r="E5152">
        <v>-75.144670000000005</v>
      </c>
      <c r="F5152" t="s">
        <v>17907</v>
      </c>
      <c r="G5152">
        <v>309</v>
      </c>
      <c r="H5152">
        <v>4</v>
      </c>
      <c r="I5152" t="s">
        <v>17929</v>
      </c>
      <c r="J5152">
        <v>4</v>
      </c>
      <c r="K5152" t="s">
        <v>17930</v>
      </c>
      <c r="L5152" t="s">
        <v>9381</v>
      </c>
    </row>
    <row r="5153" spans="1:12" x14ac:dyDescent="0.3">
      <c r="A5153" t="s">
        <v>17931</v>
      </c>
      <c r="B5153" t="s">
        <v>17932</v>
      </c>
      <c r="C5153" t="s">
        <v>14</v>
      </c>
      <c r="D5153">
        <v>39.950671</v>
      </c>
      <c r="E5153">
        <v>-75.163394199999999</v>
      </c>
      <c r="F5153" t="s">
        <v>17933</v>
      </c>
      <c r="G5153">
        <v>309</v>
      </c>
      <c r="H5153">
        <v>3</v>
      </c>
      <c r="I5153" t="s">
        <v>17934</v>
      </c>
      <c r="J5153">
        <v>2</v>
      </c>
      <c r="K5153" t="s">
        <v>17935</v>
      </c>
      <c r="L5153" t="s">
        <v>17936</v>
      </c>
    </row>
    <row r="5154" spans="1:12" x14ac:dyDescent="0.3">
      <c r="A5154" t="s">
        <v>17931</v>
      </c>
      <c r="B5154" t="s">
        <v>17932</v>
      </c>
      <c r="C5154" t="s">
        <v>14</v>
      </c>
      <c r="D5154">
        <v>39.950671</v>
      </c>
      <c r="E5154">
        <v>-75.163394199999999</v>
      </c>
      <c r="F5154" t="s">
        <v>17933</v>
      </c>
      <c r="G5154">
        <v>309</v>
      </c>
      <c r="H5154">
        <v>3</v>
      </c>
      <c r="I5154" t="s">
        <v>17937</v>
      </c>
      <c r="J5154">
        <v>1</v>
      </c>
      <c r="K5154" t="s">
        <v>17938</v>
      </c>
      <c r="L5154" t="s">
        <v>17939</v>
      </c>
    </row>
    <row r="5155" spans="1:12" x14ac:dyDescent="0.3">
      <c r="A5155" t="s">
        <v>17931</v>
      </c>
      <c r="B5155" t="s">
        <v>17932</v>
      </c>
      <c r="C5155" t="s">
        <v>14</v>
      </c>
      <c r="D5155">
        <v>39.950671</v>
      </c>
      <c r="E5155">
        <v>-75.163394199999999</v>
      </c>
      <c r="F5155" t="s">
        <v>17933</v>
      </c>
      <c r="G5155">
        <v>309</v>
      </c>
      <c r="H5155">
        <v>3</v>
      </c>
      <c r="I5155" t="s">
        <v>17940</v>
      </c>
      <c r="J5155">
        <v>3</v>
      </c>
      <c r="K5155" t="s">
        <v>17941</v>
      </c>
      <c r="L5155" t="s">
        <v>17942</v>
      </c>
    </row>
    <row r="5156" spans="1:12" x14ac:dyDescent="0.3">
      <c r="A5156" t="s">
        <v>17931</v>
      </c>
      <c r="B5156" t="s">
        <v>17932</v>
      </c>
      <c r="C5156" t="s">
        <v>14</v>
      </c>
      <c r="D5156">
        <v>39.950671</v>
      </c>
      <c r="E5156">
        <v>-75.163394199999999</v>
      </c>
      <c r="F5156" t="s">
        <v>17933</v>
      </c>
      <c r="G5156">
        <v>309</v>
      </c>
      <c r="H5156">
        <v>3</v>
      </c>
      <c r="I5156" t="s">
        <v>17943</v>
      </c>
      <c r="J5156">
        <v>4</v>
      </c>
      <c r="L5156" t="s">
        <v>2711</v>
      </c>
    </row>
    <row r="5157" spans="1:12" x14ac:dyDescent="0.3">
      <c r="A5157" t="s">
        <v>17931</v>
      </c>
      <c r="B5157" t="s">
        <v>17932</v>
      </c>
      <c r="C5157" t="s">
        <v>14</v>
      </c>
      <c r="D5157">
        <v>39.950671</v>
      </c>
      <c r="E5157">
        <v>-75.163394199999999</v>
      </c>
      <c r="F5157" t="s">
        <v>17933</v>
      </c>
      <c r="G5157">
        <v>309</v>
      </c>
      <c r="H5157">
        <v>3</v>
      </c>
      <c r="I5157" t="s">
        <v>17944</v>
      </c>
      <c r="J5157">
        <v>1</v>
      </c>
      <c r="K5157" t="s">
        <v>17945</v>
      </c>
      <c r="L5157" t="s">
        <v>17946</v>
      </c>
    </row>
    <row r="5158" spans="1:12" x14ac:dyDescent="0.3">
      <c r="A5158" t="s">
        <v>17931</v>
      </c>
      <c r="B5158" t="s">
        <v>17932</v>
      </c>
      <c r="C5158" t="s">
        <v>14</v>
      </c>
      <c r="D5158">
        <v>39.950671</v>
      </c>
      <c r="E5158">
        <v>-75.163394199999999</v>
      </c>
      <c r="F5158" t="s">
        <v>17933</v>
      </c>
      <c r="G5158">
        <v>309</v>
      </c>
      <c r="H5158">
        <v>3</v>
      </c>
      <c r="I5158" t="s">
        <v>17947</v>
      </c>
      <c r="J5158">
        <v>5</v>
      </c>
      <c r="K5158" t="s">
        <v>17948</v>
      </c>
      <c r="L5158" t="s">
        <v>15421</v>
      </c>
    </row>
    <row r="5159" spans="1:12" x14ac:dyDescent="0.3">
      <c r="A5159" t="s">
        <v>17931</v>
      </c>
      <c r="B5159" t="s">
        <v>17932</v>
      </c>
      <c r="C5159" t="s">
        <v>14</v>
      </c>
      <c r="D5159">
        <v>39.950671</v>
      </c>
      <c r="E5159">
        <v>-75.163394199999999</v>
      </c>
      <c r="F5159" t="s">
        <v>17933</v>
      </c>
      <c r="G5159">
        <v>309</v>
      </c>
      <c r="H5159">
        <v>3</v>
      </c>
      <c r="I5159" t="s">
        <v>17949</v>
      </c>
      <c r="J5159">
        <v>4</v>
      </c>
      <c r="K5159" t="s">
        <v>17950</v>
      </c>
      <c r="L5159" t="s">
        <v>17951</v>
      </c>
    </row>
    <row r="5160" spans="1:12" x14ac:dyDescent="0.3">
      <c r="A5160" t="s">
        <v>17931</v>
      </c>
      <c r="B5160" t="s">
        <v>17932</v>
      </c>
      <c r="C5160" t="s">
        <v>14</v>
      </c>
      <c r="D5160">
        <v>39.950671</v>
      </c>
      <c r="E5160">
        <v>-75.163394199999999</v>
      </c>
      <c r="F5160" t="s">
        <v>17933</v>
      </c>
      <c r="G5160">
        <v>309</v>
      </c>
      <c r="H5160">
        <v>3</v>
      </c>
      <c r="I5160" t="s">
        <v>17952</v>
      </c>
      <c r="J5160">
        <v>1</v>
      </c>
      <c r="K5160" t="s">
        <v>17953</v>
      </c>
      <c r="L5160" t="s">
        <v>2044</v>
      </c>
    </row>
    <row r="5161" spans="1:12" x14ac:dyDescent="0.3">
      <c r="A5161" t="s">
        <v>17931</v>
      </c>
      <c r="B5161" t="s">
        <v>17932</v>
      </c>
      <c r="C5161" t="s">
        <v>14</v>
      </c>
      <c r="D5161">
        <v>39.950671</v>
      </c>
      <c r="E5161">
        <v>-75.163394199999999</v>
      </c>
      <c r="F5161" t="s">
        <v>17933</v>
      </c>
      <c r="G5161">
        <v>309</v>
      </c>
      <c r="H5161">
        <v>3</v>
      </c>
      <c r="I5161" t="s">
        <v>17954</v>
      </c>
      <c r="J5161">
        <v>5</v>
      </c>
      <c r="K5161" t="s">
        <v>17955</v>
      </c>
      <c r="L5161" t="s">
        <v>14659</v>
      </c>
    </row>
    <row r="5162" spans="1:12" x14ac:dyDescent="0.3">
      <c r="A5162" t="s">
        <v>17931</v>
      </c>
      <c r="B5162" t="s">
        <v>17932</v>
      </c>
      <c r="C5162" t="s">
        <v>14</v>
      </c>
      <c r="D5162">
        <v>39.950671</v>
      </c>
      <c r="E5162">
        <v>-75.163394199999999</v>
      </c>
      <c r="F5162" t="s">
        <v>17933</v>
      </c>
      <c r="G5162">
        <v>309</v>
      </c>
      <c r="H5162">
        <v>3</v>
      </c>
      <c r="I5162" t="s">
        <v>17956</v>
      </c>
      <c r="J5162">
        <v>2</v>
      </c>
      <c r="K5162" t="s">
        <v>17957</v>
      </c>
      <c r="L5162" t="s">
        <v>1701</v>
      </c>
    </row>
    <row r="5163" spans="1:12" x14ac:dyDescent="0.3">
      <c r="A5163" t="s">
        <v>17958</v>
      </c>
      <c r="B5163" t="s">
        <v>17959</v>
      </c>
      <c r="C5163" t="s">
        <v>14</v>
      </c>
      <c r="D5163">
        <v>39.956611000000002</v>
      </c>
      <c r="E5163">
        <v>-75.146337700000004</v>
      </c>
      <c r="F5163" t="s">
        <v>17960</v>
      </c>
      <c r="G5163">
        <v>309</v>
      </c>
      <c r="H5163">
        <v>4</v>
      </c>
      <c r="I5163" t="s">
        <v>17961</v>
      </c>
      <c r="J5163">
        <v>4</v>
      </c>
      <c r="K5163" t="s">
        <v>17962</v>
      </c>
      <c r="L5163" t="s">
        <v>17963</v>
      </c>
    </row>
    <row r="5164" spans="1:12" x14ac:dyDescent="0.3">
      <c r="A5164" t="s">
        <v>17958</v>
      </c>
      <c r="B5164" t="s">
        <v>17959</v>
      </c>
      <c r="C5164" t="s">
        <v>14</v>
      </c>
      <c r="D5164">
        <v>39.956611000000002</v>
      </c>
      <c r="E5164">
        <v>-75.146337700000004</v>
      </c>
      <c r="F5164" t="s">
        <v>17960</v>
      </c>
      <c r="G5164">
        <v>309</v>
      </c>
      <c r="H5164">
        <v>4</v>
      </c>
      <c r="I5164" t="s">
        <v>17964</v>
      </c>
      <c r="J5164">
        <v>5</v>
      </c>
      <c r="K5164" t="s">
        <v>17965</v>
      </c>
      <c r="L5164" t="s">
        <v>17966</v>
      </c>
    </row>
    <row r="5165" spans="1:12" x14ac:dyDescent="0.3">
      <c r="A5165" t="s">
        <v>17958</v>
      </c>
      <c r="B5165" t="s">
        <v>17959</v>
      </c>
      <c r="C5165" t="s">
        <v>14</v>
      </c>
      <c r="D5165">
        <v>39.956611000000002</v>
      </c>
      <c r="E5165">
        <v>-75.146337700000004</v>
      </c>
      <c r="F5165" t="s">
        <v>17960</v>
      </c>
      <c r="G5165">
        <v>309</v>
      </c>
      <c r="H5165">
        <v>4</v>
      </c>
      <c r="I5165" t="s">
        <v>17967</v>
      </c>
      <c r="J5165">
        <v>3</v>
      </c>
      <c r="K5165" t="s">
        <v>17968</v>
      </c>
      <c r="L5165" t="s">
        <v>7919</v>
      </c>
    </row>
    <row r="5166" spans="1:12" x14ac:dyDescent="0.3">
      <c r="A5166" t="s">
        <v>17958</v>
      </c>
      <c r="B5166" t="s">
        <v>17959</v>
      </c>
      <c r="C5166" t="s">
        <v>14</v>
      </c>
      <c r="D5166">
        <v>39.956611000000002</v>
      </c>
      <c r="E5166">
        <v>-75.146337700000004</v>
      </c>
      <c r="F5166" t="s">
        <v>17960</v>
      </c>
      <c r="G5166">
        <v>309</v>
      </c>
      <c r="H5166">
        <v>4</v>
      </c>
      <c r="I5166" t="s">
        <v>17969</v>
      </c>
      <c r="J5166">
        <v>5</v>
      </c>
      <c r="K5166" t="s">
        <v>17970</v>
      </c>
      <c r="L5166" t="s">
        <v>17971</v>
      </c>
    </row>
    <row r="5167" spans="1:12" x14ac:dyDescent="0.3">
      <c r="A5167" t="s">
        <v>17958</v>
      </c>
      <c r="B5167" t="s">
        <v>17959</v>
      </c>
      <c r="C5167" t="s">
        <v>14</v>
      </c>
      <c r="D5167">
        <v>39.956611000000002</v>
      </c>
      <c r="E5167">
        <v>-75.146337700000004</v>
      </c>
      <c r="F5167" t="s">
        <v>17960</v>
      </c>
      <c r="G5167">
        <v>309</v>
      </c>
      <c r="H5167">
        <v>4</v>
      </c>
      <c r="I5167" t="s">
        <v>17972</v>
      </c>
      <c r="J5167">
        <v>4</v>
      </c>
      <c r="K5167" t="s">
        <v>17973</v>
      </c>
      <c r="L5167" t="s">
        <v>17974</v>
      </c>
    </row>
    <row r="5168" spans="1:12" x14ac:dyDescent="0.3">
      <c r="A5168" t="s">
        <v>17958</v>
      </c>
      <c r="B5168" t="s">
        <v>17959</v>
      </c>
      <c r="C5168" t="s">
        <v>14</v>
      </c>
      <c r="D5168">
        <v>39.956611000000002</v>
      </c>
      <c r="E5168">
        <v>-75.146337700000004</v>
      </c>
      <c r="F5168" t="s">
        <v>17960</v>
      </c>
      <c r="G5168">
        <v>309</v>
      </c>
      <c r="H5168">
        <v>4</v>
      </c>
      <c r="I5168" t="s">
        <v>17975</v>
      </c>
      <c r="J5168">
        <v>4</v>
      </c>
      <c r="K5168" t="s">
        <v>17976</v>
      </c>
      <c r="L5168" t="s">
        <v>2979</v>
      </c>
    </row>
    <row r="5169" spans="1:16" x14ac:dyDescent="0.3">
      <c r="A5169" t="s">
        <v>17958</v>
      </c>
      <c r="B5169" t="s">
        <v>17959</v>
      </c>
      <c r="C5169" t="s">
        <v>14</v>
      </c>
      <c r="D5169">
        <v>39.956611000000002</v>
      </c>
      <c r="E5169">
        <v>-75.146337700000004</v>
      </c>
      <c r="F5169" t="s">
        <v>17960</v>
      </c>
      <c r="G5169">
        <v>309</v>
      </c>
      <c r="H5169">
        <v>4</v>
      </c>
      <c r="I5169" t="s">
        <v>17977</v>
      </c>
      <c r="J5169">
        <v>4</v>
      </c>
      <c r="K5169" t="s">
        <v>17978</v>
      </c>
      <c r="L5169" t="s">
        <v>17979</v>
      </c>
    </row>
    <row r="5170" spans="1:16" x14ac:dyDescent="0.3">
      <c r="A5170" t="s">
        <v>17958</v>
      </c>
      <c r="B5170" t="s">
        <v>17959</v>
      </c>
      <c r="C5170" t="s">
        <v>14</v>
      </c>
      <c r="D5170">
        <v>39.956611000000002</v>
      </c>
      <c r="E5170">
        <v>-75.146337700000004</v>
      </c>
      <c r="F5170" t="s">
        <v>17960</v>
      </c>
      <c r="G5170">
        <v>309</v>
      </c>
      <c r="H5170">
        <v>4</v>
      </c>
      <c r="I5170" t="s">
        <v>17980</v>
      </c>
      <c r="J5170">
        <v>5</v>
      </c>
      <c r="L5170" t="s">
        <v>17981</v>
      </c>
    </row>
    <row r="5171" spans="1:16" x14ac:dyDescent="0.3">
      <c r="A5171" t="s">
        <v>17958</v>
      </c>
      <c r="B5171" t="s">
        <v>17959</v>
      </c>
      <c r="C5171" t="s">
        <v>14</v>
      </c>
      <c r="D5171">
        <v>39.956611000000002</v>
      </c>
      <c r="E5171">
        <v>-75.146337700000004</v>
      </c>
      <c r="F5171" t="s">
        <v>17960</v>
      </c>
      <c r="G5171">
        <v>309</v>
      </c>
      <c r="H5171">
        <v>4</v>
      </c>
      <c r="I5171" t="s">
        <v>17982</v>
      </c>
      <c r="J5171">
        <v>4</v>
      </c>
      <c r="K5171" t="s">
        <v>17983</v>
      </c>
      <c r="L5171" t="s">
        <v>17984</v>
      </c>
      <c r="M5171" t="s">
        <v>17985</v>
      </c>
      <c r="N5171" t="s">
        <v>17986</v>
      </c>
      <c r="O5171" t="s">
        <v>17987</v>
      </c>
      <c r="P5171" t="s">
        <v>17988</v>
      </c>
    </row>
    <row r="5172" spans="1:16" x14ac:dyDescent="0.3">
      <c r="A5172" t="s">
        <v>17958</v>
      </c>
      <c r="B5172" t="s">
        <v>17959</v>
      </c>
      <c r="C5172" t="s">
        <v>14</v>
      </c>
      <c r="D5172">
        <v>39.956611000000002</v>
      </c>
      <c r="E5172">
        <v>-75.146337700000004</v>
      </c>
      <c r="F5172" t="s">
        <v>17960</v>
      </c>
      <c r="G5172">
        <v>309</v>
      </c>
      <c r="H5172">
        <v>4</v>
      </c>
      <c r="I5172" t="s">
        <v>17989</v>
      </c>
      <c r="J5172">
        <v>5</v>
      </c>
      <c r="K5172" t="s">
        <v>17990</v>
      </c>
      <c r="L5172" t="s">
        <v>17991</v>
      </c>
    </row>
    <row r="5173" spans="1:16" x14ac:dyDescent="0.3">
      <c r="A5173" t="s">
        <v>17992</v>
      </c>
      <c r="B5173" t="s">
        <v>17993</v>
      </c>
      <c r="C5173" t="s">
        <v>14</v>
      </c>
      <c r="D5173">
        <v>39.939138100000001</v>
      </c>
      <c r="E5173">
        <v>-75.157907199999997</v>
      </c>
      <c r="F5173" t="s">
        <v>17994</v>
      </c>
      <c r="G5173">
        <v>309</v>
      </c>
      <c r="H5173">
        <v>4</v>
      </c>
      <c r="I5173" t="s">
        <v>17995</v>
      </c>
      <c r="J5173">
        <v>5</v>
      </c>
      <c r="K5173" t="s">
        <v>17996</v>
      </c>
      <c r="L5173" t="s">
        <v>1426</v>
      </c>
    </row>
    <row r="5174" spans="1:16" x14ac:dyDescent="0.3">
      <c r="A5174" t="s">
        <v>17992</v>
      </c>
      <c r="B5174" t="s">
        <v>17993</v>
      </c>
      <c r="C5174" t="s">
        <v>14</v>
      </c>
      <c r="D5174">
        <v>39.939138100000001</v>
      </c>
      <c r="E5174">
        <v>-75.157907199999997</v>
      </c>
      <c r="F5174" t="s">
        <v>17994</v>
      </c>
      <c r="G5174">
        <v>309</v>
      </c>
      <c r="H5174">
        <v>4</v>
      </c>
      <c r="I5174" t="s">
        <v>17997</v>
      </c>
      <c r="J5174">
        <v>5</v>
      </c>
      <c r="K5174" t="s">
        <v>17998</v>
      </c>
      <c r="L5174" t="s">
        <v>17999</v>
      </c>
      <c r="M5174" t="s">
        <v>18000</v>
      </c>
      <c r="N5174" t="s">
        <v>18001</v>
      </c>
      <c r="O5174" t="s">
        <v>18002</v>
      </c>
    </row>
    <row r="5175" spans="1:16" x14ac:dyDescent="0.3">
      <c r="A5175" t="s">
        <v>17992</v>
      </c>
      <c r="B5175" t="s">
        <v>17993</v>
      </c>
      <c r="C5175" t="s">
        <v>14</v>
      </c>
      <c r="D5175">
        <v>39.939138100000001</v>
      </c>
      <c r="E5175">
        <v>-75.157907199999997</v>
      </c>
      <c r="F5175" t="s">
        <v>17994</v>
      </c>
      <c r="G5175">
        <v>309</v>
      </c>
      <c r="H5175">
        <v>4</v>
      </c>
      <c r="I5175" t="s">
        <v>18003</v>
      </c>
      <c r="J5175">
        <v>5</v>
      </c>
      <c r="K5175" t="s">
        <v>18004</v>
      </c>
      <c r="L5175" t="s">
        <v>18005</v>
      </c>
    </row>
    <row r="5176" spans="1:16" x14ac:dyDescent="0.3">
      <c r="A5176" t="s">
        <v>17992</v>
      </c>
      <c r="B5176" t="s">
        <v>17993</v>
      </c>
      <c r="C5176" t="s">
        <v>14</v>
      </c>
      <c r="D5176">
        <v>39.939138100000001</v>
      </c>
      <c r="E5176">
        <v>-75.157907199999997</v>
      </c>
      <c r="F5176" t="s">
        <v>17994</v>
      </c>
      <c r="G5176">
        <v>309</v>
      </c>
      <c r="H5176">
        <v>4</v>
      </c>
      <c r="I5176" t="s">
        <v>18006</v>
      </c>
      <c r="J5176">
        <v>1</v>
      </c>
      <c r="K5176" t="s">
        <v>18007</v>
      </c>
      <c r="L5176" t="s">
        <v>18008</v>
      </c>
    </row>
    <row r="5177" spans="1:16" x14ac:dyDescent="0.3">
      <c r="A5177" t="s">
        <v>17992</v>
      </c>
      <c r="B5177" t="s">
        <v>17993</v>
      </c>
      <c r="C5177" t="s">
        <v>14</v>
      </c>
      <c r="D5177">
        <v>39.939138100000001</v>
      </c>
      <c r="E5177">
        <v>-75.157907199999997</v>
      </c>
      <c r="F5177" t="s">
        <v>17994</v>
      </c>
      <c r="G5177">
        <v>309</v>
      </c>
      <c r="H5177">
        <v>4</v>
      </c>
      <c r="I5177" t="s">
        <v>18009</v>
      </c>
      <c r="J5177">
        <v>5</v>
      </c>
      <c r="L5177" t="s">
        <v>18010</v>
      </c>
    </row>
    <row r="5178" spans="1:16" x14ac:dyDescent="0.3">
      <c r="A5178" t="s">
        <v>17992</v>
      </c>
      <c r="B5178" t="s">
        <v>17993</v>
      </c>
      <c r="C5178" t="s">
        <v>14</v>
      </c>
      <c r="D5178">
        <v>39.939138100000001</v>
      </c>
      <c r="E5178">
        <v>-75.157907199999997</v>
      </c>
      <c r="F5178" t="s">
        <v>17994</v>
      </c>
      <c r="G5178">
        <v>309</v>
      </c>
      <c r="H5178">
        <v>4</v>
      </c>
      <c r="I5178" t="s">
        <v>18011</v>
      </c>
      <c r="J5178">
        <v>4</v>
      </c>
      <c r="K5178" t="s">
        <v>18012</v>
      </c>
      <c r="L5178" t="s">
        <v>10412</v>
      </c>
    </row>
    <row r="5179" spans="1:16" x14ac:dyDescent="0.3">
      <c r="A5179" t="s">
        <v>17992</v>
      </c>
      <c r="B5179" t="s">
        <v>17993</v>
      </c>
      <c r="C5179" t="s">
        <v>14</v>
      </c>
      <c r="D5179">
        <v>39.939138100000001</v>
      </c>
      <c r="E5179">
        <v>-75.157907199999997</v>
      </c>
      <c r="F5179" t="s">
        <v>17994</v>
      </c>
      <c r="G5179">
        <v>309</v>
      </c>
      <c r="H5179">
        <v>4</v>
      </c>
      <c r="I5179" t="s">
        <v>18013</v>
      </c>
      <c r="J5179">
        <v>3</v>
      </c>
      <c r="K5179" t="s">
        <v>18014</v>
      </c>
      <c r="L5179" t="s">
        <v>18015</v>
      </c>
    </row>
    <row r="5180" spans="1:16" x14ac:dyDescent="0.3">
      <c r="A5180" t="s">
        <v>17992</v>
      </c>
      <c r="B5180" t="s">
        <v>17993</v>
      </c>
      <c r="C5180" t="s">
        <v>14</v>
      </c>
      <c r="D5180">
        <v>39.939138100000001</v>
      </c>
      <c r="E5180">
        <v>-75.157907199999997</v>
      </c>
      <c r="F5180" t="s">
        <v>17994</v>
      </c>
      <c r="G5180">
        <v>309</v>
      </c>
      <c r="H5180">
        <v>4</v>
      </c>
      <c r="I5180" t="s">
        <v>18016</v>
      </c>
      <c r="J5180">
        <v>3</v>
      </c>
      <c r="K5180" t="s">
        <v>18017</v>
      </c>
      <c r="L5180" t="s">
        <v>2785</v>
      </c>
    </row>
    <row r="5181" spans="1:16" x14ac:dyDescent="0.3">
      <c r="A5181" t="s">
        <v>17992</v>
      </c>
      <c r="B5181" t="s">
        <v>17993</v>
      </c>
      <c r="C5181" t="s">
        <v>14</v>
      </c>
      <c r="D5181">
        <v>39.939138100000001</v>
      </c>
      <c r="E5181">
        <v>-75.157907199999997</v>
      </c>
      <c r="F5181" t="s">
        <v>17994</v>
      </c>
      <c r="G5181">
        <v>309</v>
      </c>
      <c r="H5181">
        <v>4</v>
      </c>
      <c r="I5181" t="s">
        <v>18018</v>
      </c>
      <c r="J5181">
        <v>5</v>
      </c>
      <c r="L5181" t="s">
        <v>18019</v>
      </c>
    </row>
    <row r="5182" spans="1:16" x14ac:dyDescent="0.3">
      <c r="A5182" t="s">
        <v>17992</v>
      </c>
      <c r="B5182" t="s">
        <v>17993</v>
      </c>
      <c r="C5182" t="s">
        <v>14</v>
      </c>
      <c r="D5182">
        <v>39.939138100000001</v>
      </c>
      <c r="E5182">
        <v>-75.157907199999997</v>
      </c>
      <c r="F5182" t="s">
        <v>17994</v>
      </c>
      <c r="G5182">
        <v>309</v>
      </c>
      <c r="H5182">
        <v>4</v>
      </c>
      <c r="I5182" t="s">
        <v>18020</v>
      </c>
      <c r="J5182">
        <v>4</v>
      </c>
      <c r="K5182" t="s">
        <v>18021</v>
      </c>
      <c r="L5182" t="s">
        <v>18022</v>
      </c>
    </row>
    <row r="5183" spans="1:16" x14ac:dyDescent="0.3">
      <c r="A5183" t="s">
        <v>18023</v>
      </c>
      <c r="B5183" t="s">
        <v>5420</v>
      </c>
      <c r="C5183" t="s">
        <v>14</v>
      </c>
      <c r="D5183">
        <v>39.9714977</v>
      </c>
      <c r="E5183">
        <v>-75.144493600000004</v>
      </c>
      <c r="F5183" t="s">
        <v>18024</v>
      </c>
      <c r="G5183">
        <v>309</v>
      </c>
      <c r="H5183">
        <v>4</v>
      </c>
      <c r="I5183" t="s">
        <v>18025</v>
      </c>
      <c r="J5183">
        <v>4</v>
      </c>
      <c r="K5183" t="s">
        <v>18026</v>
      </c>
      <c r="L5183" t="s">
        <v>18027</v>
      </c>
    </row>
    <row r="5184" spans="1:16" x14ac:dyDescent="0.3">
      <c r="A5184" t="s">
        <v>18023</v>
      </c>
      <c r="B5184" t="s">
        <v>5420</v>
      </c>
      <c r="C5184" t="s">
        <v>14</v>
      </c>
      <c r="D5184">
        <v>39.9714977</v>
      </c>
      <c r="E5184">
        <v>-75.144493600000004</v>
      </c>
      <c r="F5184" t="s">
        <v>18024</v>
      </c>
      <c r="G5184">
        <v>309</v>
      </c>
      <c r="H5184">
        <v>4</v>
      </c>
      <c r="I5184" t="s">
        <v>18028</v>
      </c>
      <c r="J5184">
        <v>2</v>
      </c>
      <c r="K5184" t="s">
        <v>18029</v>
      </c>
      <c r="L5184" t="s">
        <v>18030</v>
      </c>
    </row>
    <row r="5185" spans="1:18" x14ac:dyDescent="0.3">
      <c r="A5185" t="s">
        <v>18023</v>
      </c>
      <c r="B5185" t="s">
        <v>5420</v>
      </c>
      <c r="C5185" t="s">
        <v>14</v>
      </c>
      <c r="D5185">
        <v>39.9714977</v>
      </c>
      <c r="E5185">
        <v>-75.144493600000004</v>
      </c>
      <c r="F5185" t="s">
        <v>18024</v>
      </c>
      <c r="G5185">
        <v>309</v>
      </c>
      <c r="H5185">
        <v>4</v>
      </c>
      <c r="I5185" t="s">
        <v>18031</v>
      </c>
      <c r="J5185">
        <v>4</v>
      </c>
      <c r="K5185" t="s">
        <v>18032</v>
      </c>
      <c r="L5185" t="s">
        <v>18033</v>
      </c>
    </row>
    <row r="5186" spans="1:18" x14ac:dyDescent="0.3">
      <c r="A5186" t="s">
        <v>18023</v>
      </c>
      <c r="B5186" t="s">
        <v>5420</v>
      </c>
      <c r="C5186" t="s">
        <v>14</v>
      </c>
      <c r="D5186">
        <v>39.9714977</v>
      </c>
      <c r="E5186">
        <v>-75.144493600000004</v>
      </c>
      <c r="F5186" t="s">
        <v>18024</v>
      </c>
      <c r="G5186">
        <v>309</v>
      </c>
      <c r="H5186">
        <v>4</v>
      </c>
      <c r="I5186" t="s">
        <v>18034</v>
      </c>
      <c r="J5186">
        <v>4</v>
      </c>
      <c r="K5186" t="s">
        <v>18035</v>
      </c>
      <c r="L5186" t="s">
        <v>6361</v>
      </c>
    </row>
    <row r="5187" spans="1:18" x14ac:dyDescent="0.3">
      <c r="A5187" t="s">
        <v>18023</v>
      </c>
      <c r="B5187" t="s">
        <v>5420</v>
      </c>
      <c r="C5187" t="s">
        <v>14</v>
      </c>
      <c r="D5187">
        <v>39.9714977</v>
      </c>
      <c r="E5187">
        <v>-75.144493600000004</v>
      </c>
      <c r="F5187" t="s">
        <v>18024</v>
      </c>
      <c r="G5187">
        <v>309</v>
      </c>
      <c r="H5187">
        <v>4</v>
      </c>
      <c r="I5187" t="s">
        <v>18036</v>
      </c>
      <c r="J5187">
        <v>3</v>
      </c>
      <c r="K5187" t="s">
        <v>18037</v>
      </c>
      <c r="L5187" t="s">
        <v>18038</v>
      </c>
    </row>
    <row r="5188" spans="1:18" x14ac:dyDescent="0.3">
      <c r="A5188" t="s">
        <v>18023</v>
      </c>
      <c r="B5188" t="s">
        <v>5420</v>
      </c>
      <c r="C5188" t="s">
        <v>14</v>
      </c>
      <c r="D5188">
        <v>39.9714977</v>
      </c>
      <c r="E5188">
        <v>-75.144493600000004</v>
      </c>
      <c r="F5188" t="s">
        <v>18024</v>
      </c>
      <c r="G5188">
        <v>309</v>
      </c>
      <c r="H5188">
        <v>4</v>
      </c>
      <c r="I5188" t="s">
        <v>18039</v>
      </c>
      <c r="J5188">
        <v>3</v>
      </c>
      <c r="L5188" t="s">
        <v>18040</v>
      </c>
    </row>
    <row r="5189" spans="1:18" x14ac:dyDescent="0.3">
      <c r="A5189" t="s">
        <v>18023</v>
      </c>
      <c r="B5189" t="s">
        <v>5420</v>
      </c>
      <c r="C5189" t="s">
        <v>14</v>
      </c>
      <c r="D5189">
        <v>39.9714977</v>
      </c>
      <c r="E5189">
        <v>-75.144493600000004</v>
      </c>
      <c r="F5189" t="s">
        <v>18024</v>
      </c>
      <c r="G5189">
        <v>309</v>
      </c>
      <c r="H5189">
        <v>4</v>
      </c>
      <c r="I5189" t="s">
        <v>18041</v>
      </c>
      <c r="J5189">
        <v>5</v>
      </c>
      <c r="K5189" t="s">
        <v>18042</v>
      </c>
      <c r="L5189" t="s">
        <v>10304</v>
      </c>
    </row>
    <row r="5190" spans="1:18" x14ac:dyDescent="0.3">
      <c r="A5190" t="s">
        <v>18023</v>
      </c>
      <c r="B5190" t="s">
        <v>5420</v>
      </c>
      <c r="C5190" t="s">
        <v>14</v>
      </c>
      <c r="D5190">
        <v>39.9714977</v>
      </c>
      <c r="E5190">
        <v>-75.144493600000004</v>
      </c>
      <c r="F5190" t="s">
        <v>18024</v>
      </c>
      <c r="G5190">
        <v>309</v>
      </c>
      <c r="H5190">
        <v>4</v>
      </c>
      <c r="I5190" t="s">
        <v>18043</v>
      </c>
      <c r="J5190">
        <v>3</v>
      </c>
      <c r="K5190" t="s">
        <v>18044</v>
      </c>
      <c r="L5190" t="s">
        <v>18045</v>
      </c>
    </row>
    <row r="5191" spans="1:18" x14ac:dyDescent="0.3">
      <c r="A5191" t="s">
        <v>18023</v>
      </c>
      <c r="B5191" t="s">
        <v>5420</v>
      </c>
      <c r="C5191" t="s">
        <v>14</v>
      </c>
      <c r="D5191">
        <v>39.9714977</v>
      </c>
      <c r="E5191">
        <v>-75.144493600000004</v>
      </c>
      <c r="F5191" t="s">
        <v>18024</v>
      </c>
      <c r="G5191">
        <v>309</v>
      </c>
      <c r="H5191">
        <v>4</v>
      </c>
      <c r="I5191" t="s">
        <v>18046</v>
      </c>
      <c r="J5191">
        <v>5</v>
      </c>
      <c r="K5191" t="s">
        <v>18047</v>
      </c>
      <c r="L5191" t="s">
        <v>18048</v>
      </c>
    </row>
    <row r="5192" spans="1:18" x14ac:dyDescent="0.3">
      <c r="A5192" t="s">
        <v>18023</v>
      </c>
      <c r="B5192" t="s">
        <v>5420</v>
      </c>
      <c r="C5192" t="s">
        <v>14</v>
      </c>
      <c r="D5192">
        <v>39.9714977</v>
      </c>
      <c r="E5192">
        <v>-75.144493600000004</v>
      </c>
      <c r="F5192" t="s">
        <v>18024</v>
      </c>
      <c r="G5192">
        <v>309</v>
      </c>
      <c r="H5192">
        <v>4</v>
      </c>
      <c r="I5192" t="s">
        <v>18049</v>
      </c>
      <c r="J5192">
        <v>2</v>
      </c>
      <c r="K5192" t="s">
        <v>18050</v>
      </c>
      <c r="L5192" t="s">
        <v>18051</v>
      </c>
      <c r="M5192" t="s">
        <v>18052</v>
      </c>
      <c r="N5192" t="s">
        <v>18053</v>
      </c>
      <c r="O5192" t="s">
        <v>18054</v>
      </c>
      <c r="P5192" t="s">
        <v>18055</v>
      </c>
      <c r="Q5192" t="s">
        <v>18056</v>
      </c>
      <c r="R5192" t="s">
        <v>18057</v>
      </c>
    </row>
    <row r="5193" spans="1:18" x14ac:dyDescent="0.3">
      <c r="A5193" t="e">
        <f t="shared" ref="A5193:A5202" si="8">-T_lkOvaK39R-Ufg6VUyxg</f>
        <v>#NAME?</v>
      </c>
      <c r="B5193" t="s">
        <v>18058</v>
      </c>
      <c r="C5193" t="s">
        <v>14</v>
      </c>
      <c r="D5193">
        <v>39.943992100000003</v>
      </c>
      <c r="E5193">
        <v>-75.169586300000006</v>
      </c>
      <c r="F5193" t="s">
        <v>18059</v>
      </c>
      <c r="G5193">
        <v>308</v>
      </c>
      <c r="H5193">
        <v>4.5</v>
      </c>
      <c r="I5193" t="s">
        <v>18060</v>
      </c>
      <c r="J5193">
        <v>4</v>
      </c>
      <c r="L5193" t="s">
        <v>4933</v>
      </c>
    </row>
    <row r="5194" spans="1:18" x14ac:dyDescent="0.3">
      <c r="A5194" t="e">
        <f t="shared" si="8"/>
        <v>#NAME?</v>
      </c>
      <c r="B5194" t="s">
        <v>18058</v>
      </c>
      <c r="C5194" t="s">
        <v>14</v>
      </c>
      <c r="D5194">
        <v>39.943992100000003</v>
      </c>
      <c r="E5194">
        <v>-75.169586300000006</v>
      </c>
      <c r="F5194" t="s">
        <v>18059</v>
      </c>
      <c r="G5194">
        <v>308</v>
      </c>
      <c r="H5194">
        <v>4.5</v>
      </c>
      <c r="I5194" t="s">
        <v>18061</v>
      </c>
      <c r="J5194">
        <v>4</v>
      </c>
      <c r="L5194" t="s">
        <v>17548</v>
      </c>
    </row>
    <row r="5195" spans="1:18" x14ac:dyDescent="0.3">
      <c r="A5195" t="e">
        <f t="shared" si="8"/>
        <v>#NAME?</v>
      </c>
      <c r="B5195" t="s">
        <v>18058</v>
      </c>
      <c r="C5195" t="s">
        <v>14</v>
      </c>
      <c r="D5195">
        <v>39.943992100000003</v>
      </c>
      <c r="E5195">
        <v>-75.169586300000006</v>
      </c>
      <c r="F5195" t="s">
        <v>18059</v>
      </c>
      <c r="G5195">
        <v>308</v>
      </c>
      <c r="H5195">
        <v>4.5</v>
      </c>
      <c r="I5195" t="s">
        <v>18062</v>
      </c>
      <c r="J5195">
        <v>5</v>
      </c>
      <c r="K5195" t="s">
        <v>18063</v>
      </c>
      <c r="L5195" t="s">
        <v>18064</v>
      </c>
    </row>
    <row r="5196" spans="1:18" x14ac:dyDescent="0.3">
      <c r="A5196" t="e">
        <f t="shared" si="8"/>
        <v>#NAME?</v>
      </c>
      <c r="B5196" t="s">
        <v>18058</v>
      </c>
      <c r="C5196" t="s">
        <v>14</v>
      </c>
      <c r="D5196">
        <v>39.943992100000003</v>
      </c>
      <c r="E5196">
        <v>-75.169586300000006</v>
      </c>
      <c r="F5196" t="s">
        <v>18059</v>
      </c>
      <c r="G5196">
        <v>308</v>
      </c>
      <c r="H5196">
        <v>4.5</v>
      </c>
      <c r="I5196" t="s">
        <v>18065</v>
      </c>
      <c r="J5196">
        <v>4</v>
      </c>
      <c r="K5196" t="s">
        <v>18066</v>
      </c>
      <c r="L5196" t="s">
        <v>18067</v>
      </c>
    </row>
    <row r="5197" spans="1:18" x14ac:dyDescent="0.3">
      <c r="A5197" t="e">
        <f t="shared" si="8"/>
        <v>#NAME?</v>
      </c>
      <c r="B5197" t="s">
        <v>18058</v>
      </c>
      <c r="C5197" t="s">
        <v>14</v>
      </c>
      <c r="D5197">
        <v>39.943992100000003</v>
      </c>
      <c r="E5197">
        <v>-75.169586300000006</v>
      </c>
      <c r="F5197" t="s">
        <v>18059</v>
      </c>
      <c r="G5197">
        <v>308</v>
      </c>
      <c r="H5197">
        <v>4.5</v>
      </c>
      <c r="I5197" t="s">
        <v>18068</v>
      </c>
      <c r="J5197">
        <v>4</v>
      </c>
      <c r="K5197" t="s">
        <v>18069</v>
      </c>
      <c r="L5197" t="s">
        <v>5129</v>
      </c>
    </row>
    <row r="5198" spans="1:18" x14ac:dyDescent="0.3">
      <c r="A5198" t="e">
        <f t="shared" si="8"/>
        <v>#NAME?</v>
      </c>
      <c r="B5198" t="s">
        <v>18058</v>
      </c>
      <c r="C5198" t="s">
        <v>14</v>
      </c>
      <c r="D5198">
        <v>39.943992100000003</v>
      </c>
      <c r="E5198">
        <v>-75.169586300000006</v>
      </c>
      <c r="F5198" t="s">
        <v>18059</v>
      </c>
      <c r="G5198">
        <v>308</v>
      </c>
      <c r="H5198">
        <v>4.5</v>
      </c>
      <c r="I5198" t="s">
        <v>18070</v>
      </c>
      <c r="J5198">
        <v>4</v>
      </c>
      <c r="K5198" t="s">
        <v>18071</v>
      </c>
      <c r="L5198" t="e">
        <f>-qvGATv6LBELWruF24z3-A</f>
        <v>#NAME?</v>
      </c>
    </row>
    <row r="5199" spans="1:18" x14ac:dyDescent="0.3">
      <c r="A5199" t="e">
        <f t="shared" si="8"/>
        <v>#NAME?</v>
      </c>
      <c r="B5199" t="s">
        <v>18058</v>
      </c>
      <c r="C5199" t="s">
        <v>14</v>
      </c>
      <c r="D5199">
        <v>39.943992100000003</v>
      </c>
      <c r="E5199">
        <v>-75.169586300000006</v>
      </c>
      <c r="F5199" t="s">
        <v>18059</v>
      </c>
      <c r="G5199">
        <v>308</v>
      </c>
      <c r="H5199">
        <v>4.5</v>
      </c>
      <c r="I5199" t="s">
        <v>18072</v>
      </c>
      <c r="J5199">
        <v>5</v>
      </c>
      <c r="K5199" t="s">
        <v>18073</v>
      </c>
      <c r="L5199" t="s">
        <v>18074</v>
      </c>
    </row>
    <row r="5200" spans="1:18" x14ac:dyDescent="0.3">
      <c r="A5200" t="e">
        <f t="shared" si="8"/>
        <v>#NAME?</v>
      </c>
      <c r="B5200" t="s">
        <v>18058</v>
      </c>
      <c r="C5200" t="s">
        <v>14</v>
      </c>
      <c r="D5200">
        <v>39.943992100000003</v>
      </c>
      <c r="E5200">
        <v>-75.169586300000006</v>
      </c>
      <c r="F5200" t="s">
        <v>18059</v>
      </c>
      <c r="G5200">
        <v>308</v>
      </c>
      <c r="H5200">
        <v>4.5</v>
      </c>
      <c r="I5200" t="s">
        <v>18075</v>
      </c>
      <c r="J5200">
        <v>4</v>
      </c>
      <c r="K5200" t="s">
        <v>18076</v>
      </c>
      <c r="L5200" t="s">
        <v>18077</v>
      </c>
    </row>
    <row r="5201" spans="1:12" x14ac:dyDescent="0.3">
      <c r="A5201" t="e">
        <f t="shared" si="8"/>
        <v>#NAME?</v>
      </c>
      <c r="B5201" t="s">
        <v>18058</v>
      </c>
      <c r="C5201" t="s">
        <v>14</v>
      </c>
      <c r="D5201">
        <v>39.943992100000003</v>
      </c>
      <c r="E5201">
        <v>-75.169586300000006</v>
      </c>
      <c r="F5201" t="s">
        <v>18059</v>
      </c>
      <c r="G5201">
        <v>308</v>
      </c>
      <c r="H5201">
        <v>4.5</v>
      </c>
      <c r="I5201" t="s">
        <v>18078</v>
      </c>
      <c r="J5201">
        <v>4</v>
      </c>
      <c r="K5201" t="s">
        <v>18079</v>
      </c>
      <c r="L5201" t="s">
        <v>7688</v>
      </c>
    </row>
    <row r="5202" spans="1:12" x14ac:dyDescent="0.3">
      <c r="A5202" t="e">
        <f t="shared" si="8"/>
        <v>#NAME?</v>
      </c>
      <c r="B5202" t="s">
        <v>18058</v>
      </c>
      <c r="C5202" t="s">
        <v>14</v>
      </c>
      <c r="D5202">
        <v>39.943992100000003</v>
      </c>
      <c r="E5202">
        <v>-75.169586300000006</v>
      </c>
      <c r="F5202" t="s">
        <v>18059</v>
      </c>
      <c r="G5202">
        <v>308</v>
      </c>
      <c r="H5202">
        <v>4.5</v>
      </c>
      <c r="I5202" t="s">
        <v>18080</v>
      </c>
      <c r="J5202">
        <v>4</v>
      </c>
      <c r="K5202" t="s">
        <v>18081</v>
      </c>
      <c r="L5202" t="s">
        <v>9573</v>
      </c>
    </row>
    <row r="5203" spans="1:12" x14ac:dyDescent="0.3">
      <c r="A5203" t="s">
        <v>18082</v>
      </c>
      <c r="B5203" t="s">
        <v>18083</v>
      </c>
      <c r="C5203" t="s">
        <v>14</v>
      </c>
      <c r="D5203">
        <v>39.947083946200003</v>
      </c>
      <c r="E5203">
        <v>-75.168205406699997</v>
      </c>
      <c r="F5203" t="s">
        <v>18084</v>
      </c>
      <c r="G5203">
        <v>307</v>
      </c>
      <c r="H5203">
        <v>3.5</v>
      </c>
      <c r="I5203" t="s">
        <v>18085</v>
      </c>
      <c r="J5203">
        <v>4</v>
      </c>
      <c r="K5203" t="s">
        <v>18086</v>
      </c>
      <c r="L5203" t="s">
        <v>18087</v>
      </c>
    </row>
    <row r="5204" spans="1:12" x14ac:dyDescent="0.3">
      <c r="A5204" t="s">
        <v>18082</v>
      </c>
      <c r="B5204" t="s">
        <v>18083</v>
      </c>
      <c r="C5204" t="s">
        <v>14</v>
      </c>
      <c r="D5204">
        <v>39.947083946200003</v>
      </c>
      <c r="E5204">
        <v>-75.168205406699997</v>
      </c>
      <c r="F5204" t="s">
        <v>18084</v>
      </c>
      <c r="G5204">
        <v>307</v>
      </c>
      <c r="H5204">
        <v>3.5</v>
      </c>
      <c r="I5204" t="s">
        <v>18088</v>
      </c>
      <c r="J5204">
        <v>3</v>
      </c>
      <c r="K5204" t="s">
        <v>18089</v>
      </c>
      <c r="L5204" t="s">
        <v>18090</v>
      </c>
    </row>
    <row r="5205" spans="1:12" x14ac:dyDescent="0.3">
      <c r="A5205" t="s">
        <v>18082</v>
      </c>
      <c r="B5205" t="s">
        <v>18083</v>
      </c>
      <c r="C5205" t="s">
        <v>14</v>
      </c>
      <c r="D5205">
        <v>39.947083946200003</v>
      </c>
      <c r="E5205">
        <v>-75.168205406699997</v>
      </c>
      <c r="F5205" t="s">
        <v>18084</v>
      </c>
      <c r="G5205">
        <v>307</v>
      </c>
      <c r="H5205">
        <v>3.5</v>
      </c>
      <c r="I5205" t="s">
        <v>18091</v>
      </c>
      <c r="J5205">
        <v>1</v>
      </c>
      <c r="K5205" t="s">
        <v>18092</v>
      </c>
      <c r="L5205" t="s">
        <v>1184</v>
      </c>
    </row>
    <row r="5206" spans="1:12" x14ac:dyDescent="0.3">
      <c r="A5206" t="s">
        <v>18082</v>
      </c>
      <c r="B5206" t="s">
        <v>18083</v>
      </c>
      <c r="C5206" t="s">
        <v>14</v>
      </c>
      <c r="D5206">
        <v>39.947083946200003</v>
      </c>
      <c r="E5206">
        <v>-75.168205406699997</v>
      </c>
      <c r="F5206" t="s">
        <v>18084</v>
      </c>
      <c r="G5206">
        <v>307</v>
      </c>
      <c r="H5206">
        <v>3.5</v>
      </c>
      <c r="I5206" t="s">
        <v>18093</v>
      </c>
      <c r="J5206">
        <v>4</v>
      </c>
      <c r="K5206" t="s">
        <v>18094</v>
      </c>
      <c r="L5206" t="s">
        <v>18095</v>
      </c>
    </row>
    <row r="5207" spans="1:12" x14ac:dyDescent="0.3">
      <c r="A5207" t="s">
        <v>18082</v>
      </c>
      <c r="B5207" t="s">
        <v>18083</v>
      </c>
      <c r="C5207" t="s">
        <v>14</v>
      </c>
      <c r="D5207">
        <v>39.947083946200003</v>
      </c>
      <c r="E5207">
        <v>-75.168205406699997</v>
      </c>
      <c r="F5207" t="s">
        <v>18084</v>
      </c>
      <c r="G5207">
        <v>307</v>
      </c>
      <c r="H5207">
        <v>3.5</v>
      </c>
      <c r="I5207" t="s">
        <v>18096</v>
      </c>
      <c r="J5207">
        <v>2</v>
      </c>
      <c r="K5207" t="s">
        <v>18097</v>
      </c>
      <c r="L5207" t="s">
        <v>18098</v>
      </c>
    </row>
    <row r="5208" spans="1:12" x14ac:dyDescent="0.3">
      <c r="A5208" t="s">
        <v>18082</v>
      </c>
      <c r="B5208" t="s">
        <v>18083</v>
      </c>
      <c r="C5208" t="s">
        <v>14</v>
      </c>
      <c r="D5208">
        <v>39.947083946200003</v>
      </c>
      <c r="E5208">
        <v>-75.168205406699997</v>
      </c>
      <c r="F5208" t="s">
        <v>18084</v>
      </c>
      <c r="G5208">
        <v>307</v>
      </c>
      <c r="H5208">
        <v>3.5</v>
      </c>
      <c r="I5208" t="s">
        <v>18099</v>
      </c>
      <c r="J5208">
        <v>4</v>
      </c>
      <c r="K5208" t="s">
        <v>18100</v>
      </c>
      <c r="L5208" t="s">
        <v>18101</v>
      </c>
    </row>
    <row r="5209" spans="1:12" x14ac:dyDescent="0.3">
      <c r="A5209" t="s">
        <v>18082</v>
      </c>
      <c r="B5209" t="s">
        <v>18083</v>
      </c>
      <c r="C5209" t="s">
        <v>14</v>
      </c>
      <c r="D5209">
        <v>39.947083946200003</v>
      </c>
      <c r="E5209">
        <v>-75.168205406699997</v>
      </c>
      <c r="F5209" t="s">
        <v>18084</v>
      </c>
      <c r="G5209">
        <v>307</v>
      </c>
      <c r="H5209">
        <v>3.5</v>
      </c>
      <c r="I5209" t="s">
        <v>18102</v>
      </c>
      <c r="J5209">
        <v>5</v>
      </c>
      <c r="K5209" t="s">
        <v>18103</v>
      </c>
      <c r="L5209" t="s">
        <v>18104</v>
      </c>
    </row>
    <row r="5210" spans="1:12" x14ac:dyDescent="0.3">
      <c r="A5210" t="s">
        <v>18082</v>
      </c>
      <c r="B5210" t="s">
        <v>18083</v>
      </c>
      <c r="C5210" t="s">
        <v>14</v>
      </c>
      <c r="D5210">
        <v>39.947083946200003</v>
      </c>
      <c r="E5210">
        <v>-75.168205406699997</v>
      </c>
      <c r="F5210" t="s">
        <v>18084</v>
      </c>
      <c r="G5210">
        <v>307</v>
      </c>
      <c r="H5210">
        <v>3.5</v>
      </c>
      <c r="I5210" t="s">
        <v>18105</v>
      </c>
      <c r="J5210">
        <v>4</v>
      </c>
      <c r="K5210" t="s">
        <v>18106</v>
      </c>
      <c r="L5210" t="s">
        <v>18107</v>
      </c>
    </row>
    <row r="5211" spans="1:12" x14ac:dyDescent="0.3">
      <c r="A5211" t="s">
        <v>18082</v>
      </c>
      <c r="B5211" t="s">
        <v>18083</v>
      </c>
      <c r="C5211" t="s">
        <v>14</v>
      </c>
      <c r="D5211">
        <v>39.947083946200003</v>
      </c>
      <c r="E5211">
        <v>-75.168205406699997</v>
      </c>
      <c r="F5211" t="s">
        <v>18084</v>
      </c>
      <c r="G5211">
        <v>307</v>
      </c>
      <c r="H5211">
        <v>3.5</v>
      </c>
      <c r="I5211" t="s">
        <v>18108</v>
      </c>
      <c r="J5211">
        <v>3</v>
      </c>
      <c r="K5211" t="s">
        <v>18109</v>
      </c>
      <c r="L5211" t="s">
        <v>18110</v>
      </c>
    </row>
    <row r="5212" spans="1:12" x14ac:dyDescent="0.3">
      <c r="A5212" t="s">
        <v>18082</v>
      </c>
      <c r="B5212" t="s">
        <v>18083</v>
      </c>
      <c r="C5212" t="s">
        <v>14</v>
      </c>
      <c r="D5212">
        <v>39.947083946200003</v>
      </c>
      <c r="E5212">
        <v>-75.168205406699997</v>
      </c>
      <c r="F5212" t="s">
        <v>18084</v>
      </c>
      <c r="G5212">
        <v>307</v>
      </c>
      <c r="H5212">
        <v>3.5</v>
      </c>
      <c r="I5212" t="s">
        <v>18111</v>
      </c>
      <c r="J5212">
        <v>5</v>
      </c>
      <c r="K5212" t="s">
        <v>18112</v>
      </c>
      <c r="L5212" t="s">
        <v>18113</v>
      </c>
    </row>
    <row r="5213" spans="1:12" x14ac:dyDescent="0.3">
      <c r="A5213" t="s">
        <v>18114</v>
      </c>
      <c r="B5213" t="s">
        <v>18115</v>
      </c>
      <c r="C5213" t="s">
        <v>14</v>
      </c>
      <c r="D5213">
        <v>39.954165799999998</v>
      </c>
      <c r="E5213">
        <v>-75.211600399999995</v>
      </c>
      <c r="F5213" t="s">
        <v>18116</v>
      </c>
      <c r="G5213">
        <v>307</v>
      </c>
      <c r="H5213">
        <v>3.5</v>
      </c>
      <c r="I5213" t="s">
        <v>18117</v>
      </c>
      <c r="J5213">
        <v>4</v>
      </c>
      <c r="K5213" t="s">
        <v>18118</v>
      </c>
      <c r="L5213" t="s">
        <v>3389</v>
      </c>
    </row>
    <row r="5214" spans="1:12" x14ac:dyDescent="0.3">
      <c r="A5214" t="s">
        <v>18114</v>
      </c>
      <c r="B5214" t="s">
        <v>18115</v>
      </c>
      <c r="C5214" t="s">
        <v>14</v>
      </c>
      <c r="D5214">
        <v>39.954165799999998</v>
      </c>
      <c r="E5214">
        <v>-75.211600399999995</v>
      </c>
      <c r="F5214" t="s">
        <v>18116</v>
      </c>
      <c r="G5214">
        <v>307</v>
      </c>
      <c r="H5214">
        <v>3.5</v>
      </c>
      <c r="I5214" t="s">
        <v>18119</v>
      </c>
      <c r="J5214">
        <v>5</v>
      </c>
      <c r="K5214" t="s">
        <v>18120</v>
      </c>
      <c r="L5214" t="s">
        <v>18121</v>
      </c>
    </row>
    <row r="5215" spans="1:12" x14ac:dyDescent="0.3">
      <c r="A5215" t="s">
        <v>18114</v>
      </c>
      <c r="B5215" t="s">
        <v>18115</v>
      </c>
      <c r="C5215" t="s">
        <v>14</v>
      </c>
      <c r="D5215">
        <v>39.954165799999998</v>
      </c>
      <c r="E5215">
        <v>-75.211600399999995</v>
      </c>
      <c r="F5215" t="s">
        <v>18116</v>
      </c>
      <c r="G5215">
        <v>307</v>
      </c>
      <c r="H5215">
        <v>3.5</v>
      </c>
      <c r="I5215" t="s">
        <v>18122</v>
      </c>
      <c r="J5215">
        <v>4</v>
      </c>
      <c r="K5215" t="s">
        <v>18123</v>
      </c>
      <c r="L5215" t="s">
        <v>13766</v>
      </c>
    </row>
    <row r="5216" spans="1:12" x14ac:dyDescent="0.3">
      <c r="A5216" t="s">
        <v>18114</v>
      </c>
      <c r="B5216" t="s">
        <v>18115</v>
      </c>
      <c r="C5216" t="s">
        <v>14</v>
      </c>
      <c r="D5216">
        <v>39.954165799999998</v>
      </c>
      <c r="E5216">
        <v>-75.211600399999995</v>
      </c>
      <c r="F5216" t="s">
        <v>18116</v>
      </c>
      <c r="G5216">
        <v>307</v>
      </c>
      <c r="H5216">
        <v>3.5</v>
      </c>
      <c r="I5216" t="s">
        <v>18124</v>
      </c>
      <c r="J5216">
        <v>4</v>
      </c>
      <c r="K5216" t="s">
        <v>18125</v>
      </c>
      <c r="L5216" t="s">
        <v>18126</v>
      </c>
    </row>
    <row r="5217" spans="1:12" x14ac:dyDescent="0.3">
      <c r="A5217" t="s">
        <v>18114</v>
      </c>
      <c r="B5217" t="s">
        <v>18115</v>
      </c>
      <c r="C5217" t="s">
        <v>14</v>
      </c>
      <c r="D5217">
        <v>39.954165799999998</v>
      </c>
      <c r="E5217">
        <v>-75.211600399999995</v>
      </c>
      <c r="F5217" t="s">
        <v>18116</v>
      </c>
      <c r="G5217">
        <v>307</v>
      </c>
      <c r="H5217">
        <v>3.5</v>
      </c>
      <c r="I5217" t="s">
        <v>18127</v>
      </c>
      <c r="J5217">
        <v>5</v>
      </c>
      <c r="L5217" t="s">
        <v>18128</v>
      </c>
    </row>
    <row r="5218" spans="1:12" x14ac:dyDescent="0.3">
      <c r="A5218" t="s">
        <v>18114</v>
      </c>
      <c r="B5218" t="s">
        <v>18115</v>
      </c>
      <c r="C5218" t="s">
        <v>14</v>
      </c>
      <c r="D5218">
        <v>39.954165799999998</v>
      </c>
      <c r="E5218">
        <v>-75.211600399999995</v>
      </c>
      <c r="F5218" t="s">
        <v>18116</v>
      </c>
      <c r="G5218">
        <v>307</v>
      </c>
      <c r="H5218">
        <v>3.5</v>
      </c>
      <c r="I5218" t="s">
        <v>18129</v>
      </c>
      <c r="J5218">
        <v>1</v>
      </c>
      <c r="K5218" t="s">
        <v>18130</v>
      </c>
      <c r="L5218" t="s">
        <v>18131</v>
      </c>
    </row>
    <row r="5219" spans="1:12" x14ac:dyDescent="0.3">
      <c r="A5219" t="s">
        <v>18114</v>
      </c>
      <c r="B5219" t="s">
        <v>18115</v>
      </c>
      <c r="C5219" t="s">
        <v>14</v>
      </c>
      <c r="D5219">
        <v>39.954165799999998</v>
      </c>
      <c r="E5219">
        <v>-75.211600399999995</v>
      </c>
      <c r="F5219" t="s">
        <v>18116</v>
      </c>
      <c r="G5219">
        <v>307</v>
      </c>
      <c r="H5219">
        <v>3.5</v>
      </c>
      <c r="I5219" t="s">
        <v>18132</v>
      </c>
      <c r="J5219">
        <v>4</v>
      </c>
      <c r="K5219" t="s">
        <v>18133</v>
      </c>
      <c r="L5219" t="s">
        <v>6656</v>
      </c>
    </row>
    <row r="5220" spans="1:12" x14ac:dyDescent="0.3">
      <c r="A5220" t="s">
        <v>18114</v>
      </c>
      <c r="B5220" t="s">
        <v>18115</v>
      </c>
      <c r="C5220" t="s">
        <v>14</v>
      </c>
      <c r="D5220">
        <v>39.954165799999998</v>
      </c>
      <c r="E5220">
        <v>-75.211600399999995</v>
      </c>
      <c r="F5220" t="s">
        <v>18116</v>
      </c>
      <c r="G5220">
        <v>307</v>
      </c>
      <c r="H5220">
        <v>3.5</v>
      </c>
      <c r="I5220" t="s">
        <v>18134</v>
      </c>
      <c r="J5220">
        <v>4</v>
      </c>
      <c r="K5220" t="s">
        <v>18135</v>
      </c>
      <c r="L5220" t="s">
        <v>18136</v>
      </c>
    </row>
    <row r="5221" spans="1:12" x14ac:dyDescent="0.3">
      <c r="A5221" t="s">
        <v>18114</v>
      </c>
      <c r="B5221" t="s">
        <v>18115</v>
      </c>
      <c r="C5221" t="s">
        <v>14</v>
      </c>
      <c r="D5221">
        <v>39.954165799999998</v>
      </c>
      <c r="E5221">
        <v>-75.211600399999995</v>
      </c>
      <c r="F5221" t="s">
        <v>18116</v>
      </c>
      <c r="G5221">
        <v>307</v>
      </c>
      <c r="H5221">
        <v>3.5</v>
      </c>
      <c r="I5221" t="s">
        <v>18137</v>
      </c>
      <c r="J5221">
        <v>5</v>
      </c>
      <c r="K5221" t="s">
        <v>18138</v>
      </c>
      <c r="L5221" t="s">
        <v>15478</v>
      </c>
    </row>
    <row r="5222" spans="1:12" x14ac:dyDescent="0.3">
      <c r="A5222" t="s">
        <v>18114</v>
      </c>
      <c r="B5222" t="s">
        <v>18115</v>
      </c>
      <c r="C5222" t="s">
        <v>14</v>
      </c>
      <c r="D5222">
        <v>39.954165799999998</v>
      </c>
      <c r="E5222">
        <v>-75.211600399999995</v>
      </c>
      <c r="F5222" t="s">
        <v>18116</v>
      </c>
      <c r="G5222">
        <v>307</v>
      </c>
      <c r="H5222">
        <v>3.5</v>
      </c>
      <c r="I5222" t="s">
        <v>18139</v>
      </c>
      <c r="J5222">
        <v>4</v>
      </c>
      <c r="L5222" t="s">
        <v>11485</v>
      </c>
    </row>
    <row r="5223" spans="1:12" x14ac:dyDescent="0.3">
      <c r="A5223" t="s">
        <v>18140</v>
      </c>
      <c r="B5223" t="s">
        <v>18141</v>
      </c>
      <c r="C5223" t="s">
        <v>14</v>
      </c>
      <c r="D5223">
        <v>39.922583014300002</v>
      </c>
      <c r="E5223">
        <v>-75.184814060899996</v>
      </c>
      <c r="F5223" t="s">
        <v>18142</v>
      </c>
      <c r="G5223">
        <v>307</v>
      </c>
      <c r="H5223">
        <v>3.5</v>
      </c>
      <c r="I5223" t="s">
        <v>18143</v>
      </c>
      <c r="J5223">
        <v>3</v>
      </c>
      <c r="K5223" t="s">
        <v>18144</v>
      </c>
      <c r="L5223" t="s">
        <v>18145</v>
      </c>
    </row>
    <row r="5224" spans="1:12" x14ac:dyDescent="0.3">
      <c r="A5224" t="s">
        <v>18140</v>
      </c>
      <c r="B5224" t="s">
        <v>18141</v>
      </c>
      <c r="C5224" t="s">
        <v>14</v>
      </c>
      <c r="D5224">
        <v>39.922583014300002</v>
      </c>
      <c r="E5224">
        <v>-75.184814060899996</v>
      </c>
      <c r="F5224" t="s">
        <v>18142</v>
      </c>
      <c r="G5224">
        <v>307</v>
      </c>
      <c r="H5224">
        <v>3.5</v>
      </c>
      <c r="I5224" t="s">
        <v>18146</v>
      </c>
      <c r="J5224">
        <v>5</v>
      </c>
      <c r="K5224" t="s">
        <v>18147</v>
      </c>
      <c r="L5224" t="s">
        <v>15735</v>
      </c>
    </row>
    <row r="5225" spans="1:12" x14ac:dyDescent="0.3">
      <c r="A5225" t="s">
        <v>18140</v>
      </c>
      <c r="B5225" t="s">
        <v>18141</v>
      </c>
      <c r="C5225" t="s">
        <v>14</v>
      </c>
      <c r="D5225">
        <v>39.922583014300002</v>
      </c>
      <c r="E5225">
        <v>-75.184814060899996</v>
      </c>
      <c r="F5225" t="s">
        <v>18142</v>
      </c>
      <c r="G5225">
        <v>307</v>
      </c>
      <c r="H5225">
        <v>3.5</v>
      </c>
      <c r="I5225" t="s">
        <v>18148</v>
      </c>
      <c r="J5225">
        <v>5</v>
      </c>
      <c r="L5225" t="s">
        <v>18149</v>
      </c>
    </row>
    <row r="5226" spans="1:12" x14ac:dyDescent="0.3">
      <c r="A5226" t="s">
        <v>18140</v>
      </c>
      <c r="B5226" t="s">
        <v>18141</v>
      </c>
      <c r="C5226" t="s">
        <v>14</v>
      </c>
      <c r="D5226">
        <v>39.922583014300002</v>
      </c>
      <c r="E5226">
        <v>-75.184814060899996</v>
      </c>
      <c r="F5226" t="s">
        <v>18142</v>
      </c>
      <c r="G5226">
        <v>307</v>
      </c>
      <c r="H5226">
        <v>3.5</v>
      </c>
      <c r="I5226" t="s">
        <v>18150</v>
      </c>
      <c r="J5226">
        <v>2</v>
      </c>
      <c r="K5226" t="s">
        <v>18151</v>
      </c>
      <c r="L5226" t="s">
        <v>18152</v>
      </c>
    </row>
    <row r="5227" spans="1:12" x14ac:dyDescent="0.3">
      <c r="A5227" t="s">
        <v>18140</v>
      </c>
      <c r="B5227" t="s">
        <v>18141</v>
      </c>
      <c r="C5227" t="s">
        <v>14</v>
      </c>
      <c r="D5227">
        <v>39.922583014300002</v>
      </c>
      <c r="E5227">
        <v>-75.184814060899996</v>
      </c>
      <c r="F5227" t="s">
        <v>18142</v>
      </c>
      <c r="G5227">
        <v>307</v>
      </c>
      <c r="H5227">
        <v>3.5</v>
      </c>
      <c r="I5227" t="s">
        <v>18153</v>
      </c>
      <c r="J5227">
        <v>4</v>
      </c>
      <c r="K5227" t="s">
        <v>18154</v>
      </c>
      <c r="L5227" t="s">
        <v>15735</v>
      </c>
    </row>
    <row r="5228" spans="1:12" x14ac:dyDescent="0.3">
      <c r="A5228" t="s">
        <v>18140</v>
      </c>
      <c r="B5228" t="s">
        <v>18141</v>
      </c>
      <c r="C5228" t="s">
        <v>14</v>
      </c>
      <c r="D5228">
        <v>39.922583014300002</v>
      </c>
      <c r="E5228">
        <v>-75.184814060899996</v>
      </c>
      <c r="F5228" t="s">
        <v>18142</v>
      </c>
      <c r="G5228">
        <v>307</v>
      </c>
      <c r="H5228">
        <v>3.5</v>
      </c>
      <c r="I5228" t="s">
        <v>18155</v>
      </c>
      <c r="J5228">
        <v>1</v>
      </c>
      <c r="K5228" t="s">
        <v>18156</v>
      </c>
      <c r="L5228" t="s">
        <v>18157</v>
      </c>
    </row>
    <row r="5229" spans="1:12" x14ac:dyDescent="0.3">
      <c r="A5229" t="s">
        <v>18140</v>
      </c>
      <c r="B5229" t="s">
        <v>18141</v>
      </c>
      <c r="C5229" t="s">
        <v>14</v>
      </c>
      <c r="D5229">
        <v>39.922583014300002</v>
      </c>
      <c r="E5229">
        <v>-75.184814060899996</v>
      </c>
      <c r="F5229" t="s">
        <v>18142</v>
      </c>
      <c r="G5229">
        <v>307</v>
      </c>
      <c r="H5229">
        <v>3.5</v>
      </c>
      <c r="I5229" t="s">
        <v>18158</v>
      </c>
      <c r="J5229">
        <v>5</v>
      </c>
      <c r="K5229" t="s">
        <v>18159</v>
      </c>
      <c r="L5229" t="s">
        <v>18160</v>
      </c>
    </row>
    <row r="5230" spans="1:12" x14ac:dyDescent="0.3">
      <c r="A5230" t="s">
        <v>18140</v>
      </c>
      <c r="B5230" t="s">
        <v>18141</v>
      </c>
      <c r="C5230" t="s">
        <v>14</v>
      </c>
      <c r="D5230">
        <v>39.922583014300002</v>
      </c>
      <c r="E5230">
        <v>-75.184814060899996</v>
      </c>
      <c r="F5230" t="s">
        <v>18142</v>
      </c>
      <c r="G5230">
        <v>307</v>
      </c>
      <c r="H5230">
        <v>3.5</v>
      </c>
      <c r="I5230" t="s">
        <v>18161</v>
      </c>
      <c r="J5230">
        <v>5</v>
      </c>
      <c r="K5230" t="s">
        <v>18162</v>
      </c>
      <c r="L5230" t="s">
        <v>18163</v>
      </c>
    </row>
    <row r="5231" spans="1:12" x14ac:dyDescent="0.3">
      <c r="A5231" t="s">
        <v>18140</v>
      </c>
      <c r="B5231" t="s">
        <v>18141</v>
      </c>
      <c r="C5231" t="s">
        <v>14</v>
      </c>
      <c r="D5231">
        <v>39.922583014300002</v>
      </c>
      <c r="E5231">
        <v>-75.184814060899996</v>
      </c>
      <c r="F5231" t="s">
        <v>18142</v>
      </c>
      <c r="G5231">
        <v>307</v>
      </c>
      <c r="H5231">
        <v>3.5</v>
      </c>
      <c r="I5231" t="s">
        <v>18164</v>
      </c>
      <c r="J5231">
        <v>2</v>
      </c>
      <c r="K5231" t="s">
        <v>18165</v>
      </c>
      <c r="L5231" t="s">
        <v>18166</v>
      </c>
    </row>
    <row r="5232" spans="1:12" x14ac:dyDescent="0.3">
      <c r="A5232" t="s">
        <v>18140</v>
      </c>
      <c r="B5232" t="s">
        <v>18141</v>
      </c>
      <c r="C5232" t="s">
        <v>14</v>
      </c>
      <c r="D5232">
        <v>39.922583014300002</v>
      </c>
      <c r="E5232">
        <v>-75.184814060899996</v>
      </c>
      <c r="F5232" t="s">
        <v>18142</v>
      </c>
      <c r="G5232">
        <v>307</v>
      </c>
      <c r="H5232">
        <v>3.5</v>
      </c>
      <c r="I5232" t="s">
        <v>18167</v>
      </c>
      <c r="J5232">
        <v>4</v>
      </c>
      <c r="K5232" t="s">
        <v>18168</v>
      </c>
      <c r="L5232" t="s">
        <v>18169</v>
      </c>
    </row>
    <row r="5233" spans="1:12" x14ac:dyDescent="0.3">
      <c r="A5233" t="s">
        <v>18170</v>
      </c>
      <c r="B5233" t="s">
        <v>18171</v>
      </c>
      <c r="C5233" t="s">
        <v>14</v>
      </c>
      <c r="D5233">
        <v>40.025925000000001</v>
      </c>
      <c r="E5233">
        <v>-75.224181799999997</v>
      </c>
      <c r="F5233" t="s">
        <v>18172</v>
      </c>
      <c r="G5233">
        <v>306</v>
      </c>
      <c r="H5233">
        <v>3.5</v>
      </c>
      <c r="I5233" t="s">
        <v>18173</v>
      </c>
      <c r="J5233">
        <v>5</v>
      </c>
      <c r="K5233" t="s">
        <v>18174</v>
      </c>
      <c r="L5233" t="s">
        <v>18175</v>
      </c>
    </row>
    <row r="5234" spans="1:12" x14ac:dyDescent="0.3">
      <c r="A5234" t="s">
        <v>18170</v>
      </c>
      <c r="B5234" t="s">
        <v>18171</v>
      </c>
      <c r="C5234" t="s">
        <v>14</v>
      </c>
      <c r="D5234">
        <v>40.025925000000001</v>
      </c>
      <c r="E5234">
        <v>-75.224181799999997</v>
      </c>
      <c r="F5234" t="s">
        <v>18172</v>
      </c>
      <c r="G5234">
        <v>306</v>
      </c>
      <c r="H5234">
        <v>3.5</v>
      </c>
      <c r="I5234" t="s">
        <v>18176</v>
      </c>
      <c r="J5234">
        <v>5</v>
      </c>
      <c r="K5234" t="s">
        <v>18177</v>
      </c>
      <c r="L5234" t="s">
        <v>18178</v>
      </c>
    </row>
    <row r="5235" spans="1:12" x14ac:dyDescent="0.3">
      <c r="A5235" t="s">
        <v>18170</v>
      </c>
      <c r="B5235" t="s">
        <v>18171</v>
      </c>
      <c r="C5235" t="s">
        <v>14</v>
      </c>
      <c r="D5235">
        <v>40.025925000000001</v>
      </c>
      <c r="E5235">
        <v>-75.224181799999997</v>
      </c>
      <c r="F5235" t="s">
        <v>18172</v>
      </c>
      <c r="G5235">
        <v>306</v>
      </c>
      <c r="H5235">
        <v>3.5</v>
      </c>
      <c r="I5235" t="s">
        <v>18179</v>
      </c>
      <c r="J5235">
        <v>4</v>
      </c>
      <c r="K5235" t="s">
        <v>18180</v>
      </c>
      <c r="L5235" t="s">
        <v>18181</v>
      </c>
    </row>
    <row r="5236" spans="1:12" x14ac:dyDescent="0.3">
      <c r="A5236" t="s">
        <v>18170</v>
      </c>
      <c r="B5236" t="s">
        <v>18171</v>
      </c>
      <c r="C5236" t="s">
        <v>14</v>
      </c>
      <c r="D5236">
        <v>40.025925000000001</v>
      </c>
      <c r="E5236">
        <v>-75.224181799999997</v>
      </c>
      <c r="F5236" t="s">
        <v>18172</v>
      </c>
      <c r="G5236">
        <v>306</v>
      </c>
      <c r="H5236">
        <v>3.5</v>
      </c>
      <c r="I5236" t="s">
        <v>18182</v>
      </c>
      <c r="J5236">
        <v>4</v>
      </c>
      <c r="K5236" t="s">
        <v>18183</v>
      </c>
      <c r="L5236" t="s">
        <v>14683</v>
      </c>
    </row>
    <row r="5237" spans="1:12" x14ac:dyDescent="0.3">
      <c r="A5237" t="s">
        <v>18170</v>
      </c>
      <c r="B5237" t="s">
        <v>18171</v>
      </c>
      <c r="C5237" t="s">
        <v>14</v>
      </c>
      <c r="D5237">
        <v>40.025925000000001</v>
      </c>
      <c r="E5237">
        <v>-75.224181799999997</v>
      </c>
      <c r="F5237" t="s">
        <v>18172</v>
      </c>
      <c r="G5237">
        <v>306</v>
      </c>
      <c r="H5237">
        <v>3.5</v>
      </c>
      <c r="I5237" t="s">
        <v>18184</v>
      </c>
      <c r="J5237">
        <v>4</v>
      </c>
      <c r="L5237" t="s">
        <v>18185</v>
      </c>
    </row>
    <row r="5238" spans="1:12" x14ac:dyDescent="0.3">
      <c r="A5238" t="s">
        <v>18170</v>
      </c>
      <c r="B5238" t="s">
        <v>18171</v>
      </c>
      <c r="C5238" t="s">
        <v>14</v>
      </c>
      <c r="D5238">
        <v>40.025925000000001</v>
      </c>
      <c r="E5238">
        <v>-75.224181799999997</v>
      </c>
      <c r="F5238" t="s">
        <v>18172</v>
      </c>
      <c r="G5238">
        <v>306</v>
      </c>
      <c r="H5238">
        <v>3.5</v>
      </c>
      <c r="I5238" t="s">
        <v>18186</v>
      </c>
      <c r="J5238">
        <v>2</v>
      </c>
      <c r="K5238" t="s">
        <v>18187</v>
      </c>
      <c r="L5238" t="s">
        <v>18188</v>
      </c>
    </row>
    <row r="5239" spans="1:12" x14ac:dyDescent="0.3">
      <c r="A5239" t="s">
        <v>18170</v>
      </c>
      <c r="B5239" t="s">
        <v>18171</v>
      </c>
      <c r="C5239" t="s">
        <v>14</v>
      </c>
      <c r="D5239">
        <v>40.025925000000001</v>
      </c>
      <c r="E5239">
        <v>-75.224181799999997</v>
      </c>
      <c r="F5239" t="s">
        <v>18172</v>
      </c>
      <c r="G5239">
        <v>306</v>
      </c>
      <c r="H5239">
        <v>3.5</v>
      </c>
      <c r="I5239" t="s">
        <v>18189</v>
      </c>
      <c r="J5239">
        <v>3</v>
      </c>
      <c r="K5239" t="s">
        <v>18190</v>
      </c>
      <c r="L5239" t="s">
        <v>18191</v>
      </c>
    </row>
    <row r="5240" spans="1:12" x14ac:dyDescent="0.3">
      <c r="A5240" t="s">
        <v>18170</v>
      </c>
      <c r="B5240" t="s">
        <v>18171</v>
      </c>
      <c r="C5240" t="s">
        <v>14</v>
      </c>
      <c r="D5240">
        <v>40.025925000000001</v>
      </c>
      <c r="E5240">
        <v>-75.224181799999997</v>
      </c>
      <c r="F5240" t="s">
        <v>18172</v>
      </c>
      <c r="G5240">
        <v>306</v>
      </c>
      <c r="H5240">
        <v>3.5</v>
      </c>
      <c r="I5240" t="s">
        <v>18192</v>
      </c>
      <c r="J5240">
        <v>5</v>
      </c>
      <c r="K5240" t="s">
        <v>18193</v>
      </c>
      <c r="L5240" t="s">
        <v>7205</v>
      </c>
    </row>
    <row r="5241" spans="1:12" x14ac:dyDescent="0.3">
      <c r="A5241" t="s">
        <v>18170</v>
      </c>
      <c r="B5241" t="s">
        <v>18171</v>
      </c>
      <c r="C5241" t="s">
        <v>14</v>
      </c>
      <c r="D5241">
        <v>40.025925000000001</v>
      </c>
      <c r="E5241">
        <v>-75.224181799999997</v>
      </c>
      <c r="F5241" t="s">
        <v>18172</v>
      </c>
      <c r="G5241">
        <v>306</v>
      </c>
      <c r="H5241">
        <v>3.5</v>
      </c>
      <c r="I5241" t="s">
        <v>18194</v>
      </c>
      <c r="J5241">
        <v>3</v>
      </c>
      <c r="K5241" t="s">
        <v>18195</v>
      </c>
      <c r="L5241" t="s">
        <v>18196</v>
      </c>
    </row>
    <row r="5242" spans="1:12" x14ac:dyDescent="0.3">
      <c r="A5242" t="s">
        <v>18170</v>
      </c>
      <c r="B5242" t="s">
        <v>18171</v>
      </c>
      <c r="C5242" t="s">
        <v>14</v>
      </c>
      <c r="D5242">
        <v>40.025925000000001</v>
      </c>
      <c r="E5242">
        <v>-75.224181799999997</v>
      </c>
      <c r="F5242" t="s">
        <v>18172</v>
      </c>
      <c r="G5242">
        <v>306</v>
      </c>
      <c r="H5242">
        <v>3.5</v>
      </c>
      <c r="I5242" t="s">
        <v>18197</v>
      </c>
      <c r="J5242">
        <v>4</v>
      </c>
      <c r="K5242" t="s">
        <v>18198</v>
      </c>
      <c r="L5242" t="s">
        <v>18199</v>
      </c>
    </row>
    <row r="5243" spans="1:12" x14ac:dyDescent="0.3">
      <c r="A5243" t="s">
        <v>18200</v>
      </c>
      <c r="B5243" t="s">
        <v>18201</v>
      </c>
      <c r="C5243" t="s">
        <v>14</v>
      </c>
      <c r="D5243">
        <v>39.9622476511</v>
      </c>
      <c r="E5243">
        <v>-75.143003697300003</v>
      </c>
      <c r="F5243" t="s">
        <v>18202</v>
      </c>
      <c r="G5243">
        <v>306</v>
      </c>
      <c r="H5243">
        <v>4</v>
      </c>
      <c r="I5243" t="s">
        <v>18203</v>
      </c>
      <c r="J5243">
        <v>4</v>
      </c>
      <c r="K5243" t="s">
        <v>18204</v>
      </c>
      <c r="L5243" t="s">
        <v>18205</v>
      </c>
    </row>
    <row r="5244" spans="1:12" x14ac:dyDescent="0.3">
      <c r="A5244" t="s">
        <v>18200</v>
      </c>
      <c r="B5244" t="s">
        <v>18201</v>
      </c>
      <c r="C5244" t="s">
        <v>14</v>
      </c>
      <c r="D5244">
        <v>39.9622476511</v>
      </c>
      <c r="E5244">
        <v>-75.143003697300003</v>
      </c>
      <c r="F5244" t="s">
        <v>18202</v>
      </c>
      <c r="G5244">
        <v>306</v>
      </c>
      <c r="H5244">
        <v>4</v>
      </c>
      <c r="I5244" t="s">
        <v>18206</v>
      </c>
      <c r="J5244">
        <v>4</v>
      </c>
      <c r="K5244" t="s">
        <v>18207</v>
      </c>
      <c r="L5244" t="s">
        <v>18208</v>
      </c>
    </row>
    <row r="5245" spans="1:12" x14ac:dyDescent="0.3">
      <c r="A5245" t="s">
        <v>18200</v>
      </c>
      <c r="B5245" t="s">
        <v>18201</v>
      </c>
      <c r="C5245" t="s">
        <v>14</v>
      </c>
      <c r="D5245">
        <v>39.9622476511</v>
      </c>
      <c r="E5245">
        <v>-75.143003697300003</v>
      </c>
      <c r="F5245" t="s">
        <v>18202</v>
      </c>
      <c r="G5245">
        <v>306</v>
      </c>
      <c r="H5245">
        <v>4</v>
      </c>
      <c r="I5245" t="s">
        <v>18209</v>
      </c>
      <c r="J5245">
        <v>5</v>
      </c>
      <c r="K5245" t="s">
        <v>18210</v>
      </c>
      <c r="L5245" t="s">
        <v>8351</v>
      </c>
    </row>
    <row r="5246" spans="1:12" x14ac:dyDescent="0.3">
      <c r="A5246" t="s">
        <v>18200</v>
      </c>
      <c r="B5246" t="s">
        <v>18201</v>
      </c>
      <c r="C5246" t="s">
        <v>14</v>
      </c>
      <c r="D5246">
        <v>39.9622476511</v>
      </c>
      <c r="E5246">
        <v>-75.143003697300003</v>
      </c>
      <c r="F5246" t="s">
        <v>18202</v>
      </c>
      <c r="G5246">
        <v>306</v>
      </c>
      <c r="H5246">
        <v>4</v>
      </c>
      <c r="I5246" t="s">
        <v>18211</v>
      </c>
      <c r="J5246">
        <v>5</v>
      </c>
      <c r="K5246" t="s">
        <v>18212</v>
      </c>
      <c r="L5246" t="e">
        <f>-_Lfm5bztNCYXaBmrqY7tA</f>
        <v>#NAME?</v>
      </c>
    </row>
    <row r="5247" spans="1:12" x14ac:dyDescent="0.3">
      <c r="A5247" t="s">
        <v>18200</v>
      </c>
      <c r="B5247" t="s">
        <v>18201</v>
      </c>
      <c r="C5247" t="s">
        <v>14</v>
      </c>
      <c r="D5247">
        <v>39.9622476511</v>
      </c>
      <c r="E5247">
        <v>-75.143003697300003</v>
      </c>
      <c r="F5247" t="s">
        <v>18202</v>
      </c>
      <c r="G5247">
        <v>306</v>
      </c>
      <c r="H5247">
        <v>4</v>
      </c>
      <c r="I5247" t="s">
        <v>18213</v>
      </c>
      <c r="J5247">
        <v>1</v>
      </c>
      <c r="K5247" t="s">
        <v>18214</v>
      </c>
      <c r="L5247" t="s">
        <v>18215</v>
      </c>
    </row>
    <row r="5248" spans="1:12" x14ac:dyDescent="0.3">
      <c r="A5248" t="s">
        <v>18200</v>
      </c>
      <c r="B5248" t="s">
        <v>18201</v>
      </c>
      <c r="C5248" t="s">
        <v>14</v>
      </c>
      <c r="D5248">
        <v>39.9622476511</v>
      </c>
      <c r="E5248">
        <v>-75.143003697300003</v>
      </c>
      <c r="F5248" t="s">
        <v>18202</v>
      </c>
      <c r="G5248">
        <v>306</v>
      </c>
      <c r="H5248">
        <v>4</v>
      </c>
      <c r="I5248" t="s">
        <v>18216</v>
      </c>
      <c r="J5248">
        <v>4</v>
      </c>
      <c r="K5248" t="s">
        <v>18217</v>
      </c>
      <c r="L5248" t="e">
        <f>-UhZug1L3pPr4dbWDPWcGg</f>
        <v>#NAME?</v>
      </c>
    </row>
    <row r="5249" spans="1:22" x14ac:dyDescent="0.3">
      <c r="A5249" t="s">
        <v>18200</v>
      </c>
      <c r="B5249" t="s">
        <v>18201</v>
      </c>
      <c r="C5249" t="s">
        <v>14</v>
      </c>
      <c r="D5249">
        <v>39.9622476511</v>
      </c>
      <c r="E5249">
        <v>-75.143003697300003</v>
      </c>
      <c r="F5249" t="s">
        <v>18202</v>
      </c>
      <c r="G5249">
        <v>306</v>
      </c>
      <c r="H5249">
        <v>4</v>
      </c>
      <c r="I5249" t="s">
        <v>18218</v>
      </c>
      <c r="J5249">
        <v>5</v>
      </c>
      <c r="K5249" t="s">
        <v>18219</v>
      </c>
      <c r="L5249" t="s">
        <v>18220</v>
      </c>
    </row>
    <row r="5250" spans="1:22" x14ac:dyDescent="0.3">
      <c r="A5250" t="s">
        <v>18200</v>
      </c>
      <c r="B5250" t="s">
        <v>18201</v>
      </c>
      <c r="C5250" t="s">
        <v>14</v>
      </c>
      <c r="D5250">
        <v>39.9622476511</v>
      </c>
      <c r="E5250">
        <v>-75.143003697300003</v>
      </c>
      <c r="F5250" t="s">
        <v>18202</v>
      </c>
      <c r="G5250">
        <v>306</v>
      </c>
      <c r="H5250">
        <v>4</v>
      </c>
      <c r="I5250" t="s">
        <v>18221</v>
      </c>
      <c r="J5250">
        <v>5</v>
      </c>
      <c r="K5250" t="s">
        <v>18222</v>
      </c>
      <c r="L5250" t="s">
        <v>18223</v>
      </c>
    </row>
    <row r="5251" spans="1:22" x14ac:dyDescent="0.3">
      <c r="A5251" t="s">
        <v>18200</v>
      </c>
      <c r="B5251" t="s">
        <v>18201</v>
      </c>
      <c r="C5251" t="s">
        <v>14</v>
      </c>
      <c r="D5251">
        <v>39.9622476511</v>
      </c>
      <c r="E5251">
        <v>-75.143003697300003</v>
      </c>
      <c r="F5251" t="s">
        <v>18202</v>
      </c>
      <c r="G5251">
        <v>306</v>
      </c>
      <c r="H5251">
        <v>4</v>
      </c>
      <c r="I5251" t="s">
        <v>18224</v>
      </c>
      <c r="J5251">
        <v>5</v>
      </c>
      <c r="K5251" t="s">
        <v>18225</v>
      </c>
      <c r="L5251" t="s">
        <v>18226</v>
      </c>
      <c r="M5251" t="s">
        <v>18227</v>
      </c>
      <c r="N5251" t="s">
        <v>18228</v>
      </c>
      <c r="O5251" t="s">
        <v>18229</v>
      </c>
      <c r="P5251" t="s">
        <v>18230</v>
      </c>
      <c r="Q5251" t="s">
        <v>18231</v>
      </c>
      <c r="R5251" t="s">
        <v>18232</v>
      </c>
      <c r="S5251" t="s">
        <v>18233</v>
      </c>
    </row>
    <row r="5252" spans="1:22" x14ac:dyDescent="0.3">
      <c r="A5252" t="s">
        <v>18200</v>
      </c>
      <c r="B5252" t="s">
        <v>18201</v>
      </c>
      <c r="C5252" t="s">
        <v>14</v>
      </c>
      <c r="D5252">
        <v>39.9622476511</v>
      </c>
      <c r="E5252">
        <v>-75.143003697300003</v>
      </c>
      <c r="F5252" t="s">
        <v>18202</v>
      </c>
      <c r="G5252">
        <v>306</v>
      </c>
      <c r="H5252">
        <v>4</v>
      </c>
      <c r="I5252" t="s">
        <v>18234</v>
      </c>
      <c r="J5252">
        <v>3</v>
      </c>
      <c r="K5252" t="s">
        <v>18235</v>
      </c>
      <c r="L5252" t="s">
        <v>18236</v>
      </c>
      <c r="M5252" t="s">
        <v>18237</v>
      </c>
      <c r="N5252" t="s">
        <v>18238</v>
      </c>
      <c r="O5252" t="s">
        <v>18239</v>
      </c>
      <c r="P5252" t="s">
        <v>18240</v>
      </c>
      <c r="Q5252" t="s">
        <v>18241</v>
      </c>
      <c r="R5252" t="s">
        <v>18242</v>
      </c>
      <c r="S5252" t="s">
        <v>18243</v>
      </c>
      <c r="T5252" t="s">
        <v>18244</v>
      </c>
      <c r="U5252" t="s">
        <v>18245</v>
      </c>
      <c r="V5252" t="s">
        <v>2438</v>
      </c>
    </row>
    <row r="5253" spans="1:22" x14ac:dyDescent="0.3">
      <c r="A5253" t="s">
        <v>18246</v>
      </c>
      <c r="B5253" t="s">
        <v>18247</v>
      </c>
      <c r="C5253" t="s">
        <v>14</v>
      </c>
      <c r="D5253">
        <v>39.948308699999998</v>
      </c>
      <c r="E5253">
        <v>-75.217890499999996</v>
      </c>
      <c r="F5253" t="s">
        <v>18248</v>
      </c>
      <c r="G5253">
        <v>304</v>
      </c>
      <c r="H5253">
        <v>4</v>
      </c>
      <c r="I5253" t="s">
        <v>18249</v>
      </c>
      <c r="J5253">
        <v>4</v>
      </c>
      <c r="K5253" t="s">
        <v>18250</v>
      </c>
      <c r="L5253" t="s">
        <v>10276</v>
      </c>
    </row>
    <row r="5254" spans="1:22" x14ac:dyDescent="0.3">
      <c r="A5254" t="s">
        <v>18246</v>
      </c>
      <c r="B5254" t="s">
        <v>18247</v>
      </c>
      <c r="C5254" t="s">
        <v>14</v>
      </c>
      <c r="D5254">
        <v>39.948308699999998</v>
      </c>
      <c r="E5254">
        <v>-75.217890499999996</v>
      </c>
      <c r="F5254" t="s">
        <v>18248</v>
      </c>
      <c r="G5254">
        <v>304</v>
      </c>
      <c r="H5254">
        <v>4</v>
      </c>
      <c r="I5254" t="s">
        <v>18251</v>
      </c>
      <c r="J5254">
        <v>5</v>
      </c>
      <c r="K5254" t="s">
        <v>18252</v>
      </c>
      <c r="L5254" t="s">
        <v>18253</v>
      </c>
    </row>
    <row r="5255" spans="1:22" x14ac:dyDescent="0.3">
      <c r="A5255" t="s">
        <v>18246</v>
      </c>
      <c r="B5255" t="s">
        <v>18247</v>
      </c>
      <c r="C5255" t="s">
        <v>14</v>
      </c>
      <c r="D5255">
        <v>39.948308699999998</v>
      </c>
      <c r="E5255">
        <v>-75.217890499999996</v>
      </c>
      <c r="F5255" t="s">
        <v>18248</v>
      </c>
      <c r="G5255">
        <v>304</v>
      </c>
      <c r="H5255">
        <v>4</v>
      </c>
      <c r="I5255" t="s">
        <v>18254</v>
      </c>
      <c r="J5255">
        <v>5</v>
      </c>
      <c r="L5255" t="s">
        <v>18255</v>
      </c>
    </row>
    <row r="5256" spans="1:22" x14ac:dyDescent="0.3">
      <c r="A5256" t="s">
        <v>18246</v>
      </c>
      <c r="B5256" t="s">
        <v>18247</v>
      </c>
      <c r="C5256" t="s">
        <v>14</v>
      </c>
      <c r="D5256">
        <v>39.948308699999998</v>
      </c>
      <c r="E5256">
        <v>-75.217890499999996</v>
      </c>
      <c r="F5256" t="s">
        <v>18248</v>
      </c>
      <c r="G5256">
        <v>304</v>
      </c>
      <c r="H5256">
        <v>4</v>
      </c>
      <c r="I5256" t="s">
        <v>18256</v>
      </c>
      <c r="J5256">
        <v>5</v>
      </c>
      <c r="K5256" t="s">
        <v>18257</v>
      </c>
      <c r="L5256" t="s">
        <v>18258</v>
      </c>
    </row>
    <row r="5257" spans="1:22" x14ac:dyDescent="0.3">
      <c r="A5257" t="s">
        <v>18246</v>
      </c>
      <c r="B5257" t="s">
        <v>18247</v>
      </c>
      <c r="C5257" t="s">
        <v>14</v>
      </c>
      <c r="D5257">
        <v>39.948308699999998</v>
      </c>
      <c r="E5257">
        <v>-75.217890499999996</v>
      </c>
      <c r="F5257" t="s">
        <v>18248</v>
      </c>
      <c r="G5257">
        <v>304</v>
      </c>
      <c r="H5257">
        <v>4</v>
      </c>
      <c r="I5257" t="s">
        <v>18259</v>
      </c>
      <c r="J5257">
        <v>5</v>
      </c>
      <c r="K5257" t="s">
        <v>18260</v>
      </c>
      <c r="L5257" t="s">
        <v>18261</v>
      </c>
      <c r="M5257" t="s">
        <v>18262</v>
      </c>
      <c r="N5257" t="s">
        <v>18263</v>
      </c>
    </row>
    <row r="5258" spans="1:22" x14ac:dyDescent="0.3">
      <c r="A5258" t="s">
        <v>18246</v>
      </c>
      <c r="B5258" t="s">
        <v>18247</v>
      </c>
      <c r="C5258" t="s">
        <v>14</v>
      </c>
      <c r="D5258">
        <v>39.948308699999998</v>
      </c>
      <c r="E5258">
        <v>-75.217890499999996</v>
      </c>
      <c r="F5258" t="s">
        <v>18248</v>
      </c>
      <c r="G5258">
        <v>304</v>
      </c>
      <c r="H5258">
        <v>4</v>
      </c>
      <c r="I5258" t="s">
        <v>18264</v>
      </c>
      <c r="J5258">
        <v>4</v>
      </c>
      <c r="K5258" t="s">
        <v>18265</v>
      </c>
      <c r="L5258" t="s">
        <v>18266</v>
      </c>
    </row>
    <row r="5259" spans="1:22" x14ac:dyDescent="0.3">
      <c r="A5259" t="s">
        <v>18246</v>
      </c>
      <c r="B5259" t="s">
        <v>18247</v>
      </c>
      <c r="C5259" t="s">
        <v>14</v>
      </c>
      <c r="D5259">
        <v>39.948308699999998</v>
      </c>
      <c r="E5259">
        <v>-75.217890499999996</v>
      </c>
      <c r="F5259" t="s">
        <v>18248</v>
      </c>
      <c r="G5259">
        <v>304</v>
      </c>
      <c r="H5259">
        <v>4</v>
      </c>
      <c r="I5259" t="s">
        <v>18267</v>
      </c>
      <c r="J5259">
        <v>4</v>
      </c>
      <c r="K5259" t="s">
        <v>18268</v>
      </c>
      <c r="L5259" t="s">
        <v>18269</v>
      </c>
    </row>
    <row r="5260" spans="1:22" x14ac:dyDescent="0.3">
      <c r="A5260" t="s">
        <v>18246</v>
      </c>
      <c r="B5260" t="s">
        <v>18247</v>
      </c>
      <c r="C5260" t="s">
        <v>14</v>
      </c>
      <c r="D5260">
        <v>39.948308699999998</v>
      </c>
      <c r="E5260">
        <v>-75.217890499999996</v>
      </c>
      <c r="F5260" t="s">
        <v>18248</v>
      </c>
      <c r="G5260">
        <v>304</v>
      </c>
      <c r="H5260">
        <v>4</v>
      </c>
      <c r="I5260" t="s">
        <v>18270</v>
      </c>
      <c r="J5260">
        <v>5</v>
      </c>
      <c r="K5260" t="s">
        <v>18271</v>
      </c>
      <c r="L5260" t="s">
        <v>18272</v>
      </c>
    </row>
    <row r="5261" spans="1:22" x14ac:dyDescent="0.3">
      <c r="A5261" t="s">
        <v>18246</v>
      </c>
      <c r="B5261" t="s">
        <v>18247</v>
      </c>
      <c r="C5261" t="s">
        <v>14</v>
      </c>
      <c r="D5261">
        <v>39.948308699999998</v>
      </c>
      <c r="E5261">
        <v>-75.217890499999996</v>
      </c>
      <c r="F5261" t="s">
        <v>18248</v>
      </c>
      <c r="G5261">
        <v>304</v>
      </c>
      <c r="H5261">
        <v>4</v>
      </c>
      <c r="I5261" t="s">
        <v>18273</v>
      </c>
      <c r="J5261">
        <v>5</v>
      </c>
      <c r="K5261" t="s">
        <v>18274</v>
      </c>
      <c r="L5261" t="s">
        <v>18275</v>
      </c>
      <c r="M5261" t="s">
        <v>10627</v>
      </c>
    </row>
    <row r="5262" spans="1:22" x14ac:dyDescent="0.3">
      <c r="A5262" t="s">
        <v>18246</v>
      </c>
      <c r="B5262" t="s">
        <v>18247</v>
      </c>
      <c r="C5262" t="s">
        <v>14</v>
      </c>
      <c r="D5262">
        <v>39.948308699999998</v>
      </c>
      <c r="E5262">
        <v>-75.217890499999996</v>
      </c>
      <c r="F5262" t="s">
        <v>18248</v>
      </c>
      <c r="G5262">
        <v>304</v>
      </c>
      <c r="H5262">
        <v>4</v>
      </c>
      <c r="I5262" t="s">
        <v>18276</v>
      </c>
      <c r="J5262">
        <v>4</v>
      </c>
      <c r="K5262" t="s">
        <v>18277</v>
      </c>
      <c r="L5262" t="s">
        <v>3618</v>
      </c>
    </row>
    <row r="5263" spans="1:22" x14ac:dyDescent="0.3">
      <c r="A5263" t="s">
        <v>18278</v>
      </c>
      <c r="B5263" t="s">
        <v>18279</v>
      </c>
      <c r="C5263" t="s">
        <v>14</v>
      </c>
      <c r="D5263">
        <v>39.969682125600002</v>
      </c>
      <c r="E5263">
        <v>-75.131406351300001</v>
      </c>
      <c r="F5263" t="s">
        <v>18280</v>
      </c>
      <c r="G5263">
        <v>304</v>
      </c>
      <c r="H5263">
        <v>4</v>
      </c>
      <c r="I5263" t="s">
        <v>18281</v>
      </c>
      <c r="J5263">
        <v>4</v>
      </c>
      <c r="K5263" t="s">
        <v>18282</v>
      </c>
      <c r="L5263" t="s">
        <v>635</v>
      </c>
    </row>
    <row r="5264" spans="1:22" x14ac:dyDescent="0.3">
      <c r="A5264" t="s">
        <v>18278</v>
      </c>
      <c r="B5264" t="s">
        <v>18279</v>
      </c>
      <c r="C5264" t="s">
        <v>14</v>
      </c>
      <c r="D5264">
        <v>39.969682125600002</v>
      </c>
      <c r="E5264">
        <v>-75.131406351300001</v>
      </c>
      <c r="F5264" t="s">
        <v>18280</v>
      </c>
      <c r="G5264">
        <v>304</v>
      </c>
      <c r="H5264">
        <v>4</v>
      </c>
      <c r="I5264" t="s">
        <v>18283</v>
      </c>
      <c r="J5264">
        <v>3</v>
      </c>
      <c r="K5264" t="s">
        <v>18284</v>
      </c>
      <c r="L5264" t="s">
        <v>18285</v>
      </c>
    </row>
    <row r="5265" spans="1:15" x14ac:dyDescent="0.3">
      <c r="A5265" t="s">
        <v>18278</v>
      </c>
      <c r="B5265" t="s">
        <v>18279</v>
      </c>
      <c r="C5265" t="s">
        <v>14</v>
      </c>
      <c r="D5265">
        <v>39.969682125600002</v>
      </c>
      <c r="E5265">
        <v>-75.131406351300001</v>
      </c>
      <c r="F5265" t="s">
        <v>18280</v>
      </c>
      <c r="G5265">
        <v>304</v>
      </c>
      <c r="H5265">
        <v>4</v>
      </c>
      <c r="I5265" t="s">
        <v>18286</v>
      </c>
      <c r="J5265">
        <v>5</v>
      </c>
      <c r="K5265" t="s">
        <v>18287</v>
      </c>
      <c r="L5265" t="s">
        <v>13959</v>
      </c>
    </row>
    <row r="5266" spans="1:15" x14ac:dyDescent="0.3">
      <c r="A5266" t="s">
        <v>18278</v>
      </c>
      <c r="B5266" t="s">
        <v>18279</v>
      </c>
      <c r="C5266" t="s">
        <v>14</v>
      </c>
      <c r="D5266">
        <v>39.969682125600002</v>
      </c>
      <c r="E5266">
        <v>-75.131406351300001</v>
      </c>
      <c r="F5266" t="s">
        <v>18280</v>
      </c>
      <c r="G5266">
        <v>304</v>
      </c>
      <c r="H5266">
        <v>4</v>
      </c>
      <c r="I5266" t="s">
        <v>18288</v>
      </c>
      <c r="J5266">
        <v>5</v>
      </c>
      <c r="L5266" t="s">
        <v>18289</v>
      </c>
    </row>
    <row r="5267" spans="1:15" x14ac:dyDescent="0.3">
      <c r="A5267" t="s">
        <v>18278</v>
      </c>
      <c r="B5267" t="s">
        <v>18279</v>
      </c>
      <c r="C5267" t="s">
        <v>14</v>
      </c>
      <c r="D5267">
        <v>39.969682125600002</v>
      </c>
      <c r="E5267">
        <v>-75.131406351300001</v>
      </c>
      <c r="F5267" t="s">
        <v>18280</v>
      </c>
      <c r="G5267">
        <v>304</v>
      </c>
      <c r="H5267">
        <v>4</v>
      </c>
      <c r="I5267" t="s">
        <v>18290</v>
      </c>
      <c r="J5267">
        <v>4</v>
      </c>
      <c r="K5267" t="s">
        <v>18291</v>
      </c>
      <c r="L5267" t="s">
        <v>18292</v>
      </c>
    </row>
    <row r="5268" spans="1:15" x14ac:dyDescent="0.3">
      <c r="A5268" t="s">
        <v>18278</v>
      </c>
      <c r="B5268" t="s">
        <v>18279</v>
      </c>
      <c r="C5268" t="s">
        <v>14</v>
      </c>
      <c r="D5268">
        <v>39.969682125600002</v>
      </c>
      <c r="E5268">
        <v>-75.131406351300001</v>
      </c>
      <c r="F5268" t="s">
        <v>18280</v>
      </c>
      <c r="G5268">
        <v>304</v>
      </c>
      <c r="H5268">
        <v>4</v>
      </c>
      <c r="I5268" t="s">
        <v>18293</v>
      </c>
      <c r="J5268">
        <v>5</v>
      </c>
      <c r="K5268" t="s">
        <v>18294</v>
      </c>
      <c r="L5268" t="s">
        <v>8363</v>
      </c>
    </row>
    <row r="5269" spans="1:15" x14ac:dyDescent="0.3">
      <c r="A5269" t="s">
        <v>18278</v>
      </c>
      <c r="B5269" t="s">
        <v>18279</v>
      </c>
      <c r="C5269" t="s">
        <v>14</v>
      </c>
      <c r="D5269">
        <v>39.969682125600002</v>
      </c>
      <c r="E5269">
        <v>-75.131406351300001</v>
      </c>
      <c r="F5269" t="s">
        <v>18280</v>
      </c>
      <c r="G5269">
        <v>304</v>
      </c>
      <c r="H5269">
        <v>4</v>
      </c>
      <c r="I5269" t="s">
        <v>18295</v>
      </c>
      <c r="J5269">
        <v>1</v>
      </c>
      <c r="K5269" t="s">
        <v>18296</v>
      </c>
      <c r="L5269" t="s">
        <v>18297</v>
      </c>
      <c r="M5269" t="s">
        <v>18298</v>
      </c>
      <c r="N5269" t="s">
        <v>18299</v>
      </c>
      <c r="O5269" t="s">
        <v>18300</v>
      </c>
    </row>
    <row r="5270" spans="1:15" x14ac:dyDescent="0.3">
      <c r="A5270" t="s">
        <v>18278</v>
      </c>
      <c r="B5270" t="s">
        <v>18279</v>
      </c>
      <c r="C5270" t="s">
        <v>14</v>
      </c>
      <c r="D5270">
        <v>39.969682125600002</v>
      </c>
      <c r="E5270">
        <v>-75.131406351300001</v>
      </c>
      <c r="F5270" t="s">
        <v>18280</v>
      </c>
      <c r="G5270">
        <v>304</v>
      </c>
      <c r="H5270">
        <v>4</v>
      </c>
      <c r="I5270" t="s">
        <v>18301</v>
      </c>
      <c r="J5270">
        <v>5</v>
      </c>
      <c r="K5270" t="s">
        <v>18302</v>
      </c>
      <c r="L5270" t="s">
        <v>18303</v>
      </c>
    </row>
    <row r="5271" spans="1:15" x14ac:dyDescent="0.3">
      <c r="A5271" t="s">
        <v>18278</v>
      </c>
      <c r="B5271" t="s">
        <v>18279</v>
      </c>
      <c r="C5271" t="s">
        <v>14</v>
      </c>
      <c r="D5271">
        <v>39.969682125600002</v>
      </c>
      <c r="E5271">
        <v>-75.131406351300001</v>
      </c>
      <c r="F5271" t="s">
        <v>18280</v>
      </c>
      <c r="G5271">
        <v>304</v>
      </c>
      <c r="H5271">
        <v>4</v>
      </c>
      <c r="I5271" t="s">
        <v>18304</v>
      </c>
      <c r="J5271">
        <v>5</v>
      </c>
      <c r="L5271" t="s">
        <v>18305</v>
      </c>
    </row>
    <row r="5272" spans="1:15" x14ac:dyDescent="0.3">
      <c r="A5272" t="s">
        <v>18278</v>
      </c>
      <c r="B5272" t="s">
        <v>18279</v>
      </c>
      <c r="C5272" t="s">
        <v>14</v>
      </c>
      <c r="D5272">
        <v>39.969682125600002</v>
      </c>
      <c r="E5272">
        <v>-75.131406351300001</v>
      </c>
      <c r="F5272" t="s">
        <v>18280</v>
      </c>
      <c r="G5272">
        <v>304</v>
      </c>
      <c r="H5272">
        <v>4</v>
      </c>
      <c r="I5272" t="s">
        <v>18306</v>
      </c>
      <c r="J5272">
        <v>4</v>
      </c>
      <c r="K5272" t="s">
        <v>18307</v>
      </c>
      <c r="L5272" t="s">
        <v>18308</v>
      </c>
    </row>
    <row r="5273" spans="1:15" x14ac:dyDescent="0.3">
      <c r="A5273" t="s">
        <v>18309</v>
      </c>
      <c r="B5273" t="s">
        <v>18310</v>
      </c>
      <c r="C5273" t="s">
        <v>14</v>
      </c>
      <c r="D5273">
        <v>39.952725000000001</v>
      </c>
      <c r="E5273">
        <v>-75.172901600000003</v>
      </c>
      <c r="F5273" t="s">
        <v>18311</v>
      </c>
      <c r="G5273">
        <v>304</v>
      </c>
      <c r="H5273">
        <v>4.5</v>
      </c>
      <c r="I5273" t="s">
        <v>18312</v>
      </c>
      <c r="J5273">
        <v>5</v>
      </c>
      <c r="K5273" t="s">
        <v>18313</v>
      </c>
      <c r="L5273" t="s">
        <v>18314</v>
      </c>
    </row>
    <row r="5274" spans="1:15" x14ac:dyDescent="0.3">
      <c r="A5274" t="s">
        <v>18309</v>
      </c>
      <c r="B5274" t="s">
        <v>18310</v>
      </c>
      <c r="C5274" t="s">
        <v>14</v>
      </c>
      <c r="D5274">
        <v>39.952725000000001</v>
      </c>
      <c r="E5274">
        <v>-75.172901600000003</v>
      </c>
      <c r="F5274" t="s">
        <v>18311</v>
      </c>
      <c r="G5274">
        <v>304</v>
      </c>
      <c r="H5274">
        <v>4.5</v>
      </c>
      <c r="I5274" t="s">
        <v>18315</v>
      </c>
      <c r="J5274">
        <v>4</v>
      </c>
      <c r="L5274" t="s">
        <v>5411</v>
      </c>
    </row>
    <row r="5275" spans="1:15" x14ac:dyDescent="0.3">
      <c r="A5275" t="s">
        <v>18309</v>
      </c>
      <c r="B5275" t="s">
        <v>18310</v>
      </c>
      <c r="C5275" t="s">
        <v>14</v>
      </c>
      <c r="D5275">
        <v>39.952725000000001</v>
      </c>
      <c r="E5275">
        <v>-75.172901600000003</v>
      </c>
      <c r="F5275" t="s">
        <v>18311</v>
      </c>
      <c r="G5275">
        <v>304</v>
      </c>
      <c r="H5275">
        <v>4.5</v>
      </c>
      <c r="I5275" t="s">
        <v>18316</v>
      </c>
      <c r="J5275">
        <v>2</v>
      </c>
      <c r="K5275" t="s">
        <v>18317</v>
      </c>
      <c r="L5275" t="s">
        <v>7638</v>
      </c>
    </row>
    <row r="5276" spans="1:15" x14ac:dyDescent="0.3">
      <c r="A5276" t="s">
        <v>18309</v>
      </c>
      <c r="B5276" t="s">
        <v>18310</v>
      </c>
      <c r="C5276" t="s">
        <v>14</v>
      </c>
      <c r="D5276">
        <v>39.952725000000001</v>
      </c>
      <c r="E5276">
        <v>-75.172901600000003</v>
      </c>
      <c r="F5276" t="s">
        <v>18311</v>
      </c>
      <c r="G5276">
        <v>304</v>
      </c>
      <c r="H5276">
        <v>4.5</v>
      </c>
      <c r="I5276" t="s">
        <v>18318</v>
      </c>
      <c r="J5276">
        <v>3</v>
      </c>
      <c r="K5276" t="s">
        <v>18319</v>
      </c>
      <c r="L5276" t="s">
        <v>18320</v>
      </c>
    </row>
    <row r="5277" spans="1:15" x14ac:dyDescent="0.3">
      <c r="A5277" t="s">
        <v>18309</v>
      </c>
      <c r="B5277" t="s">
        <v>18310</v>
      </c>
      <c r="C5277" t="s">
        <v>14</v>
      </c>
      <c r="D5277">
        <v>39.952725000000001</v>
      </c>
      <c r="E5277">
        <v>-75.172901600000003</v>
      </c>
      <c r="F5277" t="s">
        <v>18311</v>
      </c>
      <c r="G5277">
        <v>304</v>
      </c>
      <c r="H5277">
        <v>4.5</v>
      </c>
      <c r="I5277" t="s">
        <v>18321</v>
      </c>
      <c r="J5277">
        <v>5</v>
      </c>
      <c r="L5277" t="s">
        <v>18322</v>
      </c>
    </row>
    <row r="5278" spans="1:15" x14ac:dyDescent="0.3">
      <c r="A5278" t="s">
        <v>18309</v>
      </c>
      <c r="B5278" t="s">
        <v>18310</v>
      </c>
      <c r="C5278" t="s">
        <v>14</v>
      </c>
      <c r="D5278">
        <v>39.952725000000001</v>
      </c>
      <c r="E5278">
        <v>-75.172901600000003</v>
      </c>
      <c r="F5278" t="s">
        <v>18311</v>
      </c>
      <c r="G5278">
        <v>304</v>
      </c>
      <c r="H5278">
        <v>4.5</v>
      </c>
      <c r="I5278" t="s">
        <v>18323</v>
      </c>
      <c r="J5278">
        <v>5</v>
      </c>
      <c r="L5278" t="s">
        <v>18324</v>
      </c>
    </row>
    <row r="5279" spans="1:15" x14ac:dyDescent="0.3">
      <c r="A5279" t="s">
        <v>18309</v>
      </c>
      <c r="B5279" t="s">
        <v>18310</v>
      </c>
      <c r="C5279" t="s">
        <v>14</v>
      </c>
      <c r="D5279">
        <v>39.952725000000001</v>
      </c>
      <c r="E5279">
        <v>-75.172901600000003</v>
      </c>
      <c r="F5279" t="s">
        <v>18311</v>
      </c>
      <c r="G5279">
        <v>304</v>
      </c>
      <c r="H5279">
        <v>4.5</v>
      </c>
      <c r="I5279" t="s">
        <v>18325</v>
      </c>
      <c r="J5279">
        <v>5</v>
      </c>
      <c r="K5279" t="s">
        <v>18326</v>
      </c>
      <c r="L5279" t="s">
        <v>18327</v>
      </c>
    </row>
    <row r="5280" spans="1:15" x14ac:dyDescent="0.3">
      <c r="A5280" t="s">
        <v>18309</v>
      </c>
      <c r="B5280" t="s">
        <v>18310</v>
      </c>
      <c r="C5280" t="s">
        <v>14</v>
      </c>
      <c r="D5280">
        <v>39.952725000000001</v>
      </c>
      <c r="E5280">
        <v>-75.172901600000003</v>
      </c>
      <c r="F5280" t="s">
        <v>18311</v>
      </c>
      <c r="G5280">
        <v>304</v>
      </c>
      <c r="H5280">
        <v>4.5</v>
      </c>
      <c r="I5280" t="s">
        <v>18328</v>
      </c>
      <c r="J5280">
        <v>5</v>
      </c>
      <c r="K5280" t="s">
        <v>18329</v>
      </c>
      <c r="L5280" t="s">
        <v>18330</v>
      </c>
    </row>
    <row r="5281" spans="1:12" x14ac:dyDescent="0.3">
      <c r="A5281" t="s">
        <v>18309</v>
      </c>
      <c r="B5281" t="s">
        <v>18310</v>
      </c>
      <c r="C5281" t="s">
        <v>14</v>
      </c>
      <c r="D5281">
        <v>39.952725000000001</v>
      </c>
      <c r="E5281">
        <v>-75.172901600000003</v>
      </c>
      <c r="F5281" t="s">
        <v>18311</v>
      </c>
      <c r="G5281">
        <v>304</v>
      </c>
      <c r="H5281">
        <v>4.5</v>
      </c>
      <c r="I5281" t="s">
        <v>18331</v>
      </c>
      <c r="J5281">
        <v>4</v>
      </c>
      <c r="K5281" t="s">
        <v>18332</v>
      </c>
      <c r="L5281" t="s">
        <v>18333</v>
      </c>
    </row>
    <row r="5282" spans="1:12" x14ac:dyDescent="0.3">
      <c r="A5282" t="s">
        <v>18309</v>
      </c>
      <c r="B5282" t="s">
        <v>18310</v>
      </c>
      <c r="C5282" t="s">
        <v>14</v>
      </c>
      <c r="D5282">
        <v>39.952725000000001</v>
      </c>
      <c r="E5282">
        <v>-75.172901600000003</v>
      </c>
      <c r="F5282" t="s">
        <v>18311</v>
      </c>
      <c r="G5282">
        <v>304</v>
      </c>
      <c r="H5282">
        <v>4.5</v>
      </c>
      <c r="I5282" t="s">
        <v>18334</v>
      </c>
      <c r="J5282">
        <v>5</v>
      </c>
      <c r="K5282" t="s">
        <v>18335</v>
      </c>
      <c r="L5282" t="s">
        <v>18336</v>
      </c>
    </row>
    <row r="5283" spans="1:12" x14ac:dyDescent="0.3">
      <c r="A5283" t="s">
        <v>18337</v>
      </c>
      <c r="B5283" t="s">
        <v>18338</v>
      </c>
      <c r="C5283" t="s">
        <v>14</v>
      </c>
      <c r="D5283">
        <v>39.970111099999997</v>
      </c>
      <c r="E5283">
        <v>-75.148677899999996</v>
      </c>
      <c r="F5283" t="s">
        <v>18339</v>
      </c>
      <c r="G5283">
        <v>304</v>
      </c>
      <c r="H5283">
        <v>3.5</v>
      </c>
      <c r="I5283" t="s">
        <v>18340</v>
      </c>
      <c r="J5283">
        <v>3</v>
      </c>
      <c r="K5283" t="s">
        <v>18341</v>
      </c>
      <c r="L5283" t="s">
        <v>16438</v>
      </c>
    </row>
    <row r="5284" spans="1:12" x14ac:dyDescent="0.3">
      <c r="A5284" t="s">
        <v>18337</v>
      </c>
      <c r="B5284" t="s">
        <v>18338</v>
      </c>
      <c r="C5284" t="s">
        <v>14</v>
      </c>
      <c r="D5284">
        <v>39.970111099999997</v>
      </c>
      <c r="E5284">
        <v>-75.148677899999996</v>
      </c>
      <c r="F5284" t="s">
        <v>18339</v>
      </c>
      <c r="G5284">
        <v>304</v>
      </c>
      <c r="H5284">
        <v>3.5</v>
      </c>
      <c r="I5284" t="s">
        <v>18342</v>
      </c>
      <c r="J5284">
        <v>4</v>
      </c>
      <c r="K5284" t="s">
        <v>18343</v>
      </c>
      <c r="L5284" t="s">
        <v>18181</v>
      </c>
    </row>
    <row r="5285" spans="1:12" x14ac:dyDescent="0.3">
      <c r="A5285" t="s">
        <v>18337</v>
      </c>
      <c r="B5285" t="s">
        <v>18338</v>
      </c>
      <c r="C5285" t="s">
        <v>14</v>
      </c>
      <c r="D5285">
        <v>39.970111099999997</v>
      </c>
      <c r="E5285">
        <v>-75.148677899999996</v>
      </c>
      <c r="F5285" t="s">
        <v>18339</v>
      </c>
      <c r="G5285">
        <v>304</v>
      </c>
      <c r="H5285">
        <v>3.5</v>
      </c>
      <c r="I5285" t="s">
        <v>18344</v>
      </c>
      <c r="J5285">
        <v>5</v>
      </c>
      <c r="K5285" t="s">
        <v>18345</v>
      </c>
      <c r="L5285" t="s">
        <v>12112</v>
      </c>
    </row>
    <row r="5286" spans="1:12" x14ac:dyDescent="0.3">
      <c r="A5286" t="s">
        <v>18337</v>
      </c>
      <c r="B5286" t="s">
        <v>18338</v>
      </c>
      <c r="C5286" t="s">
        <v>14</v>
      </c>
      <c r="D5286">
        <v>39.970111099999997</v>
      </c>
      <c r="E5286">
        <v>-75.148677899999996</v>
      </c>
      <c r="F5286" t="s">
        <v>18339</v>
      </c>
      <c r="G5286">
        <v>304</v>
      </c>
      <c r="H5286">
        <v>3.5</v>
      </c>
      <c r="I5286" t="s">
        <v>18346</v>
      </c>
      <c r="J5286">
        <v>5</v>
      </c>
      <c r="K5286" t="s">
        <v>18347</v>
      </c>
      <c r="L5286" t="s">
        <v>18348</v>
      </c>
    </row>
    <row r="5287" spans="1:12" x14ac:dyDescent="0.3">
      <c r="A5287" t="s">
        <v>18337</v>
      </c>
      <c r="B5287" t="s">
        <v>18338</v>
      </c>
      <c r="C5287" t="s">
        <v>14</v>
      </c>
      <c r="D5287">
        <v>39.970111099999997</v>
      </c>
      <c r="E5287">
        <v>-75.148677899999996</v>
      </c>
      <c r="F5287" t="s">
        <v>18339</v>
      </c>
      <c r="G5287">
        <v>304</v>
      </c>
      <c r="H5287">
        <v>3.5</v>
      </c>
      <c r="I5287" t="s">
        <v>18349</v>
      </c>
      <c r="J5287">
        <v>2</v>
      </c>
      <c r="K5287" t="s">
        <v>18350</v>
      </c>
      <c r="L5287" t="s">
        <v>18351</v>
      </c>
    </row>
    <row r="5288" spans="1:12" x14ac:dyDescent="0.3">
      <c r="A5288" t="s">
        <v>18337</v>
      </c>
      <c r="B5288" t="s">
        <v>18338</v>
      </c>
      <c r="C5288" t="s">
        <v>14</v>
      </c>
      <c r="D5288">
        <v>39.970111099999997</v>
      </c>
      <c r="E5288">
        <v>-75.148677899999996</v>
      </c>
      <c r="F5288" t="s">
        <v>18339</v>
      </c>
      <c r="G5288">
        <v>304</v>
      </c>
      <c r="H5288">
        <v>3.5</v>
      </c>
      <c r="I5288" t="s">
        <v>18352</v>
      </c>
      <c r="J5288">
        <v>5</v>
      </c>
      <c r="K5288" t="s">
        <v>18353</v>
      </c>
      <c r="L5288" t="s">
        <v>10190</v>
      </c>
    </row>
    <row r="5289" spans="1:12" x14ac:dyDescent="0.3">
      <c r="A5289" t="s">
        <v>18337</v>
      </c>
      <c r="B5289" t="s">
        <v>18338</v>
      </c>
      <c r="C5289" t="s">
        <v>14</v>
      </c>
      <c r="D5289">
        <v>39.970111099999997</v>
      </c>
      <c r="E5289">
        <v>-75.148677899999996</v>
      </c>
      <c r="F5289" t="s">
        <v>18339</v>
      </c>
      <c r="G5289">
        <v>304</v>
      </c>
      <c r="H5289">
        <v>3.5</v>
      </c>
      <c r="I5289" t="s">
        <v>18354</v>
      </c>
      <c r="J5289">
        <v>5</v>
      </c>
      <c r="K5289" t="s">
        <v>18355</v>
      </c>
      <c r="L5289" t="s">
        <v>18356</v>
      </c>
    </row>
    <row r="5290" spans="1:12" x14ac:dyDescent="0.3">
      <c r="A5290" t="s">
        <v>18337</v>
      </c>
      <c r="B5290" t="s">
        <v>18338</v>
      </c>
      <c r="C5290" t="s">
        <v>14</v>
      </c>
      <c r="D5290">
        <v>39.970111099999997</v>
      </c>
      <c r="E5290">
        <v>-75.148677899999996</v>
      </c>
      <c r="F5290" t="s">
        <v>18339</v>
      </c>
      <c r="G5290">
        <v>304</v>
      </c>
      <c r="H5290">
        <v>3.5</v>
      </c>
      <c r="I5290" t="s">
        <v>18357</v>
      </c>
      <c r="J5290">
        <v>1</v>
      </c>
      <c r="K5290" t="s">
        <v>18358</v>
      </c>
      <c r="L5290" t="s">
        <v>18359</v>
      </c>
    </row>
    <row r="5291" spans="1:12" x14ac:dyDescent="0.3">
      <c r="A5291" t="s">
        <v>18337</v>
      </c>
      <c r="B5291" t="s">
        <v>18338</v>
      </c>
      <c r="C5291" t="s">
        <v>14</v>
      </c>
      <c r="D5291">
        <v>39.970111099999997</v>
      </c>
      <c r="E5291">
        <v>-75.148677899999996</v>
      </c>
      <c r="F5291" t="s">
        <v>18339</v>
      </c>
      <c r="G5291">
        <v>304</v>
      </c>
      <c r="H5291">
        <v>3.5</v>
      </c>
      <c r="I5291" t="s">
        <v>18360</v>
      </c>
      <c r="J5291">
        <v>1</v>
      </c>
      <c r="K5291" t="s">
        <v>18361</v>
      </c>
      <c r="L5291" t="s">
        <v>18362</v>
      </c>
    </row>
    <row r="5292" spans="1:12" x14ac:dyDescent="0.3">
      <c r="A5292" t="s">
        <v>18337</v>
      </c>
      <c r="B5292" t="s">
        <v>18338</v>
      </c>
      <c r="C5292" t="s">
        <v>14</v>
      </c>
      <c r="D5292">
        <v>39.970111099999997</v>
      </c>
      <c r="E5292">
        <v>-75.148677899999996</v>
      </c>
      <c r="F5292" t="s">
        <v>18339</v>
      </c>
      <c r="G5292">
        <v>304</v>
      </c>
      <c r="H5292">
        <v>3.5</v>
      </c>
      <c r="I5292" t="s">
        <v>18363</v>
      </c>
      <c r="J5292">
        <v>4</v>
      </c>
      <c r="K5292" t="s">
        <v>18364</v>
      </c>
      <c r="L5292" t="s">
        <v>18365</v>
      </c>
    </row>
    <row r="5293" spans="1:12" x14ac:dyDescent="0.3">
      <c r="A5293" t="s">
        <v>18366</v>
      </c>
      <c r="B5293" t="s">
        <v>18367</v>
      </c>
      <c r="C5293" t="s">
        <v>14</v>
      </c>
      <c r="D5293">
        <v>39.930266699999997</v>
      </c>
      <c r="E5293">
        <v>-75.165949900000001</v>
      </c>
      <c r="F5293" t="s">
        <v>18368</v>
      </c>
      <c r="G5293">
        <v>303</v>
      </c>
      <c r="H5293">
        <v>4</v>
      </c>
      <c r="I5293" t="s">
        <v>18369</v>
      </c>
      <c r="J5293">
        <v>4</v>
      </c>
      <c r="L5293" t="s">
        <v>18370</v>
      </c>
    </row>
    <row r="5294" spans="1:12" x14ac:dyDescent="0.3">
      <c r="A5294" t="s">
        <v>18366</v>
      </c>
      <c r="B5294" t="s">
        <v>18367</v>
      </c>
      <c r="C5294" t="s">
        <v>14</v>
      </c>
      <c r="D5294">
        <v>39.930266699999997</v>
      </c>
      <c r="E5294">
        <v>-75.165949900000001</v>
      </c>
      <c r="F5294" t="s">
        <v>18368</v>
      </c>
      <c r="G5294">
        <v>303</v>
      </c>
      <c r="H5294">
        <v>4</v>
      </c>
      <c r="I5294" t="s">
        <v>18371</v>
      </c>
      <c r="J5294">
        <v>5</v>
      </c>
      <c r="L5294" t="s">
        <v>18372</v>
      </c>
    </row>
    <row r="5295" spans="1:12" x14ac:dyDescent="0.3">
      <c r="A5295" t="s">
        <v>18366</v>
      </c>
      <c r="B5295" t="s">
        <v>18367</v>
      </c>
      <c r="C5295" t="s">
        <v>14</v>
      </c>
      <c r="D5295">
        <v>39.930266699999997</v>
      </c>
      <c r="E5295">
        <v>-75.165949900000001</v>
      </c>
      <c r="F5295" t="s">
        <v>18368</v>
      </c>
      <c r="G5295">
        <v>303</v>
      </c>
      <c r="H5295">
        <v>4</v>
      </c>
      <c r="I5295" t="s">
        <v>18373</v>
      </c>
      <c r="J5295">
        <v>1</v>
      </c>
      <c r="K5295" t="s">
        <v>18374</v>
      </c>
      <c r="L5295" t="s">
        <v>13057</v>
      </c>
    </row>
    <row r="5296" spans="1:12" x14ac:dyDescent="0.3">
      <c r="A5296" t="s">
        <v>18366</v>
      </c>
      <c r="B5296" t="s">
        <v>18367</v>
      </c>
      <c r="C5296" t="s">
        <v>14</v>
      </c>
      <c r="D5296">
        <v>39.930266699999997</v>
      </c>
      <c r="E5296">
        <v>-75.165949900000001</v>
      </c>
      <c r="F5296" t="s">
        <v>18368</v>
      </c>
      <c r="G5296">
        <v>303</v>
      </c>
      <c r="H5296">
        <v>4</v>
      </c>
      <c r="I5296" t="s">
        <v>18375</v>
      </c>
      <c r="J5296">
        <v>4</v>
      </c>
      <c r="K5296" t="s">
        <v>18376</v>
      </c>
      <c r="L5296" t="s">
        <v>18377</v>
      </c>
    </row>
    <row r="5297" spans="1:12" x14ac:dyDescent="0.3">
      <c r="A5297" t="s">
        <v>18366</v>
      </c>
      <c r="B5297" t="s">
        <v>18367</v>
      </c>
      <c r="C5297" t="s">
        <v>14</v>
      </c>
      <c r="D5297">
        <v>39.930266699999997</v>
      </c>
      <c r="E5297">
        <v>-75.165949900000001</v>
      </c>
      <c r="F5297" t="s">
        <v>18368</v>
      </c>
      <c r="G5297">
        <v>303</v>
      </c>
      <c r="H5297">
        <v>4</v>
      </c>
      <c r="I5297" t="s">
        <v>18378</v>
      </c>
      <c r="J5297">
        <v>5</v>
      </c>
      <c r="L5297" t="s">
        <v>7075</v>
      </c>
    </row>
    <row r="5298" spans="1:12" x14ac:dyDescent="0.3">
      <c r="A5298" t="s">
        <v>18366</v>
      </c>
      <c r="B5298" t="s">
        <v>18367</v>
      </c>
      <c r="C5298" t="s">
        <v>14</v>
      </c>
      <c r="D5298">
        <v>39.930266699999997</v>
      </c>
      <c r="E5298">
        <v>-75.165949900000001</v>
      </c>
      <c r="F5298" t="s">
        <v>18368</v>
      </c>
      <c r="G5298">
        <v>303</v>
      </c>
      <c r="H5298">
        <v>4</v>
      </c>
      <c r="I5298" t="s">
        <v>18379</v>
      </c>
      <c r="J5298">
        <v>4</v>
      </c>
      <c r="K5298" t="s">
        <v>18380</v>
      </c>
      <c r="L5298" t="s">
        <v>18381</v>
      </c>
    </row>
    <row r="5299" spans="1:12" x14ac:dyDescent="0.3">
      <c r="A5299" t="s">
        <v>18366</v>
      </c>
      <c r="B5299" t="s">
        <v>18367</v>
      </c>
      <c r="C5299" t="s">
        <v>14</v>
      </c>
      <c r="D5299">
        <v>39.930266699999997</v>
      </c>
      <c r="E5299">
        <v>-75.165949900000001</v>
      </c>
      <c r="F5299" t="s">
        <v>18368</v>
      </c>
      <c r="G5299">
        <v>303</v>
      </c>
      <c r="H5299">
        <v>4</v>
      </c>
      <c r="I5299" t="s">
        <v>18382</v>
      </c>
      <c r="J5299">
        <v>5</v>
      </c>
      <c r="K5299" t="s">
        <v>18383</v>
      </c>
      <c r="L5299" t="s">
        <v>12096</v>
      </c>
    </row>
    <row r="5300" spans="1:12" x14ac:dyDescent="0.3">
      <c r="A5300" t="s">
        <v>18366</v>
      </c>
      <c r="B5300" t="s">
        <v>18367</v>
      </c>
      <c r="C5300" t="s">
        <v>14</v>
      </c>
      <c r="D5300">
        <v>39.930266699999997</v>
      </c>
      <c r="E5300">
        <v>-75.165949900000001</v>
      </c>
      <c r="F5300" t="s">
        <v>18368</v>
      </c>
      <c r="G5300">
        <v>303</v>
      </c>
      <c r="H5300">
        <v>4</v>
      </c>
      <c r="I5300" t="s">
        <v>18384</v>
      </c>
      <c r="J5300">
        <v>5</v>
      </c>
      <c r="L5300" t="s">
        <v>4109</v>
      </c>
    </row>
    <row r="5301" spans="1:12" x14ac:dyDescent="0.3">
      <c r="A5301" t="s">
        <v>18366</v>
      </c>
      <c r="B5301" t="s">
        <v>18367</v>
      </c>
      <c r="C5301" t="s">
        <v>14</v>
      </c>
      <c r="D5301">
        <v>39.930266699999997</v>
      </c>
      <c r="E5301">
        <v>-75.165949900000001</v>
      </c>
      <c r="F5301" t="s">
        <v>18368</v>
      </c>
      <c r="G5301">
        <v>303</v>
      </c>
      <c r="H5301">
        <v>4</v>
      </c>
      <c r="I5301" t="s">
        <v>18385</v>
      </c>
      <c r="J5301">
        <v>4</v>
      </c>
      <c r="K5301" t="s">
        <v>18386</v>
      </c>
      <c r="L5301" t="s">
        <v>18387</v>
      </c>
    </row>
    <row r="5302" spans="1:12" x14ac:dyDescent="0.3">
      <c r="A5302" t="s">
        <v>18366</v>
      </c>
      <c r="B5302" t="s">
        <v>18367</v>
      </c>
      <c r="C5302" t="s">
        <v>14</v>
      </c>
      <c r="D5302">
        <v>39.930266699999997</v>
      </c>
      <c r="E5302">
        <v>-75.165949900000001</v>
      </c>
      <c r="F5302" t="s">
        <v>18368</v>
      </c>
      <c r="G5302">
        <v>303</v>
      </c>
      <c r="H5302">
        <v>4</v>
      </c>
      <c r="I5302" t="s">
        <v>18388</v>
      </c>
      <c r="J5302">
        <v>5</v>
      </c>
      <c r="L5302" t="s">
        <v>18389</v>
      </c>
    </row>
    <row r="5303" spans="1:12" x14ac:dyDescent="0.3">
      <c r="A5303" t="s">
        <v>18390</v>
      </c>
      <c r="B5303" t="s">
        <v>18391</v>
      </c>
      <c r="C5303" t="s">
        <v>14</v>
      </c>
      <c r="D5303">
        <v>39.952151700000002</v>
      </c>
      <c r="E5303">
        <v>-75.176897299999993</v>
      </c>
      <c r="F5303" t="s">
        <v>18392</v>
      </c>
      <c r="G5303">
        <v>303</v>
      </c>
      <c r="H5303">
        <v>4</v>
      </c>
      <c r="I5303" t="s">
        <v>18393</v>
      </c>
      <c r="J5303">
        <v>2</v>
      </c>
      <c r="K5303" t="s">
        <v>18394</v>
      </c>
      <c r="L5303" t="s">
        <v>18395</v>
      </c>
    </row>
    <row r="5304" spans="1:12" x14ac:dyDescent="0.3">
      <c r="A5304" t="s">
        <v>18390</v>
      </c>
      <c r="B5304" t="s">
        <v>18391</v>
      </c>
      <c r="C5304" t="s">
        <v>14</v>
      </c>
      <c r="D5304">
        <v>39.952151700000002</v>
      </c>
      <c r="E5304">
        <v>-75.176897299999993</v>
      </c>
      <c r="F5304" t="s">
        <v>18392</v>
      </c>
      <c r="G5304">
        <v>303</v>
      </c>
      <c r="H5304">
        <v>4</v>
      </c>
      <c r="I5304" t="s">
        <v>18396</v>
      </c>
      <c r="J5304">
        <v>1</v>
      </c>
      <c r="K5304" t="s">
        <v>18397</v>
      </c>
      <c r="L5304" t="s">
        <v>18398</v>
      </c>
    </row>
    <row r="5305" spans="1:12" x14ac:dyDescent="0.3">
      <c r="A5305" t="s">
        <v>18390</v>
      </c>
      <c r="B5305" t="s">
        <v>18391</v>
      </c>
      <c r="C5305" t="s">
        <v>14</v>
      </c>
      <c r="D5305">
        <v>39.952151700000002</v>
      </c>
      <c r="E5305">
        <v>-75.176897299999993</v>
      </c>
      <c r="F5305" t="s">
        <v>18392</v>
      </c>
      <c r="G5305">
        <v>303</v>
      </c>
      <c r="H5305">
        <v>4</v>
      </c>
      <c r="I5305" t="s">
        <v>18399</v>
      </c>
      <c r="J5305">
        <v>3</v>
      </c>
      <c r="K5305" t="s">
        <v>18400</v>
      </c>
      <c r="L5305" t="s">
        <v>13184</v>
      </c>
    </row>
    <row r="5306" spans="1:12" x14ac:dyDescent="0.3">
      <c r="A5306" t="s">
        <v>18390</v>
      </c>
      <c r="B5306" t="s">
        <v>18391</v>
      </c>
      <c r="C5306" t="s">
        <v>14</v>
      </c>
      <c r="D5306">
        <v>39.952151700000002</v>
      </c>
      <c r="E5306">
        <v>-75.176897299999993</v>
      </c>
      <c r="F5306" t="s">
        <v>18392</v>
      </c>
      <c r="G5306">
        <v>303</v>
      </c>
      <c r="H5306">
        <v>4</v>
      </c>
      <c r="I5306" t="s">
        <v>18401</v>
      </c>
      <c r="J5306">
        <v>5</v>
      </c>
      <c r="K5306" t="s">
        <v>18402</v>
      </c>
      <c r="L5306" t="s">
        <v>18403</v>
      </c>
    </row>
    <row r="5307" spans="1:12" x14ac:dyDescent="0.3">
      <c r="A5307" t="s">
        <v>18390</v>
      </c>
      <c r="B5307" t="s">
        <v>18391</v>
      </c>
      <c r="C5307" t="s">
        <v>14</v>
      </c>
      <c r="D5307">
        <v>39.952151700000002</v>
      </c>
      <c r="E5307">
        <v>-75.176897299999993</v>
      </c>
      <c r="F5307" t="s">
        <v>18392</v>
      </c>
      <c r="G5307">
        <v>303</v>
      </c>
      <c r="H5307">
        <v>4</v>
      </c>
      <c r="I5307" t="s">
        <v>18404</v>
      </c>
      <c r="J5307">
        <v>1</v>
      </c>
      <c r="L5307" t="s">
        <v>18405</v>
      </c>
    </row>
    <row r="5308" spans="1:12" x14ac:dyDescent="0.3">
      <c r="A5308" t="s">
        <v>18390</v>
      </c>
      <c r="B5308" t="s">
        <v>18391</v>
      </c>
      <c r="C5308" t="s">
        <v>14</v>
      </c>
      <c r="D5308">
        <v>39.952151700000002</v>
      </c>
      <c r="E5308">
        <v>-75.176897299999993</v>
      </c>
      <c r="F5308" t="s">
        <v>18392</v>
      </c>
      <c r="G5308">
        <v>303</v>
      </c>
      <c r="H5308">
        <v>4</v>
      </c>
      <c r="I5308" t="s">
        <v>18406</v>
      </c>
      <c r="J5308">
        <v>1</v>
      </c>
      <c r="K5308" t="s">
        <v>18407</v>
      </c>
      <c r="L5308" t="s">
        <v>18408</v>
      </c>
    </row>
    <row r="5309" spans="1:12" x14ac:dyDescent="0.3">
      <c r="A5309" t="s">
        <v>18390</v>
      </c>
      <c r="B5309" t="s">
        <v>18391</v>
      </c>
      <c r="C5309" t="s">
        <v>14</v>
      </c>
      <c r="D5309">
        <v>39.952151700000002</v>
      </c>
      <c r="E5309">
        <v>-75.176897299999993</v>
      </c>
      <c r="F5309" t="s">
        <v>18392</v>
      </c>
      <c r="G5309">
        <v>303</v>
      </c>
      <c r="H5309">
        <v>4</v>
      </c>
      <c r="I5309" t="s">
        <v>18409</v>
      </c>
      <c r="J5309">
        <v>2</v>
      </c>
      <c r="K5309" t="s">
        <v>18410</v>
      </c>
      <c r="L5309" t="s">
        <v>18411</v>
      </c>
    </row>
    <row r="5310" spans="1:12" x14ac:dyDescent="0.3">
      <c r="A5310" t="s">
        <v>18390</v>
      </c>
      <c r="B5310" t="s">
        <v>18391</v>
      </c>
      <c r="C5310" t="s">
        <v>14</v>
      </c>
      <c r="D5310">
        <v>39.952151700000002</v>
      </c>
      <c r="E5310">
        <v>-75.176897299999993</v>
      </c>
      <c r="F5310" t="s">
        <v>18392</v>
      </c>
      <c r="G5310">
        <v>303</v>
      </c>
      <c r="H5310">
        <v>4</v>
      </c>
      <c r="I5310" t="s">
        <v>18412</v>
      </c>
      <c r="J5310">
        <v>3</v>
      </c>
      <c r="K5310" t="s">
        <v>18413</v>
      </c>
      <c r="L5310" t="s">
        <v>7256</v>
      </c>
    </row>
    <row r="5311" spans="1:12" x14ac:dyDescent="0.3">
      <c r="A5311" t="s">
        <v>18390</v>
      </c>
      <c r="B5311" t="s">
        <v>18391</v>
      </c>
      <c r="C5311" t="s">
        <v>14</v>
      </c>
      <c r="D5311">
        <v>39.952151700000002</v>
      </c>
      <c r="E5311">
        <v>-75.176897299999993</v>
      </c>
      <c r="F5311" t="s">
        <v>18392</v>
      </c>
      <c r="G5311">
        <v>303</v>
      </c>
      <c r="H5311">
        <v>4</v>
      </c>
      <c r="I5311" t="s">
        <v>18414</v>
      </c>
      <c r="J5311">
        <v>4</v>
      </c>
      <c r="K5311" t="s">
        <v>18415</v>
      </c>
      <c r="L5311" t="s">
        <v>18416</v>
      </c>
    </row>
    <row r="5312" spans="1:12" x14ac:dyDescent="0.3">
      <c r="A5312" t="s">
        <v>18390</v>
      </c>
      <c r="B5312" t="s">
        <v>18391</v>
      </c>
      <c r="C5312" t="s">
        <v>14</v>
      </c>
      <c r="D5312">
        <v>39.952151700000002</v>
      </c>
      <c r="E5312">
        <v>-75.176897299999993</v>
      </c>
      <c r="F5312" t="s">
        <v>18392</v>
      </c>
      <c r="G5312">
        <v>303</v>
      </c>
      <c r="H5312">
        <v>4</v>
      </c>
      <c r="I5312" t="s">
        <v>18417</v>
      </c>
      <c r="J5312">
        <v>4</v>
      </c>
      <c r="L5312" t="s">
        <v>18418</v>
      </c>
    </row>
    <row r="5313" spans="1:12" x14ac:dyDescent="0.3">
      <c r="A5313" t="s">
        <v>18419</v>
      </c>
      <c r="B5313" t="s">
        <v>18420</v>
      </c>
      <c r="C5313" t="s">
        <v>14</v>
      </c>
      <c r="D5313">
        <v>39.934677999999998</v>
      </c>
      <c r="E5313">
        <v>-75.160539</v>
      </c>
      <c r="F5313" t="s">
        <v>18421</v>
      </c>
      <c r="G5313">
        <v>302</v>
      </c>
      <c r="H5313">
        <v>3.5</v>
      </c>
      <c r="I5313" t="s">
        <v>18422</v>
      </c>
      <c r="J5313">
        <v>4</v>
      </c>
      <c r="L5313" t="s">
        <v>18423</v>
      </c>
    </row>
    <row r="5314" spans="1:12" x14ac:dyDescent="0.3">
      <c r="A5314" t="s">
        <v>18419</v>
      </c>
      <c r="B5314" t="s">
        <v>18420</v>
      </c>
      <c r="C5314" t="s">
        <v>14</v>
      </c>
      <c r="D5314">
        <v>39.934677999999998</v>
      </c>
      <c r="E5314">
        <v>-75.160539</v>
      </c>
      <c r="F5314" t="s">
        <v>18421</v>
      </c>
      <c r="G5314">
        <v>302</v>
      </c>
      <c r="H5314">
        <v>3.5</v>
      </c>
      <c r="I5314" t="s">
        <v>18424</v>
      </c>
      <c r="J5314">
        <v>4</v>
      </c>
      <c r="K5314" t="s">
        <v>18425</v>
      </c>
      <c r="L5314" t="s">
        <v>18426</v>
      </c>
    </row>
    <row r="5315" spans="1:12" x14ac:dyDescent="0.3">
      <c r="A5315" t="s">
        <v>18419</v>
      </c>
      <c r="B5315" t="s">
        <v>18420</v>
      </c>
      <c r="C5315" t="s">
        <v>14</v>
      </c>
      <c r="D5315">
        <v>39.934677999999998</v>
      </c>
      <c r="E5315">
        <v>-75.160539</v>
      </c>
      <c r="F5315" t="s">
        <v>18421</v>
      </c>
      <c r="G5315">
        <v>302</v>
      </c>
      <c r="H5315">
        <v>3.5</v>
      </c>
      <c r="I5315" t="s">
        <v>18427</v>
      </c>
      <c r="J5315">
        <v>5</v>
      </c>
      <c r="K5315" t="s">
        <v>18428</v>
      </c>
      <c r="L5315" t="s">
        <v>7503</v>
      </c>
    </row>
    <row r="5316" spans="1:12" x14ac:dyDescent="0.3">
      <c r="A5316" t="s">
        <v>18419</v>
      </c>
      <c r="B5316" t="s">
        <v>18420</v>
      </c>
      <c r="C5316" t="s">
        <v>14</v>
      </c>
      <c r="D5316">
        <v>39.934677999999998</v>
      </c>
      <c r="E5316">
        <v>-75.160539</v>
      </c>
      <c r="F5316" t="s">
        <v>18421</v>
      </c>
      <c r="G5316">
        <v>302</v>
      </c>
      <c r="H5316">
        <v>3.5</v>
      </c>
      <c r="I5316" t="s">
        <v>18429</v>
      </c>
      <c r="J5316">
        <v>5</v>
      </c>
      <c r="K5316" t="s">
        <v>18430</v>
      </c>
      <c r="L5316" t="s">
        <v>10450</v>
      </c>
    </row>
    <row r="5317" spans="1:12" x14ac:dyDescent="0.3">
      <c r="A5317" t="s">
        <v>18419</v>
      </c>
      <c r="B5317" t="s">
        <v>18420</v>
      </c>
      <c r="C5317" t="s">
        <v>14</v>
      </c>
      <c r="D5317">
        <v>39.934677999999998</v>
      </c>
      <c r="E5317">
        <v>-75.160539</v>
      </c>
      <c r="F5317" t="s">
        <v>18421</v>
      </c>
      <c r="G5317">
        <v>302</v>
      </c>
      <c r="H5317">
        <v>3.5</v>
      </c>
      <c r="I5317" t="s">
        <v>18431</v>
      </c>
      <c r="J5317">
        <v>5</v>
      </c>
      <c r="K5317" t="s">
        <v>18432</v>
      </c>
      <c r="L5317" t="s">
        <v>18433</v>
      </c>
    </row>
    <row r="5318" spans="1:12" x14ac:dyDescent="0.3">
      <c r="A5318" t="s">
        <v>18419</v>
      </c>
      <c r="B5318" t="s">
        <v>18420</v>
      </c>
      <c r="C5318" t="s">
        <v>14</v>
      </c>
      <c r="D5318">
        <v>39.934677999999998</v>
      </c>
      <c r="E5318">
        <v>-75.160539</v>
      </c>
      <c r="F5318" t="s">
        <v>18421</v>
      </c>
      <c r="G5318">
        <v>302</v>
      </c>
      <c r="H5318">
        <v>3.5</v>
      </c>
      <c r="I5318" t="s">
        <v>18434</v>
      </c>
      <c r="J5318">
        <v>5</v>
      </c>
      <c r="K5318" t="s">
        <v>18435</v>
      </c>
      <c r="L5318" t="s">
        <v>18436</v>
      </c>
    </row>
    <row r="5319" spans="1:12" x14ac:dyDescent="0.3">
      <c r="A5319" t="s">
        <v>18419</v>
      </c>
      <c r="B5319" t="s">
        <v>18420</v>
      </c>
      <c r="C5319" t="s">
        <v>14</v>
      </c>
      <c r="D5319">
        <v>39.934677999999998</v>
      </c>
      <c r="E5319">
        <v>-75.160539</v>
      </c>
      <c r="F5319" t="s">
        <v>18421</v>
      </c>
      <c r="G5319">
        <v>302</v>
      </c>
      <c r="H5319">
        <v>3.5</v>
      </c>
      <c r="I5319" t="s">
        <v>18437</v>
      </c>
      <c r="J5319">
        <v>5</v>
      </c>
      <c r="K5319" t="s">
        <v>18438</v>
      </c>
      <c r="L5319" t="s">
        <v>18439</v>
      </c>
    </row>
    <row r="5320" spans="1:12" x14ac:dyDescent="0.3">
      <c r="A5320" t="s">
        <v>18419</v>
      </c>
      <c r="B5320" t="s">
        <v>18420</v>
      </c>
      <c r="C5320" t="s">
        <v>14</v>
      </c>
      <c r="D5320">
        <v>39.934677999999998</v>
      </c>
      <c r="E5320">
        <v>-75.160539</v>
      </c>
      <c r="F5320" t="s">
        <v>18421</v>
      </c>
      <c r="G5320">
        <v>302</v>
      </c>
      <c r="H5320">
        <v>3.5</v>
      </c>
      <c r="I5320" t="s">
        <v>18440</v>
      </c>
      <c r="J5320">
        <v>5</v>
      </c>
      <c r="K5320" t="s">
        <v>18441</v>
      </c>
      <c r="L5320" t="s">
        <v>16441</v>
      </c>
    </row>
    <row r="5321" spans="1:12" x14ac:dyDescent="0.3">
      <c r="A5321" t="s">
        <v>18419</v>
      </c>
      <c r="B5321" t="s">
        <v>18420</v>
      </c>
      <c r="C5321" t="s">
        <v>14</v>
      </c>
      <c r="D5321">
        <v>39.934677999999998</v>
      </c>
      <c r="E5321">
        <v>-75.160539</v>
      </c>
      <c r="F5321" t="s">
        <v>18421</v>
      </c>
      <c r="G5321">
        <v>302</v>
      </c>
      <c r="H5321">
        <v>3.5</v>
      </c>
      <c r="I5321" t="s">
        <v>18442</v>
      </c>
      <c r="J5321">
        <v>4</v>
      </c>
      <c r="K5321" t="s">
        <v>18443</v>
      </c>
      <c r="L5321" t="s">
        <v>7919</v>
      </c>
    </row>
    <row r="5322" spans="1:12" x14ac:dyDescent="0.3">
      <c r="A5322" t="s">
        <v>18419</v>
      </c>
      <c r="B5322" t="s">
        <v>18420</v>
      </c>
      <c r="C5322" t="s">
        <v>14</v>
      </c>
      <c r="D5322">
        <v>39.934677999999998</v>
      </c>
      <c r="E5322">
        <v>-75.160539</v>
      </c>
      <c r="F5322" t="s">
        <v>18421</v>
      </c>
      <c r="G5322">
        <v>302</v>
      </c>
      <c r="H5322">
        <v>3.5</v>
      </c>
      <c r="I5322" t="s">
        <v>18444</v>
      </c>
      <c r="J5322">
        <v>3</v>
      </c>
      <c r="K5322" t="s">
        <v>18445</v>
      </c>
      <c r="L5322" t="s">
        <v>18446</v>
      </c>
    </row>
    <row r="5323" spans="1:12" x14ac:dyDescent="0.3">
      <c r="A5323" t="s">
        <v>18447</v>
      </c>
      <c r="B5323" t="s">
        <v>18448</v>
      </c>
      <c r="C5323" t="s">
        <v>14</v>
      </c>
      <c r="D5323">
        <v>39.953485999999998</v>
      </c>
      <c r="E5323">
        <v>-75.156575000000004</v>
      </c>
      <c r="F5323" t="s">
        <v>18449</v>
      </c>
      <c r="G5323">
        <v>302</v>
      </c>
      <c r="H5323">
        <v>3.5</v>
      </c>
      <c r="I5323" t="s">
        <v>18450</v>
      </c>
      <c r="J5323">
        <v>4</v>
      </c>
      <c r="K5323" t="s">
        <v>18451</v>
      </c>
      <c r="L5323" t="s">
        <v>18452</v>
      </c>
    </row>
    <row r="5324" spans="1:12" x14ac:dyDescent="0.3">
      <c r="A5324" t="s">
        <v>18447</v>
      </c>
      <c r="B5324" t="s">
        <v>18448</v>
      </c>
      <c r="C5324" t="s">
        <v>14</v>
      </c>
      <c r="D5324">
        <v>39.953485999999998</v>
      </c>
      <c r="E5324">
        <v>-75.156575000000004</v>
      </c>
      <c r="F5324" t="s">
        <v>18449</v>
      </c>
      <c r="G5324">
        <v>302</v>
      </c>
      <c r="H5324">
        <v>3.5</v>
      </c>
      <c r="I5324" t="e">
        <f>-3-it-kxlJl5ub81jhf7DA</f>
        <v>#NAME?</v>
      </c>
      <c r="J5324">
        <v>4</v>
      </c>
      <c r="K5324" t="s">
        <v>18453</v>
      </c>
      <c r="L5324" t="s">
        <v>18454</v>
      </c>
    </row>
    <row r="5325" spans="1:12" x14ac:dyDescent="0.3">
      <c r="A5325" t="s">
        <v>18447</v>
      </c>
      <c r="B5325" t="s">
        <v>18448</v>
      </c>
      <c r="C5325" t="s">
        <v>14</v>
      </c>
      <c r="D5325">
        <v>39.953485999999998</v>
      </c>
      <c r="E5325">
        <v>-75.156575000000004</v>
      </c>
      <c r="F5325" t="s">
        <v>18449</v>
      </c>
      <c r="G5325">
        <v>302</v>
      </c>
      <c r="H5325">
        <v>3.5</v>
      </c>
      <c r="I5325" t="s">
        <v>18455</v>
      </c>
      <c r="J5325">
        <v>4</v>
      </c>
      <c r="K5325" t="s">
        <v>18456</v>
      </c>
      <c r="L5325" t="s">
        <v>18457</v>
      </c>
    </row>
    <row r="5326" spans="1:12" x14ac:dyDescent="0.3">
      <c r="A5326" t="s">
        <v>18447</v>
      </c>
      <c r="B5326" t="s">
        <v>18448</v>
      </c>
      <c r="C5326" t="s">
        <v>14</v>
      </c>
      <c r="D5326">
        <v>39.953485999999998</v>
      </c>
      <c r="E5326">
        <v>-75.156575000000004</v>
      </c>
      <c r="F5326" t="s">
        <v>18449</v>
      </c>
      <c r="G5326">
        <v>302</v>
      </c>
      <c r="H5326">
        <v>3.5</v>
      </c>
      <c r="I5326" t="s">
        <v>18458</v>
      </c>
      <c r="J5326">
        <v>2</v>
      </c>
      <c r="K5326" t="s">
        <v>18459</v>
      </c>
      <c r="L5326" t="s">
        <v>18460</v>
      </c>
    </row>
    <row r="5327" spans="1:12" x14ac:dyDescent="0.3">
      <c r="A5327" t="s">
        <v>18447</v>
      </c>
      <c r="B5327" t="s">
        <v>18448</v>
      </c>
      <c r="C5327" t="s">
        <v>14</v>
      </c>
      <c r="D5327">
        <v>39.953485999999998</v>
      </c>
      <c r="E5327">
        <v>-75.156575000000004</v>
      </c>
      <c r="F5327" t="s">
        <v>18449</v>
      </c>
      <c r="G5327">
        <v>302</v>
      </c>
      <c r="H5327">
        <v>3.5</v>
      </c>
      <c r="I5327" t="s">
        <v>18461</v>
      </c>
      <c r="J5327">
        <v>5</v>
      </c>
      <c r="K5327" t="s">
        <v>18462</v>
      </c>
      <c r="L5327" t="s">
        <v>18463</v>
      </c>
    </row>
    <row r="5328" spans="1:12" x14ac:dyDescent="0.3">
      <c r="A5328" t="s">
        <v>18447</v>
      </c>
      <c r="B5328" t="s">
        <v>18448</v>
      </c>
      <c r="C5328" t="s">
        <v>14</v>
      </c>
      <c r="D5328">
        <v>39.953485999999998</v>
      </c>
      <c r="E5328">
        <v>-75.156575000000004</v>
      </c>
      <c r="F5328" t="s">
        <v>18449</v>
      </c>
      <c r="G5328">
        <v>302</v>
      </c>
      <c r="H5328">
        <v>3.5</v>
      </c>
      <c r="I5328" t="s">
        <v>18464</v>
      </c>
      <c r="J5328">
        <v>5</v>
      </c>
      <c r="K5328" t="s">
        <v>18465</v>
      </c>
      <c r="L5328" t="s">
        <v>18466</v>
      </c>
    </row>
    <row r="5329" spans="1:12" x14ac:dyDescent="0.3">
      <c r="A5329" t="s">
        <v>18447</v>
      </c>
      <c r="B5329" t="s">
        <v>18448</v>
      </c>
      <c r="C5329" t="s">
        <v>14</v>
      </c>
      <c r="D5329">
        <v>39.953485999999998</v>
      </c>
      <c r="E5329">
        <v>-75.156575000000004</v>
      </c>
      <c r="F5329" t="s">
        <v>18449</v>
      </c>
      <c r="G5329">
        <v>302</v>
      </c>
      <c r="H5329">
        <v>3.5</v>
      </c>
      <c r="I5329" t="s">
        <v>18467</v>
      </c>
      <c r="J5329">
        <v>4</v>
      </c>
      <c r="K5329" t="s">
        <v>18468</v>
      </c>
      <c r="L5329" t="s">
        <v>18469</v>
      </c>
    </row>
    <row r="5330" spans="1:12" x14ac:dyDescent="0.3">
      <c r="A5330" t="s">
        <v>18447</v>
      </c>
      <c r="B5330" t="s">
        <v>18448</v>
      </c>
      <c r="C5330" t="s">
        <v>14</v>
      </c>
      <c r="D5330">
        <v>39.953485999999998</v>
      </c>
      <c r="E5330">
        <v>-75.156575000000004</v>
      </c>
      <c r="F5330" t="s">
        <v>18449</v>
      </c>
      <c r="G5330">
        <v>302</v>
      </c>
      <c r="H5330">
        <v>3.5</v>
      </c>
      <c r="I5330" t="s">
        <v>18470</v>
      </c>
      <c r="J5330">
        <v>5</v>
      </c>
      <c r="K5330" t="s">
        <v>18471</v>
      </c>
      <c r="L5330" t="s">
        <v>18472</v>
      </c>
    </row>
    <row r="5331" spans="1:12" x14ac:dyDescent="0.3">
      <c r="A5331" t="s">
        <v>18447</v>
      </c>
      <c r="B5331" t="s">
        <v>18448</v>
      </c>
      <c r="C5331" t="s">
        <v>14</v>
      </c>
      <c r="D5331">
        <v>39.953485999999998</v>
      </c>
      <c r="E5331">
        <v>-75.156575000000004</v>
      </c>
      <c r="F5331" t="s">
        <v>18449</v>
      </c>
      <c r="G5331">
        <v>302</v>
      </c>
      <c r="H5331">
        <v>3.5</v>
      </c>
      <c r="I5331" t="s">
        <v>18473</v>
      </c>
      <c r="J5331">
        <v>4</v>
      </c>
      <c r="L5331" t="s">
        <v>13189</v>
      </c>
    </row>
    <row r="5332" spans="1:12" x14ac:dyDescent="0.3">
      <c r="A5332" t="s">
        <v>18447</v>
      </c>
      <c r="B5332" t="s">
        <v>18448</v>
      </c>
      <c r="C5332" t="s">
        <v>14</v>
      </c>
      <c r="D5332">
        <v>39.953485999999998</v>
      </c>
      <c r="E5332">
        <v>-75.156575000000004</v>
      </c>
      <c r="F5332" t="s">
        <v>18449</v>
      </c>
      <c r="G5332">
        <v>302</v>
      </c>
      <c r="H5332">
        <v>3.5</v>
      </c>
      <c r="I5332" t="s">
        <v>18474</v>
      </c>
      <c r="J5332">
        <v>4</v>
      </c>
      <c r="K5332" t="s">
        <v>18475</v>
      </c>
      <c r="L5332" t="s">
        <v>4696</v>
      </c>
    </row>
    <row r="5333" spans="1:12" x14ac:dyDescent="0.3">
      <c r="A5333" t="s">
        <v>18476</v>
      </c>
      <c r="B5333" t="s">
        <v>18477</v>
      </c>
      <c r="C5333" t="s">
        <v>14</v>
      </c>
      <c r="D5333">
        <v>39.951876800000001</v>
      </c>
      <c r="E5333">
        <v>-75.173801999999995</v>
      </c>
      <c r="F5333" t="s">
        <v>18478</v>
      </c>
      <c r="G5333">
        <v>302</v>
      </c>
      <c r="H5333">
        <v>3.5</v>
      </c>
      <c r="I5333" t="s">
        <v>18479</v>
      </c>
      <c r="J5333">
        <v>5</v>
      </c>
      <c r="K5333" t="s">
        <v>18480</v>
      </c>
      <c r="L5333" t="s">
        <v>18481</v>
      </c>
    </row>
    <row r="5334" spans="1:12" x14ac:dyDescent="0.3">
      <c r="A5334" t="s">
        <v>18476</v>
      </c>
      <c r="B5334" t="s">
        <v>18477</v>
      </c>
      <c r="C5334" t="s">
        <v>14</v>
      </c>
      <c r="D5334">
        <v>39.951876800000001</v>
      </c>
      <c r="E5334">
        <v>-75.173801999999995</v>
      </c>
      <c r="F5334" t="s">
        <v>18478</v>
      </c>
      <c r="G5334">
        <v>302</v>
      </c>
      <c r="H5334">
        <v>3.5</v>
      </c>
      <c r="I5334" t="s">
        <v>18482</v>
      </c>
      <c r="J5334">
        <v>5</v>
      </c>
      <c r="L5334" t="s">
        <v>18483</v>
      </c>
    </row>
    <row r="5335" spans="1:12" x14ac:dyDescent="0.3">
      <c r="A5335" t="s">
        <v>18476</v>
      </c>
      <c r="B5335" t="s">
        <v>18477</v>
      </c>
      <c r="C5335" t="s">
        <v>14</v>
      </c>
      <c r="D5335">
        <v>39.951876800000001</v>
      </c>
      <c r="E5335">
        <v>-75.173801999999995</v>
      </c>
      <c r="F5335" t="s">
        <v>18478</v>
      </c>
      <c r="G5335">
        <v>302</v>
      </c>
      <c r="H5335">
        <v>3.5</v>
      </c>
      <c r="I5335" t="s">
        <v>18484</v>
      </c>
      <c r="J5335">
        <v>1</v>
      </c>
      <c r="K5335" t="s">
        <v>18485</v>
      </c>
      <c r="L5335" t="s">
        <v>18486</v>
      </c>
    </row>
    <row r="5336" spans="1:12" x14ac:dyDescent="0.3">
      <c r="A5336" t="s">
        <v>18476</v>
      </c>
      <c r="B5336" t="s">
        <v>18477</v>
      </c>
      <c r="C5336" t="s">
        <v>14</v>
      </c>
      <c r="D5336">
        <v>39.951876800000001</v>
      </c>
      <c r="E5336">
        <v>-75.173801999999995</v>
      </c>
      <c r="F5336" t="s">
        <v>18478</v>
      </c>
      <c r="G5336">
        <v>302</v>
      </c>
      <c r="H5336">
        <v>3.5</v>
      </c>
      <c r="I5336" t="s">
        <v>18487</v>
      </c>
      <c r="J5336">
        <v>4</v>
      </c>
      <c r="L5336" t="s">
        <v>6226</v>
      </c>
    </row>
    <row r="5337" spans="1:12" x14ac:dyDescent="0.3">
      <c r="A5337" t="s">
        <v>18476</v>
      </c>
      <c r="B5337" t="s">
        <v>18477</v>
      </c>
      <c r="C5337" t="s">
        <v>14</v>
      </c>
      <c r="D5337">
        <v>39.951876800000001</v>
      </c>
      <c r="E5337">
        <v>-75.173801999999995</v>
      </c>
      <c r="F5337" t="s">
        <v>18478</v>
      </c>
      <c r="G5337">
        <v>302</v>
      </c>
      <c r="H5337">
        <v>3.5</v>
      </c>
      <c r="I5337" t="s">
        <v>18488</v>
      </c>
      <c r="J5337">
        <v>4</v>
      </c>
      <c r="K5337" t="s">
        <v>18489</v>
      </c>
      <c r="L5337" t="s">
        <v>18490</v>
      </c>
    </row>
    <row r="5338" spans="1:12" x14ac:dyDescent="0.3">
      <c r="A5338" t="s">
        <v>18476</v>
      </c>
      <c r="B5338" t="s">
        <v>18477</v>
      </c>
      <c r="C5338" t="s">
        <v>14</v>
      </c>
      <c r="D5338">
        <v>39.951876800000001</v>
      </c>
      <c r="E5338">
        <v>-75.173801999999995</v>
      </c>
      <c r="F5338" t="s">
        <v>18478</v>
      </c>
      <c r="G5338">
        <v>302</v>
      </c>
      <c r="H5338">
        <v>3.5</v>
      </c>
      <c r="I5338" t="s">
        <v>18491</v>
      </c>
      <c r="J5338">
        <v>5</v>
      </c>
      <c r="K5338" t="s">
        <v>18492</v>
      </c>
      <c r="L5338" t="s">
        <v>18493</v>
      </c>
    </row>
    <row r="5339" spans="1:12" x14ac:dyDescent="0.3">
      <c r="A5339" t="s">
        <v>18476</v>
      </c>
      <c r="B5339" t="s">
        <v>18477</v>
      </c>
      <c r="C5339" t="s">
        <v>14</v>
      </c>
      <c r="D5339">
        <v>39.951876800000001</v>
      </c>
      <c r="E5339">
        <v>-75.173801999999995</v>
      </c>
      <c r="F5339" t="s">
        <v>18478</v>
      </c>
      <c r="G5339">
        <v>302</v>
      </c>
      <c r="H5339">
        <v>3.5</v>
      </c>
      <c r="I5339" t="s">
        <v>18494</v>
      </c>
      <c r="J5339">
        <v>3</v>
      </c>
      <c r="L5339" t="s">
        <v>11349</v>
      </c>
    </row>
    <row r="5340" spans="1:12" x14ac:dyDescent="0.3">
      <c r="A5340" t="s">
        <v>18476</v>
      </c>
      <c r="B5340" t="s">
        <v>18477</v>
      </c>
      <c r="C5340" t="s">
        <v>14</v>
      </c>
      <c r="D5340">
        <v>39.951876800000001</v>
      </c>
      <c r="E5340">
        <v>-75.173801999999995</v>
      </c>
      <c r="F5340" t="s">
        <v>18478</v>
      </c>
      <c r="G5340">
        <v>302</v>
      </c>
      <c r="H5340">
        <v>3.5</v>
      </c>
      <c r="I5340" t="s">
        <v>18495</v>
      </c>
      <c r="J5340">
        <v>5</v>
      </c>
      <c r="K5340" t="s">
        <v>18496</v>
      </c>
      <c r="L5340" t="s">
        <v>10162</v>
      </c>
    </row>
    <row r="5341" spans="1:12" x14ac:dyDescent="0.3">
      <c r="A5341" t="s">
        <v>18476</v>
      </c>
      <c r="B5341" t="s">
        <v>18477</v>
      </c>
      <c r="C5341" t="s">
        <v>14</v>
      </c>
      <c r="D5341">
        <v>39.951876800000001</v>
      </c>
      <c r="E5341">
        <v>-75.173801999999995</v>
      </c>
      <c r="F5341" t="s">
        <v>18478</v>
      </c>
      <c r="G5341">
        <v>302</v>
      </c>
      <c r="H5341">
        <v>3.5</v>
      </c>
      <c r="I5341" t="s">
        <v>18497</v>
      </c>
      <c r="J5341">
        <v>1</v>
      </c>
      <c r="K5341" t="s">
        <v>18498</v>
      </c>
      <c r="L5341" t="s">
        <v>18499</v>
      </c>
    </row>
    <row r="5342" spans="1:12" x14ac:dyDescent="0.3">
      <c r="A5342" t="s">
        <v>18476</v>
      </c>
      <c r="B5342" t="s">
        <v>18477</v>
      </c>
      <c r="C5342" t="s">
        <v>14</v>
      </c>
      <c r="D5342">
        <v>39.951876800000001</v>
      </c>
      <c r="E5342">
        <v>-75.173801999999995</v>
      </c>
      <c r="F5342" t="s">
        <v>18478</v>
      </c>
      <c r="G5342">
        <v>302</v>
      </c>
      <c r="H5342">
        <v>3.5</v>
      </c>
      <c r="I5342" t="s">
        <v>18500</v>
      </c>
      <c r="J5342">
        <v>5</v>
      </c>
      <c r="K5342" t="s">
        <v>18501</v>
      </c>
      <c r="L5342" t="s">
        <v>18502</v>
      </c>
    </row>
    <row r="5343" spans="1:12" x14ac:dyDescent="0.3">
      <c r="A5343" t="s">
        <v>18503</v>
      </c>
      <c r="B5343" t="s">
        <v>18504</v>
      </c>
      <c r="C5343" t="s">
        <v>14</v>
      </c>
      <c r="D5343">
        <v>39.946905120099998</v>
      </c>
      <c r="E5343">
        <v>-75.144092372599999</v>
      </c>
      <c r="F5343" t="s">
        <v>18505</v>
      </c>
      <c r="G5343">
        <v>302</v>
      </c>
      <c r="H5343">
        <v>4</v>
      </c>
      <c r="I5343" t="s">
        <v>18506</v>
      </c>
      <c r="J5343">
        <v>4</v>
      </c>
      <c r="K5343" t="s">
        <v>18507</v>
      </c>
      <c r="L5343" t="s">
        <v>8806</v>
      </c>
    </row>
    <row r="5344" spans="1:12" x14ac:dyDescent="0.3">
      <c r="A5344" t="s">
        <v>18503</v>
      </c>
      <c r="B5344" t="s">
        <v>18504</v>
      </c>
      <c r="C5344" t="s">
        <v>14</v>
      </c>
      <c r="D5344">
        <v>39.946905120099998</v>
      </c>
      <c r="E5344">
        <v>-75.144092372599999</v>
      </c>
      <c r="F5344" t="s">
        <v>18505</v>
      </c>
      <c r="G5344">
        <v>302</v>
      </c>
      <c r="H5344">
        <v>4</v>
      </c>
      <c r="I5344" t="s">
        <v>18508</v>
      </c>
      <c r="J5344">
        <v>3</v>
      </c>
      <c r="K5344" t="s">
        <v>18509</v>
      </c>
      <c r="L5344" t="s">
        <v>18510</v>
      </c>
    </row>
    <row r="5345" spans="1:20" x14ac:dyDescent="0.3">
      <c r="A5345" t="s">
        <v>18503</v>
      </c>
      <c r="B5345" t="s">
        <v>18504</v>
      </c>
      <c r="C5345" t="s">
        <v>14</v>
      </c>
      <c r="D5345">
        <v>39.946905120099998</v>
      </c>
      <c r="E5345">
        <v>-75.144092372599999</v>
      </c>
      <c r="F5345" t="s">
        <v>18505</v>
      </c>
      <c r="G5345">
        <v>302</v>
      </c>
      <c r="H5345">
        <v>4</v>
      </c>
      <c r="I5345" t="s">
        <v>18511</v>
      </c>
      <c r="J5345">
        <v>4</v>
      </c>
      <c r="K5345" t="s">
        <v>18512</v>
      </c>
      <c r="L5345" t="s">
        <v>18513</v>
      </c>
    </row>
    <row r="5346" spans="1:20" x14ac:dyDescent="0.3">
      <c r="A5346" t="s">
        <v>18503</v>
      </c>
      <c r="B5346" t="s">
        <v>18504</v>
      </c>
      <c r="C5346" t="s">
        <v>14</v>
      </c>
      <c r="D5346">
        <v>39.946905120099998</v>
      </c>
      <c r="E5346">
        <v>-75.144092372599999</v>
      </c>
      <c r="F5346" t="s">
        <v>18505</v>
      </c>
      <c r="G5346">
        <v>302</v>
      </c>
      <c r="H5346">
        <v>4</v>
      </c>
      <c r="I5346" t="s">
        <v>18514</v>
      </c>
      <c r="J5346">
        <v>2</v>
      </c>
      <c r="K5346" t="s">
        <v>18515</v>
      </c>
      <c r="L5346" t="s">
        <v>18516</v>
      </c>
    </row>
    <row r="5347" spans="1:20" x14ac:dyDescent="0.3">
      <c r="A5347" t="s">
        <v>18503</v>
      </c>
      <c r="B5347" t="s">
        <v>18504</v>
      </c>
      <c r="C5347" t="s">
        <v>14</v>
      </c>
      <c r="D5347">
        <v>39.946905120099998</v>
      </c>
      <c r="E5347">
        <v>-75.144092372599999</v>
      </c>
      <c r="F5347" t="s">
        <v>18505</v>
      </c>
      <c r="G5347">
        <v>302</v>
      </c>
      <c r="H5347">
        <v>4</v>
      </c>
      <c r="I5347" t="s">
        <v>18517</v>
      </c>
      <c r="J5347">
        <v>4</v>
      </c>
      <c r="K5347" t="s">
        <v>18518</v>
      </c>
      <c r="L5347" t="s">
        <v>18519</v>
      </c>
    </row>
    <row r="5348" spans="1:20" x14ac:dyDescent="0.3">
      <c r="A5348" t="s">
        <v>18503</v>
      </c>
      <c r="B5348" t="s">
        <v>18504</v>
      </c>
      <c r="C5348" t="s">
        <v>14</v>
      </c>
      <c r="D5348">
        <v>39.946905120099998</v>
      </c>
      <c r="E5348">
        <v>-75.144092372599999</v>
      </c>
      <c r="F5348" t="s">
        <v>18505</v>
      </c>
      <c r="G5348">
        <v>302</v>
      </c>
      <c r="H5348">
        <v>4</v>
      </c>
      <c r="I5348" t="s">
        <v>18520</v>
      </c>
      <c r="J5348">
        <v>1</v>
      </c>
      <c r="K5348" t="s">
        <v>18521</v>
      </c>
      <c r="L5348" t="s">
        <v>18522</v>
      </c>
    </row>
    <row r="5349" spans="1:20" x14ac:dyDescent="0.3">
      <c r="A5349" t="s">
        <v>18503</v>
      </c>
      <c r="B5349" t="s">
        <v>18504</v>
      </c>
      <c r="C5349" t="s">
        <v>14</v>
      </c>
      <c r="D5349">
        <v>39.946905120099998</v>
      </c>
      <c r="E5349">
        <v>-75.144092372599999</v>
      </c>
      <c r="F5349" t="s">
        <v>18505</v>
      </c>
      <c r="G5349">
        <v>302</v>
      </c>
      <c r="H5349">
        <v>4</v>
      </c>
      <c r="I5349" t="s">
        <v>18523</v>
      </c>
      <c r="J5349">
        <v>3</v>
      </c>
      <c r="K5349" t="s">
        <v>18524</v>
      </c>
      <c r="L5349" t="s">
        <v>1724</v>
      </c>
    </row>
    <row r="5350" spans="1:20" x14ac:dyDescent="0.3">
      <c r="A5350" t="s">
        <v>18503</v>
      </c>
      <c r="B5350" t="s">
        <v>18504</v>
      </c>
      <c r="C5350" t="s">
        <v>14</v>
      </c>
      <c r="D5350">
        <v>39.946905120099998</v>
      </c>
      <c r="E5350">
        <v>-75.144092372599999</v>
      </c>
      <c r="F5350" t="s">
        <v>18505</v>
      </c>
      <c r="G5350">
        <v>302</v>
      </c>
      <c r="H5350">
        <v>4</v>
      </c>
      <c r="I5350" t="s">
        <v>18525</v>
      </c>
      <c r="J5350">
        <v>5</v>
      </c>
      <c r="K5350" t="s">
        <v>18526</v>
      </c>
      <c r="L5350" t="s">
        <v>18527</v>
      </c>
    </row>
    <row r="5351" spans="1:20" x14ac:dyDescent="0.3">
      <c r="A5351" t="s">
        <v>18503</v>
      </c>
      <c r="B5351" t="s">
        <v>18504</v>
      </c>
      <c r="C5351" t="s">
        <v>14</v>
      </c>
      <c r="D5351">
        <v>39.946905120099998</v>
      </c>
      <c r="E5351">
        <v>-75.144092372599999</v>
      </c>
      <c r="F5351" t="s">
        <v>18505</v>
      </c>
      <c r="G5351">
        <v>302</v>
      </c>
      <c r="H5351">
        <v>4</v>
      </c>
      <c r="I5351" t="s">
        <v>18528</v>
      </c>
      <c r="J5351">
        <v>4</v>
      </c>
      <c r="K5351" t="s">
        <v>18529</v>
      </c>
      <c r="L5351" t="s">
        <v>18530</v>
      </c>
      <c r="M5351" t="s">
        <v>18531</v>
      </c>
      <c r="N5351" t="s">
        <v>18532</v>
      </c>
      <c r="O5351" t="s">
        <v>18533</v>
      </c>
      <c r="P5351" t="s">
        <v>18534</v>
      </c>
      <c r="Q5351" t="s">
        <v>18535</v>
      </c>
      <c r="R5351" t="s">
        <v>18536</v>
      </c>
      <c r="S5351" t="s">
        <v>18537</v>
      </c>
      <c r="T5351" t="s">
        <v>18538</v>
      </c>
    </row>
    <row r="5352" spans="1:20" x14ac:dyDescent="0.3">
      <c r="A5352" t="s">
        <v>18503</v>
      </c>
      <c r="B5352" t="s">
        <v>18504</v>
      </c>
      <c r="C5352" t="s">
        <v>14</v>
      </c>
      <c r="D5352">
        <v>39.946905120099998</v>
      </c>
      <c r="E5352">
        <v>-75.144092372599999</v>
      </c>
      <c r="F5352" t="s">
        <v>18505</v>
      </c>
      <c r="G5352">
        <v>302</v>
      </c>
      <c r="H5352">
        <v>4</v>
      </c>
      <c r="I5352" t="s">
        <v>18539</v>
      </c>
      <c r="J5352">
        <v>2</v>
      </c>
      <c r="K5352" t="s">
        <v>18540</v>
      </c>
      <c r="L5352" t="s">
        <v>18541</v>
      </c>
    </row>
    <row r="5353" spans="1:20" x14ac:dyDescent="0.3">
      <c r="A5353" t="s">
        <v>18542</v>
      </c>
      <c r="B5353" t="s">
        <v>18543</v>
      </c>
      <c r="C5353" t="s">
        <v>14</v>
      </c>
      <c r="D5353">
        <v>39.948948700000003</v>
      </c>
      <c r="E5353">
        <v>-75.169531699999993</v>
      </c>
      <c r="F5353" t="s">
        <v>18544</v>
      </c>
      <c r="G5353">
        <v>302</v>
      </c>
      <c r="H5353">
        <v>4</v>
      </c>
      <c r="I5353" t="s">
        <v>18545</v>
      </c>
      <c r="J5353">
        <v>5</v>
      </c>
      <c r="K5353" t="s">
        <v>18546</v>
      </c>
      <c r="L5353" t="s">
        <v>18547</v>
      </c>
    </row>
    <row r="5354" spans="1:20" x14ac:dyDescent="0.3">
      <c r="A5354" t="s">
        <v>18542</v>
      </c>
      <c r="B5354" t="s">
        <v>18543</v>
      </c>
      <c r="C5354" t="s">
        <v>14</v>
      </c>
      <c r="D5354">
        <v>39.948948700000003</v>
      </c>
      <c r="E5354">
        <v>-75.169531699999993</v>
      </c>
      <c r="F5354" t="s">
        <v>18544</v>
      </c>
      <c r="G5354">
        <v>302</v>
      </c>
      <c r="H5354">
        <v>4</v>
      </c>
      <c r="I5354" t="s">
        <v>18548</v>
      </c>
      <c r="J5354">
        <v>3</v>
      </c>
      <c r="K5354" t="s">
        <v>18549</v>
      </c>
      <c r="L5354" t="s">
        <v>18550</v>
      </c>
    </row>
    <row r="5355" spans="1:20" x14ac:dyDescent="0.3">
      <c r="A5355" t="s">
        <v>18542</v>
      </c>
      <c r="B5355" t="s">
        <v>18543</v>
      </c>
      <c r="C5355" t="s">
        <v>14</v>
      </c>
      <c r="D5355">
        <v>39.948948700000003</v>
      </c>
      <c r="E5355">
        <v>-75.169531699999993</v>
      </c>
      <c r="F5355" t="s">
        <v>18544</v>
      </c>
      <c r="G5355">
        <v>302</v>
      </c>
      <c r="H5355">
        <v>4</v>
      </c>
      <c r="I5355" t="s">
        <v>18551</v>
      </c>
      <c r="J5355">
        <v>2</v>
      </c>
      <c r="K5355" t="s">
        <v>18552</v>
      </c>
      <c r="L5355" t="s">
        <v>18553</v>
      </c>
    </row>
    <row r="5356" spans="1:20" x14ac:dyDescent="0.3">
      <c r="A5356" t="s">
        <v>18542</v>
      </c>
      <c r="B5356" t="s">
        <v>18543</v>
      </c>
      <c r="C5356" t="s">
        <v>14</v>
      </c>
      <c r="D5356">
        <v>39.948948700000003</v>
      </c>
      <c r="E5356">
        <v>-75.169531699999993</v>
      </c>
      <c r="F5356" t="s">
        <v>18544</v>
      </c>
      <c r="G5356">
        <v>302</v>
      </c>
      <c r="H5356">
        <v>4</v>
      </c>
      <c r="I5356" t="s">
        <v>18554</v>
      </c>
      <c r="J5356">
        <v>5</v>
      </c>
      <c r="K5356" t="s">
        <v>18555</v>
      </c>
      <c r="L5356" t="s">
        <v>18556</v>
      </c>
    </row>
    <row r="5357" spans="1:20" x14ac:dyDescent="0.3">
      <c r="A5357" t="s">
        <v>18542</v>
      </c>
      <c r="B5357" t="s">
        <v>18543</v>
      </c>
      <c r="C5357" t="s">
        <v>14</v>
      </c>
      <c r="D5357">
        <v>39.948948700000003</v>
      </c>
      <c r="E5357">
        <v>-75.169531699999993</v>
      </c>
      <c r="F5357" t="s">
        <v>18544</v>
      </c>
      <c r="G5357">
        <v>302</v>
      </c>
      <c r="H5357">
        <v>4</v>
      </c>
      <c r="I5357" t="s">
        <v>18557</v>
      </c>
      <c r="J5357">
        <v>5</v>
      </c>
      <c r="K5357" t="s">
        <v>18558</v>
      </c>
      <c r="L5357" t="s">
        <v>18559</v>
      </c>
    </row>
    <row r="5358" spans="1:20" x14ac:dyDescent="0.3">
      <c r="A5358" t="s">
        <v>18542</v>
      </c>
      <c r="B5358" t="s">
        <v>18543</v>
      </c>
      <c r="C5358" t="s">
        <v>14</v>
      </c>
      <c r="D5358">
        <v>39.948948700000003</v>
      </c>
      <c r="E5358">
        <v>-75.169531699999993</v>
      </c>
      <c r="F5358" t="s">
        <v>18544</v>
      </c>
      <c r="G5358">
        <v>302</v>
      </c>
      <c r="H5358">
        <v>4</v>
      </c>
      <c r="I5358" t="s">
        <v>18560</v>
      </c>
      <c r="J5358">
        <v>5</v>
      </c>
      <c r="K5358" t="s">
        <v>18561</v>
      </c>
      <c r="L5358" t="s">
        <v>18562</v>
      </c>
    </row>
    <row r="5359" spans="1:20" x14ac:dyDescent="0.3">
      <c r="A5359" t="s">
        <v>18542</v>
      </c>
      <c r="B5359" t="s">
        <v>18543</v>
      </c>
      <c r="C5359" t="s">
        <v>14</v>
      </c>
      <c r="D5359">
        <v>39.948948700000003</v>
      </c>
      <c r="E5359">
        <v>-75.169531699999993</v>
      </c>
      <c r="F5359" t="s">
        <v>18544</v>
      </c>
      <c r="G5359">
        <v>302</v>
      </c>
      <c r="H5359">
        <v>4</v>
      </c>
      <c r="I5359" t="s">
        <v>18563</v>
      </c>
      <c r="J5359">
        <v>1</v>
      </c>
      <c r="K5359" t="s">
        <v>18564</v>
      </c>
      <c r="L5359" t="s">
        <v>18565</v>
      </c>
    </row>
    <row r="5360" spans="1:20" x14ac:dyDescent="0.3">
      <c r="A5360" t="s">
        <v>18542</v>
      </c>
      <c r="B5360" t="s">
        <v>18543</v>
      </c>
      <c r="C5360" t="s">
        <v>14</v>
      </c>
      <c r="D5360">
        <v>39.948948700000003</v>
      </c>
      <c r="E5360">
        <v>-75.169531699999993</v>
      </c>
      <c r="F5360" t="s">
        <v>18544</v>
      </c>
      <c r="G5360">
        <v>302</v>
      </c>
      <c r="H5360">
        <v>4</v>
      </c>
      <c r="I5360" t="s">
        <v>18566</v>
      </c>
      <c r="J5360">
        <v>5</v>
      </c>
      <c r="K5360" t="s">
        <v>18567</v>
      </c>
      <c r="L5360" t="s">
        <v>18568</v>
      </c>
    </row>
    <row r="5361" spans="1:18" x14ac:dyDescent="0.3">
      <c r="A5361" t="s">
        <v>18542</v>
      </c>
      <c r="B5361" t="s">
        <v>18543</v>
      </c>
      <c r="C5361" t="s">
        <v>14</v>
      </c>
      <c r="D5361">
        <v>39.948948700000003</v>
      </c>
      <c r="E5361">
        <v>-75.169531699999993</v>
      </c>
      <c r="F5361" t="s">
        <v>18544</v>
      </c>
      <c r="G5361">
        <v>302</v>
      </c>
      <c r="H5361">
        <v>4</v>
      </c>
      <c r="I5361" t="s">
        <v>18569</v>
      </c>
      <c r="J5361">
        <v>3</v>
      </c>
      <c r="K5361" t="s">
        <v>18570</v>
      </c>
      <c r="L5361" t="s">
        <v>18571</v>
      </c>
    </row>
    <row r="5362" spans="1:18" x14ac:dyDescent="0.3">
      <c r="A5362" t="s">
        <v>18542</v>
      </c>
      <c r="B5362" t="s">
        <v>18543</v>
      </c>
      <c r="C5362" t="s">
        <v>14</v>
      </c>
      <c r="D5362">
        <v>39.948948700000003</v>
      </c>
      <c r="E5362">
        <v>-75.169531699999993</v>
      </c>
      <c r="F5362" t="s">
        <v>18544</v>
      </c>
      <c r="G5362">
        <v>302</v>
      </c>
      <c r="H5362">
        <v>4</v>
      </c>
      <c r="I5362" t="s">
        <v>18572</v>
      </c>
      <c r="J5362">
        <v>5</v>
      </c>
      <c r="L5362" t="s">
        <v>18573</v>
      </c>
    </row>
    <row r="5363" spans="1:18" x14ac:dyDescent="0.3">
      <c r="A5363" t="s">
        <v>18574</v>
      </c>
      <c r="B5363" t="s">
        <v>10546</v>
      </c>
      <c r="C5363" t="s">
        <v>14</v>
      </c>
      <c r="D5363">
        <v>39.950913999999997</v>
      </c>
      <c r="E5363">
        <v>-75.166417300000006</v>
      </c>
      <c r="F5363" t="s">
        <v>18575</v>
      </c>
      <c r="G5363">
        <v>301</v>
      </c>
      <c r="H5363">
        <v>4</v>
      </c>
      <c r="I5363" t="s">
        <v>18576</v>
      </c>
      <c r="J5363">
        <v>4</v>
      </c>
      <c r="K5363" t="s">
        <v>18577</v>
      </c>
      <c r="L5363" t="s">
        <v>17616</v>
      </c>
    </row>
    <row r="5364" spans="1:18" x14ac:dyDescent="0.3">
      <c r="A5364" t="s">
        <v>18574</v>
      </c>
      <c r="B5364" t="s">
        <v>10546</v>
      </c>
      <c r="C5364" t="s">
        <v>14</v>
      </c>
      <c r="D5364">
        <v>39.950913999999997</v>
      </c>
      <c r="E5364">
        <v>-75.166417300000006</v>
      </c>
      <c r="F5364" t="s">
        <v>18575</v>
      </c>
      <c r="G5364">
        <v>301</v>
      </c>
      <c r="H5364">
        <v>4</v>
      </c>
      <c r="I5364" t="s">
        <v>18578</v>
      </c>
      <c r="J5364">
        <v>5</v>
      </c>
      <c r="L5364" t="s">
        <v>18579</v>
      </c>
    </row>
    <row r="5365" spans="1:18" x14ac:dyDescent="0.3">
      <c r="A5365" t="s">
        <v>18574</v>
      </c>
      <c r="B5365" t="s">
        <v>10546</v>
      </c>
      <c r="C5365" t="s">
        <v>14</v>
      </c>
      <c r="D5365">
        <v>39.950913999999997</v>
      </c>
      <c r="E5365">
        <v>-75.166417300000006</v>
      </c>
      <c r="F5365" t="s">
        <v>18575</v>
      </c>
      <c r="G5365">
        <v>301</v>
      </c>
      <c r="H5365">
        <v>4</v>
      </c>
      <c r="I5365" t="s">
        <v>18580</v>
      </c>
      <c r="J5365">
        <v>5</v>
      </c>
      <c r="K5365" t="s">
        <v>18581</v>
      </c>
      <c r="L5365" t="s">
        <v>18582</v>
      </c>
    </row>
    <row r="5366" spans="1:18" x14ac:dyDescent="0.3">
      <c r="A5366" t="s">
        <v>18574</v>
      </c>
      <c r="B5366" t="s">
        <v>10546</v>
      </c>
      <c r="C5366" t="s">
        <v>14</v>
      </c>
      <c r="D5366">
        <v>39.950913999999997</v>
      </c>
      <c r="E5366">
        <v>-75.166417300000006</v>
      </c>
      <c r="F5366" t="s">
        <v>18575</v>
      </c>
      <c r="G5366">
        <v>301</v>
      </c>
      <c r="H5366">
        <v>4</v>
      </c>
      <c r="I5366" t="s">
        <v>18583</v>
      </c>
      <c r="J5366">
        <v>4</v>
      </c>
      <c r="L5366" t="s">
        <v>16651</v>
      </c>
    </row>
    <row r="5367" spans="1:18" x14ac:dyDescent="0.3">
      <c r="A5367" t="s">
        <v>18574</v>
      </c>
      <c r="B5367" t="s">
        <v>10546</v>
      </c>
      <c r="C5367" t="s">
        <v>14</v>
      </c>
      <c r="D5367">
        <v>39.950913999999997</v>
      </c>
      <c r="E5367">
        <v>-75.166417300000006</v>
      </c>
      <c r="F5367" t="s">
        <v>18575</v>
      </c>
      <c r="G5367">
        <v>301</v>
      </c>
      <c r="H5367">
        <v>4</v>
      </c>
      <c r="I5367" t="s">
        <v>18584</v>
      </c>
      <c r="J5367">
        <v>2</v>
      </c>
      <c r="K5367" t="s">
        <v>18585</v>
      </c>
      <c r="L5367" t="s">
        <v>18586</v>
      </c>
    </row>
    <row r="5368" spans="1:18" x14ac:dyDescent="0.3">
      <c r="A5368" t="s">
        <v>18574</v>
      </c>
      <c r="B5368" t="s">
        <v>10546</v>
      </c>
      <c r="C5368" t="s">
        <v>14</v>
      </c>
      <c r="D5368">
        <v>39.950913999999997</v>
      </c>
      <c r="E5368">
        <v>-75.166417300000006</v>
      </c>
      <c r="F5368" t="s">
        <v>18575</v>
      </c>
      <c r="G5368">
        <v>301</v>
      </c>
      <c r="H5368">
        <v>4</v>
      </c>
      <c r="I5368" t="s">
        <v>18587</v>
      </c>
      <c r="J5368">
        <v>5</v>
      </c>
      <c r="K5368" t="s">
        <v>18588</v>
      </c>
      <c r="L5368" t="s">
        <v>18589</v>
      </c>
    </row>
    <row r="5369" spans="1:18" x14ac:dyDescent="0.3">
      <c r="A5369" t="s">
        <v>18574</v>
      </c>
      <c r="B5369" t="s">
        <v>10546</v>
      </c>
      <c r="C5369" t="s">
        <v>14</v>
      </c>
      <c r="D5369">
        <v>39.950913999999997</v>
      </c>
      <c r="E5369">
        <v>-75.166417300000006</v>
      </c>
      <c r="F5369" t="s">
        <v>18575</v>
      </c>
      <c r="G5369">
        <v>301</v>
      </c>
      <c r="H5369">
        <v>4</v>
      </c>
      <c r="I5369" t="s">
        <v>18590</v>
      </c>
      <c r="J5369">
        <v>4</v>
      </c>
      <c r="K5369" t="s">
        <v>18591</v>
      </c>
      <c r="L5369" t="s">
        <v>18592</v>
      </c>
    </row>
    <row r="5370" spans="1:18" x14ac:dyDescent="0.3">
      <c r="A5370" t="s">
        <v>18574</v>
      </c>
      <c r="B5370" t="s">
        <v>10546</v>
      </c>
      <c r="C5370" t="s">
        <v>14</v>
      </c>
      <c r="D5370">
        <v>39.950913999999997</v>
      </c>
      <c r="E5370">
        <v>-75.166417300000006</v>
      </c>
      <c r="F5370" t="s">
        <v>18575</v>
      </c>
      <c r="G5370">
        <v>301</v>
      </c>
      <c r="H5370">
        <v>4</v>
      </c>
      <c r="I5370" t="s">
        <v>18593</v>
      </c>
      <c r="J5370">
        <v>5</v>
      </c>
      <c r="K5370" t="s">
        <v>18594</v>
      </c>
      <c r="L5370" t="s">
        <v>18595</v>
      </c>
    </row>
    <row r="5371" spans="1:18" x14ac:dyDescent="0.3">
      <c r="A5371" t="s">
        <v>18574</v>
      </c>
      <c r="B5371" t="s">
        <v>10546</v>
      </c>
      <c r="C5371" t="s">
        <v>14</v>
      </c>
      <c r="D5371">
        <v>39.950913999999997</v>
      </c>
      <c r="E5371">
        <v>-75.166417300000006</v>
      </c>
      <c r="F5371" t="s">
        <v>18575</v>
      </c>
      <c r="G5371">
        <v>301</v>
      </c>
      <c r="H5371">
        <v>4</v>
      </c>
      <c r="I5371" t="s">
        <v>18596</v>
      </c>
      <c r="J5371">
        <v>5</v>
      </c>
      <c r="K5371" t="s">
        <v>18597</v>
      </c>
      <c r="L5371" t="s">
        <v>18598</v>
      </c>
    </row>
    <row r="5372" spans="1:18" x14ac:dyDescent="0.3">
      <c r="A5372" t="s">
        <v>18574</v>
      </c>
      <c r="B5372" t="s">
        <v>10546</v>
      </c>
      <c r="C5372" t="s">
        <v>14</v>
      </c>
      <c r="D5372">
        <v>39.950913999999997</v>
      </c>
      <c r="E5372">
        <v>-75.166417300000006</v>
      </c>
      <c r="F5372" t="s">
        <v>18575</v>
      </c>
      <c r="G5372">
        <v>301</v>
      </c>
      <c r="H5372">
        <v>4</v>
      </c>
      <c r="I5372" t="s">
        <v>18599</v>
      </c>
      <c r="J5372">
        <v>5</v>
      </c>
      <c r="K5372" t="s">
        <v>18600</v>
      </c>
      <c r="L5372" t="s">
        <v>18601</v>
      </c>
    </row>
    <row r="5373" spans="1:18" x14ac:dyDescent="0.3">
      <c r="A5373" t="s">
        <v>18602</v>
      </c>
      <c r="B5373" t="s">
        <v>18603</v>
      </c>
      <c r="C5373" t="s">
        <v>14</v>
      </c>
      <c r="D5373">
        <v>39.947960000000002</v>
      </c>
      <c r="E5373">
        <v>-75.221980000000002</v>
      </c>
      <c r="F5373" t="s">
        <v>18604</v>
      </c>
      <c r="G5373">
        <v>301</v>
      </c>
      <c r="H5373">
        <v>4</v>
      </c>
      <c r="I5373" t="s">
        <v>18605</v>
      </c>
      <c r="J5373">
        <v>4</v>
      </c>
      <c r="K5373" t="s">
        <v>18606</v>
      </c>
      <c r="L5373" t="s">
        <v>18607</v>
      </c>
      <c r="M5373" t="s">
        <v>18608</v>
      </c>
      <c r="N5373" t="s">
        <v>18609</v>
      </c>
      <c r="O5373" t="s">
        <v>18610</v>
      </c>
      <c r="P5373" t="s">
        <v>18611</v>
      </c>
      <c r="Q5373" t="s">
        <v>18612</v>
      </c>
      <c r="R5373" t="s">
        <v>18613</v>
      </c>
    </row>
    <row r="5374" spans="1:18" x14ac:dyDescent="0.3">
      <c r="A5374" t="s">
        <v>18602</v>
      </c>
      <c r="B5374" t="s">
        <v>18603</v>
      </c>
      <c r="C5374" t="s">
        <v>14</v>
      </c>
      <c r="D5374">
        <v>39.947960000000002</v>
      </c>
      <c r="E5374">
        <v>-75.221980000000002</v>
      </c>
      <c r="F5374" t="s">
        <v>18604</v>
      </c>
      <c r="G5374">
        <v>301</v>
      </c>
      <c r="H5374">
        <v>4</v>
      </c>
      <c r="I5374" t="s">
        <v>18614</v>
      </c>
      <c r="J5374">
        <v>4</v>
      </c>
      <c r="L5374" t="s">
        <v>18615</v>
      </c>
    </row>
    <row r="5375" spans="1:18" x14ac:dyDescent="0.3">
      <c r="A5375" t="s">
        <v>18602</v>
      </c>
      <c r="B5375" t="s">
        <v>18603</v>
      </c>
      <c r="C5375" t="s">
        <v>14</v>
      </c>
      <c r="D5375">
        <v>39.947960000000002</v>
      </c>
      <c r="E5375">
        <v>-75.221980000000002</v>
      </c>
      <c r="F5375" t="s">
        <v>18604</v>
      </c>
      <c r="G5375">
        <v>301</v>
      </c>
      <c r="H5375">
        <v>4</v>
      </c>
      <c r="I5375" t="s">
        <v>18616</v>
      </c>
      <c r="J5375">
        <v>4</v>
      </c>
      <c r="L5375" t="s">
        <v>18617</v>
      </c>
    </row>
    <row r="5376" spans="1:18" x14ac:dyDescent="0.3">
      <c r="A5376" t="s">
        <v>18602</v>
      </c>
      <c r="B5376" t="s">
        <v>18603</v>
      </c>
      <c r="C5376" t="s">
        <v>14</v>
      </c>
      <c r="D5376">
        <v>39.947960000000002</v>
      </c>
      <c r="E5376">
        <v>-75.221980000000002</v>
      </c>
      <c r="F5376" t="s">
        <v>18604</v>
      </c>
      <c r="G5376">
        <v>301</v>
      </c>
      <c r="H5376">
        <v>4</v>
      </c>
      <c r="I5376" t="s">
        <v>18618</v>
      </c>
      <c r="J5376">
        <v>3</v>
      </c>
      <c r="L5376" t="s">
        <v>18619</v>
      </c>
    </row>
    <row r="5377" spans="1:16" x14ac:dyDescent="0.3">
      <c r="A5377" t="s">
        <v>18602</v>
      </c>
      <c r="B5377" t="s">
        <v>18603</v>
      </c>
      <c r="C5377" t="s">
        <v>14</v>
      </c>
      <c r="D5377">
        <v>39.947960000000002</v>
      </c>
      <c r="E5377">
        <v>-75.221980000000002</v>
      </c>
      <c r="F5377" t="s">
        <v>18604</v>
      </c>
      <c r="G5377">
        <v>301</v>
      </c>
      <c r="H5377">
        <v>4</v>
      </c>
      <c r="I5377" t="s">
        <v>18620</v>
      </c>
      <c r="J5377">
        <v>5</v>
      </c>
      <c r="K5377" t="s">
        <v>18621</v>
      </c>
      <c r="L5377" t="s">
        <v>20</v>
      </c>
    </row>
    <row r="5378" spans="1:16" x14ac:dyDescent="0.3">
      <c r="A5378" t="s">
        <v>18602</v>
      </c>
      <c r="B5378" t="s">
        <v>18603</v>
      </c>
      <c r="C5378" t="s">
        <v>14</v>
      </c>
      <c r="D5378">
        <v>39.947960000000002</v>
      </c>
      <c r="E5378">
        <v>-75.221980000000002</v>
      </c>
      <c r="F5378" t="s">
        <v>18604</v>
      </c>
      <c r="G5378">
        <v>301</v>
      </c>
      <c r="H5378">
        <v>4</v>
      </c>
      <c r="I5378" t="s">
        <v>18622</v>
      </c>
      <c r="J5378">
        <v>5</v>
      </c>
      <c r="K5378" t="s">
        <v>18623</v>
      </c>
      <c r="L5378" t="s">
        <v>18624</v>
      </c>
    </row>
    <row r="5379" spans="1:16" x14ac:dyDescent="0.3">
      <c r="A5379" t="s">
        <v>18602</v>
      </c>
      <c r="B5379" t="s">
        <v>18603</v>
      </c>
      <c r="C5379" t="s">
        <v>14</v>
      </c>
      <c r="D5379">
        <v>39.947960000000002</v>
      </c>
      <c r="E5379">
        <v>-75.221980000000002</v>
      </c>
      <c r="F5379" t="s">
        <v>18604</v>
      </c>
      <c r="G5379">
        <v>301</v>
      </c>
      <c r="H5379">
        <v>4</v>
      </c>
      <c r="I5379" t="s">
        <v>18625</v>
      </c>
      <c r="J5379">
        <v>5</v>
      </c>
      <c r="K5379" t="s">
        <v>18626</v>
      </c>
      <c r="L5379" t="s">
        <v>18627</v>
      </c>
    </row>
    <row r="5380" spans="1:16" x14ac:dyDescent="0.3">
      <c r="A5380" t="s">
        <v>18602</v>
      </c>
      <c r="B5380" t="s">
        <v>18603</v>
      </c>
      <c r="C5380" t="s">
        <v>14</v>
      </c>
      <c r="D5380">
        <v>39.947960000000002</v>
      </c>
      <c r="E5380">
        <v>-75.221980000000002</v>
      </c>
      <c r="F5380" t="s">
        <v>18604</v>
      </c>
      <c r="G5380">
        <v>301</v>
      </c>
      <c r="H5380">
        <v>4</v>
      </c>
      <c r="I5380" t="s">
        <v>18628</v>
      </c>
      <c r="J5380">
        <v>5</v>
      </c>
      <c r="K5380" t="s">
        <v>18629</v>
      </c>
      <c r="L5380" t="s">
        <v>18630</v>
      </c>
    </row>
    <row r="5381" spans="1:16" x14ac:dyDescent="0.3">
      <c r="A5381" t="s">
        <v>18602</v>
      </c>
      <c r="B5381" t="s">
        <v>18603</v>
      </c>
      <c r="C5381" t="s">
        <v>14</v>
      </c>
      <c r="D5381">
        <v>39.947960000000002</v>
      </c>
      <c r="E5381">
        <v>-75.221980000000002</v>
      </c>
      <c r="F5381" t="s">
        <v>18604</v>
      </c>
      <c r="G5381">
        <v>301</v>
      </c>
      <c r="H5381">
        <v>4</v>
      </c>
      <c r="I5381" t="s">
        <v>18631</v>
      </c>
      <c r="J5381">
        <v>5</v>
      </c>
      <c r="K5381" t="s">
        <v>18632</v>
      </c>
      <c r="L5381" t="s">
        <v>18633</v>
      </c>
    </row>
    <row r="5382" spans="1:16" x14ac:dyDescent="0.3">
      <c r="A5382" t="s">
        <v>18602</v>
      </c>
      <c r="B5382" t="s">
        <v>18603</v>
      </c>
      <c r="C5382" t="s">
        <v>14</v>
      </c>
      <c r="D5382">
        <v>39.947960000000002</v>
      </c>
      <c r="E5382">
        <v>-75.221980000000002</v>
      </c>
      <c r="F5382" t="s">
        <v>18604</v>
      </c>
      <c r="G5382">
        <v>301</v>
      </c>
      <c r="H5382">
        <v>4</v>
      </c>
      <c r="I5382" t="s">
        <v>18634</v>
      </c>
      <c r="J5382">
        <v>5</v>
      </c>
      <c r="K5382" t="s">
        <v>18635</v>
      </c>
      <c r="L5382" t="s">
        <v>18636</v>
      </c>
      <c r="M5382" t="s">
        <v>18637</v>
      </c>
      <c r="N5382" t="s">
        <v>18638</v>
      </c>
      <c r="O5382" t="s">
        <v>18639</v>
      </c>
      <c r="P5382" t="s">
        <v>18640</v>
      </c>
    </row>
    <row r="5383" spans="1:16" x14ac:dyDescent="0.3">
      <c r="A5383" t="s">
        <v>18641</v>
      </c>
      <c r="B5383" t="s">
        <v>18642</v>
      </c>
      <c r="C5383" t="s">
        <v>14</v>
      </c>
      <c r="D5383">
        <v>39.956020000000002</v>
      </c>
      <c r="E5383">
        <v>-75.167794999999998</v>
      </c>
      <c r="F5383" t="s">
        <v>18643</v>
      </c>
      <c r="G5383">
        <v>301</v>
      </c>
      <c r="H5383">
        <v>3.5</v>
      </c>
      <c r="I5383" t="s">
        <v>18644</v>
      </c>
      <c r="J5383">
        <v>4</v>
      </c>
      <c r="K5383" t="s">
        <v>18645</v>
      </c>
      <c r="L5383" t="s">
        <v>18646</v>
      </c>
    </row>
    <row r="5384" spans="1:16" x14ac:dyDescent="0.3">
      <c r="A5384" t="s">
        <v>18641</v>
      </c>
      <c r="B5384" t="s">
        <v>18642</v>
      </c>
      <c r="C5384" t="s">
        <v>14</v>
      </c>
      <c r="D5384">
        <v>39.956020000000002</v>
      </c>
      <c r="E5384">
        <v>-75.167794999999998</v>
      </c>
      <c r="F5384" t="s">
        <v>18643</v>
      </c>
      <c r="G5384">
        <v>301</v>
      </c>
      <c r="H5384">
        <v>3.5</v>
      </c>
      <c r="I5384" t="s">
        <v>18647</v>
      </c>
      <c r="J5384">
        <v>4</v>
      </c>
      <c r="L5384" t="s">
        <v>18648</v>
      </c>
    </row>
    <row r="5385" spans="1:16" x14ac:dyDescent="0.3">
      <c r="A5385" t="s">
        <v>18641</v>
      </c>
      <c r="B5385" t="s">
        <v>18642</v>
      </c>
      <c r="C5385" t="s">
        <v>14</v>
      </c>
      <c r="D5385">
        <v>39.956020000000002</v>
      </c>
      <c r="E5385">
        <v>-75.167794999999998</v>
      </c>
      <c r="F5385" t="s">
        <v>18643</v>
      </c>
      <c r="G5385">
        <v>301</v>
      </c>
      <c r="H5385">
        <v>3.5</v>
      </c>
      <c r="I5385" t="s">
        <v>18649</v>
      </c>
      <c r="J5385">
        <v>2</v>
      </c>
      <c r="L5385" t="s">
        <v>18650</v>
      </c>
    </row>
    <row r="5386" spans="1:16" x14ac:dyDescent="0.3">
      <c r="A5386" t="s">
        <v>18641</v>
      </c>
      <c r="B5386" t="s">
        <v>18642</v>
      </c>
      <c r="C5386" t="s">
        <v>14</v>
      </c>
      <c r="D5386">
        <v>39.956020000000002</v>
      </c>
      <c r="E5386">
        <v>-75.167794999999998</v>
      </c>
      <c r="F5386" t="s">
        <v>18643</v>
      </c>
      <c r="G5386">
        <v>301</v>
      </c>
      <c r="H5386">
        <v>3.5</v>
      </c>
      <c r="I5386" t="s">
        <v>18651</v>
      </c>
      <c r="J5386">
        <v>4</v>
      </c>
      <c r="K5386" t="s">
        <v>18652</v>
      </c>
      <c r="L5386" t="s">
        <v>18653</v>
      </c>
    </row>
    <row r="5387" spans="1:16" x14ac:dyDescent="0.3">
      <c r="A5387" t="s">
        <v>18641</v>
      </c>
      <c r="B5387" t="s">
        <v>18642</v>
      </c>
      <c r="C5387" t="s">
        <v>14</v>
      </c>
      <c r="D5387">
        <v>39.956020000000002</v>
      </c>
      <c r="E5387">
        <v>-75.167794999999998</v>
      </c>
      <c r="F5387" t="s">
        <v>18643</v>
      </c>
      <c r="G5387">
        <v>301</v>
      </c>
      <c r="H5387">
        <v>3.5</v>
      </c>
      <c r="I5387" t="s">
        <v>18654</v>
      </c>
      <c r="J5387">
        <v>4</v>
      </c>
      <c r="L5387" t="s">
        <v>13582</v>
      </c>
    </row>
    <row r="5388" spans="1:16" x14ac:dyDescent="0.3">
      <c r="A5388" t="s">
        <v>18641</v>
      </c>
      <c r="B5388" t="s">
        <v>18642</v>
      </c>
      <c r="C5388" t="s">
        <v>14</v>
      </c>
      <c r="D5388">
        <v>39.956020000000002</v>
      </c>
      <c r="E5388">
        <v>-75.167794999999998</v>
      </c>
      <c r="F5388" t="s">
        <v>18643</v>
      </c>
      <c r="G5388">
        <v>301</v>
      </c>
      <c r="H5388">
        <v>3.5</v>
      </c>
      <c r="I5388" t="s">
        <v>18655</v>
      </c>
      <c r="J5388">
        <v>2</v>
      </c>
      <c r="K5388" t="s">
        <v>18656</v>
      </c>
      <c r="L5388" t="s">
        <v>18657</v>
      </c>
    </row>
    <row r="5389" spans="1:16" x14ac:dyDescent="0.3">
      <c r="A5389" t="s">
        <v>18641</v>
      </c>
      <c r="B5389" t="s">
        <v>18642</v>
      </c>
      <c r="C5389" t="s">
        <v>14</v>
      </c>
      <c r="D5389">
        <v>39.956020000000002</v>
      </c>
      <c r="E5389">
        <v>-75.167794999999998</v>
      </c>
      <c r="F5389" t="s">
        <v>18643</v>
      </c>
      <c r="G5389">
        <v>301</v>
      </c>
      <c r="H5389">
        <v>3.5</v>
      </c>
      <c r="I5389" t="s">
        <v>18658</v>
      </c>
      <c r="J5389">
        <v>4</v>
      </c>
      <c r="K5389" t="s">
        <v>18659</v>
      </c>
      <c r="L5389" t="s">
        <v>15591</v>
      </c>
    </row>
    <row r="5390" spans="1:16" x14ac:dyDescent="0.3">
      <c r="A5390" t="s">
        <v>18641</v>
      </c>
      <c r="B5390" t="s">
        <v>18642</v>
      </c>
      <c r="C5390" t="s">
        <v>14</v>
      </c>
      <c r="D5390">
        <v>39.956020000000002</v>
      </c>
      <c r="E5390">
        <v>-75.167794999999998</v>
      </c>
      <c r="F5390" t="s">
        <v>18643</v>
      </c>
      <c r="G5390">
        <v>301</v>
      </c>
      <c r="H5390">
        <v>3.5</v>
      </c>
      <c r="I5390" t="s">
        <v>18660</v>
      </c>
      <c r="J5390">
        <v>2</v>
      </c>
      <c r="K5390" t="s">
        <v>18661</v>
      </c>
      <c r="L5390" t="s">
        <v>18662</v>
      </c>
    </row>
    <row r="5391" spans="1:16" x14ac:dyDescent="0.3">
      <c r="A5391" t="s">
        <v>18641</v>
      </c>
      <c r="B5391" t="s">
        <v>18642</v>
      </c>
      <c r="C5391" t="s">
        <v>14</v>
      </c>
      <c r="D5391">
        <v>39.956020000000002</v>
      </c>
      <c r="E5391">
        <v>-75.167794999999998</v>
      </c>
      <c r="F5391" t="s">
        <v>18643</v>
      </c>
      <c r="G5391">
        <v>301</v>
      </c>
      <c r="H5391">
        <v>3.5</v>
      </c>
      <c r="I5391" t="s">
        <v>18663</v>
      </c>
      <c r="J5391">
        <v>1</v>
      </c>
      <c r="K5391" t="s">
        <v>18664</v>
      </c>
      <c r="L5391" t="s">
        <v>18665</v>
      </c>
    </row>
    <row r="5392" spans="1:16" x14ac:dyDescent="0.3">
      <c r="A5392" t="s">
        <v>18641</v>
      </c>
      <c r="B5392" t="s">
        <v>18642</v>
      </c>
      <c r="C5392" t="s">
        <v>14</v>
      </c>
      <c r="D5392">
        <v>39.956020000000002</v>
      </c>
      <c r="E5392">
        <v>-75.167794999999998</v>
      </c>
      <c r="F5392" t="s">
        <v>18643</v>
      </c>
      <c r="G5392">
        <v>301</v>
      </c>
      <c r="H5392">
        <v>3.5</v>
      </c>
      <c r="I5392" t="s">
        <v>18666</v>
      </c>
      <c r="J5392">
        <v>3</v>
      </c>
      <c r="K5392" t="s">
        <v>18667</v>
      </c>
      <c r="L5392" t="s">
        <v>18668</v>
      </c>
      <c r="M5392" t="s">
        <v>18669</v>
      </c>
      <c r="N5392" t="s">
        <v>18670</v>
      </c>
      <c r="O5392" t="s">
        <v>18671</v>
      </c>
    </row>
    <row r="5393" spans="1:31" x14ac:dyDescent="0.3">
      <c r="A5393" t="s">
        <v>18672</v>
      </c>
      <c r="B5393" t="s">
        <v>18673</v>
      </c>
      <c r="C5393" t="s">
        <v>14</v>
      </c>
      <c r="D5393">
        <v>39.927222800000003</v>
      </c>
      <c r="E5393">
        <v>-75.166326100000006</v>
      </c>
      <c r="F5393" t="s">
        <v>18674</v>
      </c>
      <c r="G5393">
        <v>301</v>
      </c>
      <c r="H5393">
        <v>4</v>
      </c>
      <c r="I5393" t="s">
        <v>18675</v>
      </c>
      <c r="J5393">
        <v>5</v>
      </c>
      <c r="K5393" t="s">
        <v>18676</v>
      </c>
      <c r="L5393" t="s">
        <v>18677</v>
      </c>
    </row>
    <row r="5394" spans="1:31" x14ac:dyDescent="0.3">
      <c r="A5394" t="s">
        <v>18672</v>
      </c>
      <c r="B5394" t="s">
        <v>18673</v>
      </c>
      <c r="C5394" t="s">
        <v>14</v>
      </c>
      <c r="D5394">
        <v>39.927222800000003</v>
      </c>
      <c r="E5394">
        <v>-75.166326100000006</v>
      </c>
      <c r="F5394" t="s">
        <v>18674</v>
      </c>
      <c r="G5394">
        <v>301</v>
      </c>
      <c r="H5394">
        <v>4</v>
      </c>
      <c r="I5394" t="s">
        <v>18678</v>
      </c>
      <c r="J5394">
        <v>5</v>
      </c>
      <c r="K5394" t="s">
        <v>18679</v>
      </c>
      <c r="L5394" t="s">
        <v>18680</v>
      </c>
    </row>
    <row r="5395" spans="1:31" x14ac:dyDescent="0.3">
      <c r="A5395" t="s">
        <v>18672</v>
      </c>
      <c r="B5395" t="s">
        <v>18673</v>
      </c>
      <c r="C5395" t="s">
        <v>14</v>
      </c>
      <c r="D5395">
        <v>39.927222800000003</v>
      </c>
      <c r="E5395">
        <v>-75.166326100000006</v>
      </c>
      <c r="F5395" t="s">
        <v>18674</v>
      </c>
      <c r="G5395">
        <v>301</v>
      </c>
      <c r="H5395">
        <v>4</v>
      </c>
      <c r="I5395" t="s">
        <v>18681</v>
      </c>
      <c r="J5395">
        <v>2</v>
      </c>
      <c r="K5395" t="s">
        <v>18682</v>
      </c>
      <c r="L5395" t="s">
        <v>18683</v>
      </c>
    </row>
    <row r="5396" spans="1:31" x14ac:dyDescent="0.3">
      <c r="A5396" t="s">
        <v>18672</v>
      </c>
      <c r="B5396" t="s">
        <v>18673</v>
      </c>
      <c r="C5396" t="s">
        <v>14</v>
      </c>
      <c r="D5396">
        <v>39.927222800000003</v>
      </c>
      <c r="E5396">
        <v>-75.166326100000006</v>
      </c>
      <c r="F5396" t="s">
        <v>18674</v>
      </c>
      <c r="G5396">
        <v>301</v>
      </c>
      <c r="H5396">
        <v>4</v>
      </c>
      <c r="I5396" t="s">
        <v>18684</v>
      </c>
      <c r="J5396">
        <v>4</v>
      </c>
      <c r="K5396" t="s">
        <v>18685</v>
      </c>
      <c r="L5396" t="s">
        <v>3615</v>
      </c>
    </row>
    <row r="5397" spans="1:31" x14ac:dyDescent="0.3">
      <c r="A5397" t="s">
        <v>18672</v>
      </c>
      <c r="B5397" t="s">
        <v>18673</v>
      </c>
      <c r="C5397" t="s">
        <v>14</v>
      </c>
      <c r="D5397">
        <v>39.927222800000003</v>
      </c>
      <c r="E5397">
        <v>-75.166326100000006</v>
      </c>
      <c r="F5397" t="s">
        <v>18674</v>
      </c>
      <c r="G5397">
        <v>301</v>
      </c>
      <c r="H5397">
        <v>4</v>
      </c>
      <c r="I5397" t="s">
        <v>18686</v>
      </c>
      <c r="J5397">
        <v>5</v>
      </c>
      <c r="K5397" t="s">
        <v>18687</v>
      </c>
      <c r="L5397" t="s">
        <v>7316</v>
      </c>
    </row>
    <row r="5398" spans="1:31" x14ac:dyDescent="0.3">
      <c r="A5398" t="s">
        <v>18672</v>
      </c>
      <c r="B5398" t="s">
        <v>18673</v>
      </c>
      <c r="C5398" t="s">
        <v>14</v>
      </c>
      <c r="D5398">
        <v>39.927222800000003</v>
      </c>
      <c r="E5398">
        <v>-75.166326100000006</v>
      </c>
      <c r="F5398" t="s">
        <v>18674</v>
      </c>
      <c r="G5398">
        <v>301</v>
      </c>
      <c r="H5398">
        <v>4</v>
      </c>
      <c r="I5398" t="s">
        <v>18688</v>
      </c>
      <c r="J5398">
        <v>5</v>
      </c>
      <c r="K5398" t="s">
        <v>18689</v>
      </c>
      <c r="L5398" t="s">
        <v>18690</v>
      </c>
    </row>
    <row r="5399" spans="1:31" x14ac:dyDescent="0.3">
      <c r="A5399" t="s">
        <v>18672</v>
      </c>
      <c r="B5399" t="s">
        <v>18673</v>
      </c>
      <c r="C5399" t="s">
        <v>14</v>
      </c>
      <c r="D5399">
        <v>39.927222800000003</v>
      </c>
      <c r="E5399">
        <v>-75.166326100000006</v>
      </c>
      <c r="F5399" t="s">
        <v>18674</v>
      </c>
      <c r="G5399">
        <v>301</v>
      </c>
      <c r="H5399">
        <v>4</v>
      </c>
      <c r="I5399" t="s">
        <v>18691</v>
      </c>
      <c r="J5399">
        <v>4</v>
      </c>
      <c r="K5399" t="s">
        <v>18692</v>
      </c>
      <c r="L5399" t="s">
        <v>18693</v>
      </c>
    </row>
    <row r="5400" spans="1:31" x14ac:dyDescent="0.3">
      <c r="A5400" t="s">
        <v>18672</v>
      </c>
      <c r="B5400" t="s">
        <v>18673</v>
      </c>
      <c r="C5400" t="s">
        <v>14</v>
      </c>
      <c r="D5400">
        <v>39.927222800000003</v>
      </c>
      <c r="E5400">
        <v>-75.166326100000006</v>
      </c>
      <c r="F5400" t="s">
        <v>18674</v>
      </c>
      <c r="G5400">
        <v>301</v>
      </c>
      <c r="H5400">
        <v>4</v>
      </c>
      <c r="I5400" t="s">
        <v>18694</v>
      </c>
      <c r="J5400">
        <v>4</v>
      </c>
      <c r="K5400" t="s">
        <v>18695</v>
      </c>
      <c r="L5400" t="s">
        <v>3039</v>
      </c>
    </row>
    <row r="5401" spans="1:31" x14ac:dyDescent="0.3">
      <c r="A5401" t="s">
        <v>18672</v>
      </c>
      <c r="B5401" t="s">
        <v>18673</v>
      </c>
      <c r="C5401" t="s">
        <v>14</v>
      </c>
      <c r="D5401">
        <v>39.927222800000003</v>
      </c>
      <c r="E5401">
        <v>-75.166326100000006</v>
      </c>
      <c r="F5401" t="s">
        <v>18674</v>
      </c>
      <c r="G5401">
        <v>301</v>
      </c>
      <c r="H5401">
        <v>4</v>
      </c>
      <c r="I5401" t="s">
        <v>18696</v>
      </c>
      <c r="J5401">
        <v>4</v>
      </c>
      <c r="K5401" t="s">
        <v>18697</v>
      </c>
      <c r="L5401" t="s">
        <v>13723</v>
      </c>
    </row>
    <row r="5402" spans="1:31" x14ac:dyDescent="0.3">
      <c r="A5402" t="s">
        <v>18672</v>
      </c>
      <c r="B5402" t="s">
        <v>18673</v>
      </c>
      <c r="C5402" t="s">
        <v>14</v>
      </c>
      <c r="D5402">
        <v>39.927222800000003</v>
      </c>
      <c r="E5402">
        <v>-75.166326100000006</v>
      </c>
      <c r="F5402" t="s">
        <v>18674</v>
      </c>
      <c r="G5402">
        <v>301</v>
      </c>
      <c r="H5402">
        <v>4</v>
      </c>
      <c r="I5402" t="s">
        <v>18698</v>
      </c>
      <c r="J5402">
        <v>1</v>
      </c>
      <c r="L5402" t="s">
        <v>18699</v>
      </c>
    </row>
    <row r="5403" spans="1:31" x14ac:dyDescent="0.3">
      <c r="A5403" t="s">
        <v>18700</v>
      </c>
      <c r="B5403" t="s">
        <v>18701</v>
      </c>
      <c r="C5403" t="s">
        <v>14</v>
      </c>
      <c r="D5403">
        <v>39.945045800000003</v>
      </c>
      <c r="E5403">
        <v>-75.176972800000001</v>
      </c>
      <c r="F5403" t="s">
        <v>18702</v>
      </c>
      <c r="G5403">
        <v>300</v>
      </c>
      <c r="H5403">
        <v>3</v>
      </c>
      <c r="I5403" t="s">
        <v>18703</v>
      </c>
      <c r="J5403">
        <v>2</v>
      </c>
      <c r="K5403" t="s">
        <v>18704</v>
      </c>
      <c r="L5403" t="s">
        <v>5241</v>
      </c>
    </row>
    <row r="5404" spans="1:31" x14ac:dyDescent="0.3">
      <c r="A5404" t="s">
        <v>18700</v>
      </c>
      <c r="B5404" t="s">
        <v>18701</v>
      </c>
      <c r="C5404" t="s">
        <v>14</v>
      </c>
      <c r="D5404">
        <v>39.945045800000003</v>
      </c>
      <c r="E5404">
        <v>-75.176972800000001</v>
      </c>
      <c r="F5404" t="s">
        <v>18702</v>
      </c>
      <c r="G5404">
        <v>300</v>
      </c>
      <c r="H5404">
        <v>3</v>
      </c>
      <c r="I5404" t="s">
        <v>18705</v>
      </c>
      <c r="J5404">
        <v>3</v>
      </c>
      <c r="K5404" t="s">
        <v>18706</v>
      </c>
      <c r="L5404" t="s">
        <v>18707</v>
      </c>
      <c r="M5404" t="s">
        <v>18708</v>
      </c>
      <c r="N5404" t="s">
        <v>18709</v>
      </c>
      <c r="O5404" t="s">
        <v>18710</v>
      </c>
      <c r="P5404" t="s">
        <v>18711</v>
      </c>
      <c r="Q5404" t="s">
        <v>18712</v>
      </c>
      <c r="R5404" t="s">
        <v>18713</v>
      </c>
      <c r="S5404" t="s">
        <v>18714</v>
      </c>
      <c r="T5404" t="s">
        <v>18715</v>
      </c>
      <c r="U5404" t="s">
        <v>18716</v>
      </c>
      <c r="V5404" t="s">
        <v>18717</v>
      </c>
      <c r="W5404" t="s">
        <v>18718</v>
      </c>
      <c r="X5404" t="s">
        <v>18719</v>
      </c>
      <c r="Y5404" t="s">
        <v>18720</v>
      </c>
      <c r="Z5404" t="s">
        <v>18721</v>
      </c>
      <c r="AA5404" t="s">
        <v>18722</v>
      </c>
      <c r="AB5404" t="s">
        <v>18723</v>
      </c>
      <c r="AC5404" t="s">
        <v>18724</v>
      </c>
      <c r="AD5404" t="s">
        <v>18725</v>
      </c>
      <c r="AE5404" t="s">
        <v>16441</v>
      </c>
    </row>
    <row r="5405" spans="1:31" x14ac:dyDescent="0.3">
      <c r="A5405" t="s">
        <v>18700</v>
      </c>
      <c r="B5405" t="s">
        <v>18701</v>
      </c>
      <c r="C5405" t="s">
        <v>14</v>
      </c>
      <c r="D5405">
        <v>39.945045800000003</v>
      </c>
      <c r="E5405">
        <v>-75.176972800000001</v>
      </c>
      <c r="F5405" t="s">
        <v>18702</v>
      </c>
      <c r="G5405">
        <v>300</v>
      </c>
      <c r="H5405">
        <v>3</v>
      </c>
      <c r="I5405" t="s">
        <v>18726</v>
      </c>
      <c r="J5405">
        <v>4</v>
      </c>
      <c r="K5405" t="s">
        <v>18727</v>
      </c>
      <c r="L5405" t="s">
        <v>18728</v>
      </c>
    </row>
    <row r="5406" spans="1:31" x14ac:dyDescent="0.3">
      <c r="A5406" t="s">
        <v>18700</v>
      </c>
      <c r="B5406" t="s">
        <v>18701</v>
      </c>
      <c r="C5406" t="s">
        <v>14</v>
      </c>
      <c r="D5406">
        <v>39.945045800000003</v>
      </c>
      <c r="E5406">
        <v>-75.176972800000001</v>
      </c>
      <c r="F5406" t="s">
        <v>18702</v>
      </c>
      <c r="G5406">
        <v>300</v>
      </c>
      <c r="H5406">
        <v>3</v>
      </c>
      <c r="I5406" t="s">
        <v>18729</v>
      </c>
      <c r="J5406">
        <v>3</v>
      </c>
      <c r="K5406" t="s">
        <v>18730</v>
      </c>
      <c r="L5406" t="s">
        <v>763</v>
      </c>
    </row>
    <row r="5407" spans="1:31" x14ac:dyDescent="0.3">
      <c r="A5407" t="s">
        <v>18700</v>
      </c>
      <c r="B5407" t="s">
        <v>18701</v>
      </c>
      <c r="C5407" t="s">
        <v>14</v>
      </c>
      <c r="D5407">
        <v>39.945045800000003</v>
      </c>
      <c r="E5407">
        <v>-75.176972800000001</v>
      </c>
      <c r="F5407" t="s">
        <v>18702</v>
      </c>
      <c r="G5407">
        <v>300</v>
      </c>
      <c r="H5407">
        <v>3</v>
      </c>
      <c r="I5407" t="s">
        <v>18731</v>
      </c>
      <c r="J5407">
        <v>5</v>
      </c>
      <c r="K5407" t="s">
        <v>18732</v>
      </c>
      <c r="L5407" t="s">
        <v>1611</v>
      </c>
    </row>
    <row r="5408" spans="1:31" x14ac:dyDescent="0.3">
      <c r="A5408" t="s">
        <v>18700</v>
      </c>
      <c r="B5408" t="s">
        <v>18701</v>
      </c>
      <c r="C5408" t="s">
        <v>14</v>
      </c>
      <c r="D5408">
        <v>39.945045800000003</v>
      </c>
      <c r="E5408">
        <v>-75.176972800000001</v>
      </c>
      <c r="F5408" t="s">
        <v>18702</v>
      </c>
      <c r="G5408">
        <v>300</v>
      </c>
      <c r="H5408">
        <v>3</v>
      </c>
      <c r="I5408" t="s">
        <v>18733</v>
      </c>
      <c r="J5408">
        <v>3</v>
      </c>
      <c r="K5408" t="s">
        <v>18734</v>
      </c>
      <c r="L5408" t="s">
        <v>11104</v>
      </c>
    </row>
    <row r="5409" spans="1:12" x14ac:dyDescent="0.3">
      <c r="A5409" t="s">
        <v>18700</v>
      </c>
      <c r="B5409" t="s">
        <v>18701</v>
      </c>
      <c r="C5409" t="s">
        <v>14</v>
      </c>
      <c r="D5409">
        <v>39.945045800000003</v>
      </c>
      <c r="E5409">
        <v>-75.176972800000001</v>
      </c>
      <c r="F5409" t="s">
        <v>18702</v>
      </c>
      <c r="G5409">
        <v>300</v>
      </c>
      <c r="H5409">
        <v>3</v>
      </c>
      <c r="I5409" t="s">
        <v>18735</v>
      </c>
      <c r="J5409">
        <v>1</v>
      </c>
      <c r="K5409" t="s">
        <v>18736</v>
      </c>
      <c r="L5409" t="s">
        <v>6525</v>
      </c>
    </row>
    <row r="5410" spans="1:12" x14ac:dyDescent="0.3">
      <c r="A5410" t="s">
        <v>18700</v>
      </c>
      <c r="B5410" t="s">
        <v>18701</v>
      </c>
      <c r="C5410" t="s">
        <v>14</v>
      </c>
      <c r="D5410">
        <v>39.945045800000003</v>
      </c>
      <c r="E5410">
        <v>-75.176972800000001</v>
      </c>
      <c r="F5410" t="s">
        <v>18702</v>
      </c>
      <c r="G5410">
        <v>300</v>
      </c>
      <c r="H5410">
        <v>3</v>
      </c>
      <c r="I5410" t="s">
        <v>18737</v>
      </c>
      <c r="J5410">
        <v>4</v>
      </c>
      <c r="K5410" t="s">
        <v>18738</v>
      </c>
      <c r="L5410" t="s">
        <v>18739</v>
      </c>
    </row>
    <row r="5411" spans="1:12" x14ac:dyDescent="0.3">
      <c r="A5411" t="s">
        <v>18700</v>
      </c>
      <c r="B5411" t="s">
        <v>18701</v>
      </c>
      <c r="C5411" t="s">
        <v>14</v>
      </c>
      <c r="D5411">
        <v>39.945045800000003</v>
      </c>
      <c r="E5411">
        <v>-75.176972800000001</v>
      </c>
      <c r="F5411" t="s">
        <v>18702</v>
      </c>
      <c r="G5411">
        <v>300</v>
      </c>
      <c r="H5411">
        <v>3</v>
      </c>
      <c r="I5411" t="s">
        <v>18740</v>
      </c>
      <c r="J5411">
        <v>2</v>
      </c>
      <c r="K5411" t="s">
        <v>18741</v>
      </c>
      <c r="L5411" t="s">
        <v>5129</v>
      </c>
    </row>
    <row r="5412" spans="1:12" x14ac:dyDescent="0.3">
      <c r="A5412" t="s">
        <v>18700</v>
      </c>
      <c r="B5412" t="s">
        <v>18701</v>
      </c>
      <c r="C5412" t="s">
        <v>14</v>
      </c>
      <c r="D5412">
        <v>39.945045800000003</v>
      </c>
      <c r="E5412">
        <v>-75.176972800000001</v>
      </c>
      <c r="F5412" t="s">
        <v>18702</v>
      </c>
      <c r="G5412">
        <v>300</v>
      </c>
      <c r="H5412">
        <v>3</v>
      </c>
      <c r="I5412" t="s">
        <v>18742</v>
      </c>
      <c r="J5412">
        <v>2</v>
      </c>
      <c r="K5412" t="s">
        <v>18743</v>
      </c>
      <c r="L5412" t="s">
        <v>18744</v>
      </c>
    </row>
    <row r="5413" spans="1:12" x14ac:dyDescent="0.3">
      <c r="A5413" t="s">
        <v>18745</v>
      </c>
      <c r="B5413" t="s">
        <v>18746</v>
      </c>
      <c r="C5413" t="s">
        <v>14</v>
      </c>
      <c r="D5413">
        <v>39.966209790800001</v>
      </c>
      <c r="E5413">
        <v>-75.1603736876</v>
      </c>
      <c r="F5413" t="s">
        <v>18747</v>
      </c>
      <c r="G5413">
        <v>300</v>
      </c>
      <c r="H5413">
        <v>4</v>
      </c>
      <c r="I5413" s="2" t="s">
        <v>18748</v>
      </c>
      <c r="J5413">
        <v>5</v>
      </c>
      <c r="K5413" t="s">
        <v>18749</v>
      </c>
      <c r="L5413" t="s">
        <v>18750</v>
      </c>
    </row>
    <row r="5414" spans="1:12" x14ac:dyDescent="0.3">
      <c r="A5414" t="s">
        <v>18745</v>
      </c>
      <c r="B5414" t="s">
        <v>18746</v>
      </c>
      <c r="C5414" t="s">
        <v>14</v>
      </c>
      <c r="D5414">
        <v>39.966209790800001</v>
      </c>
      <c r="E5414">
        <v>-75.1603736876</v>
      </c>
      <c r="F5414" t="s">
        <v>18747</v>
      </c>
      <c r="G5414">
        <v>300</v>
      </c>
      <c r="H5414">
        <v>4</v>
      </c>
      <c r="I5414" t="s">
        <v>18751</v>
      </c>
      <c r="J5414">
        <v>5</v>
      </c>
      <c r="L5414" t="s">
        <v>18752</v>
      </c>
    </row>
    <row r="5415" spans="1:12" x14ac:dyDescent="0.3">
      <c r="A5415" t="s">
        <v>18745</v>
      </c>
      <c r="B5415" t="s">
        <v>18746</v>
      </c>
      <c r="C5415" t="s">
        <v>14</v>
      </c>
      <c r="D5415">
        <v>39.966209790800001</v>
      </c>
      <c r="E5415">
        <v>-75.1603736876</v>
      </c>
      <c r="F5415" t="s">
        <v>18747</v>
      </c>
      <c r="G5415">
        <v>300</v>
      </c>
      <c r="H5415">
        <v>4</v>
      </c>
      <c r="I5415" t="s">
        <v>18753</v>
      </c>
      <c r="J5415">
        <v>2</v>
      </c>
      <c r="K5415" t="s">
        <v>18754</v>
      </c>
      <c r="L5415" t="s">
        <v>18755</v>
      </c>
    </row>
    <row r="5416" spans="1:12" x14ac:dyDescent="0.3">
      <c r="A5416" t="s">
        <v>18745</v>
      </c>
      <c r="B5416" t="s">
        <v>18746</v>
      </c>
      <c r="C5416" t="s">
        <v>14</v>
      </c>
      <c r="D5416">
        <v>39.966209790800001</v>
      </c>
      <c r="E5416">
        <v>-75.1603736876</v>
      </c>
      <c r="F5416" t="s">
        <v>18747</v>
      </c>
      <c r="G5416">
        <v>300</v>
      </c>
      <c r="H5416">
        <v>4</v>
      </c>
      <c r="I5416" t="s">
        <v>18756</v>
      </c>
      <c r="J5416">
        <v>5</v>
      </c>
      <c r="L5416" t="s">
        <v>18757</v>
      </c>
    </row>
    <row r="5417" spans="1:12" x14ac:dyDescent="0.3">
      <c r="A5417" t="s">
        <v>18745</v>
      </c>
      <c r="B5417" t="s">
        <v>18746</v>
      </c>
      <c r="C5417" t="s">
        <v>14</v>
      </c>
      <c r="D5417">
        <v>39.966209790800001</v>
      </c>
      <c r="E5417">
        <v>-75.1603736876</v>
      </c>
      <c r="F5417" t="s">
        <v>18747</v>
      </c>
      <c r="G5417">
        <v>300</v>
      </c>
      <c r="H5417">
        <v>4</v>
      </c>
      <c r="I5417" t="s">
        <v>18758</v>
      </c>
      <c r="J5417">
        <v>3</v>
      </c>
      <c r="K5417" t="s">
        <v>18759</v>
      </c>
      <c r="L5417" t="s">
        <v>9003</v>
      </c>
    </row>
    <row r="5418" spans="1:12" x14ac:dyDescent="0.3">
      <c r="A5418" t="s">
        <v>18745</v>
      </c>
      <c r="B5418" t="s">
        <v>18746</v>
      </c>
      <c r="C5418" t="s">
        <v>14</v>
      </c>
      <c r="D5418">
        <v>39.966209790800001</v>
      </c>
      <c r="E5418">
        <v>-75.1603736876</v>
      </c>
      <c r="F5418" t="s">
        <v>18747</v>
      </c>
      <c r="G5418">
        <v>300</v>
      </c>
      <c r="H5418">
        <v>4</v>
      </c>
      <c r="I5418" t="s">
        <v>18760</v>
      </c>
      <c r="J5418">
        <v>5</v>
      </c>
      <c r="K5418" t="s">
        <v>18761</v>
      </c>
      <c r="L5418" t="s">
        <v>18762</v>
      </c>
    </row>
    <row r="5419" spans="1:12" x14ac:dyDescent="0.3">
      <c r="A5419" t="s">
        <v>18745</v>
      </c>
      <c r="B5419" t="s">
        <v>18746</v>
      </c>
      <c r="C5419" t="s">
        <v>14</v>
      </c>
      <c r="D5419">
        <v>39.966209790800001</v>
      </c>
      <c r="E5419">
        <v>-75.1603736876</v>
      </c>
      <c r="F5419" t="s">
        <v>18747</v>
      </c>
      <c r="G5419">
        <v>300</v>
      </c>
      <c r="H5419">
        <v>4</v>
      </c>
      <c r="I5419" t="s">
        <v>18763</v>
      </c>
      <c r="J5419">
        <v>4</v>
      </c>
      <c r="K5419" t="s">
        <v>18764</v>
      </c>
      <c r="L5419" t="s">
        <v>18765</v>
      </c>
    </row>
    <row r="5420" spans="1:12" x14ac:dyDescent="0.3">
      <c r="A5420" t="s">
        <v>18745</v>
      </c>
      <c r="B5420" t="s">
        <v>18746</v>
      </c>
      <c r="C5420" t="s">
        <v>14</v>
      </c>
      <c r="D5420">
        <v>39.966209790800001</v>
      </c>
      <c r="E5420">
        <v>-75.1603736876</v>
      </c>
      <c r="F5420" t="s">
        <v>18747</v>
      </c>
      <c r="G5420">
        <v>300</v>
      </c>
      <c r="H5420">
        <v>4</v>
      </c>
      <c r="I5420" t="s">
        <v>18766</v>
      </c>
      <c r="J5420">
        <v>5</v>
      </c>
      <c r="K5420" t="s">
        <v>18767</v>
      </c>
      <c r="L5420" t="s">
        <v>18768</v>
      </c>
    </row>
    <row r="5421" spans="1:12" x14ac:dyDescent="0.3">
      <c r="A5421" t="s">
        <v>18745</v>
      </c>
      <c r="B5421" t="s">
        <v>18746</v>
      </c>
      <c r="C5421" t="s">
        <v>14</v>
      </c>
      <c r="D5421">
        <v>39.966209790800001</v>
      </c>
      <c r="E5421">
        <v>-75.1603736876</v>
      </c>
      <c r="F5421" t="s">
        <v>18747</v>
      </c>
      <c r="G5421">
        <v>300</v>
      </c>
      <c r="H5421">
        <v>4</v>
      </c>
      <c r="I5421" t="s">
        <v>18769</v>
      </c>
      <c r="J5421">
        <v>5</v>
      </c>
      <c r="L5421" t="s">
        <v>18770</v>
      </c>
    </row>
    <row r="5422" spans="1:12" x14ac:dyDescent="0.3">
      <c r="A5422" t="s">
        <v>18745</v>
      </c>
      <c r="B5422" t="s">
        <v>18746</v>
      </c>
      <c r="C5422" t="s">
        <v>14</v>
      </c>
      <c r="D5422">
        <v>39.966209790800001</v>
      </c>
      <c r="E5422">
        <v>-75.1603736876</v>
      </c>
      <c r="F5422" t="s">
        <v>18747</v>
      </c>
      <c r="G5422">
        <v>300</v>
      </c>
      <c r="H5422">
        <v>4</v>
      </c>
      <c r="I5422" t="s">
        <v>18771</v>
      </c>
      <c r="J5422">
        <v>5</v>
      </c>
      <c r="K5422" t="s">
        <v>18772</v>
      </c>
      <c r="L5422" t="s">
        <v>18773</v>
      </c>
    </row>
    <row r="5423" spans="1:12" x14ac:dyDescent="0.3">
      <c r="A5423" t="s">
        <v>18774</v>
      </c>
      <c r="B5423" t="s">
        <v>18775</v>
      </c>
      <c r="C5423" t="s">
        <v>14</v>
      </c>
      <c r="D5423">
        <v>39.968511300000003</v>
      </c>
      <c r="E5423">
        <v>-75.178512299999994</v>
      </c>
      <c r="F5423" t="s">
        <v>18776</v>
      </c>
      <c r="G5423">
        <v>300</v>
      </c>
      <c r="H5423">
        <v>4</v>
      </c>
      <c r="I5423" t="s">
        <v>18777</v>
      </c>
      <c r="J5423">
        <v>4</v>
      </c>
      <c r="K5423" t="s">
        <v>18778</v>
      </c>
      <c r="L5423" t="s">
        <v>2262</v>
      </c>
    </row>
    <row r="5424" spans="1:12" x14ac:dyDescent="0.3">
      <c r="A5424" t="s">
        <v>18774</v>
      </c>
      <c r="B5424" t="s">
        <v>18775</v>
      </c>
      <c r="C5424" t="s">
        <v>14</v>
      </c>
      <c r="D5424">
        <v>39.968511300000003</v>
      </c>
      <c r="E5424">
        <v>-75.178512299999994</v>
      </c>
      <c r="F5424" t="s">
        <v>18776</v>
      </c>
      <c r="G5424">
        <v>300</v>
      </c>
      <c r="H5424">
        <v>4</v>
      </c>
      <c r="I5424" t="s">
        <v>18779</v>
      </c>
      <c r="J5424">
        <v>5</v>
      </c>
      <c r="K5424" t="s">
        <v>18780</v>
      </c>
      <c r="L5424" t="s">
        <v>18781</v>
      </c>
    </row>
    <row r="5425" spans="1:20" x14ac:dyDescent="0.3">
      <c r="A5425" t="s">
        <v>18774</v>
      </c>
      <c r="B5425" t="s">
        <v>18775</v>
      </c>
      <c r="C5425" t="s">
        <v>14</v>
      </c>
      <c r="D5425">
        <v>39.968511300000003</v>
      </c>
      <c r="E5425">
        <v>-75.178512299999994</v>
      </c>
      <c r="F5425" t="s">
        <v>18776</v>
      </c>
      <c r="G5425">
        <v>300</v>
      </c>
      <c r="H5425">
        <v>4</v>
      </c>
      <c r="I5425" t="s">
        <v>18782</v>
      </c>
      <c r="J5425">
        <v>3</v>
      </c>
      <c r="K5425" t="s">
        <v>18783</v>
      </c>
      <c r="L5425" t="s">
        <v>18784</v>
      </c>
    </row>
    <row r="5426" spans="1:20" x14ac:dyDescent="0.3">
      <c r="A5426" t="s">
        <v>18774</v>
      </c>
      <c r="B5426" t="s">
        <v>18775</v>
      </c>
      <c r="C5426" t="s">
        <v>14</v>
      </c>
      <c r="D5426">
        <v>39.968511300000003</v>
      </c>
      <c r="E5426">
        <v>-75.178512299999994</v>
      </c>
      <c r="F5426" t="s">
        <v>18776</v>
      </c>
      <c r="G5426">
        <v>300</v>
      </c>
      <c r="H5426">
        <v>4</v>
      </c>
      <c r="I5426" t="s">
        <v>18785</v>
      </c>
      <c r="J5426">
        <v>5</v>
      </c>
      <c r="L5426" t="s">
        <v>18786</v>
      </c>
    </row>
    <row r="5427" spans="1:20" x14ac:dyDescent="0.3">
      <c r="A5427" t="s">
        <v>18774</v>
      </c>
      <c r="B5427" t="s">
        <v>18775</v>
      </c>
      <c r="C5427" t="s">
        <v>14</v>
      </c>
      <c r="D5427">
        <v>39.968511300000003</v>
      </c>
      <c r="E5427">
        <v>-75.178512299999994</v>
      </c>
      <c r="F5427" t="s">
        <v>18776</v>
      </c>
      <c r="G5427">
        <v>300</v>
      </c>
      <c r="H5427">
        <v>4</v>
      </c>
      <c r="I5427" t="s">
        <v>18787</v>
      </c>
      <c r="J5427">
        <v>1</v>
      </c>
      <c r="K5427" t="s">
        <v>18788</v>
      </c>
      <c r="L5427" t="s">
        <v>18789</v>
      </c>
      <c r="M5427" t="s">
        <v>18790</v>
      </c>
      <c r="N5427" t="s">
        <v>18791</v>
      </c>
      <c r="O5427" t="s">
        <v>18792</v>
      </c>
      <c r="P5427" t="s">
        <v>18793</v>
      </c>
      <c r="Q5427" t="s">
        <v>18794</v>
      </c>
      <c r="R5427" t="s">
        <v>18795</v>
      </c>
      <c r="S5427" t="s">
        <v>18796</v>
      </c>
      <c r="T5427" t="s">
        <v>18797</v>
      </c>
    </row>
    <row r="5428" spans="1:20" x14ac:dyDescent="0.3">
      <c r="A5428" t="s">
        <v>18774</v>
      </c>
      <c r="B5428" t="s">
        <v>18775</v>
      </c>
      <c r="C5428" t="s">
        <v>14</v>
      </c>
      <c r="D5428">
        <v>39.968511300000003</v>
      </c>
      <c r="E5428">
        <v>-75.178512299999994</v>
      </c>
      <c r="F5428" t="s">
        <v>18776</v>
      </c>
      <c r="G5428">
        <v>300</v>
      </c>
      <c r="H5428">
        <v>4</v>
      </c>
      <c r="I5428" t="s">
        <v>18798</v>
      </c>
      <c r="J5428">
        <v>3</v>
      </c>
      <c r="K5428" t="s">
        <v>18799</v>
      </c>
      <c r="L5428" t="s">
        <v>18800</v>
      </c>
    </row>
    <row r="5429" spans="1:20" x14ac:dyDescent="0.3">
      <c r="A5429" t="s">
        <v>18774</v>
      </c>
      <c r="B5429" t="s">
        <v>18775</v>
      </c>
      <c r="C5429" t="s">
        <v>14</v>
      </c>
      <c r="D5429">
        <v>39.968511300000003</v>
      </c>
      <c r="E5429">
        <v>-75.178512299999994</v>
      </c>
      <c r="F5429" t="s">
        <v>18776</v>
      </c>
      <c r="G5429">
        <v>300</v>
      </c>
      <c r="H5429">
        <v>4</v>
      </c>
      <c r="I5429" t="s">
        <v>18801</v>
      </c>
      <c r="J5429">
        <v>1</v>
      </c>
      <c r="K5429" t="s">
        <v>18802</v>
      </c>
      <c r="L5429" t="s">
        <v>18803</v>
      </c>
    </row>
    <row r="5430" spans="1:20" x14ac:dyDescent="0.3">
      <c r="A5430" t="s">
        <v>18774</v>
      </c>
      <c r="B5430" t="s">
        <v>18775</v>
      </c>
      <c r="C5430" t="s">
        <v>14</v>
      </c>
      <c r="D5430">
        <v>39.968511300000003</v>
      </c>
      <c r="E5430">
        <v>-75.178512299999994</v>
      </c>
      <c r="F5430" t="s">
        <v>18776</v>
      </c>
      <c r="G5430">
        <v>300</v>
      </c>
      <c r="H5430">
        <v>4</v>
      </c>
      <c r="I5430" t="s">
        <v>18804</v>
      </c>
      <c r="J5430">
        <v>2</v>
      </c>
      <c r="K5430" t="s">
        <v>18805</v>
      </c>
      <c r="L5430" t="s">
        <v>18806</v>
      </c>
    </row>
    <row r="5431" spans="1:20" x14ac:dyDescent="0.3">
      <c r="A5431" t="s">
        <v>18774</v>
      </c>
      <c r="B5431" t="s">
        <v>18775</v>
      </c>
      <c r="C5431" t="s">
        <v>14</v>
      </c>
      <c r="D5431">
        <v>39.968511300000003</v>
      </c>
      <c r="E5431">
        <v>-75.178512299999994</v>
      </c>
      <c r="F5431" t="s">
        <v>18776</v>
      </c>
      <c r="G5431">
        <v>300</v>
      </c>
      <c r="H5431">
        <v>4</v>
      </c>
      <c r="I5431" t="s">
        <v>18807</v>
      </c>
      <c r="J5431">
        <v>5</v>
      </c>
      <c r="K5431" t="s">
        <v>18808</v>
      </c>
      <c r="L5431" t="s">
        <v>18809</v>
      </c>
    </row>
    <row r="5432" spans="1:20" x14ac:dyDescent="0.3">
      <c r="A5432" t="s">
        <v>18774</v>
      </c>
      <c r="B5432" t="s">
        <v>18775</v>
      </c>
      <c r="C5432" t="s">
        <v>14</v>
      </c>
      <c r="D5432">
        <v>39.968511300000003</v>
      </c>
      <c r="E5432">
        <v>-75.178512299999994</v>
      </c>
      <c r="F5432" t="s">
        <v>18776</v>
      </c>
      <c r="G5432">
        <v>300</v>
      </c>
      <c r="H5432">
        <v>4</v>
      </c>
      <c r="I5432" t="s">
        <v>18810</v>
      </c>
      <c r="J5432">
        <v>4</v>
      </c>
      <c r="K5432" t="s">
        <v>18811</v>
      </c>
      <c r="L5432" t="s">
        <v>18812</v>
      </c>
    </row>
    <row r="5433" spans="1:20" x14ac:dyDescent="0.3">
      <c r="A5433" t="s">
        <v>18813</v>
      </c>
      <c r="B5433" t="s">
        <v>18814</v>
      </c>
      <c r="C5433" t="s">
        <v>14</v>
      </c>
      <c r="D5433">
        <v>39.951129399999999</v>
      </c>
      <c r="E5433">
        <v>-75.170707800000002</v>
      </c>
      <c r="F5433" t="s">
        <v>18815</v>
      </c>
      <c r="G5433">
        <v>300</v>
      </c>
      <c r="H5433">
        <v>3.5</v>
      </c>
      <c r="I5433" t="s">
        <v>18816</v>
      </c>
      <c r="J5433">
        <v>5</v>
      </c>
      <c r="L5433" t="s">
        <v>18817</v>
      </c>
    </row>
    <row r="5434" spans="1:20" x14ac:dyDescent="0.3">
      <c r="A5434" t="s">
        <v>18813</v>
      </c>
      <c r="B5434" t="s">
        <v>18814</v>
      </c>
      <c r="C5434" t="s">
        <v>14</v>
      </c>
      <c r="D5434">
        <v>39.951129399999999</v>
      </c>
      <c r="E5434">
        <v>-75.170707800000002</v>
      </c>
      <c r="F5434" t="s">
        <v>18815</v>
      </c>
      <c r="G5434">
        <v>300</v>
      </c>
      <c r="H5434">
        <v>3.5</v>
      </c>
      <c r="I5434" t="s">
        <v>18818</v>
      </c>
      <c r="J5434">
        <v>2</v>
      </c>
      <c r="K5434" t="s">
        <v>18819</v>
      </c>
      <c r="L5434" t="s">
        <v>18820</v>
      </c>
    </row>
    <row r="5435" spans="1:20" x14ac:dyDescent="0.3">
      <c r="A5435" t="s">
        <v>18813</v>
      </c>
      <c r="B5435" t="s">
        <v>18814</v>
      </c>
      <c r="C5435" t="s">
        <v>14</v>
      </c>
      <c r="D5435">
        <v>39.951129399999999</v>
      </c>
      <c r="E5435">
        <v>-75.170707800000002</v>
      </c>
      <c r="F5435" t="s">
        <v>18815</v>
      </c>
      <c r="G5435">
        <v>300</v>
      </c>
      <c r="H5435">
        <v>3.5</v>
      </c>
      <c r="I5435" t="s">
        <v>18821</v>
      </c>
      <c r="J5435">
        <v>3</v>
      </c>
      <c r="L5435" t="s">
        <v>18822</v>
      </c>
    </row>
    <row r="5436" spans="1:20" x14ac:dyDescent="0.3">
      <c r="A5436" t="s">
        <v>18813</v>
      </c>
      <c r="B5436" t="s">
        <v>18814</v>
      </c>
      <c r="C5436" t="s">
        <v>14</v>
      </c>
      <c r="D5436">
        <v>39.951129399999999</v>
      </c>
      <c r="E5436">
        <v>-75.170707800000002</v>
      </c>
      <c r="F5436" t="s">
        <v>18815</v>
      </c>
      <c r="G5436">
        <v>300</v>
      </c>
      <c r="H5436">
        <v>3.5</v>
      </c>
      <c r="I5436" t="s">
        <v>18823</v>
      </c>
      <c r="J5436">
        <v>3</v>
      </c>
      <c r="K5436" t="s">
        <v>18824</v>
      </c>
      <c r="L5436" t="s">
        <v>18825</v>
      </c>
    </row>
    <row r="5437" spans="1:20" x14ac:dyDescent="0.3">
      <c r="A5437" t="s">
        <v>18813</v>
      </c>
      <c r="B5437" t="s">
        <v>18814</v>
      </c>
      <c r="C5437" t="s">
        <v>14</v>
      </c>
      <c r="D5437">
        <v>39.951129399999999</v>
      </c>
      <c r="E5437">
        <v>-75.170707800000002</v>
      </c>
      <c r="F5437" t="s">
        <v>18815</v>
      </c>
      <c r="G5437">
        <v>300</v>
      </c>
      <c r="H5437">
        <v>3.5</v>
      </c>
      <c r="I5437" t="s">
        <v>18826</v>
      </c>
      <c r="J5437">
        <v>2</v>
      </c>
      <c r="L5437" t="s">
        <v>18827</v>
      </c>
    </row>
    <row r="5438" spans="1:20" x14ac:dyDescent="0.3">
      <c r="A5438" t="s">
        <v>18813</v>
      </c>
      <c r="B5438" t="s">
        <v>18814</v>
      </c>
      <c r="C5438" t="s">
        <v>14</v>
      </c>
      <c r="D5438">
        <v>39.951129399999999</v>
      </c>
      <c r="E5438">
        <v>-75.170707800000002</v>
      </c>
      <c r="F5438" t="s">
        <v>18815</v>
      </c>
      <c r="G5438">
        <v>300</v>
      </c>
      <c r="H5438">
        <v>3.5</v>
      </c>
      <c r="I5438" t="s">
        <v>18828</v>
      </c>
      <c r="J5438">
        <v>5</v>
      </c>
      <c r="K5438" t="s">
        <v>18829</v>
      </c>
      <c r="L5438" t="s">
        <v>7937</v>
      </c>
    </row>
    <row r="5439" spans="1:20" x14ac:dyDescent="0.3">
      <c r="A5439" t="s">
        <v>18813</v>
      </c>
      <c r="B5439" t="s">
        <v>18814</v>
      </c>
      <c r="C5439" t="s">
        <v>14</v>
      </c>
      <c r="D5439">
        <v>39.951129399999999</v>
      </c>
      <c r="E5439">
        <v>-75.170707800000002</v>
      </c>
      <c r="F5439" t="s">
        <v>18815</v>
      </c>
      <c r="G5439">
        <v>300</v>
      </c>
      <c r="H5439">
        <v>3.5</v>
      </c>
      <c r="I5439" t="s">
        <v>18830</v>
      </c>
      <c r="J5439">
        <v>4</v>
      </c>
      <c r="K5439" t="s">
        <v>18831</v>
      </c>
      <c r="L5439" t="s">
        <v>18832</v>
      </c>
    </row>
    <row r="5440" spans="1:20" x14ac:dyDescent="0.3">
      <c r="A5440" t="s">
        <v>18813</v>
      </c>
      <c r="B5440" t="s">
        <v>18814</v>
      </c>
      <c r="C5440" t="s">
        <v>14</v>
      </c>
      <c r="D5440">
        <v>39.951129399999999</v>
      </c>
      <c r="E5440">
        <v>-75.170707800000002</v>
      </c>
      <c r="F5440" t="s">
        <v>18815</v>
      </c>
      <c r="G5440">
        <v>300</v>
      </c>
      <c r="H5440">
        <v>3.5</v>
      </c>
      <c r="I5440" t="s">
        <v>18833</v>
      </c>
      <c r="J5440">
        <v>5</v>
      </c>
      <c r="L5440" t="s">
        <v>18834</v>
      </c>
    </row>
    <row r="5441" spans="1:26" x14ac:dyDescent="0.3">
      <c r="A5441" t="s">
        <v>18813</v>
      </c>
      <c r="B5441" t="s">
        <v>18814</v>
      </c>
      <c r="C5441" t="s">
        <v>14</v>
      </c>
      <c r="D5441">
        <v>39.951129399999999</v>
      </c>
      <c r="E5441">
        <v>-75.170707800000002</v>
      </c>
      <c r="F5441" t="s">
        <v>18815</v>
      </c>
      <c r="G5441">
        <v>300</v>
      </c>
      <c r="H5441">
        <v>3.5</v>
      </c>
      <c r="I5441" t="s">
        <v>18835</v>
      </c>
      <c r="J5441">
        <v>2</v>
      </c>
      <c r="K5441" t="s">
        <v>18836</v>
      </c>
      <c r="L5441" t="s">
        <v>18837</v>
      </c>
    </row>
    <row r="5442" spans="1:26" x14ac:dyDescent="0.3">
      <c r="A5442" t="s">
        <v>18813</v>
      </c>
      <c r="B5442" t="s">
        <v>18814</v>
      </c>
      <c r="C5442" t="s">
        <v>14</v>
      </c>
      <c r="D5442">
        <v>39.951129399999999</v>
      </c>
      <c r="E5442">
        <v>-75.170707800000002</v>
      </c>
      <c r="F5442" t="s">
        <v>18815</v>
      </c>
      <c r="G5442">
        <v>300</v>
      </c>
      <c r="H5442">
        <v>3.5</v>
      </c>
      <c r="I5442" t="s">
        <v>18838</v>
      </c>
      <c r="J5442">
        <v>1</v>
      </c>
      <c r="L5442" t="s">
        <v>18839</v>
      </c>
    </row>
    <row r="5443" spans="1:26" x14ac:dyDescent="0.3">
      <c r="A5443" t="s">
        <v>18840</v>
      </c>
      <c r="B5443" t="s">
        <v>18841</v>
      </c>
      <c r="C5443" t="s">
        <v>14</v>
      </c>
      <c r="D5443">
        <v>39.961696928800002</v>
      </c>
      <c r="E5443">
        <v>-75.141289216600001</v>
      </c>
      <c r="F5443" t="s">
        <v>18842</v>
      </c>
      <c r="G5443">
        <v>299</v>
      </c>
      <c r="H5443">
        <v>4.5</v>
      </c>
      <c r="I5443" t="s">
        <v>18843</v>
      </c>
      <c r="J5443">
        <v>5</v>
      </c>
      <c r="K5443" t="s">
        <v>18844</v>
      </c>
      <c r="L5443" t="s">
        <v>2931</v>
      </c>
    </row>
    <row r="5444" spans="1:26" x14ac:dyDescent="0.3">
      <c r="A5444" t="s">
        <v>18840</v>
      </c>
      <c r="B5444" t="s">
        <v>18841</v>
      </c>
      <c r="C5444" t="s">
        <v>14</v>
      </c>
      <c r="D5444">
        <v>39.961696928800002</v>
      </c>
      <c r="E5444">
        <v>-75.141289216600001</v>
      </c>
      <c r="F5444" t="s">
        <v>18842</v>
      </c>
      <c r="G5444">
        <v>299</v>
      </c>
      <c r="H5444">
        <v>4.5</v>
      </c>
      <c r="I5444" t="s">
        <v>18845</v>
      </c>
      <c r="J5444">
        <v>5</v>
      </c>
      <c r="K5444" t="s">
        <v>18846</v>
      </c>
      <c r="L5444" t="s">
        <v>18847</v>
      </c>
    </row>
    <row r="5445" spans="1:26" x14ac:dyDescent="0.3">
      <c r="A5445" t="s">
        <v>18840</v>
      </c>
      <c r="B5445" t="s">
        <v>18841</v>
      </c>
      <c r="C5445" t="s">
        <v>14</v>
      </c>
      <c r="D5445">
        <v>39.961696928800002</v>
      </c>
      <c r="E5445">
        <v>-75.141289216600001</v>
      </c>
      <c r="F5445" t="s">
        <v>18842</v>
      </c>
      <c r="G5445">
        <v>299</v>
      </c>
      <c r="H5445">
        <v>4.5</v>
      </c>
      <c r="I5445" t="s">
        <v>18848</v>
      </c>
      <c r="J5445">
        <v>3</v>
      </c>
      <c r="K5445" t="s">
        <v>18849</v>
      </c>
      <c r="L5445" t="s">
        <v>18850</v>
      </c>
    </row>
    <row r="5446" spans="1:26" x14ac:dyDescent="0.3">
      <c r="A5446" t="s">
        <v>18840</v>
      </c>
      <c r="B5446" t="s">
        <v>18841</v>
      </c>
      <c r="C5446" t="s">
        <v>14</v>
      </c>
      <c r="D5446">
        <v>39.961696928800002</v>
      </c>
      <c r="E5446">
        <v>-75.141289216600001</v>
      </c>
      <c r="F5446" t="s">
        <v>18842</v>
      </c>
      <c r="G5446">
        <v>299</v>
      </c>
      <c r="H5446">
        <v>4.5</v>
      </c>
      <c r="I5446" t="e">
        <f>-rpQFFdqweiXmiCvle7h1w</f>
        <v>#NAME?</v>
      </c>
      <c r="J5446">
        <v>5</v>
      </c>
      <c r="K5446" t="s">
        <v>18851</v>
      </c>
      <c r="L5446" t="s">
        <v>18852</v>
      </c>
    </row>
    <row r="5447" spans="1:26" x14ac:dyDescent="0.3">
      <c r="A5447" t="s">
        <v>18840</v>
      </c>
      <c r="B5447" t="s">
        <v>18841</v>
      </c>
      <c r="C5447" t="s">
        <v>14</v>
      </c>
      <c r="D5447">
        <v>39.961696928800002</v>
      </c>
      <c r="E5447">
        <v>-75.141289216600001</v>
      </c>
      <c r="F5447" t="s">
        <v>18842</v>
      </c>
      <c r="G5447">
        <v>299</v>
      </c>
      <c r="H5447">
        <v>4.5</v>
      </c>
      <c r="I5447" t="s">
        <v>18853</v>
      </c>
      <c r="J5447">
        <v>5</v>
      </c>
      <c r="K5447" t="s">
        <v>18854</v>
      </c>
      <c r="L5447" t="s">
        <v>18855</v>
      </c>
    </row>
    <row r="5448" spans="1:26" x14ac:dyDescent="0.3">
      <c r="A5448" t="s">
        <v>18840</v>
      </c>
      <c r="B5448" t="s">
        <v>18841</v>
      </c>
      <c r="C5448" t="s">
        <v>14</v>
      </c>
      <c r="D5448">
        <v>39.961696928800002</v>
      </c>
      <c r="E5448">
        <v>-75.141289216600001</v>
      </c>
      <c r="F5448" t="s">
        <v>18842</v>
      </c>
      <c r="G5448">
        <v>299</v>
      </c>
      <c r="H5448">
        <v>4.5</v>
      </c>
      <c r="I5448" t="s">
        <v>18856</v>
      </c>
      <c r="J5448">
        <v>5</v>
      </c>
      <c r="L5448" t="s">
        <v>8298</v>
      </c>
    </row>
    <row r="5449" spans="1:26" x14ac:dyDescent="0.3">
      <c r="A5449" t="s">
        <v>18840</v>
      </c>
      <c r="B5449" t="s">
        <v>18841</v>
      </c>
      <c r="C5449" t="s">
        <v>14</v>
      </c>
      <c r="D5449">
        <v>39.961696928800002</v>
      </c>
      <c r="E5449">
        <v>-75.141289216600001</v>
      </c>
      <c r="F5449" t="s">
        <v>18842</v>
      </c>
      <c r="G5449">
        <v>299</v>
      </c>
      <c r="H5449">
        <v>4.5</v>
      </c>
      <c r="I5449" t="s">
        <v>18857</v>
      </c>
      <c r="J5449">
        <v>4</v>
      </c>
      <c r="K5449" t="s">
        <v>18858</v>
      </c>
      <c r="L5449" t="s">
        <v>16449</v>
      </c>
    </row>
    <row r="5450" spans="1:26" x14ac:dyDescent="0.3">
      <c r="A5450" t="s">
        <v>18840</v>
      </c>
      <c r="B5450" t="s">
        <v>18841</v>
      </c>
      <c r="C5450" t="s">
        <v>14</v>
      </c>
      <c r="D5450">
        <v>39.961696928800002</v>
      </c>
      <c r="E5450">
        <v>-75.141289216600001</v>
      </c>
      <c r="F5450" t="s">
        <v>18842</v>
      </c>
      <c r="G5450">
        <v>299</v>
      </c>
      <c r="H5450">
        <v>4.5</v>
      </c>
      <c r="I5450" t="s">
        <v>18859</v>
      </c>
      <c r="J5450">
        <v>4</v>
      </c>
      <c r="L5450" t="s">
        <v>8969</v>
      </c>
    </row>
    <row r="5451" spans="1:26" x14ac:dyDescent="0.3">
      <c r="A5451" t="s">
        <v>18840</v>
      </c>
      <c r="B5451" t="s">
        <v>18841</v>
      </c>
      <c r="C5451" t="s">
        <v>14</v>
      </c>
      <c r="D5451">
        <v>39.961696928800002</v>
      </c>
      <c r="E5451">
        <v>-75.141289216600001</v>
      </c>
      <c r="F5451" t="s">
        <v>18842</v>
      </c>
      <c r="G5451">
        <v>299</v>
      </c>
      <c r="H5451">
        <v>4.5</v>
      </c>
      <c r="I5451" t="s">
        <v>18860</v>
      </c>
      <c r="J5451">
        <v>5</v>
      </c>
      <c r="K5451" t="s">
        <v>18861</v>
      </c>
      <c r="L5451" t="s">
        <v>18862</v>
      </c>
    </row>
    <row r="5452" spans="1:26" x14ac:dyDescent="0.3">
      <c r="A5452" t="s">
        <v>18840</v>
      </c>
      <c r="B5452" t="s">
        <v>18841</v>
      </c>
      <c r="C5452" t="s">
        <v>14</v>
      </c>
      <c r="D5452">
        <v>39.961696928800002</v>
      </c>
      <c r="E5452">
        <v>-75.141289216600001</v>
      </c>
      <c r="F5452" t="s">
        <v>18842</v>
      </c>
      <c r="G5452">
        <v>299</v>
      </c>
      <c r="H5452">
        <v>4.5</v>
      </c>
      <c r="I5452" t="s">
        <v>18863</v>
      </c>
      <c r="J5452">
        <v>4</v>
      </c>
      <c r="K5452" t="s">
        <v>18864</v>
      </c>
      <c r="L5452" t="s">
        <v>18865</v>
      </c>
    </row>
    <row r="5453" spans="1:26" x14ac:dyDescent="0.3">
      <c r="A5453" t="s">
        <v>18866</v>
      </c>
      <c r="B5453" t="s">
        <v>18867</v>
      </c>
      <c r="C5453" t="s">
        <v>14</v>
      </c>
      <c r="D5453">
        <v>39.941503699999998</v>
      </c>
      <c r="E5453">
        <v>-75.148986199999996</v>
      </c>
      <c r="F5453" t="s">
        <v>15878</v>
      </c>
      <c r="G5453">
        <v>299</v>
      </c>
      <c r="H5453">
        <v>2.5</v>
      </c>
      <c r="I5453" t="s">
        <v>18868</v>
      </c>
      <c r="J5453">
        <v>2</v>
      </c>
      <c r="K5453" t="s">
        <v>18869</v>
      </c>
      <c r="L5453" t="s">
        <v>18870</v>
      </c>
      <c r="M5453" t="s">
        <v>18871</v>
      </c>
    </row>
    <row r="5454" spans="1:26" x14ac:dyDescent="0.3">
      <c r="A5454" t="s">
        <v>18866</v>
      </c>
      <c r="B5454" t="s">
        <v>18867</v>
      </c>
      <c r="C5454" t="s">
        <v>14</v>
      </c>
      <c r="D5454">
        <v>39.941503699999998</v>
      </c>
      <c r="E5454">
        <v>-75.148986199999996</v>
      </c>
      <c r="F5454" t="s">
        <v>15878</v>
      </c>
      <c r="G5454">
        <v>299</v>
      </c>
      <c r="H5454">
        <v>2.5</v>
      </c>
      <c r="I5454" t="s">
        <v>18872</v>
      </c>
      <c r="J5454">
        <v>3</v>
      </c>
      <c r="K5454" t="s">
        <v>18873</v>
      </c>
      <c r="L5454" t="s">
        <v>18874</v>
      </c>
    </row>
    <row r="5455" spans="1:26" x14ac:dyDescent="0.3">
      <c r="A5455" t="s">
        <v>18866</v>
      </c>
      <c r="B5455" t="s">
        <v>18867</v>
      </c>
      <c r="C5455" t="s">
        <v>14</v>
      </c>
      <c r="D5455">
        <v>39.941503699999998</v>
      </c>
      <c r="E5455">
        <v>-75.148986199999996</v>
      </c>
      <c r="F5455" t="s">
        <v>15878</v>
      </c>
      <c r="G5455">
        <v>299</v>
      </c>
      <c r="H5455">
        <v>2.5</v>
      </c>
      <c r="I5455" t="s">
        <v>18875</v>
      </c>
      <c r="J5455">
        <v>3</v>
      </c>
      <c r="K5455" t="s">
        <v>18876</v>
      </c>
      <c r="L5455" t="s">
        <v>18877</v>
      </c>
      <c r="M5455" t="s">
        <v>4689</v>
      </c>
      <c r="N5455" t="s">
        <v>18878</v>
      </c>
      <c r="O5455" t="s">
        <v>18879</v>
      </c>
      <c r="P5455" t="s">
        <v>18880</v>
      </c>
      <c r="Q5455" t="s">
        <v>4689</v>
      </c>
      <c r="R5455" t="s">
        <v>18881</v>
      </c>
      <c r="S5455" t="s">
        <v>18882</v>
      </c>
      <c r="T5455" t="s">
        <v>18883</v>
      </c>
      <c r="U5455" t="s">
        <v>18884</v>
      </c>
      <c r="V5455" t="s">
        <v>18885</v>
      </c>
      <c r="W5455" t="s">
        <v>18886</v>
      </c>
      <c r="X5455" t="s">
        <v>18887</v>
      </c>
      <c r="Y5455" t="s">
        <v>18888</v>
      </c>
      <c r="Z5455" t="s">
        <v>9801</v>
      </c>
    </row>
    <row r="5456" spans="1:26" x14ac:dyDescent="0.3">
      <c r="A5456" t="s">
        <v>18866</v>
      </c>
      <c r="B5456" t="s">
        <v>18867</v>
      </c>
      <c r="C5456" t="s">
        <v>14</v>
      </c>
      <c r="D5456">
        <v>39.941503699999998</v>
      </c>
      <c r="E5456">
        <v>-75.148986199999996</v>
      </c>
      <c r="F5456" t="s">
        <v>15878</v>
      </c>
      <c r="G5456">
        <v>299</v>
      </c>
      <c r="H5456">
        <v>2.5</v>
      </c>
      <c r="I5456" t="s">
        <v>18889</v>
      </c>
      <c r="J5456">
        <v>1</v>
      </c>
      <c r="K5456" t="s">
        <v>18890</v>
      </c>
      <c r="L5456" t="s">
        <v>9220</v>
      </c>
    </row>
    <row r="5457" spans="1:20" x14ac:dyDescent="0.3">
      <c r="A5457" t="s">
        <v>18866</v>
      </c>
      <c r="B5457" t="s">
        <v>18867</v>
      </c>
      <c r="C5457" t="s">
        <v>14</v>
      </c>
      <c r="D5457">
        <v>39.941503699999998</v>
      </c>
      <c r="E5457">
        <v>-75.148986199999996</v>
      </c>
      <c r="F5457" t="s">
        <v>15878</v>
      </c>
      <c r="G5457">
        <v>299</v>
      </c>
      <c r="H5457">
        <v>2.5</v>
      </c>
      <c r="I5457" t="s">
        <v>18891</v>
      </c>
      <c r="J5457">
        <v>4</v>
      </c>
      <c r="K5457" t="s">
        <v>18892</v>
      </c>
      <c r="L5457" t="s">
        <v>4177</v>
      </c>
    </row>
    <row r="5458" spans="1:20" x14ac:dyDescent="0.3">
      <c r="A5458" t="s">
        <v>18866</v>
      </c>
      <c r="B5458" t="s">
        <v>18867</v>
      </c>
      <c r="C5458" t="s">
        <v>14</v>
      </c>
      <c r="D5458">
        <v>39.941503699999998</v>
      </c>
      <c r="E5458">
        <v>-75.148986199999996</v>
      </c>
      <c r="F5458" t="s">
        <v>15878</v>
      </c>
      <c r="G5458">
        <v>299</v>
      </c>
      <c r="H5458">
        <v>2.5</v>
      </c>
      <c r="I5458" t="s">
        <v>18893</v>
      </c>
      <c r="J5458">
        <v>4</v>
      </c>
      <c r="K5458" t="s">
        <v>18894</v>
      </c>
      <c r="L5458" t="s">
        <v>18895</v>
      </c>
      <c r="M5458" t="e">
        <f>-G7Zkl1wIWBBmD0KRy_sCw</f>
        <v>#NAME?</v>
      </c>
    </row>
    <row r="5459" spans="1:20" x14ac:dyDescent="0.3">
      <c r="A5459" t="s">
        <v>18866</v>
      </c>
      <c r="B5459" t="s">
        <v>18867</v>
      </c>
      <c r="C5459" t="s">
        <v>14</v>
      </c>
      <c r="D5459">
        <v>39.941503699999998</v>
      </c>
      <c r="E5459">
        <v>-75.148986199999996</v>
      </c>
      <c r="F5459" t="s">
        <v>15878</v>
      </c>
      <c r="G5459">
        <v>299</v>
      </c>
      <c r="H5459">
        <v>2.5</v>
      </c>
      <c r="I5459" t="s">
        <v>18896</v>
      </c>
      <c r="J5459">
        <v>3</v>
      </c>
      <c r="K5459" t="s">
        <v>18897</v>
      </c>
      <c r="L5459" t="s">
        <v>18898</v>
      </c>
    </row>
    <row r="5460" spans="1:20" x14ac:dyDescent="0.3">
      <c r="A5460" t="s">
        <v>18866</v>
      </c>
      <c r="B5460" t="s">
        <v>18867</v>
      </c>
      <c r="C5460" t="s">
        <v>14</v>
      </c>
      <c r="D5460">
        <v>39.941503699999998</v>
      </c>
      <c r="E5460">
        <v>-75.148986199999996</v>
      </c>
      <c r="F5460" t="s">
        <v>15878</v>
      </c>
      <c r="G5460">
        <v>299</v>
      </c>
      <c r="H5460">
        <v>2.5</v>
      </c>
      <c r="I5460" t="s">
        <v>18899</v>
      </c>
      <c r="J5460">
        <v>5</v>
      </c>
      <c r="K5460" t="s">
        <v>18900</v>
      </c>
      <c r="L5460" t="s">
        <v>9038</v>
      </c>
    </row>
    <row r="5461" spans="1:20" x14ac:dyDescent="0.3">
      <c r="A5461" t="s">
        <v>18866</v>
      </c>
      <c r="B5461" t="s">
        <v>18867</v>
      </c>
      <c r="C5461" t="s">
        <v>14</v>
      </c>
      <c r="D5461">
        <v>39.941503699999998</v>
      </c>
      <c r="E5461">
        <v>-75.148986199999996</v>
      </c>
      <c r="F5461" t="s">
        <v>15878</v>
      </c>
      <c r="G5461">
        <v>299</v>
      </c>
      <c r="H5461">
        <v>2.5</v>
      </c>
      <c r="I5461" t="s">
        <v>18901</v>
      </c>
      <c r="J5461">
        <v>3</v>
      </c>
      <c r="K5461" t="s">
        <v>18902</v>
      </c>
      <c r="L5461" t="s">
        <v>11635</v>
      </c>
    </row>
    <row r="5462" spans="1:20" x14ac:dyDescent="0.3">
      <c r="A5462" t="s">
        <v>18866</v>
      </c>
      <c r="B5462" t="s">
        <v>18867</v>
      </c>
      <c r="C5462" t="s">
        <v>14</v>
      </c>
      <c r="D5462">
        <v>39.941503699999998</v>
      </c>
      <c r="E5462">
        <v>-75.148986199999996</v>
      </c>
      <c r="F5462" t="s">
        <v>15878</v>
      </c>
      <c r="G5462">
        <v>299</v>
      </c>
      <c r="H5462">
        <v>2.5</v>
      </c>
      <c r="I5462" t="s">
        <v>18903</v>
      </c>
      <c r="J5462">
        <v>4</v>
      </c>
      <c r="K5462" t="s">
        <v>18904</v>
      </c>
      <c r="L5462" t="s">
        <v>18905</v>
      </c>
      <c r="M5462" t="s">
        <v>18906</v>
      </c>
      <c r="N5462" t="s">
        <v>18907</v>
      </c>
      <c r="O5462" t="s">
        <v>18908</v>
      </c>
      <c r="P5462" t="s">
        <v>18909</v>
      </c>
      <c r="Q5462" t="s">
        <v>18910</v>
      </c>
      <c r="R5462" t="s">
        <v>18911</v>
      </c>
      <c r="S5462" t="s">
        <v>18912</v>
      </c>
      <c r="T5462" t="s">
        <v>18913</v>
      </c>
    </row>
    <row r="5463" spans="1:20" x14ac:dyDescent="0.3">
      <c r="A5463" t="s">
        <v>18914</v>
      </c>
      <c r="B5463" t="s">
        <v>18915</v>
      </c>
      <c r="C5463" t="s">
        <v>14</v>
      </c>
      <c r="D5463">
        <v>39.953297999999997</v>
      </c>
      <c r="E5463">
        <v>-75.159070999999997</v>
      </c>
      <c r="F5463" t="s">
        <v>18916</v>
      </c>
      <c r="G5463">
        <v>298</v>
      </c>
      <c r="H5463">
        <v>4</v>
      </c>
      <c r="I5463" t="s">
        <v>18917</v>
      </c>
      <c r="J5463">
        <v>5</v>
      </c>
      <c r="L5463" t="s">
        <v>18918</v>
      </c>
    </row>
    <row r="5464" spans="1:20" x14ac:dyDescent="0.3">
      <c r="A5464" t="s">
        <v>18914</v>
      </c>
      <c r="B5464" t="s">
        <v>18915</v>
      </c>
      <c r="C5464" t="s">
        <v>14</v>
      </c>
      <c r="D5464">
        <v>39.953297999999997</v>
      </c>
      <c r="E5464">
        <v>-75.159070999999997</v>
      </c>
      <c r="F5464" t="s">
        <v>18916</v>
      </c>
      <c r="G5464">
        <v>298</v>
      </c>
      <c r="H5464">
        <v>4</v>
      </c>
      <c r="I5464" t="s">
        <v>18919</v>
      </c>
      <c r="J5464">
        <v>5</v>
      </c>
      <c r="K5464" t="s">
        <v>18920</v>
      </c>
      <c r="L5464" t="s">
        <v>18921</v>
      </c>
    </row>
    <row r="5465" spans="1:20" x14ac:dyDescent="0.3">
      <c r="A5465" t="s">
        <v>18914</v>
      </c>
      <c r="B5465" t="s">
        <v>18915</v>
      </c>
      <c r="C5465" t="s">
        <v>14</v>
      </c>
      <c r="D5465">
        <v>39.953297999999997</v>
      </c>
      <c r="E5465">
        <v>-75.159070999999997</v>
      </c>
      <c r="F5465" t="s">
        <v>18916</v>
      </c>
      <c r="G5465">
        <v>298</v>
      </c>
      <c r="H5465">
        <v>4</v>
      </c>
      <c r="I5465" t="s">
        <v>18922</v>
      </c>
      <c r="J5465">
        <v>4</v>
      </c>
      <c r="K5465" t="s">
        <v>18923</v>
      </c>
      <c r="L5465" t="s">
        <v>18924</v>
      </c>
      <c r="M5465" t="s">
        <v>9879</v>
      </c>
    </row>
    <row r="5466" spans="1:20" x14ac:dyDescent="0.3">
      <c r="A5466" t="s">
        <v>18914</v>
      </c>
      <c r="B5466" t="s">
        <v>18915</v>
      </c>
      <c r="C5466" t="s">
        <v>14</v>
      </c>
      <c r="D5466">
        <v>39.953297999999997</v>
      </c>
      <c r="E5466">
        <v>-75.159070999999997</v>
      </c>
      <c r="F5466" t="s">
        <v>18916</v>
      </c>
      <c r="G5466">
        <v>298</v>
      </c>
      <c r="H5466">
        <v>4</v>
      </c>
      <c r="I5466" t="s">
        <v>18925</v>
      </c>
      <c r="J5466">
        <v>4</v>
      </c>
      <c r="K5466" t="s">
        <v>18926</v>
      </c>
      <c r="L5466" t="s">
        <v>18927</v>
      </c>
    </row>
    <row r="5467" spans="1:20" x14ac:dyDescent="0.3">
      <c r="A5467" t="s">
        <v>18914</v>
      </c>
      <c r="B5467" t="s">
        <v>18915</v>
      </c>
      <c r="C5467" t="s">
        <v>14</v>
      </c>
      <c r="D5467">
        <v>39.953297999999997</v>
      </c>
      <c r="E5467">
        <v>-75.159070999999997</v>
      </c>
      <c r="F5467" t="s">
        <v>18916</v>
      </c>
      <c r="G5467">
        <v>298</v>
      </c>
      <c r="H5467">
        <v>4</v>
      </c>
      <c r="I5467" t="s">
        <v>18928</v>
      </c>
      <c r="J5467">
        <v>2</v>
      </c>
      <c r="K5467" t="s">
        <v>18929</v>
      </c>
      <c r="L5467" t="s">
        <v>18930</v>
      </c>
    </row>
    <row r="5468" spans="1:20" x14ac:dyDescent="0.3">
      <c r="A5468" t="s">
        <v>18914</v>
      </c>
      <c r="B5468" t="s">
        <v>18915</v>
      </c>
      <c r="C5468" t="s">
        <v>14</v>
      </c>
      <c r="D5468">
        <v>39.953297999999997</v>
      </c>
      <c r="E5468">
        <v>-75.159070999999997</v>
      </c>
      <c r="F5468" t="s">
        <v>18916</v>
      </c>
      <c r="G5468">
        <v>298</v>
      </c>
      <c r="H5468">
        <v>4</v>
      </c>
      <c r="I5468" t="s">
        <v>18931</v>
      </c>
      <c r="J5468">
        <v>5</v>
      </c>
      <c r="K5468" t="s">
        <v>18932</v>
      </c>
      <c r="L5468" t="s">
        <v>18933</v>
      </c>
    </row>
    <row r="5469" spans="1:20" x14ac:dyDescent="0.3">
      <c r="A5469" t="s">
        <v>18914</v>
      </c>
      <c r="B5469" t="s">
        <v>18915</v>
      </c>
      <c r="C5469" t="s">
        <v>14</v>
      </c>
      <c r="D5469">
        <v>39.953297999999997</v>
      </c>
      <c r="E5469">
        <v>-75.159070999999997</v>
      </c>
      <c r="F5469" t="s">
        <v>18916</v>
      </c>
      <c r="G5469">
        <v>298</v>
      </c>
      <c r="H5469">
        <v>4</v>
      </c>
      <c r="I5469" t="s">
        <v>18934</v>
      </c>
      <c r="J5469">
        <v>4</v>
      </c>
      <c r="K5469" t="s">
        <v>18935</v>
      </c>
      <c r="L5469" t="s">
        <v>18936</v>
      </c>
    </row>
    <row r="5470" spans="1:20" x14ac:dyDescent="0.3">
      <c r="A5470" t="s">
        <v>18914</v>
      </c>
      <c r="B5470" t="s">
        <v>18915</v>
      </c>
      <c r="C5470" t="s">
        <v>14</v>
      </c>
      <c r="D5470">
        <v>39.953297999999997</v>
      </c>
      <c r="E5470">
        <v>-75.159070999999997</v>
      </c>
      <c r="F5470" t="s">
        <v>18916</v>
      </c>
      <c r="G5470">
        <v>298</v>
      </c>
      <c r="H5470">
        <v>4</v>
      </c>
      <c r="I5470" t="s">
        <v>18937</v>
      </c>
      <c r="J5470">
        <v>2</v>
      </c>
      <c r="K5470" t="s">
        <v>18938</v>
      </c>
      <c r="L5470" t="s">
        <v>18939</v>
      </c>
    </row>
    <row r="5471" spans="1:20" x14ac:dyDescent="0.3">
      <c r="A5471" t="s">
        <v>18914</v>
      </c>
      <c r="B5471" t="s">
        <v>18915</v>
      </c>
      <c r="C5471" t="s">
        <v>14</v>
      </c>
      <c r="D5471">
        <v>39.953297999999997</v>
      </c>
      <c r="E5471">
        <v>-75.159070999999997</v>
      </c>
      <c r="F5471" t="s">
        <v>18916</v>
      </c>
      <c r="G5471">
        <v>298</v>
      </c>
      <c r="H5471">
        <v>4</v>
      </c>
      <c r="I5471" t="s">
        <v>18940</v>
      </c>
      <c r="J5471">
        <v>5</v>
      </c>
      <c r="K5471" t="s">
        <v>18941</v>
      </c>
      <c r="L5471" t="s">
        <v>18942</v>
      </c>
    </row>
    <row r="5472" spans="1:20" x14ac:dyDescent="0.3">
      <c r="A5472" t="s">
        <v>18914</v>
      </c>
      <c r="B5472" t="s">
        <v>18915</v>
      </c>
      <c r="C5472" t="s">
        <v>14</v>
      </c>
      <c r="D5472">
        <v>39.953297999999997</v>
      </c>
      <c r="E5472">
        <v>-75.159070999999997</v>
      </c>
      <c r="F5472" t="s">
        <v>18916</v>
      </c>
      <c r="G5472">
        <v>298</v>
      </c>
      <c r="H5472">
        <v>4</v>
      </c>
      <c r="I5472" t="s">
        <v>18943</v>
      </c>
      <c r="J5472">
        <v>2</v>
      </c>
      <c r="K5472" t="s">
        <v>18944</v>
      </c>
      <c r="L5472" t="s">
        <v>18945</v>
      </c>
    </row>
    <row r="5473" spans="1:31" x14ac:dyDescent="0.3">
      <c r="A5473" t="s">
        <v>18946</v>
      </c>
      <c r="B5473" t="s">
        <v>18947</v>
      </c>
      <c r="C5473" t="s">
        <v>14</v>
      </c>
      <c r="D5473">
        <v>39.952122099999997</v>
      </c>
      <c r="E5473">
        <v>-75.172079100000005</v>
      </c>
      <c r="F5473" t="s">
        <v>18948</v>
      </c>
      <c r="G5473">
        <v>297</v>
      </c>
      <c r="H5473">
        <v>3.5</v>
      </c>
      <c r="I5473" t="s">
        <v>18949</v>
      </c>
      <c r="J5473">
        <v>3</v>
      </c>
      <c r="K5473" t="s">
        <v>18950</v>
      </c>
      <c r="L5473" t="s">
        <v>18951</v>
      </c>
      <c r="M5473" t="s">
        <v>18952</v>
      </c>
      <c r="N5473" t="s">
        <v>18953</v>
      </c>
      <c r="O5473" t="s">
        <v>18954</v>
      </c>
      <c r="P5473" t="s">
        <v>18955</v>
      </c>
      <c r="Q5473" t="s">
        <v>18956</v>
      </c>
      <c r="R5473" t="s">
        <v>18957</v>
      </c>
      <c r="S5473" t="s">
        <v>18958</v>
      </c>
      <c r="T5473" t="s">
        <v>18959</v>
      </c>
      <c r="U5473" t="s">
        <v>18960</v>
      </c>
      <c r="V5473" t="s">
        <v>18961</v>
      </c>
      <c r="W5473" t="s">
        <v>18962</v>
      </c>
      <c r="X5473" t="s">
        <v>18963</v>
      </c>
      <c r="Y5473" t="s">
        <v>18964</v>
      </c>
      <c r="Z5473" t="s">
        <v>18965</v>
      </c>
      <c r="AA5473" t="s">
        <v>18966</v>
      </c>
      <c r="AB5473" t="s">
        <v>18967</v>
      </c>
      <c r="AC5473" t="s">
        <v>18968</v>
      </c>
      <c r="AD5473" t="s">
        <v>18969</v>
      </c>
      <c r="AE5473" t="s">
        <v>18970</v>
      </c>
    </row>
    <row r="5474" spans="1:31" x14ac:dyDescent="0.3">
      <c r="A5474" t="s">
        <v>18946</v>
      </c>
      <c r="B5474" t="s">
        <v>18947</v>
      </c>
      <c r="C5474" t="s">
        <v>14</v>
      </c>
      <c r="D5474">
        <v>39.952122099999997</v>
      </c>
      <c r="E5474">
        <v>-75.172079100000005</v>
      </c>
      <c r="F5474" t="s">
        <v>18948</v>
      </c>
      <c r="G5474">
        <v>297</v>
      </c>
      <c r="H5474">
        <v>3.5</v>
      </c>
      <c r="I5474" t="s">
        <v>18971</v>
      </c>
      <c r="J5474">
        <v>4</v>
      </c>
      <c r="K5474" t="s">
        <v>18972</v>
      </c>
      <c r="L5474" t="s">
        <v>18973</v>
      </c>
    </row>
    <row r="5475" spans="1:31" x14ac:dyDescent="0.3">
      <c r="A5475" t="s">
        <v>18946</v>
      </c>
      <c r="B5475" t="s">
        <v>18947</v>
      </c>
      <c r="C5475" t="s">
        <v>14</v>
      </c>
      <c r="D5475">
        <v>39.952122099999997</v>
      </c>
      <c r="E5475">
        <v>-75.172079100000005</v>
      </c>
      <c r="F5475" t="s">
        <v>18948</v>
      </c>
      <c r="G5475">
        <v>297</v>
      </c>
      <c r="H5475">
        <v>3.5</v>
      </c>
      <c r="I5475" t="s">
        <v>18974</v>
      </c>
      <c r="J5475">
        <v>3</v>
      </c>
      <c r="K5475" t="s">
        <v>18975</v>
      </c>
      <c r="L5475" t="s">
        <v>18646</v>
      </c>
    </row>
    <row r="5476" spans="1:31" x14ac:dyDescent="0.3">
      <c r="A5476" t="s">
        <v>18946</v>
      </c>
      <c r="B5476" t="s">
        <v>18947</v>
      </c>
      <c r="C5476" t="s">
        <v>14</v>
      </c>
      <c r="D5476">
        <v>39.952122099999997</v>
      </c>
      <c r="E5476">
        <v>-75.172079100000005</v>
      </c>
      <c r="F5476" t="s">
        <v>18948</v>
      </c>
      <c r="G5476">
        <v>297</v>
      </c>
      <c r="H5476">
        <v>3.5</v>
      </c>
      <c r="I5476" t="s">
        <v>18976</v>
      </c>
      <c r="J5476">
        <v>1</v>
      </c>
      <c r="K5476" t="s">
        <v>18977</v>
      </c>
      <c r="L5476" t="s">
        <v>18978</v>
      </c>
    </row>
    <row r="5477" spans="1:31" x14ac:dyDescent="0.3">
      <c r="A5477" t="s">
        <v>18946</v>
      </c>
      <c r="B5477" t="s">
        <v>18947</v>
      </c>
      <c r="C5477" t="s">
        <v>14</v>
      </c>
      <c r="D5477">
        <v>39.952122099999997</v>
      </c>
      <c r="E5477">
        <v>-75.172079100000005</v>
      </c>
      <c r="F5477" t="s">
        <v>18948</v>
      </c>
      <c r="G5477">
        <v>297</v>
      </c>
      <c r="H5477">
        <v>3.5</v>
      </c>
      <c r="I5477" t="s">
        <v>18979</v>
      </c>
      <c r="J5477">
        <v>4</v>
      </c>
      <c r="K5477" t="s">
        <v>18980</v>
      </c>
      <c r="L5477" t="s">
        <v>18981</v>
      </c>
    </row>
    <row r="5478" spans="1:31" x14ac:dyDescent="0.3">
      <c r="A5478" t="s">
        <v>18946</v>
      </c>
      <c r="B5478" t="s">
        <v>18947</v>
      </c>
      <c r="C5478" t="s">
        <v>14</v>
      </c>
      <c r="D5478">
        <v>39.952122099999997</v>
      </c>
      <c r="E5478">
        <v>-75.172079100000005</v>
      </c>
      <c r="F5478" t="s">
        <v>18948</v>
      </c>
      <c r="G5478">
        <v>297</v>
      </c>
      <c r="H5478">
        <v>3.5</v>
      </c>
      <c r="I5478" t="s">
        <v>18982</v>
      </c>
      <c r="J5478">
        <v>4</v>
      </c>
      <c r="K5478" t="s">
        <v>18983</v>
      </c>
      <c r="L5478" t="s">
        <v>2044</v>
      </c>
    </row>
    <row r="5479" spans="1:31" x14ac:dyDescent="0.3">
      <c r="A5479" t="s">
        <v>18946</v>
      </c>
      <c r="B5479" t="s">
        <v>18947</v>
      </c>
      <c r="C5479" t="s">
        <v>14</v>
      </c>
      <c r="D5479">
        <v>39.952122099999997</v>
      </c>
      <c r="E5479">
        <v>-75.172079100000005</v>
      </c>
      <c r="F5479" t="s">
        <v>18948</v>
      </c>
      <c r="G5479">
        <v>297</v>
      </c>
      <c r="H5479">
        <v>3.5</v>
      </c>
      <c r="I5479" t="s">
        <v>18984</v>
      </c>
      <c r="J5479">
        <v>5</v>
      </c>
      <c r="L5479" t="s">
        <v>4933</v>
      </c>
    </row>
    <row r="5480" spans="1:31" x14ac:dyDescent="0.3">
      <c r="A5480" t="s">
        <v>18946</v>
      </c>
      <c r="B5480" t="s">
        <v>18947</v>
      </c>
      <c r="C5480" t="s">
        <v>14</v>
      </c>
      <c r="D5480">
        <v>39.952122099999997</v>
      </c>
      <c r="E5480">
        <v>-75.172079100000005</v>
      </c>
      <c r="F5480" t="s">
        <v>18948</v>
      </c>
      <c r="G5480">
        <v>297</v>
      </c>
      <c r="H5480">
        <v>3.5</v>
      </c>
      <c r="I5480" t="s">
        <v>18985</v>
      </c>
      <c r="J5480">
        <v>4</v>
      </c>
      <c r="K5480" t="s">
        <v>18986</v>
      </c>
      <c r="L5480" t="s">
        <v>18987</v>
      </c>
    </row>
    <row r="5481" spans="1:31" x14ac:dyDescent="0.3">
      <c r="A5481" t="s">
        <v>18946</v>
      </c>
      <c r="B5481" t="s">
        <v>18947</v>
      </c>
      <c r="C5481" t="s">
        <v>14</v>
      </c>
      <c r="D5481">
        <v>39.952122099999997</v>
      </c>
      <c r="E5481">
        <v>-75.172079100000005</v>
      </c>
      <c r="F5481" t="s">
        <v>18948</v>
      </c>
      <c r="G5481">
        <v>297</v>
      </c>
      <c r="H5481">
        <v>3.5</v>
      </c>
      <c r="I5481" t="s">
        <v>18988</v>
      </c>
      <c r="J5481">
        <v>3</v>
      </c>
      <c r="L5481" t="s">
        <v>18989</v>
      </c>
    </row>
    <row r="5482" spans="1:31" x14ac:dyDescent="0.3">
      <c r="A5482" t="s">
        <v>18946</v>
      </c>
      <c r="B5482" t="s">
        <v>18947</v>
      </c>
      <c r="C5482" t="s">
        <v>14</v>
      </c>
      <c r="D5482">
        <v>39.952122099999997</v>
      </c>
      <c r="E5482">
        <v>-75.172079100000005</v>
      </c>
      <c r="F5482" t="s">
        <v>18948</v>
      </c>
      <c r="G5482">
        <v>297</v>
      </c>
      <c r="H5482">
        <v>3.5</v>
      </c>
      <c r="I5482" t="s">
        <v>18990</v>
      </c>
      <c r="J5482">
        <v>4</v>
      </c>
      <c r="K5482" t="s">
        <v>18991</v>
      </c>
      <c r="L5482" t="s">
        <v>18992</v>
      </c>
    </row>
    <row r="5483" spans="1:31" x14ac:dyDescent="0.3">
      <c r="A5483" t="s">
        <v>18993</v>
      </c>
      <c r="B5483" t="s">
        <v>18994</v>
      </c>
      <c r="C5483" t="s">
        <v>14</v>
      </c>
      <c r="D5483">
        <v>39.964594900000002</v>
      </c>
      <c r="E5483">
        <v>-75.140829600000004</v>
      </c>
      <c r="F5483" t="s">
        <v>18995</v>
      </c>
      <c r="G5483">
        <v>297</v>
      </c>
      <c r="H5483">
        <v>4</v>
      </c>
      <c r="I5483" t="s">
        <v>18996</v>
      </c>
      <c r="J5483">
        <v>5</v>
      </c>
      <c r="L5483" t="s">
        <v>18997</v>
      </c>
    </row>
    <row r="5484" spans="1:31" x14ac:dyDescent="0.3">
      <c r="A5484" t="s">
        <v>18993</v>
      </c>
      <c r="B5484" t="s">
        <v>18994</v>
      </c>
      <c r="C5484" t="s">
        <v>14</v>
      </c>
      <c r="D5484">
        <v>39.964594900000002</v>
      </c>
      <c r="E5484">
        <v>-75.140829600000004</v>
      </c>
      <c r="F5484" t="s">
        <v>18995</v>
      </c>
      <c r="G5484">
        <v>297</v>
      </c>
      <c r="H5484">
        <v>4</v>
      </c>
      <c r="I5484" t="s">
        <v>18998</v>
      </c>
      <c r="J5484">
        <v>4</v>
      </c>
      <c r="K5484" t="s">
        <v>18999</v>
      </c>
      <c r="L5484" t="s">
        <v>2843</v>
      </c>
    </row>
    <row r="5485" spans="1:31" x14ac:dyDescent="0.3">
      <c r="A5485" t="s">
        <v>18993</v>
      </c>
      <c r="B5485" t="s">
        <v>18994</v>
      </c>
      <c r="C5485" t="s">
        <v>14</v>
      </c>
      <c r="D5485">
        <v>39.964594900000002</v>
      </c>
      <c r="E5485">
        <v>-75.140829600000004</v>
      </c>
      <c r="F5485" t="s">
        <v>18995</v>
      </c>
      <c r="G5485">
        <v>297</v>
      </c>
      <c r="H5485">
        <v>4</v>
      </c>
      <c r="I5485" t="s">
        <v>19000</v>
      </c>
      <c r="J5485">
        <v>3</v>
      </c>
      <c r="K5485" t="s">
        <v>19001</v>
      </c>
      <c r="L5485" t="s">
        <v>3352</v>
      </c>
    </row>
    <row r="5486" spans="1:31" x14ac:dyDescent="0.3">
      <c r="A5486" t="s">
        <v>18993</v>
      </c>
      <c r="B5486" t="s">
        <v>18994</v>
      </c>
      <c r="C5486" t="s">
        <v>14</v>
      </c>
      <c r="D5486">
        <v>39.964594900000002</v>
      </c>
      <c r="E5486">
        <v>-75.140829600000004</v>
      </c>
      <c r="F5486" t="s">
        <v>18995</v>
      </c>
      <c r="G5486">
        <v>297</v>
      </c>
      <c r="H5486">
        <v>4</v>
      </c>
      <c r="I5486" t="s">
        <v>19002</v>
      </c>
      <c r="J5486">
        <v>4</v>
      </c>
      <c r="K5486" t="s">
        <v>19003</v>
      </c>
      <c r="L5486" t="s">
        <v>4534</v>
      </c>
    </row>
    <row r="5487" spans="1:31" x14ac:dyDescent="0.3">
      <c r="A5487" t="s">
        <v>18993</v>
      </c>
      <c r="B5487" t="s">
        <v>18994</v>
      </c>
      <c r="C5487" t="s">
        <v>14</v>
      </c>
      <c r="D5487">
        <v>39.964594900000002</v>
      </c>
      <c r="E5487">
        <v>-75.140829600000004</v>
      </c>
      <c r="F5487" t="s">
        <v>18995</v>
      </c>
      <c r="G5487">
        <v>297</v>
      </c>
      <c r="H5487">
        <v>4</v>
      </c>
      <c r="I5487" t="s">
        <v>19004</v>
      </c>
      <c r="J5487">
        <v>5</v>
      </c>
      <c r="K5487" t="s">
        <v>19005</v>
      </c>
      <c r="L5487" t="s">
        <v>5644</v>
      </c>
    </row>
    <row r="5488" spans="1:31" x14ac:dyDescent="0.3">
      <c r="A5488" t="s">
        <v>18993</v>
      </c>
      <c r="B5488" t="s">
        <v>18994</v>
      </c>
      <c r="C5488" t="s">
        <v>14</v>
      </c>
      <c r="D5488">
        <v>39.964594900000002</v>
      </c>
      <c r="E5488">
        <v>-75.140829600000004</v>
      </c>
      <c r="F5488" t="s">
        <v>18995</v>
      </c>
      <c r="G5488">
        <v>297</v>
      </c>
      <c r="H5488">
        <v>4</v>
      </c>
      <c r="I5488" t="s">
        <v>19006</v>
      </c>
      <c r="J5488">
        <v>5</v>
      </c>
      <c r="K5488" t="s">
        <v>19007</v>
      </c>
      <c r="L5488" t="e">
        <f>-DY5Adv-j57Ve2HlERmoRA</f>
        <v>#NAME?</v>
      </c>
    </row>
    <row r="5489" spans="1:12" x14ac:dyDescent="0.3">
      <c r="A5489" t="s">
        <v>18993</v>
      </c>
      <c r="B5489" t="s">
        <v>18994</v>
      </c>
      <c r="C5489" t="s">
        <v>14</v>
      </c>
      <c r="D5489">
        <v>39.964594900000002</v>
      </c>
      <c r="E5489">
        <v>-75.140829600000004</v>
      </c>
      <c r="F5489" t="s">
        <v>18995</v>
      </c>
      <c r="G5489">
        <v>297</v>
      </c>
      <c r="H5489">
        <v>4</v>
      </c>
      <c r="I5489" t="s">
        <v>19008</v>
      </c>
      <c r="J5489">
        <v>5</v>
      </c>
      <c r="K5489" t="s">
        <v>19009</v>
      </c>
      <c r="L5489" t="s">
        <v>19010</v>
      </c>
    </row>
    <row r="5490" spans="1:12" x14ac:dyDescent="0.3">
      <c r="A5490" t="s">
        <v>18993</v>
      </c>
      <c r="B5490" t="s">
        <v>18994</v>
      </c>
      <c r="C5490" t="s">
        <v>14</v>
      </c>
      <c r="D5490">
        <v>39.964594900000002</v>
      </c>
      <c r="E5490">
        <v>-75.140829600000004</v>
      </c>
      <c r="F5490" t="s">
        <v>18995</v>
      </c>
      <c r="G5490">
        <v>297</v>
      </c>
      <c r="H5490">
        <v>4</v>
      </c>
      <c r="I5490" t="s">
        <v>19011</v>
      </c>
      <c r="J5490">
        <v>4</v>
      </c>
      <c r="K5490" t="s">
        <v>19012</v>
      </c>
      <c r="L5490" t="s">
        <v>7331</v>
      </c>
    </row>
    <row r="5491" spans="1:12" x14ac:dyDescent="0.3">
      <c r="A5491" t="s">
        <v>18993</v>
      </c>
      <c r="B5491" t="s">
        <v>18994</v>
      </c>
      <c r="C5491" t="s">
        <v>14</v>
      </c>
      <c r="D5491">
        <v>39.964594900000002</v>
      </c>
      <c r="E5491">
        <v>-75.140829600000004</v>
      </c>
      <c r="F5491" t="s">
        <v>18995</v>
      </c>
      <c r="G5491">
        <v>297</v>
      </c>
      <c r="H5491">
        <v>4</v>
      </c>
      <c r="I5491" t="s">
        <v>19013</v>
      </c>
      <c r="J5491">
        <v>4</v>
      </c>
      <c r="K5491" t="s">
        <v>19014</v>
      </c>
      <c r="L5491" t="s">
        <v>19015</v>
      </c>
    </row>
    <row r="5492" spans="1:12" x14ac:dyDescent="0.3">
      <c r="A5492" t="s">
        <v>18993</v>
      </c>
      <c r="B5492" t="s">
        <v>18994</v>
      </c>
      <c r="C5492" t="s">
        <v>14</v>
      </c>
      <c r="D5492">
        <v>39.964594900000002</v>
      </c>
      <c r="E5492">
        <v>-75.140829600000004</v>
      </c>
      <c r="F5492" t="s">
        <v>18995</v>
      </c>
      <c r="G5492">
        <v>297</v>
      </c>
      <c r="H5492">
        <v>4</v>
      </c>
      <c r="I5492" t="s">
        <v>19016</v>
      </c>
      <c r="J5492">
        <v>5</v>
      </c>
      <c r="K5492" t="s">
        <v>19017</v>
      </c>
      <c r="L5492" t="s">
        <v>19018</v>
      </c>
    </row>
    <row r="5493" spans="1:12" x14ac:dyDescent="0.3">
      <c r="A5493" t="s">
        <v>19019</v>
      </c>
      <c r="B5493" t="s">
        <v>19020</v>
      </c>
      <c r="C5493" t="s">
        <v>14</v>
      </c>
      <c r="D5493">
        <v>40.072499499999999</v>
      </c>
      <c r="E5493">
        <v>-75.202403000000004</v>
      </c>
      <c r="F5493" t="s">
        <v>19021</v>
      </c>
      <c r="G5493">
        <v>296</v>
      </c>
      <c r="H5493">
        <v>4</v>
      </c>
      <c r="I5493" t="s">
        <v>19022</v>
      </c>
      <c r="J5493">
        <v>5</v>
      </c>
      <c r="L5493" t="s">
        <v>19023</v>
      </c>
    </row>
    <row r="5494" spans="1:12" x14ac:dyDescent="0.3">
      <c r="A5494" t="s">
        <v>19019</v>
      </c>
      <c r="B5494" t="s">
        <v>19020</v>
      </c>
      <c r="C5494" t="s">
        <v>14</v>
      </c>
      <c r="D5494">
        <v>40.072499499999999</v>
      </c>
      <c r="E5494">
        <v>-75.202403000000004</v>
      </c>
      <c r="F5494" t="s">
        <v>19021</v>
      </c>
      <c r="G5494">
        <v>296</v>
      </c>
      <c r="H5494">
        <v>4</v>
      </c>
      <c r="I5494" t="s">
        <v>19024</v>
      </c>
      <c r="J5494">
        <v>5</v>
      </c>
      <c r="K5494" t="s">
        <v>19025</v>
      </c>
      <c r="L5494" t="s">
        <v>19026</v>
      </c>
    </row>
    <row r="5495" spans="1:12" x14ac:dyDescent="0.3">
      <c r="A5495" t="s">
        <v>19019</v>
      </c>
      <c r="B5495" t="s">
        <v>19020</v>
      </c>
      <c r="C5495" t="s">
        <v>14</v>
      </c>
      <c r="D5495">
        <v>40.072499499999999</v>
      </c>
      <c r="E5495">
        <v>-75.202403000000004</v>
      </c>
      <c r="F5495" t="s">
        <v>19021</v>
      </c>
      <c r="G5495">
        <v>296</v>
      </c>
      <c r="H5495">
        <v>4</v>
      </c>
      <c r="I5495" t="s">
        <v>19027</v>
      </c>
      <c r="J5495">
        <v>5</v>
      </c>
      <c r="K5495" t="s">
        <v>19028</v>
      </c>
      <c r="L5495" t="s">
        <v>693</v>
      </c>
    </row>
    <row r="5496" spans="1:12" x14ac:dyDescent="0.3">
      <c r="A5496" t="s">
        <v>19019</v>
      </c>
      <c r="B5496" t="s">
        <v>19020</v>
      </c>
      <c r="C5496" t="s">
        <v>14</v>
      </c>
      <c r="D5496">
        <v>40.072499499999999</v>
      </c>
      <c r="E5496">
        <v>-75.202403000000004</v>
      </c>
      <c r="F5496" t="s">
        <v>19021</v>
      </c>
      <c r="G5496">
        <v>296</v>
      </c>
      <c r="H5496">
        <v>4</v>
      </c>
      <c r="I5496" t="s">
        <v>19029</v>
      </c>
      <c r="J5496">
        <v>5</v>
      </c>
      <c r="K5496" t="s">
        <v>19030</v>
      </c>
      <c r="L5496" t="s">
        <v>19031</v>
      </c>
    </row>
    <row r="5497" spans="1:12" x14ac:dyDescent="0.3">
      <c r="A5497" t="s">
        <v>19019</v>
      </c>
      <c r="B5497" t="s">
        <v>19020</v>
      </c>
      <c r="C5497" t="s">
        <v>14</v>
      </c>
      <c r="D5497">
        <v>40.072499499999999</v>
      </c>
      <c r="E5497">
        <v>-75.202403000000004</v>
      </c>
      <c r="F5497" t="s">
        <v>19021</v>
      </c>
      <c r="G5497">
        <v>296</v>
      </c>
      <c r="H5497">
        <v>4</v>
      </c>
      <c r="I5497" t="s">
        <v>19032</v>
      </c>
      <c r="J5497">
        <v>3</v>
      </c>
      <c r="K5497" t="s">
        <v>19033</v>
      </c>
      <c r="L5497" t="s">
        <v>19034</v>
      </c>
    </row>
    <row r="5498" spans="1:12" x14ac:dyDescent="0.3">
      <c r="A5498" t="s">
        <v>19019</v>
      </c>
      <c r="B5498" t="s">
        <v>19020</v>
      </c>
      <c r="C5498" t="s">
        <v>14</v>
      </c>
      <c r="D5498">
        <v>40.072499499999999</v>
      </c>
      <c r="E5498">
        <v>-75.202403000000004</v>
      </c>
      <c r="F5498" t="s">
        <v>19021</v>
      </c>
      <c r="G5498">
        <v>296</v>
      </c>
      <c r="H5498">
        <v>4</v>
      </c>
      <c r="I5498" t="s">
        <v>19035</v>
      </c>
      <c r="J5498">
        <v>5</v>
      </c>
      <c r="K5498" t="s">
        <v>19036</v>
      </c>
      <c r="L5498" t="s">
        <v>19037</v>
      </c>
    </row>
    <row r="5499" spans="1:12" x14ac:dyDescent="0.3">
      <c r="A5499" t="s">
        <v>19019</v>
      </c>
      <c r="B5499" t="s">
        <v>19020</v>
      </c>
      <c r="C5499" t="s">
        <v>14</v>
      </c>
      <c r="D5499">
        <v>40.072499499999999</v>
      </c>
      <c r="E5499">
        <v>-75.202403000000004</v>
      </c>
      <c r="F5499" t="s">
        <v>19021</v>
      </c>
      <c r="G5499">
        <v>296</v>
      </c>
      <c r="H5499">
        <v>4</v>
      </c>
      <c r="I5499" t="s">
        <v>19038</v>
      </c>
      <c r="J5499">
        <v>5</v>
      </c>
      <c r="K5499" t="s">
        <v>19039</v>
      </c>
      <c r="L5499" t="s">
        <v>19040</v>
      </c>
    </row>
    <row r="5500" spans="1:12" x14ac:dyDescent="0.3">
      <c r="A5500" t="s">
        <v>19019</v>
      </c>
      <c r="B5500" t="s">
        <v>19020</v>
      </c>
      <c r="C5500" t="s">
        <v>14</v>
      </c>
      <c r="D5500">
        <v>40.072499499999999</v>
      </c>
      <c r="E5500">
        <v>-75.202403000000004</v>
      </c>
      <c r="F5500" t="s">
        <v>19021</v>
      </c>
      <c r="G5500">
        <v>296</v>
      </c>
      <c r="H5500">
        <v>4</v>
      </c>
      <c r="I5500" t="s">
        <v>19041</v>
      </c>
      <c r="J5500">
        <v>5</v>
      </c>
      <c r="K5500" t="s">
        <v>19042</v>
      </c>
      <c r="L5500" t="s">
        <v>19043</v>
      </c>
    </row>
    <row r="5501" spans="1:12" x14ac:dyDescent="0.3">
      <c r="A5501" t="s">
        <v>19019</v>
      </c>
      <c r="B5501" t="s">
        <v>19020</v>
      </c>
      <c r="C5501" t="s">
        <v>14</v>
      </c>
      <c r="D5501">
        <v>40.072499499999999</v>
      </c>
      <c r="E5501">
        <v>-75.202403000000004</v>
      </c>
      <c r="F5501" t="s">
        <v>19021</v>
      </c>
      <c r="G5501">
        <v>296</v>
      </c>
      <c r="H5501">
        <v>4</v>
      </c>
      <c r="I5501" t="s">
        <v>19044</v>
      </c>
      <c r="J5501">
        <v>5</v>
      </c>
      <c r="K5501" t="s">
        <v>19045</v>
      </c>
      <c r="L5501" t="s">
        <v>19046</v>
      </c>
    </row>
    <row r="5502" spans="1:12" x14ac:dyDescent="0.3">
      <c r="A5502" t="s">
        <v>19019</v>
      </c>
      <c r="B5502" t="s">
        <v>19020</v>
      </c>
      <c r="C5502" t="s">
        <v>14</v>
      </c>
      <c r="D5502">
        <v>40.072499499999999</v>
      </c>
      <c r="E5502">
        <v>-75.202403000000004</v>
      </c>
      <c r="F5502" t="s">
        <v>19021</v>
      </c>
      <c r="G5502">
        <v>296</v>
      </c>
      <c r="H5502">
        <v>4</v>
      </c>
      <c r="I5502" t="s">
        <v>19047</v>
      </c>
      <c r="J5502">
        <v>5</v>
      </c>
      <c r="K5502" t="s">
        <v>19048</v>
      </c>
      <c r="L5502" t="s">
        <v>19049</v>
      </c>
    </row>
    <row r="5503" spans="1:12" x14ac:dyDescent="0.3">
      <c r="A5503" t="s">
        <v>19050</v>
      </c>
      <c r="B5503" t="s">
        <v>19051</v>
      </c>
      <c r="C5503" t="s">
        <v>14</v>
      </c>
      <c r="D5503">
        <v>39.949799200000001</v>
      </c>
      <c r="E5503">
        <v>-75.160413700000007</v>
      </c>
      <c r="F5503" t="s">
        <v>19052</v>
      </c>
      <c r="G5503">
        <v>296</v>
      </c>
      <c r="H5503">
        <v>4</v>
      </c>
      <c r="I5503" t="s">
        <v>19053</v>
      </c>
      <c r="J5503">
        <v>5</v>
      </c>
      <c r="K5503" t="s">
        <v>19054</v>
      </c>
      <c r="L5503" t="s">
        <v>19055</v>
      </c>
    </row>
    <row r="5504" spans="1:12" x14ac:dyDescent="0.3">
      <c r="A5504" t="s">
        <v>19050</v>
      </c>
      <c r="B5504" t="s">
        <v>19051</v>
      </c>
      <c r="C5504" t="s">
        <v>14</v>
      </c>
      <c r="D5504">
        <v>39.949799200000001</v>
      </c>
      <c r="E5504">
        <v>-75.160413700000007</v>
      </c>
      <c r="F5504" t="s">
        <v>19052</v>
      </c>
      <c r="G5504">
        <v>296</v>
      </c>
      <c r="H5504">
        <v>4</v>
      </c>
      <c r="I5504" t="s">
        <v>19056</v>
      </c>
      <c r="J5504">
        <v>4</v>
      </c>
      <c r="K5504" t="s">
        <v>19057</v>
      </c>
      <c r="L5504" t="s">
        <v>16706</v>
      </c>
    </row>
    <row r="5505" spans="1:15" x14ac:dyDescent="0.3">
      <c r="A5505" t="s">
        <v>19050</v>
      </c>
      <c r="B5505" t="s">
        <v>19051</v>
      </c>
      <c r="C5505" t="s">
        <v>14</v>
      </c>
      <c r="D5505">
        <v>39.949799200000001</v>
      </c>
      <c r="E5505">
        <v>-75.160413700000007</v>
      </c>
      <c r="F5505" t="s">
        <v>19052</v>
      </c>
      <c r="G5505">
        <v>296</v>
      </c>
      <c r="H5505">
        <v>4</v>
      </c>
      <c r="I5505" t="s">
        <v>19058</v>
      </c>
      <c r="J5505">
        <v>2</v>
      </c>
      <c r="K5505" t="s">
        <v>19059</v>
      </c>
      <c r="L5505" t="s">
        <v>13439</v>
      </c>
    </row>
    <row r="5506" spans="1:15" x14ac:dyDescent="0.3">
      <c r="A5506" t="s">
        <v>19050</v>
      </c>
      <c r="B5506" t="s">
        <v>19051</v>
      </c>
      <c r="C5506" t="s">
        <v>14</v>
      </c>
      <c r="D5506">
        <v>39.949799200000001</v>
      </c>
      <c r="E5506">
        <v>-75.160413700000007</v>
      </c>
      <c r="F5506" t="s">
        <v>19052</v>
      </c>
      <c r="G5506">
        <v>296</v>
      </c>
      <c r="H5506">
        <v>4</v>
      </c>
      <c r="I5506" t="s">
        <v>19060</v>
      </c>
      <c r="J5506">
        <v>4</v>
      </c>
      <c r="L5506" t="s">
        <v>19061</v>
      </c>
    </row>
    <row r="5507" spans="1:15" x14ac:dyDescent="0.3">
      <c r="A5507" t="s">
        <v>19050</v>
      </c>
      <c r="B5507" t="s">
        <v>19051</v>
      </c>
      <c r="C5507" t="s">
        <v>14</v>
      </c>
      <c r="D5507">
        <v>39.949799200000001</v>
      </c>
      <c r="E5507">
        <v>-75.160413700000007</v>
      </c>
      <c r="F5507" t="s">
        <v>19052</v>
      </c>
      <c r="G5507">
        <v>296</v>
      </c>
      <c r="H5507">
        <v>4</v>
      </c>
      <c r="I5507" t="s">
        <v>19062</v>
      </c>
      <c r="J5507">
        <v>4</v>
      </c>
      <c r="K5507" t="s">
        <v>19063</v>
      </c>
      <c r="L5507" t="e">
        <f>-fxpP3Vo0XYQsYL0ycNgeQ</f>
        <v>#NAME?</v>
      </c>
    </row>
    <row r="5508" spans="1:15" x14ac:dyDescent="0.3">
      <c r="A5508" t="s">
        <v>19050</v>
      </c>
      <c r="B5508" t="s">
        <v>19051</v>
      </c>
      <c r="C5508" t="s">
        <v>14</v>
      </c>
      <c r="D5508">
        <v>39.949799200000001</v>
      </c>
      <c r="E5508">
        <v>-75.160413700000007</v>
      </c>
      <c r="F5508" t="s">
        <v>19052</v>
      </c>
      <c r="G5508">
        <v>296</v>
      </c>
      <c r="H5508">
        <v>4</v>
      </c>
      <c r="I5508" t="s">
        <v>19064</v>
      </c>
      <c r="J5508">
        <v>5</v>
      </c>
      <c r="K5508" t="s">
        <v>19065</v>
      </c>
      <c r="L5508" t="s">
        <v>19066</v>
      </c>
    </row>
    <row r="5509" spans="1:15" x14ac:dyDescent="0.3">
      <c r="A5509" t="s">
        <v>19050</v>
      </c>
      <c r="B5509" t="s">
        <v>19051</v>
      </c>
      <c r="C5509" t="s">
        <v>14</v>
      </c>
      <c r="D5509">
        <v>39.949799200000001</v>
      </c>
      <c r="E5509">
        <v>-75.160413700000007</v>
      </c>
      <c r="F5509" t="s">
        <v>19052</v>
      </c>
      <c r="G5509">
        <v>296</v>
      </c>
      <c r="H5509">
        <v>4</v>
      </c>
      <c r="I5509" t="s">
        <v>19067</v>
      </c>
      <c r="J5509">
        <v>4</v>
      </c>
      <c r="L5509" t="s">
        <v>19068</v>
      </c>
    </row>
    <row r="5510" spans="1:15" x14ac:dyDescent="0.3">
      <c r="A5510" t="s">
        <v>19050</v>
      </c>
      <c r="B5510" t="s">
        <v>19051</v>
      </c>
      <c r="C5510" t="s">
        <v>14</v>
      </c>
      <c r="D5510">
        <v>39.949799200000001</v>
      </c>
      <c r="E5510">
        <v>-75.160413700000007</v>
      </c>
      <c r="F5510" t="s">
        <v>19052</v>
      </c>
      <c r="G5510">
        <v>296</v>
      </c>
      <c r="H5510">
        <v>4</v>
      </c>
      <c r="I5510" t="s">
        <v>19069</v>
      </c>
      <c r="J5510">
        <v>4</v>
      </c>
      <c r="K5510" t="s">
        <v>19070</v>
      </c>
      <c r="L5510" t="s">
        <v>632</v>
      </c>
    </row>
    <row r="5511" spans="1:15" x14ac:dyDescent="0.3">
      <c r="A5511" t="s">
        <v>19050</v>
      </c>
      <c r="B5511" t="s">
        <v>19051</v>
      </c>
      <c r="C5511" t="s">
        <v>14</v>
      </c>
      <c r="D5511">
        <v>39.949799200000001</v>
      </c>
      <c r="E5511">
        <v>-75.160413700000007</v>
      </c>
      <c r="F5511" t="s">
        <v>19052</v>
      </c>
      <c r="G5511">
        <v>296</v>
      </c>
      <c r="H5511">
        <v>4</v>
      </c>
      <c r="I5511" t="s">
        <v>19071</v>
      </c>
      <c r="J5511">
        <v>4</v>
      </c>
      <c r="L5511" t="s">
        <v>19072</v>
      </c>
    </row>
    <row r="5512" spans="1:15" x14ac:dyDescent="0.3">
      <c r="A5512" t="s">
        <v>19050</v>
      </c>
      <c r="B5512" t="s">
        <v>19051</v>
      </c>
      <c r="C5512" t="s">
        <v>14</v>
      </c>
      <c r="D5512">
        <v>39.949799200000001</v>
      </c>
      <c r="E5512">
        <v>-75.160413700000007</v>
      </c>
      <c r="F5512" t="s">
        <v>19052</v>
      </c>
      <c r="G5512">
        <v>296</v>
      </c>
      <c r="H5512">
        <v>4</v>
      </c>
      <c r="I5512" t="s">
        <v>19073</v>
      </c>
      <c r="J5512">
        <v>5</v>
      </c>
      <c r="K5512" t="s">
        <v>19074</v>
      </c>
      <c r="L5512" t="s">
        <v>19075</v>
      </c>
    </row>
    <row r="5513" spans="1:15" x14ac:dyDescent="0.3">
      <c r="A5513" t="s">
        <v>19076</v>
      </c>
      <c r="B5513" t="s">
        <v>19077</v>
      </c>
      <c r="C5513" t="s">
        <v>14</v>
      </c>
      <c r="D5513">
        <v>39.9482894</v>
      </c>
      <c r="E5513">
        <v>-75.1639634</v>
      </c>
      <c r="F5513" t="s">
        <v>19078</v>
      </c>
      <c r="G5513">
        <v>295</v>
      </c>
      <c r="H5513">
        <v>3.5</v>
      </c>
      <c r="I5513" t="s">
        <v>19079</v>
      </c>
      <c r="J5513">
        <v>4</v>
      </c>
      <c r="K5513" t="s">
        <v>19080</v>
      </c>
      <c r="L5513" t="s">
        <v>19081</v>
      </c>
      <c r="M5513" t="s">
        <v>19082</v>
      </c>
      <c r="N5513" t="s">
        <v>19083</v>
      </c>
      <c r="O5513" t="s">
        <v>17101</v>
      </c>
    </row>
    <row r="5514" spans="1:15" x14ac:dyDescent="0.3">
      <c r="A5514" t="s">
        <v>19076</v>
      </c>
      <c r="B5514" t="s">
        <v>19077</v>
      </c>
      <c r="C5514" t="s">
        <v>14</v>
      </c>
      <c r="D5514">
        <v>39.9482894</v>
      </c>
      <c r="E5514">
        <v>-75.1639634</v>
      </c>
      <c r="F5514" t="s">
        <v>19078</v>
      </c>
      <c r="G5514">
        <v>295</v>
      </c>
      <c r="H5514">
        <v>3.5</v>
      </c>
      <c r="I5514" t="s">
        <v>19084</v>
      </c>
      <c r="J5514">
        <v>5</v>
      </c>
      <c r="L5514" t="s">
        <v>19085</v>
      </c>
    </row>
    <row r="5515" spans="1:15" x14ac:dyDescent="0.3">
      <c r="A5515" t="s">
        <v>19076</v>
      </c>
      <c r="B5515" t="s">
        <v>19077</v>
      </c>
      <c r="C5515" t="s">
        <v>14</v>
      </c>
      <c r="D5515">
        <v>39.9482894</v>
      </c>
      <c r="E5515">
        <v>-75.1639634</v>
      </c>
      <c r="F5515" t="s">
        <v>19078</v>
      </c>
      <c r="G5515">
        <v>295</v>
      </c>
      <c r="H5515">
        <v>3.5</v>
      </c>
      <c r="I5515" t="s">
        <v>19086</v>
      </c>
      <c r="J5515">
        <v>1</v>
      </c>
      <c r="K5515" t="s">
        <v>19087</v>
      </c>
      <c r="L5515" t="s">
        <v>19088</v>
      </c>
    </row>
    <row r="5516" spans="1:15" x14ac:dyDescent="0.3">
      <c r="A5516" t="s">
        <v>19076</v>
      </c>
      <c r="B5516" t="s">
        <v>19077</v>
      </c>
      <c r="C5516" t="s">
        <v>14</v>
      </c>
      <c r="D5516">
        <v>39.9482894</v>
      </c>
      <c r="E5516">
        <v>-75.1639634</v>
      </c>
      <c r="F5516" t="s">
        <v>19078</v>
      </c>
      <c r="G5516">
        <v>295</v>
      </c>
      <c r="H5516">
        <v>3.5</v>
      </c>
      <c r="I5516" t="s">
        <v>19089</v>
      </c>
      <c r="J5516">
        <v>3</v>
      </c>
      <c r="K5516" t="s">
        <v>19090</v>
      </c>
      <c r="L5516" t="s">
        <v>10162</v>
      </c>
    </row>
    <row r="5517" spans="1:15" x14ac:dyDescent="0.3">
      <c r="A5517" t="s">
        <v>19076</v>
      </c>
      <c r="B5517" t="s">
        <v>19077</v>
      </c>
      <c r="C5517" t="s">
        <v>14</v>
      </c>
      <c r="D5517">
        <v>39.9482894</v>
      </c>
      <c r="E5517">
        <v>-75.1639634</v>
      </c>
      <c r="F5517" t="s">
        <v>19078</v>
      </c>
      <c r="G5517">
        <v>295</v>
      </c>
      <c r="H5517">
        <v>3.5</v>
      </c>
      <c r="I5517" t="s">
        <v>19091</v>
      </c>
      <c r="J5517">
        <v>5</v>
      </c>
      <c r="K5517" t="s">
        <v>19092</v>
      </c>
      <c r="L5517" t="s">
        <v>19093</v>
      </c>
    </row>
    <row r="5518" spans="1:15" x14ac:dyDescent="0.3">
      <c r="A5518" t="s">
        <v>19076</v>
      </c>
      <c r="B5518" t="s">
        <v>19077</v>
      </c>
      <c r="C5518" t="s">
        <v>14</v>
      </c>
      <c r="D5518">
        <v>39.9482894</v>
      </c>
      <c r="E5518">
        <v>-75.1639634</v>
      </c>
      <c r="F5518" t="s">
        <v>19078</v>
      </c>
      <c r="G5518">
        <v>295</v>
      </c>
      <c r="H5518">
        <v>3.5</v>
      </c>
      <c r="I5518" t="s">
        <v>19094</v>
      </c>
      <c r="J5518">
        <v>1</v>
      </c>
      <c r="K5518" t="s">
        <v>19095</v>
      </c>
      <c r="L5518" t="s">
        <v>19096</v>
      </c>
    </row>
    <row r="5519" spans="1:15" x14ac:dyDescent="0.3">
      <c r="A5519" t="s">
        <v>19076</v>
      </c>
      <c r="B5519" t="s">
        <v>19077</v>
      </c>
      <c r="C5519" t="s">
        <v>14</v>
      </c>
      <c r="D5519">
        <v>39.9482894</v>
      </c>
      <c r="E5519">
        <v>-75.1639634</v>
      </c>
      <c r="F5519" t="s">
        <v>19078</v>
      </c>
      <c r="G5519">
        <v>295</v>
      </c>
      <c r="H5519">
        <v>3.5</v>
      </c>
      <c r="I5519" t="s">
        <v>19097</v>
      </c>
      <c r="J5519">
        <v>3</v>
      </c>
      <c r="K5519" t="s">
        <v>19098</v>
      </c>
      <c r="L5519" t="s">
        <v>19099</v>
      </c>
    </row>
    <row r="5520" spans="1:15" x14ac:dyDescent="0.3">
      <c r="A5520" t="s">
        <v>19076</v>
      </c>
      <c r="B5520" t="s">
        <v>19077</v>
      </c>
      <c r="C5520" t="s">
        <v>14</v>
      </c>
      <c r="D5520">
        <v>39.9482894</v>
      </c>
      <c r="E5520">
        <v>-75.1639634</v>
      </c>
      <c r="F5520" t="s">
        <v>19078</v>
      </c>
      <c r="G5520">
        <v>295</v>
      </c>
      <c r="H5520">
        <v>3.5</v>
      </c>
      <c r="I5520" t="s">
        <v>19100</v>
      </c>
      <c r="J5520">
        <v>4</v>
      </c>
      <c r="K5520" t="s">
        <v>19101</v>
      </c>
      <c r="L5520" t="s">
        <v>19102</v>
      </c>
    </row>
    <row r="5521" spans="1:13" x14ac:dyDescent="0.3">
      <c r="A5521" t="s">
        <v>19076</v>
      </c>
      <c r="B5521" t="s">
        <v>19077</v>
      </c>
      <c r="C5521" t="s">
        <v>14</v>
      </c>
      <c r="D5521">
        <v>39.9482894</v>
      </c>
      <c r="E5521">
        <v>-75.1639634</v>
      </c>
      <c r="F5521" t="s">
        <v>19078</v>
      </c>
      <c r="G5521">
        <v>295</v>
      </c>
      <c r="H5521">
        <v>3.5</v>
      </c>
      <c r="I5521" t="s">
        <v>19103</v>
      </c>
      <c r="J5521">
        <v>3</v>
      </c>
      <c r="K5521" t="s">
        <v>19104</v>
      </c>
      <c r="L5521" t="s">
        <v>19105</v>
      </c>
    </row>
    <row r="5522" spans="1:13" x14ac:dyDescent="0.3">
      <c r="A5522" t="s">
        <v>19076</v>
      </c>
      <c r="B5522" t="s">
        <v>19077</v>
      </c>
      <c r="C5522" t="s">
        <v>14</v>
      </c>
      <c r="D5522">
        <v>39.9482894</v>
      </c>
      <c r="E5522">
        <v>-75.1639634</v>
      </c>
      <c r="F5522" t="s">
        <v>19078</v>
      </c>
      <c r="G5522">
        <v>295</v>
      </c>
      <c r="H5522">
        <v>3.5</v>
      </c>
      <c r="I5522" t="s">
        <v>19106</v>
      </c>
      <c r="J5522">
        <v>4</v>
      </c>
      <c r="K5522" t="s">
        <v>19107</v>
      </c>
      <c r="L5522" t="s">
        <v>19108</v>
      </c>
      <c r="M5522" t="s">
        <v>19109</v>
      </c>
    </row>
    <row r="5523" spans="1:13" x14ac:dyDescent="0.3">
      <c r="A5523" t="s">
        <v>19110</v>
      </c>
      <c r="B5523" t="s">
        <v>19111</v>
      </c>
      <c r="C5523" t="s">
        <v>14</v>
      </c>
      <c r="D5523">
        <v>39.927559000000002</v>
      </c>
      <c r="E5523">
        <v>-75.166056999999995</v>
      </c>
      <c r="F5523" t="s">
        <v>19112</v>
      </c>
      <c r="G5523">
        <v>295</v>
      </c>
      <c r="H5523">
        <v>3.5</v>
      </c>
      <c r="I5523" t="s">
        <v>19113</v>
      </c>
      <c r="J5523">
        <v>4</v>
      </c>
      <c r="K5523" t="s">
        <v>19114</v>
      </c>
      <c r="L5523" t="s">
        <v>552</v>
      </c>
    </row>
    <row r="5524" spans="1:13" x14ac:dyDescent="0.3">
      <c r="A5524" t="s">
        <v>19110</v>
      </c>
      <c r="B5524" t="s">
        <v>19111</v>
      </c>
      <c r="C5524" t="s">
        <v>14</v>
      </c>
      <c r="D5524">
        <v>39.927559000000002</v>
      </c>
      <c r="E5524">
        <v>-75.166056999999995</v>
      </c>
      <c r="F5524" t="s">
        <v>19112</v>
      </c>
      <c r="G5524">
        <v>295</v>
      </c>
      <c r="H5524">
        <v>3.5</v>
      </c>
      <c r="I5524" t="s">
        <v>19115</v>
      </c>
      <c r="J5524">
        <v>3</v>
      </c>
      <c r="K5524" t="s">
        <v>19116</v>
      </c>
      <c r="L5524" t="s">
        <v>19117</v>
      </c>
    </row>
    <row r="5525" spans="1:13" x14ac:dyDescent="0.3">
      <c r="A5525" t="s">
        <v>19110</v>
      </c>
      <c r="B5525" t="s">
        <v>19111</v>
      </c>
      <c r="C5525" t="s">
        <v>14</v>
      </c>
      <c r="D5525">
        <v>39.927559000000002</v>
      </c>
      <c r="E5525">
        <v>-75.166056999999995</v>
      </c>
      <c r="F5525" t="s">
        <v>19112</v>
      </c>
      <c r="G5525">
        <v>295</v>
      </c>
      <c r="H5525">
        <v>3.5</v>
      </c>
      <c r="I5525" t="s">
        <v>19118</v>
      </c>
      <c r="J5525">
        <v>3</v>
      </c>
      <c r="K5525" t="s">
        <v>19119</v>
      </c>
      <c r="L5525" t="s">
        <v>15758</v>
      </c>
    </row>
    <row r="5526" spans="1:13" x14ac:dyDescent="0.3">
      <c r="A5526" t="s">
        <v>19110</v>
      </c>
      <c r="B5526" t="s">
        <v>19111</v>
      </c>
      <c r="C5526" t="s">
        <v>14</v>
      </c>
      <c r="D5526">
        <v>39.927559000000002</v>
      </c>
      <c r="E5526">
        <v>-75.166056999999995</v>
      </c>
      <c r="F5526" t="s">
        <v>19112</v>
      </c>
      <c r="G5526">
        <v>295</v>
      </c>
      <c r="H5526">
        <v>3.5</v>
      </c>
      <c r="I5526" t="s">
        <v>19120</v>
      </c>
      <c r="J5526">
        <v>5</v>
      </c>
      <c r="K5526" t="s">
        <v>19121</v>
      </c>
      <c r="L5526" t="s">
        <v>19122</v>
      </c>
    </row>
    <row r="5527" spans="1:13" x14ac:dyDescent="0.3">
      <c r="A5527" t="s">
        <v>19110</v>
      </c>
      <c r="B5527" t="s">
        <v>19111</v>
      </c>
      <c r="C5527" t="s">
        <v>14</v>
      </c>
      <c r="D5527">
        <v>39.927559000000002</v>
      </c>
      <c r="E5527">
        <v>-75.166056999999995</v>
      </c>
      <c r="F5527" t="s">
        <v>19112</v>
      </c>
      <c r="G5527">
        <v>295</v>
      </c>
      <c r="H5527">
        <v>3.5</v>
      </c>
      <c r="I5527" t="s">
        <v>19123</v>
      </c>
      <c r="J5527">
        <v>1</v>
      </c>
      <c r="K5527" t="s">
        <v>19124</v>
      </c>
      <c r="L5527" t="s">
        <v>19125</v>
      </c>
    </row>
    <row r="5528" spans="1:13" x14ac:dyDescent="0.3">
      <c r="A5528" t="s">
        <v>19110</v>
      </c>
      <c r="B5528" t="s">
        <v>19111</v>
      </c>
      <c r="C5528" t="s">
        <v>14</v>
      </c>
      <c r="D5528">
        <v>39.927559000000002</v>
      </c>
      <c r="E5528">
        <v>-75.166056999999995</v>
      </c>
      <c r="F5528" t="s">
        <v>19112</v>
      </c>
      <c r="G5528">
        <v>295</v>
      </c>
      <c r="H5528">
        <v>3.5</v>
      </c>
      <c r="I5528" t="s">
        <v>19126</v>
      </c>
      <c r="J5528">
        <v>4</v>
      </c>
      <c r="K5528" t="s">
        <v>19127</v>
      </c>
      <c r="L5528" t="s">
        <v>19128</v>
      </c>
    </row>
    <row r="5529" spans="1:13" x14ac:dyDescent="0.3">
      <c r="A5529" t="s">
        <v>19110</v>
      </c>
      <c r="B5529" t="s">
        <v>19111</v>
      </c>
      <c r="C5529" t="s">
        <v>14</v>
      </c>
      <c r="D5529">
        <v>39.927559000000002</v>
      </c>
      <c r="E5529">
        <v>-75.166056999999995</v>
      </c>
      <c r="F5529" t="s">
        <v>19112</v>
      </c>
      <c r="G5529">
        <v>295</v>
      </c>
      <c r="H5529">
        <v>3.5</v>
      </c>
      <c r="I5529" t="s">
        <v>19129</v>
      </c>
      <c r="J5529">
        <v>5</v>
      </c>
      <c r="K5529" t="s">
        <v>19130</v>
      </c>
      <c r="L5529" t="s">
        <v>19131</v>
      </c>
    </row>
    <row r="5530" spans="1:13" x14ac:dyDescent="0.3">
      <c r="A5530" t="s">
        <v>19110</v>
      </c>
      <c r="B5530" t="s">
        <v>19111</v>
      </c>
      <c r="C5530" t="s">
        <v>14</v>
      </c>
      <c r="D5530">
        <v>39.927559000000002</v>
      </c>
      <c r="E5530">
        <v>-75.166056999999995</v>
      </c>
      <c r="F5530" t="s">
        <v>19112</v>
      </c>
      <c r="G5530">
        <v>295</v>
      </c>
      <c r="H5530">
        <v>3.5</v>
      </c>
      <c r="I5530" t="s">
        <v>19132</v>
      </c>
      <c r="J5530">
        <v>3</v>
      </c>
      <c r="K5530" t="s">
        <v>19133</v>
      </c>
      <c r="L5530" t="s">
        <v>19134</v>
      </c>
    </row>
    <row r="5531" spans="1:13" x14ac:dyDescent="0.3">
      <c r="A5531" t="s">
        <v>19110</v>
      </c>
      <c r="B5531" t="s">
        <v>19111</v>
      </c>
      <c r="C5531" t="s">
        <v>14</v>
      </c>
      <c r="D5531">
        <v>39.927559000000002</v>
      </c>
      <c r="E5531">
        <v>-75.166056999999995</v>
      </c>
      <c r="F5531" t="s">
        <v>19112</v>
      </c>
      <c r="G5531">
        <v>295</v>
      </c>
      <c r="H5531">
        <v>3.5</v>
      </c>
      <c r="I5531" t="s">
        <v>19135</v>
      </c>
      <c r="J5531">
        <v>5</v>
      </c>
      <c r="K5531" t="s">
        <v>19136</v>
      </c>
      <c r="L5531" t="s">
        <v>4196</v>
      </c>
    </row>
    <row r="5532" spans="1:13" x14ac:dyDescent="0.3">
      <c r="A5532" t="s">
        <v>19110</v>
      </c>
      <c r="B5532" t="s">
        <v>19111</v>
      </c>
      <c r="C5532" t="s">
        <v>14</v>
      </c>
      <c r="D5532">
        <v>39.927559000000002</v>
      </c>
      <c r="E5532">
        <v>-75.166056999999995</v>
      </c>
      <c r="F5532" t="s">
        <v>19112</v>
      </c>
      <c r="G5532">
        <v>295</v>
      </c>
      <c r="H5532">
        <v>3.5</v>
      </c>
      <c r="I5532" t="s">
        <v>19137</v>
      </c>
      <c r="J5532">
        <v>2</v>
      </c>
      <c r="K5532" t="s">
        <v>19138</v>
      </c>
      <c r="L5532" t="s">
        <v>3822</v>
      </c>
    </row>
    <row r="5533" spans="1:13" x14ac:dyDescent="0.3">
      <c r="A5533" t="s">
        <v>19139</v>
      </c>
      <c r="B5533" t="s">
        <v>19140</v>
      </c>
      <c r="C5533" t="s">
        <v>14</v>
      </c>
      <c r="D5533">
        <v>39.963091900000002</v>
      </c>
      <c r="E5533">
        <v>-75.170920300000006</v>
      </c>
      <c r="F5533" t="s">
        <v>19141</v>
      </c>
      <c r="G5533">
        <v>293</v>
      </c>
      <c r="H5533">
        <v>4</v>
      </c>
      <c r="I5533" t="s">
        <v>19142</v>
      </c>
      <c r="J5533">
        <v>3</v>
      </c>
      <c r="K5533" t="s">
        <v>19143</v>
      </c>
      <c r="L5533" t="s">
        <v>2397</v>
      </c>
    </row>
    <row r="5534" spans="1:13" x14ac:dyDescent="0.3">
      <c r="A5534" t="s">
        <v>19139</v>
      </c>
      <c r="B5534" t="s">
        <v>19140</v>
      </c>
      <c r="C5534" t="s">
        <v>14</v>
      </c>
      <c r="D5534">
        <v>39.963091900000002</v>
      </c>
      <c r="E5534">
        <v>-75.170920300000006</v>
      </c>
      <c r="F5534" t="s">
        <v>19141</v>
      </c>
      <c r="G5534">
        <v>293</v>
      </c>
      <c r="H5534">
        <v>4</v>
      </c>
      <c r="I5534" t="s">
        <v>19144</v>
      </c>
      <c r="J5534">
        <v>4</v>
      </c>
      <c r="K5534" t="s">
        <v>19145</v>
      </c>
      <c r="L5534" t="s">
        <v>7491</v>
      </c>
    </row>
    <row r="5535" spans="1:13" x14ac:dyDescent="0.3">
      <c r="A5535" t="s">
        <v>19139</v>
      </c>
      <c r="B5535" t="s">
        <v>19140</v>
      </c>
      <c r="C5535" t="s">
        <v>14</v>
      </c>
      <c r="D5535">
        <v>39.963091900000002</v>
      </c>
      <c r="E5535">
        <v>-75.170920300000006</v>
      </c>
      <c r="F5535" t="s">
        <v>19141</v>
      </c>
      <c r="G5535">
        <v>293</v>
      </c>
      <c r="H5535">
        <v>4</v>
      </c>
      <c r="I5535" t="s">
        <v>19146</v>
      </c>
      <c r="J5535">
        <v>5</v>
      </c>
      <c r="K5535" t="s">
        <v>19147</v>
      </c>
      <c r="L5535" t="s">
        <v>11568</v>
      </c>
    </row>
    <row r="5536" spans="1:13" x14ac:dyDescent="0.3">
      <c r="A5536" t="s">
        <v>19139</v>
      </c>
      <c r="B5536" t="s">
        <v>19140</v>
      </c>
      <c r="C5536" t="s">
        <v>14</v>
      </c>
      <c r="D5536">
        <v>39.963091900000002</v>
      </c>
      <c r="E5536">
        <v>-75.170920300000006</v>
      </c>
      <c r="F5536" t="s">
        <v>19141</v>
      </c>
      <c r="G5536">
        <v>293</v>
      </c>
      <c r="H5536">
        <v>4</v>
      </c>
      <c r="I5536" t="s">
        <v>19148</v>
      </c>
      <c r="J5536">
        <v>4</v>
      </c>
      <c r="K5536" t="s">
        <v>19149</v>
      </c>
      <c r="L5536" t="s">
        <v>19150</v>
      </c>
    </row>
    <row r="5537" spans="1:16" x14ac:dyDescent="0.3">
      <c r="A5537" t="s">
        <v>19139</v>
      </c>
      <c r="B5537" t="s">
        <v>19140</v>
      </c>
      <c r="C5537" t="s">
        <v>14</v>
      </c>
      <c r="D5537">
        <v>39.963091900000002</v>
      </c>
      <c r="E5537">
        <v>-75.170920300000006</v>
      </c>
      <c r="F5537" t="s">
        <v>19141</v>
      </c>
      <c r="G5537">
        <v>293</v>
      </c>
      <c r="H5537">
        <v>4</v>
      </c>
      <c r="I5537" t="s">
        <v>19151</v>
      </c>
      <c r="J5537">
        <v>5</v>
      </c>
      <c r="L5537" t="s">
        <v>19152</v>
      </c>
    </row>
    <row r="5538" spans="1:16" x14ac:dyDescent="0.3">
      <c r="A5538" t="s">
        <v>19139</v>
      </c>
      <c r="B5538" t="s">
        <v>19140</v>
      </c>
      <c r="C5538" t="s">
        <v>14</v>
      </c>
      <c r="D5538">
        <v>39.963091900000002</v>
      </c>
      <c r="E5538">
        <v>-75.170920300000006</v>
      </c>
      <c r="F5538" t="s">
        <v>19141</v>
      </c>
      <c r="G5538">
        <v>293</v>
      </c>
      <c r="H5538">
        <v>4</v>
      </c>
      <c r="I5538" t="s">
        <v>19153</v>
      </c>
      <c r="J5538">
        <v>3</v>
      </c>
      <c r="K5538" t="s">
        <v>19154</v>
      </c>
      <c r="L5538" t="s">
        <v>19155</v>
      </c>
    </row>
    <row r="5539" spans="1:16" x14ac:dyDescent="0.3">
      <c r="A5539" t="s">
        <v>19139</v>
      </c>
      <c r="B5539" t="s">
        <v>19140</v>
      </c>
      <c r="C5539" t="s">
        <v>14</v>
      </c>
      <c r="D5539">
        <v>39.963091900000002</v>
      </c>
      <c r="E5539">
        <v>-75.170920300000006</v>
      </c>
      <c r="F5539" t="s">
        <v>19141</v>
      </c>
      <c r="G5539">
        <v>293</v>
      </c>
      <c r="H5539">
        <v>4</v>
      </c>
      <c r="I5539" t="s">
        <v>19156</v>
      </c>
      <c r="J5539">
        <v>4</v>
      </c>
      <c r="K5539" t="s">
        <v>19157</v>
      </c>
      <c r="L5539" t="s">
        <v>5452</v>
      </c>
    </row>
    <row r="5540" spans="1:16" x14ac:dyDescent="0.3">
      <c r="A5540" t="s">
        <v>19139</v>
      </c>
      <c r="B5540" t="s">
        <v>19140</v>
      </c>
      <c r="C5540" t="s">
        <v>14</v>
      </c>
      <c r="D5540">
        <v>39.963091900000002</v>
      </c>
      <c r="E5540">
        <v>-75.170920300000006</v>
      </c>
      <c r="F5540" t="s">
        <v>19141</v>
      </c>
      <c r="G5540">
        <v>293</v>
      </c>
      <c r="H5540">
        <v>4</v>
      </c>
      <c r="I5540" t="s">
        <v>19158</v>
      </c>
      <c r="J5540">
        <v>5</v>
      </c>
      <c r="K5540" t="s">
        <v>19159</v>
      </c>
      <c r="L5540" t="s">
        <v>19160</v>
      </c>
    </row>
    <row r="5541" spans="1:16" x14ac:dyDescent="0.3">
      <c r="A5541" t="s">
        <v>19139</v>
      </c>
      <c r="B5541" t="s">
        <v>19140</v>
      </c>
      <c r="C5541" t="s">
        <v>14</v>
      </c>
      <c r="D5541">
        <v>39.963091900000002</v>
      </c>
      <c r="E5541">
        <v>-75.170920300000006</v>
      </c>
      <c r="F5541" t="s">
        <v>19141</v>
      </c>
      <c r="G5541">
        <v>293</v>
      </c>
      <c r="H5541">
        <v>4</v>
      </c>
      <c r="I5541" t="s">
        <v>19161</v>
      </c>
      <c r="J5541">
        <v>3</v>
      </c>
      <c r="L5541" t="s">
        <v>18372</v>
      </c>
    </row>
    <row r="5542" spans="1:16" x14ac:dyDescent="0.3">
      <c r="A5542" t="s">
        <v>19139</v>
      </c>
      <c r="B5542" t="s">
        <v>19140</v>
      </c>
      <c r="C5542" t="s">
        <v>14</v>
      </c>
      <c r="D5542">
        <v>39.963091900000002</v>
      </c>
      <c r="E5542">
        <v>-75.170920300000006</v>
      </c>
      <c r="F5542" t="s">
        <v>19141</v>
      </c>
      <c r="G5542">
        <v>293</v>
      </c>
      <c r="H5542">
        <v>4</v>
      </c>
      <c r="I5542" t="s">
        <v>19162</v>
      </c>
      <c r="J5542">
        <v>3</v>
      </c>
      <c r="K5542" t="s">
        <v>19163</v>
      </c>
      <c r="L5542" t="s">
        <v>19164</v>
      </c>
    </row>
    <row r="5543" spans="1:16" x14ac:dyDescent="0.3">
      <c r="A5543" t="s">
        <v>19165</v>
      </c>
      <c r="B5543" t="s">
        <v>10629</v>
      </c>
      <c r="C5543" t="s">
        <v>14</v>
      </c>
      <c r="D5543">
        <v>39.950849019700001</v>
      </c>
      <c r="E5543">
        <v>-75.170649918600006</v>
      </c>
      <c r="F5543" t="s">
        <v>19166</v>
      </c>
      <c r="G5543">
        <v>292</v>
      </c>
      <c r="H5543">
        <v>2.5</v>
      </c>
      <c r="I5543" t="s">
        <v>19167</v>
      </c>
      <c r="J5543">
        <v>2</v>
      </c>
      <c r="K5543" t="s">
        <v>19168</v>
      </c>
      <c r="L5543" t="s">
        <v>19169</v>
      </c>
      <c r="M5543" t="s">
        <v>19170</v>
      </c>
      <c r="N5543" t="s">
        <v>19171</v>
      </c>
      <c r="O5543" t="s">
        <v>19172</v>
      </c>
      <c r="P5543" t="s">
        <v>19173</v>
      </c>
    </row>
    <row r="5544" spans="1:16" x14ac:dyDescent="0.3">
      <c r="A5544" t="s">
        <v>19165</v>
      </c>
      <c r="B5544" t="s">
        <v>10629</v>
      </c>
      <c r="C5544" t="s">
        <v>14</v>
      </c>
      <c r="D5544">
        <v>39.950849019700001</v>
      </c>
      <c r="E5544">
        <v>-75.170649918600006</v>
      </c>
      <c r="F5544" t="s">
        <v>19166</v>
      </c>
      <c r="G5544">
        <v>292</v>
      </c>
      <c r="H5544">
        <v>2.5</v>
      </c>
      <c r="I5544" t="s">
        <v>19174</v>
      </c>
      <c r="J5544">
        <v>1</v>
      </c>
      <c r="K5544" t="s">
        <v>19175</v>
      </c>
      <c r="L5544" t="s">
        <v>19176</v>
      </c>
    </row>
    <row r="5545" spans="1:16" x14ac:dyDescent="0.3">
      <c r="A5545" t="s">
        <v>19165</v>
      </c>
      <c r="B5545" t="s">
        <v>10629</v>
      </c>
      <c r="C5545" t="s">
        <v>14</v>
      </c>
      <c r="D5545">
        <v>39.950849019700001</v>
      </c>
      <c r="E5545">
        <v>-75.170649918600006</v>
      </c>
      <c r="F5545" t="s">
        <v>19166</v>
      </c>
      <c r="G5545">
        <v>292</v>
      </c>
      <c r="H5545">
        <v>2.5</v>
      </c>
      <c r="I5545" t="s">
        <v>19177</v>
      </c>
      <c r="J5545">
        <v>3</v>
      </c>
      <c r="K5545" t="s">
        <v>19178</v>
      </c>
      <c r="L5545" t="s">
        <v>19179</v>
      </c>
    </row>
    <row r="5546" spans="1:16" x14ac:dyDescent="0.3">
      <c r="A5546" t="s">
        <v>19165</v>
      </c>
      <c r="B5546" t="s">
        <v>10629</v>
      </c>
      <c r="C5546" t="s">
        <v>14</v>
      </c>
      <c r="D5546">
        <v>39.950849019700001</v>
      </c>
      <c r="E5546">
        <v>-75.170649918600006</v>
      </c>
      <c r="F5546" t="s">
        <v>19166</v>
      </c>
      <c r="G5546">
        <v>292</v>
      </c>
      <c r="H5546">
        <v>2.5</v>
      </c>
      <c r="I5546" t="s">
        <v>19180</v>
      </c>
      <c r="J5546">
        <v>2</v>
      </c>
      <c r="K5546" t="s">
        <v>19181</v>
      </c>
      <c r="L5546" t="s">
        <v>19182</v>
      </c>
    </row>
    <row r="5547" spans="1:16" x14ac:dyDescent="0.3">
      <c r="A5547" t="s">
        <v>19165</v>
      </c>
      <c r="B5547" t="s">
        <v>10629</v>
      </c>
      <c r="C5547" t="s">
        <v>14</v>
      </c>
      <c r="D5547">
        <v>39.950849019700001</v>
      </c>
      <c r="E5547">
        <v>-75.170649918600006</v>
      </c>
      <c r="F5547" t="s">
        <v>19166</v>
      </c>
      <c r="G5547">
        <v>292</v>
      </c>
      <c r="H5547">
        <v>2.5</v>
      </c>
      <c r="I5547" t="s">
        <v>19183</v>
      </c>
      <c r="J5547">
        <v>2</v>
      </c>
      <c r="K5547" t="s">
        <v>19184</v>
      </c>
      <c r="L5547" t="s">
        <v>19185</v>
      </c>
    </row>
    <row r="5548" spans="1:16" x14ac:dyDescent="0.3">
      <c r="A5548" t="s">
        <v>19165</v>
      </c>
      <c r="B5548" t="s">
        <v>10629</v>
      </c>
      <c r="C5548" t="s">
        <v>14</v>
      </c>
      <c r="D5548">
        <v>39.950849019700001</v>
      </c>
      <c r="E5548">
        <v>-75.170649918600006</v>
      </c>
      <c r="F5548" t="s">
        <v>19166</v>
      </c>
      <c r="G5548">
        <v>292</v>
      </c>
      <c r="H5548">
        <v>2.5</v>
      </c>
      <c r="I5548" t="s">
        <v>19186</v>
      </c>
      <c r="J5548">
        <v>2</v>
      </c>
      <c r="K5548" t="s">
        <v>19187</v>
      </c>
      <c r="L5548" t="s">
        <v>1216</v>
      </c>
    </row>
    <row r="5549" spans="1:16" x14ac:dyDescent="0.3">
      <c r="A5549" t="s">
        <v>19165</v>
      </c>
      <c r="B5549" t="s">
        <v>10629</v>
      </c>
      <c r="C5549" t="s">
        <v>14</v>
      </c>
      <c r="D5549">
        <v>39.950849019700001</v>
      </c>
      <c r="E5549">
        <v>-75.170649918600006</v>
      </c>
      <c r="F5549" t="s">
        <v>19166</v>
      </c>
      <c r="G5549">
        <v>292</v>
      </c>
      <c r="H5549">
        <v>2.5</v>
      </c>
      <c r="I5549" t="s">
        <v>19188</v>
      </c>
      <c r="J5549">
        <v>1</v>
      </c>
      <c r="L5549" t="s">
        <v>19189</v>
      </c>
    </row>
    <row r="5550" spans="1:16" x14ac:dyDescent="0.3">
      <c r="A5550" t="s">
        <v>19165</v>
      </c>
      <c r="B5550" t="s">
        <v>10629</v>
      </c>
      <c r="C5550" t="s">
        <v>14</v>
      </c>
      <c r="D5550">
        <v>39.950849019700001</v>
      </c>
      <c r="E5550">
        <v>-75.170649918600006</v>
      </c>
      <c r="F5550" t="s">
        <v>19166</v>
      </c>
      <c r="G5550">
        <v>292</v>
      </c>
      <c r="H5550">
        <v>2.5</v>
      </c>
      <c r="I5550" t="s">
        <v>19190</v>
      </c>
      <c r="J5550">
        <v>1</v>
      </c>
      <c r="K5550" t="s">
        <v>19191</v>
      </c>
      <c r="L5550" t="s">
        <v>1928</v>
      </c>
    </row>
    <row r="5551" spans="1:16" x14ac:dyDescent="0.3">
      <c r="A5551" t="s">
        <v>19165</v>
      </c>
      <c r="B5551" t="s">
        <v>10629</v>
      </c>
      <c r="C5551" t="s">
        <v>14</v>
      </c>
      <c r="D5551">
        <v>39.950849019700001</v>
      </c>
      <c r="E5551">
        <v>-75.170649918600006</v>
      </c>
      <c r="F5551" t="s">
        <v>19166</v>
      </c>
      <c r="G5551">
        <v>292</v>
      </c>
      <c r="H5551">
        <v>2.5</v>
      </c>
      <c r="I5551" t="s">
        <v>19192</v>
      </c>
      <c r="J5551">
        <v>3</v>
      </c>
      <c r="K5551" t="s">
        <v>19193</v>
      </c>
      <c r="L5551" t="s">
        <v>7846</v>
      </c>
    </row>
    <row r="5552" spans="1:16" x14ac:dyDescent="0.3">
      <c r="A5552" t="s">
        <v>19165</v>
      </c>
      <c r="B5552" t="s">
        <v>10629</v>
      </c>
      <c r="C5552" t="s">
        <v>14</v>
      </c>
      <c r="D5552">
        <v>39.950849019700001</v>
      </c>
      <c r="E5552">
        <v>-75.170649918600006</v>
      </c>
      <c r="F5552" t="s">
        <v>19166</v>
      </c>
      <c r="G5552">
        <v>292</v>
      </c>
      <c r="H5552">
        <v>2.5</v>
      </c>
      <c r="I5552" t="s">
        <v>19194</v>
      </c>
      <c r="J5552">
        <v>1</v>
      </c>
      <c r="L5552" t="s">
        <v>19195</v>
      </c>
    </row>
    <row r="5553" spans="1:33" x14ac:dyDescent="0.3">
      <c r="A5553" t="s">
        <v>19196</v>
      </c>
      <c r="B5553" t="s">
        <v>19197</v>
      </c>
      <c r="C5553" t="s">
        <v>14</v>
      </c>
      <c r="D5553">
        <v>39.979258100000003</v>
      </c>
      <c r="E5553">
        <v>-75.112155400000006</v>
      </c>
      <c r="F5553" t="s">
        <v>19198</v>
      </c>
      <c r="G5553">
        <v>292</v>
      </c>
      <c r="H5553">
        <v>4.5</v>
      </c>
      <c r="I5553" t="s">
        <v>19199</v>
      </c>
      <c r="J5553">
        <v>5</v>
      </c>
      <c r="K5553" t="s">
        <v>19200</v>
      </c>
      <c r="L5553" t="e">
        <f>-muNAYCmylCP7kype-VCZA</f>
        <v>#NAME?</v>
      </c>
    </row>
    <row r="5554" spans="1:33" x14ac:dyDescent="0.3">
      <c r="A5554" t="s">
        <v>19196</v>
      </c>
      <c r="B5554" t="s">
        <v>19197</v>
      </c>
      <c r="C5554" t="s">
        <v>14</v>
      </c>
      <c r="D5554">
        <v>39.979258100000003</v>
      </c>
      <c r="E5554">
        <v>-75.112155400000006</v>
      </c>
      <c r="F5554" t="s">
        <v>19198</v>
      </c>
      <c r="G5554">
        <v>292</v>
      </c>
      <c r="H5554">
        <v>4.5</v>
      </c>
      <c r="I5554" t="s">
        <v>19201</v>
      </c>
      <c r="J5554">
        <v>5</v>
      </c>
      <c r="K5554" t="s">
        <v>19202</v>
      </c>
      <c r="L5554" t="s">
        <v>19203</v>
      </c>
    </row>
    <row r="5555" spans="1:33" x14ac:dyDescent="0.3">
      <c r="A5555" t="s">
        <v>19196</v>
      </c>
      <c r="B5555" t="s">
        <v>19197</v>
      </c>
      <c r="C5555" t="s">
        <v>14</v>
      </c>
      <c r="D5555">
        <v>39.979258100000003</v>
      </c>
      <c r="E5555">
        <v>-75.112155400000006</v>
      </c>
      <c r="F5555" t="s">
        <v>19198</v>
      </c>
      <c r="G5555">
        <v>292</v>
      </c>
      <c r="H5555">
        <v>4.5</v>
      </c>
      <c r="I5555" t="s">
        <v>19204</v>
      </c>
      <c r="J5555">
        <v>5</v>
      </c>
      <c r="L5555" t="s">
        <v>19205</v>
      </c>
    </row>
    <row r="5556" spans="1:33" x14ac:dyDescent="0.3">
      <c r="A5556" t="s">
        <v>19196</v>
      </c>
      <c r="B5556" t="s">
        <v>19197</v>
      </c>
      <c r="C5556" t="s">
        <v>14</v>
      </c>
      <c r="D5556">
        <v>39.979258100000003</v>
      </c>
      <c r="E5556">
        <v>-75.112155400000006</v>
      </c>
      <c r="F5556" t="s">
        <v>19198</v>
      </c>
      <c r="G5556">
        <v>292</v>
      </c>
      <c r="H5556">
        <v>4.5</v>
      </c>
      <c r="I5556" t="s">
        <v>19206</v>
      </c>
      <c r="J5556">
        <v>5</v>
      </c>
      <c r="K5556" t="s">
        <v>19207</v>
      </c>
      <c r="L5556" t="s">
        <v>19208</v>
      </c>
    </row>
    <row r="5557" spans="1:33" x14ac:dyDescent="0.3">
      <c r="A5557" t="s">
        <v>19196</v>
      </c>
      <c r="B5557" t="s">
        <v>19197</v>
      </c>
      <c r="C5557" t="s">
        <v>14</v>
      </c>
      <c r="D5557">
        <v>39.979258100000003</v>
      </c>
      <c r="E5557">
        <v>-75.112155400000006</v>
      </c>
      <c r="F5557" t="s">
        <v>19198</v>
      </c>
      <c r="G5557">
        <v>292</v>
      </c>
      <c r="H5557">
        <v>4.5</v>
      </c>
      <c r="I5557" t="s">
        <v>19209</v>
      </c>
      <c r="J5557">
        <v>4</v>
      </c>
      <c r="K5557" t="s">
        <v>19210</v>
      </c>
      <c r="L5557" t="s">
        <v>19211</v>
      </c>
    </row>
    <row r="5558" spans="1:33" x14ac:dyDescent="0.3">
      <c r="A5558" t="s">
        <v>19196</v>
      </c>
      <c r="B5558" t="s">
        <v>19197</v>
      </c>
      <c r="C5558" t="s">
        <v>14</v>
      </c>
      <c r="D5558">
        <v>39.979258100000003</v>
      </c>
      <c r="E5558">
        <v>-75.112155400000006</v>
      </c>
      <c r="F5558" t="s">
        <v>19198</v>
      </c>
      <c r="G5558">
        <v>292</v>
      </c>
      <c r="H5558">
        <v>4.5</v>
      </c>
      <c r="I5558" t="s">
        <v>19212</v>
      </c>
      <c r="J5558">
        <v>5</v>
      </c>
      <c r="K5558" t="s">
        <v>19213</v>
      </c>
      <c r="L5558" t="s">
        <v>19214</v>
      </c>
    </row>
    <row r="5559" spans="1:33" x14ac:dyDescent="0.3">
      <c r="A5559" t="s">
        <v>19196</v>
      </c>
      <c r="B5559" t="s">
        <v>19197</v>
      </c>
      <c r="C5559" t="s">
        <v>14</v>
      </c>
      <c r="D5559">
        <v>39.979258100000003</v>
      </c>
      <c r="E5559">
        <v>-75.112155400000006</v>
      </c>
      <c r="F5559" t="s">
        <v>19198</v>
      </c>
      <c r="G5559">
        <v>292</v>
      </c>
      <c r="H5559">
        <v>4.5</v>
      </c>
      <c r="I5559" t="s">
        <v>19215</v>
      </c>
      <c r="J5559">
        <v>4</v>
      </c>
      <c r="L5559" t="s">
        <v>19216</v>
      </c>
    </row>
    <row r="5560" spans="1:33" x14ac:dyDescent="0.3">
      <c r="A5560" t="s">
        <v>19196</v>
      </c>
      <c r="B5560" t="s">
        <v>19197</v>
      </c>
      <c r="C5560" t="s">
        <v>14</v>
      </c>
      <c r="D5560">
        <v>39.979258100000003</v>
      </c>
      <c r="E5560">
        <v>-75.112155400000006</v>
      </c>
      <c r="F5560" t="s">
        <v>19198</v>
      </c>
      <c r="G5560">
        <v>292</v>
      </c>
      <c r="H5560">
        <v>4.5</v>
      </c>
      <c r="I5560" t="s">
        <v>19217</v>
      </c>
      <c r="J5560">
        <v>3</v>
      </c>
      <c r="K5560" t="s">
        <v>19218</v>
      </c>
      <c r="L5560" t="s">
        <v>19219</v>
      </c>
    </row>
    <row r="5561" spans="1:33" x14ac:dyDescent="0.3">
      <c r="A5561" t="s">
        <v>19196</v>
      </c>
      <c r="B5561" t="s">
        <v>19197</v>
      </c>
      <c r="C5561" t="s">
        <v>14</v>
      </c>
      <c r="D5561">
        <v>39.979258100000003</v>
      </c>
      <c r="E5561">
        <v>-75.112155400000006</v>
      </c>
      <c r="F5561" t="s">
        <v>19198</v>
      </c>
      <c r="G5561">
        <v>292</v>
      </c>
      <c r="H5561">
        <v>4.5</v>
      </c>
      <c r="I5561" t="s">
        <v>19220</v>
      </c>
      <c r="J5561">
        <v>4</v>
      </c>
      <c r="K5561" t="s">
        <v>19221</v>
      </c>
      <c r="L5561" t="s">
        <v>19222</v>
      </c>
      <c r="M5561" t="s">
        <v>19223</v>
      </c>
      <c r="N5561" t="s">
        <v>19224</v>
      </c>
      <c r="O5561" t="s">
        <v>19225</v>
      </c>
      <c r="P5561" t="s">
        <v>19226</v>
      </c>
      <c r="Q5561" t="s">
        <v>19227</v>
      </c>
      <c r="R5561" t="s">
        <v>19228</v>
      </c>
      <c r="S5561" t="s">
        <v>19229</v>
      </c>
      <c r="T5561" t="s">
        <v>19230</v>
      </c>
      <c r="U5561" t="s">
        <v>19231</v>
      </c>
    </row>
    <row r="5562" spans="1:33" x14ac:dyDescent="0.3">
      <c r="A5562" t="s">
        <v>19196</v>
      </c>
      <c r="B5562" t="s">
        <v>19197</v>
      </c>
      <c r="C5562" t="s">
        <v>14</v>
      </c>
      <c r="D5562">
        <v>39.979258100000003</v>
      </c>
      <c r="E5562">
        <v>-75.112155400000006</v>
      </c>
      <c r="F5562" t="s">
        <v>19198</v>
      </c>
      <c r="G5562">
        <v>292</v>
      </c>
      <c r="H5562">
        <v>4.5</v>
      </c>
      <c r="I5562" t="s">
        <v>19232</v>
      </c>
      <c r="J5562">
        <v>5</v>
      </c>
      <c r="K5562" t="s">
        <v>19233</v>
      </c>
      <c r="L5562" t="s">
        <v>19234</v>
      </c>
    </row>
    <row r="5563" spans="1:33" x14ac:dyDescent="0.3">
      <c r="A5563" t="s">
        <v>19235</v>
      </c>
      <c r="B5563" t="s">
        <v>10629</v>
      </c>
      <c r="C5563" t="s">
        <v>14</v>
      </c>
      <c r="D5563">
        <v>39.9279881</v>
      </c>
      <c r="E5563">
        <v>-75.165870100000006</v>
      </c>
      <c r="F5563" t="s">
        <v>19236</v>
      </c>
      <c r="G5563">
        <v>291</v>
      </c>
      <c r="H5563">
        <v>3</v>
      </c>
      <c r="I5563" t="s">
        <v>19237</v>
      </c>
      <c r="J5563">
        <v>3</v>
      </c>
      <c r="K5563" t="s">
        <v>19238</v>
      </c>
      <c r="L5563" t="s">
        <v>19239</v>
      </c>
    </row>
    <row r="5564" spans="1:33" x14ac:dyDescent="0.3">
      <c r="A5564" t="s">
        <v>19235</v>
      </c>
      <c r="B5564" t="s">
        <v>10629</v>
      </c>
      <c r="C5564" t="s">
        <v>14</v>
      </c>
      <c r="D5564">
        <v>39.9279881</v>
      </c>
      <c r="E5564">
        <v>-75.165870100000006</v>
      </c>
      <c r="F5564" t="s">
        <v>19236</v>
      </c>
      <c r="G5564">
        <v>291</v>
      </c>
      <c r="H5564">
        <v>3</v>
      </c>
      <c r="I5564" t="s">
        <v>19240</v>
      </c>
      <c r="J5564">
        <v>3</v>
      </c>
      <c r="K5564" t="s">
        <v>19241</v>
      </c>
      <c r="L5564" t="s">
        <v>19242</v>
      </c>
      <c r="M5564" t="s">
        <v>19243</v>
      </c>
      <c r="N5564" t="s">
        <v>19244</v>
      </c>
      <c r="O5564" t="s">
        <v>19245</v>
      </c>
      <c r="P5564" t="s">
        <v>19246</v>
      </c>
      <c r="Q5564" t="s">
        <v>19247</v>
      </c>
      <c r="R5564" t="s">
        <v>19248</v>
      </c>
      <c r="S5564" t="s">
        <v>19249</v>
      </c>
      <c r="T5564" t="s">
        <v>19250</v>
      </c>
      <c r="U5564" t="s">
        <v>19251</v>
      </c>
      <c r="V5564" t="s">
        <v>19252</v>
      </c>
      <c r="W5564" t="s">
        <v>19253</v>
      </c>
      <c r="X5564" t="s">
        <v>19254</v>
      </c>
      <c r="Y5564" t="s">
        <v>19255</v>
      </c>
      <c r="Z5564" t="s">
        <v>19256</v>
      </c>
      <c r="AA5564" t="s">
        <v>19257</v>
      </c>
      <c r="AB5564" t="s">
        <v>19258</v>
      </c>
      <c r="AC5564" t="s">
        <v>19259</v>
      </c>
      <c r="AD5564" t="s">
        <v>19260</v>
      </c>
      <c r="AE5564" t="s">
        <v>19261</v>
      </c>
      <c r="AF5564" t="s">
        <v>19262</v>
      </c>
      <c r="AG5564" t="s">
        <v>19263</v>
      </c>
    </row>
    <row r="5565" spans="1:33" x14ac:dyDescent="0.3">
      <c r="A5565" t="s">
        <v>19235</v>
      </c>
      <c r="B5565" t="s">
        <v>10629</v>
      </c>
      <c r="C5565" t="s">
        <v>14</v>
      </c>
      <c r="D5565">
        <v>39.9279881</v>
      </c>
      <c r="E5565">
        <v>-75.165870100000006</v>
      </c>
      <c r="F5565" t="s">
        <v>19236</v>
      </c>
      <c r="G5565">
        <v>291</v>
      </c>
      <c r="H5565">
        <v>3</v>
      </c>
      <c r="I5565" t="s">
        <v>19264</v>
      </c>
      <c r="J5565">
        <v>1</v>
      </c>
      <c r="K5565" t="s">
        <v>19265</v>
      </c>
      <c r="L5565" t="s">
        <v>19266</v>
      </c>
    </row>
    <row r="5566" spans="1:33" x14ac:dyDescent="0.3">
      <c r="A5566" t="s">
        <v>19235</v>
      </c>
      <c r="B5566" t="s">
        <v>10629</v>
      </c>
      <c r="C5566" t="s">
        <v>14</v>
      </c>
      <c r="D5566">
        <v>39.9279881</v>
      </c>
      <c r="E5566">
        <v>-75.165870100000006</v>
      </c>
      <c r="F5566" t="s">
        <v>19236</v>
      </c>
      <c r="G5566">
        <v>291</v>
      </c>
      <c r="H5566">
        <v>3</v>
      </c>
      <c r="I5566" t="s">
        <v>19267</v>
      </c>
      <c r="J5566">
        <v>5</v>
      </c>
      <c r="L5566" t="s">
        <v>19268</v>
      </c>
    </row>
    <row r="5567" spans="1:33" x14ac:dyDescent="0.3">
      <c r="A5567" t="s">
        <v>19235</v>
      </c>
      <c r="B5567" t="s">
        <v>10629</v>
      </c>
      <c r="C5567" t="s">
        <v>14</v>
      </c>
      <c r="D5567">
        <v>39.9279881</v>
      </c>
      <c r="E5567">
        <v>-75.165870100000006</v>
      </c>
      <c r="F5567" t="s">
        <v>19236</v>
      </c>
      <c r="G5567">
        <v>291</v>
      </c>
      <c r="H5567">
        <v>3</v>
      </c>
      <c r="I5567" t="s">
        <v>19269</v>
      </c>
      <c r="J5567">
        <v>3</v>
      </c>
      <c r="K5567" t="s">
        <v>19270</v>
      </c>
      <c r="L5567" t="s">
        <v>19271</v>
      </c>
    </row>
    <row r="5568" spans="1:33" x14ac:dyDescent="0.3">
      <c r="A5568" t="s">
        <v>19235</v>
      </c>
      <c r="B5568" t="s">
        <v>10629</v>
      </c>
      <c r="C5568" t="s">
        <v>14</v>
      </c>
      <c r="D5568">
        <v>39.9279881</v>
      </c>
      <c r="E5568">
        <v>-75.165870100000006</v>
      </c>
      <c r="F5568" t="s">
        <v>19236</v>
      </c>
      <c r="G5568">
        <v>291</v>
      </c>
      <c r="H5568">
        <v>3</v>
      </c>
      <c r="I5568" t="s">
        <v>19272</v>
      </c>
      <c r="J5568">
        <v>1</v>
      </c>
      <c r="K5568" t="s">
        <v>19273</v>
      </c>
      <c r="L5568" t="s">
        <v>19274</v>
      </c>
    </row>
    <row r="5569" spans="1:13" x14ac:dyDescent="0.3">
      <c r="A5569" t="s">
        <v>19235</v>
      </c>
      <c r="B5569" t="s">
        <v>10629</v>
      </c>
      <c r="C5569" t="s">
        <v>14</v>
      </c>
      <c r="D5569">
        <v>39.9279881</v>
      </c>
      <c r="E5569">
        <v>-75.165870100000006</v>
      </c>
      <c r="F5569" t="s">
        <v>19236</v>
      </c>
      <c r="G5569">
        <v>291</v>
      </c>
      <c r="H5569">
        <v>3</v>
      </c>
      <c r="I5569" t="s">
        <v>19275</v>
      </c>
      <c r="J5569">
        <v>5</v>
      </c>
      <c r="K5569" t="s">
        <v>19276</v>
      </c>
      <c r="L5569" t="s">
        <v>19277</v>
      </c>
    </row>
    <row r="5570" spans="1:13" x14ac:dyDescent="0.3">
      <c r="A5570" t="s">
        <v>19235</v>
      </c>
      <c r="B5570" t="s">
        <v>10629</v>
      </c>
      <c r="C5570" t="s">
        <v>14</v>
      </c>
      <c r="D5570">
        <v>39.9279881</v>
      </c>
      <c r="E5570">
        <v>-75.165870100000006</v>
      </c>
      <c r="F5570" t="s">
        <v>19236</v>
      </c>
      <c r="G5570">
        <v>291</v>
      </c>
      <c r="H5570">
        <v>3</v>
      </c>
      <c r="I5570" t="s">
        <v>19278</v>
      </c>
      <c r="J5570">
        <v>3</v>
      </c>
      <c r="K5570" t="s">
        <v>19279</v>
      </c>
      <c r="L5570" t="s">
        <v>11635</v>
      </c>
    </row>
    <row r="5571" spans="1:13" x14ac:dyDescent="0.3">
      <c r="A5571" t="s">
        <v>19235</v>
      </c>
      <c r="B5571" t="s">
        <v>10629</v>
      </c>
      <c r="C5571" t="s">
        <v>14</v>
      </c>
      <c r="D5571">
        <v>39.9279881</v>
      </c>
      <c r="E5571">
        <v>-75.165870100000006</v>
      </c>
      <c r="F5571" t="s">
        <v>19236</v>
      </c>
      <c r="G5571">
        <v>291</v>
      </c>
      <c r="H5571">
        <v>3</v>
      </c>
      <c r="I5571" t="s">
        <v>19280</v>
      </c>
      <c r="J5571">
        <v>2</v>
      </c>
      <c r="L5571" t="s">
        <v>18699</v>
      </c>
    </row>
    <row r="5572" spans="1:13" x14ac:dyDescent="0.3">
      <c r="A5572" t="s">
        <v>19235</v>
      </c>
      <c r="B5572" t="s">
        <v>10629</v>
      </c>
      <c r="C5572" t="s">
        <v>14</v>
      </c>
      <c r="D5572">
        <v>39.9279881</v>
      </c>
      <c r="E5572">
        <v>-75.165870100000006</v>
      </c>
      <c r="F5572" t="s">
        <v>19236</v>
      </c>
      <c r="G5572">
        <v>291</v>
      </c>
      <c r="H5572">
        <v>3</v>
      </c>
      <c r="I5572" t="s">
        <v>19281</v>
      </c>
      <c r="J5572">
        <v>2</v>
      </c>
      <c r="L5572" t="s">
        <v>19282</v>
      </c>
    </row>
    <row r="5573" spans="1:13" x14ac:dyDescent="0.3">
      <c r="A5573" t="s">
        <v>19283</v>
      </c>
      <c r="B5573" t="s">
        <v>19284</v>
      </c>
      <c r="C5573" t="s">
        <v>14</v>
      </c>
      <c r="D5573">
        <v>39.9343869</v>
      </c>
      <c r="E5573">
        <v>-75.158995700000006</v>
      </c>
      <c r="F5573" t="s">
        <v>19285</v>
      </c>
      <c r="G5573">
        <v>290</v>
      </c>
      <c r="H5573">
        <v>4.5</v>
      </c>
      <c r="I5573" t="s">
        <v>19286</v>
      </c>
      <c r="J5573">
        <v>5</v>
      </c>
      <c r="L5573" t="s">
        <v>19287</v>
      </c>
    </row>
    <row r="5574" spans="1:13" x14ac:dyDescent="0.3">
      <c r="A5574" t="s">
        <v>19283</v>
      </c>
      <c r="B5574" t="s">
        <v>19284</v>
      </c>
      <c r="C5574" t="s">
        <v>14</v>
      </c>
      <c r="D5574">
        <v>39.9343869</v>
      </c>
      <c r="E5574">
        <v>-75.158995700000006</v>
      </c>
      <c r="F5574" t="s">
        <v>19285</v>
      </c>
      <c r="G5574">
        <v>290</v>
      </c>
      <c r="H5574">
        <v>4.5</v>
      </c>
      <c r="I5574" t="s">
        <v>19288</v>
      </c>
      <c r="J5574">
        <v>5</v>
      </c>
      <c r="L5574" t="s">
        <v>19289</v>
      </c>
    </row>
    <row r="5575" spans="1:13" x14ac:dyDescent="0.3">
      <c r="A5575" t="s">
        <v>19283</v>
      </c>
      <c r="B5575" t="s">
        <v>19284</v>
      </c>
      <c r="C5575" t="s">
        <v>14</v>
      </c>
      <c r="D5575">
        <v>39.9343869</v>
      </c>
      <c r="E5575">
        <v>-75.158995700000006</v>
      </c>
      <c r="F5575" t="s">
        <v>19285</v>
      </c>
      <c r="G5575">
        <v>290</v>
      </c>
      <c r="H5575">
        <v>4.5</v>
      </c>
      <c r="I5575" t="s">
        <v>19290</v>
      </c>
      <c r="J5575">
        <v>5</v>
      </c>
      <c r="K5575" t="s">
        <v>19291</v>
      </c>
      <c r="L5575" t="s">
        <v>12554</v>
      </c>
    </row>
    <row r="5576" spans="1:13" x14ac:dyDescent="0.3">
      <c r="A5576" t="s">
        <v>19283</v>
      </c>
      <c r="B5576" t="s">
        <v>19284</v>
      </c>
      <c r="C5576" t="s">
        <v>14</v>
      </c>
      <c r="D5576">
        <v>39.9343869</v>
      </c>
      <c r="E5576">
        <v>-75.158995700000006</v>
      </c>
      <c r="F5576" t="s">
        <v>19285</v>
      </c>
      <c r="G5576">
        <v>290</v>
      </c>
      <c r="H5576">
        <v>4.5</v>
      </c>
      <c r="I5576" t="s">
        <v>19292</v>
      </c>
      <c r="J5576">
        <v>4</v>
      </c>
      <c r="K5576" t="s">
        <v>19293</v>
      </c>
      <c r="L5576" t="s">
        <v>519</v>
      </c>
    </row>
    <row r="5577" spans="1:13" x14ac:dyDescent="0.3">
      <c r="A5577" t="s">
        <v>19283</v>
      </c>
      <c r="B5577" t="s">
        <v>19284</v>
      </c>
      <c r="C5577" t="s">
        <v>14</v>
      </c>
      <c r="D5577">
        <v>39.9343869</v>
      </c>
      <c r="E5577">
        <v>-75.158995700000006</v>
      </c>
      <c r="F5577" t="s">
        <v>19285</v>
      </c>
      <c r="G5577">
        <v>290</v>
      </c>
      <c r="H5577">
        <v>4.5</v>
      </c>
      <c r="I5577" t="s">
        <v>19294</v>
      </c>
      <c r="J5577">
        <v>4</v>
      </c>
      <c r="L5577" t="s">
        <v>19295</v>
      </c>
    </row>
    <row r="5578" spans="1:13" x14ac:dyDescent="0.3">
      <c r="A5578" t="s">
        <v>19283</v>
      </c>
      <c r="B5578" t="s">
        <v>19284</v>
      </c>
      <c r="C5578" t="s">
        <v>14</v>
      </c>
      <c r="D5578">
        <v>39.9343869</v>
      </c>
      <c r="E5578">
        <v>-75.158995700000006</v>
      </c>
      <c r="F5578" t="s">
        <v>19285</v>
      </c>
      <c r="G5578">
        <v>290</v>
      </c>
      <c r="H5578">
        <v>4.5</v>
      </c>
      <c r="I5578" t="s">
        <v>19296</v>
      </c>
      <c r="J5578">
        <v>4</v>
      </c>
      <c r="K5578" t="s">
        <v>19297</v>
      </c>
      <c r="L5578" t="s">
        <v>19298</v>
      </c>
    </row>
    <row r="5579" spans="1:13" x14ac:dyDescent="0.3">
      <c r="A5579" t="s">
        <v>19283</v>
      </c>
      <c r="B5579" t="s">
        <v>19284</v>
      </c>
      <c r="C5579" t="s">
        <v>14</v>
      </c>
      <c r="D5579">
        <v>39.9343869</v>
      </c>
      <c r="E5579">
        <v>-75.158995700000006</v>
      </c>
      <c r="F5579" t="s">
        <v>19285</v>
      </c>
      <c r="G5579">
        <v>290</v>
      </c>
      <c r="H5579">
        <v>4.5</v>
      </c>
      <c r="I5579" t="s">
        <v>19299</v>
      </c>
      <c r="J5579">
        <v>5</v>
      </c>
      <c r="K5579" t="s">
        <v>19300</v>
      </c>
      <c r="L5579" t="s">
        <v>19301</v>
      </c>
    </row>
    <row r="5580" spans="1:13" x14ac:dyDescent="0.3">
      <c r="A5580" t="s">
        <v>19283</v>
      </c>
      <c r="B5580" t="s">
        <v>19284</v>
      </c>
      <c r="C5580" t="s">
        <v>14</v>
      </c>
      <c r="D5580">
        <v>39.9343869</v>
      </c>
      <c r="E5580">
        <v>-75.158995700000006</v>
      </c>
      <c r="F5580" t="s">
        <v>19285</v>
      </c>
      <c r="G5580">
        <v>290</v>
      </c>
      <c r="H5580">
        <v>4.5</v>
      </c>
      <c r="I5580" t="s">
        <v>19302</v>
      </c>
      <c r="J5580">
        <v>5</v>
      </c>
      <c r="K5580" t="s">
        <v>19303</v>
      </c>
      <c r="L5580" t="s">
        <v>19304</v>
      </c>
    </row>
    <row r="5581" spans="1:13" x14ac:dyDescent="0.3">
      <c r="A5581" t="s">
        <v>19283</v>
      </c>
      <c r="B5581" t="s">
        <v>19284</v>
      </c>
      <c r="C5581" t="s">
        <v>14</v>
      </c>
      <c r="D5581">
        <v>39.9343869</v>
      </c>
      <c r="E5581">
        <v>-75.158995700000006</v>
      </c>
      <c r="F5581" t="s">
        <v>19285</v>
      </c>
      <c r="G5581">
        <v>290</v>
      </c>
      <c r="H5581">
        <v>4.5</v>
      </c>
      <c r="I5581" t="s">
        <v>19305</v>
      </c>
      <c r="J5581">
        <v>5</v>
      </c>
      <c r="K5581" t="s">
        <v>19306</v>
      </c>
      <c r="L5581" t="s">
        <v>19307</v>
      </c>
    </row>
    <row r="5582" spans="1:13" x14ac:dyDescent="0.3">
      <c r="A5582" t="s">
        <v>19283</v>
      </c>
      <c r="B5582" t="s">
        <v>19284</v>
      </c>
      <c r="C5582" t="s">
        <v>14</v>
      </c>
      <c r="D5582">
        <v>39.9343869</v>
      </c>
      <c r="E5582">
        <v>-75.158995700000006</v>
      </c>
      <c r="F5582" t="s">
        <v>19285</v>
      </c>
      <c r="G5582">
        <v>290</v>
      </c>
      <c r="H5582">
        <v>4.5</v>
      </c>
      <c r="I5582" t="s">
        <v>19308</v>
      </c>
      <c r="J5582">
        <v>5</v>
      </c>
      <c r="K5582" t="s">
        <v>19309</v>
      </c>
      <c r="L5582" t="s">
        <v>19310</v>
      </c>
      <c r="M5582" t="s">
        <v>19311</v>
      </c>
    </row>
    <row r="5583" spans="1:13" x14ac:dyDescent="0.3">
      <c r="A5583" t="s">
        <v>19312</v>
      </c>
      <c r="B5583" t="s">
        <v>19313</v>
      </c>
      <c r="C5583" t="s">
        <v>14</v>
      </c>
      <c r="D5583">
        <v>39.948948700000003</v>
      </c>
      <c r="E5583">
        <v>-75.169531699999993</v>
      </c>
      <c r="F5583" t="s">
        <v>19314</v>
      </c>
      <c r="G5583">
        <v>290</v>
      </c>
      <c r="H5583">
        <v>3.5</v>
      </c>
      <c r="I5583" t="s">
        <v>19315</v>
      </c>
      <c r="J5583">
        <v>5</v>
      </c>
      <c r="K5583" t="s">
        <v>19316</v>
      </c>
      <c r="L5583" t="s">
        <v>19317</v>
      </c>
    </row>
    <row r="5584" spans="1:13" x14ac:dyDescent="0.3">
      <c r="A5584" t="s">
        <v>19312</v>
      </c>
      <c r="B5584" t="s">
        <v>19313</v>
      </c>
      <c r="C5584" t="s">
        <v>14</v>
      </c>
      <c r="D5584">
        <v>39.948948700000003</v>
      </c>
      <c r="E5584">
        <v>-75.169531699999993</v>
      </c>
      <c r="F5584" t="s">
        <v>19314</v>
      </c>
      <c r="G5584">
        <v>290</v>
      </c>
      <c r="H5584">
        <v>3.5</v>
      </c>
      <c r="I5584" t="s">
        <v>19318</v>
      </c>
      <c r="J5584">
        <v>3</v>
      </c>
      <c r="K5584" t="s">
        <v>19319</v>
      </c>
      <c r="L5584" t="s">
        <v>19320</v>
      </c>
    </row>
    <row r="5585" spans="1:28" x14ac:dyDescent="0.3">
      <c r="A5585" t="s">
        <v>19312</v>
      </c>
      <c r="B5585" t="s">
        <v>19313</v>
      </c>
      <c r="C5585" t="s">
        <v>14</v>
      </c>
      <c r="D5585">
        <v>39.948948700000003</v>
      </c>
      <c r="E5585">
        <v>-75.169531699999993</v>
      </c>
      <c r="F5585" t="s">
        <v>19314</v>
      </c>
      <c r="G5585">
        <v>290</v>
      </c>
      <c r="H5585">
        <v>3.5</v>
      </c>
      <c r="I5585" t="s">
        <v>19321</v>
      </c>
      <c r="J5585">
        <v>4</v>
      </c>
      <c r="K5585" t="s">
        <v>19322</v>
      </c>
      <c r="L5585" t="s">
        <v>19323</v>
      </c>
      <c r="M5585" t="s">
        <v>19324</v>
      </c>
      <c r="N5585" t="s">
        <v>19325</v>
      </c>
      <c r="O5585" t="s">
        <v>19326</v>
      </c>
      <c r="P5585" t="s">
        <v>19327</v>
      </c>
      <c r="Q5585" t="s">
        <v>19328</v>
      </c>
      <c r="R5585" t="s">
        <v>19329</v>
      </c>
      <c r="S5585" t="s">
        <v>19330</v>
      </c>
      <c r="T5585" t="s">
        <v>19331</v>
      </c>
      <c r="U5585" t="s">
        <v>19332</v>
      </c>
      <c r="V5585" t="s">
        <v>19333</v>
      </c>
      <c r="W5585" t="s">
        <v>19334</v>
      </c>
      <c r="X5585" t="s">
        <v>19335</v>
      </c>
      <c r="Y5585" t="s">
        <v>19336</v>
      </c>
      <c r="Z5585" t="s">
        <v>19337</v>
      </c>
      <c r="AA5585" t="s">
        <v>19338</v>
      </c>
      <c r="AB5585" t="s">
        <v>19339</v>
      </c>
    </row>
    <row r="5586" spans="1:28" x14ac:dyDescent="0.3">
      <c r="A5586" t="s">
        <v>19312</v>
      </c>
      <c r="B5586" t="s">
        <v>19313</v>
      </c>
      <c r="C5586" t="s">
        <v>14</v>
      </c>
      <c r="D5586">
        <v>39.948948700000003</v>
      </c>
      <c r="E5586">
        <v>-75.169531699999993</v>
      </c>
      <c r="F5586" t="s">
        <v>19314</v>
      </c>
      <c r="G5586">
        <v>290</v>
      </c>
      <c r="H5586">
        <v>3.5</v>
      </c>
      <c r="I5586" t="s">
        <v>19340</v>
      </c>
      <c r="J5586">
        <v>5</v>
      </c>
      <c r="K5586" t="s">
        <v>19341</v>
      </c>
      <c r="L5586" t="s">
        <v>8434</v>
      </c>
    </row>
    <row r="5587" spans="1:28" x14ac:dyDescent="0.3">
      <c r="A5587" t="s">
        <v>19312</v>
      </c>
      <c r="B5587" t="s">
        <v>19313</v>
      </c>
      <c r="C5587" t="s">
        <v>14</v>
      </c>
      <c r="D5587">
        <v>39.948948700000003</v>
      </c>
      <c r="E5587">
        <v>-75.169531699999993</v>
      </c>
      <c r="F5587" t="s">
        <v>19314</v>
      </c>
      <c r="G5587">
        <v>290</v>
      </c>
      <c r="H5587">
        <v>3.5</v>
      </c>
      <c r="I5587" t="s">
        <v>19342</v>
      </c>
      <c r="J5587">
        <v>5</v>
      </c>
      <c r="L5587" t="s">
        <v>19343</v>
      </c>
    </row>
    <row r="5588" spans="1:28" x14ac:dyDescent="0.3">
      <c r="A5588" t="s">
        <v>19312</v>
      </c>
      <c r="B5588" t="s">
        <v>19313</v>
      </c>
      <c r="C5588" t="s">
        <v>14</v>
      </c>
      <c r="D5588">
        <v>39.948948700000003</v>
      </c>
      <c r="E5588">
        <v>-75.169531699999993</v>
      </c>
      <c r="F5588" t="s">
        <v>19314</v>
      </c>
      <c r="G5588">
        <v>290</v>
      </c>
      <c r="H5588">
        <v>3.5</v>
      </c>
      <c r="I5588" t="s">
        <v>19344</v>
      </c>
      <c r="J5588">
        <v>5</v>
      </c>
      <c r="K5588" t="s">
        <v>19345</v>
      </c>
      <c r="L5588" t="s">
        <v>19346</v>
      </c>
      <c r="M5588" t="s">
        <v>19347</v>
      </c>
      <c r="N5588" t="s">
        <v>19348</v>
      </c>
    </row>
    <row r="5589" spans="1:28" x14ac:dyDescent="0.3">
      <c r="A5589" t="s">
        <v>19312</v>
      </c>
      <c r="B5589" t="s">
        <v>19313</v>
      </c>
      <c r="C5589" t="s">
        <v>14</v>
      </c>
      <c r="D5589">
        <v>39.948948700000003</v>
      </c>
      <c r="E5589">
        <v>-75.169531699999993</v>
      </c>
      <c r="F5589" t="s">
        <v>19314</v>
      </c>
      <c r="G5589">
        <v>290</v>
      </c>
      <c r="H5589">
        <v>3.5</v>
      </c>
      <c r="I5589" t="s">
        <v>19349</v>
      </c>
      <c r="J5589">
        <v>2</v>
      </c>
      <c r="K5589" t="s">
        <v>19350</v>
      </c>
      <c r="L5589" t="s">
        <v>19351</v>
      </c>
    </row>
    <row r="5590" spans="1:28" x14ac:dyDescent="0.3">
      <c r="A5590" t="s">
        <v>19312</v>
      </c>
      <c r="B5590" t="s">
        <v>19313</v>
      </c>
      <c r="C5590" t="s">
        <v>14</v>
      </c>
      <c r="D5590">
        <v>39.948948700000003</v>
      </c>
      <c r="E5590">
        <v>-75.169531699999993</v>
      </c>
      <c r="F5590" t="s">
        <v>19314</v>
      </c>
      <c r="G5590">
        <v>290</v>
      </c>
      <c r="H5590">
        <v>3.5</v>
      </c>
      <c r="I5590" t="s">
        <v>19352</v>
      </c>
      <c r="J5590">
        <v>5</v>
      </c>
      <c r="K5590" t="s">
        <v>19353</v>
      </c>
      <c r="L5590" t="s">
        <v>19354</v>
      </c>
      <c r="M5590" t="s">
        <v>19355</v>
      </c>
      <c r="N5590" t="s">
        <v>19356</v>
      </c>
      <c r="O5590" t="s">
        <v>19357</v>
      </c>
      <c r="P5590" t="s">
        <v>19358</v>
      </c>
      <c r="Q5590" t="s">
        <v>19359</v>
      </c>
      <c r="R5590" t="s">
        <v>19360</v>
      </c>
      <c r="S5590" t="s">
        <v>19361</v>
      </c>
      <c r="T5590" t="s">
        <v>19362</v>
      </c>
      <c r="U5590" t="s">
        <v>19363</v>
      </c>
      <c r="V5590" t="s">
        <v>19364</v>
      </c>
      <c r="W5590" t="s">
        <v>19365</v>
      </c>
    </row>
    <row r="5591" spans="1:28" x14ac:dyDescent="0.3">
      <c r="A5591" t="s">
        <v>19312</v>
      </c>
      <c r="B5591" t="s">
        <v>19313</v>
      </c>
      <c r="C5591" t="s">
        <v>14</v>
      </c>
      <c r="D5591">
        <v>39.948948700000003</v>
      </c>
      <c r="E5591">
        <v>-75.169531699999993</v>
      </c>
      <c r="F5591" t="s">
        <v>19314</v>
      </c>
      <c r="G5591">
        <v>290</v>
      </c>
      <c r="H5591">
        <v>3.5</v>
      </c>
      <c r="I5591" t="s">
        <v>19366</v>
      </c>
      <c r="J5591">
        <v>5</v>
      </c>
      <c r="K5591" t="s">
        <v>19367</v>
      </c>
      <c r="L5591" t="s">
        <v>19368</v>
      </c>
    </row>
    <row r="5592" spans="1:28" x14ac:dyDescent="0.3">
      <c r="A5592" t="s">
        <v>19312</v>
      </c>
      <c r="B5592" t="s">
        <v>19313</v>
      </c>
      <c r="C5592" t="s">
        <v>14</v>
      </c>
      <c r="D5592">
        <v>39.948948700000003</v>
      </c>
      <c r="E5592">
        <v>-75.169531699999993</v>
      </c>
      <c r="F5592" t="s">
        <v>19314</v>
      </c>
      <c r="G5592">
        <v>290</v>
      </c>
      <c r="H5592">
        <v>3.5</v>
      </c>
      <c r="I5592" t="s">
        <v>19369</v>
      </c>
      <c r="J5592">
        <v>1</v>
      </c>
      <c r="K5592" t="s">
        <v>19370</v>
      </c>
      <c r="L5592" t="s">
        <v>19371</v>
      </c>
    </row>
    <row r="5593" spans="1:28" x14ac:dyDescent="0.3">
      <c r="A5593" t="s">
        <v>19372</v>
      </c>
      <c r="B5593" t="s">
        <v>19373</v>
      </c>
      <c r="C5593" t="s">
        <v>14</v>
      </c>
      <c r="D5593">
        <v>40.007927000000002</v>
      </c>
      <c r="E5593">
        <v>-75.211183000000005</v>
      </c>
      <c r="F5593" t="s">
        <v>19374</v>
      </c>
      <c r="G5593">
        <v>290</v>
      </c>
      <c r="H5593">
        <v>2</v>
      </c>
      <c r="I5593" t="s">
        <v>19375</v>
      </c>
      <c r="J5593">
        <v>1</v>
      </c>
      <c r="K5593" t="s">
        <v>19376</v>
      </c>
      <c r="L5593" t="s">
        <v>19377</v>
      </c>
    </row>
    <row r="5594" spans="1:28" x14ac:dyDescent="0.3">
      <c r="A5594" t="s">
        <v>19372</v>
      </c>
      <c r="B5594" t="s">
        <v>19373</v>
      </c>
      <c r="C5594" t="s">
        <v>14</v>
      </c>
      <c r="D5594">
        <v>40.007927000000002</v>
      </c>
      <c r="E5594">
        <v>-75.211183000000005</v>
      </c>
      <c r="F5594" t="s">
        <v>19374</v>
      </c>
      <c r="G5594">
        <v>290</v>
      </c>
      <c r="H5594">
        <v>2</v>
      </c>
      <c r="I5594" t="s">
        <v>19378</v>
      </c>
      <c r="J5594">
        <v>2</v>
      </c>
      <c r="K5594" t="s">
        <v>19379</v>
      </c>
      <c r="L5594" t="s">
        <v>19380</v>
      </c>
    </row>
    <row r="5595" spans="1:28" x14ac:dyDescent="0.3">
      <c r="A5595" t="s">
        <v>19372</v>
      </c>
      <c r="B5595" t="s">
        <v>19373</v>
      </c>
      <c r="C5595" t="s">
        <v>14</v>
      </c>
      <c r="D5595">
        <v>40.007927000000002</v>
      </c>
      <c r="E5595">
        <v>-75.211183000000005</v>
      </c>
      <c r="F5595" t="s">
        <v>19374</v>
      </c>
      <c r="G5595">
        <v>290</v>
      </c>
      <c r="H5595">
        <v>2</v>
      </c>
      <c r="I5595" t="s">
        <v>19381</v>
      </c>
      <c r="J5595">
        <v>2</v>
      </c>
      <c r="L5595" t="s">
        <v>19382</v>
      </c>
    </row>
    <row r="5596" spans="1:28" x14ac:dyDescent="0.3">
      <c r="A5596" t="s">
        <v>19372</v>
      </c>
      <c r="B5596" t="s">
        <v>19373</v>
      </c>
      <c r="C5596" t="s">
        <v>14</v>
      </c>
      <c r="D5596">
        <v>40.007927000000002</v>
      </c>
      <c r="E5596">
        <v>-75.211183000000005</v>
      </c>
      <c r="F5596" t="s">
        <v>19374</v>
      </c>
      <c r="G5596">
        <v>290</v>
      </c>
      <c r="H5596">
        <v>2</v>
      </c>
      <c r="I5596" t="s">
        <v>19383</v>
      </c>
      <c r="J5596">
        <v>5</v>
      </c>
      <c r="L5596" t="s">
        <v>19384</v>
      </c>
    </row>
    <row r="5597" spans="1:28" x14ac:dyDescent="0.3">
      <c r="A5597" t="s">
        <v>19372</v>
      </c>
      <c r="B5597" t="s">
        <v>19373</v>
      </c>
      <c r="C5597" t="s">
        <v>14</v>
      </c>
      <c r="D5597">
        <v>40.007927000000002</v>
      </c>
      <c r="E5597">
        <v>-75.211183000000005</v>
      </c>
      <c r="F5597" t="s">
        <v>19374</v>
      </c>
      <c r="G5597">
        <v>290</v>
      </c>
      <c r="H5597">
        <v>2</v>
      </c>
      <c r="I5597" t="s">
        <v>19385</v>
      </c>
      <c r="J5597">
        <v>1</v>
      </c>
      <c r="K5597" t="s">
        <v>19386</v>
      </c>
      <c r="L5597" t="s">
        <v>19387</v>
      </c>
    </row>
    <row r="5598" spans="1:28" x14ac:dyDescent="0.3">
      <c r="A5598" t="s">
        <v>19372</v>
      </c>
      <c r="B5598" t="s">
        <v>19373</v>
      </c>
      <c r="C5598" t="s">
        <v>14</v>
      </c>
      <c r="D5598">
        <v>40.007927000000002</v>
      </c>
      <c r="E5598">
        <v>-75.211183000000005</v>
      </c>
      <c r="F5598" t="s">
        <v>19374</v>
      </c>
      <c r="G5598">
        <v>290</v>
      </c>
      <c r="H5598">
        <v>2</v>
      </c>
      <c r="I5598" t="s">
        <v>19388</v>
      </c>
      <c r="J5598">
        <v>1</v>
      </c>
      <c r="K5598" t="s">
        <v>19389</v>
      </c>
      <c r="L5598" t="s">
        <v>19390</v>
      </c>
    </row>
    <row r="5599" spans="1:28" x14ac:dyDescent="0.3">
      <c r="A5599" t="s">
        <v>19372</v>
      </c>
      <c r="B5599" t="s">
        <v>19373</v>
      </c>
      <c r="C5599" t="s">
        <v>14</v>
      </c>
      <c r="D5599">
        <v>40.007927000000002</v>
      </c>
      <c r="E5599">
        <v>-75.211183000000005</v>
      </c>
      <c r="F5599" t="s">
        <v>19374</v>
      </c>
      <c r="G5599">
        <v>290</v>
      </c>
      <c r="H5599">
        <v>2</v>
      </c>
      <c r="I5599" t="s">
        <v>19391</v>
      </c>
      <c r="J5599">
        <v>1</v>
      </c>
      <c r="L5599" t="s">
        <v>19392</v>
      </c>
    </row>
    <row r="5600" spans="1:28" x14ac:dyDescent="0.3">
      <c r="A5600" t="s">
        <v>19372</v>
      </c>
      <c r="B5600" t="s">
        <v>19373</v>
      </c>
      <c r="C5600" t="s">
        <v>14</v>
      </c>
      <c r="D5600">
        <v>40.007927000000002</v>
      </c>
      <c r="E5600">
        <v>-75.211183000000005</v>
      </c>
      <c r="F5600" t="s">
        <v>19374</v>
      </c>
      <c r="G5600">
        <v>290</v>
      </c>
      <c r="H5600">
        <v>2</v>
      </c>
      <c r="I5600" t="s">
        <v>19393</v>
      </c>
      <c r="J5600">
        <v>1</v>
      </c>
      <c r="K5600" t="s">
        <v>19394</v>
      </c>
      <c r="L5600" t="s">
        <v>19395</v>
      </c>
      <c r="M5600" t="s">
        <v>19396</v>
      </c>
    </row>
    <row r="5601" spans="1:35" x14ac:dyDescent="0.3">
      <c r="A5601" t="s">
        <v>19372</v>
      </c>
      <c r="B5601" t="s">
        <v>19373</v>
      </c>
      <c r="C5601" t="s">
        <v>14</v>
      </c>
      <c r="D5601">
        <v>40.007927000000002</v>
      </c>
      <c r="E5601">
        <v>-75.211183000000005</v>
      </c>
      <c r="F5601" t="s">
        <v>19374</v>
      </c>
      <c r="G5601">
        <v>290</v>
      </c>
      <c r="H5601">
        <v>2</v>
      </c>
      <c r="I5601" t="s">
        <v>19397</v>
      </c>
      <c r="J5601">
        <v>2</v>
      </c>
      <c r="L5601" t="s">
        <v>19398</v>
      </c>
    </row>
    <row r="5602" spans="1:35" x14ac:dyDescent="0.3">
      <c r="A5602" t="s">
        <v>19372</v>
      </c>
      <c r="B5602" t="s">
        <v>19373</v>
      </c>
      <c r="C5602" t="s">
        <v>14</v>
      </c>
      <c r="D5602">
        <v>40.007927000000002</v>
      </c>
      <c r="E5602">
        <v>-75.211183000000005</v>
      </c>
      <c r="F5602" t="s">
        <v>19374</v>
      </c>
      <c r="G5602">
        <v>290</v>
      </c>
      <c r="H5602">
        <v>2</v>
      </c>
      <c r="I5602" t="s">
        <v>19399</v>
      </c>
      <c r="J5602">
        <v>1</v>
      </c>
      <c r="K5602" t="s">
        <v>19400</v>
      </c>
      <c r="L5602" t="s">
        <v>19401</v>
      </c>
    </row>
    <row r="5603" spans="1:35" x14ac:dyDescent="0.3">
      <c r="A5603" t="s">
        <v>19402</v>
      </c>
      <c r="B5603" t="s">
        <v>19403</v>
      </c>
      <c r="C5603" t="s">
        <v>14</v>
      </c>
      <c r="D5603">
        <v>39.941408150900003</v>
      </c>
      <c r="E5603">
        <v>-75.149063199400004</v>
      </c>
      <c r="F5603" t="s">
        <v>19404</v>
      </c>
      <c r="G5603">
        <v>289</v>
      </c>
      <c r="H5603">
        <v>4</v>
      </c>
      <c r="I5603" t="s">
        <v>19405</v>
      </c>
      <c r="J5603">
        <v>5</v>
      </c>
      <c r="K5603" t="s">
        <v>19406</v>
      </c>
      <c r="L5603" t="s">
        <v>19407</v>
      </c>
    </row>
    <row r="5604" spans="1:35" x14ac:dyDescent="0.3">
      <c r="A5604" t="s">
        <v>19402</v>
      </c>
      <c r="B5604" t="s">
        <v>19403</v>
      </c>
      <c r="C5604" t="s">
        <v>14</v>
      </c>
      <c r="D5604">
        <v>39.941408150900003</v>
      </c>
      <c r="E5604">
        <v>-75.149063199400004</v>
      </c>
      <c r="F5604" t="s">
        <v>19404</v>
      </c>
      <c r="G5604">
        <v>289</v>
      </c>
      <c r="H5604">
        <v>4</v>
      </c>
      <c r="I5604" t="s">
        <v>19408</v>
      </c>
      <c r="J5604">
        <v>4</v>
      </c>
      <c r="K5604" t="s">
        <v>19409</v>
      </c>
      <c r="L5604" t="s">
        <v>18263</v>
      </c>
    </row>
    <row r="5605" spans="1:35" x14ac:dyDescent="0.3">
      <c r="A5605" t="s">
        <v>19402</v>
      </c>
      <c r="B5605" t="s">
        <v>19403</v>
      </c>
      <c r="C5605" t="s">
        <v>14</v>
      </c>
      <c r="D5605">
        <v>39.941408150900003</v>
      </c>
      <c r="E5605">
        <v>-75.149063199400004</v>
      </c>
      <c r="F5605" t="s">
        <v>19404</v>
      </c>
      <c r="G5605">
        <v>289</v>
      </c>
      <c r="H5605">
        <v>4</v>
      </c>
      <c r="I5605" t="s">
        <v>19410</v>
      </c>
      <c r="J5605">
        <v>5</v>
      </c>
      <c r="K5605" t="s">
        <v>19411</v>
      </c>
      <c r="L5605" t="s">
        <v>19412</v>
      </c>
    </row>
    <row r="5606" spans="1:35" x14ac:dyDescent="0.3">
      <c r="A5606" t="s">
        <v>19402</v>
      </c>
      <c r="B5606" t="s">
        <v>19403</v>
      </c>
      <c r="C5606" t="s">
        <v>14</v>
      </c>
      <c r="D5606">
        <v>39.941408150900003</v>
      </c>
      <c r="E5606">
        <v>-75.149063199400004</v>
      </c>
      <c r="F5606" t="s">
        <v>19404</v>
      </c>
      <c r="G5606">
        <v>289</v>
      </c>
      <c r="H5606">
        <v>4</v>
      </c>
      <c r="I5606" t="s">
        <v>19413</v>
      </c>
      <c r="J5606">
        <v>5</v>
      </c>
      <c r="K5606" t="s">
        <v>19414</v>
      </c>
      <c r="L5606" t="s">
        <v>19415</v>
      </c>
    </row>
    <row r="5607" spans="1:35" x14ac:dyDescent="0.3">
      <c r="A5607" t="s">
        <v>19402</v>
      </c>
      <c r="B5607" t="s">
        <v>19403</v>
      </c>
      <c r="C5607" t="s">
        <v>14</v>
      </c>
      <c r="D5607">
        <v>39.941408150900003</v>
      </c>
      <c r="E5607">
        <v>-75.149063199400004</v>
      </c>
      <c r="F5607" t="s">
        <v>19404</v>
      </c>
      <c r="G5607">
        <v>289</v>
      </c>
      <c r="H5607">
        <v>4</v>
      </c>
      <c r="I5607" t="s">
        <v>19416</v>
      </c>
      <c r="J5607">
        <v>2</v>
      </c>
      <c r="K5607" t="s">
        <v>19417</v>
      </c>
      <c r="L5607" t="s">
        <v>1181</v>
      </c>
    </row>
    <row r="5608" spans="1:35" x14ac:dyDescent="0.3">
      <c r="A5608" t="s">
        <v>19402</v>
      </c>
      <c r="B5608" t="s">
        <v>19403</v>
      </c>
      <c r="C5608" t="s">
        <v>14</v>
      </c>
      <c r="D5608">
        <v>39.941408150900003</v>
      </c>
      <c r="E5608">
        <v>-75.149063199400004</v>
      </c>
      <c r="F5608" t="s">
        <v>19404</v>
      </c>
      <c r="G5608">
        <v>289</v>
      </c>
      <c r="H5608">
        <v>4</v>
      </c>
      <c r="I5608" t="s">
        <v>19418</v>
      </c>
      <c r="J5608">
        <v>5</v>
      </c>
      <c r="K5608" t="s">
        <v>19419</v>
      </c>
      <c r="L5608" t="s">
        <v>19420</v>
      </c>
    </row>
    <row r="5609" spans="1:35" x14ac:dyDescent="0.3">
      <c r="A5609" t="s">
        <v>19402</v>
      </c>
      <c r="B5609" t="s">
        <v>19403</v>
      </c>
      <c r="C5609" t="s">
        <v>14</v>
      </c>
      <c r="D5609">
        <v>39.941408150900003</v>
      </c>
      <c r="E5609">
        <v>-75.149063199400004</v>
      </c>
      <c r="F5609" t="s">
        <v>19404</v>
      </c>
      <c r="G5609">
        <v>289</v>
      </c>
      <c r="H5609">
        <v>4</v>
      </c>
      <c r="I5609" t="s">
        <v>19421</v>
      </c>
      <c r="J5609">
        <v>3</v>
      </c>
      <c r="K5609" t="s">
        <v>19422</v>
      </c>
      <c r="L5609" t="s">
        <v>19423</v>
      </c>
    </row>
    <row r="5610" spans="1:35" x14ac:dyDescent="0.3">
      <c r="A5610" t="s">
        <v>19402</v>
      </c>
      <c r="B5610" t="s">
        <v>19403</v>
      </c>
      <c r="C5610" t="s">
        <v>14</v>
      </c>
      <c r="D5610">
        <v>39.941408150900003</v>
      </c>
      <c r="E5610">
        <v>-75.149063199400004</v>
      </c>
      <c r="F5610" t="s">
        <v>19404</v>
      </c>
      <c r="G5610">
        <v>289</v>
      </c>
      <c r="H5610">
        <v>4</v>
      </c>
      <c r="I5610" t="s">
        <v>19424</v>
      </c>
      <c r="J5610">
        <v>4</v>
      </c>
      <c r="L5610" t="s">
        <v>19425</v>
      </c>
    </row>
    <row r="5611" spans="1:35" x14ac:dyDescent="0.3">
      <c r="A5611" t="s">
        <v>19402</v>
      </c>
      <c r="B5611" t="s">
        <v>19403</v>
      </c>
      <c r="C5611" t="s">
        <v>14</v>
      </c>
      <c r="D5611">
        <v>39.941408150900003</v>
      </c>
      <c r="E5611">
        <v>-75.149063199400004</v>
      </c>
      <c r="F5611" t="s">
        <v>19404</v>
      </c>
      <c r="G5611">
        <v>289</v>
      </c>
      <c r="H5611">
        <v>4</v>
      </c>
      <c r="I5611" t="s">
        <v>19426</v>
      </c>
      <c r="J5611">
        <v>4</v>
      </c>
      <c r="K5611" t="s">
        <v>19427</v>
      </c>
      <c r="L5611" t="s">
        <v>19428</v>
      </c>
      <c r="M5611" t="s">
        <v>19429</v>
      </c>
      <c r="N5611" t="s">
        <v>19430</v>
      </c>
      <c r="O5611" t="s">
        <v>19431</v>
      </c>
      <c r="P5611" t="s">
        <v>19432</v>
      </c>
      <c r="Q5611" t="s">
        <v>19433</v>
      </c>
      <c r="R5611" t="s">
        <v>19434</v>
      </c>
      <c r="S5611" t="s">
        <v>19435</v>
      </c>
      <c r="T5611" t="s">
        <v>19436</v>
      </c>
      <c r="U5611" t="s">
        <v>19437</v>
      </c>
      <c r="V5611" t="s">
        <v>19438</v>
      </c>
      <c r="W5611" t="s">
        <v>19439</v>
      </c>
      <c r="X5611" t="s">
        <v>19440</v>
      </c>
      <c r="Y5611" t="s">
        <v>19441</v>
      </c>
      <c r="Z5611" t="s">
        <v>19442</v>
      </c>
      <c r="AA5611" t="s">
        <v>19443</v>
      </c>
      <c r="AB5611" t="s">
        <v>19444</v>
      </c>
      <c r="AC5611" t="s">
        <v>19445</v>
      </c>
      <c r="AD5611" t="s">
        <v>19446</v>
      </c>
      <c r="AE5611" t="s">
        <v>19447</v>
      </c>
      <c r="AF5611" t="s">
        <v>19448</v>
      </c>
      <c r="AG5611" t="s">
        <v>19449</v>
      </c>
      <c r="AH5611" t="s">
        <v>19450</v>
      </c>
      <c r="AI5611" t="s">
        <v>19451</v>
      </c>
    </row>
    <row r="5612" spans="1:35" x14ac:dyDescent="0.3">
      <c r="A5612" t="s">
        <v>19402</v>
      </c>
      <c r="B5612" t="s">
        <v>19403</v>
      </c>
      <c r="C5612" t="s">
        <v>14</v>
      </c>
      <c r="D5612">
        <v>39.941408150900003</v>
      </c>
      <c r="E5612">
        <v>-75.149063199400004</v>
      </c>
      <c r="F5612" t="s">
        <v>19404</v>
      </c>
      <c r="G5612">
        <v>289</v>
      </c>
      <c r="H5612">
        <v>4</v>
      </c>
      <c r="I5612" t="s">
        <v>19452</v>
      </c>
      <c r="J5612">
        <v>5</v>
      </c>
      <c r="K5612" t="s">
        <v>19453</v>
      </c>
      <c r="L5612" t="s">
        <v>19454</v>
      </c>
    </row>
    <row r="5613" spans="1:35" x14ac:dyDescent="0.3">
      <c r="A5613" t="s">
        <v>19455</v>
      </c>
      <c r="B5613" t="s">
        <v>19456</v>
      </c>
      <c r="C5613" t="s">
        <v>14</v>
      </c>
      <c r="D5613">
        <v>40.025087399999997</v>
      </c>
      <c r="E5613">
        <v>-75.222187599999998</v>
      </c>
      <c r="F5613" t="s">
        <v>19457</v>
      </c>
      <c r="G5613">
        <v>288</v>
      </c>
      <c r="H5613">
        <v>3.5</v>
      </c>
      <c r="I5613" t="s">
        <v>19458</v>
      </c>
      <c r="J5613">
        <v>2</v>
      </c>
      <c r="L5613" t="s">
        <v>19459</v>
      </c>
    </row>
    <row r="5614" spans="1:35" x14ac:dyDescent="0.3">
      <c r="A5614" t="s">
        <v>19455</v>
      </c>
      <c r="B5614" t="s">
        <v>19456</v>
      </c>
      <c r="C5614" t="s">
        <v>14</v>
      </c>
      <c r="D5614">
        <v>40.025087399999997</v>
      </c>
      <c r="E5614">
        <v>-75.222187599999998</v>
      </c>
      <c r="F5614" t="s">
        <v>19457</v>
      </c>
      <c r="G5614">
        <v>288</v>
      </c>
      <c r="H5614">
        <v>3.5</v>
      </c>
      <c r="I5614" t="s">
        <v>19460</v>
      </c>
      <c r="J5614">
        <v>5</v>
      </c>
      <c r="K5614" t="s">
        <v>19461</v>
      </c>
      <c r="L5614" t="s">
        <v>19462</v>
      </c>
    </row>
    <row r="5615" spans="1:35" x14ac:dyDescent="0.3">
      <c r="A5615" t="s">
        <v>19455</v>
      </c>
      <c r="B5615" t="s">
        <v>19456</v>
      </c>
      <c r="C5615" t="s">
        <v>14</v>
      </c>
      <c r="D5615">
        <v>40.025087399999997</v>
      </c>
      <c r="E5615">
        <v>-75.222187599999998</v>
      </c>
      <c r="F5615" t="s">
        <v>19457</v>
      </c>
      <c r="G5615">
        <v>288</v>
      </c>
      <c r="H5615">
        <v>3.5</v>
      </c>
      <c r="I5615" t="s">
        <v>19463</v>
      </c>
      <c r="J5615">
        <v>5</v>
      </c>
      <c r="K5615" t="s">
        <v>19464</v>
      </c>
      <c r="L5615" t="s">
        <v>19465</v>
      </c>
    </row>
    <row r="5616" spans="1:35" x14ac:dyDescent="0.3">
      <c r="A5616" t="s">
        <v>19455</v>
      </c>
      <c r="B5616" t="s">
        <v>19456</v>
      </c>
      <c r="C5616" t="s">
        <v>14</v>
      </c>
      <c r="D5616">
        <v>40.025087399999997</v>
      </c>
      <c r="E5616">
        <v>-75.222187599999998</v>
      </c>
      <c r="F5616" t="s">
        <v>19457</v>
      </c>
      <c r="G5616">
        <v>288</v>
      </c>
      <c r="H5616">
        <v>3.5</v>
      </c>
      <c r="I5616" t="s">
        <v>19466</v>
      </c>
      <c r="J5616">
        <v>4</v>
      </c>
      <c r="K5616" t="s">
        <v>19467</v>
      </c>
      <c r="L5616" t="s">
        <v>5488</v>
      </c>
    </row>
    <row r="5617" spans="1:12" x14ac:dyDescent="0.3">
      <c r="A5617" t="s">
        <v>19455</v>
      </c>
      <c r="B5617" t="s">
        <v>19456</v>
      </c>
      <c r="C5617" t="s">
        <v>14</v>
      </c>
      <c r="D5617">
        <v>40.025087399999997</v>
      </c>
      <c r="E5617">
        <v>-75.222187599999998</v>
      </c>
      <c r="F5617" t="s">
        <v>19457</v>
      </c>
      <c r="G5617">
        <v>288</v>
      </c>
      <c r="H5617">
        <v>3.5</v>
      </c>
      <c r="I5617" t="s">
        <v>19468</v>
      </c>
      <c r="J5617">
        <v>2</v>
      </c>
      <c r="K5617" t="s">
        <v>19469</v>
      </c>
      <c r="L5617" t="s">
        <v>19470</v>
      </c>
    </row>
    <row r="5618" spans="1:12" x14ac:dyDescent="0.3">
      <c r="A5618" t="s">
        <v>19455</v>
      </c>
      <c r="B5618" t="s">
        <v>19456</v>
      </c>
      <c r="C5618" t="s">
        <v>14</v>
      </c>
      <c r="D5618">
        <v>40.025087399999997</v>
      </c>
      <c r="E5618">
        <v>-75.222187599999998</v>
      </c>
      <c r="F5618" t="s">
        <v>19457</v>
      </c>
      <c r="G5618">
        <v>288</v>
      </c>
      <c r="H5618">
        <v>3.5</v>
      </c>
      <c r="I5618" t="s">
        <v>19471</v>
      </c>
      <c r="J5618">
        <v>5</v>
      </c>
      <c r="K5618" t="s">
        <v>19472</v>
      </c>
      <c r="L5618" t="s">
        <v>19473</v>
      </c>
    </row>
    <row r="5619" spans="1:12" x14ac:dyDescent="0.3">
      <c r="A5619" t="s">
        <v>19455</v>
      </c>
      <c r="B5619" t="s">
        <v>19456</v>
      </c>
      <c r="C5619" t="s">
        <v>14</v>
      </c>
      <c r="D5619">
        <v>40.025087399999997</v>
      </c>
      <c r="E5619">
        <v>-75.222187599999998</v>
      </c>
      <c r="F5619" t="s">
        <v>19457</v>
      </c>
      <c r="G5619">
        <v>288</v>
      </c>
      <c r="H5619">
        <v>3.5</v>
      </c>
      <c r="I5619" t="s">
        <v>19474</v>
      </c>
      <c r="J5619">
        <v>4</v>
      </c>
      <c r="L5619" t="s">
        <v>19475</v>
      </c>
    </row>
    <row r="5620" spans="1:12" x14ac:dyDescent="0.3">
      <c r="A5620" t="s">
        <v>19455</v>
      </c>
      <c r="B5620" t="s">
        <v>19456</v>
      </c>
      <c r="C5620" t="s">
        <v>14</v>
      </c>
      <c r="D5620">
        <v>40.025087399999997</v>
      </c>
      <c r="E5620">
        <v>-75.222187599999998</v>
      </c>
      <c r="F5620" t="s">
        <v>19457</v>
      </c>
      <c r="G5620">
        <v>288</v>
      </c>
      <c r="H5620">
        <v>3.5</v>
      </c>
      <c r="I5620" t="s">
        <v>19476</v>
      </c>
      <c r="J5620">
        <v>2</v>
      </c>
      <c r="K5620" t="s">
        <v>19477</v>
      </c>
      <c r="L5620" t="s">
        <v>19478</v>
      </c>
    </row>
    <row r="5621" spans="1:12" x14ac:dyDescent="0.3">
      <c r="A5621" t="s">
        <v>19455</v>
      </c>
      <c r="B5621" t="s">
        <v>19456</v>
      </c>
      <c r="C5621" t="s">
        <v>14</v>
      </c>
      <c r="D5621">
        <v>40.025087399999997</v>
      </c>
      <c r="E5621">
        <v>-75.222187599999998</v>
      </c>
      <c r="F5621" t="s">
        <v>19457</v>
      </c>
      <c r="G5621">
        <v>288</v>
      </c>
      <c r="H5621">
        <v>3.5</v>
      </c>
      <c r="I5621" t="s">
        <v>19479</v>
      </c>
      <c r="J5621">
        <v>4</v>
      </c>
      <c r="K5621" t="s">
        <v>19480</v>
      </c>
      <c r="L5621" t="s">
        <v>19481</v>
      </c>
    </row>
    <row r="5622" spans="1:12" x14ac:dyDescent="0.3">
      <c r="A5622" t="s">
        <v>19455</v>
      </c>
      <c r="B5622" t="s">
        <v>19456</v>
      </c>
      <c r="C5622" t="s">
        <v>14</v>
      </c>
      <c r="D5622">
        <v>40.025087399999997</v>
      </c>
      <c r="E5622">
        <v>-75.222187599999998</v>
      </c>
      <c r="F5622" t="s">
        <v>19457</v>
      </c>
      <c r="G5622">
        <v>288</v>
      </c>
      <c r="H5622">
        <v>3.5</v>
      </c>
      <c r="I5622" t="s">
        <v>19482</v>
      </c>
      <c r="J5622">
        <v>5</v>
      </c>
      <c r="K5622" t="s">
        <v>19483</v>
      </c>
      <c r="L5622" t="s">
        <v>19484</v>
      </c>
    </row>
    <row r="5623" spans="1:12" x14ac:dyDescent="0.3">
      <c r="A5623" t="s">
        <v>19485</v>
      </c>
      <c r="B5623" t="s">
        <v>19486</v>
      </c>
      <c r="C5623" t="s">
        <v>14</v>
      </c>
      <c r="D5623">
        <v>39.980704728699997</v>
      </c>
      <c r="E5623">
        <v>-75.128234349799996</v>
      </c>
      <c r="F5623" t="s">
        <v>19487</v>
      </c>
      <c r="G5623">
        <v>288</v>
      </c>
      <c r="H5623">
        <v>4</v>
      </c>
      <c r="I5623" t="s">
        <v>19488</v>
      </c>
      <c r="J5623">
        <v>5</v>
      </c>
      <c r="K5623" t="s">
        <v>19489</v>
      </c>
      <c r="L5623" t="s">
        <v>19490</v>
      </c>
    </row>
    <row r="5624" spans="1:12" x14ac:dyDescent="0.3">
      <c r="A5624" t="s">
        <v>19485</v>
      </c>
      <c r="B5624" t="s">
        <v>19486</v>
      </c>
      <c r="C5624" t="s">
        <v>14</v>
      </c>
      <c r="D5624">
        <v>39.980704728699997</v>
      </c>
      <c r="E5624">
        <v>-75.128234349799996</v>
      </c>
      <c r="F5624" t="s">
        <v>19487</v>
      </c>
      <c r="G5624">
        <v>288</v>
      </c>
      <c r="H5624">
        <v>4</v>
      </c>
      <c r="I5624" t="s">
        <v>19491</v>
      </c>
      <c r="J5624">
        <v>3</v>
      </c>
      <c r="L5624" t="s">
        <v>19492</v>
      </c>
    </row>
    <row r="5625" spans="1:12" x14ac:dyDescent="0.3">
      <c r="A5625" t="s">
        <v>19485</v>
      </c>
      <c r="B5625" t="s">
        <v>19486</v>
      </c>
      <c r="C5625" t="s">
        <v>14</v>
      </c>
      <c r="D5625">
        <v>39.980704728699997</v>
      </c>
      <c r="E5625">
        <v>-75.128234349799996</v>
      </c>
      <c r="F5625" t="s">
        <v>19487</v>
      </c>
      <c r="G5625">
        <v>288</v>
      </c>
      <c r="H5625">
        <v>4</v>
      </c>
      <c r="I5625" t="s">
        <v>19493</v>
      </c>
      <c r="J5625">
        <v>5</v>
      </c>
      <c r="K5625" t="s">
        <v>19494</v>
      </c>
      <c r="L5625" t="s">
        <v>7316</v>
      </c>
    </row>
    <row r="5626" spans="1:12" x14ac:dyDescent="0.3">
      <c r="A5626" t="s">
        <v>19485</v>
      </c>
      <c r="B5626" t="s">
        <v>19486</v>
      </c>
      <c r="C5626" t="s">
        <v>14</v>
      </c>
      <c r="D5626">
        <v>39.980704728699997</v>
      </c>
      <c r="E5626">
        <v>-75.128234349799996</v>
      </c>
      <c r="F5626" t="s">
        <v>19487</v>
      </c>
      <c r="G5626">
        <v>288</v>
      </c>
      <c r="H5626">
        <v>4</v>
      </c>
      <c r="I5626" t="s">
        <v>19495</v>
      </c>
      <c r="J5626">
        <v>4</v>
      </c>
      <c r="K5626" t="s">
        <v>19496</v>
      </c>
      <c r="L5626" t="s">
        <v>19497</v>
      </c>
    </row>
    <row r="5627" spans="1:12" x14ac:dyDescent="0.3">
      <c r="A5627" t="s">
        <v>19485</v>
      </c>
      <c r="B5627" t="s">
        <v>19486</v>
      </c>
      <c r="C5627" t="s">
        <v>14</v>
      </c>
      <c r="D5627">
        <v>39.980704728699997</v>
      </c>
      <c r="E5627">
        <v>-75.128234349799996</v>
      </c>
      <c r="F5627" t="s">
        <v>19487</v>
      </c>
      <c r="G5627">
        <v>288</v>
      </c>
      <c r="H5627">
        <v>4</v>
      </c>
      <c r="I5627" t="s">
        <v>19498</v>
      </c>
      <c r="J5627">
        <v>1</v>
      </c>
      <c r="K5627" t="s">
        <v>19499</v>
      </c>
      <c r="L5627" t="s">
        <v>19500</v>
      </c>
    </row>
    <row r="5628" spans="1:12" x14ac:dyDescent="0.3">
      <c r="A5628" t="s">
        <v>19485</v>
      </c>
      <c r="B5628" t="s">
        <v>19486</v>
      </c>
      <c r="C5628" t="s">
        <v>14</v>
      </c>
      <c r="D5628">
        <v>39.980704728699997</v>
      </c>
      <c r="E5628">
        <v>-75.128234349799996</v>
      </c>
      <c r="F5628" t="s">
        <v>19487</v>
      </c>
      <c r="G5628">
        <v>288</v>
      </c>
      <c r="H5628">
        <v>4</v>
      </c>
      <c r="I5628" t="s">
        <v>19501</v>
      </c>
      <c r="J5628">
        <v>5</v>
      </c>
      <c r="K5628" t="s">
        <v>19502</v>
      </c>
      <c r="L5628" t="s">
        <v>19503</v>
      </c>
    </row>
    <row r="5629" spans="1:12" x14ac:dyDescent="0.3">
      <c r="A5629" t="s">
        <v>19485</v>
      </c>
      <c r="B5629" t="s">
        <v>19486</v>
      </c>
      <c r="C5629" t="s">
        <v>14</v>
      </c>
      <c r="D5629">
        <v>39.980704728699997</v>
      </c>
      <c r="E5629">
        <v>-75.128234349799996</v>
      </c>
      <c r="F5629" t="s">
        <v>19487</v>
      </c>
      <c r="G5629">
        <v>288</v>
      </c>
      <c r="H5629">
        <v>4</v>
      </c>
      <c r="I5629" t="s">
        <v>19504</v>
      </c>
      <c r="J5629">
        <v>3</v>
      </c>
      <c r="K5629" t="s">
        <v>19505</v>
      </c>
      <c r="L5629" t="s">
        <v>19506</v>
      </c>
    </row>
    <row r="5630" spans="1:12" x14ac:dyDescent="0.3">
      <c r="A5630" t="s">
        <v>19485</v>
      </c>
      <c r="B5630" t="s">
        <v>19486</v>
      </c>
      <c r="C5630" t="s">
        <v>14</v>
      </c>
      <c r="D5630">
        <v>39.980704728699997</v>
      </c>
      <c r="E5630">
        <v>-75.128234349799996</v>
      </c>
      <c r="F5630" t="s">
        <v>19487</v>
      </c>
      <c r="G5630">
        <v>288</v>
      </c>
      <c r="H5630">
        <v>4</v>
      </c>
      <c r="I5630" t="s">
        <v>19507</v>
      </c>
      <c r="J5630">
        <v>5</v>
      </c>
      <c r="L5630" t="s">
        <v>19508</v>
      </c>
    </row>
    <row r="5631" spans="1:12" x14ac:dyDescent="0.3">
      <c r="A5631" t="s">
        <v>19485</v>
      </c>
      <c r="B5631" t="s">
        <v>19486</v>
      </c>
      <c r="C5631" t="s">
        <v>14</v>
      </c>
      <c r="D5631">
        <v>39.980704728699997</v>
      </c>
      <c r="E5631">
        <v>-75.128234349799996</v>
      </c>
      <c r="F5631" t="s">
        <v>19487</v>
      </c>
      <c r="G5631">
        <v>288</v>
      </c>
      <c r="H5631">
        <v>4</v>
      </c>
      <c r="I5631" t="s">
        <v>19509</v>
      </c>
      <c r="J5631">
        <v>3</v>
      </c>
      <c r="K5631" t="s">
        <v>19510</v>
      </c>
      <c r="L5631" t="s">
        <v>19511</v>
      </c>
    </row>
    <row r="5632" spans="1:12" x14ac:dyDescent="0.3">
      <c r="A5632" t="s">
        <v>19485</v>
      </c>
      <c r="B5632" t="s">
        <v>19486</v>
      </c>
      <c r="C5632" t="s">
        <v>14</v>
      </c>
      <c r="D5632">
        <v>39.980704728699997</v>
      </c>
      <c r="E5632">
        <v>-75.128234349799996</v>
      </c>
      <c r="F5632" t="s">
        <v>19487</v>
      </c>
      <c r="G5632">
        <v>288</v>
      </c>
      <c r="H5632">
        <v>4</v>
      </c>
      <c r="I5632" t="s">
        <v>19512</v>
      </c>
      <c r="J5632">
        <v>5</v>
      </c>
      <c r="K5632" t="s">
        <v>19513</v>
      </c>
      <c r="L5632" t="s">
        <v>19514</v>
      </c>
    </row>
    <row r="5633" spans="1:12" x14ac:dyDescent="0.3">
      <c r="A5633" t="s">
        <v>19515</v>
      </c>
      <c r="B5633" t="s">
        <v>19516</v>
      </c>
      <c r="C5633" t="s">
        <v>14</v>
      </c>
      <c r="D5633">
        <v>39.948937000000001</v>
      </c>
      <c r="E5633">
        <v>-75.175954300000001</v>
      </c>
      <c r="F5633" t="s">
        <v>19517</v>
      </c>
      <c r="G5633">
        <v>287</v>
      </c>
      <c r="H5633">
        <v>4.5</v>
      </c>
      <c r="I5633" t="s">
        <v>19518</v>
      </c>
      <c r="J5633">
        <v>5</v>
      </c>
      <c r="K5633" t="s">
        <v>19519</v>
      </c>
      <c r="L5633" t="s">
        <v>7846</v>
      </c>
    </row>
    <row r="5634" spans="1:12" x14ac:dyDescent="0.3">
      <c r="A5634" t="s">
        <v>19515</v>
      </c>
      <c r="B5634" t="s">
        <v>19516</v>
      </c>
      <c r="C5634" t="s">
        <v>14</v>
      </c>
      <c r="D5634">
        <v>39.948937000000001</v>
      </c>
      <c r="E5634">
        <v>-75.175954300000001</v>
      </c>
      <c r="F5634" t="s">
        <v>19517</v>
      </c>
      <c r="G5634">
        <v>287</v>
      </c>
      <c r="H5634">
        <v>4.5</v>
      </c>
      <c r="I5634" t="s">
        <v>19520</v>
      </c>
      <c r="J5634">
        <v>5</v>
      </c>
      <c r="L5634" t="s">
        <v>19521</v>
      </c>
    </row>
    <row r="5635" spans="1:12" x14ac:dyDescent="0.3">
      <c r="A5635" t="s">
        <v>19515</v>
      </c>
      <c r="B5635" t="s">
        <v>19516</v>
      </c>
      <c r="C5635" t="s">
        <v>14</v>
      </c>
      <c r="D5635">
        <v>39.948937000000001</v>
      </c>
      <c r="E5635">
        <v>-75.175954300000001</v>
      </c>
      <c r="F5635" t="s">
        <v>19517</v>
      </c>
      <c r="G5635">
        <v>287</v>
      </c>
      <c r="H5635">
        <v>4.5</v>
      </c>
      <c r="I5635" t="s">
        <v>19522</v>
      </c>
      <c r="J5635">
        <v>5</v>
      </c>
      <c r="K5635" t="s">
        <v>19523</v>
      </c>
      <c r="L5635" t="s">
        <v>19524</v>
      </c>
    </row>
    <row r="5636" spans="1:12" x14ac:dyDescent="0.3">
      <c r="A5636" t="s">
        <v>19515</v>
      </c>
      <c r="B5636" t="s">
        <v>19516</v>
      </c>
      <c r="C5636" t="s">
        <v>14</v>
      </c>
      <c r="D5636">
        <v>39.948937000000001</v>
      </c>
      <c r="E5636">
        <v>-75.175954300000001</v>
      </c>
      <c r="F5636" t="s">
        <v>19517</v>
      </c>
      <c r="G5636">
        <v>287</v>
      </c>
      <c r="H5636">
        <v>4.5</v>
      </c>
      <c r="I5636" t="s">
        <v>19525</v>
      </c>
      <c r="J5636">
        <v>5</v>
      </c>
      <c r="K5636" t="s">
        <v>19526</v>
      </c>
      <c r="L5636" t="s">
        <v>19527</v>
      </c>
    </row>
    <row r="5637" spans="1:12" x14ac:dyDescent="0.3">
      <c r="A5637" t="s">
        <v>19515</v>
      </c>
      <c r="B5637" t="s">
        <v>19516</v>
      </c>
      <c r="C5637" t="s">
        <v>14</v>
      </c>
      <c r="D5637">
        <v>39.948937000000001</v>
      </c>
      <c r="E5637">
        <v>-75.175954300000001</v>
      </c>
      <c r="F5637" t="s">
        <v>19517</v>
      </c>
      <c r="G5637">
        <v>287</v>
      </c>
      <c r="H5637">
        <v>4.5</v>
      </c>
      <c r="I5637" t="s">
        <v>19528</v>
      </c>
      <c r="J5637">
        <v>5</v>
      </c>
      <c r="K5637" t="s">
        <v>19529</v>
      </c>
      <c r="L5637" t="s">
        <v>19530</v>
      </c>
    </row>
    <row r="5638" spans="1:12" x14ac:dyDescent="0.3">
      <c r="A5638" t="s">
        <v>19515</v>
      </c>
      <c r="B5638" t="s">
        <v>19516</v>
      </c>
      <c r="C5638" t="s">
        <v>14</v>
      </c>
      <c r="D5638">
        <v>39.948937000000001</v>
      </c>
      <c r="E5638">
        <v>-75.175954300000001</v>
      </c>
      <c r="F5638" t="s">
        <v>19517</v>
      </c>
      <c r="G5638">
        <v>287</v>
      </c>
      <c r="H5638">
        <v>4.5</v>
      </c>
      <c r="I5638" t="s">
        <v>19531</v>
      </c>
      <c r="J5638">
        <v>5</v>
      </c>
      <c r="L5638" t="s">
        <v>19532</v>
      </c>
    </row>
    <row r="5639" spans="1:12" x14ac:dyDescent="0.3">
      <c r="A5639" t="s">
        <v>19515</v>
      </c>
      <c r="B5639" t="s">
        <v>19516</v>
      </c>
      <c r="C5639" t="s">
        <v>14</v>
      </c>
      <c r="D5639">
        <v>39.948937000000001</v>
      </c>
      <c r="E5639">
        <v>-75.175954300000001</v>
      </c>
      <c r="F5639" t="s">
        <v>19517</v>
      </c>
      <c r="G5639">
        <v>287</v>
      </c>
      <c r="H5639">
        <v>4.5</v>
      </c>
      <c r="I5639" t="s">
        <v>19533</v>
      </c>
      <c r="J5639">
        <v>5</v>
      </c>
      <c r="L5639" t="s">
        <v>19534</v>
      </c>
    </row>
    <row r="5640" spans="1:12" x14ac:dyDescent="0.3">
      <c r="A5640" t="s">
        <v>19515</v>
      </c>
      <c r="B5640" t="s">
        <v>19516</v>
      </c>
      <c r="C5640" t="s">
        <v>14</v>
      </c>
      <c r="D5640">
        <v>39.948937000000001</v>
      </c>
      <c r="E5640">
        <v>-75.175954300000001</v>
      </c>
      <c r="F5640" t="s">
        <v>19517</v>
      </c>
      <c r="G5640">
        <v>287</v>
      </c>
      <c r="H5640">
        <v>4.5</v>
      </c>
      <c r="I5640" t="s">
        <v>19535</v>
      </c>
      <c r="J5640">
        <v>1</v>
      </c>
      <c r="K5640" t="s">
        <v>19536</v>
      </c>
      <c r="L5640" t="s">
        <v>19537</v>
      </c>
    </row>
    <row r="5641" spans="1:12" x14ac:dyDescent="0.3">
      <c r="A5641" t="s">
        <v>19515</v>
      </c>
      <c r="B5641" t="s">
        <v>19516</v>
      </c>
      <c r="C5641" t="s">
        <v>14</v>
      </c>
      <c r="D5641">
        <v>39.948937000000001</v>
      </c>
      <c r="E5641">
        <v>-75.175954300000001</v>
      </c>
      <c r="F5641" t="s">
        <v>19517</v>
      </c>
      <c r="G5641">
        <v>287</v>
      </c>
      <c r="H5641">
        <v>4.5</v>
      </c>
      <c r="I5641" t="s">
        <v>19538</v>
      </c>
      <c r="J5641">
        <v>5</v>
      </c>
      <c r="K5641" t="s">
        <v>19539</v>
      </c>
      <c r="L5641" t="s">
        <v>19540</v>
      </c>
    </row>
    <row r="5642" spans="1:12" x14ac:dyDescent="0.3">
      <c r="A5642" t="s">
        <v>19515</v>
      </c>
      <c r="B5642" t="s">
        <v>19516</v>
      </c>
      <c r="C5642" t="s">
        <v>14</v>
      </c>
      <c r="D5642">
        <v>39.948937000000001</v>
      </c>
      <c r="E5642">
        <v>-75.175954300000001</v>
      </c>
      <c r="F5642" t="s">
        <v>19517</v>
      </c>
      <c r="G5642">
        <v>287</v>
      </c>
      <c r="H5642">
        <v>4.5</v>
      </c>
      <c r="I5642" t="s">
        <v>19541</v>
      </c>
      <c r="J5642">
        <v>5</v>
      </c>
      <c r="K5642" t="s">
        <v>19542</v>
      </c>
      <c r="L5642" t="s">
        <v>19543</v>
      </c>
    </row>
    <row r="5643" spans="1:12" x14ac:dyDescent="0.3">
      <c r="A5643" t="s">
        <v>19544</v>
      </c>
      <c r="B5643" t="s">
        <v>19545</v>
      </c>
      <c r="C5643" t="s">
        <v>14</v>
      </c>
      <c r="D5643">
        <v>39.925004000000001</v>
      </c>
      <c r="E5643">
        <v>-75.172083999999998</v>
      </c>
      <c r="F5643" t="s">
        <v>19546</v>
      </c>
      <c r="G5643">
        <v>287</v>
      </c>
      <c r="H5643">
        <v>3</v>
      </c>
      <c r="I5643" t="s">
        <v>19547</v>
      </c>
      <c r="J5643">
        <v>3</v>
      </c>
      <c r="K5643" t="s">
        <v>19548</v>
      </c>
      <c r="L5643" t="s">
        <v>9500</v>
      </c>
    </row>
    <row r="5644" spans="1:12" x14ac:dyDescent="0.3">
      <c r="A5644" t="s">
        <v>19544</v>
      </c>
      <c r="B5644" t="s">
        <v>19545</v>
      </c>
      <c r="C5644" t="s">
        <v>14</v>
      </c>
      <c r="D5644">
        <v>39.925004000000001</v>
      </c>
      <c r="E5644">
        <v>-75.172083999999998</v>
      </c>
      <c r="F5644" t="s">
        <v>19546</v>
      </c>
      <c r="G5644">
        <v>287</v>
      </c>
      <c r="H5644">
        <v>3</v>
      </c>
      <c r="I5644" t="s">
        <v>19549</v>
      </c>
      <c r="J5644">
        <v>2</v>
      </c>
      <c r="K5644" t="s">
        <v>19550</v>
      </c>
      <c r="L5644" t="s">
        <v>17296</v>
      </c>
    </row>
    <row r="5645" spans="1:12" x14ac:dyDescent="0.3">
      <c r="A5645" t="s">
        <v>19544</v>
      </c>
      <c r="B5645" t="s">
        <v>19545</v>
      </c>
      <c r="C5645" t="s">
        <v>14</v>
      </c>
      <c r="D5645">
        <v>39.925004000000001</v>
      </c>
      <c r="E5645">
        <v>-75.172083999999998</v>
      </c>
      <c r="F5645" t="s">
        <v>19546</v>
      </c>
      <c r="G5645">
        <v>287</v>
      </c>
      <c r="H5645">
        <v>3</v>
      </c>
      <c r="I5645" t="s">
        <v>19551</v>
      </c>
      <c r="J5645">
        <v>1</v>
      </c>
      <c r="K5645" t="s">
        <v>19552</v>
      </c>
      <c r="L5645" t="s">
        <v>19553</v>
      </c>
    </row>
    <row r="5646" spans="1:12" x14ac:dyDescent="0.3">
      <c r="A5646" t="s">
        <v>19544</v>
      </c>
      <c r="B5646" t="s">
        <v>19545</v>
      </c>
      <c r="C5646" t="s">
        <v>14</v>
      </c>
      <c r="D5646">
        <v>39.925004000000001</v>
      </c>
      <c r="E5646">
        <v>-75.172083999999998</v>
      </c>
      <c r="F5646" t="s">
        <v>19546</v>
      </c>
      <c r="G5646">
        <v>287</v>
      </c>
      <c r="H5646">
        <v>3</v>
      </c>
      <c r="I5646" t="s">
        <v>19554</v>
      </c>
      <c r="J5646">
        <v>3</v>
      </c>
      <c r="K5646" t="s">
        <v>19555</v>
      </c>
      <c r="L5646" t="s">
        <v>4953</v>
      </c>
    </row>
    <row r="5647" spans="1:12" x14ac:dyDescent="0.3">
      <c r="A5647" t="s">
        <v>19544</v>
      </c>
      <c r="B5647" t="s">
        <v>19545</v>
      </c>
      <c r="C5647" t="s">
        <v>14</v>
      </c>
      <c r="D5647">
        <v>39.925004000000001</v>
      </c>
      <c r="E5647">
        <v>-75.172083999999998</v>
      </c>
      <c r="F5647" t="s">
        <v>19546</v>
      </c>
      <c r="G5647">
        <v>287</v>
      </c>
      <c r="H5647">
        <v>3</v>
      </c>
      <c r="I5647" t="s">
        <v>19556</v>
      </c>
      <c r="J5647">
        <v>4</v>
      </c>
      <c r="K5647" t="s">
        <v>19557</v>
      </c>
      <c r="L5647" t="s">
        <v>19558</v>
      </c>
    </row>
    <row r="5648" spans="1:12" x14ac:dyDescent="0.3">
      <c r="A5648" t="s">
        <v>19544</v>
      </c>
      <c r="B5648" t="s">
        <v>19545</v>
      </c>
      <c r="C5648" t="s">
        <v>14</v>
      </c>
      <c r="D5648">
        <v>39.925004000000001</v>
      </c>
      <c r="E5648">
        <v>-75.172083999999998</v>
      </c>
      <c r="F5648" t="s">
        <v>19546</v>
      </c>
      <c r="G5648">
        <v>287</v>
      </c>
      <c r="H5648">
        <v>3</v>
      </c>
      <c r="I5648" t="s">
        <v>19559</v>
      </c>
      <c r="J5648">
        <v>4</v>
      </c>
      <c r="L5648" t="s">
        <v>12229</v>
      </c>
    </row>
    <row r="5649" spans="1:15" x14ac:dyDescent="0.3">
      <c r="A5649" t="s">
        <v>19544</v>
      </c>
      <c r="B5649" t="s">
        <v>19545</v>
      </c>
      <c r="C5649" t="s">
        <v>14</v>
      </c>
      <c r="D5649">
        <v>39.925004000000001</v>
      </c>
      <c r="E5649">
        <v>-75.172083999999998</v>
      </c>
      <c r="F5649" t="s">
        <v>19546</v>
      </c>
      <c r="G5649">
        <v>287</v>
      </c>
      <c r="H5649">
        <v>3</v>
      </c>
      <c r="I5649" t="s">
        <v>19560</v>
      </c>
      <c r="J5649">
        <v>5</v>
      </c>
      <c r="K5649" t="s">
        <v>19561</v>
      </c>
      <c r="L5649" t="s">
        <v>19562</v>
      </c>
    </row>
    <row r="5650" spans="1:15" x14ac:dyDescent="0.3">
      <c r="A5650" t="s">
        <v>19544</v>
      </c>
      <c r="B5650" t="s">
        <v>19545</v>
      </c>
      <c r="C5650" t="s">
        <v>14</v>
      </c>
      <c r="D5650">
        <v>39.925004000000001</v>
      </c>
      <c r="E5650">
        <v>-75.172083999999998</v>
      </c>
      <c r="F5650" t="s">
        <v>19546</v>
      </c>
      <c r="G5650">
        <v>287</v>
      </c>
      <c r="H5650">
        <v>3</v>
      </c>
      <c r="I5650" t="s">
        <v>19563</v>
      </c>
      <c r="J5650">
        <v>3</v>
      </c>
      <c r="K5650" t="s">
        <v>19564</v>
      </c>
      <c r="L5650" t="s">
        <v>11635</v>
      </c>
    </row>
    <row r="5651" spans="1:15" x14ac:dyDescent="0.3">
      <c r="A5651" t="s">
        <v>19544</v>
      </c>
      <c r="B5651" t="s">
        <v>19545</v>
      </c>
      <c r="C5651" t="s">
        <v>14</v>
      </c>
      <c r="D5651">
        <v>39.925004000000001</v>
      </c>
      <c r="E5651">
        <v>-75.172083999999998</v>
      </c>
      <c r="F5651" t="s">
        <v>19546</v>
      </c>
      <c r="G5651">
        <v>287</v>
      </c>
      <c r="H5651">
        <v>3</v>
      </c>
      <c r="I5651" t="s">
        <v>19565</v>
      </c>
      <c r="J5651">
        <v>1</v>
      </c>
      <c r="K5651" t="s">
        <v>19566</v>
      </c>
      <c r="L5651" t="s">
        <v>19567</v>
      </c>
      <c r="M5651" t="s">
        <v>19568</v>
      </c>
      <c r="N5651" t="s">
        <v>19569</v>
      </c>
      <c r="O5651" t="s">
        <v>19570</v>
      </c>
    </row>
    <row r="5652" spans="1:15" x14ac:dyDescent="0.3">
      <c r="A5652" t="s">
        <v>19544</v>
      </c>
      <c r="B5652" t="s">
        <v>19545</v>
      </c>
      <c r="C5652" t="s">
        <v>14</v>
      </c>
      <c r="D5652">
        <v>39.925004000000001</v>
      </c>
      <c r="E5652">
        <v>-75.172083999999998</v>
      </c>
      <c r="F5652" t="s">
        <v>19546</v>
      </c>
      <c r="G5652">
        <v>287</v>
      </c>
      <c r="H5652">
        <v>3</v>
      </c>
      <c r="I5652" t="s">
        <v>19571</v>
      </c>
      <c r="J5652">
        <v>4</v>
      </c>
      <c r="L5652" t="s">
        <v>19572</v>
      </c>
    </row>
    <row r="5653" spans="1:15" x14ac:dyDescent="0.3">
      <c r="A5653" t="s">
        <v>19573</v>
      </c>
      <c r="B5653" t="s">
        <v>19574</v>
      </c>
      <c r="C5653" t="s">
        <v>14</v>
      </c>
      <c r="D5653">
        <v>39.967475999999998</v>
      </c>
      <c r="E5653">
        <v>-75.171165999999999</v>
      </c>
      <c r="F5653" t="s">
        <v>19575</v>
      </c>
      <c r="G5653">
        <v>287</v>
      </c>
      <c r="H5653">
        <v>3.5</v>
      </c>
      <c r="I5653" t="s">
        <v>19576</v>
      </c>
      <c r="J5653">
        <v>5</v>
      </c>
      <c r="K5653" t="s">
        <v>19577</v>
      </c>
      <c r="L5653" t="s">
        <v>16800</v>
      </c>
    </row>
    <row r="5654" spans="1:15" x14ac:dyDescent="0.3">
      <c r="A5654" t="s">
        <v>19573</v>
      </c>
      <c r="B5654" t="s">
        <v>19574</v>
      </c>
      <c r="C5654" t="s">
        <v>14</v>
      </c>
      <c r="D5654">
        <v>39.967475999999998</v>
      </c>
      <c r="E5654">
        <v>-75.171165999999999</v>
      </c>
      <c r="F5654" t="s">
        <v>19575</v>
      </c>
      <c r="G5654">
        <v>287</v>
      </c>
      <c r="H5654">
        <v>3.5</v>
      </c>
      <c r="I5654" t="s">
        <v>19578</v>
      </c>
      <c r="J5654">
        <v>4</v>
      </c>
      <c r="K5654" t="s">
        <v>19579</v>
      </c>
      <c r="L5654" t="s">
        <v>19580</v>
      </c>
    </row>
    <row r="5655" spans="1:15" x14ac:dyDescent="0.3">
      <c r="A5655" t="s">
        <v>19573</v>
      </c>
      <c r="B5655" t="s">
        <v>19574</v>
      </c>
      <c r="C5655" t="s">
        <v>14</v>
      </c>
      <c r="D5655">
        <v>39.967475999999998</v>
      </c>
      <c r="E5655">
        <v>-75.171165999999999</v>
      </c>
      <c r="F5655" t="s">
        <v>19575</v>
      </c>
      <c r="G5655">
        <v>287</v>
      </c>
      <c r="H5655">
        <v>3.5</v>
      </c>
      <c r="I5655" t="s">
        <v>19581</v>
      </c>
      <c r="J5655">
        <v>4</v>
      </c>
      <c r="K5655" t="s">
        <v>19582</v>
      </c>
      <c r="L5655" t="s">
        <v>9003</v>
      </c>
    </row>
    <row r="5656" spans="1:15" x14ac:dyDescent="0.3">
      <c r="A5656" t="s">
        <v>19573</v>
      </c>
      <c r="B5656" t="s">
        <v>19574</v>
      </c>
      <c r="C5656" t="s">
        <v>14</v>
      </c>
      <c r="D5656">
        <v>39.967475999999998</v>
      </c>
      <c r="E5656">
        <v>-75.171165999999999</v>
      </c>
      <c r="F5656" t="s">
        <v>19575</v>
      </c>
      <c r="G5656">
        <v>287</v>
      </c>
      <c r="H5656">
        <v>3.5</v>
      </c>
      <c r="I5656" t="s">
        <v>19583</v>
      </c>
      <c r="J5656">
        <v>4</v>
      </c>
      <c r="K5656" t="s">
        <v>19584</v>
      </c>
      <c r="L5656" t="s">
        <v>19585</v>
      </c>
    </row>
    <row r="5657" spans="1:15" x14ac:dyDescent="0.3">
      <c r="A5657" t="s">
        <v>19573</v>
      </c>
      <c r="B5657" t="s">
        <v>19574</v>
      </c>
      <c r="C5657" t="s">
        <v>14</v>
      </c>
      <c r="D5657">
        <v>39.967475999999998</v>
      </c>
      <c r="E5657">
        <v>-75.171165999999999</v>
      </c>
      <c r="F5657" t="s">
        <v>19575</v>
      </c>
      <c r="G5657">
        <v>287</v>
      </c>
      <c r="H5657">
        <v>3.5</v>
      </c>
      <c r="I5657" t="s">
        <v>19586</v>
      </c>
      <c r="J5657">
        <v>5</v>
      </c>
      <c r="K5657" t="s">
        <v>19587</v>
      </c>
      <c r="L5657" t="s">
        <v>19588</v>
      </c>
    </row>
    <row r="5658" spans="1:15" x14ac:dyDescent="0.3">
      <c r="A5658" t="s">
        <v>19573</v>
      </c>
      <c r="B5658" t="s">
        <v>19574</v>
      </c>
      <c r="C5658" t="s">
        <v>14</v>
      </c>
      <c r="D5658">
        <v>39.967475999999998</v>
      </c>
      <c r="E5658">
        <v>-75.171165999999999</v>
      </c>
      <c r="F5658" t="s">
        <v>19575</v>
      </c>
      <c r="G5658">
        <v>287</v>
      </c>
      <c r="H5658">
        <v>3.5</v>
      </c>
      <c r="I5658" t="s">
        <v>19589</v>
      </c>
      <c r="J5658">
        <v>4</v>
      </c>
      <c r="K5658" t="s">
        <v>19590</v>
      </c>
      <c r="L5658" t="s">
        <v>11729</v>
      </c>
    </row>
    <row r="5659" spans="1:15" x14ac:dyDescent="0.3">
      <c r="A5659" t="s">
        <v>19573</v>
      </c>
      <c r="B5659" t="s">
        <v>19574</v>
      </c>
      <c r="C5659" t="s">
        <v>14</v>
      </c>
      <c r="D5659">
        <v>39.967475999999998</v>
      </c>
      <c r="E5659">
        <v>-75.171165999999999</v>
      </c>
      <c r="F5659" t="s">
        <v>19575</v>
      </c>
      <c r="G5659">
        <v>287</v>
      </c>
      <c r="H5659">
        <v>3.5</v>
      </c>
      <c r="I5659" t="s">
        <v>19591</v>
      </c>
      <c r="J5659">
        <v>5</v>
      </c>
      <c r="L5659" t="s">
        <v>19592</v>
      </c>
    </row>
    <row r="5660" spans="1:15" x14ac:dyDescent="0.3">
      <c r="A5660" t="s">
        <v>19573</v>
      </c>
      <c r="B5660" t="s">
        <v>19574</v>
      </c>
      <c r="C5660" t="s">
        <v>14</v>
      </c>
      <c r="D5660">
        <v>39.967475999999998</v>
      </c>
      <c r="E5660">
        <v>-75.171165999999999</v>
      </c>
      <c r="F5660" t="s">
        <v>19575</v>
      </c>
      <c r="G5660">
        <v>287</v>
      </c>
      <c r="H5660">
        <v>3.5</v>
      </c>
      <c r="I5660" t="s">
        <v>19593</v>
      </c>
      <c r="J5660">
        <v>5</v>
      </c>
      <c r="K5660" t="s">
        <v>19594</v>
      </c>
      <c r="L5660" t="s">
        <v>19595</v>
      </c>
    </row>
    <row r="5661" spans="1:15" x14ac:dyDescent="0.3">
      <c r="A5661" t="s">
        <v>19573</v>
      </c>
      <c r="B5661" t="s">
        <v>19574</v>
      </c>
      <c r="C5661" t="s">
        <v>14</v>
      </c>
      <c r="D5661">
        <v>39.967475999999998</v>
      </c>
      <c r="E5661">
        <v>-75.171165999999999</v>
      </c>
      <c r="F5661" t="s">
        <v>19575</v>
      </c>
      <c r="G5661">
        <v>287</v>
      </c>
      <c r="H5661">
        <v>3.5</v>
      </c>
      <c r="I5661" t="s">
        <v>19596</v>
      </c>
      <c r="J5661">
        <v>4</v>
      </c>
      <c r="K5661" t="s">
        <v>19597</v>
      </c>
      <c r="L5661" t="s">
        <v>19598</v>
      </c>
    </row>
    <row r="5662" spans="1:15" x14ac:dyDescent="0.3">
      <c r="A5662" t="s">
        <v>19573</v>
      </c>
      <c r="B5662" t="s">
        <v>19574</v>
      </c>
      <c r="C5662" t="s">
        <v>14</v>
      </c>
      <c r="D5662">
        <v>39.967475999999998</v>
      </c>
      <c r="E5662">
        <v>-75.171165999999999</v>
      </c>
      <c r="F5662" t="s">
        <v>19575</v>
      </c>
      <c r="G5662">
        <v>287</v>
      </c>
      <c r="H5662">
        <v>3.5</v>
      </c>
      <c r="I5662" t="s">
        <v>19599</v>
      </c>
      <c r="J5662">
        <v>4</v>
      </c>
      <c r="L5662" t="s">
        <v>19600</v>
      </c>
    </row>
    <row r="5663" spans="1:15" x14ac:dyDescent="0.3">
      <c r="A5663" t="s">
        <v>19601</v>
      </c>
      <c r="B5663" t="s">
        <v>19602</v>
      </c>
      <c r="C5663" t="s">
        <v>14</v>
      </c>
      <c r="D5663">
        <v>39.950388037899998</v>
      </c>
      <c r="E5663">
        <v>-75.160978619000005</v>
      </c>
      <c r="F5663" t="s">
        <v>19603</v>
      </c>
      <c r="G5663">
        <v>286</v>
      </c>
      <c r="H5663">
        <v>3</v>
      </c>
      <c r="I5663" t="s">
        <v>19604</v>
      </c>
      <c r="J5663">
        <v>3</v>
      </c>
      <c r="K5663" t="s">
        <v>19605</v>
      </c>
      <c r="L5663" t="s">
        <v>19606</v>
      </c>
    </row>
    <row r="5664" spans="1:15" x14ac:dyDescent="0.3">
      <c r="A5664" t="s">
        <v>19601</v>
      </c>
      <c r="B5664" t="s">
        <v>19602</v>
      </c>
      <c r="C5664" t="s">
        <v>14</v>
      </c>
      <c r="D5664">
        <v>39.950388037899998</v>
      </c>
      <c r="E5664">
        <v>-75.160978619000005</v>
      </c>
      <c r="F5664" t="s">
        <v>19603</v>
      </c>
      <c r="G5664">
        <v>286</v>
      </c>
      <c r="H5664">
        <v>3</v>
      </c>
      <c r="I5664" t="s">
        <v>19607</v>
      </c>
      <c r="J5664">
        <v>3</v>
      </c>
      <c r="K5664" t="s">
        <v>19608</v>
      </c>
      <c r="L5664" t="s">
        <v>19609</v>
      </c>
    </row>
    <row r="5665" spans="1:12" x14ac:dyDescent="0.3">
      <c r="A5665" t="s">
        <v>19601</v>
      </c>
      <c r="B5665" t="s">
        <v>19602</v>
      </c>
      <c r="C5665" t="s">
        <v>14</v>
      </c>
      <c r="D5665">
        <v>39.950388037899998</v>
      </c>
      <c r="E5665">
        <v>-75.160978619000005</v>
      </c>
      <c r="F5665" t="s">
        <v>19603</v>
      </c>
      <c r="G5665">
        <v>286</v>
      </c>
      <c r="H5665">
        <v>3</v>
      </c>
      <c r="I5665" t="s">
        <v>19610</v>
      </c>
      <c r="J5665">
        <v>3</v>
      </c>
      <c r="L5665" t="s">
        <v>19611</v>
      </c>
    </row>
    <row r="5666" spans="1:12" x14ac:dyDescent="0.3">
      <c r="A5666" t="s">
        <v>19601</v>
      </c>
      <c r="B5666" t="s">
        <v>19602</v>
      </c>
      <c r="C5666" t="s">
        <v>14</v>
      </c>
      <c r="D5666">
        <v>39.950388037899998</v>
      </c>
      <c r="E5666">
        <v>-75.160978619000005</v>
      </c>
      <c r="F5666" t="s">
        <v>19603</v>
      </c>
      <c r="G5666">
        <v>286</v>
      </c>
      <c r="H5666">
        <v>3</v>
      </c>
      <c r="I5666" t="s">
        <v>19612</v>
      </c>
      <c r="J5666">
        <v>4</v>
      </c>
      <c r="K5666" t="s">
        <v>19613</v>
      </c>
      <c r="L5666" t="s">
        <v>16578</v>
      </c>
    </row>
    <row r="5667" spans="1:12" x14ac:dyDescent="0.3">
      <c r="A5667" t="s">
        <v>19601</v>
      </c>
      <c r="B5667" t="s">
        <v>19602</v>
      </c>
      <c r="C5667" t="s">
        <v>14</v>
      </c>
      <c r="D5667">
        <v>39.950388037899998</v>
      </c>
      <c r="E5667">
        <v>-75.160978619000005</v>
      </c>
      <c r="F5667" t="s">
        <v>19603</v>
      </c>
      <c r="G5667">
        <v>286</v>
      </c>
      <c r="H5667">
        <v>3</v>
      </c>
      <c r="I5667" t="s">
        <v>19614</v>
      </c>
      <c r="J5667">
        <v>4</v>
      </c>
      <c r="K5667" t="s">
        <v>19615</v>
      </c>
      <c r="L5667" t="s">
        <v>19616</v>
      </c>
    </row>
    <row r="5668" spans="1:12" x14ac:dyDescent="0.3">
      <c r="A5668" t="s">
        <v>19601</v>
      </c>
      <c r="B5668" t="s">
        <v>19602</v>
      </c>
      <c r="C5668" t="s">
        <v>14</v>
      </c>
      <c r="D5668">
        <v>39.950388037899998</v>
      </c>
      <c r="E5668">
        <v>-75.160978619000005</v>
      </c>
      <c r="F5668" t="s">
        <v>19603</v>
      </c>
      <c r="G5668">
        <v>286</v>
      </c>
      <c r="H5668">
        <v>3</v>
      </c>
      <c r="I5668" t="s">
        <v>19617</v>
      </c>
      <c r="J5668">
        <v>2</v>
      </c>
      <c r="L5668" t="s">
        <v>19618</v>
      </c>
    </row>
    <row r="5669" spans="1:12" x14ac:dyDescent="0.3">
      <c r="A5669" t="s">
        <v>19601</v>
      </c>
      <c r="B5669" t="s">
        <v>19602</v>
      </c>
      <c r="C5669" t="s">
        <v>14</v>
      </c>
      <c r="D5669">
        <v>39.950388037899998</v>
      </c>
      <c r="E5669">
        <v>-75.160978619000005</v>
      </c>
      <c r="F5669" t="s">
        <v>19603</v>
      </c>
      <c r="G5669">
        <v>286</v>
      </c>
      <c r="H5669">
        <v>3</v>
      </c>
      <c r="I5669" t="s">
        <v>19619</v>
      </c>
      <c r="J5669">
        <v>5</v>
      </c>
      <c r="K5669" t="s">
        <v>19620</v>
      </c>
      <c r="L5669" t="s">
        <v>19621</v>
      </c>
    </row>
    <row r="5670" spans="1:12" x14ac:dyDescent="0.3">
      <c r="A5670" t="s">
        <v>19601</v>
      </c>
      <c r="B5670" t="s">
        <v>19602</v>
      </c>
      <c r="C5670" t="s">
        <v>14</v>
      </c>
      <c r="D5670">
        <v>39.950388037899998</v>
      </c>
      <c r="E5670">
        <v>-75.160978619000005</v>
      </c>
      <c r="F5670" t="s">
        <v>19603</v>
      </c>
      <c r="G5670">
        <v>286</v>
      </c>
      <c r="H5670">
        <v>3</v>
      </c>
      <c r="I5670" t="s">
        <v>19622</v>
      </c>
      <c r="J5670">
        <v>4</v>
      </c>
      <c r="K5670" t="s">
        <v>19623</v>
      </c>
      <c r="L5670" t="s">
        <v>19624</v>
      </c>
    </row>
    <row r="5671" spans="1:12" x14ac:dyDescent="0.3">
      <c r="A5671" t="s">
        <v>19601</v>
      </c>
      <c r="B5671" t="s">
        <v>19602</v>
      </c>
      <c r="C5671" t="s">
        <v>14</v>
      </c>
      <c r="D5671">
        <v>39.950388037899998</v>
      </c>
      <c r="E5671">
        <v>-75.160978619000005</v>
      </c>
      <c r="F5671" t="s">
        <v>19603</v>
      </c>
      <c r="G5671">
        <v>286</v>
      </c>
      <c r="H5671">
        <v>3</v>
      </c>
      <c r="I5671" t="s">
        <v>19625</v>
      </c>
      <c r="J5671">
        <v>4</v>
      </c>
      <c r="K5671" t="s">
        <v>19626</v>
      </c>
      <c r="L5671" t="s">
        <v>11532</v>
      </c>
    </row>
    <row r="5672" spans="1:12" x14ac:dyDescent="0.3">
      <c r="A5672" t="s">
        <v>19601</v>
      </c>
      <c r="B5672" t="s">
        <v>19602</v>
      </c>
      <c r="C5672" t="s">
        <v>14</v>
      </c>
      <c r="D5672">
        <v>39.950388037899998</v>
      </c>
      <c r="E5672">
        <v>-75.160978619000005</v>
      </c>
      <c r="F5672" t="s">
        <v>19603</v>
      </c>
      <c r="G5672">
        <v>286</v>
      </c>
      <c r="H5672">
        <v>3</v>
      </c>
      <c r="I5672" t="s">
        <v>19627</v>
      </c>
      <c r="J5672">
        <v>1</v>
      </c>
      <c r="K5672" t="s">
        <v>19628</v>
      </c>
      <c r="L5672" t="s">
        <v>19629</v>
      </c>
    </row>
    <row r="5673" spans="1:12" x14ac:dyDescent="0.3">
      <c r="A5673" t="s">
        <v>19630</v>
      </c>
      <c r="B5673" t="s">
        <v>19631</v>
      </c>
      <c r="C5673" t="s">
        <v>14</v>
      </c>
      <c r="D5673">
        <v>39.949596100000001</v>
      </c>
      <c r="E5673">
        <v>-75.1611276</v>
      </c>
      <c r="F5673" t="s">
        <v>19632</v>
      </c>
      <c r="G5673">
        <v>286</v>
      </c>
      <c r="H5673">
        <v>3.5</v>
      </c>
      <c r="I5673" t="s">
        <v>19633</v>
      </c>
      <c r="J5673">
        <v>4</v>
      </c>
      <c r="K5673" t="s">
        <v>19634</v>
      </c>
      <c r="L5673" t="s">
        <v>18825</v>
      </c>
    </row>
    <row r="5674" spans="1:12" x14ac:dyDescent="0.3">
      <c r="A5674" t="s">
        <v>19630</v>
      </c>
      <c r="B5674" t="s">
        <v>19631</v>
      </c>
      <c r="C5674" t="s">
        <v>14</v>
      </c>
      <c r="D5674">
        <v>39.949596100000001</v>
      </c>
      <c r="E5674">
        <v>-75.1611276</v>
      </c>
      <c r="F5674" t="s">
        <v>19632</v>
      </c>
      <c r="G5674">
        <v>286</v>
      </c>
      <c r="H5674">
        <v>3.5</v>
      </c>
      <c r="I5674" t="s">
        <v>19635</v>
      </c>
      <c r="J5674">
        <v>4</v>
      </c>
      <c r="K5674" t="s">
        <v>19636</v>
      </c>
      <c r="L5674" t="s">
        <v>19637</v>
      </c>
    </row>
    <row r="5675" spans="1:12" x14ac:dyDescent="0.3">
      <c r="A5675" t="s">
        <v>19630</v>
      </c>
      <c r="B5675" t="s">
        <v>19631</v>
      </c>
      <c r="C5675" t="s">
        <v>14</v>
      </c>
      <c r="D5675">
        <v>39.949596100000001</v>
      </c>
      <c r="E5675">
        <v>-75.1611276</v>
      </c>
      <c r="F5675" t="s">
        <v>19632</v>
      </c>
      <c r="G5675">
        <v>286</v>
      </c>
      <c r="H5675">
        <v>3.5</v>
      </c>
      <c r="I5675" t="s">
        <v>19638</v>
      </c>
      <c r="J5675">
        <v>5</v>
      </c>
      <c r="K5675" t="s">
        <v>19639</v>
      </c>
      <c r="L5675" t="s">
        <v>19640</v>
      </c>
    </row>
    <row r="5676" spans="1:12" x14ac:dyDescent="0.3">
      <c r="A5676" t="s">
        <v>19630</v>
      </c>
      <c r="B5676" t="s">
        <v>19631</v>
      </c>
      <c r="C5676" t="s">
        <v>14</v>
      </c>
      <c r="D5676">
        <v>39.949596100000001</v>
      </c>
      <c r="E5676">
        <v>-75.1611276</v>
      </c>
      <c r="F5676" t="s">
        <v>19632</v>
      </c>
      <c r="G5676">
        <v>286</v>
      </c>
      <c r="H5676">
        <v>3.5</v>
      </c>
      <c r="I5676" t="s">
        <v>19641</v>
      </c>
      <c r="J5676">
        <v>5</v>
      </c>
      <c r="L5676" t="s">
        <v>7706</v>
      </c>
    </row>
    <row r="5677" spans="1:12" x14ac:dyDescent="0.3">
      <c r="A5677" t="s">
        <v>19630</v>
      </c>
      <c r="B5677" t="s">
        <v>19631</v>
      </c>
      <c r="C5677" t="s">
        <v>14</v>
      </c>
      <c r="D5677">
        <v>39.949596100000001</v>
      </c>
      <c r="E5677">
        <v>-75.1611276</v>
      </c>
      <c r="F5677" t="s">
        <v>19632</v>
      </c>
      <c r="G5677">
        <v>286</v>
      </c>
      <c r="H5677">
        <v>3.5</v>
      </c>
      <c r="I5677" t="s">
        <v>19642</v>
      </c>
      <c r="J5677">
        <v>5</v>
      </c>
      <c r="K5677" t="s">
        <v>19643</v>
      </c>
      <c r="L5677" t="s">
        <v>15082</v>
      </c>
    </row>
    <row r="5678" spans="1:12" x14ac:dyDescent="0.3">
      <c r="A5678" t="s">
        <v>19630</v>
      </c>
      <c r="B5678" t="s">
        <v>19631</v>
      </c>
      <c r="C5678" t="s">
        <v>14</v>
      </c>
      <c r="D5678">
        <v>39.949596100000001</v>
      </c>
      <c r="E5678">
        <v>-75.1611276</v>
      </c>
      <c r="F5678" t="s">
        <v>19632</v>
      </c>
      <c r="G5678">
        <v>286</v>
      </c>
      <c r="H5678">
        <v>3.5</v>
      </c>
      <c r="I5678" t="s">
        <v>19644</v>
      </c>
      <c r="J5678">
        <v>5</v>
      </c>
      <c r="K5678" t="s">
        <v>19645</v>
      </c>
      <c r="L5678" t="s">
        <v>19646</v>
      </c>
    </row>
    <row r="5679" spans="1:12" x14ac:dyDescent="0.3">
      <c r="A5679" t="s">
        <v>19630</v>
      </c>
      <c r="B5679" t="s">
        <v>19631</v>
      </c>
      <c r="C5679" t="s">
        <v>14</v>
      </c>
      <c r="D5679">
        <v>39.949596100000001</v>
      </c>
      <c r="E5679">
        <v>-75.1611276</v>
      </c>
      <c r="F5679" t="s">
        <v>19632</v>
      </c>
      <c r="G5679">
        <v>286</v>
      </c>
      <c r="H5679">
        <v>3.5</v>
      </c>
      <c r="I5679" t="s">
        <v>19647</v>
      </c>
      <c r="J5679">
        <v>4</v>
      </c>
      <c r="K5679" t="s">
        <v>19648</v>
      </c>
      <c r="L5679" t="s">
        <v>19649</v>
      </c>
    </row>
    <row r="5680" spans="1:12" x14ac:dyDescent="0.3">
      <c r="A5680" t="s">
        <v>19630</v>
      </c>
      <c r="B5680" t="s">
        <v>19631</v>
      </c>
      <c r="C5680" t="s">
        <v>14</v>
      </c>
      <c r="D5680">
        <v>39.949596100000001</v>
      </c>
      <c r="E5680">
        <v>-75.1611276</v>
      </c>
      <c r="F5680" t="s">
        <v>19632</v>
      </c>
      <c r="G5680">
        <v>286</v>
      </c>
      <c r="H5680">
        <v>3.5</v>
      </c>
      <c r="I5680" t="s">
        <v>19650</v>
      </c>
      <c r="J5680">
        <v>4</v>
      </c>
      <c r="K5680" t="s">
        <v>19651</v>
      </c>
      <c r="L5680" t="s">
        <v>19652</v>
      </c>
    </row>
    <row r="5681" spans="1:17" x14ac:dyDescent="0.3">
      <c r="A5681" t="s">
        <v>19630</v>
      </c>
      <c r="B5681" t="s">
        <v>19631</v>
      </c>
      <c r="C5681" t="s">
        <v>14</v>
      </c>
      <c r="D5681">
        <v>39.949596100000001</v>
      </c>
      <c r="E5681">
        <v>-75.1611276</v>
      </c>
      <c r="F5681" t="s">
        <v>19632</v>
      </c>
      <c r="G5681">
        <v>286</v>
      </c>
      <c r="H5681">
        <v>3.5</v>
      </c>
      <c r="I5681" t="s">
        <v>19653</v>
      </c>
      <c r="J5681">
        <v>3</v>
      </c>
      <c r="K5681" t="s">
        <v>19654</v>
      </c>
      <c r="L5681" t="s">
        <v>19655</v>
      </c>
    </row>
    <row r="5682" spans="1:17" x14ac:dyDescent="0.3">
      <c r="A5682" t="s">
        <v>19630</v>
      </c>
      <c r="B5682" t="s">
        <v>19631</v>
      </c>
      <c r="C5682" t="s">
        <v>14</v>
      </c>
      <c r="D5682">
        <v>39.949596100000001</v>
      </c>
      <c r="E5682">
        <v>-75.1611276</v>
      </c>
      <c r="F5682" t="s">
        <v>19632</v>
      </c>
      <c r="G5682">
        <v>286</v>
      </c>
      <c r="H5682">
        <v>3.5</v>
      </c>
      <c r="I5682" t="s">
        <v>19656</v>
      </c>
      <c r="J5682">
        <v>3</v>
      </c>
      <c r="K5682" t="s">
        <v>19657</v>
      </c>
      <c r="L5682" t="s">
        <v>17769</v>
      </c>
    </row>
    <row r="5683" spans="1:17" x14ac:dyDescent="0.3">
      <c r="A5683" t="s">
        <v>19658</v>
      </c>
      <c r="B5683" t="s">
        <v>19659</v>
      </c>
      <c r="C5683" t="s">
        <v>14</v>
      </c>
      <c r="D5683">
        <v>39.952438800000003</v>
      </c>
      <c r="E5683">
        <v>-75.187338699999998</v>
      </c>
      <c r="F5683" t="s">
        <v>19660</v>
      </c>
      <c r="G5683">
        <v>286</v>
      </c>
      <c r="H5683">
        <v>4</v>
      </c>
      <c r="I5683" t="s">
        <v>19661</v>
      </c>
      <c r="J5683">
        <v>5</v>
      </c>
      <c r="K5683" t="s">
        <v>19662</v>
      </c>
      <c r="L5683" t="s">
        <v>3044</v>
      </c>
    </row>
    <row r="5684" spans="1:17" x14ac:dyDescent="0.3">
      <c r="A5684" t="s">
        <v>19658</v>
      </c>
      <c r="B5684" t="s">
        <v>19659</v>
      </c>
      <c r="C5684" t="s">
        <v>14</v>
      </c>
      <c r="D5684">
        <v>39.952438800000003</v>
      </c>
      <c r="E5684">
        <v>-75.187338699999998</v>
      </c>
      <c r="F5684" t="s">
        <v>19660</v>
      </c>
      <c r="G5684">
        <v>286</v>
      </c>
      <c r="H5684">
        <v>4</v>
      </c>
      <c r="I5684" t="s">
        <v>19663</v>
      </c>
      <c r="J5684">
        <v>1</v>
      </c>
      <c r="K5684" t="s">
        <v>19664</v>
      </c>
      <c r="L5684" t="s">
        <v>19665</v>
      </c>
    </row>
    <row r="5685" spans="1:17" x14ac:dyDescent="0.3">
      <c r="A5685" t="s">
        <v>19658</v>
      </c>
      <c r="B5685" t="s">
        <v>19659</v>
      </c>
      <c r="C5685" t="s">
        <v>14</v>
      </c>
      <c r="D5685">
        <v>39.952438800000003</v>
      </c>
      <c r="E5685">
        <v>-75.187338699999998</v>
      </c>
      <c r="F5685" t="s">
        <v>19660</v>
      </c>
      <c r="G5685">
        <v>286</v>
      </c>
      <c r="H5685">
        <v>4</v>
      </c>
      <c r="I5685" t="e">
        <f>-QMY6GJ1rHGVlOyKBHgV1g</f>
        <v>#NAME?</v>
      </c>
      <c r="J5685">
        <v>4</v>
      </c>
      <c r="K5685" t="s">
        <v>19666</v>
      </c>
      <c r="L5685" t="s">
        <v>519</v>
      </c>
    </row>
    <row r="5686" spans="1:17" x14ac:dyDescent="0.3">
      <c r="A5686" t="s">
        <v>19658</v>
      </c>
      <c r="B5686" t="s">
        <v>19659</v>
      </c>
      <c r="C5686" t="s">
        <v>14</v>
      </c>
      <c r="D5686">
        <v>39.952438800000003</v>
      </c>
      <c r="E5686">
        <v>-75.187338699999998</v>
      </c>
      <c r="F5686" t="s">
        <v>19660</v>
      </c>
      <c r="G5686">
        <v>286</v>
      </c>
      <c r="H5686">
        <v>4</v>
      </c>
      <c r="I5686" t="s">
        <v>19667</v>
      </c>
      <c r="J5686">
        <v>5</v>
      </c>
      <c r="K5686" t="s">
        <v>19668</v>
      </c>
      <c r="L5686" t="s">
        <v>19669</v>
      </c>
    </row>
    <row r="5687" spans="1:17" x14ac:dyDescent="0.3">
      <c r="A5687" t="s">
        <v>19658</v>
      </c>
      <c r="B5687" t="s">
        <v>19659</v>
      </c>
      <c r="C5687" t="s">
        <v>14</v>
      </c>
      <c r="D5687">
        <v>39.952438800000003</v>
      </c>
      <c r="E5687">
        <v>-75.187338699999998</v>
      </c>
      <c r="F5687" t="s">
        <v>19660</v>
      </c>
      <c r="G5687">
        <v>286</v>
      </c>
      <c r="H5687">
        <v>4</v>
      </c>
      <c r="I5687" t="s">
        <v>19670</v>
      </c>
      <c r="J5687">
        <v>2</v>
      </c>
      <c r="K5687" t="s">
        <v>19671</v>
      </c>
      <c r="L5687" t="s">
        <v>19672</v>
      </c>
      <c r="M5687" t="s">
        <v>19673</v>
      </c>
      <c r="N5687" t="s">
        <v>19674</v>
      </c>
      <c r="O5687" t="s">
        <v>19675</v>
      </c>
      <c r="P5687" t="s">
        <v>19676</v>
      </c>
      <c r="Q5687" t="s">
        <v>19677</v>
      </c>
    </row>
    <row r="5688" spans="1:17" x14ac:dyDescent="0.3">
      <c r="A5688" t="s">
        <v>19658</v>
      </c>
      <c r="B5688" t="s">
        <v>19659</v>
      </c>
      <c r="C5688" t="s">
        <v>14</v>
      </c>
      <c r="D5688">
        <v>39.952438800000003</v>
      </c>
      <c r="E5688">
        <v>-75.187338699999998</v>
      </c>
      <c r="F5688" t="s">
        <v>19660</v>
      </c>
      <c r="G5688">
        <v>286</v>
      </c>
      <c r="H5688">
        <v>4</v>
      </c>
      <c r="I5688" t="s">
        <v>19678</v>
      </c>
      <c r="J5688">
        <v>4</v>
      </c>
      <c r="K5688" t="s">
        <v>19679</v>
      </c>
      <c r="L5688" t="s">
        <v>19680</v>
      </c>
    </row>
    <row r="5689" spans="1:17" x14ac:dyDescent="0.3">
      <c r="A5689" t="s">
        <v>19658</v>
      </c>
      <c r="B5689" t="s">
        <v>19659</v>
      </c>
      <c r="C5689" t="s">
        <v>14</v>
      </c>
      <c r="D5689">
        <v>39.952438800000003</v>
      </c>
      <c r="E5689">
        <v>-75.187338699999998</v>
      </c>
      <c r="F5689" t="s">
        <v>19660</v>
      </c>
      <c r="G5689">
        <v>286</v>
      </c>
      <c r="H5689">
        <v>4</v>
      </c>
      <c r="I5689" t="s">
        <v>19681</v>
      </c>
      <c r="J5689">
        <v>5</v>
      </c>
      <c r="K5689" t="s">
        <v>19682</v>
      </c>
      <c r="L5689" t="s">
        <v>19683</v>
      </c>
    </row>
    <row r="5690" spans="1:17" x14ac:dyDescent="0.3">
      <c r="A5690" t="s">
        <v>19658</v>
      </c>
      <c r="B5690" t="s">
        <v>19659</v>
      </c>
      <c r="C5690" t="s">
        <v>14</v>
      </c>
      <c r="D5690">
        <v>39.952438800000003</v>
      </c>
      <c r="E5690">
        <v>-75.187338699999998</v>
      </c>
      <c r="F5690" t="s">
        <v>19660</v>
      </c>
      <c r="G5690">
        <v>286</v>
      </c>
      <c r="H5690">
        <v>4</v>
      </c>
      <c r="I5690" t="s">
        <v>19684</v>
      </c>
      <c r="J5690">
        <v>4</v>
      </c>
      <c r="K5690" t="s">
        <v>19685</v>
      </c>
      <c r="L5690" t="s">
        <v>19686</v>
      </c>
    </row>
    <row r="5691" spans="1:17" x14ac:dyDescent="0.3">
      <c r="A5691" t="s">
        <v>19658</v>
      </c>
      <c r="B5691" t="s">
        <v>19659</v>
      </c>
      <c r="C5691" t="s">
        <v>14</v>
      </c>
      <c r="D5691">
        <v>39.952438800000003</v>
      </c>
      <c r="E5691">
        <v>-75.187338699999998</v>
      </c>
      <c r="F5691" t="s">
        <v>19660</v>
      </c>
      <c r="G5691">
        <v>286</v>
      </c>
      <c r="H5691">
        <v>4</v>
      </c>
      <c r="I5691" t="s">
        <v>19687</v>
      </c>
      <c r="J5691">
        <v>2</v>
      </c>
      <c r="K5691" t="s">
        <v>19688</v>
      </c>
      <c r="L5691" t="s">
        <v>19689</v>
      </c>
      <c r="M5691" t="s">
        <v>19690</v>
      </c>
      <c r="N5691" t="s">
        <v>19691</v>
      </c>
      <c r="O5691" t="s">
        <v>19692</v>
      </c>
      <c r="P5691" t="s">
        <v>19693</v>
      </c>
    </row>
    <row r="5692" spans="1:17" x14ac:dyDescent="0.3">
      <c r="A5692" t="s">
        <v>19658</v>
      </c>
      <c r="B5692" t="s">
        <v>19659</v>
      </c>
      <c r="C5692" t="s">
        <v>14</v>
      </c>
      <c r="D5692">
        <v>39.952438800000003</v>
      </c>
      <c r="E5692">
        <v>-75.187338699999998</v>
      </c>
      <c r="F5692" t="s">
        <v>19660</v>
      </c>
      <c r="G5692">
        <v>286</v>
      </c>
      <c r="H5692">
        <v>4</v>
      </c>
      <c r="I5692" t="s">
        <v>19694</v>
      </c>
      <c r="J5692">
        <v>4</v>
      </c>
      <c r="K5692" t="s">
        <v>19695</v>
      </c>
      <c r="L5692" t="s">
        <v>19696</v>
      </c>
    </row>
    <row r="5693" spans="1:17" x14ac:dyDescent="0.3">
      <c r="A5693" t="s">
        <v>19697</v>
      </c>
      <c r="B5693" t="s">
        <v>19698</v>
      </c>
      <c r="C5693" t="s">
        <v>14</v>
      </c>
      <c r="D5693">
        <v>39.948017523700003</v>
      </c>
      <c r="E5693">
        <v>-75.162688264099998</v>
      </c>
      <c r="F5693" t="s">
        <v>19699</v>
      </c>
      <c r="G5693">
        <v>286</v>
      </c>
      <c r="H5693">
        <v>4</v>
      </c>
      <c r="I5693" t="s">
        <v>19700</v>
      </c>
      <c r="J5693">
        <v>5</v>
      </c>
      <c r="L5693" t="s">
        <v>19701</v>
      </c>
    </row>
    <row r="5694" spans="1:17" x14ac:dyDescent="0.3">
      <c r="A5694" t="s">
        <v>19697</v>
      </c>
      <c r="B5694" t="s">
        <v>19698</v>
      </c>
      <c r="C5694" t="s">
        <v>14</v>
      </c>
      <c r="D5694">
        <v>39.948017523700003</v>
      </c>
      <c r="E5694">
        <v>-75.162688264099998</v>
      </c>
      <c r="F5694" t="s">
        <v>19699</v>
      </c>
      <c r="G5694">
        <v>286</v>
      </c>
      <c r="H5694">
        <v>4</v>
      </c>
      <c r="I5694" t="s">
        <v>19702</v>
      </c>
      <c r="J5694">
        <v>5</v>
      </c>
      <c r="K5694" t="s">
        <v>19703</v>
      </c>
      <c r="L5694" t="s">
        <v>19704</v>
      </c>
    </row>
    <row r="5695" spans="1:17" x14ac:dyDescent="0.3">
      <c r="A5695" t="s">
        <v>19697</v>
      </c>
      <c r="B5695" t="s">
        <v>19698</v>
      </c>
      <c r="C5695" t="s">
        <v>14</v>
      </c>
      <c r="D5695">
        <v>39.948017523700003</v>
      </c>
      <c r="E5695">
        <v>-75.162688264099998</v>
      </c>
      <c r="F5695" t="s">
        <v>19699</v>
      </c>
      <c r="G5695">
        <v>286</v>
      </c>
      <c r="H5695">
        <v>4</v>
      </c>
      <c r="I5695" t="s">
        <v>19705</v>
      </c>
      <c r="J5695">
        <v>2</v>
      </c>
      <c r="K5695" t="s">
        <v>19706</v>
      </c>
      <c r="L5695" t="s">
        <v>3481</v>
      </c>
    </row>
    <row r="5696" spans="1:17" x14ac:dyDescent="0.3">
      <c r="A5696" t="s">
        <v>19697</v>
      </c>
      <c r="B5696" t="s">
        <v>19698</v>
      </c>
      <c r="C5696" t="s">
        <v>14</v>
      </c>
      <c r="D5696">
        <v>39.948017523700003</v>
      </c>
      <c r="E5696">
        <v>-75.162688264099998</v>
      </c>
      <c r="F5696" t="s">
        <v>19699</v>
      </c>
      <c r="G5696">
        <v>286</v>
      </c>
      <c r="H5696">
        <v>4</v>
      </c>
      <c r="I5696" t="s">
        <v>19707</v>
      </c>
      <c r="J5696">
        <v>4</v>
      </c>
      <c r="K5696" t="s">
        <v>19708</v>
      </c>
      <c r="L5696" t="s">
        <v>19709</v>
      </c>
    </row>
    <row r="5697" spans="1:19" x14ac:dyDescent="0.3">
      <c r="A5697" t="s">
        <v>19697</v>
      </c>
      <c r="B5697" t="s">
        <v>19698</v>
      </c>
      <c r="C5697" t="s">
        <v>14</v>
      </c>
      <c r="D5697">
        <v>39.948017523700003</v>
      </c>
      <c r="E5697">
        <v>-75.162688264099998</v>
      </c>
      <c r="F5697" t="s">
        <v>19699</v>
      </c>
      <c r="G5697">
        <v>286</v>
      </c>
      <c r="H5697">
        <v>4</v>
      </c>
      <c r="I5697" t="s">
        <v>19710</v>
      </c>
      <c r="J5697">
        <v>5</v>
      </c>
      <c r="L5697" t="s">
        <v>7363</v>
      </c>
    </row>
    <row r="5698" spans="1:19" x14ac:dyDescent="0.3">
      <c r="A5698" t="s">
        <v>19697</v>
      </c>
      <c r="B5698" t="s">
        <v>19698</v>
      </c>
      <c r="C5698" t="s">
        <v>14</v>
      </c>
      <c r="D5698">
        <v>39.948017523700003</v>
      </c>
      <c r="E5698">
        <v>-75.162688264099998</v>
      </c>
      <c r="F5698" t="s">
        <v>19699</v>
      </c>
      <c r="G5698">
        <v>286</v>
      </c>
      <c r="H5698">
        <v>4</v>
      </c>
      <c r="I5698" t="s">
        <v>19711</v>
      </c>
      <c r="J5698">
        <v>5</v>
      </c>
      <c r="K5698" t="s">
        <v>19712</v>
      </c>
      <c r="L5698" t="s">
        <v>19713</v>
      </c>
    </row>
    <row r="5699" spans="1:19" x14ac:dyDescent="0.3">
      <c r="A5699" t="s">
        <v>19697</v>
      </c>
      <c r="B5699" t="s">
        <v>19698</v>
      </c>
      <c r="C5699" t="s">
        <v>14</v>
      </c>
      <c r="D5699">
        <v>39.948017523700003</v>
      </c>
      <c r="E5699">
        <v>-75.162688264099998</v>
      </c>
      <c r="F5699" t="s">
        <v>19699</v>
      </c>
      <c r="G5699">
        <v>286</v>
      </c>
      <c r="H5699">
        <v>4</v>
      </c>
      <c r="I5699" t="s">
        <v>19714</v>
      </c>
      <c r="J5699">
        <v>4</v>
      </c>
      <c r="K5699" t="s">
        <v>19715</v>
      </c>
      <c r="L5699" t="s">
        <v>19716</v>
      </c>
    </row>
    <row r="5700" spans="1:19" x14ac:dyDescent="0.3">
      <c r="A5700" t="s">
        <v>19697</v>
      </c>
      <c r="B5700" t="s">
        <v>19698</v>
      </c>
      <c r="C5700" t="s">
        <v>14</v>
      </c>
      <c r="D5700">
        <v>39.948017523700003</v>
      </c>
      <c r="E5700">
        <v>-75.162688264099998</v>
      </c>
      <c r="F5700" t="s">
        <v>19699</v>
      </c>
      <c r="G5700">
        <v>286</v>
      </c>
      <c r="H5700">
        <v>4</v>
      </c>
      <c r="I5700" t="e">
        <f>-shiVjSa37lxoFnjkFU2-w</f>
        <v>#NAME?</v>
      </c>
      <c r="J5700">
        <v>5</v>
      </c>
      <c r="K5700" t="s">
        <v>19717</v>
      </c>
      <c r="L5700" t="s">
        <v>19718</v>
      </c>
    </row>
    <row r="5701" spans="1:19" x14ac:dyDescent="0.3">
      <c r="A5701" t="s">
        <v>19697</v>
      </c>
      <c r="B5701" t="s">
        <v>19698</v>
      </c>
      <c r="C5701" t="s">
        <v>14</v>
      </c>
      <c r="D5701">
        <v>39.948017523700003</v>
      </c>
      <c r="E5701">
        <v>-75.162688264099998</v>
      </c>
      <c r="F5701" t="s">
        <v>19699</v>
      </c>
      <c r="G5701">
        <v>286</v>
      </c>
      <c r="H5701">
        <v>4</v>
      </c>
      <c r="I5701" t="s">
        <v>19719</v>
      </c>
      <c r="J5701">
        <v>5</v>
      </c>
      <c r="L5701" t="s">
        <v>19720</v>
      </c>
    </row>
    <row r="5702" spans="1:19" x14ac:dyDescent="0.3">
      <c r="A5702" t="s">
        <v>19697</v>
      </c>
      <c r="B5702" t="s">
        <v>19698</v>
      </c>
      <c r="C5702" t="s">
        <v>14</v>
      </c>
      <c r="D5702">
        <v>39.948017523700003</v>
      </c>
      <c r="E5702">
        <v>-75.162688264099998</v>
      </c>
      <c r="F5702" t="s">
        <v>19699</v>
      </c>
      <c r="G5702">
        <v>286</v>
      </c>
      <c r="H5702">
        <v>4</v>
      </c>
      <c r="I5702" t="s">
        <v>19721</v>
      </c>
      <c r="J5702">
        <v>5</v>
      </c>
      <c r="K5702" t="s">
        <v>19722</v>
      </c>
      <c r="L5702" t="s">
        <v>19723</v>
      </c>
    </row>
    <row r="5703" spans="1:19" x14ac:dyDescent="0.3">
      <c r="A5703" t="s">
        <v>19724</v>
      </c>
      <c r="B5703" t="s">
        <v>19725</v>
      </c>
      <c r="C5703" t="s">
        <v>14</v>
      </c>
      <c r="D5703">
        <v>39.9607926479</v>
      </c>
      <c r="E5703">
        <v>-75.169841625199993</v>
      </c>
      <c r="F5703" t="s">
        <v>19726</v>
      </c>
      <c r="G5703">
        <v>285</v>
      </c>
      <c r="H5703">
        <v>4</v>
      </c>
      <c r="I5703" t="s">
        <v>19727</v>
      </c>
      <c r="J5703">
        <v>5</v>
      </c>
      <c r="K5703" t="s">
        <v>19728</v>
      </c>
      <c r="L5703" t="s">
        <v>19729</v>
      </c>
    </row>
    <row r="5704" spans="1:19" x14ac:dyDescent="0.3">
      <c r="A5704" t="s">
        <v>19724</v>
      </c>
      <c r="B5704" t="s">
        <v>19725</v>
      </c>
      <c r="C5704" t="s">
        <v>14</v>
      </c>
      <c r="D5704">
        <v>39.9607926479</v>
      </c>
      <c r="E5704">
        <v>-75.169841625199993</v>
      </c>
      <c r="F5704" t="s">
        <v>19726</v>
      </c>
      <c r="G5704">
        <v>285</v>
      </c>
      <c r="H5704">
        <v>4</v>
      </c>
      <c r="I5704" t="s">
        <v>19730</v>
      </c>
      <c r="J5704">
        <v>5</v>
      </c>
      <c r="K5704" t="s">
        <v>19731</v>
      </c>
      <c r="L5704" t="s">
        <v>19732</v>
      </c>
    </row>
    <row r="5705" spans="1:19" x14ac:dyDescent="0.3">
      <c r="A5705" t="s">
        <v>19724</v>
      </c>
      <c r="B5705" t="s">
        <v>19725</v>
      </c>
      <c r="C5705" t="s">
        <v>14</v>
      </c>
      <c r="D5705">
        <v>39.9607926479</v>
      </c>
      <c r="E5705">
        <v>-75.169841625199993</v>
      </c>
      <c r="F5705" t="s">
        <v>19726</v>
      </c>
      <c r="G5705">
        <v>285</v>
      </c>
      <c r="H5705">
        <v>4</v>
      </c>
      <c r="I5705" t="s">
        <v>19733</v>
      </c>
      <c r="J5705">
        <v>2</v>
      </c>
      <c r="K5705" t="s">
        <v>19734</v>
      </c>
      <c r="L5705" t="s">
        <v>13601</v>
      </c>
    </row>
    <row r="5706" spans="1:19" x14ac:dyDescent="0.3">
      <c r="A5706" t="s">
        <v>19724</v>
      </c>
      <c r="B5706" t="s">
        <v>19725</v>
      </c>
      <c r="C5706" t="s">
        <v>14</v>
      </c>
      <c r="D5706">
        <v>39.9607926479</v>
      </c>
      <c r="E5706">
        <v>-75.169841625199993</v>
      </c>
      <c r="F5706" t="s">
        <v>19726</v>
      </c>
      <c r="G5706">
        <v>285</v>
      </c>
      <c r="H5706">
        <v>4</v>
      </c>
      <c r="I5706" t="s">
        <v>19735</v>
      </c>
      <c r="J5706">
        <v>3</v>
      </c>
      <c r="K5706" t="s">
        <v>19736</v>
      </c>
      <c r="L5706" t="s">
        <v>1845</v>
      </c>
    </row>
    <row r="5707" spans="1:19" x14ac:dyDescent="0.3">
      <c r="A5707" t="s">
        <v>19724</v>
      </c>
      <c r="B5707" t="s">
        <v>19725</v>
      </c>
      <c r="C5707" t="s">
        <v>14</v>
      </c>
      <c r="D5707">
        <v>39.9607926479</v>
      </c>
      <c r="E5707">
        <v>-75.169841625199993</v>
      </c>
      <c r="F5707" t="s">
        <v>19726</v>
      </c>
      <c r="G5707">
        <v>285</v>
      </c>
      <c r="H5707">
        <v>4</v>
      </c>
      <c r="I5707" t="s">
        <v>19737</v>
      </c>
      <c r="J5707">
        <v>4</v>
      </c>
      <c r="K5707" t="s">
        <v>19738</v>
      </c>
      <c r="L5707" t="s">
        <v>19739</v>
      </c>
    </row>
    <row r="5708" spans="1:19" x14ac:dyDescent="0.3">
      <c r="A5708" t="s">
        <v>19724</v>
      </c>
      <c r="B5708" t="s">
        <v>19725</v>
      </c>
      <c r="C5708" t="s">
        <v>14</v>
      </c>
      <c r="D5708">
        <v>39.9607926479</v>
      </c>
      <c r="E5708">
        <v>-75.169841625199993</v>
      </c>
      <c r="F5708" t="s">
        <v>19726</v>
      </c>
      <c r="G5708">
        <v>285</v>
      </c>
      <c r="H5708">
        <v>4</v>
      </c>
      <c r="I5708" t="s">
        <v>19740</v>
      </c>
      <c r="J5708">
        <v>5</v>
      </c>
      <c r="L5708" t="s">
        <v>19741</v>
      </c>
    </row>
    <row r="5709" spans="1:19" x14ac:dyDescent="0.3">
      <c r="A5709" t="s">
        <v>19724</v>
      </c>
      <c r="B5709" t="s">
        <v>19725</v>
      </c>
      <c r="C5709" t="s">
        <v>14</v>
      </c>
      <c r="D5709">
        <v>39.9607926479</v>
      </c>
      <c r="E5709">
        <v>-75.169841625199993</v>
      </c>
      <c r="F5709" t="s">
        <v>19726</v>
      </c>
      <c r="G5709">
        <v>285</v>
      </c>
      <c r="H5709">
        <v>4</v>
      </c>
      <c r="I5709" t="s">
        <v>19742</v>
      </c>
      <c r="J5709">
        <v>4</v>
      </c>
      <c r="K5709" t="s">
        <v>19743</v>
      </c>
      <c r="L5709" t="s">
        <v>19744</v>
      </c>
    </row>
    <row r="5710" spans="1:19" x14ac:dyDescent="0.3">
      <c r="A5710" t="s">
        <v>19724</v>
      </c>
      <c r="B5710" t="s">
        <v>19725</v>
      </c>
      <c r="C5710" t="s">
        <v>14</v>
      </c>
      <c r="D5710">
        <v>39.9607926479</v>
      </c>
      <c r="E5710">
        <v>-75.169841625199993</v>
      </c>
      <c r="F5710" t="s">
        <v>19726</v>
      </c>
      <c r="G5710">
        <v>285</v>
      </c>
      <c r="H5710">
        <v>4</v>
      </c>
      <c r="I5710" t="s">
        <v>19745</v>
      </c>
      <c r="J5710">
        <v>5</v>
      </c>
      <c r="K5710" t="s">
        <v>19746</v>
      </c>
      <c r="L5710" t="s">
        <v>19747</v>
      </c>
      <c r="M5710" t="s">
        <v>19748</v>
      </c>
    </row>
    <row r="5711" spans="1:19" x14ac:dyDescent="0.3">
      <c r="A5711" t="s">
        <v>19724</v>
      </c>
      <c r="B5711" t="s">
        <v>19725</v>
      </c>
      <c r="C5711" t="s">
        <v>14</v>
      </c>
      <c r="D5711">
        <v>39.9607926479</v>
      </c>
      <c r="E5711">
        <v>-75.169841625199993</v>
      </c>
      <c r="F5711" t="s">
        <v>19726</v>
      </c>
      <c r="G5711">
        <v>285</v>
      </c>
      <c r="H5711">
        <v>4</v>
      </c>
      <c r="I5711" t="s">
        <v>19749</v>
      </c>
      <c r="J5711">
        <v>4</v>
      </c>
      <c r="K5711" t="s">
        <v>19750</v>
      </c>
      <c r="L5711" t="s">
        <v>7878</v>
      </c>
      <c r="M5711" t="s">
        <v>19751</v>
      </c>
      <c r="N5711" t="s">
        <v>19752</v>
      </c>
      <c r="O5711" t="s">
        <v>19753</v>
      </c>
      <c r="P5711" t="s">
        <v>19754</v>
      </c>
      <c r="Q5711" t="s">
        <v>19755</v>
      </c>
      <c r="R5711" t="s">
        <v>19756</v>
      </c>
      <c r="S5711" t="s">
        <v>17266</v>
      </c>
    </row>
    <row r="5712" spans="1:19" x14ac:dyDescent="0.3">
      <c r="A5712" t="s">
        <v>19724</v>
      </c>
      <c r="B5712" t="s">
        <v>19725</v>
      </c>
      <c r="C5712" t="s">
        <v>14</v>
      </c>
      <c r="D5712">
        <v>39.9607926479</v>
      </c>
      <c r="E5712">
        <v>-75.169841625199993</v>
      </c>
      <c r="F5712" t="s">
        <v>19726</v>
      </c>
      <c r="G5712">
        <v>285</v>
      </c>
      <c r="H5712">
        <v>4</v>
      </c>
      <c r="I5712" t="s">
        <v>19757</v>
      </c>
      <c r="J5712">
        <v>4</v>
      </c>
      <c r="K5712" t="s">
        <v>19758</v>
      </c>
      <c r="L5712" t="s">
        <v>19759</v>
      </c>
    </row>
    <row r="5713" spans="1:12" x14ac:dyDescent="0.3">
      <c r="A5713" t="s">
        <v>19760</v>
      </c>
      <c r="B5713" t="s">
        <v>19761</v>
      </c>
      <c r="C5713" t="s">
        <v>14</v>
      </c>
      <c r="D5713">
        <v>39.936534000000002</v>
      </c>
      <c r="E5713">
        <v>-75.161389999999997</v>
      </c>
      <c r="F5713" t="s">
        <v>19762</v>
      </c>
      <c r="G5713">
        <v>285</v>
      </c>
      <c r="H5713">
        <v>4</v>
      </c>
      <c r="I5713" t="s">
        <v>19763</v>
      </c>
      <c r="J5713">
        <v>1</v>
      </c>
      <c r="K5713" t="s">
        <v>19764</v>
      </c>
      <c r="L5713" t="s">
        <v>3294</v>
      </c>
    </row>
    <row r="5714" spans="1:12" x14ac:dyDescent="0.3">
      <c r="A5714" t="s">
        <v>19760</v>
      </c>
      <c r="B5714" t="s">
        <v>19761</v>
      </c>
      <c r="C5714" t="s">
        <v>14</v>
      </c>
      <c r="D5714">
        <v>39.936534000000002</v>
      </c>
      <c r="E5714">
        <v>-75.161389999999997</v>
      </c>
      <c r="F5714" t="s">
        <v>19762</v>
      </c>
      <c r="G5714">
        <v>285</v>
      </c>
      <c r="H5714">
        <v>4</v>
      </c>
      <c r="I5714" t="s">
        <v>19765</v>
      </c>
      <c r="J5714">
        <v>5</v>
      </c>
      <c r="K5714" t="s">
        <v>19766</v>
      </c>
      <c r="L5714" t="s">
        <v>19767</v>
      </c>
    </row>
    <row r="5715" spans="1:12" x14ac:dyDescent="0.3">
      <c r="A5715" t="s">
        <v>19760</v>
      </c>
      <c r="B5715" t="s">
        <v>19761</v>
      </c>
      <c r="C5715" t="s">
        <v>14</v>
      </c>
      <c r="D5715">
        <v>39.936534000000002</v>
      </c>
      <c r="E5715">
        <v>-75.161389999999997</v>
      </c>
      <c r="F5715" t="s">
        <v>19762</v>
      </c>
      <c r="G5715">
        <v>285</v>
      </c>
      <c r="H5715">
        <v>4</v>
      </c>
      <c r="I5715" t="s">
        <v>19768</v>
      </c>
      <c r="J5715">
        <v>4</v>
      </c>
      <c r="K5715" t="s">
        <v>19769</v>
      </c>
      <c r="L5715" t="s">
        <v>2794</v>
      </c>
    </row>
    <row r="5716" spans="1:12" x14ac:dyDescent="0.3">
      <c r="A5716" t="s">
        <v>19760</v>
      </c>
      <c r="B5716" t="s">
        <v>19761</v>
      </c>
      <c r="C5716" t="s">
        <v>14</v>
      </c>
      <c r="D5716">
        <v>39.936534000000002</v>
      </c>
      <c r="E5716">
        <v>-75.161389999999997</v>
      </c>
      <c r="F5716" t="s">
        <v>19762</v>
      </c>
      <c r="G5716">
        <v>285</v>
      </c>
      <c r="H5716">
        <v>4</v>
      </c>
      <c r="I5716" t="s">
        <v>19770</v>
      </c>
      <c r="J5716">
        <v>4</v>
      </c>
      <c r="K5716" t="s">
        <v>19771</v>
      </c>
      <c r="L5716" t="s">
        <v>11168</v>
      </c>
    </row>
    <row r="5717" spans="1:12" x14ac:dyDescent="0.3">
      <c r="A5717" t="s">
        <v>19760</v>
      </c>
      <c r="B5717" t="s">
        <v>19761</v>
      </c>
      <c r="C5717" t="s">
        <v>14</v>
      </c>
      <c r="D5717">
        <v>39.936534000000002</v>
      </c>
      <c r="E5717">
        <v>-75.161389999999997</v>
      </c>
      <c r="F5717" t="s">
        <v>19762</v>
      </c>
      <c r="G5717">
        <v>285</v>
      </c>
      <c r="H5717">
        <v>4</v>
      </c>
      <c r="I5717" t="s">
        <v>19772</v>
      </c>
      <c r="J5717">
        <v>1</v>
      </c>
      <c r="K5717" t="s">
        <v>19773</v>
      </c>
      <c r="L5717" t="s">
        <v>19774</v>
      </c>
    </row>
    <row r="5718" spans="1:12" x14ac:dyDescent="0.3">
      <c r="A5718" t="s">
        <v>19760</v>
      </c>
      <c r="B5718" t="s">
        <v>19761</v>
      </c>
      <c r="C5718" t="s">
        <v>14</v>
      </c>
      <c r="D5718">
        <v>39.936534000000002</v>
      </c>
      <c r="E5718">
        <v>-75.161389999999997</v>
      </c>
      <c r="F5718" t="s">
        <v>19762</v>
      </c>
      <c r="G5718">
        <v>285</v>
      </c>
      <c r="H5718">
        <v>4</v>
      </c>
      <c r="I5718" t="s">
        <v>19775</v>
      </c>
      <c r="J5718">
        <v>4</v>
      </c>
      <c r="L5718" t="s">
        <v>19776</v>
      </c>
    </row>
    <row r="5719" spans="1:12" x14ac:dyDescent="0.3">
      <c r="A5719" t="s">
        <v>19760</v>
      </c>
      <c r="B5719" t="s">
        <v>19761</v>
      </c>
      <c r="C5719" t="s">
        <v>14</v>
      </c>
      <c r="D5719">
        <v>39.936534000000002</v>
      </c>
      <c r="E5719">
        <v>-75.161389999999997</v>
      </c>
      <c r="F5719" t="s">
        <v>19762</v>
      </c>
      <c r="G5719">
        <v>285</v>
      </c>
      <c r="H5719">
        <v>4</v>
      </c>
      <c r="I5719" t="s">
        <v>19777</v>
      </c>
      <c r="J5719">
        <v>4</v>
      </c>
      <c r="K5719" t="s">
        <v>19778</v>
      </c>
      <c r="L5719" t="s">
        <v>19779</v>
      </c>
    </row>
    <row r="5720" spans="1:12" x14ac:dyDescent="0.3">
      <c r="A5720" t="s">
        <v>19760</v>
      </c>
      <c r="B5720" t="s">
        <v>19761</v>
      </c>
      <c r="C5720" t="s">
        <v>14</v>
      </c>
      <c r="D5720">
        <v>39.936534000000002</v>
      </c>
      <c r="E5720">
        <v>-75.161389999999997</v>
      </c>
      <c r="F5720" t="s">
        <v>19762</v>
      </c>
      <c r="G5720">
        <v>285</v>
      </c>
      <c r="H5720">
        <v>4</v>
      </c>
      <c r="I5720" t="s">
        <v>19780</v>
      </c>
      <c r="J5720">
        <v>5</v>
      </c>
      <c r="K5720" t="s">
        <v>19781</v>
      </c>
      <c r="L5720" t="s">
        <v>8835</v>
      </c>
    </row>
    <row r="5721" spans="1:12" x14ac:dyDescent="0.3">
      <c r="A5721" t="s">
        <v>19760</v>
      </c>
      <c r="B5721" t="s">
        <v>19761</v>
      </c>
      <c r="C5721" t="s">
        <v>14</v>
      </c>
      <c r="D5721">
        <v>39.936534000000002</v>
      </c>
      <c r="E5721">
        <v>-75.161389999999997</v>
      </c>
      <c r="F5721" t="s">
        <v>19762</v>
      </c>
      <c r="G5721">
        <v>285</v>
      </c>
      <c r="H5721">
        <v>4</v>
      </c>
      <c r="I5721" t="s">
        <v>19782</v>
      </c>
      <c r="J5721">
        <v>5</v>
      </c>
      <c r="K5721" t="s">
        <v>19783</v>
      </c>
      <c r="L5721" t="s">
        <v>19784</v>
      </c>
    </row>
    <row r="5722" spans="1:12" x14ac:dyDescent="0.3">
      <c r="A5722" t="s">
        <v>19760</v>
      </c>
      <c r="B5722" t="s">
        <v>19761</v>
      </c>
      <c r="C5722" t="s">
        <v>14</v>
      </c>
      <c r="D5722">
        <v>39.936534000000002</v>
      </c>
      <c r="E5722">
        <v>-75.161389999999997</v>
      </c>
      <c r="F5722" t="s">
        <v>19762</v>
      </c>
      <c r="G5722">
        <v>285</v>
      </c>
      <c r="H5722">
        <v>4</v>
      </c>
      <c r="I5722" t="s">
        <v>19785</v>
      </c>
      <c r="J5722">
        <v>5</v>
      </c>
      <c r="K5722" t="s">
        <v>19786</v>
      </c>
      <c r="L5722" t="s">
        <v>19787</v>
      </c>
    </row>
    <row r="5723" spans="1:12" x14ac:dyDescent="0.3">
      <c r="A5723" t="s">
        <v>19788</v>
      </c>
      <c r="B5723" t="s">
        <v>19789</v>
      </c>
      <c r="C5723" t="s">
        <v>14</v>
      </c>
      <c r="D5723">
        <v>39.963070905599999</v>
      </c>
      <c r="E5723">
        <v>-75.164270103000007</v>
      </c>
      <c r="F5723" t="s">
        <v>19790</v>
      </c>
      <c r="G5723">
        <v>284</v>
      </c>
      <c r="H5723">
        <v>4.5</v>
      </c>
      <c r="I5723" t="s">
        <v>19791</v>
      </c>
      <c r="J5723">
        <v>5</v>
      </c>
      <c r="K5723" t="s">
        <v>19792</v>
      </c>
      <c r="L5723" t="s">
        <v>19793</v>
      </c>
    </row>
    <row r="5724" spans="1:12" x14ac:dyDescent="0.3">
      <c r="A5724" t="s">
        <v>19788</v>
      </c>
      <c r="B5724" t="s">
        <v>19789</v>
      </c>
      <c r="C5724" t="s">
        <v>14</v>
      </c>
      <c r="D5724">
        <v>39.963070905599999</v>
      </c>
      <c r="E5724">
        <v>-75.164270103000007</v>
      </c>
      <c r="F5724" t="s">
        <v>19790</v>
      </c>
      <c r="G5724">
        <v>284</v>
      </c>
      <c r="H5724">
        <v>4.5</v>
      </c>
      <c r="I5724" t="s">
        <v>19794</v>
      </c>
      <c r="J5724">
        <v>5</v>
      </c>
      <c r="K5724" t="s">
        <v>19795</v>
      </c>
      <c r="L5724" t="s">
        <v>19796</v>
      </c>
    </row>
    <row r="5725" spans="1:12" x14ac:dyDescent="0.3">
      <c r="A5725" t="s">
        <v>19788</v>
      </c>
      <c r="B5725" t="s">
        <v>19789</v>
      </c>
      <c r="C5725" t="s">
        <v>14</v>
      </c>
      <c r="D5725">
        <v>39.963070905599999</v>
      </c>
      <c r="E5725">
        <v>-75.164270103000007</v>
      </c>
      <c r="F5725" t="s">
        <v>19790</v>
      </c>
      <c r="G5725">
        <v>284</v>
      </c>
      <c r="H5725">
        <v>4.5</v>
      </c>
      <c r="I5725" t="s">
        <v>19797</v>
      </c>
      <c r="J5725">
        <v>5</v>
      </c>
      <c r="L5725" t="s">
        <v>19798</v>
      </c>
    </row>
    <row r="5726" spans="1:12" x14ac:dyDescent="0.3">
      <c r="A5726" t="s">
        <v>19788</v>
      </c>
      <c r="B5726" t="s">
        <v>19789</v>
      </c>
      <c r="C5726" t="s">
        <v>14</v>
      </c>
      <c r="D5726">
        <v>39.963070905599999</v>
      </c>
      <c r="E5726">
        <v>-75.164270103000007</v>
      </c>
      <c r="F5726" t="s">
        <v>19790</v>
      </c>
      <c r="G5726">
        <v>284</v>
      </c>
      <c r="H5726">
        <v>4.5</v>
      </c>
      <c r="I5726" t="s">
        <v>19799</v>
      </c>
      <c r="J5726">
        <v>4</v>
      </c>
      <c r="K5726" t="s">
        <v>19800</v>
      </c>
      <c r="L5726" t="s">
        <v>19801</v>
      </c>
    </row>
    <row r="5727" spans="1:12" x14ac:dyDescent="0.3">
      <c r="A5727" t="s">
        <v>19788</v>
      </c>
      <c r="B5727" t="s">
        <v>19789</v>
      </c>
      <c r="C5727" t="s">
        <v>14</v>
      </c>
      <c r="D5727">
        <v>39.963070905599999</v>
      </c>
      <c r="E5727">
        <v>-75.164270103000007</v>
      </c>
      <c r="F5727" t="s">
        <v>19790</v>
      </c>
      <c r="G5727">
        <v>284</v>
      </c>
      <c r="H5727">
        <v>4.5</v>
      </c>
      <c r="I5727" t="s">
        <v>19802</v>
      </c>
      <c r="J5727">
        <v>5</v>
      </c>
      <c r="K5727" t="s">
        <v>19803</v>
      </c>
      <c r="L5727" t="s">
        <v>19804</v>
      </c>
    </row>
    <row r="5728" spans="1:12" x14ac:dyDescent="0.3">
      <c r="A5728" t="s">
        <v>19788</v>
      </c>
      <c r="B5728" t="s">
        <v>19789</v>
      </c>
      <c r="C5728" t="s">
        <v>14</v>
      </c>
      <c r="D5728">
        <v>39.963070905599999</v>
      </c>
      <c r="E5728">
        <v>-75.164270103000007</v>
      </c>
      <c r="F5728" t="s">
        <v>19790</v>
      </c>
      <c r="G5728">
        <v>284</v>
      </c>
      <c r="H5728">
        <v>4.5</v>
      </c>
      <c r="I5728" t="s">
        <v>19805</v>
      </c>
      <c r="J5728">
        <v>5</v>
      </c>
      <c r="K5728" t="s">
        <v>19806</v>
      </c>
      <c r="L5728" t="s">
        <v>19807</v>
      </c>
    </row>
    <row r="5729" spans="1:12" x14ac:dyDescent="0.3">
      <c r="A5729" t="s">
        <v>19788</v>
      </c>
      <c r="B5729" t="s">
        <v>19789</v>
      </c>
      <c r="C5729" t="s">
        <v>14</v>
      </c>
      <c r="D5729">
        <v>39.963070905599999</v>
      </c>
      <c r="E5729">
        <v>-75.164270103000007</v>
      </c>
      <c r="F5729" t="s">
        <v>19790</v>
      </c>
      <c r="G5729">
        <v>284</v>
      </c>
      <c r="H5729">
        <v>4.5</v>
      </c>
      <c r="I5729" t="s">
        <v>19808</v>
      </c>
      <c r="J5729">
        <v>4</v>
      </c>
      <c r="K5729" t="s">
        <v>19809</v>
      </c>
      <c r="L5729" t="s">
        <v>19810</v>
      </c>
    </row>
    <row r="5730" spans="1:12" x14ac:dyDescent="0.3">
      <c r="A5730" t="s">
        <v>19788</v>
      </c>
      <c r="B5730" t="s">
        <v>19789</v>
      </c>
      <c r="C5730" t="s">
        <v>14</v>
      </c>
      <c r="D5730">
        <v>39.963070905599999</v>
      </c>
      <c r="E5730">
        <v>-75.164270103000007</v>
      </c>
      <c r="F5730" t="s">
        <v>19790</v>
      </c>
      <c r="G5730">
        <v>284</v>
      </c>
      <c r="H5730">
        <v>4.5</v>
      </c>
      <c r="I5730" t="s">
        <v>19811</v>
      </c>
      <c r="J5730">
        <v>5</v>
      </c>
      <c r="L5730" t="s">
        <v>19812</v>
      </c>
    </row>
    <row r="5731" spans="1:12" x14ac:dyDescent="0.3">
      <c r="A5731" t="s">
        <v>19788</v>
      </c>
      <c r="B5731" t="s">
        <v>19789</v>
      </c>
      <c r="C5731" t="s">
        <v>14</v>
      </c>
      <c r="D5731">
        <v>39.963070905599999</v>
      </c>
      <c r="E5731">
        <v>-75.164270103000007</v>
      </c>
      <c r="F5731" t="s">
        <v>19790</v>
      </c>
      <c r="G5731">
        <v>284</v>
      </c>
      <c r="H5731">
        <v>4.5</v>
      </c>
      <c r="I5731" t="s">
        <v>19813</v>
      </c>
      <c r="J5731">
        <v>4</v>
      </c>
      <c r="K5731" t="s">
        <v>19814</v>
      </c>
      <c r="L5731" t="s">
        <v>16118</v>
      </c>
    </row>
    <row r="5732" spans="1:12" x14ac:dyDescent="0.3">
      <c r="A5732" t="s">
        <v>19788</v>
      </c>
      <c r="B5732" t="s">
        <v>19789</v>
      </c>
      <c r="C5732" t="s">
        <v>14</v>
      </c>
      <c r="D5732">
        <v>39.963070905599999</v>
      </c>
      <c r="E5732">
        <v>-75.164270103000007</v>
      </c>
      <c r="F5732" t="s">
        <v>19790</v>
      </c>
      <c r="G5732">
        <v>284</v>
      </c>
      <c r="H5732">
        <v>4.5</v>
      </c>
      <c r="I5732" t="s">
        <v>19815</v>
      </c>
      <c r="J5732">
        <v>5</v>
      </c>
      <c r="K5732" t="s">
        <v>19816</v>
      </c>
      <c r="L5732" t="s">
        <v>19817</v>
      </c>
    </row>
    <row r="5733" spans="1:12" x14ac:dyDescent="0.3">
      <c r="A5733" t="s">
        <v>19818</v>
      </c>
      <c r="B5733" t="s">
        <v>19819</v>
      </c>
      <c r="C5733" t="s">
        <v>14</v>
      </c>
      <c r="D5733">
        <v>39.953222241500001</v>
      </c>
      <c r="E5733">
        <v>-75.159469631899995</v>
      </c>
      <c r="F5733" t="s">
        <v>19820</v>
      </c>
      <c r="G5733">
        <v>284</v>
      </c>
      <c r="H5733">
        <v>4</v>
      </c>
      <c r="I5733" t="s">
        <v>19821</v>
      </c>
      <c r="J5733">
        <v>2</v>
      </c>
      <c r="K5733" t="s">
        <v>19822</v>
      </c>
      <c r="L5733" t="s">
        <v>15162</v>
      </c>
    </row>
    <row r="5734" spans="1:12" x14ac:dyDescent="0.3">
      <c r="A5734" t="s">
        <v>19818</v>
      </c>
      <c r="B5734" t="s">
        <v>19819</v>
      </c>
      <c r="C5734" t="s">
        <v>14</v>
      </c>
      <c r="D5734">
        <v>39.953222241500001</v>
      </c>
      <c r="E5734">
        <v>-75.159469631899995</v>
      </c>
      <c r="F5734" t="s">
        <v>19820</v>
      </c>
      <c r="G5734">
        <v>284</v>
      </c>
      <c r="H5734">
        <v>4</v>
      </c>
      <c r="I5734" t="s">
        <v>19823</v>
      </c>
      <c r="J5734">
        <v>4</v>
      </c>
      <c r="K5734" t="s">
        <v>19824</v>
      </c>
      <c r="L5734" t="s">
        <v>19825</v>
      </c>
    </row>
    <row r="5735" spans="1:12" x14ac:dyDescent="0.3">
      <c r="A5735" t="s">
        <v>19818</v>
      </c>
      <c r="B5735" t="s">
        <v>19819</v>
      </c>
      <c r="C5735" t="s">
        <v>14</v>
      </c>
      <c r="D5735">
        <v>39.953222241500001</v>
      </c>
      <c r="E5735">
        <v>-75.159469631899995</v>
      </c>
      <c r="F5735" t="s">
        <v>19820</v>
      </c>
      <c r="G5735">
        <v>284</v>
      </c>
      <c r="H5735">
        <v>4</v>
      </c>
      <c r="I5735" t="s">
        <v>19826</v>
      </c>
      <c r="J5735">
        <v>4</v>
      </c>
      <c r="K5735" t="s">
        <v>19827</v>
      </c>
      <c r="L5735" t="s">
        <v>19828</v>
      </c>
    </row>
    <row r="5736" spans="1:12" x14ac:dyDescent="0.3">
      <c r="A5736" t="s">
        <v>19818</v>
      </c>
      <c r="B5736" t="s">
        <v>19819</v>
      </c>
      <c r="C5736" t="s">
        <v>14</v>
      </c>
      <c r="D5736">
        <v>39.953222241500001</v>
      </c>
      <c r="E5736">
        <v>-75.159469631899995</v>
      </c>
      <c r="F5736" t="s">
        <v>19820</v>
      </c>
      <c r="G5736">
        <v>284</v>
      </c>
      <c r="H5736">
        <v>4</v>
      </c>
      <c r="I5736" t="s">
        <v>19829</v>
      </c>
      <c r="J5736">
        <v>3</v>
      </c>
      <c r="K5736" t="s">
        <v>19830</v>
      </c>
      <c r="L5736" t="s">
        <v>14864</v>
      </c>
    </row>
    <row r="5737" spans="1:12" x14ac:dyDescent="0.3">
      <c r="A5737" t="s">
        <v>19818</v>
      </c>
      <c r="B5737" t="s">
        <v>19819</v>
      </c>
      <c r="C5737" t="s">
        <v>14</v>
      </c>
      <c r="D5737">
        <v>39.953222241500001</v>
      </c>
      <c r="E5737">
        <v>-75.159469631899995</v>
      </c>
      <c r="F5737" t="s">
        <v>19820</v>
      </c>
      <c r="G5737">
        <v>284</v>
      </c>
      <c r="H5737">
        <v>4</v>
      </c>
      <c r="I5737" t="s">
        <v>19831</v>
      </c>
      <c r="J5737">
        <v>3</v>
      </c>
      <c r="K5737" t="s">
        <v>19832</v>
      </c>
      <c r="L5737" t="s">
        <v>7449</v>
      </c>
    </row>
    <row r="5738" spans="1:12" x14ac:dyDescent="0.3">
      <c r="A5738" t="s">
        <v>19818</v>
      </c>
      <c r="B5738" t="s">
        <v>19819</v>
      </c>
      <c r="C5738" t="s">
        <v>14</v>
      </c>
      <c r="D5738">
        <v>39.953222241500001</v>
      </c>
      <c r="E5738">
        <v>-75.159469631899995</v>
      </c>
      <c r="F5738" t="s">
        <v>19820</v>
      </c>
      <c r="G5738">
        <v>284</v>
      </c>
      <c r="H5738">
        <v>4</v>
      </c>
      <c r="I5738" t="s">
        <v>19833</v>
      </c>
      <c r="J5738">
        <v>5</v>
      </c>
      <c r="K5738" t="s">
        <v>19834</v>
      </c>
      <c r="L5738" t="s">
        <v>19835</v>
      </c>
    </row>
    <row r="5739" spans="1:12" x14ac:dyDescent="0.3">
      <c r="A5739" t="s">
        <v>19818</v>
      </c>
      <c r="B5739" t="s">
        <v>19819</v>
      </c>
      <c r="C5739" t="s">
        <v>14</v>
      </c>
      <c r="D5739">
        <v>39.953222241500001</v>
      </c>
      <c r="E5739">
        <v>-75.159469631899995</v>
      </c>
      <c r="F5739" t="s">
        <v>19820</v>
      </c>
      <c r="G5739">
        <v>284</v>
      </c>
      <c r="H5739">
        <v>4</v>
      </c>
      <c r="I5739" t="s">
        <v>19836</v>
      </c>
      <c r="J5739">
        <v>4</v>
      </c>
      <c r="K5739" t="s">
        <v>19837</v>
      </c>
      <c r="L5739" t="s">
        <v>14968</v>
      </c>
    </row>
    <row r="5740" spans="1:12" x14ac:dyDescent="0.3">
      <c r="A5740" t="s">
        <v>19818</v>
      </c>
      <c r="B5740" t="s">
        <v>19819</v>
      </c>
      <c r="C5740" t="s">
        <v>14</v>
      </c>
      <c r="D5740">
        <v>39.953222241500001</v>
      </c>
      <c r="E5740">
        <v>-75.159469631899995</v>
      </c>
      <c r="F5740" t="s">
        <v>19820</v>
      </c>
      <c r="G5740">
        <v>284</v>
      </c>
      <c r="H5740">
        <v>4</v>
      </c>
      <c r="I5740" t="s">
        <v>19838</v>
      </c>
      <c r="J5740">
        <v>4</v>
      </c>
      <c r="K5740" t="s">
        <v>19839</v>
      </c>
      <c r="L5740" t="s">
        <v>14982</v>
      </c>
    </row>
    <row r="5741" spans="1:12" x14ac:dyDescent="0.3">
      <c r="A5741" t="s">
        <v>19818</v>
      </c>
      <c r="B5741" t="s">
        <v>19819</v>
      </c>
      <c r="C5741" t="s">
        <v>14</v>
      </c>
      <c r="D5741">
        <v>39.953222241500001</v>
      </c>
      <c r="E5741">
        <v>-75.159469631899995</v>
      </c>
      <c r="F5741" t="s">
        <v>19820</v>
      </c>
      <c r="G5741">
        <v>284</v>
      </c>
      <c r="H5741">
        <v>4</v>
      </c>
      <c r="I5741" t="s">
        <v>19840</v>
      </c>
      <c r="J5741">
        <v>4</v>
      </c>
      <c r="K5741" t="s">
        <v>19841</v>
      </c>
      <c r="L5741" t="s">
        <v>19842</v>
      </c>
    </row>
    <row r="5742" spans="1:12" x14ac:dyDescent="0.3">
      <c r="A5742" t="s">
        <v>19818</v>
      </c>
      <c r="B5742" t="s">
        <v>19819</v>
      </c>
      <c r="C5742" t="s">
        <v>14</v>
      </c>
      <c r="D5742">
        <v>39.953222241500001</v>
      </c>
      <c r="E5742">
        <v>-75.159469631899995</v>
      </c>
      <c r="F5742" t="s">
        <v>19820</v>
      </c>
      <c r="G5742">
        <v>284</v>
      </c>
      <c r="H5742">
        <v>4</v>
      </c>
      <c r="I5742" t="s">
        <v>19843</v>
      </c>
      <c r="J5742">
        <v>5</v>
      </c>
      <c r="L5742" t="s">
        <v>19844</v>
      </c>
    </row>
    <row r="5743" spans="1:12" x14ac:dyDescent="0.3">
      <c r="A5743" t="s">
        <v>19845</v>
      </c>
      <c r="B5743" t="s">
        <v>19846</v>
      </c>
      <c r="C5743" t="s">
        <v>14</v>
      </c>
      <c r="D5743">
        <v>39.9757885</v>
      </c>
      <c r="E5743">
        <v>-75.133938000000001</v>
      </c>
      <c r="F5743" t="s">
        <v>19847</v>
      </c>
      <c r="G5743">
        <v>283</v>
      </c>
      <c r="H5743">
        <v>4</v>
      </c>
      <c r="I5743" t="s">
        <v>19848</v>
      </c>
      <c r="J5743">
        <v>5</v>
      </c>
      <c r="K5743" t="s">
        <v>19849</v>
      </c>
      <c r="L5743" t="s">
        <v>2018</v>
      </c>
    </row>
    <row r="5744" spans="1:12" x14ac:dyDescent="0.3">
      <c r="A5744" t="s">
        <v>19845</v>
      </c>
      <c r="B5744" t="s">
        <v>19846</v>
      </c>
      <c r="C5744" t="s">
        <v>14</v>
      </c>
      <c r="D5744">
        <v>39.9757885</v>
      </c>
      <c r="E5744">
        <v>-75.133938000000001</v>
      </c>
      <c r="F5744" t="s">
        <v>19847</v>
      </c>
      <c r="G5744">
        <v>283</v>
      </c>
      <c r="H5744">
        <v>4</v>
      </c>
      <c r="I5744" t="s">
        <v>19850</v>
      </c>
      <c r="J5744">
        <v>4</v>
      </c>
      <c r="L5744" t="s">
        <v>19851</v>
      </c>
    </row>
    <row r="5745" spans="1:12" x14ac:dyDescent="0.3">
      <c r="A5745" t="s">
        <v>19845</v>
      </c>
      <c r="B5745" t="s">
        <v>19846</v>
      </c>
      <c r="C5745" t="s">
        <v>14</v>
      </c>
      <c r="D5745">
        <v>39.9757885</v>
      </c>
      <c r="E5745">
        <v>-75.133938000000001</v>
      </c>
      <c r="F5745" t="s">
        <v>19847</v>
      </c>
      <c r="G5745">
        <v>283</v>
      </c>
      <c r="H5745">
        <v>4</v>
      </c>
      <c r="I5745" t="s">
        <v>19852</v>
      </c>
      <c r="J5745">
        <v>4</v>
      </c>
      <c r="K5745" t="s">
        <v>19853</v>
      </c>
      <c r="L5745" t="s">
        <v>17563</v>
      </c>
    </row>
    <row r="5746" spans="1:12" x14ac:dyDescent="0.3">
      <c r="A5746" t="s">
        <v>19845</v>
      </c>
      <c r="B5746" t="s">
        <v>19846</v>
      </c>
      <c r="C5746" t="s">
        <v>14</v>
      </c>
      <c r="D5746">
        <v>39.9757885</v>
      </c>
      <c r="E5746">
        <v>-75.133938000000001</v>
      </c>
      <c r="F5746" t="s">
        <v>19847</v>
      </c>
      <c r="G5746">
        <v>283</v>
      </c>
      <c r="H5746">
        <v>4</v>
      </c>
      <c r="I5746" t="s">
        <v>19854</v>
      </c>
      <c r="J5746">
        <v>2</v>
      </c>
      <c r="K5746" t="s">
        <v>19855</v>
      </c>
      <c r="L5746" t="s">
        <v>19856</v>
      </c>
    </row>
    <row r="5747" spans="1:12" x14ac:dyDescent="0.3">
      <c r="A5747" t="s">
        <v>19845</v>
      </c>
      <c r="B5747" t="s">
        <v>19846</v>
      </c>
      <c r="C5747" t="s">
        <v>14</v>
      </c>
      <c r="D5747">
        <v>39.9757885</v>
      </c>
      <c r="E5747">
        <v>-75.133938000000001</v>
      </c>
      <c r="F5747" t="s">
        <v>19847</v>
      </c>
      <c r="G5747">
        <v>283</v>
      </c>
      <c r="H5747">
        <v>4</v>
      </c>
      <c r="I5747" t="s">
        <v>19857</v>
      </c>
      <c r="J5747">
        <v>5</v>
      </c>
      <c r="K5747" t="s">
        <v>19858</v>
      </c>
      <c r="L5747" t="s">
        <v>19859</v>
      </c>
    </row>
    <row r="5748" spans="1:12" x14ac:dyDescent="0.3">
      <c r="A5748" t="s">
        <v>19845</v>
      </c>
      <c r="B5748" t="s">
        <v>19846</v>
      </c>
      <c r="C5748" t="s">
        <v>14</v>
      </c>
      <c r="D5748">
        <v>39.9757885</v>
      </c>
      <c r="E5748">
        <v>-75.133938000000001</v>
      </c>
      <c r="F5748" t="s">
        <v>19847</v>
      </c>
      <c r="G5748">
        <v>283</v>
      </c>
      <c r="H5748">
        <v>4</v>
      </c>
      <c r="I5748" t="s">
        <v>19860</v>
      </c>
      <c r="J5748">
        <v>3</v>
      </c>
      <c r="L5748" t="s">
        <v>19861</v>
      </c>
    </row>
    <row r="5749" spans="1:12" x14ac:dyDescent="0.3">
      <c r="A5749" t="s">
        <v>19845</v>
      </c>
      <c r="B5749" t="s">
        <v>19846</v>
      </c>
      <c r="C5749" t="s">
        <v>14</v>
      </c>
      <c r="D5749">
        <v>39.9757885</v>
      </c>
      <c r="E5749">
        <v>-75.133938000000001</v>
      </c>
      <c r="F5749" t="s">
        <v>19847</v>
      </c>
      <c r="G5749">
        <v>283</v>
      </c>
      <c r="H5749">
        <v>4</v>
      </c>
      <c r="I5749" t="s">
        <v>19862</v>
      </c>
      <c r="J5749">
        <v>5</v>
      </c>
      <c r="K5749" t="s">
        <v>19863</v>
      </c>
      <c r="L5749" t="s">
        <v>19864</v>
      </c>
    </row>
    <row r="5750" spans="1:12" x14ac:dyDescent="0.3">
      <c r="A5750" t="s">
        <v>19845</v>
      </c>
      <c r="B5750" t="s">
        <v>19846</v>
      </c>
      <c r="C5750" t="s">
        <v>14</v>
      </c>
      <c r="D5750">
        <v>39.9757885</v>
      </c>
      <c r="E5750">
        <v>-75.133938000000001</v>
      </c>
      <c r="F5750" t="s">
        <v>19847</v>
      </c>
      <c r="G5750">
        <v>283</v>
      </c>
      <c r="H5750">
        <v>4</v>
      </c>
      <c r="I5750" t="s">
        <v>19865</v>
      </c>
      <c r="J5750">
        <v>4</v>
      </c>
      <c r="K5750" t="s">
        <v>19866</v>
      </c>
      <c r="L5750" t="s">
        <v>19867</v>
      </c>
    </row>
    <row r="5751" spans="1:12" x14ac:dyDescent="0.3">
      <c r="A5751" t="s">
        <v>19845</v>
      </c>
      <c r="B5751" t="s">
        <v>19846</v>
      </c>
      <c r="C5751" t="s">
        <v>14</v>
      </c>
      <c r="D5751">
        <v>39.9757885</v>
      </c>
      <c r="E5751">
        <v>-75.133938000000001</v>
      </c>
      <c r="F5751" t="s">
        <v>19847</v>
      </c>
      <c r="G5751">
        <v>283</v>
      </c>
      <c r="H5751">
        <v>4</v>
      </c>
      <c r="I5751" t="s">
        <v>19868</v>
      </c>
      <c r="J5751">
        <v>4</v>
      </c>
      <c r="L5751" t="s">
        <v>19869</v>
      </c>
    </row>
    <row r="5752" spans="1:12" x14ac:dyDescent="0.3">
      <c r="A5752" t="s">
        <v>19845</v>
      </c>
      <c r="B5752" t="s">
        <v>19846</v>
      </c>
      <c r="C5752" t="s">
        <v>14</v>
      </c>
      <c r="D5752">
        <v>39.9757885</v>
      </c>
      <c r="E5752">
        <v>-75.133938000000001</v>
      </c>
      <c r="F5752" t="s">
        <v>19847</v>
      </c>
      <c r="G5752">
        <v>283</v>
      </c>
      <c r="H5752">
        <v>4</v>
      </c>
      <c r="I5752" t="s">
        <v>19870</v>
      </c>
      <c r="J5752">
        <v>3</v>
      </c>
      <c r="L5752" t="s">
        <v>5411</v>
      </c>
    </row>
    <row r="5753" spans="1:12" x14ac:dyDescent="0.3">
      <c r="A5753" t="s">
        <v>19871</v>
      </c>
      <c r="B5753" t="s">
        <v>19872</v>
      </c>
      <c r="C5753" t="s">
        <v>14</v>
      </c>
      <c r="D5753">
        <v>39.953223000000001</v>
      </c>
      <c r="E5753">
        <v>-75.158881899999997</v>
      </c>
      <c r="F5753" t="s">
        <v>19873</v>
      </c>
      <c r="G5753">
        <v>283</v>
      </c>
      <c r="H5753">
        <v>4</v>
      </c>
      <c r="I5753" t="s">
        <v>19874</v>
      </c>
      <c r="J5753">
        <v>5</v>
      </c>
      <c r="K5753" t="s">
        <v>19875</v>
      </c>
      <c r="L5753" t="s">
        <v>19876</v>
      </c>
    </row>
    <row r="5754" spans="1:12" x14ac:dyDescent="0.3">
      <c r="A5754" t="s">
        <v>19871</v>
      </c>
      <c r="B5754" t="s">
        <v>19872</v>
      </c>
      <c r="C5754" t="s">
        <v>14</v>
      </c>
      <c r="D5754">
        <v>39.953223000000001</v>
      </c>
      <c r="E5754">
        <v>-75.158881899999997</v>
      </c>
      <c r="F5754" t="s">
        <v>19873</v>
      </c>
      <c r="G5754">
        <v>283</v>
      </c>
      <c r="H5754">
        <v>4</v>
      </c>
      <c r="I5754" t="s">
        <v>19877</v>
      </c>
      <c r="J5754">
        <v>5</v>
      </c>
      <c r="K5754" t="s">
        <v>19878</v>
      </c>
      <c r="L5754" t="s">
        <v>19879</v>
      </c>
    </row>
    <row r="5755" spans="1:12" x14ac:dyDescent="0.3">
      <c r="A5755" t="s">
        <v>19871</v>
      </c>
      <c r="B5755" t="s">
        <v>19872</v>
      </c>
      <c r="C5755" t="s">
        <v>14</v>
      </c>
      <c r="D5755">
        <v>39.953223000000001</v>
      </c>
      <c r="E5755">
        <v>-75.158881899999997</v>
      </c>
      <c r="F5755" t="s">
        <v>19873</v>
      </c>
      <c r="G5755">
        <v>283</v>
      </c>
      <c r="H5755">
        <v>4</v>
      </c>
      <c r="I5755" t="s">
        <v>19880</v>
      </c>
      <c r="J5755">
        <v>5</v>
      </c>
      <c r="K5755" t="s">
        <v>19881</v>
      </c>
      <c r="L5755" t="s">
        <v>19882</v>
      </c>
    </row>
    <row r="5756" spans="1:12" x14ac:dyDescent="0.3">
      <c r="A5756" t="s">
        <v>19871</v>
      </c>
      <c r="B5756" t="s">
        <v>19872</v>
      </c>
      <c r="C5756" t="s">
        <v>14</v>
      </c>
      <c r="D5756">
        <v>39.953223000000001</v>
      </c>
      <c r="E5756">
        <v>-75.158881899999997</v>
      </c>
      <c r="F5756" t="s">
        <v>19873</v>
      </c>
      <c r="G5756">
        <v>283</v>
      </c>
      <c r="H5756">
        <v>4</v>
      </c>
      <c r="I5756" t="s">
        <v>19883</v>
      </c>
      <c r="J5756">
        <v>4</v>
      </c>
      <c r="K5756" t="s">
        <v>19884</v>
      </c>
      <c r="L5756" t="s">
        <v>19885</v>
      </c>
    </row>
    <row r="5757" spans="1:12" x14ac:dyDescent="0.3">
      <c r="A5757" t="s">
        <v>19871</v>
      </c>
      <c r="B5757" t="s">
        <v>19872</v>
      </c>
      <c r="C5757" t="s">
        <v>14</v>
      </c>
      <c r="D5757">
        <v>39.953223000000001</v>
      </c>
      <c r="E5757">
        <v>-75.158881899999997</v>
      </c>
      <c r="F5757" t="s">
        <v>19873</v>
      </c>
      <c r="G5757">
        <v>283</v>
      </c>
      <c r="H5757">
        <v>4</v>
      </c>
      <c r="I5757" t="s">
        <v>19886</v>
      </c>
      <c r="J5757">
        <v>4</v>
      </c>
      <c r="L5757" t="s">
        <v>19887</v>
      </c>
    </row>
    <row r="5758" spans="1:12" x14ac:dyDescent="0.3">
      <c r="A5758" t="s">
        <v>19871</v>
      </c>
      <c r="B5758" t="s">
        <v>19872</v>
      </c>
      <c r="C5758" t="s">
        <v>14</v>
      </c>
      <c r="D5758">
        <v>39.953223000000001</v>
      </c>
      <c r="E5758">
        <v>-75.158881899999997</v>
      </c>
      <c r="F5758" t="s">
        <v>19873</v>
      </c>
      <c r="G5758">
        <v>283</v>
      </c>
      <c r="H5758">
        <v>4</v>
      </c>
      <c r="I5758" t="s">
        <v>19888</v>
      </c>
      <c r="J5758">
        <v>5</v>
      </c>
      <c r="L5758" t="s">
        <v>19889</v>
      </c>
    </row>
    <row r="5759" spans="1:12" x14ac:dyDescent="0.3">
      <c r="A5759" t="s">
        <v>19871</v>
      </c>
      <c r="B5759" t="s">
        <v>19872</v>
      </c>
      <c r="C5759" t="s">
        <v>14</v>
      </c>
      <c r="D5759">
        <v>39.953223000000001</v>
      </c>
      <c r="E5759">
        <v>-75.158881899999997</v>
      </c>
      <c r="F5759" t="s">
        <v>19873</v>
      </c>
      <c r="G5759">
        <v>283</v>
      </c>
      <c r="H5759">
        <v>4</v>
      </c>
      <c r="I5759" t="s">
        <v>19890</v>
      </c>
      <c r="J5759">
        <v>5</v>
      </c>
      <c r="K5759" t="s">
        <v>19891</v>
      </c>
      <c r="L5759" t="s">
        <v>19892</v>
      </c>
    </row>
    <row r="5760" spans="1:12" x14ac:dyDescent="0.3">
      <c r="A5760" t="s">
        <v>19871</v>
      </c>
      <c r="B5760" t="s">
        <v>19872</v>
      </c>
      <c r="C5760" t="s">
        <v>14</v>
      </c>
      <c r="D5760">
        <v>39.953223000000001</v>
      </c>
      <c r="E5760">
        <v>-75.158881899999997</v>
      </c>
      <c r="F5760" t="s">
        <v>19873</v>
      </c>
      <c r="G5760">
        <v>283</v>
      </c>
      <c r="H5760">
        <v>4</v>
      </c>
      <c r="I5760" t="s">
        <v>19893</v>
      </c>
      <c r="J5760">
        <v>5</v>
      </c>
      <c r="L5760" t="s">
        <v>15518</v>
      </c>
    </row>
    <row r="5761" spans="1:16" x14ac:dyDescent="0.3">
      <c r="A5761" t="s">
        <v>19871</v>
      </c>
      <c r="B5761" t="s">
        <v>19872</v>
      </c>
      <c r="C5761" t="s">
        <v>14</v>
      </c>
      <c r="D5761">
        <v>39.953223000000001</v>
      </c>
      <c r="E5761">
        <v>-75.158881899999997</v>
      </c>
      <c r="F5761" t="s">
        <v>19873</v>
      </c>
      <c r="G5761">
        <v>283</v>
      </c>
      <c r="H5761">
        <v>4</v>
      </c>
      <c r="I5761" t="s">
        <v>19894</v>
      </c>
      <c r="J5761">
        <v>5</v>
      </c>
      <c r="K5761" t="s">
        <v>19895</v>
      </c>
      <c r="L5761" t="s">
        <v>19896</v>
      </c>
    </row>
    <row r="5762" spans="1:16" x14ac:dyDescent="0.3">
      <c r="A5762" t="s">
        <v>19871</v>
      </c>
      <c r="B5762" t="s">
        <v>19872</v>
      </c>
      <c r="C5762" t="s">
        <v>14</v>
      </c>
      <c r="D5762">
        <v>39.953223000000001</v>
      </c>
      <c r="E5762">
        <v>-75.158881899999997</v>
      </c>
      <c r="F5762" t="s">
        <v>19873</v>
      </c>
      <c r="G5762">
        <v>283</v>
      </c>
      <c r="H5762">
        <v>4</v>
      </c>
      <c r="I5762" t="s">
        <v>19897</v>
      </c>
      <c r="J5762">
        <v>4</v>
      </c>
      <c r="K5762" t="s">
        <v>19898</v>
      </c>
      <c r="L5762" t="s">
        <v>4229</v>
      </c>
    </row>
    <row r="5763" spans="1:16" x14ac:dyDescent="0.3">
      <c r="A5763" t="s">
        <v>19899</v>
      </c>
      <c r="B5763" t="s">
        <v>19900</v>
      </c>
      <c r="C5763" t="s">
        <v>14</v>
      </c>
      <c r="D5763">
        <v>39.9747101233</v>
      </c>
      <c r="E5763">
        <v>-75.182570144500005</v>
      </c>
      <c r="F5763" t="s">
        <v>19901</v>
      </c>
      <c r="G5763">
        <v>282</v>
      </c>
      <c r="H5763">
        <v>4.5</v>
      </c>
      <c r="I5763" t="s">
        <v>19902</v>
      </c>
      <c r="J5763">
        <v>5</v>
      </c>
      <c r="K5763" t="s">
        <v>19903</v>
      </c>
      <c r="L5763" t="s">
        <v>19904</v>
      </c>
    </row>
    <row r="5764" spans="1:16" x14ac:dyDescent="0.3">
      <c r="A5764" t="s">
        <v>19899</v>
      </c>
      <c r="B5764" t="s">
        <v>19900</v>
      </c>
      <c r="C5764" t="s">
        <v>14</v>
      </c>
      <c r="D5764">
        <v>39.9747101233</v>
      </c>
      <c r="E5764">
        <v>-75.182570144500005</v>
      </c>
      <c r="F5764" t="s">
        <v>19901</v>
      </c>
      <c r="G5764">
        <v>282</v>
      </c>
      <c r="H5764">
        <v>4.5</v>
      </c>
      <c r="I5764" t="s">
        <v>19905</v>
      </c>
      <c r="J5764">
        <v>4</v>
      </c>
      <c r="K5764" t="s">
        <v>19906</v>
      </c>
      <c r="L5764" t="s">
        <v>10178</v>
      </c>
    </row>
    <row r="5765" spans="1:16" x14ac:dyDescent="0.3">
      <c r="A5765" t="s">
        <v>19899</v>
      </c>
      <c r="B5765" t="s">
        <v>19900</v>
      </c>
      <c r="C5765" t="s">
        <v>14</v>
      </c>
      <c r="D5765">
        <v>39.9747101233</v>
      </c>
      <c r="E5765">
        <v>-75.182570144500005</v>
      </c>
      <c r="F5765" t="s">
        <v>19901</v>
      </c>
      <c r="G5765">
        <v>282</v>
      </c>
      <c r="H5765">
        <v>4.5</v>
      </c>
      <c r="I5765" t="s">
        <v>19907</v>
      </c>
      <c r="J5765">
        <v>5</v>
      </c>
      <c r="K5765" t="s">
        <v>19908</v>
      </c>
      <c r="L5765" t="s">
        <v>19909</v>
      </c>
    </row>
    <row r="5766" spans="1:16" x14ac:dyDescent="0.3">
      <c r="A5766" t="s">
        <v>19899</v>
      </c>
      <c r="B5766" t="s">
        <v>19900</v>
      </c>
      <c r="C5766" t="s">
        <v>14</v>
      </c>
      <c r="D5766">
        <v>39.9747101233</v>
      </c>
      <c r="E5766">
        <v>-75.182570144500005</v>
      </c>
      <c r="F5766" t="s">
        <v>19901</v>
      </c>
      <c r="G5766">
        <v>282</v>
      </c>
      <c r="H5766">
        <v>4.5</v>
      </c>
      <c r="I5766" t="s">
        <v>19910</v>
      </c>
      <c r="J5766">
        <v>5</v>
      </c>
      <c r="K5766" t="s">
        <v>19911</v>
      </c>
      <c r="L5766" t="s">
        <v>19912</v>
      </c>
    </row>
    <row r="5767" spans="1:16" x14ac:dyDescent="0.3">
      <c r="A5767" t="s">
        <v>19899</v>
      </c>
      <c r="B5767" t="s">
        <v>19900</v>
      </c>
      <c r="C5767" t="s">
        <v>14</v>
      </c>
      <c r="D5767">
        <v>39.9747101233</v>
      </c>
      <c r="E5767">
        <v>-75.182570144500005</v>
      </c>
      <c r="F5767" t="s">
        <v>19901</v>
      </c>
      <c r="G5767">
        <v>282</v>
      </c>
      <c r="H5767">
        <v>4.5</v>
      </c>
      <c r="I5767" t="s">
        <v>19913</v>
      </c>
      <c r="J5767">
        <v>5</v>
      </c>
      <c r="K5767" t="s">
        <v>19914</v>
      </c>
      <c r="L5767" t="s">
        <v>19915</v>
      </c>
    </row>
    <row r="5768" spans="1:16" x14ac:dyDescent="0.3">
      <c r="A5768" t="s">
        <v>19899</v>
      </c>
      <c r="B5768" t="s">
        <v>19900</v>
      </c>
      <c r="C5768" t="s">
        <v>14</v>
      </c>
      <c r="D5768">
        <v>39.9747101233</v>
      </c>
      <c r="E5768">
        <v>-75.182570144500005</v>
      </c>
      <c r="F5768" t="s">
        <v>19901</v>
      </c>
      <c r="G5768">
        <v>282</v>
      </c>
      <c r="H5768">
        <v>4.5</v>
      </c>
      <c r="I5768" t="s">
        <v>19916</v>
      </c>
      <c r="J5768">
        <v>5</v>
      </c>
      <c r="L5768" t="s">
        <v>10402</v>
      </c>
    </row>
    <row r="5769" spans="1:16" x14ac:dyDescent="0.3">
      <c r="A5769" t="s">
        <v>19899</v>
      </c>
      <c r="B5769" t="s">
        <v>19900</v>
      </c>
      <c r="C5769" t="s">
        <v>14</v>
      </c>
      <c r="D5769">
        <v>39.9747101233</v>
      </c>
      <c r="E5769">
        <v>-75.182570144500005</v>
      </c>
      <c r="F5769" t="s">
        <v>19901</v>
      </c>
      <c r="G5769">
        <v>282</v>
      </c>
      <c r="H5769">
        <v>4.5</v>
      </c>
      <c r="I5769" t="s">
        <v>19917</v>
      </c>
      <c r="J5769">
        <v>5</v>
      </c>
      <c r="K5769" t="s">
        <v>19918</v>
      </c>
      <c r="L5769" t="s">
        <v>5111</v>
      </c>
    </row>
    <row r="5770" spans="1:16" x14ac:dyDescent="0.3">
      <c r="A5770" t="s">
        <v>19899</v>
      </c>
      <c r="B5770" t="s">
        <v>19900</v>
      </c>
      <c r="C5770" t="s">
        <v>14</v>
      </c>
      <c r="D5770">
        <v>39.9747101233</v>
      </c>
      <c r="E5770">
        <v>-75.182570144500005</v>
      </c>
      <c r="F5770" t="s">
        <v>19901</v>
      </c>
      <c r="G5770">
        <v>282</v>
      </c>
      <c r="H5770">
        <v>4.5</v>
      </c>
      <c r="I5770" t="s">
        <v>19919</v>
      </c>
      <c r="J5770">
        <v>5</v>
      </c>
      <c r="L5770" t="s">
        <v>19920</v>
      </c>
    </row>
    <row r="5771" spans="1:16" x14ac:dyDescent="0.3">
      <c r="A5771" t="s">
        <v>19899</v>
      </c>
      <c r="B5771" t="s">
        <v>19900</v>
      </c>
      <c r="C5771" t="s">
        <v>14</v>
      </c>
      <c r="D5771">
        <v>39.9747101233</v>
      </c>
      <c r="E5771">
        <v>-75.182570144500005</v>
      </c>
      <c r="F5771" t="s">
        <v>19901</v>
      </c>
      <c r="G5771">
        <v>282</v>
      </c>
      <c r="H5771">
        <v>4.5</v>
      </c>
      <c r="I5771" t="s">
        <v>19921</v>
      </c>
      <c r="J5771">
        <v>5</v>
      </c>
      <c r="K5771" t="s">
        <v>19922</v>
      </c>
      <c r="L5771" t="s">
        <v>19923</v>
      </c>
    </row>
    <row r="5772" spans="1:16" x14ac:dyDescent="0.3">
      <c r="A5772" t="s">
        <v>19899</v>
      </c>
      <c r="B5772" t="s">
        <v>19900</v>
      </c>
      <c r="C5772" t="s">
        <v>14</v>
      </c>
      <c r="D5772">
        <v>39.9747101233</v>
      </c>
      <c r="E5772">
        <v>-75.182570144500005</v>
      </c>
      <c r="F5772" t="s">
        <v>19901</v>
      </c>
      <c r="G5772">
        <v>282</v>
      </c>
      <c r="H5772">
        <v>4.5</v>
      </c>
      <c r="I5772" t="s">
        <v>19924</v>
      </c>
      <c r="J5772">
        <v>4</v>
      </c>
      <c r="K5772" t="s">
        <v>19925</v>
      </c>
      <c r="L5772" t="s">
        <v>19926</v>
      </c>
    </row>
    <row r="5773" spans="1:16" x14ac:dyDescent="0.3">
      <c r="A5773" t="s">
        <v>19927</v>
      </c>
      <c r="B5773" t="s">
        <v>19928</v>
      </c>
      <c r="C5773" t="s">
        <v>14</v>
      </c>
      <c r="D5773">
        <v>39.936138999999997</v>
      </c>
      <c r="E5773">
        <v>-75.158193999999995</v>
      </c>
      <c r="F5773" t="s">
        <v>19929</v>
      </c>
      <c r="G5773">
        <v>282</v>
      </c>
      <c r="H5773">
        <v>4</v>
      </c>
      <c r="I5773" t="s">
        <v>19930</v>
      </c>
      <c r="J5773">
        <v>1</v>
      </c>
      <c r="K5773" t="s">
        <v>19931</v>
      </c>
      <c r="L5773" t="s">
        <v>19932</v>
      </c>
    </row>
    <row r="5774" spans="1:16" x14ac:dyDescent="0.3">
      <c r="A5774" t="s">
        <v>19927</v>
      </c>
      <c r="B5774" t="s">
        <v>19928</v>
      </c>
      <c r="C5774" t="s">
        <v>14</v>
      </c>
      <c r="D5774">
        <v>39.936138999999997</v>
      </c>
      <c r="E5774">
        <v>-75.158193999999995</v>
      </c>
      <c r="F5774" t="s">
        <v>19929</v>
      </c>
      <c r="G5774">
        <v>282</v>
      </c>
      <c r="H5774">
        <v>4</v>
      </c>
      <c r="I5774" t="s">
        <v>19933</v>
      </c>
      <c r="J5774">
        <v>4</v>
      </c>
      <c r="K5774" t="s">
        <v>19934</v>
      </c>
      <c r="L5774" t="s">
        <v>19935</v>
      </c>
    </row>
    <row r="5775" spans="1:16" x14ac:dyDescent="0.3">
      <c r="A5775" t="s">
        <v>19927</v>
      </c>
      <c r="B5775" t="s">
        <v>19928</v>
      </c>
      <c r="C5775" t="s">
        <v>14</v>
      </c>
      <c r="D5775">
        <v>39.936138999999997</v>
      </c>
      <c r="E5775">
        <v>-75.158193999999995</v>
      </c>
      <c r="F5775" t="s">
        <v>19929</v>
      </c>
      <c r="G5775">
        <v>282</v>
      </c>
      <c r="H5775">
        <v>4</v>
      </c>
      <c r="I5775" t="s">
        <v>19936</v>
      </c>
      <c r="J5775">
        <v>1</v>
      </c>
      <c r="K5775" t="s">
        <v>19937</v>
      </c>
      <c r="L5775" t="s">
        <v>19938</v>
      </c>
    </row>
    <row r="5776" spans="1:16" x14ac:dyDescent="0.3">
      <c r="A5776" t="s">
        <v>19927</v>
      </c>
      <c r="B5776" t="s">
        <v>19928</v>
      </c>
      <c r="C5776" t="s">
        <v>14</v>
      </c>
      <c r="D5776">
        <v>39.936138999999997</v>
      </c>
      <c r="E5776">
        <v>-75.158193999999995</v>
      </c>
      <c r="F5776" t="s">
        <v>19929</v>
      </c>
      <c r="G5776">
        <v>282</v>
      </c>
      <c r="H5776">
        <v>4</v>
      </c>
      <c r="I5776" t="s">
        <v>19939</v>
      </c>
      <c r="J5776">
        <v>4</v>
      </c>
      <c r="K5776" t="s">
        <v>19940</v>
      </c>
      <c r="L5776" t="s">
        <v>19941</v>
      </c>
      <c r="M5776" t="s">
        <v>19942</v>
      </c>
      <c r="N5776" t="s">
        <v>19943</v>
      </c>
      <c r="O5776" t="s">
        <v>19944</v>
      </c>
      <c r="P5776" t="s">
        <v>11092</v>
      </c>
    </row>
    <row r="5777" spans="1:30" x14ac:dyDescent="0.3">
      <c r="A5777" t="s">
        <v>19927</v>
      </c>
      <c r="B5777" t="s">
        <v>19928</v>
      </c>
      <c r="C5777" t="s">
        <v>14</v>
      </c>
      <c r="D5777">
        <v>39.936138999999997</v>
      </c>
      <c r="E5777">
        <v>-75.158193999999995</v>
      </c>
      <c r="F5777" t="s">
        <v>19929</v>
      </c>
      <c r="G5777">
        <v>282</v>
      </c>
      <c r="H5777">
        <v>4</v>
      </c>
      <c r="I5777" t="s">
        <v>19945</v>
      </c>
      <c r="J5777">
        <v>5</v>
      </c>
      <c r="K5777" t="s">
        <v>19946</v>
      </c>
      <c r="L5777" t="s">
        <v>19947</v>
      </c>
    </row>
    <row r="5778" spans="1:30" x14ac:dyDescent="0.3">
      <c r="A5778" t="s">
        <v>19927</v>
      </c>
      <c r="B5778" t="s">
        <v>19928</v>
      </c>
      <c r="C5778" t="s">
        <v>14</v>
      </c>
      <c r="D5778">
        <v>39.936138999999997</v>
      </c>
      <c r="E5778">
        <v>-75.158193999999995</v>
      </c>
      <c r="F5778" t="s">
        <v>19929</v>
      </c>
      <c r="G5778">
        <v>282</v>
      </c>
      <c r="H5778">
        <v>4</v>
      </c>
      <c r="I5778" t="s">
        <v>19948</v>
      </c>
      <c r="J5778">
        <v>4</v>
      </c>
      <c r="K5778" t="s">
        <v>19949</v>
      </c>
      <c r="L5778" t="s">
        <v>19950</v>
      </c>
    </row>
    <row r="5779" spans="1:30" x14ac:dyDescent="0.3">
      <c r="A5779" t="s">
        <v>19927</v>
      </c>
      <c r="B5779" t="s">
        <v>19928</v>
      </c>
      <c r="C5779" t="s">
        <v>14</v>
      </c>
      <c r="D5779">
        <v>39.936138999999997</v>
      </c>
      <c r="E5779">
        <v>-75.158193999999995</v>
      </c>
      <c r="F5779" t="s">
        <v>19929</v>
      </c>
      <c r="G5779">
        <v>282</v>
      </c>
      <c r="H5779">
        <v>4</v>
      </c>
      <c r="I5779" t="s">
        <v>19951</v>
      </c>
      <c r="J5779">
        <v>5</v>
      </c>
      <c r="L5779" t="s">
        <v>19952</v>
      </c>
    </row>
    <row r="5780" spans="1:30" x14ac:dyDescent="0.3">
      <c r="A5780" t="s">
        <v>19927</v>
      </c>
      <c r="B5780" t="s">
        <v>19928</v>
      </c>
      <c r="C5780" t="s">
        <v>14</v>
      </c>
      <c r="D5780">
        <v>39.936138999999997</v>
      </c>
      <c r="E5780">
        <v>-75.158193999999995</v>
      </c>
      <c r="F5780" t="s">
        <v>19929</v>
      </c>
      <c r="G5780">
        <v>282</v>
      </c>
      <c r="H5780">
        <v>4</v>
      </c>
      <c r="I5780" t="s">
        <v>19953</v>
      </c>
      <c r="J5780">
        <v>4</v>
      </c>
      <c r="K5780" t="s">
        <v>19954</v>
      </c>
      <c r="L5780" t="s">
        <v>4117</v>
      </c>
    </row>
    <row r="5781" spans="1:30" x14ac:dyDescent="0.3">
      <c r="A5781" t="s">
        <v>19927</v>
      </c>
      <c r="B5781" t="s">
        <v>19928</v>
      </c>
      <c r="C5781" t="s">
        <v>14</v>
      </c>
      <c r="D5781">
        <v>39.936138999999997</v>
      </c>
      <c r="E5781">
        <v>-75.158193999999995</v>
      </c>
      <c r="F5781" t="s">
        <v>19929</v>
      </c>
      <c r="G5781">
        <v>282</v>
      </c>
      <c r="H5781">
        <v>4</v>
      </c>
      <c r="I5781" t="s">
        <v>19955</v>
      </c>
      <c r="J5781">
        <v>5</v>
      </c>
      <c r="K5781" t="s">
        <v>19956</v>
      </c>
      <c r="L5781" t="s">
        <v>19957</v>
      </c>
    </row>
    <row r="5782" spans="1:30" x14ac:dyDescent="0.3">
      <c r="A5782" t="s">
        <v>19927</v>
      </c>
      <c r="B5782" t="s">
        <v>19928</v>
      </c>
      <c r="C5782" t="s">
        <v>14</v>
      </c>
      <c r="D5782">
        <v>39.936138999999997</v>
      </c>
      <c r="E5782">
        <v>-75.158193999999995</v>
      </c>
      <c r="F5782" t="s">
        <v>19929</v>
      </c>
      <c r="G5782">
        <v>282</v>
      </c>
      <c r="H5782">
        <v>4</v>
      </c>
      <c r="I5782" t="s">
        <v>19958</v>
      </c>
      <c r="J5782">
        <v>5</v>
      </c>
      <c r="K5782" t="s">
        <v>19959</v>
      </c>
      <c r="L5782" t="s">
        <v>19960</v>
      </c>
    </row>
    <row r="5783" spans="1:30" x14ac:dyDescent="0.3">
      <c r="A5783" t="s">
        <v>19961</v>
      </c>
      <c r="B5783" t="s">
        <v>19962</v>
      </c>
      <c r="C5783" t="s">
        <v>14</v>
      </c>
      <c r="D5783">
        <v>40.122698800000002</v>
      </c>
      <c r="E5783">
        <v>-75.016230899999996</v>
      </c>
      <c r="F5783" t="s">
        <v>19963</v>
      </c>
      <c r="G5783">
        <v>282</v>
      </c>
      <c r="H5783">
        <v>4</v>
      </c>
      <c r="I5783" t="s">
        <v>19964</v>
      </c>
      <c r="J5783">
        <v>3</v>
      </c>
      <c r="K5783" t="s">
        <v>19965</v>
      </c>
      <c r="L5783" t="s">
        <v>2658</v>
      </c>
    </row>
    <row r="5784" spans="1:30" x14ac:dyDescent="0.3">
      <c r="A5784" t="s">
        <v>19961</v>
      </c>
      <c r="B5784" t="s">
        <v>19962</v>
      </c>
      <c r="C5784" t="s">
        <v>14</v>
      </c>
      <c r="D5784">
        <v>40.122698800000002</v>
      </c>
      <c r="E5784">
        <v>-75.016230899999996</v>
      </c>
      <c r="F5784" t="s">
        <v>19963</v>
      </c>
      <c r="G5784">
        <v>282</v>
      </c>
      <c r="H5784">
        <v>4</v>
      </c>
      <c r="I5784" t="s">
        <v>19966</v>
      </c>
      <c r="J5784">
        <v>5</v>
      </c>
      <c r="K5784" t="s">
        <v>19967</v>
      </c>
      <c r="L5784" t="s">
        <v>19968</v>
      </c>
      <c r="M5784" t="s">
        <v>19969</v>
      </c>
      <c r="N5784" t="s">
        <v>19970</v>
      </c>
      <c r="O5784" t="s">
        <v>19971</v>
      </c>
      <c r="P5784" t="s">
        <v>19972</v>
      </c>
      <c r="Q5784" t="s">
        <v>19973</v>
      </c>
      <c r="R5784" t="s">
        <v>19974</v>
      </c>
      <c r="S5784" t="s">
        <v>19975</v>
      </c>
      <c r="T5784" t="s">
        <v>19976</v>
      </c>
      <c r="U5784" t="s">
        <v>19977</v>
      </c>
      <c r="V5784" t="s">
        <v>19978</v>
      </c>
      <c r="W5784" t="s">
        <v>19979</v>
      </c>
      <c r="X5784" t="s">
        <v>19980</v>
      </c>
      <c r="Y5784" t="s">
        <v>19981</v>
      </c>
      <c r="Z5784" t="s">
        <v>19982</v>
      </c>
      <c r="AA5784" t="s">
        <v>19983</v>
      </c>
    </row>
    <row r="5785" spans="1:30" x14ac:dyDescent="0.3">
      <c r="A5785" t="s">
        <v>19961</v>
      </c>
      <c r="B5785" t="s">
        <v>19962</v>
      </c>
      <c r="C5785" t="s">
        <v>14</v>
      </c>
      <c r="D5785">
        <v>40.122698800000002</v>
      </c>
      <c r="E5785">
        <v>-75.016230899999996</v>
      </c>
      <c r="F5785" t="s">
        <v>19963</v>
      </c>
      <c r="G5785">
        <v>282</v>
      </c>
      <c r="H5785">
        <v>4</v>
      </c>
      <c r="I5785" t="s">
        <v>19984</v>
      </c>
      <c r="J5785">
        <v>1</v>
      </c>
      <c r="K5785" t="s">
        <v>19985</v>
      </c>
      <c r="L5785" t="s">
        <v>19986</v>
      </c>
    </row>
    <row r="5786" spans="1:30" x14ac:dyDescent="0.3">
      <c r="A5786" t="s">
        <v>19961</v>
      </c>
      <c r="B5786" t="s">
        <v>19962</v>
      </c>
      <c r="C5786" t="s">
        <v>14</v>
      </c>
      <c r="D5786">
        <v>40.122698800000002</v>
      </c>
      <c r="E5786">
        <v>-75.016230899999996</v>
      </c>
      <c r="F5786" t="s">
        <v>19963</v>
      </c>
      <c r="G5786">
        <v>282</v>
      </c>
      <c r="H5786">
        <v>4</v>
      </c>
      <c r="I5786" t="s">
        <v>19987</v>
      </c>
      <c r="J5786">
        <v>5</v>
      </c>
      <c r="K5786" t="s">
        <v>19988</v>
      </c>
      <c r="L5786" t="s">
        <v>19989</v>
      </c>
    </row>
    <row r="5787" spans="1:30" x14ac:dyDescent="0.3">
      <c r="A5787" t="s">
        <v>19961</v>
      </c>
      <c r="B5787" t="s">
        <v>19962</v>
      </c>
      <c r="C5787" t="s">
        <v>14</v>
      </c>
      <c r="D5787">
        <v>40.122698800000002</v>
      </c>
      <c r="E5787">
        <v>-75.016230899999996</v>
      </c>
      <c r="F5787" t="s">
        <v>19963</v>
      </c>
      <c r="G5787">
        <v>282</v>
      </c>
      <c r="H5787">
        <v>4</v>
      </c>
      <c r="I5787" t="s">
        <v>19990</v>
      </c>
      <c r="J5787">
        <v>5</v>
      </c>
      <c r="K5787" t="s">
        <v>19991</v>
      </c>
      <c r="L5787" t="s">
        <v>19992</v>
      </c>
    </row>
    <row r="5788" spans="1:30" x14ac:dyDescent="0.3">
      <c r="A5788" t="s">
        <v>19961</v>
      </c>
      <c r="B5788" t="s">
        <v>19962</v>
      </c>
      <c r="C5788" t="s">
        <v>14</v>
      </c>
      <c r="D5788">
        <v>40.122698800000002</v>
      </c>
      <c r="E5788">
        <v>-75.016230899999996</v>
      </c>
      <c r="F5788" t="s">
        <v>19963</v>
      </c>
      <c r="G5788">
        <v>282</v>
      </c>
      <c r="H5788">
        <v>4</v>
      </c>
      <c r="I5788" t="s">
        <v>19993</v>
      </c>
      <c r="J5788">
        <v>4</v>
      </c>
      <c r="K5788" t="s">
        <v>19994</v>
      </c>
      <c r="L5788" t="s">
        <v>19995</v>
      </c>
    </row>
    <row r="5789" spans="1:30" x14ac:dyDescent="0.3">
      <c r="A5789" t="s">
        <v>19961</v>
      </c>
      <c r="B5789" t="s">
        <v>19962</v>
      </c>
      <c r="C5789" t="s">
        <v>14</v>
      </c>
      <c r="D5789">
        <v>40.122698800000002</v>
      </c>
      <c r="E5789">
        <v>-75.016230899999996</v>
      </c>
      <c r="F5789" t="s">
        <v>19963</v>
      </c>
      <c r="G5789">
        <v>282</v>
      </c>
      <c r="H5789">
        <v>4</v>
      </c>
      <c r="I5789" t="s">
        <v>19996</v>
      </c>
      <c r="J5789">
        <v>5</v>
      </c>
      <c r="K5789" t="s">
        <v>19997</v>
      </c>
      <c r="L5789" t="s">
        <v>19998</v>
      </c>
    </row>
    <row r="5790" spans="1:30" x14ac:dyDescent="0.3">
      <c r="A5790" t="s">
        <v>19961</v>
      </c>
      <c r="B5790" t="s">
        <v>19962</v>
      </c>
      <c r="C5790" t="s">
        <v>14</v>
      </c>
      <c r="D5790">
        <v>40.122698800000002</v>
      </c>
      <c r="E5790">
        <v>-75.016230899999996</v>
      </c>
      <c r="F5790" t="s">
        <v>19963</v>
      </c>
      <c r="G5790">
        <v>282</v>
      </c>
      <c r="H5790">
        <v>4</v>
      </c>
      <c r="I5790" t="s">
        <v>19999</v>
      </c>
      <c r="J5790">
        <v>5</v>
      </c>
      <c r="L5790" t="s">
        <v>9643</v>
      </c>
    </row>
    <row r="5791" spans="1:30" x14ac:dyDescent="0.3">
      <c r="A5791" t="s">
        <v>19961</v>
      </c>
      <c r="B5791" t="s">
        <v>19962</v>
      </c>
      <c r="C5791" t="s">
        <v>14</v>
      </c>
      <c r="D5791">
        <v>40.122698800000002</v>
      </c>
      <c r="E5791">
        <v>-75.016230899999996</v>
      </c>
      <c r="F5791" t="s">
        <v>19963</v>
      </c>
      <c r="G5791">
        <v>282</v>
      </c>
      <c r="H5791">
        <v>4</v>
      </c>
      <c r="I5791" t="s">
        <v>20000</v>
      </c>
      <c r="J5791">
        <v>5</v>
      </c>
      <c r="K5791" t="s">
        <v>20001</v>
      </c>
      <c r="L5791" t="s">
        <v>20002</v>
      </c>
      <c r="M5791" t="s">
        <v>20003</v>
      </c>
      <c r="N5791" t="s">
        <v>20004</v>
      </c>
      <c r="O5791" t="s">
        <v>20005</v>
      </c>
      <c r="P5791" t="s">
        <v>20006</v>
      </c>
      <c r="Q5791" t="s">
        <v>20007</v>
      </c>
      <c r="R5791" t="s">
        <v>20008</v>
      </c>
      <c r="S5791" t="s">
        <v>20009</v>
      </c>
      <c r="T5791" t="s">
        <v>20010</v>
      </c>
      <c r="U5791" t="s">
        <v>20011</v>
      </c>
      <c r="V5791" t="s">
        <v>20012</v>
      </c>
      <c r="W5791" t="s">
        <v>20013</v>
      </c>
      <c r="X5791" t="s">
        <v>20014</v>
      </c>
      <c r="Y5791" t="s">
        <v>20015</v>
      </c>
      <c r="Z5791" t="s">
        <v>20016</v>
      </c>
      <c r="AA5791" t="s">
        <v>20017</v>
      </c>
      <c r="AB5791" t="s">
        <v>20018</v>
      </c>
      <c r="AC5791" t="s">
        <v>20019</v>
      </c>
      <c r="AD5791" t="s">
        <v>20020</v>
      </c>
    </row>
    <row r="5792" spans="1:30" x14ac:dyDescent="0.3">
      <c r="A5792" t="s">
        <v>19961</v>
      </c>
      <c r="B5792" t="s">
        <v>19962</v>
      </c>
      <c r="C5792" t="s">
        <v>14</v>
      </c>
      <c r="D5792">
        <v>40.122698800000002</v>
      </c>
      <c r="E5792">
        <v>-75.016230899999996</v>
      </c>
      <c r="F5792" t="s">
        <v>19963</v>
      </c>
      <c r="G5792">
        <v>282</v>
      </c>
      <c r="H5792">
        <v>4</v>
      </c>
      <c r="I5792" t="s">
        <v>20021</v>
      </c>
      <c r="J5792">
        <v>4</v>
      </c>
      <c r="K5792" t="s">
        <v>20022</v>
      </c>
      <c r="L5792" t="s">
        <v>20023</v>
      </c>
    </row>
    <row r="5793" spans="1:27" x14ac:dyDescent="0.3">
      <c r="A5793" t="s">
        <v>20024</v>
      </c>
      <c r="B5793" t="s">
        <v>20025</v>
      </c>
      <c r="C5793" t="s">
        <v>14</v>
      </c>
      <c r="D5793">
        <v>39.949118800000001</v>
      </c>
      <c r="E5793">
        <v>-75.164844099999996</v>
      </c>
      <c r="F5793" t="s">
        <v>20026</v>
      </c>
      <c r="G5793">
        <v>282</v>
      </c>
      <c r="H5793">
        <v>2.5</v>
      </c>
      <c r="I5793" t="s">
        <v>20027</v>
      </c>
      <c r="J5793">
        <v>1</v>
      </c>
      <c r="K5793" t="s">
        <v>20028</v>
      </c>
      <c r="L5793" t="s">
        <v>20029</v>
      </c>
    </row>
    <row r="5794" spans="1:27" x14ac:dyDescent="0.3">
      <c r="A5794" t="s">
        <v>20024</v>
      </c>
      <c r="B5794" t="s">
        <v>20025</v>
      </c>
      <c r="C5794" t="s">
        <v>14</v>
      </c>
      <c r="D5794">
        <v>39.949118800000001</v>
      </c>
      <c r="E5794">
        <v>-75.164844099999996</v>
      </c>
      <c r="F5794" t="s">
        <v>20026</v>
      </c>
      <c r="G5794">
        <v>282</v>
      </c>
      <c r="H5794">
        <v>2.5</v>
      </c>
      <c r="I5794" t="s">
        <v>20030</v>
      </c>
      <c r="J5794">
        <v>2</v>
      </c>
      <c r="K5794" t="s">
        <v>20031</v>
      </c>
      <c r="L5794" t="s">
        <v>20032</v>
      </c>
    </row>
    <row r="5795" spans="1:27" x14ac:dyDescent="0.3">
      <c r="A5795" t="s">
        <v>20024</v>
      </c>
      <c r="B5795" t="s">
        <v>20025</v>
      </c>
      <c r="C5795" t="s">
        <v>14</v>
      </c>
      <c r="D5795">
        <v>39.949118800000001</v>
      </c>
      <c r="E5795">
        <v>-75.164844099999996</v>
      </c>
      <c r="F5795" t="s">
        <v>20026</v>
      </c>
      <c r="G5795">
        <v>282</v>
      </c>
      <c r="H5795">
        <v>2.5</v>
      </c>
      <c r="I5795" t="s">
        <v>20033</v>
      </c>
      <c r="J5795">
        <v>5</v>
      </c>
      <c r="K5795" t="s">
        <v>20034</v>
      </c>
      <c r="L5795" t="s">
        <v>20035</v>
      </c>
    </row>
    <row r="5796" spans="1:27" x14ac:dyDescent="0.3">
      <c r="A5796" t="s">
        <v>20024</v>
      </c>
      <c r="B5796" t="s">
        <v>20025</v>
      </c>
      <c r="C5796" t="s">
        <v>14</v>
      </c>
      <c r="D5796">
        <v>39.949118800000001</v>
      </c>
      <c r="E5796">
        <v>-75.164844099999996</v>
      </c>
      <c r="F5796" t="s">
        <v>20026</v>
      </c>
      <c r="G5796">
        <v>282</v>
      </c>
      <c r="H5796">
        <v>2.5</v>
      </c>
      <c r="I5796" t="s">
        <v>20036</v>
      </c>
      <c r="J5796">
        <v>3</v>
      </c>
      <c r="K5796" t="s">
        <v>20037</v>
      </c>
      <c r="L5796" t="s">
        <v>20038</v>
      </c>
    </row>
    <row r="5797" spans="1:27" x14ac:dyDescent="0.3">
      <c r="A5797" t="s">
        <v>20024</v>
      </c>
      <c r="B5797" t="s">
        <v>20025</v>
      </c>
      <c r="C5797" t="s">
        <v>14</v>
      </c>
      <c r="D5797">
        <v>39.949118800000001</v>
      </c>
      <c r="E5797">
        <v>-75.164844099999996</v>
      </c>
      <c r="F5797" t="s">
        <v>20026</v>
      </c>
      <c r="G5797">
        <v>282</v>
      </c>
      <c r="H5797">
        <v>2.5</v>
      </c>
      <c r="I5797" t="s">
        <v>20039</v>
      </c>
      <c r="J5797">
        <v>5</v>
      </c>
      <c r="K5797" t="s">
        <v>20040</v>
      </c>
      <c r="L5797" t="s">
        <v>2365</v>
      </c>
    </row>
    <row r="5798" spans="1:27" x14ac:dyDescent="0.3">
      <c r="A5798" t="s">
        <v>20024</v>
      </c>
      <c r="B5798" t="s">
        <v>20025</v>
      </c>
      <c r="C5798" t="s">
        <v>14</v>
      </c>
      <c r="D5798">
        <v>39.949118800000001</v>
      </c>
      <c r="E5798">
        <v>-75.164844099999996</v>
      </c>
      <c r="F5798" t="s">
        <v>20026</v>
      </c>
      <c r="G5798">
        <v>282</v>
      </c>
      <c r="H5798">
        <v>2.5</v>
      </c>
      <c r="I5798" t="s">
        <v>20041</v>
      </c>
      <c r="J5798">
        <v>1</v>
      </c>
      <c r="K5798" t="s">
        <v>20042</v>
      </c>
      <c r="L5798" t="s">
        <v>20043</v>
      </c>
    </row>
    <row r="5799" spans="1:27" x14ac:dyDescent="0.3">
      <c r="A5799" t="s">
        <v>20024</v>
      </c>
      <c r="B5799" t="s">
        <v>20025</v>
      </c>
      <c r="C5799" t="s">
        <v>14</v>
      </c>
      <c r="D5799">
        <v>39.949118800000001</v>
      </c>
      <c r="E5799">
        <v>-75.164844099999996</v>
      </c>
      <c r="F5799" t="s">
        <v>20026</v>
      </c>
      <c r="G5799">
        <v>282</v>
      </c>
      <c r="H5799">
        <v>2.5</v>
      </c>
      <c r="I5799" t="s">
        <v>20044</v>
      </c>
      <c r="J5799">
        <v>1</v>
      </c>
      <c r="K5799" t="s">
        <v>20045</v>
      </c>
      <c r="L5799" t="s">
        <v>20046</v>
      </c>
    </row>
    <row r="5800" spans="1:27" x14ac:dyDescent="0.3">
      <c r="A5800" t="s">
        <v>20024</v>
      </c>
      <c r="B5800" t="s">
        <v>20025</v>
      </c>
      <c r="C5800" t="s">
        <v>14</v>
      </c>
      <c r="D5800">
        <v>39.949118800000001</v>
      </c>
      <c r="E5800">
        <v>-75.164844099999996</v>
      </c>
      <c r="F5800" t="s">
        <v>20026</v>
      </c>
      <c r="G5800">
        <v>282</v>
      </c>
      <c r="H5800">
        <v>2.5</v>
      </c>
      <c r="I5800" t="s">
        <v>20047</v>
      </c>
      <c r="J5800">
        <v>3</v>
      </c>
      <c r="K5800" t="s">
        <v>20048</v>
      </c>
      <c r="L5800" t="s">
        <v>2823</v>
      </c>
    </row>
    <row r="5801" spans="1:27" x14ac:dyDescent="0.3">
      <c r="A5801" t="s">
        <v>20024</v>
      </c>
      <c r="B5801" t="s">
        <v>20025</v>
      </c>
      <c r="C5801" t="s">
        <v>14</v>
      </c>
      <c r="D5801">
        <v>39.949118800000001</v>
      </c>
      <c r="E5801">
        <v>-75.164844099999996</v>
      </c>
      <c r="F5801" t="s">
        <v>20026</v>
      </c>
      <c r="G5801">
        <v>282</v>
      </c>
      <c r="H5801">
        <v>2.5</v>
      </c>
      <c r="I5801" t="s">
        <v>20049</v>
      </c>
      <c r="J5801">
        <v>2</v>
      </c>
      <c r="K5801" t="s">
        <v>20050</v>
      </c>
      <c r="L5801" t="s">
        <v>20051</v>
      </c>
      <c r="M5801" t="s">
        <v>20052</v>
      </c>
      <c r="N5801" t="s">
        <v>20053</v>
      </c>
      <c r="O5801" t="s">
        <v>20054</v>
      </c>
      <c r="P5801" t="s">
        <v>20055</v>
      </c>
      <c r="Q5801" t="s">
        <v>20056</v>
      </c>
      <c r="R5801" t="s">
        <v>20057</v>
      </c>
      <c r="S5801" t="s">
        <v>20058</v>
      </c>
      <c r="T5801" t="s">
        <v>20059</v>
      </c>
      <c r="U5801" t="s">
        <v>20060</v>
      </c>
      <c r="V5801" t="s">
        <v>20061</v>
      </c>
      <c r="W5801" t="s">
        <v>20062</v>
      </c>
      <c r="X5801" t="s">
        <v>20063</v>
      </c>
      <c r="Y5801" t="s">
        <v>20064</v>
      </c>
      <c r="Z5801" t="s">
        <v>20065</v>
      </c>
      <c r="AA5801" t="s">
        <v>20066</v>
      </c>
    </row>
    <row r="5802" spans="1:27" x14ac:dyDescent="0.3">
      <c r="A5802" t="s">
        <v>20024</v>
      </c>
      <c r="B5802" t="s">
        <v>20025</v>
      </c>
      <c r="C5802" t="s">
        <v>14</v>
      </c>
      <c r="D5802">
        <v>39.949118800000001</v>
      </c>
      <c r="E5802">
        <v>-75.164844099999996</v>
      </c>
      <c r="F5802" t="s">
        <v>20026</v>
      </c>
      <c r="G5802">
        <v>282</v>
      </c>
      <c r="H5802">
        <v>2.5</v>
      </c>
      <c r="I5802" t="s">
        <v>20067</v>
      </c>
      <c r="J5802">
        <v>2</v>
      </c>
      <c r="L5802" t="s">
        <v>20068</v>
      </c>
    </row>
    <row r="5803" spans="1:27" x14ac:dyDescent="0.3">
      <c r="A5803" t="s">
        <v>20069</v>
      </c>
      <c r="B5803" t="s">
        <v>20070</v>
      </c>
      <c r="C5803" t="s">
        <v>14</v>
      </c>
      <c r="D5803">
        <v>39.950895618600001</v>
      </c>
      <c r="E5803">
        <v>-75.178367123000001</v>
      </c>
      <c r="F5803" t="s">
        <v>20071</v>
      </c>
      <c r="G5803">
        <v>282</v>
      </c>
      <c r="H5803">
        <v>4</v>
      </c>
      <c r="I5803" t="s">
        <v>20072</v>
      </c>
      <c r="J5803">
        <v>3</v>
      </c>
      <c r="K5803" t="s">
        <v>20073</v>
      </c>
      <c r="L5803" t="s">
        <v>20074</v>
      </c>
    </row>
    <row r="5804" spans="1:27" x14ac:dyDescent="0.3">
      <c r="A5804" t="s">
        <v>20069</v>
      </c>
      <c r="B5804" t="s">
        <v>20070</v>
      </c>
      <c r="C5804" t="s">
        <v>14</v>
      </c>
      <c r="D5804">
        <v>39.950895618600001</v>
      </c>
      <c r="E5804">
        <v>-75.178367123000001</v>
      </c>
      <c r="F5804" t="s">
        <v>20071</v>
      </c>
      <c r="G5804">
        <v>282</v>
      </c>
      <c r="H5804">
        <v>4</v>
      </c>
      <c r="I5804" t="s">
        <v>20075</v>
      </c>
      <c r="J5804">
        <v>3</v>
      </c>
      <c r="K5804" t="s">
        <v>20076</v>
      </c>
      <c r="L5804" t="s">
        <v>20077</v>
      </c>
    </row>
    <row r="5805" spans="1:27" x14ac:dyDescent="0.3">
      <c r="A5805" t="s">
        <v>20069</v>
      </c>
      <c r="B5805" t="s">
        <v>20070</v>
      </c>
      <c r="C5805" t="s">
        <v>14</v>
      </c>
      <c r="D5805">
        <v>39.950895618600001</v>
      </c>
      <c r="E5805">
        <v>-75.178367123000001</v>
      </c>
      <c r="F5805" t="s">
        <v>20071</v>
      </c>
      <c r="G5805">
        <v>282</v>
      </c>
      <c r="H5805">
        <v>4</v>
      </c>
      <c r="I5805" t="s">
        <v>20078</v>
      </c>
      <c r="J5805">
        <v>5</v>
      </c>
      <c r="K5805" t="s">
        <v>20079</v>
      </c>
      <c r="L5805" t="s">
        <v>20080</v>
      </c>
    </row>
    <row r="5806" spans="1:27" x14ac:dyDescent="0.3">
      <c r="A5806" t="s">
        <v>20069</v>
      </c>
      <c r="B5806" t="s">
        <v>20070</v>
      </c>
      <c r="C5806" t="s">
        <v>14</v>
      </c>
      <c r="D5806">
        <v>39.950895618600001</v>
      </c>
      <c r="E5806">
        <v>-75.178367123000001</v>
      </c>
      <c r="F5806" t="s">
        <v>20071</v>
      </c>
      <c r="G5806">
        <v>282</v>
      </c>
      <c r="H5806">
        <v>4</v>
      </c>
      <c r="I5806" t="s">
        <v>20081</v>
      </c>
      <c r="J5806">
        <v>4</v>
      </c>
      <c r="K5806" t="s">
        <v>20082</v>
      </c>
      <c r="L5806" t="s">
        <v>18592</v>
      </c>
    </row>
    <row r="5807" spans="1:27" x14ac:dyDescent="0.3">
      <c r="A5807" t="s">
        <v>20069</v>
      </c>
      <c r="B5807" t="s">
        <v>20070</v>
      </c>
      <c r="C5807" t="s">
        <v>14</v>
      </c>
      <c r="D5807">
        <v>39.950895618600001</v>
      </c>
      <c r="E5807">
        <v>-75.178367123000001</v>
      </c>
      <c r="F5807" t="s">
        <v>20071</v>
      </c>
      <c r="G5807">
        <v>282</v>
      </c>
      <c r="H5807">
        <v>4</v>
      </c>
      <c r="I5807" t="s">
        <v>20083</v>
      </c>
      <c r="J5807">
        <v>5</v>
      </c>
      <c r="K5807" t="s">
        <v>20084</v>
      </c>
      <c r="L5807" t="s">
        <v>20085</v>
      </c>
    </row>
    <row r="5808" spans="1:27" x14ac:dyDescent="0.3">
      <c r="A5808" t="s">
        <v>20069</v>
      </c>
      <c r="B5808" t="s">
        <v>20070</v>
      </c>
      <c r="C5808" t="s">
        <v>14</v>
      </c>
      <c r="D5808">
        <v>39.950895618600001</v>
      </c>
      <c r="E5808">
        <v>-75.178367123000001</v>
      </c>
      <c r="F5808" t="s">
        <v>20071</v>
      </c>
      <c r="G5808">
        <v>282</v>
      </c>
      <c r="H5808">
        <v>4</v>
      </c>
      <c r="I5808" t="s">
        <v>20086</v>
      </c>
      <c r="J5808">
        <v>1</v>
      </c>
      <c r="K5808" t="s">
        <v>20087</v>
      </c>
      <c r="L5808" t="s">
        <v>13211</v>
      </c>
    </row>
    <row r="5809" spans="1:12" x14ac:dyDescent="0.3">
      <c r="A5809" t="s">
        <v>20069</v>
      </c>
      <c r="B5809" t="s">
        <v>20070</v>
      </c>
      <c r="C5809" t="s">
        <v>14</v>
      </c>
      <c r="D5809">
        <v>39.950895618600001</v>
      </c>
      <c r="E5809">
        <v>-75.178367123000001</v>
      </c>
      <c r="F5809" t="s">
        <v>20071</v>
      </c>
      <c r="G5809">
        <v>282</v>
      </c>
      <c r="H5809">
        <v>4</v>
      </c>
      <c r="I5809" t="s">
        <v>20088</v>
      </c>
      <c r="J5809">
        <v>2</v>
      </c>
      <c r="K5809" t="s">
        <v>20089</v>
      </c>
      <c r="L5809" t="s">
        <v>18571</v>
      </c>
    </row>
    <row r="5810" spans="1:12" x14ac:dyDescent="0.3">
      <c r="A5810" t="s">
        <v>20069</v>
      </c>
      <c r="B5810" t="s">
        <v>20070</v>
      </c>
      <c r="C5810" t="s">
        <v>14</v>
      </c>
      <c r="D5810">
        <v>39.950895618600001</v>
      </c>
      <c r="E5810">
        <v>-75.178367123000001</v>
      </c>
      <c r="F5810" t="s">
        <v>20071</v>
      </c>
      <c r="G5810">
        <v>282</v>
      </c>
      <c r="H5810">
        <v>4</v>
      </c>
      <c r="I5810" t="s">
        <v>20090</v>
      </c>
      <c r="J5810">
        <v>5</v>
      </c>
      <c r="L5810" t="s">
        <v>20091</v>
      </c>
    </row>
    <row r="5811" spans="1:12" x14ac:dyDescent="0.3">
      <c r="A5811" t="s">
        <v>20069</v>
      </c>
      <c r="B5811" t="s">
        <v>20070</v>
      </c>
      <c r="C5811" t="s">
        <v>14</v>
      </c>
      <c r="D5811">
        <v>39.950895618600001</v>
      </c>
      <c r="E5811">
        <v>-75.178367123000001</v>
      </c>
      <c r="F5811" t="s">
        <v>20071</v>
      </c>
      <c r="G5811">
        <v>282</v>
      </c>
      <c r="H5811">
        <v>4</v>
      </c>
      <c r="I5811" t="s">
        <v>20092</v>
      </c>
      <c r="J5811">
        <v>5</v>
      </c>
      <c r="K5811" t="s">
        <v>20093</v>
      </c>
      <c r="L5811" t="s">
        <v>20094</v>
      </c>
    </row>
    <row r="5812" spans="1:12" x14ac:dyDescent="0.3">
      <c r="A5812" t="s">
        <v>20069</v>
      </c>
      <c r="B5812" t="s">
        <v>20070</v>
      </c>
      <c r="C5812" t="s">
        <v>14</v>
      </c>
      <c r="D5812">
        <v>39.950895618600001</v>
      </c>
      <c r="E5812">
        <v>-75.178367123000001</v>
      </c>
      <c r="F5812" t="s">
        <v>20071</v>
      </c>
      <c r="G5812">
        <v>282</v>
      </c>
      <c r="H5812">
        <v>4</v>
      </c>
      <c r="I5812" t="s">
        <v>20095</v>
      </c>
      <c r="J5812">
        <v>5</v>
      </c>
      <c r="L5812" t="s">
        <v>20096</v>
      </c>
    </row>
    <row r="5813" spans="1:12" x14ac:dyDescent="0.3">
      <c r="A5813" t="s">
        <v>20097</v>
      </c>
      <c r="B5813" t="s">
        <v>20098</v>
      </c>
      <c r="C5813" t="s">
        <v>14</v>
      </c>
      <c r="D5813">
        <v>39.930395099999998</v>
      </c>
      <c r="E5813">
        <v>-75.149556200000006</v>
      </c>
      <c r="F5813" t="s">
        <v>20099</v>
      </c>
      <c r="G5813">
        <v>280</v>
      </c>
      <c r="H5813">
        <v>4</v>
      </c>
      <c r="I5813" t="s">
        <v>20100</v>
      </c>
      <c r="J5813">
        <v>3</v>
      </c>
      <c r="K5813" t="s">
        <v>20101</v>
      </c>
      <c r="L5813" t="s">
        <v>20102</v>
      </c>
    </row>
    <row r="5814" spans="1:12" x14ac:dyDescent="0.3">
      <c r="A5814" t="s">
        <v>20097</v>
      </c>
      <c r="B5814" t="s">
        <v>20098</v>
      </c>
      <c r="C5814" t="s">
        <v>14</v>
      </c>
      <c r="D5814">
        <v>39.930395099999998</v>
      </c>
      <c r="E5814">
        <v>-75.149556200000006</v>
      </c>
      <c r="F5814" t="s">
        <v>20099</v>
      </c>
      <c r="G5814">
        <v>280</v>
      </c>
      <c r="H5814">
        <v>4</v>
      </c>
      <c r="I5814" t="s">
        <v>20103</v>
      </c>
      <c r="J5814">
        <v>4</v>
      </c>
      <c r="K5814" t="s">
        <v>20104</v>
      </c>
      <c r="L5814" t="s">
        <v>20105</v>
      </c>
    </row>
    <row r="5815" spans="1:12" x14ac:dyDescent="0.3">
      <c r="A5815" t="s">
        <v>20097</v>
      </c>
      <c r="B5815" t="s">
        <v>20098</v>
      </c>
      <c r="C5815" t="s">
        <v>14</v>
      </c>
      <c r="D5815">
        <v>39.930395099999998</v>
      </c>
      <c r="E5815">
        <v>-75.149556200000006</v>
      </c>
      <c r="F5815" t="s">
        <v>20099</v>
      </c>
      <c r="G5815">
        <v>280</v>
      </c>
      <c r="H5815">
        <v>4</v>
      </c>
      <c r="I5815" t="s">
        <v>20106</v>
      </c>
      <c r="J5815">
        <v>5</v>
      </c>
      <c r="K5815" t="s">
        <v>20107</v>
      </c>
      <c r="L5815" t="s">
        <v>20108</v>
      </c>
    </row>
    <row r="5816" spans="1:12" x14ac:dyDescent="0.3">
      <c r="A5816" t="s">
        <v>20097</v>
      </c>
      <c r="B5816" t="s">
        <v>20098</v>
      </c>
      <c r="C5816" t="s">
        <v>14</v>
      </c>
      <c r="D5816">
        <v>39.930395099999998</v>
      </c>
      <c r="E5816">
        <v>-75.149556200000006</v>
      </c>
      <c r="F5816" t="s">
        <v>20099</v>
      </c>
      <c r="G5816">
        <v>280</v>
      </c>
      <c r="H5816">
        <v>4</v>
      </c>
      <c r="I5816" t="s">
        <v>20109</v>
      </c>
      <c r="J5816">
        <v>5</v>
      </c>
      <c r="K5816" t="s">
        <v>20110</v>
      </c>
      <c r="L5816" t="s">
        <v>20111</v>
      </c>
    </row>
    <row r="5817" spans="1:12" x14ac:dyDescent="0.3">
      <c r="A5817" t="s">
        <v>20097</v>
      </c>
      <c r="B5817" t="s">
        <v>20098</v>
      </c>
      <c r="C5817" t="s">
        <v>14</v>
      </c>
      <c r="D5817">
        <v>39.930395099999998</v>
      </c>
      <c r="E5817">
        <v>-75.149556200000006</v>
      </c>
      <c r="F5817" t="s">
        <v>20099</v>
      </c>
      <c r="G5817">
        <v>280</v>
      </c>
      <c r="H5817">
        <v>4</v>
      </c>
      <c r="I5817" t="s">
        <v>20112</v>
      </c>
      <c r="J5817">
        <v>5</v>
      </c>
      <c r="L5817" t="s">
        <v>20113</v>
      </c>
    </row>
    <row r="5818" spans="1:12" x14ac:dyDescent="0.3">
      <c r="A5818" t="s">
        <v>20097</v>
      </c>
      <c r="B5818" t="s">
        <v>20098</v>
      </c>
      <c r="C5818" t="s">
        <v>14</v>
      </c>
      <c r="D5818">
        <v>39.930395099999998</v>
      </c>
      <c r="E5818">
        <v>-75.149556200000006</v>
      </c>
      <c r="F5818" t="s">
        <v>20099</v>
      </c>
      <c r="G5818">
        <v>280</v>
      </c>
      <c r="H5818">
        <v>4</v>
      </c>
      <c r="I5818" t="s">
        <v>20114</v>
      </c>
      <c r="J5818">
        <v>4</v>
      </c>
      <c r="K5818" t="s">
        <v>20115</v>
      </c>
      <c r="L5818" t="s">
        <v>10450</v>
      </c>
    </row>
    <row r="5819" spans="1:12" x14ac:dyDescent="0.3">
      <c r="A5819" t="s">
        <v>20097</v>
      </c>
      <c r="B5819" t="s">
        <v>20098</v>
      </c>
      <c r="C5819" t="s">
        <v>14</v>
      </c>
      <c r="D5819">
        <v>39.930395099999998</v>
      </c>
      <c r="E5819">
        <v>-75.149556200000006</v>
      </c>
      <c r="F5819" t="s">
        <v>20099</v>
      </c>
      <c r="G5819">
        <v>280</v>
      </c>
      <c r="H5819">
        <v>4</v>
      </c>
      <c r="I5819" t="s">
        <v>20116</v>
      </c>
      <c r="J5819">
        <v>3</v>
      </c>
      <c r="K5819" t="s">
        <v>20117</v>
      </c>
      <c r="L5819" t="s">
        <v>11250</v>
      </c>
    </row>
    <row r="5820" spans="1:12" x14ac:dyDescent="0.3">
      <c r="A5820" t="s">
        <v>20097</v>
      </c>
      <c r="B5820" t="s">
        <v>20098</v>
      </c>
      <c r="C5820" t="s">
        <v>14</v>
      </c>
      <c r="D5820">
        <v>39.930395099999998</v>
      </c>
      <c r="E5820">
        <v>-75.149556200000006</v>
      </c>
      <c r="F5820" t="s">
        <v>20099</v>
      </c>
      <c r="G5820">
        <v>280</v>
      </c>
      <c r="H5820">
        <v>4</v>
      </c>
      <c r="I5820" t="s">
        <v>20118</v>
      </c>
      <c r="J5820">
        <v>4</v>
      </c>
      <c r="K5820" t="s">
        <v>20119</v>
      </c>
      <c r="L5820" t="s">
        <v>20120</v>
      </c>
    </row>
    <row r="5821" spans="1:12" x14ac:dyDescent="0.3">
      <c r="A5821" t="s">
        <v>20097</v>
      </c>
      <c r="B5821" t="s">
        <v>20098</v>
      </c>
      <c r="C5821" t="s">
        <v>14</v>
      </c>
      <c r="D5821">
        <v>39.930395099999998</v>
      </c>
      <c r="E5821">
        <v>-75.149556200000006</v>
      </c>
      <c r="F5821" t="s">
        <v>20099</v>
      </c>
      <c r="G5821">
        <v>280</v>
      </c>
      <c r="H5821">
        <v>4</v>
      </c>
      <c r="I5821" t="s">
        <v>20121</v>
      </c>
      <c r="J5821">
        <v>5</v>
      </c>
      <c r="L5821" t="s">
        <v>20122</v>
      </c>
    </row>
    <row r="5822" spans="1:12" x14ac:dyDescent="0.3">
      <c r="A5822" t="s">
        <v>20097</v>
      </c>
      <c r="B5822" t="s">
        <v>20098</v>
      </c>
      <c r="C5822" t="s">
        <v>14</v>
      </c>
      <c r="D5822">
        <v>39.930395099999998</v>
      </c>
      <c r="E5822">
        <v>-75.149556200000006</v>
      </c>
      <c r="F5822" t="s">
        <v>20099</v>
      </c>
      <c r="G5822">
        <v>280</v>
      </c>
      <c r="H5822">
        <v>4</v>
      </c>
      <c r="I5822" t="s">
        <v>20123</v>
      </c>
      <c r="J5822">
        <v>5</v>
      </c>
      <c r="K5822" t="s">
        <v>20124</v>
      </c>
      <c r="L5822" t="s">
        <v>20125</v>
      </c>
    </row>
    <row r="5823" spans="1:12" x14ac:dyDescent="0.3">
      <c r="A5823" t="s">
        <v>20126</v>
      </c>
      <c r="B5823" t="s">
        <v>20127</v>
      </c>
      <c r="C5823" t="s">
        <v>14</v>
      </c>
      <c r="D5823">
        <v>39.9487051045</v>
      </c>
      <c r="E5823">
        <v>-75.153159692499997</v>
      </c>
      <c r="F5823" t="s">
        <v>20128</v>
      </c>
      <c r="G5823">
        <v>280</v>
      </c>
      <c r="H5823">
        <v>4.5</v>
      </c>
      <c r="I5823" t="s">
        <v>20129</v>
      </c>
      <c r="J5823">
        <v>4</v>
      </c>
      <c r="K5823" t="s">
        <v>20130</v>
      </c>
      <c r="L5823" t="s">
        <v>20131</v>
      </c>
    </row>
    <row r="5824" spans="1:12" x14ac:dyDescent="0.3">
      <c r="A5824" t="s">
        <v>20126</v>
      </c>
      <c r="B5824" t="s">
        <v>20127</v>
      </c>
      <c r="C5824" t="s">
        <v>14</v>
      </c>
      <c r="D5824">
        <v>39.9487051045</v>
      </c>
      <c r="E5824">
        <v>-75.153159692499997</v>
      </c>
      <c r="F5824" t="s">
        <v>20128</v>
      </c>
      <c r="G5824">
        <v>280</v>
      </c>
      <c r="H5824">
        <v>4.5</v>
      </c>
      <c r="I5824" t="s">
        <v>20132</v>
      </c>
      <c r="J5824">
        <v>5</v>
      </c>
      <c r="K5824" t="s">
        <v>20133</v>
      </c>
      <c r="L5824" t="s">
        <v>20134</v>
      </c>
    </row>
    <row r="5825" spans="1:16" x14ac:dyDescent="0.3">
      <c r="A5825" t="s">
        <v>20126</v>
      </c>
      <c r="B5825" t="s">
        <v>20127</v>
      </c>
      <c r="C5825" t="s">
        <v>14</v>
      </c>
      <c r="D5825">
        <v>39.9487051045</v>
      </c>
      <c r="E5825">
        <v>-75.153159692499997</v>
      </c>
      <c r="F5825" t="s">
        <v>20128</v>
      </c>
      <c r="G5825">
        <v>280</v>
      </c>
      <c r="H5825">
        <v>4.5</v>
      </c>
      <c r="I5825" t="s">
        <v>20135</v>
      </c>
      <c r="J5825">
        <v>5</v>
      </c>
      <c r="K5825" t="s">
        <v>20136</v>
      </c>
      <c r="L5825" t="s">
        <v>20137</v>
      </c>
    </row>
    <row r="5826" spans="1:16" x14ac:dyDescent="0.3">
      <c r="A5826" t="s">
        <v>20126</v>
      </c>
      <c r="B5826" t="s">
        <v>20127</v>
      </c>
      <c r="C5826" t="s">
        <v>14</v>
      </c>
      <c r="D5826">
        <v>39.9487051045</v>
      </c>
      <c r="E5826">
        <v>-75.153159692499997</v>
      </c>
      <c r="F5826" t="s">
        <v>20128</v>
      </c>
      <c r="G5826">
        <v>280</v>
      </c>
      <c r="H5826">
        <v>4.5</v>
      </c>
      <c r="I5826" t="s">
        <v>20138</v>
      </c>
      <c r="J5826">
        <v>4</v>
      </c>
      <c r="L5826" t="s">
        <v>20139</v>
      </c>
    </row>
    <row r="5827" spans="1:16" x14ac:dyDescent="0.3">
      <c r="A5827" t="s">
        <v>20126</v>
      </c>
      <c r="B5827" t="s">
        <v>20127</v>
      </c>
      <c r="C5827" t="s">
        <v>14</v>
      </c>
      <c r="D5827">
        <v>39.9487051045</v>
      </c>
      <c r="E5827">
        <v>-75.153159692499997</v>
      </c>
      <c r="F5827" t="s">
        <v>20128</v>
      </c>
      <c r="G5827">
        <v>280</v>
      </c>
      <c r="H5827">
        <v>4.5</v>
      </c>
      <c r="I5827" t="s">
        <v>20140</v>
      </c>
      <c r="J5827">
        <v>5</v>
      </c>
      <c r="K5827" t="s">
        <v>20141</v>
      </c>
      <c r="L5827" t="s">
        <v>20142</v>
      </c>
    </row>
    <row r="5828" spans="1:16" x14ac:dyDescent="0.3">
      <c r="A5828" t="s">
        <v>20126</v>
      </c>
      <c r="B5828" t="s">
        <v>20127</v>
      </c>
      <c r="C5828" t="s">
        <v>14</v>
      </c>
      <c r="D5828">
        <v>39.9487051045</v>
      </c>
      <c r="E5828">
        <v>-75.153159692499997</v>
      </c>
      <c r="F5828" t="s">
        <v>20128</v>
      </c>
      <c r="G5828">
        <v>280</v>
      </c>
      <c r="H5828">
        <v>4.5</v>
      </c>
      <c r="I5828" t="s">
        <v>20143</v>
      </c>
      <c r="J5828">
        <v>5</v>
      </c>
      <c r="L5828" t="s">
        <v>20144</v>
      </c>
    </row>
    <row r="5829" spans="1:16" x14ac:dyDescent="0.3">
      <c r="A5829" t="s">
        <v>20126</v>
      </c>
      <c r="B5829" t="s">
        <v>20127</v>
      </c>
      <c r="C5829" t="s">
        <v>14</v>
      </c>
      <c r="D5829">
        <v>39.9487051045</v>
      </c>
      <c r="E5829">
        <v>-75.153159692499997</v>
      </c>
      <c r="F5829" t="s">
        <v>20128</v>
      </c>
      <c r="G5829">
        <v>280</v>
      </c>
      <c r="H5829">
        <v>4.5</v>
      </c>
      <c r="I5829" t="s">
        <v>20145</v>
      </c>
      <c r="J5829">
        <v>5</v>
      </c>
      <c r="L5829" t="s">
        <v>20146</v>
      </c>
    </row>
    <row r="5830" spans="1:16" x14ac:dyDescent="0.3">
      <c r="A5830" t="s">
        <v>20126</v>
      </c>
      <c r="B5830" t="s">
        <v>20127</v>
      </c>
      <c r="C5830" t="s">
        <v>14</v>
      </c>
      <c r="D5830">
        <v>39.9487051045</v>
      </c>
      <c r="E5830">
        <v>-75.153159692499997</v>
      </c>
      <c r="F5830" t="s">
        <v>20128</v>
      </c>
      <c r="G5830">
        <v>280</v>
      </c>
      <c r="H5830">
        <v>4.5</v>
      </c>
      <c r="I5830" t="s">
        <v>20147</v>
      </c>
      <c r="J5830">
        <v>5</v>
      </c>
      <c r="K5830" t="s">
        <v>20148</v>
      </c>
      <c r="L5830" t="s">
        <v>20149</v>
      </c>
    </row>
    <row r="5831" spans="1:16" x14ac:dyDescent="0.3">
      <c r="A5831" t="s">
        <v>20126</v>
      </c>
      <c r="B5831" t="s">
        <v>20127</v>
      </c>
      <c r="C5831" t="s">
        <v>14</v>
      </c>
      <c r="D5831">
        <v>39.9487051045</v>
      </c>
      <c r="E5831">
        <v>-75.153159692499997</v>
      </c>
      <c r="F5831" t="s">
        <v>20128</v>
      </c>
      <c r="G5831">
        <v>280</v>
      </c>
      <c r="H5831">
        <v>4.5</v>
      </c>
      <c r="I5831" t="s">
        <v>20150</v>
      </c>
      <c r="J5831">
        <v>5</v>
      </c>
      <c r="L5831" t="s">
        <v>20151</v>
      </c>
    </row>
    <row r="5832" spans="1:16" x14ac:dyDescent="0.3">
      <c r="A5832" t="s">
        <v>20126</v>
      </c>
      <c r="B5832" t="s">
        <v>20127</v>
      </c>
      <c r="C5832" t="s">
        <v>14</v>
      </c>
      <c r="D5832">
        <v>39.9487051045</v>
      </c>
      <c r="E5832">
        <v>-75.153159692499997</v>
      </c>
      <c r="F5832" t="s">
        <v>20128</v>
      </c>
      <c r="G5832">
        <v>280</v>
      </c>
      <c r="H5832">
        <v>4.5</v>
      </c>
      <c r="I5832" t="s">
        <v>20152</v>
      </c>
      <c r="J5832">
        <v>5</v>
      </c>
      <c r="K5832" t="s">
        <v>20153</v>
      </c>
      <c r="L5832" t="s">
        <v>20154</v>
      </c>
    </row>
    <row r="5833" spans="1:16" x14ac:dyDescent="0.3">
      <c r="A5833" t="s">
        <v>20155</v>
      </c>
      <c r="B5833" t="s">
        <v>20156</v>
      </c>
      <c r="C5833" t="s">
        <v>14</v>
      </c>
      <c r="D5833">
        <v>39.949369500000003</v>
      </c>
      <c r="E5833">
        <v>-75.167566600000001</v>
      </c>
      <c r="F5833" t="s">
        <v>20157</v>
      </c>
      <c r="G5833">
        <v>279</v>
      </c>
      <c r="H5833">
        <v>4.5</v>
      </c>
      <c r="I5833" t="s">
        <v>20158</v>
      </c>
      <c r="J5833">
        <v>5</v>
      </c>
      <c r="K5833" t="s">
        <v>20159</v>
      </c>
      <c r="L5833" t="s">
        <v>20160</v>
      </c>
    </row>
    <row r="5834" spans="1:16" x14ac:dyDescent="0.3">
      <c r="A5834" t="s">
        <v>20155</v>
      </c>
      <c r="B5834" t="s">
        <v>20156</v>
      </c>
      <c r="C5834" t="s">
        <v>14</v>
      </c>
      <c r="D5834">
        <v>39.949369500000003</v>
      </c>
      <c r="E5834">
        <v>-75.167566600000001</v>
      </c>
      <c r="F5834" t="s">
        <v>20157</v>
      </c>
      <c r="G5834">
        <v>279</v>
      </c>
      <c r="H5834">
        <v>4.5</v>
      </c>
      <c r="I5834" t="s">
        <v>20161</v>
      </c>
      <c r="J5834">
        <v>5</v>
      </c>
      <c r="K5834" t="s">
        <v>20162</v>
      </c>
      <c r="L5834" t="s">
        <v>20163</v>
      </c>
    </row>
    <row r="5835" spans="1:16" x14ac:dyDescent="0.3">
      <c r="A5835" t="s">
        <v>20155</v>
      </c>
      <c r="B5835" t="s">
        <v>20156</v>
      </c>
      <c r="C5835" t="s">
        <v>14</v>
      </c>
      <c r="D5835">
        <v>39.949369500000003</v>
      </c>
      <c r="E5835">
        <v>-75.167566600000001</v>
      </c>
      <c r="F5835" t="s">
        <v>20157</v>
      </c>
      <c r="G5835">
        <v>279</v>
      </c>
      <c r="H5835">
        <v>4.5</v>
      </c>
      <c r="I5835" t="s">
        <v>20164</v>
      </c>
      <c r="J5835">
        <v>4</v>
      </c>
      <c r="K5835" t="s">
        <v>20165</v>
      </c>
      <c r="L5835" t="s">
        <v>20166</v>
      </c>
      <c r="M5835" t="s">
        <v>20167</v>
      </c>
      <c r="N5835" t="s">
        <v>20168</v>
      </c>
      <c r="O5835" t="s">
        <v>20169</v>
      </c>
      <c r="P5835" t="s">
        <v>20170</v>
      </c>
    </row>
    <row r="5836" spans="1:16" x14ac:dyDescent="0.3">
      <c r="A5836" t="s">
        <v>20155</v>
      </c>
      <c r="B5836" t="s">
        <v>20156</v>
      </c>
      <c r="C5836" t="s">
        <v>14</v>
      </c>
      <c r="D5836">
        <v>39.949369500000003</v>
      </c>
      <c r="E5836">
        <v>-75.167566600000001</v>
      </c>
      <c r="F5836" t="s">
        <v>20157</v>
      </c>
      <c r="G5836">
        <v>279</v>
      </c>
      <c r="H5836">
        <v>4.5</v>
      </c>
      <c r="I5836" t="s">
        <v>20171</v>
      </c>
      <c r="J5836">
        <v>5</v>
      </c>
      <c r="L5836" t="s">
        <v>20172</v>
      </c>
    </row>
    <row r="5837" spans="1:16" x14ac:dyDescent="0.3">
      <c r="A5837" t="s">
        <v>20155</v>
      </c>
      <c r="B5837" t="s">
        <v>20156</v>
      </c>
      <c r="C5837" t="s">
        <v>14</v>
      </c>
      <c r="D5837">
        <v>39.949369500000003</v>
      </c>
      <c r="E5837">
        <v>-75.167566600000001</v>
      </c>
      <c r="F5837" t="s">
        <v>20157</v>
      </c>
      <c r="G5837">
        <v>279</v>
      </c>
      <c r="H5837">
        <v>4.5</v>
      </c>
      <c r="I5837" t="s">
        <v>20173</v>
      </c>
      <c r="J5837">
        <v>5</v>
      </c>
      <c r="K5837" t="s">
        <v>20174</v>
      </c>
      <c r="L5837" t="s">
        <v>20175</v>
      </c>
    </row>
    <row r="5838" spans="1:16" x14ac:dyDescent="0.3">
      <c r="A5838" t="s">
        <v>20155</v>
      </c>
      <c r="B5838" t="s">
        <v>20156</v>
      </c>
      <c r="C5838" t="s">
        <v>14</v>
      </c>
      <c r="D5838">
        <v>39.949369500000003</v>
      </c>
      <c r="E5838">
        <v>-75.167566600000001</v>
      </c>
      <c r="F5838" t="s">
        <v>20157</v>
      </c>
      <c r="G5838">
        <v>279</v>
      </c>
      <c r="H5838">
        <v>4.5</v>
      </c>
      <c r="I5838" t="s">
        <v>20176</v>
      </c>
      <c r="J5838">
        <v>5</v>
      </c>
      <c r="K5838" t="s">
        <v>20177</v>
      </c>
      <c r="L5838" t="s">
        <v>20178</v>
      </c>
    </row>
    <row r="5839" spans="1:16" x14ac:dyDescent="0.3">
      <c r="A5839" t="s">
        <v>20155</v>
      </c>
      <c r="B5839" t="s">
        <v>20156</v>
      </c>
      <c r="C5839" t="s">
        <v>14</v>
      </c>
      <c r="D5839">
        <v>39.949369500000003</v>
      </c>
      <c r="E5839">
        <v>-75.167566600000001</v>
      </c>
      <c r="F5839" t="s">
        <v>20157</v>
      </c>
      <c r="G5839">
        <v>279</v>
      </c>
      <c r="H5839">
        <v>4.5</v>
      </c>
      <c r="I5839" t="s">
        <v>20179</v>
      </c>
      <c r="J5839">
        <v>4</v>
      </c>
      <c r="K5839" t="s">
        <v>20180</v>
      </c>
      <c r="L5839" t="s">
        <v>20181</v>
      </c>
    </row>
    <row r="5840" spans="1:16" x14ac:dyDescent="0.3">
      <c r="A5840" t="s">
        <v>20155</v>
      </c>
      <c r="B5840" t="s">
        <v>20156</v>
      </c>
      <c r="C5840" t="s">
        <v>14</v>
      </c>
      <c r="D5840">
        <v>39.949369500000003</v>
      </c>
      <c r="E5840">
        <v>-75.167566600000001</v>
      </c>
      <c r="F5840" t="s">
        <v>20157</v>
      </c>
      <c r="G5840">
        <v>279</v>
      </c>
      <c r="H5840">
        <v>4.5</v>
      </c>
      <c r="I5840" t="s">
        <v>20182</v>
      </c>
      <c r="J5840">
        <v>5</v>
      </c>
      <c r="K5840" t="s">
        <v>20183</v>
      </c>
      <c r="L5840" t="s">
        <v>16738</v>
      </c>
    </row>
    <row r="5841" spans="1:14" x14ac:dyDescent="0.3">
      <c r="A5841" t="s">
        <v>20155</v>
      </c>
      <c r="B5841" t="s">
        <v>20156</v>
      </c>
      <c r="C5841" t="s">
        <v>14</v>
      </c>
      <c r="D5841">
        <v>39.949369500000003</v>
      </c>
      <c r="E5841">
        <v>-75.167566600000001</v>
      </c>
      <c r="F5841" t="s">
        <v>20157</v>
      </c>
      <c r="G5841">
        <v>279</v>
      </c>
      <c r="H5841">
        <v>4.5</v>
      </c>
      <c r="I5841" t="s">
        <v>20184</v>
      </c>
      <c r="J5841">
        <v>4</v>
      </c>
      <c r="K5841" t="s">
        <v>20185</v>
      </c>
      <c r="L5841" t="s">
        <v>20186</v>
      </c>
    </row>
    <row r="5842" spans="1:14" x14ac:dyDescent="0.3">
      <c r="A5842" t="s">
        <v>20155</v>
      </c>
      <c r="B5842" t="s">
        <v>20156</v>
      </c>
      <c r="C5842" t="s">
        <v>14</v>
      </c>
      <c r="D5842">
        <v>39.949369500000003</v>
      </c>
      <c r="E5842">
        <v>-75.167566600000001</v>
      </c>
      <c r="F5842" t="s">
        <v>20157</v>
      </c>
      <c r="G5842">
        <v>279</v>
      </c>
      <c r="H5842">
        <v>4.5</v>
      </c>
      <c r="I5842" t="s">
        <v>20187</v>
      </c>
      <c r="J5842">
        <v>3</v>
      </c>
      <c r="K5842" t="s">
        <v>20188</v>
      </c>
      <c r="L5842" t="s">
        <v>18436</v>
      </c>
    </row>
    <row r="5843" spans="1:14" x14ac:dyDescent="0.3">
      <c r="A5843" t="s">
        <v>20189</v>
      </c>
      <c r="B5843" t="s">
        <v>20190</v>
      </c>
      <c r="C5843" t="s">
        <v>14</v>
      </c>
      <c r="D5843">
        <v>39.954662900000002</v>
      </c>
      <c r="E5843">
        <v>-75.156161999999995</v>
      </c>
      <c r="F5843" t="s">
        <v>20191</v>
      </c>
      <c r="G5843">
        <v>279</v>
      </c>
      <c r="H5843">
        <v>3.5</v>
      </c>
      <c r="I5843" t="s">
        <v>20192</v>
      </c>
      <c r="J5843">
        <v>3</v>
      </c>
      <c r="K5843" t="s">
        <v>20193</v>
      </c>
      <c r="L5843" t="s">
        <v>20194</v>
      </c>
      <c r="M5843" t="s">
        <v>20195</v>
      </c>
      <c r="N5843" t="s">
        <v>13231</v>
      </c>
    </row>
    <row r="5844" spans="1:14" x14ac:dyDescent="0.3">
      <c r="A5844" t="s">
        <v>20189</v>
      </c>
      <c r="B5844" t="s">
        <v>20190</v>
      </c>
      <c r="C5844" t="s">
        <v>14</v>
      </c>
      <c r="D5844">
        <v>39.954662900000002</v>
      </c>
      <c r="E5844">
        <v>-75.156161999999995</v>
      </c>
      <c r="F5844" t="s">
        <v>20191</v>
      </c>
      <c r="G5844">
        <v>279</v>
      </c>
      <c r="H5844">
        <v>3.5</v>
      </c>
      <c r="I5844" t="s">
        <v>20196</v>
      </c>
      <c r="J5844">
        <v>3</v>
      </c>
      <c r="K5844" t="s">
        <v>20197</v>
      </c>
      <c r="L5844" t="s">
        <v>11250</v>
      </c>
    </row>
    <row r="5845" spans="1:14" x14ac:dyDescent="0.3">
      <c r="A5845" t="s">
        <v>20189</v>
      </c>
      <c r="B5845" t="s">
        <v>20190</v>
      </c>
      <c r="C5845" t="s">
        <v>14</v>
      </c>
      <c r="D5845">
        <v>39.954662900000002</v>
      </c>
      <c r="E5845">
        <v>-75.156161999999995</v>
      </c>
      <c r="F5845" t="s">
        <v>20191</v>
      </c>
      <c r="G5845">
        <v>279</v>
      </c>
      <c r="H5845">
        <v>3.5</v>
      </c>
      <c r="I5845" t="s">
        <v>20198</v>
      </c>
      <c r="J5845">
        <v>5</v>
      </c>
      <c r="K5845" t="s">
        <v>20199</v>
      </c>
      <c r="L5845" t="s">
        <v>20200</v>
      </c>
    </row>
    <row r="5846" spans="1:14" x14ac:dyDescent="0.3">
      <c r="A5846" t="s">
        <v>20189</v>
      </c>
      <c r="B5846" t="s">
        <v>20190</v>
      </c>
      <c r="C5846" t="s">
        <v>14</v>
      </c>
      <c r="D5846">
        <v>39.954662900000002</v>
      </c>
      <c r="E5846">
        <v>-75.156161999999995</v>
      </c>
      <c r="F5846" t="s">
        <v>20191</v>
      </c>
      <c r="G5846">
        <v>279</v>
      </c>
      <c r="H5846">
        <v>3.5</v>
      </c>
      <c r="I5846" t="s">
        <v>20201</v>
      </c>
      <c r="J5846">
        <v>1</v>
      </c>
      <c r="K5846" t="s">
        <v>20202</v>
      </c>
      <c r="L5846" t="s">
        <v>7846</v>
      </c>
    </row>
    <row r="5847" spans="1:14" x14ac:dyDescent="0.3">
      <c r="A5847" t="s">
        <v>20189</v>
      </c>
      <c r="B5847" t="s">
        <v>20190</v>
      </c>
      <c r="C5847" t="s">
        <v>14</v>
      </c>
      <c r="D5847">
        <v>39.954662900000002</v>
      </c>
      <c r="E5847">
        <v>-75.156161999999995</v>
      </c>
      <c r="F5847" t="s">
        <v>20191</v>
      </c>
      <c r="G5847">
        <v>279</v>
      </c>
      <c r="H5847">
        <v>3.5</v>
      </c>
      <c r="I5847" t="s">
        <v>20203</v>
      </c>
      <c r="J5847">
        <v>4</v>
      </c>
      <c r="K5847" t="s">
        <v>20204</v>
      </c>
      <c r="L5847" t="s">
        <v>20205</v>
      </c>
    </row>
    <row r="5848" spans="1:14" x14ac:dyDescent="0.3">
      <c r="A5848" t="s">
        <v>20189</v>
      </c>
      <c r="B5848" t="s">
        <v>20190</v>
      </c>
      <c r="C5848" t="s">
        <v>14</v>
      </c>
      <c r="D5848">
        <v>39.954662900000002</v>
      </c>
      <c r="E5848">
        <v>-75.156161999999995</v>
      </c>
      <c r="F5848" t="s">
        <v>20191</v>
      </c>
      <c r="G5848">
        <v>279</v>
      </c>
      <c r="H5848">
        <v>3.5</v>
      </c>
      <c r="I5848" t="s">
        <v>20206</v>
      </c>
      <c r="J5848">
        <v>4</v>
      </c>
      <c r="K5848" t="s">
        <v>20207</v>
      </c>
      <c r="L5848" t="s">
        <v>20208</v>
      </c>
    </row>
    <row r="5849" spans="1:14" x14ac:dyDescent="0.3">
      <c r="A5849" t="s">
        <v>20189</v>
      </c>
      <c r="B5849" t="s">
        <v>20190</v>
      </c>
      <c r="C5849" t="s">
        <v>14</v>
      </c>
      <c r="D5849">
        <v>39.954662900000002</v>
      </c>
      <c r="E5849">
        <v>-75.156161999999995</v>
      </c>
      <c r="F5849" t="s">
        <v>20191</v>
      </c>
      <c r="G5849">
        <v>279</v>
      </c>
      <c r="H5849">
        <v>3.5</v>
      </c>
      <c r="I5849" t="s">
        <v>20209</v>
      </c>
      <c r="J5849">
        <v>4</v>
      </c>
      <c r="K5849" t="s">
        <v>20210</v>
      </c>
      <c r="L5849" t="s">
        <v>20211</v>
      </c>
    </row>
    <row r="5850" spans="1:14" x14ac:dyDescent="0.3">
      <c r="A5850" t="s">
        <v>20189</v>
      </c>
      <c r="B5850" t="s">
        <v>20190</v>
      </c>
      <c r="C5850" t="s">
        <v>14</v>
      </c>
      <c r="D5850">
        <v>39.954662900000002</v>
      </c>
      <c r="E5850">
        <v>-75.156161999999995</v>
      </c>
      <c r="F5850" t="s">
        <v>20191</v>
      </c>
      <c r="G5850">
        <v>279</v>
      </c>
      <c r="H5850">
        <v>3.5</v>
      </c>
      <c r="I5850" t="s">
        <v>20212</v>
      </c>
      <c r="J5850">
        <v>3</v>
      </c>
      <c r="K5850" t="s">
        <v>20213</v>
      </c>
      <c r="L5850" t="s">
        <v>20214</v>
      </c>
    </row>
    <row r="5851" spans="1:14" x14ac:dyDescent="0.3">
      <c r="A5851" t="s">
        <v>20189</v>
      </c>
      <c r="B5851" t="s">
        <v>20190</v>
      </c>
      <c r="C5851" t="s">
        <v>14</v>
      </c>
      <c r="D5851">
        <v>39.954662900000002</v>
      </c>
      <c r="E5851">
        <v>-75.156161999999995</v>
      </c>
      <c r="F5851" t="s">
        <v>20191</v>
      </c>
      <c r="G5851">
        <v>279</v>
      </c>
      <c r="H5851">
        <v>3.5</v>
      </c>
      <c r="I5851" t="s">
        <v>20215</v>
      </c>
      <c r="J5851">
        <v>4</v>
      </c>
      <c r="K5851" t="s">
        <v>20216</v>
      </c>
      <c r="L5851" t="s">
        <v>20217</v>
      </c>
    </row>
    <row r="5852" spans="1:14" x14ac:dyDescent="0.3">
      <c r="A5852" t="s">
        <v>20189</v>
      </c>
      <c r="B5852" t="s">
        <v>20190</v>
      </c>
      <c r="C5852" t="s">
        <v>14</v>
      </c>
      <c r="D5852">
        <v>39.954662900000002</v>
      </c>
      <c r="E5852">
        <v>-75.156161999999995</v>
      </c>
      <c r="F5852" t="s">
        <v>20191</v>
      </c>
      <c r="G5852">
        <v>279</v>
      </c>
      <c r="H5852">
        <v>3.5</v>
      </c>
      <c r="I5852" t="s">
        <v>20218</v>
      </c>
      <c r="J5852">
        <v>5</v>
      </c>
      <c r="K5852" t="s">
        <v>20219</v>
      </c>
      <c r="L5852" t="s">
        <v>20220</v>
      </c>
    </row>
    <row r="5853" spans="1:14" x14ac:dyDescent="0.3">
      <c r="A5853" t="s">
        <v>20221</v>
      </c>
      <c r="B5853" t="s">
        <v>20222</v>
      </c>
      <c r="C5853" t="s">
        <v>14</v>
      </c>
      <c r="D5853">
        <v>39.945196000000003</v>
      </c>
      <c r="E5853">
        <v>-75.162802999999997</v>
      </c>
      <c r="F5853" t="s">
        <v>20223</v>
      </c>
      <c r="G5853">
        <v>279</v>
      </c>
      <c r="H5853">
        <v>3.5</v>
      </c>
      <c r="I5853" t="s">
        <v>20224</v>
      </c>
      <c r="J5853">
        <v>5</v>
      </c>
      <c r="K5853" t="s">
        <v>20225</v>
      </c>
      <c r="L5853" t="s">
        <v>17806</v>
      </c>
    </row>
    <row r="5854" spans="1:14" x14ac:dyDescent="0.3">
      <c r="A5854" t="s">
        <v>20221</v>
      </c>
      <c r="B5854" t="s">
        <v>20222</v>
      </c>
      <c r="C5854" t="s">
        <v>14</v>
      </c>
      <c r="D5854">
        <v>39.945196000000003</v>
      </c>
      <c r="E5854">
        <v>-75.162802999999997</v>
      </c>
      <c r="F5854" t="s">
        <v>20223</v>
      </c>
      <c r="G5854">
        <v>279</v>
      </c>
      <c r="H5854">
        <v>3.5</v>
      </c>
      <c r="I5854" t="s">
        <v>20226</v>
      </c>
      <c r="J5854">
        <v>1</v>
      </c>
      <c r="K5854" t="s">
        <v>20227</v>
      </c>
      <c r="L5854" t="s">
        <v>949</v>
      </c>
    </row>
    <row r="5855" spans="1:14" x14ac:dyDescent="0.3">
      <c r="A5855" t="s">
        <v>20221</v>
      </c>
      <c r="B5855" t="s">
        <v>20222</v>
      </c>
      <c r="C5855" t="s">
        <v>14</v>
      </c>
      <c r="D5855">
        <v>39.945196000000003</v>
      </c>
      <c r="E5855">
        <v>-75.162802999999997</v>
      </c>
      <c r="F5855" t="s">
        <v>20223</v>
      </c>
      <c r="G5855">
        <v>279</v>
      </c>
      <c r="H5855">
        <v>3.5</v>
      </c>
      <c r="I5855" t="s">
        <v>20228</v>
      </c>
      <c r="J5855">
        <v>4</v>
      </c>
      <c r="K5855" t="s">
        <v>20229</v>
      </c>
      <c r="L5855" t="s">
        <v>20230</v>
      </c>
    </row>
    <row r="5856" spans="1:14" x14ac:dyDescent="0.3">
      <c r="A5856" t="s">
        <v>20221</v>
      </c>
      <c r="B5856" t="s">
        <v>20222</v>
      </c>
      <c r="C5856" t="s">
        <v>14</v>
      </c>
      <c r="D5856">
        <v>39.945196000000003</v>
      </c>
      <c r="E5856">
        <v>-75.162802999999997</v>
      </c>
      <c r="F5856" t="s">
        <v>20223</v>
      </c>
      <c r="G5856">
        <v>279</v>
      </c>
      <c r="H5856">
        <v>3.5</v>
      </c>
      <c r="I5856" t="s">
        <v>20231</v>
      </c>
      <c r="J5856">
        <v>5</v>
      </c>
      <c r="K5856" t="s">
        <v>20232</v>
      </c>
      <c r="L5856" t="s">
        <v>20233</v>
      </c>
    </row>
    <row r="5857" spans="1:12" x14ac:dyDescent="0.3">
      <c r="A5857" t="s">
        <v>20221</v>
      </c>
      <c r="B5857" t="s">
        <v>20222</v>
      </c>
      <c r="C5857" t="s">
        <v>14</v>
      </c>
      <c r="D5857">
        <v>39.945196000000003</v>
      </c>
      <c r="E5857">
        <v>-75.162802999999997</v>
      </c>
      <c r="F5857" t="s">
        <v>20223</v>
      </c>
      <c r="G5857">
        <v>279</v>
      </c>
      <c r="H5857">
        <v>3.5</v>
      </c>
      <c r="I5857" t="s">
        <v>20234</v>
      </c>
      <c r="J5857">
        <v>5</v>
      </c>
      <c r="L5857" t="s">
        <v>20235</v>
      </c>
    </row>
    <row r="5858" spans="1:12" x14ac:dyDescent="0.3">
      <c r="A5858" t="s">
        <v>20221</v>
      </c>
      <c r="B5858" t="s">
        <v>20222</v>
      </c>
      <c r="C5858" t="s">
        <v>14</v>
      </c>
      <c r="D5858">
        <v>39.945196000000003</v>
      </c>
      <c r="E5858">
        <v>-75.162802999999997</v>
      </c>
      <c r="F5858" t="s">
        <v>20223</v>
      </c>
      <c r="G5858">
        <v>279</v>
      </c>
      <c r="H5858">
        <v>3.5</v>
      </c>
      <c r="I5858" t="s">
        <v>20236</v>
      </c>
      <c r="J5858">
        <v>5</v>
      </c>
      <c r="K5858" t="s">
        <v>20237</v>
      </c>
      <c r="L5858" t="s">
        <v>20238</v>
      </c>
    </row>
    <row r="5859" spans="1:12" x14ac:dyDescent="0.3">
      <c r="A5859" t="s">
        <v>20221</v>
      </c>
      <c r="B5859" t="s">
        <v>20222</v>
      </c>
      <c r="C5859" t="s">
        <v>14</v>
      </c>
      <c r="D5859">
        <v>39.945196000000003</v>
      </c>
      <c r="E5859">
        <v>-75.162802999999997</v>
      </c>
      <c r="F5859" t="s">
        <v>20223</v>
      </c>
      <c r="G5859">
        <v>279</v>
      </c>
      <c r="H5859">
        <v>3.5</v>
      </c>
      <c r="I5859" t="s">
        <v>20239</v>
      </c>
      <c r="J5859">
        <v>5</v>
      </c>
      <c r="K5859" t="s">
        <v>20240</v>
      </c>
      <c r="L5859" t="s">
        <v>18834</v>
      </c>
    </row>
    <row r="5860" spans="1:12" x14ac:dyDescent="0.3">
      <c r="A5860" t="s">
        <v>20221</v>
      </c>
      <c r="B5860" t="s">
        <v>20222</v>
      </c>
      <c r="C5860" t="s">
        <v>14</v>
      </c>
      <c r="D5860">
        <v>39.945196000000003</v>
      </c>
      <c r="E5860">
        <v>-75.162802999999997</v>
      </c>
      <c r="F5860" t="s">
        <v>20223</v>
      </c>
      <c r="G5860">
        <v>279</v>
      </c>
      <c r="H5860">
        <v>3.5</v>
      </c>
      <c r="I5860" t="s">
        <v>20241</v>
      </c>
      <c r="J5860">
        <v>4</v>
      </c>
      <c r="K5860" t="s">
        <v>20242</v>
      </c>
      <c r="L5860" t="s">
        <v>20243</v>
      </c>
    </row>
    <row r="5861" spans="1:12" x14ac:dyDescent="0.3">
      <c r="A5861" t="s">
        <v>20221</v>
      </c>
      <c r="B5861" t="s">
        <v>20222</v>
      </c>
      <c r="C5861" t="s">
        <v>14</v>
      </c>
      <c r="D5861">
        <v>39.945196000000003</v>
      </c>
      <c r="E5861">
        <v>-75.162802999999997</v>
      </c>
      <c r="F5861" t="s">
        <v>20223</v>
      </c>
      <c r="G5861">
        <v>279</v>
      </c>
      <c r="H5861">
        <v>3.5</v>
      </c>
      <c r="I5861" t="s">
        <v>20244</v>
      </c>
      <c r="J5861">
        <v>4</v>
      </c>
      <c r="K5861" t="s">
        <v>20245</v>
      </c>
      <c r="L5861" t="s">
        <v>20246</v>
      </c>
    </row>
    <row r="5862" spans="1:12" x14ac:dyDescent="0.3">
      <c r="A5862" t="s">
        <v>20221</v>
      </c>
      <c r="B5862" t="s">
        <v>20222</v>
      </c>
      <c r="C5862" t="s">
        <v>14</v>
      </c>
      <c r="D5862">
        <v>39.945196000000003</v>
      </c>
      <c r="E5862">
        <v>-75.162802999999997</v>
      </c>
      <c r="F5862" t="s">
        <v>20223</v>
      </c>
      <c r="G5862">
        <v>279</v>
      </c>
      <c r="H5862">
        <v>3.5</v>
      </c>
      <c r="I5862" t="s">
        <v>20247</v>
      </c>
      <c r="J5862">
        <v>4</v>
      </c>
      <c r="K5862" t="s">
        <v>20248</v>
      </c>
      <c r="L5862" t="s">
        <v>20249</v>
      </c>
    </row>
    <row r="5863" spans="1:12" x14ac:dyDescent="0.3">
      <c r="A5863" t="s">
        <v>20250</v>
      </c>
      <c r="B5863" t="s">
        <v>20251</v>
      </c>
      <c r="C5863" t="s">
        <v>14</v>
      </c>
      <c r="D5863">
        <v>39.94126</v>
      </c>
      <c r="E5863">
        <v>-75.147070299999996</v>
      </c>
      <c r="F5863" t="s">
        <v>20252</v>
      </c>
      <c r="G5863">
        <v>278</v>
      </c>
      <c r="H5863">
        <v>3.5</v>
      </c>
      <c r="I5863" t="s">
        <v>20253</v>
      </c>
      <c r="J5863">
        <v>1</v>
      </c>
      <c r="K5863" t="s">
        <v>20254</v>
      </c>
      <c r="L5863" t="e">
        <f>-FDi0fDKnEbp4elGpRZtgg</f>
        <v>#NAME?</v>
      </c>
    </row>
    <row r="5864" spans="1:12" x14ac:dyDescent="0.3">
      <c r="A5864" t="s">
        <v>20250</v>
      </c>
      <c r="B5864" t="s">
        <v>20251</v>
      </c>
      <c r="C5864" t="s">
        <v>14</v>
      </c>
      <c r="D5864">
        <v>39.94126</v>
      </c>
      <c r="E5864">
        <v>-75.147070299999996</v>
      </c>
      <c r="F5864" t="s">
        <v>20252</v>
      </c>
      <c r="G5864">
        <v>278</v>
      </c>
      <c r="H5864">
        <v>3.5</v>
      </c>
      <c r="I5864" t="s">
        <v>20255</v>
      </c>
      <c r="J5864">
        <v>4</v>
      </c>
      <c r="K5864" t="s">
        <v>20256</v>
      </c>
      <c r="L5864" t="s">
        <v>3234</v>
      </c>
    </row>
    <row r="5865" spans="1:12" x14ac:dyDescent="0.3">
      <c r="A5865" t="s">
        <v>20250</v>
      </c>
      <c r="B5865" t="s">
        <v>20251</v>
      </c>
      <c r="C5865" t="s">
        <v>14</v>
      </c>
      <c r="D5865">
        <v>39.94126</v>
      </c>
      <c r="E5865">
        <v>-75.147070299999996</v>
      </c>
      <c r="F5865" t="s">
        <v>20252</v>
      </c>
      <c r="G5865">
        <v>278</v>
      </c>
      <c r="H5865">
        <v>3.5</v>
      </c>
      <c r="I5865" t="s">
        <v>20257</v>
      </c>
      <c r="J5865">
        <v>1</v>
      </c>
      <c r="K5865" t="s">
        <v>20258</v>
      </c>
      <c r="L5865" t="s">
        <v>20259</v>
      </c>
    </row>
    <row r="5866" spans="1:12" x14ac:dyDescent="0.3">
      <c r="A5866" t="s">
        <v>20250</v>
      </c>
      <c r="B5866" t="s">
        <v>20251</v>
      </c>
      <c r="C5866" t="s">
        <v>14</v>
      </c>
      <c r="D5866">
        <v>39.94126</v>
      </c>
      <c r="E5866">
        <v>-75.147070299999996</v>
      </c>
      <c r="F5866" t="s">
        <v>20252</v>
      </c>
      <c r="G5866">
        <v>278</v>
      </c>
      <c r="H5866">
        <v>3.5</v>
      </c>
      <c r="I5866" t="s">
        <v>20260</v>
      </c>
      <c r="J5866">
        <v>3</v>
      </c>
      <c r="K5866" t="s">
        <v>20261</v>
      </c>
      <c r="L5866" t="s">
        <v>16438</v>
      </c>
    </row>
    <row r="5867" spans="1:12" x14ac:dyDescent="0.3">
      <c r="A5867" t="s">
        <v>20250</v>
      </c>
      <c r="B5867" t="s">
        <v>20251</v>
      </c>
      <c r="C5867" t="s">
        <v>14</v>
      </c>
      <c r="D5867">
        <v>39.94126</v>
      </c>
      <c r="E5867">
        <v>-75.147070299999996</v>
      </c>
      <c r="F5867" t="s">
        <v>20252</v>
      </c>
      <c r="G5867">
        <v>278</v>
      </c>
      <c r="H5867">
        <v>3.5</v>
      </c>
      <c r="I5867" t="s">
        <v>20262</v>
      </c>
      <c r="J5867">
        <v>2</v>
      </c>
      <c r="K5867" t="s">
        <v>20263</v>
      </c>
      <c r="L5867" t="s">
        <v>20264</v>
      </c>
    </row>
    <row r="5868" spans="1:12" x14ac:dyDescent="0.3">
      <c r="A5868" t="s">
        <v>20250</v>
      </c>
      <c r="B5868" t="s">
        <v>20251</v>
      </c>
      <c r="C5868" t="s">
        <v>14</v>
      </c>
      <c r="D5868">
        <v>39.94126</v>
      </c>
      <c r="E5868">
        <v>-75.147070299999996</v>
      </c>
      <c r="F5868" t="s">
        <v>20252</v>
      </c>
      <c r="G5868">
        <v>278</v>
      </c>
      <c r="H5868">
        <v>3.5</v>
      </c>
      <c r="I5868" t="s">
        <v>20265</v>
      </c>
      <c r="J5868">
        <v>3</v>
      </c>
      <c r="L5868" t="s">
        <v>20266</v>
      </c>
    </row>
    <row r="5869" spans="1:12" x14ac:dyDescent="0.3">
      <c r="A5869" t="s">
        <v>20250</v>
      </c>
      <c r="B5869" t="s">
        <v>20251</v>
      </c>
      <c r="C5869" t="s">
        <v>14</v>
      </c>
      <c r="D5869">
        <v>39.94126</v>
      </c>
      <c r="E5869">
        <v>-75.147070299999996</v>
      </c>
      <c r="F5869" t="s">
        <v>20252</v>
      </c>
      <c r="G5869">
        <v>278</v>
      </c>
      <c r="H5869">
        <v>3.5</v>
      </c>
      <c r="I5869" t="s">
        <v>20267</v>
      </c>
      <c r="J5869">
        <v>1</v>
      </c>
      <c r="K5869" t="s">
        <v>20268</v>
      </c>
      <c r="L5869" t="s">
        <v>20269</v>
      </c>
    </row>
    <row r="5870" spans="1:12" x14ac:dyDescent="0.3">
      <c r="A5870" t="s">
        <v>20250</v>
      </c>
      <c r="B5870" t="s">
        <v>20251</v>
      </c>
      <c r="C5870" t="s">
        <v>14</v>
      </c>
      <c r="D5870">
        <v>39.94126</v>
      </c>
      <c r="E5870">
        <v>-75.147070299999996</v>
      </c>
      <c r="F5870" t="s">
        <v>20252</v>
      </c>
      <c r="G5870">
        <v>278</v>
      </c>
      <c r="H5870">
        <v>3.5</v>
      </c>
      <c r="I5870" t="s">
        <v>20270</v>
      </c>
      <c r="J5870">
        <v>3</v>
      </c>
      <c r="K5870" t="s">
        <v>20271</v>
      </c>
      <c r="L5870" t="s">
        <v>20272</v>
      </c>
    </row>
    <row r="5871" spans="1:12" x14ac:dyDescent="0.3">
      <c r="A5871" t="s">
        <v>20250</v>
      </c>
      <c r="B5871" t="s">
        <v>20251</v>
      </c>
      <c r="C5871" t="s">
        <v>14</v>
      </c>
      <c r="D5871">
        <v>39.94126</v>
      </c>
      <c r="E5871">
        <v>-75.147070299999996</v>
      </c>
      <c r="F5871" t="s">
        <v>20252</v>
      </c>
      <c r="G5871">
        <v>278</v>
      </c>
      <c r="H5871">
        <v>3.5</v>
      </c>
      <c r="I5871" t="s">
        <v>20273</v>
      </c>
      <c r="J5871">
        <v>5</v>
      </c>
      <c r="K5871" t="s">
        <v>20274</v>
      </c>
      <c r="L5871" t="s">
        <v>19618</v>
      </c>
    </row>
    <row r="5872" spans="1:12" x14ac:dyDescent="0.3">
      <c r="A5872" t="s">
        <v>20250</v>
      </c>
      <c r="B5872" t="s">
        <v>20251</v>
      </c>
      <c r="C5872" t="s">
        <v>14</v>
      </c>
      <c r="D5872">
        <v>39.94126</v>
      </c>
      <c r="E5872">
        <v>-75.147070299999996</v>
      </c>
      <c r="F5872" t="s">
        <v>20252</v>
      </c>
      <c r="G5872">
        <v>278</v>
      </c>
      <c r="H5872">
        <v>3.5</v>
      </c>
      <c r="I5872" t="s">
        <v>20275</v>
      </c>
      <c r="J5872">
        <v>4</v>
      </c>
      <c r="K5872" t="s">
        <v>20276</v>
      </c>
      <c r="L5872" t="s">
        <v>20277</v>
      </c>
    </row>
    <row r="5873" spans="1:12" x14ac:dyDescent="0.3">
      <c r="A5873" t="s">
        <v>20278</v>
      </c>
      <c r="B5873" t="s">
        <v>1756</v>
      </c>
      <c r="C5873" t="s">
        <v>14</v>
      </c>
      <c r="D5873">
        <v>39.9750224</v>
      </c>
      <c r="E5873">
        <v>-75.1183932</v>
      </c>
      <c r="F5873" t="s">
        <v>20279</v>
      </c>
      <c r="G5873">
        <v>278</v>
      </c>
      <c r="H5873">
        <v>4</v>
      </c>
      <c r="I5873" t="s">
        <v>20280</v>
      </c>
      <c r="J5873">
        <v>5</v>
      </c>
      <c r="K5873" t="s">
        <v>20281</v>
      </c>
      <c r="L5873" t="s">
        <v>20282</v>
      </c>
    </row>
    <row r="5874" spans="1:12" x14ac:dyDescent="0.3">
      <c r="A5874" t="s">
        <v>20278</v>
      </c>
      <c r="B5874" t="s">
        <v>1756</v>
      </c>
      <c r="C5874" t="s">
        <v>14</v>
      </c>
      <c r="D5874">
        <v>39.9750224</v>
      </c>
      <c r="E5874">
        <v>-75.1183932</v>
      </c>
      <c r="F5874" t="s">
        <v>20279</v>
      </c>
      <c r="G5874">
        <v>278</v>
      </c>
      <c r="H5874">
        <v>4</v>
      </c>
      <c r="I5874" t="s">
        <v>20283</v>
      </c>
      <c r="J5874">
        <v>5</v>
      </c>
      <c r="K5874" t="s">
        <v>20284</v>
      </c>
      <c r="L5874" t="s">
        <v>20285</v>
      </c>
    </row>
    <row r="5875" spans="1:12" x14ac:dyDescent="0.3">
      <c r="A5875" t="s">
        <v>20278</v>
      </c>
      <c r="B5875" t="s">
        <v>1756</v>
      </c>
      <c r="C5875" t="s">
        <v>14</v>
      </c>
      <c r="D5875">
        <v>39.9750224</v>
      </c>
      <c r="E5875">
        <v>-75.1183932</v>
      </c>
      <c r="F5875" t="s">
        <v>20279</v>
      </c>
      <c r="G5875">
        <v>278</v>
      </c>
      <c r="H5875">
        <v>4</v>
      </c>
      <c r="I5875" t="s">
        <v>20286</v>
      </c>
      <c r="J5875">
        <v>4</v>
      </c>
      <c r="K5875" t="s">
        <v>20287</v>
      </c>
      <c r="L5875" t="s">
        <v>212</v>
      </c>
    </row>
    <row r="5876" spans="1:12" x14ac:dyDescent="0.3">
      <c r="A5876" t="s">
        <v>20278</v>
      </c>
      <c r="B5876" t="s">
        <v>1756</v>
      </c>
      <c r="C5876" t="s">
        <v>14</v>
      </c>
      <c r="D5876">
        <v>39.9750224</v>
      </c>
      <c r="E5876">
        <v>-75.1183932</v>
      </c>
      <c r="F5876" t="s">
        <v>20279</v>
      </c>
      <c r="G5876">
        <v>278</v>
      </c>
      <c r="H5876">
        <v>4</v>
      </c>
      <c r="I5876" t="s">
        <v>20288</v>
      </c>
      <c r="J5876">
        <v>1</v>
      </c>
      <c r="K5876" t="s">
        <v>20289</v>
      </c>
      <c r="L5876" t="s">
        <v>20290</v>
      </c>
    </row>
    <row r="5877" spans="1:12" x14ac:dyDescent="0.3">
      <c r="A5877" t="s">
        <v>20278</v>
      </c>
      <c r="B5877" t="s">
        <v>1756</v>
      </c>
      <c r="C5877" t="s">
        <v>14</v>
      </c>
      <c r="D5877">
        <v>39.9750224</v>
      </c>
      <c r="E5877">
        <v>-75.1183932</v>
      </c>
      <c r="F5877" t="s">
        <v>20279</v>
      </c>
      <c r="G5877">
        <v>278</v>
      </c>
      <c r="H5877">
        <v>4</v>
      </c>
      <c r="I5877" t="s">
        <v>20291</v>
      </c>
      <c r="J5877">
        <v>5</v>
      </c>
      <c r="K5877" t="s">
        <v>20292</v>
      </c>
      <c r="L5877" t="s">
        <v>20293</v>
      </c>
    </row>
    <row r="5878" spans="1:12" x14ac:dyDescent="0.3">
      <c r="A5878" t="s">
        <v>20278</v>
      </c>
      <c r="B5878" t="s">
        <v>1756</v>
      </c>
      <c r="C5878" t="s">
        <v>14</v>
      </c>
      <c r="D5878">
        <v>39.9750224</v>
      </c>
      <c r="E5878">
        <v>-75.1183932</v>
      </c>
      <c r="F5878" t="s">
        <v>20279</v>
      </c>
      <c r="G5878">
        <v>278</v>
      </c>
      <c r="H5878">
        <v>4</v>
      </c>
      <c r="I5878" t="s">
        <v>20294</v>
      </c>
      <c r="J5878">
        <v>2</v>
      </c>
      <c r="K5878" t="s">
        <v>20295</v>
      </c>
      <c r="L5878" t="s">
        <v>20296</v>
      </c>
    </row>
    <row r="5879" spans="1:12" x14ac:dyDescent="0.3">
      <c r="A5879" t="s">
        <v>20278</v>
      </c>
      <c r="B5879" t="s">
        <v>1756</v>
      </c>
      <c r="C5879" t="s">
        <v>14</v>
      </c>
      <c r="D5879">
        <v>39.9750224</v>
      </c>
      <c r="E5879">
        <v>-75.1183932</v>
      </c>
      <c r="F5879" t="s">
        <v>20279</v>
      </c>
      <c r="G5879">
        <v>278</v>
      </c>
      <c r="H5879">
        <v>4</v>
      </c>
      <c r="I5879" t="s">
        <v>20297</v>
      </c>
      <c r="J5879">
        <v>5</v>
      </c>
      <c r="K5879" t="s">
        <v>20298</v>
      </c>
      <c r="L5879" t="s">
        <v>20299</v>
      </c>
    </row>
    <row r="5880" spans="1:12" x14ac:dyDescent="0.3">
      <c r="A5880" t="s">
        <v>20278</v>
      </c>
      <c r="B5880" t="s">
        <v>1756</v>
      </c>
      <c r="C5880" t="s">
        <v>14</v>
      </c>
      <c r="D5880">
        <v>39.9750224</v>
      </c>
      <c r="E5880">
        <v>-75.1183932</v>
      </c>
      <c r="F5880" t="s">
        <v>20279</v>
      </c>
      <c r="G5880">
        <v>278</v>
      </c>
      <c r="H5880">
        <v>4</v>
      </c>
      <c r="I5880" t="s">
        <v>20300</v>
      </c>
      <c r="J5880">
        <v>5</v>
      </c>
      <c r="K5880" t="s">
        <v>20301</v>
      </c>
      <c r="L5880" t="s">
        <v>20302</v>
      </c>
    </row>
    <row r="5881" spans="1:12" x14ac:dyDescent="0.3">
      <c r="A5881" t="s">
        <v>20278</v>
      </c>
      <c r="B5881" t="s">
        <v>1756</v>
      </c>
      <c r="C5881" t="s">
        <v>14</v>
      </c>
      <c r="D5881">
        <v>39.9750224</v>
      </c>
      <c r="E5881">
        <v>-75.1183932</v>
      </c>
      <c r="F5881" t="s">
        <v>20279</v>
      </c>
      <c r="G5881">
        <v>278</v>
      </c>
      <c r="H5881">
        <v>4</v>
      </c>
      <c r="I5881" t="s">
        <v>20303</v>
      </c>
      <c r="J5881">
        <v>5</v>
      </c>
      <c r="K5881" t="s">
        <v>20304</v>
      </c>
      <c r="L5881" t="s">
        <v>20305</v>
      </c>
    </row>
    <row r="5882" spans="1:12" x14ac:dyDescent="0.3">
      <c r="A5882" t="s">
        <v>20278</v>
      </c>
      <c r="B5882" t="s">
        <v>1756</v>
      </c>
      <c r="C5882" t="s">
        <v>14</v>
      </c>
      <c r="D5882">
        <v>39.9750224</v>
      </c>
      <c r="E5882">
        <v>-75.1183932</v>
      </c>
      <c r="F5882" t="s">
        <v>20279</v>
      </c>
      <c r="G5882">
        <v>278</v>
      </c>
      <c r="H5882">
        <v>4</v>
      </c>
      <c r="I5882" t="s">
        <v>20306</v>
      </c>
      <c r="J5882">
        <v>5</v>
      </c>
      <c r="K5882" t="s">
        <v>20307</v>
      </c>
      <c r="L5882" t="s">
        <v>20308</v>
      </c>
    </row>
    <row r="5883" spans="1:12" x14ac:dyDescent="0.3">
      <c r="A5883" t="s">
        <v>20309</v>
      </c>
      <c r="B5883" t="s">
        <v>8159</v>
      </c>
      <c r="C5883" t="s">
        <v>14</v>
      </c>
      <c r="D5883">
        <v>39.927124300000003</v>
      </c>
      <c r="E5883">
        <v>-75.166337499999997</v>
      </c>
      <c r="F5883" t="s">
        <v>20310</v>
      </c>
      <c r="G5883">
        <v>278</v>
      </c>
      <c r="H5883">
        <v>3.5</v>
      </c>
      <c r="I5883" t="s">
        <v>20311</v>
      </c>
      <c r="J5883">
        <v>5</v>
      </c>
      <c r="K5883" t="s">
        <v>20312</v>
      </c>
      <c r="L5883" t="s">
        <v>20313</v>
      </c>
    </row>
    <row r="5884" spans="1:12" x14ac:dyDescent="0.3">
      <c r="A5884" t="s">
        <v>20309</v>
      </c>
      <c r="B5884" t="s">
        <v>8159</v>
      </c>
      <c r="C5884" t="s">
        <v>14</v>
      </c>
      <c r="D5884">
        <v>39.927124300000003</v>
      </c>
      <c r="E5884">
        <v>-75.166337499999997</v>
      </c>
      <c r="F5884" t="s">
        <v>20310</v>
      </c>
      <c r="G5884">
        <v>278</v>
      </c>
      <c r="H5884">
        <v>3.5</v>
      </c>
      <c r="I5884" t="s">
        <v>20314</v>
      </c>
      <c r="J5884">
        <v>5</v>
      </c>
      <c r="L5884" t="s">
        <v>20315</v>
      </c>
    </row>
    <row r="5885" spans="1:12" x14ac:dyDescent="0.3">
      <c r="A5885" t="s">
        <v>20309</v>
      </c>
      <c r="B5885" t="s">
        <v>8159</v>
      </c>
      <c r="C5885" t="s">
        <v>14</v>
      </c>
      <c r="D5885">
        <v>39.927124300000003</v>
      </c>
      <c r="E5885">
        <v>-75.166337499999997</v>
      </c>
      <c r="F5885" t="s">
        <v>20310</v>
      </c>
      <c r="G5885">
        <v>278</v>
      </c>
      <c r="H5885">
        <v>3.5</v>
      </c>
      <c r="I5885" t="s">
        <v>20316</v>
      </c>
      <c r="J5885">
        <v>5</v>
      </c>
      <c r="L5885" t="s">
        <v>20317</v>
      </c>
    </row>
    <row r="5886" spans="1:12" x14ac:dyDescent="0.3">
      <c r="A5886" t="s">
        <v>20309</v>
      </c>
      <c r="B5886" t="s">
        <v>8159</v>
      </c>
      <c r="C5886" t="s">
        <v>14</v>
      </c>
      <c r="D5886">
        <v>39.927124300000003</v>
      </c>
      <c r="E5886">
        <v>-75.166337499999997</v>
      </c>
      <c r="F5886" t="s">
        <v>20310</v>
      </c>
      <c r="G5886">
        <v>278</v>
      </c>
      <c r="H5886">
        <v>3.5</v>
      </c>
      <c r="I5886" t="s">
        <v>20318</v>
      </c>
      <c r="J5886">
        <v>5</v>
      </c>
      <c r="K5886" t="s">
        <v>20319</v>
      </c>
      <c r="L5886" t="s">
        <v>20320</v>
      </c>
    </row>
    <row r="5887" spans="1:12" x14ac:dyDescent="0.3">
      <c r="A5887" t="s">
        <v>20309</v>
      </c>
      <c r="B5887" t="s">
        <v>8159</v>
      </c>
      <c r="C5887" t="s">
        <v>14</v>
      </c>
      <c r="D5887">
        <v>39.927124300000003</v>
      </c>
      <c r="E5887">
        <v>-75.166337499999997</v>
      </c>
      <c r="F5887" t="s">
        <v>20310</v>
      </c>
      <c r="G5887">
        <v>278</v>
      </c>
      <c r="H5887">
        <v>3.5</v>
      </c>
      <c r="I5887" t="s">
        <v>20321</v>
      </c>
      <c r="J5887">
        <v>4</v>
      </c>
      <c r="K5887" t="s">
        <v>20322</v>
      </c>
      <c r="L5887" t="s">
        <v>20323</v>
      </c>
    </row>
    <row r="5888" spans="1:12" x14ac:dyDescent="0.3">
      <c r="A5888" t="s">
        <v>20309</v>
      </c>
      <c r="B5888" t="s">
        <v>8159</v>
      </c>
      <c r="C5888" t="s">
        <v>14</v>
      </c>
      <c r="D5888">
        <v>39.927124300000003</v>
      </c>
      <c r="E5888">
        <v>-75.166337499999997</v>
      </c>
      <c r="F5888" t="s">
        <v>20310</v>
      </c>
      <c r="G5888">
        <v>278</v>
      </c>
      <c r="H5888">
        <v>3.5</v>
      </c>
      <c r="I5888" t="s">
        <v>20324</v>
      </c>
      <c r="J5888">
        <v>3</v>
      </c>
      <c r="L5888" t="s">
        <v>20325</v>
      </c>
    </row>
    <row r="5889" spans="1:35" x14ac:dyDescent="0.3">
      <c r="A5889" t="s">
        <v>20309</v>
      </c>
      <c r="B5889" t="s">
        <v>8159</v>
      </c>
      <c r="C5889" t="s">
        <v>14</v>
      </c>
      <c r="D5889">
        <v>39.927124300000003</v>
      </c>
      <c r="E5889">
        <v>-75.166337499999997</v>
      </c>
      <c r="F5889" t="s">
        <v>20310</v>
      </c>
      <c r="G5889">
        <v>278</v>
      </c>
      <c r="H5889">
        <v>3.5</v>
      </c>
      <c r="I5889" t="s">
        <v>20326</v>
      </c>
      <c r="J5889">
        <v>2</v>
      </c>
      <c r="K5889" t="s">
        <v>20327</v>
      </c>
      <c r="L5889" t="s">
        <v>15815</v>
      </c>
    </row>
    <row r="5890" spans="1:35" x14ac:dyDescent="0.3">
      <c r="A5890" t="s">
        <v>20309</v>
      </c>
      <c r="B5890" t="s">
        <v>8159</v>
      </c>
      <c r="C5890" t="s">
        <v>14</v>
      </c>
      <c r="D5890">
        <v>39.927124300000003</v>
      </c>
      <c r="E5890">
        <v>-75.166337499999997</v>
      </c>
      <c r="F5890" t="s">
        <v>20310</v>
      </c>
      <c r="G5890">
        <v>278</v>
      </c>
      <c r="H5890">
        <v>3.5</v>
      </c>
      <c r="I5890" t="s">
        <v>20328</v>
      </c>
      <c r="J5890">
        <v>4</v>
      </c>
      <c r="K5890" t="s">
        <v>20329</v>
      </c>
      <c r="L5890" t="s">
        <v>5942</v>
      </c>
    </row>
    <row r="5891" spans="1:35" x14ac:dyDescent="0.3">
      <c r="A5891" t="s">
        <v>20309</v>
      </c>
      <c r="B5891" t="s">
        <v>8159</v>
      </c>
      <c r="C5891" t="s">
        <v>14</v>
      </c>
      <c r="D5891">
        <v>39.927124300000003</v>
      </c>
      <c r="E5891">
        <v>-75.166337499999997</v>
      </c>
      <c r="F5891" t="s">
        <v>20310</v>
      </c>
      <c r="G5891">
        <v>278</v>
      </c>
      <c r="H5891">
        <v>3.5</v>
      </c>
      <c r="I5891" t="s">
        <v>20330</v>
      </c>
      <c r="J5891">
        <v>4</v>
      </c>
      <c r="L5891" t="s">
        <v>8872</v>
      </c>
    </row>
    <row r="5892" spans="1:35" x14ac:dyDescent="0.3">
      <c r="A5892" t="s">
        <v>20309</v>
      </c>
      <c r="B5892" t="s">
        <v>8159</v>
      </c>
      <c r="C5892" t="s">
        <v>14</v>
      </c>
      <c r="D5892">
        <v>39.927124300000003</v>
      </c>
      <c r="E5892">
        <v>-75.166337499999997</v>
      </c>
      <c r="F5892" t="s">
        <v>20310</v>
      </c>
      <c r="G5892">
        <v>278</v>
      </c>
      <c r="H5892">
        <v>3.5</v>
      </c>
      <c r="I5892" t="s">
        <v>20331</v>
      </c>
      <c r="J5892">
        <v>2</v>
      </c>
      <c r="K5892" t="s">
        <v>20332</v>
      </c>
      <c r="L5892" t="s">
        <v>20333</v>
      </c>
      <c r="M5892" t="s">
        <v>20334</v>
      </c>
      <c r="N5892" t="s">
        <v>20335</v>
      </c>
      <c r="O5892" t="s">
        <v>20336</v>
      </c>
      <c r="P5892" t="s">
        <v>20337</v>
      </c>
      <c r="Q5892" t="s">
        <v>20338</v>
      </c>
      <c r="R5892" t="s">
        <v>20339</v>
      </c>
      <c r="S5892" t="s">
        <v>20340</v>
      </c>
    </row>
    <row r="5893" spans="1:35" x14ac:dyDescent="0.3">
      <c r="A5893" t="s">
        <v>20341</v>
      </c>
      <c r="B5893" t="s">
        <v>20342</v>
      </c>
      <c r="C5893" t="s">
        <v>14</v>
      </c>
      <c r="D5893">
        <v>39.950758899999997</v>
      </c>
      <c r="E5893">
        <v>-75.174340099999995</v>
      </c>
      <c r="F5893" t="s">
        <v>20343</v>
      </c>
      <c r="G5893">
        <v>276</v>
      </c>
      <c r="H5893">
        <v>4</v>
      </c>
      <c r="I5893" t="s">
        <v>20344</v>
      </c>
      <c r="J5893">
        <v>4</v>
      </c>
      <c r="L5893" t="s">
        <v>20345</v>
      </c>
    </row>
    <row r="5894" spans="1:35" x14ac:dyDescent="0.3">
      <c r="A5894" t="s">
        <v>20341</v>
      </c>
      <c r="B5894" t="s">
        <v>20342</v>
      </c>
      <c r="C5894" t="s">
        <v>14</v>
      </c>
      <c r="D5894">
        <v>39.950758899999997</v>
      </c>
      <c r="E5894">
        <v>-75.174340099999995</v>
      </c>
      <c r="F5894" t="s">
        <v>20343</v>
      </c>
      <c r="G5894">
        <v>276</v>
      </c>
      <c r="H5894">
        <v>4</v>
      </c>
      <c r="I5894" t="s">
        <v>20346</v>
      </c>
      <c r="J5894">
        <v>5</v>
      </c>
      <c r="L5894" t="s">
        <v>632</v>
      </c>
    </row>
    <row r="5895" spans="1:35" x14ac:dyDescent="0.3">
      <c r="A5895" t="s">
        <v>20341</v>
      </c>
      <c r="B5895" t="s">
        <v>20342</v>
      </c>
      <c r="C5895" t="s">
        <v>14</v>
      </c>
      <c r="D5895">
        <v>39.950758899999997</v>
      </c>
      <c r="E5895">
        <v>-75.174340099999995</v>
      </c>
      <c r="F5895" t="s">
        <v>20343</v>
      </c>
      <c r="G5895">
        <v>276</v>
      </c>
      <c r="H5895">
        <v>4</v>
      </c>
      <c r="I5895" t="s">
        <v>20347</v>
      </c>
      <c r="J5895">
        <v>4</v>
      </c>
      <c r="K5895" t="s">
        <v>20348</v>
      </c>
      <c r="L5895" t="s">
        <v>20349</v>
      </c>
    </row>
    <row r="5896" spans="1:35" x14ac:dyDescent="0.3">
      <c r="A5896" t="s">
        <v>20341</v>
      </c>
      <c r="B5896" t="s">
        <v>20342</v>
      </c>
      <c r="C5896" t="s">
        <v>14</v>
      </c>
      <c r="D5896">
        <v>39.950758899999997</v>
      </c>
      <c r="E5896">
        <v>-75.174340099999995</v>
      </c>
      <c r="F5896" t="s">
        <v>20343</v>
      </c>
      <c r="G5896">
        <v>276</v>
      </c>
      <c r="H5896">
        <v>4</v>
      </c>
      <c r="I5896" t="s">
        <v>20350</v>
      </c>
      <c r="J5896">
        <v>5</v>
      </c>
      <c r="L5896" t="s">
        <v>20351</v>
      </c>
    </row>
    <row r="5897" spans="1:35" x14ac:dyDescent="0.3">
      <c r="A5897" t="s">
        <v>20341</v>
      </c>
      <c r="B5897" t="s">
        <v>20342</v>
      </c>
      <c r="C5897" t="s">
        <v>14</v>
      </c>
      <c r="D5897">
        <v>39.950758899999997</v>
      </c>
      <c r="E5897">
        <v>-75.174340099999995</v>
      </c>
      <c r="F5897" t="s">
        <v>20343</v>
      </c>
      <c r="G5897">
        <v>276</v>
      </c>
      <c r="H5897">
        <v>4</v>
      </c>
      <c r="I5897" t="s">
        <v>20352</v>
      </c>
      <c r="J5897">
        <v>4</v>
      </c>
      <c r="K5897" t="s">
        <v>20353</v>
      </c>
      <c r="L5897" t="s">
        <v>20354</v>
      </c>
    </row>
    <row r="5898" spans="1:35" x14ac:dyDescent="0.3">
      <c r="A5898" t="s">
        <v>20341</v>
      </c>
      <c r="B5898" t="s">
        <v>20342</v>
      </c>
      <c r="C5898" t="s">
        <v>14</v>
      </c>
      <c r="D5898">
        <v>39.950758899999997</v>
      </c>
      <c r="E5898">
        <v>-75.174340099999995</v>
      </c>
      <c r="F5898" t="s">
        <v>20343</v>
      </c>
      <c r="G5898">
        <v>276</v>
      </c>
      <c r="H5898">
        <v>4</v>
      </c>
      <c r="I5898" t="s">
        <v>20355</v>
      </c>
      <c r="J5898">
        <v>3</v>
      </c>
      <c r="K5898" t="s">
        <v>20356</v>
      </c>
      <c r="L5898" t="s">
        <v>12141</v>
      </c>
    </row>
    <row r="5899" spans="1:35" x14ac:dyDescent="0.3">
      <c r="A5899" t="s">
        <v>20341</v>
      </c>
      <c r="B5899" t="s">
        <v>20342</v>
      </c>
      <c r="C5899" t="s">
        <v>14</v>
      </c>
      <c r="D5899">
        <v>39.950758899999997</v>
      </c>
      <c r="E5899">
        <v>-75.174340099999995</v>
      </c>
      <c r="F5899" t="s">
        <v>20343</v>
      </c>
      <c r="G5899">
        <v>276</v>
      </c>
      <c r="H5899">
        <v>4</v>
      </c>
      <c r="I5899" t="s">
        <v>20357</v>
      </c>
      <c r="J5899">
        <v>4</v>
      </c>
      <c r="L5899" t="s">
        <v>20358</v>
      </c>
    </row>
    <row r="5900" spans="1:35" x14ac:dyDescent="0.3">
      <c r="A5900" t="s">
        <v>20341</v>
      </c>
      <c r="B5900" t="s">
        <v>20342</v>
      </c>
      <c r="C5900" t="s">
        <v>14</v>
      </c>
      <c r="D5900">
        <v>39.950758899999997</v>
      </c>
      <c r="E5900">
        <v>-75.174340099999995</v>
      </c>
      <c r="F5900" t="s">
        <v>20343</v>
      </c>
      <c r="G5900">
        <v>276</v>
      </c>
      <c r="H5900">
        <v>4</v>
      </c>
      <c r="I5900" t="s">
        <v>20359</v>
      </c>
      <c r="J5900">
        <v>5</v>
      </c>
      <c r="L5900" t="s">
        <v>20360</v>
      </c>
    </row>
    <row r="5901" spans="1:35" x14ac:dyDescent="0.3">
      <c r="A5901" t="s">
        <v>20341</v>
      </c>
      <c r="B5901" t="s">
        <v>20342</v>
      </c>
      <c r="C5901" t="s">
        <v>14</v>
      </c>
      <c r="D5901">
        <v>39.950758899999997</v>
      </c>
      <c r="E5901">
        <v>-75.174340099999995</v>
      </c>
      <c r="F5901" t="s">
        <v>20343</v>
      </c>
      <c r="G5901">
        <v>276</v>
      </c>
      <c r="H5901">
        <v>4</v>
      </c>
      <c r="I5901" t="s">
        <v>20361</v>
      </c>
      <c r="J5901">
        <v>2</v>
      </c>
      <c r="K5901" t="s">
        <v>20362</v>
      </c>
      <c r="L5901" t="s">
        <v>20363</v>
      </c>
      <c r="M5901" t="s">
        <v>20364</v>
      </c>
      <c r="N5901" t="s">
        <v>20365</v>
      </c>
      <c r="O5901" t="s">
        <v>20366</v>
      </c>
      <c r="P5901" t="s">
        <v>20367</v>
      </c>
      <c r="Q5901" t="s">
        <v>20368</v>
      </c>
      <c r="R5901" t="s">
        <v>20369</v>
      </c>
      <c r="S5901" t="s">
        <v>20370</v>
      </c>
      <c r="T5901" t="s">
        <v>20371</v>
      </c>
      <c r="U5901" t="s">
        <v>20372</v>
      </c>
      <c r="V5901" t="s">
        <v>20373</v>
      </c>
      <c r="W5901" t="s">
        <v>20374</v>
      </c>
      <c r="X5901" t="s">
        <v>20375</v>
      </c>
      <c r="Y5901" t="s">
        <v>20376</v>
      </c>
      <c r="Z5901" t="s">
        <v>20377</v>
      </c>
      <c r="AA5901" t="s">
        <v>20378</v>
      </c>
      <c r="AB5901" t="s">
        <v>20379</v>
      </c>
      <c r="AC5901" t="s">
        <v>20380</v>
      </c>
      <c r="AD5901" t="s">
        <v>20381</v>
      </c>
      <c r="AE5901" t="s">
        <v>20382</v>
      </c>
      <c r="AF5901" t="s">
        <v>20383</v>
      </c>
      <c r="AG5901" t="s">
        <v>20384</v>
      </c>
      <c r="AH5901" t="s">
        <v>20385</v>
      </c>
      <c r="AI5901" t="s">
        <v>20386</v>
      </c>
    </row>
    <row r="5902" spans="1:35" x14ac:dyDescent="0.3">
      <c r="A5902" t="s">
        <v>20341</v>
      </c>
      <c r="B5902" t="s">
        <v>20342</v>
      </c>
      <c r="C5902" t="s">
        <v>14</v>
      </c>
      <c r="D5902">
        <v>39.950758899999997</v>
      </c>
      <c r="E5902">
        <v>-75.174340099999995</v>
      </c>
      <c r="F5902" t="s">
        <v>20343</v>
      </c>
      <c r="G5902">
        <v>276</v>
      </c>
      <c r="H5902">
        <v>4</v>
      </c>
      <c r="I5902" t="s">
        <v>20387</v>
      </c>
      <c r="J5902">
        <v>1</v>
      </c>
      <c r="K5902" t="s">
        <v>20388</v>
      </c>
      <c r="L5902" t="s">
        <v>20389</v>
      </c>
    </row>
    <row r="5903" spans="1:35" x14ac:dyDescent="0.3">
      <c r="A5903" t="s">
        <v>20390</v>
      </c>
      <c r="B5903" t="s">
        <v>7892</v>
      </c>
      <c r="C5903" t="s">
        <v>14</v>
      </c>
      <c r="D5903">
        <v>40.025600900000001</v>
      </c>
      <c r="E5903">
        <v>-75.2234981</v>
      </c>
      <c r="F5903" t="s">
        <v>20391</v>
      </c>
      <c r="G5903">
        <v>276</v>
      </c>
      <c r="H5903">
        <v>4</v>
      </c>
      <c r="I5903" t="s">
        <v>20392</v>
      </c>
      <c r="J5903">
        <v>4</v>
      </c>
      <c r="K5903" t="s">
        <v>20393</v>
      </c>
      <c r="L5903" t="s">
        <v>20394</v>
      </c>
    </row>
    <row r="5904" spans="1:35" x14ac:dyDescent="0.3">
      <c r="A5904" t="s">
        <v>20390</v>
      </c>
      <c r="B5904" t="s">
        <v>7892</v>
      </c>
      <c r="C5904" t="s">
        <v>14</v>
      </c>
      <c r="D5904">
        <v>40.025600900000001</v>
      </c>
      <c r="E5904">
        <v>-75.2234981</v>
      </c>
      <c r="F5904" t="s">
        <v>20391</v>
      </c>
      <c r="G5904">
        <v>276</v>
      </c>
      <c r="H5904">
        <v>4</v>
      </c>
      <c r="I5904" t="s">
        <v>20395</v>
      </c>
      <c r="J5904">
        <v>3</v>
      </c>
      <c r="K5904" t="s">
        <v>20396</v>
      </c>
      <c r="L5904" t="s">
        <v>20397</v>
      </c>
    </row>
    <row r="5905" spans="1:12" x14ac:dyDescent="0.3">
      <c r="A5905" t="s">
        <v>20390</v>
      </c>
      <c r="B5905" t="s">
        <v>7892</v>
      </c>
      <c r="C5905" t="s">
        <v>14</v>
      </c>
      <c r="D5905">
        <v>40.025600900000001</v>
      </c>
      <c r="E5905">
        <v>-75.2234981</v>
      </c>
      <c r="F5905" t="s">
        <v>20391</v>
      </c>
      <c r="G5905">
        <v>276</v>
      </c>
      <c r="H5905">
        <v>4</v>
      </c>
      <c r="I5905" t="s">
        <v>20398</v>
      </c>
      <c r="J5905">
        <v>5</v>
      </c>
      <c r="K5905" t="s">
        <v>20399</v>
      </c>
      <c r="L5905" t="s">
        <v>20400</v>
      </c>
    </row>
    <row r="5906" spans="1:12" x14ac:dyDescent="0.3">
      <c r="A5906" t="s">
        <v>20390</v>
      </c>
      <c r="B5906" t="s">
        <v>7892</v>
      </c>
      <c r="C5906" t="s">
        <v>14</v>
      </c>
      <c r="D5906">
        <v>40.025600900000001</v>
      </c>
      <c r="E5906">
        <v>-75.2234981</v>
      </c>
      <c r="F5906" t="s">
        <v>20391</v>
      </c>
      <c r="G5906">
        <v>276</v>
      </c>
      <c r="H5906">
        <v>4</v>
      </c>
      <c r="I5906" t="s">
        <v>20401</v>
      </c>
      <c r="J5906">
        <v>5</v>
      </c>
      <c r="K5906" t="s">
        <v>20402</v>
      </c>
      <c r="L5906" t="s">
        <v>7205</v>
      </c>
    </row>
    <row r="5907" spans="1:12" x14ac:dyDescent="0.3">
      <c r="A5907" t="s">
        <v>20390</v>
      </c>
      <c r="B5907" t="s">
        <v>7892</v>
      </c>
      <c r="C5907" t="s">
        <v>14</v>
      </c>
      <c r="D5907">
        <v>40.025600900000001</v>
      </c>
      <c r="E5907">
        <v>-75.2234981</v>
      </c>
      <c r="F5907" t="s">
        <v>20391</v>
      </c>
      <c r="G5907">
        <v>276</v>
      </c>
      <c r="H5907">
        <v>4</v>
      </c>
      <c r="I5907" t="s">
        <v>20403</v>
      </c>
      <c r="J5907">
        <v>2</v>
      </c>
      <c r="L5907" t="s">
        <v>20404</v>
      </c>
    </row>
    <row r="5908" spans="1:12" x14ac:dyDescent="0.3">
      <c r="A5908" t="s">
        <v>20390</v>
      </c>
      <c r="B5908" t="s">
        <v>7892</v>
      </c>
      <c r="C5908" t="s">
        <v>14</v>
      </c>
      <c r="D5908">
        <v>40.025600900000001</v>
      </c>
      <c r="E5908">
        <v>-75.2234981</v>
      </c>
      <c r="F5908" t="s">
        <v>20391</v>
      </c>
      <c r="G5908">
        <v>276</v>
      </c>
      <c r="H5908">
        <v>4</v>
      </c>
      <c r="I5908" t="s">
        <v>20405</v>
      </c>
      <c r="J5908">
        <v>5</v>
      </c>
      <c r="L5908" t="s">
        <v>20406</v>
      </c>
    </row>
    <row r="5909" spans="1:12" x14ac:dyDescent="0.3">
      <c r="A5909" t="s">
        <v>20390</v>
      </c>
      <c r="B5909" t="s">
        <v>7892</v>
      </c>
      <c r="C5909" t="s">
        <v>14</v>
      </c>
      <c r="D5909">
        <v>40.025600900000001</v>
      </c>
      <c r="E5909">
        <v>-75.2234981</v>
      </c>
      <c r="F5909" t="s">
        <v>20391</v>
      </c>
      <c r="G5909">
        <v>276</v>
      </c>
      <c r="H5909">
        <v>4</v>
      </c>
      <c r="I5909" t="s">
        <v>20407</v>
      </c>
      <c r="J5909">
        <v>4</v>
      </c>
      <c r="K5909" t="s">
        <v>20408</v>
      </c>
      <c r="L5909" t="s">
        <v>4310</v>
      </c>
    </row>
    <row r="5910" spans="1:12" x14ac:dyDescent="0.3">
      <c r="A5910" t="s">
        <v>20390</v>
      </c>
      <c r="B5910" t="s">
        <v>7892</v>
      </c>
      <c r="C5910" t="s">
        <v>14</v>
      </c>
      <c r="D5910">
        <v>40.025600900000001</v>
      </c>
      <c r="E5910">
        <v>-75.2234981</v>
      </c>
      <c r="F5910" t="s">
        <v>20391</v>
      </c>
      <c r="G5910">
        <v>276</v>
      </c>
      <c r="H5910">
        <v>4</v>
      </c>
      <c r="I5910" t="s">
        <v>20409</v>
      </c>
      <c r="J5910">
        <v>5</v>
      </c>
      <c r="K5910" t="s">
        <v>20410</v>
      </c>
      <c r="L5910" t="s">
        <v>4739</v>
      </c>
    </row>
    <row r="5911" spans="1:12" x14ac:dyDescent="0.3">
      <c r="A5911" t="s">
        <v>20390</v>
      </c>
      <c r="B5911" t="s">
        <v>7892</v>
      </c>
      <c r="C5911" t="s">
        <v>14</v>
      </c>
      <c r="D5911">
        <v>40.025600900000001</v>
      </c>
      <c r="E5911">
        <v>-75.2234981</v>
      </c>
      <c r="F5911" t="s">
        <v>20391</v>
      </c>
      <c r="G5911">
        <v>276</v>
      </c>
      <c r="H5911">
        <v>4</v>
      </c>
      <c r="I5911" t="s">
        <v>20411</v>
      </c>
      <c r="J5911">
        <v>4</v>
      </c>
      <c r="L5911" t="s">
        <v>20412</v>
      </c>
    </row>
    <row r="5912" spans="1:12" x14ac:dyDescent="0.3">
      <c r="A5912" t="s">
        <v>20390</v>
      </c>
      <c r="B5912" t="s">
        <v>7892</v>
      </c>
      <c r="C5912" t="s">
        <v>14</v>
      </c>
      <c r="D5912">
        <v>40.025600900000001</v>
      </c>
      <c r="E5912">
        <v>-75.2234981</v>
      </c>
      <c r="F5912" t="s">
        <v>20391</v>
      </c>
      <c r="G5912">
        <v>276</v>
      </c>
      <c r="H5912">
        <v>4</v>
      </c>
      <c r="I5912" t="s">
        <v>20413</v>
      </c>
      <c r="J5912">
        <v>5</v>
      </c>
      <c r="L5912" t="s">
        <v>11948</v>
      </c>
    </row>
    <row r="5913" spans="1:12" x14ac:dyDescent="0.3">
      <c r="A5913" t="s">
        <v>20414</v>
      </c>
      <c r="B5913" t="s">
        <v>20415</v>
      </c>
      <c r="C5913" t="s">
        <v>14</v>
      </c>
      <c r="D5913">
        <v>39.948041000000003</v>
      </c>
      <c r="E5913">
        <v>-75.224238799999995</v>
      </c>
      <c r="F5913" t="s">
        <v>20416</v>
      </c>
      <c r="G5913">
        <v>276</v>
      </c>
      <c r="H5913">
        <v>3.5</v>
      </c>
      <c r="I5913" t="s">
        <v>20417</v>
      </c>
      <c r="J5913">
        <v>5</v>
      </c>
      <c r="K5913" t="s">
        <v>20418</v>
      </c>
      <c r="L5913" t="s">
        <v>20419</v>
      </c>
    </row>
    <row r="5914" spans="1:12" x14ac:dyDescent="0.3">
      <c r="A5914" t="s">
        <v>20414</v>
      </c>
      <c r="B5914" t="s">
        <v>20415</v>
      </c>
      <c r="C5914" t="s">
        <v>14</v>
      </c>
      <c r="D5914">
        <v>39.948041000000003</v>
      </c>
      <c r="E5914">
        <v>-75.224238799999995</v>
      </c>
      <c r="F5914" t="s">
        <v>20416</v>
      </c>
      <c r="G5914">
        <v>276</v>
      </c>
      <c r="H5914">
        <v>3.5</v>
      </c>
      <c r="I5914" t="s">
        <v>20420</v>
      </c>
      <c r="J5914">
        <v>5</v>
      </c>
      <c r="K5914" t="s">
        <v>20421</v>
      </c>
      <c r="L5914" t="s">
        <v>20422</v>
      </c>
    </row>
    <row r="5915" spans="1:12" x14ac:dyDescent="0.3">
      <c r="A5915" t="s">
        <v>20414</v>
      </c>
      <c r="B5915" t="s">
        <v>20415</v>
      </c>
      <c r="C5915" t="s">
        <v>14</v>
      </c>
      <c r="D5915">
        <v>39.948041000000003</v>
      </c>
      <c r="E5915">
        <v>-75.224238799999995</v>
      </c>
      <c r="F5915" t="s">
        <v>20416</v>
      </c>
      <c r="G5915">
        <v>276</v>
      </c>
      <c r="H5915">
        <v>3.5</v>
      </c>
      <c r="I5915" t="s">
        <v>20423</v>
      </c>
      <c r="J5915">
        <v>5</v>
      </c>
      <c r="K5915" t="s">
        <v>20424</v>
      </c>
      <c r="L5915" t="s">
        <v>20425</v>
      </c>
    </row>
    <row r="5916" spans="1:12" x14ac:dyDescent="0.3">
      <c r="A5916" t="s">
        <v>20414</v>
      </c>
      <c r="B5916" t="s">
        <v>20415</v>
      </c>
      <c r="C5916" t="s">
        <v>14</v>
      </c>
      <c r="D5916">
        <v>39.948041000000003</v>
      </c>
      <c r="E5916">
        <v>-75.224238799999995</v>
      </c>
      <c r="F5916" t="s">
        <v>20416</v>
      </c>
      <c r="G5916">
        <v>276</v>
      </c>
      <c r="H5916">
        <v>3.5</v>
      </c>
      <c r="I5916" t="s">
        <v>20426</v>
      </c>
      <c r="J5916">
        <v>1</v>
      </c>
      <c r="K5916" t="s">
        <v>20427</v>
      </c>
      <c r="L5916" t="s">
        <v>20428</v>
      </c>
    </row>
    <row r="5917" spans="1:12" x14ac:dyDescent="0.3">
      <c r="A5917" t="s">
        <v>20414</v>
      </c>
      <c r="B5917" t="s">
        <v>20415</v>
      </c>
      <c r="C5917" t="s">
        <v>14</v>
      </c>
      <c r="D5917">
        <v>39.948041000000003</v>
      </c>
      <c r="E5917">
        <v>-75.224238799999995</v>
      </c>
      <c r="F5917" t="s">
        <v>20416</v>
      </c>
      <c r="G5917">
        <v>276</v>
      </c>
      <c r="H5917">
        <v>3.5</v>
      </c>
      <c r="I5917" t="s">
        <v>20429</v>
      </c>
      <c r="J5917">
        <v>2</v>
      </c>
      <c r="K5917" t="s">
        <v>20430</v>
      </c>
      <c r="L5917" t="s">
        <v>20431</v>
      </c>
    </row>
    <row r="5918" spans="1:12" x14ac:dyDescent="0.3">
      <c r="A5918" t="s">
        <v>20414</v>
      </c>
      <c r="B5918" t="s">
        <v>20415</v>
      </c>
      <c r="C5918" t="s">
        <v>14</v>
      </c>
      <c r="D5918">
        <v>39.948041000000003</v>
      </c>
      <c r="E5918">
        <v>-75.224238799999995</v>
      </c>
      <c r="F5918" t="s">
        <v>20416</v>
      </c>
      <c r="G5918">
        <v>276</v>
      </c>
      <c r="H5918">
        <v>3.5</v>
      </c>
      <c r="I5918" t="s">
        <v>20432</v>
      </c>
      <c r="J5918">
        <v>5</v>
      </c>
      <c r="L5918" t="s">
        <v>20433</v>
      </c>
    </row>
    <row r="5919" spans="1:12" x14ac:dyDescent="0.3">
      <c r="A5919" t="s">
        <v>20414</v>
      </c>
      <c r="B5919" t="s">
        <v>20415</v>
      </c>
      <c r="C5919" t="s">
        <v>14</v>
      </c>
      <c r="D5919">
        <v>39.948041000000003</v>
      </c>
      <c r="E5919">
        <v>-75.224238799999995</v>
      </c>
      <c r="F5919" t="s">
        <v>20416</v>
      </c>
      <c r="G5919">
        <v>276</v>
      </c>
      <c r="H5919">
        <v>3.5</v>
      </c>
      <c r="I5919" t="s">
        <v>20434</v>
      </c>
      <c r="J5919">
        <v>1</v>
      </c>
      <c r="K5919" t="s">
        <v>20435</v>
      </c>
      <c r="L5919" t="s">
        <v>20436</v>
      </c>
    </row>
    <row r="5920" spans="1:12" x14ac:dyDescent="0.3">
      <c r="A5920" t="s">
        <v>20414</v>
      </c>
      <c r="B5920" t="s">
        <v>20415</v>
      </c>
      <c r="C5920" t="s">
        <v>14</v>
      </c>
      <c r="D5920">
        <v>39.948041000000003</v>
      </c>
      <c r="E5920">
        <v>-75.224238799999995</v>
      </c>
      <c r="F5920" t="s">
        <v>20416</v>
      </c>
      <c r="G5920">
        <v>276</v>
      </c>
      <c r="H5920">
        <v>3.5</v>
      </c>
      <c r="I5920" t="s">
        <v>20437</v>
      </c>
      <c r="J5920">
        <v>2</v>
      </c>
      <c r="K5920" t="s">
        <v>20438</v>
      </c>
      <c r="L5920" t="s">
        <v>20439</v>
      </c>
    </row>
    <row r="5921" spans="1:14" x14ac:dyDescent="0.3">
      <c r="A5921" t="s">
        <v>20414</v>
      </c>
      <c r="B5921" t="s">
        <v>20415</v>
      </c>
      <c r="C5921" t="s">
        <v>14</v>
      </c>
      <c r="D5921">
        <v>39.948041000000003</v>
      </c>
      <c r="E5921">
        <v>-75.224238799999995</v>
      </c>
      <c r="F5921" t="s">
        <v>20416</v>
      </c>
      <c r="G5921">
        <v>276</v>
      </c>
      <c r="H5921">
        <v>3.5</v>
      </c>
      <c r="I5921" t="s">
        <v>20440</v>
      </c>
      <c r="J5921">
        <v>5</v>
      </c>
      <c r="L5921" t="s">
        <v>20441</v>
      </c>
    </row>
    <row r="5922" spans="1:14" x14ac:dyDescent="0.3">
      <c r="A5922" t="s">
        <v>20414</v>
      </c>
      <c r="B5922" t="s">
        <v>20415</v>
      </c>
      <c r="C5922" t="s">
        <v>14</v>
      </c>
      <c r="D5922">
        <v>39.948041000000003</v>
      </c>
      <c r="E5922">
        <v>-75.224238799999995</v>
      </c>
      <c r="F5922" t="s">
        <v>20416</v>
      </c>
      <c r="G5922">
        <v>276</v>
      </c>
      <c r="H5922">
        <v>3.5</v>
      </c>
      <c r="I5922" t="s">
        <v>20442</v>
      </c>
      <c r="J5922">
        <v>5</v>
      </c>
      <c r="K5922" t="s">
        <v>20443</v>
      </c>
      <c r="L5922" t="s">
        <v>20444</v>
      </c>
    </row>
    <row r="5923" spans="1:14" x14ac:dyDescent="0.3">
      <c r="A5923" t="s">
        <v>20445</v>
      </c>
      <c r="B5923" t="s">
        <v>20446</v>
      </c>
      <c r="C5923" t="s">
        <v>14</v>
      </c>
      <c r="D5923">
        <v>39.939411752799998</v>
      </c>
      <c r="E5923">
        <v>-75.177328118899993</v>
      </c>
      <c r="F5923" t="s">
        <v>20447</v>
      </c>
      <c r="G5923">
        <v>276</v>
      </c>
      <c r="H5923">
        <v>4.5</v>
      </c>
      <c r="I5923" t="s">
        <v>20448</v>
      </c>
      <c r="J5923">
        <v>5</v>
      </c>
      <c r="K5923" t="s">
        <v>20449</v>
      </c>
      <c r="L5923" t="s">
        <v>20450</v>
      </c>
    </row>
    <row r="5924" spans="1:14" x14ac:dyDescent="0.3">
      <c r="A5924" t="s">
        <v>20445</v>
      </c>
      <c r="B5924" t="s">
        <v>20446</v>
      </c>
      <c r="C5924" t="s">
        <v>14</v>
      </c>
      <c r="D5924">
        <v>39.939411752799998</v>
      </c>
      <c r="E5924">
        <v>-75.177328118899993</v>
      </c>
      <c r="F5924" t="s">
        <v>20447</v>
      </c>
      <c r="G5924">
        <v>276</v>
      </c>
      <c r="H5924">
        <v>4.5</v>
      </c>
      <c r="I5924" t="s">
        <v>20451</v>
      </c>
      <c r="J5924">
        <v>4</v>
      </c>
      <c r="K5924" t="s">
        <v>20452</v>
      </c>
      <c r="L5924" t="s">
        <v>20453</v>
      </c>
    </row>
    <row r="5925" spans="1:14" x14ac:dyDescent="0.3">
      <c r="A5925" t="s">
        <v>20445</v>
      </c>
      <c r="B5925" t="s">
        <v>20446</v>
      </c>
      <c r="C5925" t="s">
        <v>14</v>
      </c>
      <c r="D5925">
        <v>39.939411752799998</v>
      </c>
      <c r="E5925">
        <v>-75.177328118899993</v>
      </c>
      <c r="F5925" t="s">
        <v>20447</v>
      </c>
      <c r="G5925">
        <v>276</v>
      </c>
      <c r="H5925">
        <v>4.5</v>
      </c>
      <c r="I5925" t="s">
        <v>20454</v>
      </c>
      <c r="J5925">
        <v>4</v>
      </c>
      <c r="K5925" t="s">
        <v>20455</v>
      </c>
      <c r="L5925" t="s">
        <v>20456</v>
      </c>
    </row>
    <row r="5926" spans="1:14" x14ac:dyDescent="0.3">
      <c r="A5926" t="s">
        <v>20445</v>
      </c>
      <c r="B5926" t="s">
        <v>20446</v>
      </c>
      <c r="C5926" t="s">
        <v>14</v>
      </c>
      <c r="D5926">
        <v>39.939411752799998</v>
      </c>
      <c r="E5926">
        <v>-75.177328118899993</v>
      </c>
      <c r="F5926" t="s">
        <v>20447</v>
      </c>
      <c r="G5926">
        <v>276</v>
      </c>
      <c r="H5926">
        <v>4.5</v>
      </c>
      <c r="I5926" t="s">
        <v>20457</v>
      </c>
      <c r="J5926">
        <v>5</v>
      </c>
      <c r="K5926" t="s">
        <v>20458</v>
      </c>
      <c r="L5926" t="s">
        <v>3102</v>
      </c>
    </row>
    <row r="5927" spans="1:14" x14ac:dyDescent="0.3">
      <c r="A5927" t="s">
        <v>20445</v>
      </c>
      <c r="B5927" t="s">
        <v>20446</v>
      </c>
      <c r="C5927" t="s">
        <v>14</v>
      </c>
      <c r="D5927">
        <v>39.939411752799998</v>
      </c>
      <c r="E5927">
        <v>-75.177328118899993</v>
      </c>
      <c r="F5927" t="s">
        <v>20447</v>
      </c>
      <c r="G5927">
        <v>276</v>
      </c>
      <c r="H5927">
        <v>4.5</v>
      </c>
      <c r="I5927" t="s">
        <v>20459</v>
      </c>
      <c r="J5927">
        <v>3</v>
      </c>
      <c r="K5927" t="s">
        <v>20460</v>
      </c>
      <c r="L5927" t="s">
        <v>20461</v>
      </c>
    </row>
    <row r="5928" spans="1:14" x14ac:dyDescent="0.3">
      <c r="A5928" t="s">
        <v>20445</v>
      </c>
      <c r="B5928" t="s">
        <v>20446</v>
      </c>
      <c r="C5928" t="s">
        <v>14</v>
      </c>
      <c r="D5928">
        <v>39.939411752799998</v>
      </c>
      <c r="E5928">
        <v>-75.177328118899993</v>
      </c>
      <c r="F5928" t="s">
        <v>20447</v>
      </c>
      <c r="G5928">
        <v>276</v>
      </c>
      <c r="H5928">
        <v>4.5</v>
      </c>
      <c r="I5928" t="s">
        <v>20462</v>
      </c>
      <c r="J5928">
        <v>5</v>
      </c>
      <c r="K5928" t="s">
        <v>20463</v>
      </c>
      <c r="L5928" t="s">
        <v>20464</v>
      </c>
    </row>
    <row r="5929" spans="1:14" x14ac:dyDescent="0.3">
      <c r="A5929" t="s">
        <v>20445</v>
      </c>
      <c r="B5929" t="s">
        <v>20446</v>
      </c>
      <c r="C5929" t="s">
        <v>14</v>
      </c>
      <c r="D5929">
        <v>39.939411752799998</v>
      </c>
      <c r="E5929">
        <v>-75.177328118899993</v>
      </c>
      <c r="F5929" t="s">
        <v>20447</v>
      </c>
      <c r="G5929">
        <v>276</v>
      </c>
      <c r="H5929">
        <v>4.5</v>
      </c>
      <c r="I5929" t="s">
        <v>20465</v>
      </c>
      <c r="J5929">
        <v>3</v>
      </c>
      <c r="K5929" t="s">
        <v>20466</v>
      </c>
      <c r="L5929" t="s">
        <v>2397</v>
      </c>
    </row>
    <row r="5930" spans="1:14" x14ac:dyDescent="0.3">
      <c r="A5930" t="s">
        <v>20445</v>
      </c>
      <c r="B5930" t="s">
        <v>20446</v>
      </c>
      <c r="C5930" t="s">
        <v>14</v>
      </c>
      <c r="D5930">
        <v>39.939411752799998</v>
      </c>
      <c r="E5930">
        <v>-75.177328118899993</v>
      </c>
      <c r="F5930" t="s">
        <v>20447</v>
      </c>
      <c r="G5930">
        <v>276</v>
      </c>
      <c r="H5930">
        <v>4.5</v>
      </c>
      <c r="I5930" t="s">
        <v>20467</v>
      </c>
      <c r="J5930">
        <v>5</v>
      </c>
      <c r="K5930" t="s">
        <v>20468</v>
      </c>
      <c r="L5930" t="s">
        <v>20469</v>
      </c>
    </row>
    <row r="5931" spans="1:14" x14ac:dyDescent="0.3">
      <c r="A5931" t="s">
        <v>20445</v>
      </c>
      <c r="B5931" t="s">
        <v>20446</v>
      </c>
      <c r="C5931" t="s">
        <v>14</v>
      </c>
      <c r="D5931">
        <v>39.939411752799998</v>
      </c>
      <c r="E5931">
        <v>-75.177328118899993</v>
      </c>
      <c r="F5931" t="s">
        <v>20447</v>
      </c>
      <c r="G5931">
        <v>276</v>
      </c>
      <c r="H5931">
        <v>4.5</v>
      </c>
      <c r="I5931" t="e">
        <f>-idn0ym171TgdlFPNoXOFg</f>
        <v>#NAME?</v>
      </c>
      <c r="J5931">
        <v>5</v>
      </c>
      <c r="K5931" t="s">
        <v>20470</v>
      </c>
      <c r="L5931" t="s">
        <v>20471</v>
      </c>
    </row>
    <row r="5932" spans="1:14" x14ac:dyDescent="0.3">
      <c r="A5932" t="s">
        <v>20445</v>
      </c>
      <c r="B5932" t="s">
        <v>20446</v>
      </c>
      <c r="C5932" t="s">
        <v>14</v>
      </c>
      <c r="D5932">
        <v>39.939411752799998</v>
      </c>
      <c r="E5932">
        <v>-75.177328118899993</v>
      </c>
      <c r="F5932" t="s">
        <v>20447</v>
      </c>
      <c r="G5932">
        <v>276</v>
      </c>
      <c r="H5932">
        <v>4.5</v>
      </c>
      <c r="I5932" t="s">
        <v>20472</v>
      </c>
      <c r="J5932">
        <v>5</v>
      </c>
      <c r="K5932" t="s">
        <v>20473</v>
      </c>
      <c r="L5932" t="s">
        <v>20474</v>
      </c>
    </row>
    <row r="5933" spans="1:14" x14ac:dyDescent="0.3">
      <c r="A5933" t="s">
        <v>20475</v>
      </c>
      <c r="B5933" t="s">
        <v>20476</v>
      </c>
      <c r="C5933" t="s">
        <v>14</v>
      </c>
      <c r="D5933">
        <v>39.944274999999998</v>
      </c>
      <c r="E5933">
        <v>-75.166786999999999</v>
      </c>
      <c r="F5933" t="s">
        <v>20477</v>
      </c>
      <c r="G5933">
        <v>276</v>
      </c>
      <c r="H5933">
        <v>2.5</v>
      </c>
      <c r="I5933" t="s">
        <v>20478</v>
      </c>
      <c r="J5933">
        <v>1</v>
      </c>
      <c r="K5933" t="s">
        <v>20479</v>
      </c>
      <c r="L5933" t="s">
        <v>20480</v>
      </c>
      <c r="M5933" t="s">
        <v>20481</v>
      </c>
      <c r="N5933" t="s">
        <v>20482</v>
      </c>
    </row>
    <row r="5934" spans="1:14" x14ac:dyDescent="0.3">
      <c r="A5934" t="s">
        <v>20475</v>
      </c>
      <c r="B5934" t="s">
        <v>20476</v>
      </c>
      <c r="C5934" t="s">
        <v>14</v>
      </c>
      <c r="D5934">
        <v>39.944274999999998</v>
      </c>
      <c r="E5934">
        <v>-75.166786999999999</v>
      </c>
      <c r="F5934" t="s">
        <v>20477</v>
      </c>
      <c r="G5934">
        <v>276</v>
      </c>
      <c r="H5934">
        <v>2.5</v>
      </c>
      <c r="I5934" t="s">
        <v>20483</v>
      </c>
      <c r="J5934">
        <v>2</v>
      </c>
      <c r="K5934" t="s">
        <v>20484</v>
      </c>
      <c r="L5934" t="s">
        <v>20485</v>
      </c>
    </row>
    <row r="5935" spans="1:14" x14ac:dyDescent="0.3">
      <c r="A5935" t="s">
        <v>20475</v>
      </c>
      <c r="B5935" t="s">
        <v>20476</v>
      </c>
      <c r="C5935" t="s">
        <v>14</v>
      </c>
      <c r="D5935">
        <v>39.944274999999998</v>
      </c>
      <c r="E5935">
        <v>-75.166786999999999</v>
      </c>
      <c r="F5935" t="s">
        <v>20477</v>
      </c>
      <c r="G5935">
        <v>276</v>
      </c>
      <c r="H5935">
        <v>2.5</v>
      </c>
      <c r="I5935" t="s">
        <v>20486</v>
      </c>
      <c r="J5935">
        <v>3</v>
      </c>
      <c r="K5935" t="s">
        <v>20487</v>
      </c>
      <c r="L5935" t="s">
        <v>20488</v>
      </c>
    </row>
    <row r="5936" spans="1:14" x14ac:dyDescent="0.3">
      <c r="A5936" t="s">
        <v>20475</v>
      </c>
      <c r="B5936" t="s">
        <v>20476</v>
      </c>
      <c r="C5936" t="s">
        <v>14</v>
      </c>
      <c r="D5936">
        <v>39.944274999999998</v>
      </c>
      <c r="E5936">
        <v>-75.166786999999999</v>
      </c>
      <c r="F5936" t="s">
        <v>20477</v>
      </c>
      <c r="G5936">
        <v>276</v>
      </c>
      <c r="H5936">
        <v>2.5</v>
      </c>
      <c r="I5936" t="s">
        <v>20489</v>
      </c>
      <c r="J5936">
        <v>4</v>
      </c>
      <c r="K5936" t="s">
        <v>20490</v>
      </c>
      <c r="L5936" t="s">
        <v>20491</v>
      </c>
    </row>
    <row r="5937" spans="1:28" x14ac:dyDescent="0.3">
      <c r="A5937" t="s">
        <v>20475</v>
      </c>
      <c r="B5937" t="s">
        <v>20476</v>
      </c>
      <c r="C5937" t="s">
        <v>14</v>
      </c>
      <c r="D5937">
        <v>39.944274999999998</v>
      </c>
      <c r="E5937">
        <v>-75.166786999999999</v>
      </c>
      <c r="F5937" t="s">
        <v>20477</v>
      </c>
      <c r="G5937">
        <v>276</v>
      </c>
      <c r="H5937">
        <v>2.5</v>
      </c>
      <c r="I5937" t="s">
        <v>20492</v>
      </c>
      <c r="J5937">
        <v>5</v>
      </c>
      <c r="K5937" t="s">
        <v>20493</v>
      </c>
      <c r="L5937" t="s">
        <v>20494</v>
      </c>
    </row>
    <row r="5938" spans="1:28" x14ac:dyDescent="0.3">
      <c r="A5938" t="s">
        <v>20475</v>
      </c>
      <c r="B5938" t="s">
        <v>20476</v>
      </c>
      <c r="C5938" t="s">
        <v>14</v>
      </c>
      <c r="D5938">
        <v>39.944274999999998</v>
      </c>
      <c r="E5938">
        <v>-75.166786999999999</v>
      </c>
      <c r="F5938" t="s">
        <v>20477</v>
      </c>
      <c r="G5938">
        <v>276</v>
      </c>
      <c r="H5938">
        <v>2.5</v>
      </c>
      <c r="I5938" t="s">
        <v>20495</v>
      </c>
      <c r="J5938">
        <v>2</v>
      </c>
      <c r="K5938" t="s">
        <v>20496</v>
      </c>
      <c r="L5938" t="s">
        <v>5198</v>
      </c>
    </row>
    <row r="5939" spans="1:28" x14ac:dyDescent="0.3">
      <c r="A5939" t="s">
        <v>20475</v>
      </c>
      <c r="B5939" t="s">
        <v>20476</v>
      </c>
      <c r="C5939" t="s">
        <v>14</v>
      </c>
      <c r="D5939">
        <v>39.944274999999998</v>
      </c>
      <c r="E5939">
        <v>-75.166786999999999</v>
      </c>
      <c r="F5939" t="s">
        <v>20477</v>
      </c>
      <c r="G5939">
        <v>276</v>
      </c>
      <c r="H5939">
        <v>2.5</v>
      </c>
      <c r="I5939" t="s">
        <v>20497</v>
      </c>
      <c r="J5939">
        <v>2</v>
      </c>
      <c r="K5939" t="s">
        <v>20498</v>
      </c>
      <c r="L5939" t="s">
        <v>20499</v>
      </c>
    </row>
    <row r="5940" spans="1:28" x14ac:dyDescent="0.3">
      <c r="A5940" t="s">
        <v>20475</v>
      </c>
      <c r="B5940" t="s">
        <v>20476</v>
      </c>
      <c r="C5940" t="s">
        <v>14</v>
      </c>
      <c r="D5940">
        <v>39.944274999999998</v>
      </c>
      <c r="E5940">
        <v>-75.166786999999999</v>
      </c>
      <c r="F5940" t="s">
        <v>20477</v>
      </c>
      <c r="G5940">
        <v>276</v>
      </c>
      <c r="H5940">
        <v>2.5</v>
      </c>
      <c r="I5940" t="s">
        <v>20500</v>
      </c>
      <c r="J5940">
        <v>2</v>
      </c>
      <c r="K5940" t="s">
        <v>20501</v>
      </c>
      <c r="L5940" t="s">
        <v>20502</v>
      </c>
      <c r="M5940" t="s">
        <v>20503</v>
      </c>
      <c r="N5940" t="s">
        <v>20504</v>
      </c>
      <c r="O5940" t="s">
        <v>20505</v>
      </c>
      <c r="P5940" t="s">
        <v>20506</v>
      </c>
      <c r="Q5940" t="s">
        <v>20507</v>
      </c>
      <c r="R5940" t="s">
        <v>20508</v>
      </c>
      <c r="S5940" t="s">
        <v>20509</v>
      </c>
      <c r="T5940" t="s">
        <v>20510</v>
      </c>
      <c r="U5940" t="s">
        <v>20511</v>
      </c>
      <c r="V5940" t="s">
        <v>20512</v>
      </c>
      <c r="W5940" t="s">
        <v>20513</v>
      </c>
      <c r="X5940" t="s">
        <v>20514</v>
      </c>
      <c r="Y5940" t="s">
        <v>20515</v>
      </c>
      <c r="Z5940" t="s">
        <v>20516</v>
      </c>
      <c r="AA5940" t="s">
        <v>20517</v>
      </c>
      <c r="AB5940" t="s">
        <v>20518</v>
      </c>
    </row>
    <row r="5941" spans="1:28" x14ac:dyDescent="0.3">
      <c r="A5941" t="s">
        <v>20475</v>
      </c>
      <c r="B5941" t="s">
        <v>20476</v>
      </c>
      <c r="C5941" t="s">
        <v>14</v>
      </c>
      <c r="D5941">
        <v>39.944274999999998</v>
      </c>
      <c r="E5941">
        <v>-75.166786999999999</v>
      </c>
      <c r="F5941" t="s">
        <v>20477</v>
      </c>
      <c r="G5941">
        <v>276</v>
      </c>
      <c r="H5941">
        <v>2.5</v>
      </c>
      <c r="I5941" t="s">
        <v>20519</v>
      </c>
      <c r="J5941">
        <v>1</v>
      </c>
      <c r="L5941" t="s">
        <v>14330</v>
      </c>
    </row>
    <row r="5942" spans="1:28" x14ac:dyDescent="0.3">
      <c r="A5942" t="s">
        <v>20475</v>
      </c>
      <c r="B5942" t="s">
        <v>20476</v>
      </c>
      <c r="C5942" t="s">
        <v>14</v>
      </c>
      <c r="D5942">
        <v>39.944274999999998</v>
      </c>
      <c r="E5942">
        <v>-75.166786999999999</v>
      </c>
      <c r="F5942" t="s">
        <v>20477</v>
      </c>
      <c r="G5942">
        <v>276</v>
      </c>
      <c r="H5942">
        <v>2.5</v>
      </c>
      <c r="I5942" t="s">
        <v>20520</v>
      </c>
      <c r="J5942">
        <v>4</v>
      </c>
      <c r="K5942" t="s">
        <v>20521</v>
      </c>
      <c r="L5942" t="s">
        <v>20522</v>
      </c>
    </row>
    <row r="5943" spans="1:28" x14ac:dyDescent="0.3">
      <c r="A5943" t="s">
        <v>20523</v>
      </c>
      <c r="B5943" t="s">
        <v>20524</v>
      </c>
      <c r="C5943" t="s">
        <v>14</v>
      </c>
      <c r="D5943">
        <v>39.895178399999999</v>
      </c>
      <c r="E5943">
        <v>-75.227972600000001</v>
      </c>
      <c r="F5943" t="s">
        <v>20525</v>
      </c>
      <c r="G5943">
        <v>275</v>
      </c>
      <c r="H5943">
        <v>2.5</v>
      </c>
      <c r="I5943" t="s">
        <v>20526</v>
      </c>
      <c r="J5943">
        <v>2</v>
      </c>
      <c r="K5943" t="s">
        <v>20527</v>
      </c>
      <c r="L5943" t="s">
        <v>20528</v>
      </c>
    </row>
    <row r="5944" spans="1:28" x14ac:dyDescent="0.3">
      <c r="A5944" t="s">
        <v>20523</v>
      </c>
      <c r="B5944" t="s">
        <v>20524</v>
      </c>
      <c r="C5944" t="s">
        <v>14</v>
      </c>
      <c r="D5944">
        <v>39.895178399999999</v>
      </c>
      <c r="E5944">
        <v>-75.227972600000001</v>
      </c>
      <c r="F5944" t="s">
        <v>20525</v>
      </c>
      <c r="G5944">
        <v>275</v>
      </c>
      <c r="H5944">
        <v>2.5</v>
      </c>
      <c r="I5944" t="s">
        <v>20529</v>
      </c>
      <c r="J5944">
        <v>2</v>
      </c>
      <c r="K5944" t="s">
        <v>20530</v>
      </c>
      <c r="L5944" t="s">
        <v>20531</v>
      </c>
    </row>
    <row r="5945" spans="1:28" x14ac:dyDescent="0.3">
      <c r="A5945" t="s">
        <v>20523</v>
      </c>
      <c r="B5945" t="s">
        <v>20524</v>
      </c>
      <c r="C5945" t="s">
        <v>14</v>
      </c>
      <c r="D5945">
        <v>39.895178399999999</v>
      </c>
      <c r="E5945">
        <v>-75.227972600000001</v>
      </c>
      <c r="F5945" t="s">
        <v>20525</v>
      </c>
      <c r="G5945">
        <v>275</v>
      </c>
      <c r="H5945">
        <v>2.5</v>
      </c>
      <c r="I5945" t="s">
        <v>20532</v>
      </c>
      <c r="J5945">
        <v>1</v>
      </c>
      <c r="K5945" t="s">
        <v>20533</v>
      </c>
      <c r="L5945" t="s">
        <v>20534</v>
      </c>
    </row>
    <row r="5946" spans="1:28" x14ac:dyDescent="0.3">
      <c r="A5946" t="s">
        <v>20523</v>
      </c>
      <c r="B5946" t="s">
        <v>20524</v>
      </c>
      <c r="C5946" t="s">
        <v>14</v>
      </c>
      <c r="D5946">
        <v>39.895178399999999</v>
      </c>
      <c r="E5946">
        <v>-75.227972600000001</v>
      </c>
      <c r="F5946" t="s">
        <v>20525</v>
      </c>
      <c r="G5946">
        <v>275</v>
      </c>
      <c r="H5946">
        <v>2.5</v>
      </c>
      <c r="I5946" t="s">
        <v>20535</v>
      </c>
      <c r="J5946">
        <v>4</v>
      </c>
      <c r="K5946" t="s">
        <v>20536</v>
      </c>
      <c r="L5946" t="s">
        <v>20537</v>
      </c>
    </row>
    <row r="5947" spans="1:28" x14ac:dyDescent="0.3">
      <c r="A5947" t="s">
        <v>20523</v>
      </c>
      <c r="B5947" t="s">
        <v>20524</v>
      </c>
      <c r="C5947" t="s">
        <v>14</v>
      </c>
      <c r="D5947">
        <v>39.895178399999999</v>
      </c>
      <c r="E5947">
        <v>-75.227972600000001</v>
      </c>
      <c r="F5947" t="s">
        <v>20525</v>
      </c>
      <c r="G5947">
        <v>275</v>
      </c>
      <c r="H5947">
        <v>2.5</v>
      </c>
      <c r="I5947" t="s">
        <v>20538</v>
      </c>
      <c r="J5947">
        <v>1</v>
      </c>
      <c r="L5947" t="s">
        <v>20539</v>
      </c>
    </row>
    <row r="5948" spans="1:28" x14ac:dyDescent="0.3">
      <c r="A5948" t="s">
        <v>20523</v>
      </c>
      <c r="B5948" t="s">
        <v>20524</v>
      </c>
      <c r="C5948" t="s">
        <v>14</v>
      </c>
      <c r="D5948">
        <v>39.895178399999999</v>
      </c>
      <c r="E5948">
        <v>-75.227972600000001</v>
      </c>
      <c r="F5948" t="s">
        <v>20525</v>
      </c>
      <c r="G5948">
        <v>275</v>
      </c>
      <c r="H5948">
        <v>2.5</v>
      </c>
      <c r="I5948" t="s">
        <v>20540</v>
      </c>
      <c r="J5948">
        <v>1</v>
      </c>
      <c r="K5948" t="s">
        <v>20541</v>
      </c>
      <c r="L5948" t="s">
        <v>20542</v>
      </c>
    </row>
    <row r="5949" spans="1:28" x14ac:dyDescent="0.3">
      <c r="A5949" t="s">
        <v>20523</v>
      </c>
      <c r="B5949" t="s">
        <v>20524</v>
      </c>
      <c r="C5949" t="s">
        <v>14</v>
      </c>
      <c r="D5949">
        <v>39.895178399999999</v>
      </c>
      <c r="E5949">
        <v>-75.227972600000001</v>
      </c>
      <c r="F5949" t="s">
        <v>20525</v>
      </c>
      <c r="G5949">
        <v>275</v>
      </c>
      <c r="H5949">
        <v>2.5</v>
      </c>
      <c r="I5949" t="s">
        <v>20543</v>
      </c>
      <c r="J5949">
        <v>1</v>
      </c>
      <c r="L5949" t="s">
        <v>20544</v>
      </c>
    </row>
    <row r="5950" spans="1:28" x14ac:dyDescent="0.3">
      <c r="A5950" t="s">
        <v>20523</v>
      </c>
      <c r="B5950" t="s">
        <v>20524</v>
      </c>
      <c r="C5950" t="s">
        <v>14</v>
      </c>
      <c r="D5950">
        <v>39.895178399999999</v>
      </c>
      <c r="E5950">
        <v>-75.227972600000001</v>
      </c>
      <c r="F5950" t="s">
        <v>20525</v>
      </c>
      <c r="G5950">
        <v>275</v>
      </c>
      <c r="H5950">
        <v>2.5</v>
      </c>
      <c r="I5950" t="s">
        <v>20545</v>
      </c>
      <c r="J5950">
        <v>3</v>
      </c>
      <c r="K5950" t="s">
        <v>20546</v>
      </c>
      <c r="L5950" t="s">
        <v>20547</v>
      </c>
    </row>
    <row r="5951" spans="1:28" x14ac:dyDescent="0.3">
      <c r="A5951" t="s">
        <v>20523</v>
      </c>
      <c r="B5951" t="s">
        <v>20524</v>
      </c>
      <c r="C5951" t="s">
        <v>14</v>
      </c>
      <c r="D5951">
        <v>39.895178399999999</v>
      </c>
      <c r="E5951">
        <v>-75.227972600000001</v>
      </c>
      <c r="F5951" t="s">
        <v>20525</v>
      </c>
      <c r="G5951">
        <v>275</v>
      </c>
      <c r="H5951">
        <v>2.5</v>
      </c>
      <c r="I5951" t="s">
        <v>20548</v>
      </c>
      <c r="J5951">
        <v>4</v>
      </c>
      <c r="K5951" t="s">
        <v>20549</v>
      </c>
      <c r="L5951" t="s">
        <v>20550</v>
      </c>
    </row>
    <row r="5952" spans="1:28" x14ac:dyDescent="0.3">
      <c r="A5952" t="s">
        <v>20523</v>
      </c>
      <c r="B5952" t="s">
        <v>20524</v>
      </c>
      <c r="C5952" t="s">
        <v>14</v>
      </c>
      <c r="D5952">
        <v>39.895178399999999</v>
      </c>
      <c r="E5952">
        <v>-75.227972600000001</v>
      </c>
      <c r="F5952" t="s">
        <v>20525</v>
      </c>
      <c r="G5952">
        <v>275</v>
      </c>
      <c r="H5952">
        <v>2.5</v>
      </c>
      <c r="I5952" t="s">
        <v>20551</v>
      </c>
      <c r="J5952">
        <v>2</v>
      </c>
      <c r="L5952" t="s">
        <v>20552</v>
      </c>
    </row>
    <row r="5953" spans="1:15" x14ac:dyDescent="0.3">
      <c r="A5953" t="s">
        <v>20553</v>
      </c>
      <c r="B5953" t="s">
        <v>20554</v>
      </c>
      <c r="C5953" t="s">
        <v>14</v>
      </c>
      <c r="D5953">
        <v>39.953136800000003</v>
      </c>
      <c r="E5953">
        <v>-75.218660700000001</v>
      </c>
      <c r="F5953" t="s">
        <v>20555</v>
      </c>
      <c r="G5953">
        <v>275</v>
      </c>
      <c r="H5953">
        <v>4.5</v>
      </c>
      <c r="I5953" t="s">
        <v>20556</v>
      </c>
      <c r="J5953">
        <v>5</v>
      </c>
      <c r="K5953" t="s">
        <v>20557</v>
      </c>
      <c r="L5953" t="s">
        <v>20558</v>
      </c>
    </row>
    <row r="5954" spans="1:15" x14ac:dyDescent="0.3">
      <c r="A5954" t="s">
        <v>20553</v>
      </c>
      <c r="B5954" t="s">
        <v>20554</v>
      </c>
      <c r="C5954" t="s">
        <v>14</v>
      </c>
      <c r="D5954">
        <v>39.953136800000003</v>
      </c>
      <c r="E5954">
        <v>-75.218660700000001</v>
      </c>
      <c r="F5954" t="s">
        <v>20555</v>
      </c>
      <c r="G5954">
        <v>275</v>
      </c>
      <c r="H5954">
        <v>4.5</v>
      </c>
      <c r="I5954" t="s">
        <v>20559</v>
      </c>
      <c r="J5954">
        <v>4</v>
      </c>
      <c r="K5954" t="s">
        <v>20560</v>
      </c>
      <c r="L5954" t="s">
        <v>20561</v>
      </c>
    </row>
    <row r="5955" spans="1:15" x14ac:dyDescent="0.3">
      <c r="A5955" t="s">
        <v>20553</v>
      </c>
      <c r="B5955" t="s">
        <v>20554</v>
      </c>
      <c r="C5955" t="s">
        <v>14</v>
      </c>
      <c r="D5955">
        <v>39.953136800000003</v>
      </c>
      <c r="E5955">
        <v>-75.218660700000001</v>
      </c>
      <c r="F5955" t="s">
        <v>20555</v>
      </c>
      <c r="G5955">
        <v>275</v>
      </c>
      <c r="H5955">
        <v>4.5</v>
      </c>
      <c r="I5955" t="s">
        <v>20562</v>
      </c>
      <c r="J5955">
        <v>4</v>
      </c>
      <c r="K5955" t="s">
        <v>20563</v>
      </c>
      <c r="L5955" t="s">
        <v>8112</v>
      </c>
    </row>
    <row r="5956" spans="1:15" x14ac:dyDescent="0.3">
      <c r="A5956" t="s">
        <v>20553</v>
      </c>
      <c r="B5956" t="s">
        <v>20554</v>
      </c>
      <c r="C5956" t="s">
        <v>14</v>
      </c>
      <c r="D5956">
        <v>39.953136800000003</v>
      </c>
      <c r="E5956">
        <v>-75.218660700000001</v>
      </c>
      <c r="F5956" t="s">
        <v>20555</v>
      </c>
      <c r="G5956">
        <v>275</v>
      </c>
      <c r="H5956">
        <v>4.5</v>
      </c>
      <c r="I5956" t="s">
        <v>20564</v>
      </c>
      <c r="J5956">
        <v>4</v>
      </c>
      <c r="K5956" t="s">
        <v>20565</v>
      </c>
      <c r="L5956" t="s">
        <v>20566</v>
      </c>
    </row>
    <row r="5957" spans="1:15" x14ac:dyDescent="0.3">
      <c r="A5957" t="s">
        <v>20553</v>
      </c>
      <c r="B5957" t="s">
        <v>20554</v>
      </c>
      <c r="C5957" t="s">
        <v>14</v>
      </c>
      <c r="D5957">
        <v>39.953136800000003</v>
      </c>
      <c r="E5957">
        <v>-75.218660700000001</v>
      </c>
      <c r="F5957" t="s">
        <v>20555</v>
      </c>
      <c r="G5957">
        <v>275</v>
      </c>
      <c r="H5957">
        <v>4.5</v>
      </c>
      <c r="I5957" t="s">
        <v>20567</v>
      </c>
      <c r="J5957">
        <v>5</v>
      </c>
      <c r="K5957" t="s">
        <v>20568</v>
      </c>
      <c r="L5957" t="s">
        <v>18633</v>
      </c>
    </row>
    <row r="5958" spans="1:15" x14ac:dyDescent="0.3">
      <c r="A5958" t="s">
        <v>20553</v>
      </c>
      <c r="B5958" t="s">
        <v>20554</v>
      </c>
      <c r="C5958" t="s">
        <v>14</v>
      </c>
      <c r="D5958">
        <v>39.953136800000003</v>
      </c>
      <c r="E5958">
        <v>-75.218660700000001</v>
      </c>
      <c r="F5958" t="s">
        <v>20555</v>
      </c>
      <c r="G5958">
        <v>275</v>
      </c>
      <c r="H5958">
        <v>4.5</v>
      </c>
      <c r="I5958" t="s">
        <v>20569</v>
      </c>
      <c r="J5958">
        <v>3</v>
      </c>
      <c r="K5958" t="s">
        <v>20570</v>
      </c>
      <c r="L5958" t="s">
        <v>20571</v>
      </c>
      <c r="M5958" t="s">
        <v>20572</v>
      </c>
      <c r="N5958" t="s">
        <v>20573</v>
      </c>
      <c r="O5958" t="s">
        <v>20574</v>
      </c>
    </row>
    <row r="5959" spans="1:15" x14ac:dyDescent="0.3">
      <c r="A5959" t="s">
        <v>20553</v>
      </c>
      <c r="B5959" t="s">
        <v>20554</v>
      </c>
      <c r="C5959" t="s">
        <v>14</v>
      </c>
      <c r="D5959">
        <v>39.953136800000003</v>
      </c>
      <c r="E5959">
        <v>-75.218660700000001</v>
      </c>
      <c r="F5959" t="s">
        <v>20555</v>
      </c>
      <c r="G5959">
        <v>275</v>
      </c>
      <c r="H5959">
        <v>4.5</v>
      </c>
      <c r="I5959" t="s">
        <v>20575</v>
      </c>
      <c r="J5959">
        <v>5</v>
      </c>
      <c r="K5959" t="s">
        <v>20576</v>
      </c>
      <c r="L5959" t="s">
        <v>20577</v>
      </c>
    </row>
    <row r="5960" spans="1:15" x14ac:dyDescent="0.3">
      <c r="A5960" t="s">
        <v>20553</v>
      </c>
      <c r="B5960" t="s">
        <v>20554</v>
      </c>
      <c r="C5960" t="s">
        <v>14</v>
      </c>
      <c r="D5960">
        <v>39.953136800000003</v>
      </c>
      <c r="E5960">
        <v>-75.218660700000001</v>
      </c>
      <c r="F5960" t="s">
        <v>20555</v>
      </c>
      <c r="G5960">
        <v>275</v>
      </c>
      <c r="H5960">
        <v>4.5</v>
      </c>
      <c r="I5960" t="s">
        <v>20578</v>
      </c>
      <c r="J5960">
        <v>4</v>
      </c>
      <c r="K5960" t="s">
        <v>20579</v>
      </c>
      <c r="L5960" t="s">
        <v>20580</v>
      </c>
    </row>
    <row r="5961" spans="1:15" x14ac:dyDescent="0.3">
      <c r="A5961" t="s">
        <v>20553</v>
      </c>
      <c r="B5961" t="s">
        <v>20554</v>
      </c>
      <c r="C5961" t="s">
        <v>14</v>
      </c>
      <c r="D5961">
        <v>39.953136800000003</v>
      </c>
      <c r="E5961">
        <v>-75.218660700000001</v>
      </c>
      <c r="F5961" t="s">
        <v>20555</v>
      </c>
      <c r="G5961">
        <v>275</v>
      </c>
      <c r="H5961">
        <v>4.5</v>
      </c>
      <c r="I5961" t="s">
        <v>20581</v>
      </c>
      <c r="J5961">
        <v>5</v>
      </c>
      <c r="L5961" t="s">
        <v>20582</v>
      </c>
    </row>
    <row r="5962" spans="1:15" x14ac:dyDescent="0.3">
      <c r="A5962" t="s">
        <v>20553</v>
      </c>
      <c r="B5962" t="s">
        <v>20554</v>
      </c>
      <c r="C5962" t="s">
        <v>14</v>
      </c>
      <c r="D5962">
        <v>39.953136800000003</v>
      </c>
      <c r="E5962">
        <v>-75.218660700000001</v>
      </c>
      <c r="F5962" t="s">
        <v>20555</v>
      </c>
      <c r="G5962">
        <v>275</v>
      </c>
      <c r="H5962">
        <v>4.5</v>
      </c>
      <c r="I5962" t="s">
        <v>20583</v>
      </c>
      <c r="J5962">
        <v>5</v>
      </c>
      <c r="K5962" t="s">
        <v>20584</v>
      </c>
      <c r="L5962" t="s">
        <v>20585</v>
      </c>
    </row>
    <row r="5963" spans="1:15" x14ac:dyDescent="0.3">
      <c r="A5963" t="s">
        <v>20586</v>
      </c>
      <c r="B5963" t="s">
        <v>20587</v>
      </c>
      <c r="C5963" t="s">
        <v>14</v>
      </c>
      <c r="D5963">
        <v>39.938080499999998</v>
      </c>
      <c r="E5963">
        <v>-75.146523099999996</v>
      </c>
      <c r="F5963" t="s">
        <v>20588</v>
      </c>
      <c r="G5963">
        <v>275</v>
      </c>
      <c r="H5963">
        <v>4.5</v>
      </c>
      <c r="I5963" t="s">
        <v>20589</v>
      </c>
      <c r="J5963">
        <v>5</v>
      </c>
      <c r="K5963" t="s">
        <v>20590</v>
      </c>
      <c r="L5963" t="s">
        <v>7503</v>
      </c>
    </row>
    <row r="5964" spans="1:15" x14ac:dyDescent="0.3">
      <c r="A5964" t="s">
        <v>20586</v>
      </c>
      <c r="B5964" t="s">
        <v>20587</v>
      </c>
      <c r="C5964" t="s">
        <v>14</v>
      </c>
      <c r="D5964">
        <v>39.938080499999998</v>
      </c>
      <c r="E5964">
        <v>-75.146523099999996</v>
      </c>
      <c r="F5964" t="s">
        <v>20588</v>
      </c>
      <c r="G5964">
        <v>275</v>
      </c>
      <c r="H5964">
        <v>4.5</v>
      </c>
      <c r="I5964" t="s">
        <v>20591</v>
      </c>
      <c r="J5964">
        <v>5</v>
      </c>
      <c r="K5964" t="s">
        <v>20592</v>
      </c>
      <c r="L5964" t="s">
        <v>20593</v>
      </c>
    </row>
    <row r="5965" spans="1:15" x14ac:dyDescent="0.3">
      <c r="A5965" t="s">
        <v>20586</v>
      </c>
      <c r="B5965" t="s">
        <v>20587</v>
      </c>
      <c r="C5965" t="s">
        <v>14</v>
      </c>
      <c r="D5965">
        <v>39.938080499999998</v>
      </c>
      <c r="E5965">
        <v>-75.146523099999996</v>
      </c>
      <c r="F5965" t="s">
        <v>20588</v>
      </c>
      <c r="G5965">
        <v>275</v>
      </c>
      <c r="H5965">
        <v>4.5</v>
      </c>
      <c r="I5965" t="s">
        <v>20594</v>
      </c>
      <c r="J5965">
        <v>5</v>
      </c>
      <c r="K5965" t="s">
        <v>20595</v>
      </c>
      <c r="L5965" t="s">
        <v>20596</v>
      </c>
    </row>
    <row r="5966" spans="1:15" x14ac:dyDescent="0.3">
      <c r="A5966" t="s">
        <v>20586</v>
      </c>
      <c r="B5966" t="s">
        <v>20587</v>
      </c>
      <c r="C5966" t="s">
        <v>14</v>
      </c>
      <c r="D5966">
        <v>39.938080499999998</v>
      </c>
      <c r="E5966">
        <v>-75.146523099999996</v>
      </c>
      <c r="F5966" t="s">
        <v>20588</v>
      </c>
      <c r="G5966">
        <v>275</v>
      </c>
      <c r="H5966">
        <v>4.5</v>
      </c>
      <c r="I5966" t="s">
        <v>20597</v>
      </c>
      <c r="J5966">
        <v>5</v>
      </c>
      <c r="K5966" t="s">
        <v>20598</v>
      </c>
      <c r="L5966" t="s">
        <v>6097</v>
      </c>
    </row>
    <row r="5967" spans="1:15" x14ac:dyDescent="0.3">
      <c r="A5967" t="s">
        <v>20586</v>
      </c>
      <c r="B5967" t="s">
        <v>20587</v>
      </c>
      <c r="C5967" t="s">
        <v>14</v>
      </c>
      <c r="D5967">
        <v>39.938080499999998</v>
      </c>
      <c r="E5967">
        <v>-75.146523099999996</v>
      </c>
      <c r="F5967" t="s">
        <v>20588</v>
      </c>
      <c r="G5967">
        <v>275</v>
      </c>
      <c r="H5967">
        <v>4.5</v>
      </c>
      <c r="I5967" t="s">
        <v>20599</v>
      </c>
      <c r="J5967">
        <v>5</v>
      </c>
      <c r="K5967" t="s">
        <v>20600</v>
      </c>
      <c r="L5967" t="s">
        <v>14470</v>
      </c>
    </row>
    <row r="5968" spans="1:15" x14ac:dyDescent="0.3">
      <c r="A5968" t="s">
        <v>20586</v>
      </c>
      <c r="B5968" t="s">
        <v>20587</v>
      </c>
      <c r="C5968" t="s">
        <v>14</v>
      </c>
      <c r="D5968">
        <v>39.938080499999998</v>
      </c>
      <c r="E5968">
        <v>-75.146523099999996</v>
      </c>
      <c r="F5968" t="s">
        <v>20588</v>
      </c>
      <c r="G5968">
        <v>275</v>
      </c>
      <c r="H5968">
        <v>4.5</v>
      </c>
      <c r="I5968" t="s">
        <v>20601</v>
      </c>
      <c r="J5968">
        <v>5</v>
      </c>
      <c r="K5968" t="s">
        <v>20602</v>
      </c>
      <c r="L5968" t="s">
        <v>20603</v>
      </c>
    </row>
    <row r="5969" spans="1:35" x14ac:dyDescent="0.3">
      <c r="A5969" t="s">
        <v>20586</v>
      </c>
      <c r="B5969" t="s">
        <v>20587</v>
      </c>
      <c r="C5969" t="s">
        <v>14</v>
      </c>
      <c r="D5969">
        <v>39.938080499999998</v>
      </c>
      <c r="E5969">
        <v>-75.146523099999996</v>
      </c>
      <c r="F5969" t="s">
        <v>20588</v>
      </c>
      <c r="G5969">
        <v>275</v>
      </c>
      <c r="H5969">
        <v>4.5</v>
      </c>
      <c r="I5969" t="s">
        <v>20604</v>
      </c>
      <c r="J5969">
        <v>5</v>
      </c>
      <c r="K5969" t="s">
        <v>20605</v>
      </c>
      <c r="L5969" t="s">
        <v>20606</v>
      </c>
    </row>
    <row r="5970" spans="1:35" x14ac:dyDescent="0.3">
      <c r="A5970" t="s">
        <v>20586</v>
      </c>
      <c r="B5970" t="s">
        <v>20587</v>
      </c>
      <c r="C5970" t="s">
        <v>14</v>
      </c>
      <c r="D5970">
        <v>39.938080499999998</v>
      </c>
      <c r="E5970">
        <v>-75.146523099999996</v>
      </c>
      <c r="F5970" t="s">
        <v>20588</v>
      </c>
      <c r="G5970">
        <v>275</v>
      </c>
      <c r="H5970">
        <v>4.5</v>
      </c>
      <c r="I5970" t="s">
        <v>20607</v>
      </c>
      <c r="J5970">
        <v>3</v>
      </c>
      <c r="K5970" t="s">
        <v>20608</v>
      </c>
      <c r="L5970" t="s">
        <v>20609</v>
      </c>
    </row>
    <row r="5971" spans="1:35" x14ac:dyDescent="0.3">
      <c r="A5971" t="s">
        <v>20586</v>
      </c>
      <c r="B5971" t="s">
        <v>20587</v>
      </c>
      <c r="C5971" t="s">
        <v>14</v>
      </c>
      <c r="D5971">
        <v>39.938080499999998</v>
      </c>
      <c r="E5971">
        <v>-75.146523099999996</v>
      </c>
      <c r="F5971" t="s">
        <v>20588</v>
      </c>
      <c r="G5971">
        <v>275</v>
      </c>
      <c r="H5971">
        <v>4.5</v>
      </c>
      <c r="I5971" t="s">
        <v>20610</v>
      </c>
      <c r="J5971">
        <v>4</v>
      </c>
      <c r="K5971" t="s">
        <v>20611</v>
      </c>
      <c r="L5971" t="s">
        <v>20612</v>
      </c>
    </row>
    <row r="5972" spans="1:35" x14ac:dyDescent="0.3">
      <c r="A5972" t="s">
        <v>20586</v>
      </c>
      <c r="B5972" t="s">
        <v>20587</v>
      </c>
      <c r="C5972" t="s">
        <v>14</v>
      </c>
      <c r="D5972">
        <v>39.938080499999998</v>
      </c>
      <c r="E5972">
        <v>-75.146523099999996</v>
      </c>
      <c r="F5972" t="s">
        <v>20588</v>
      </c>
      <c r="G5972">
        <v>275</v>
      </c>
      <c r="H5972">
        <v>4.5</v>
      </c>
      <c r="I5972" t="s">
        <v>20613</v>
      </c>
      <c r="J5972">
        <v>2</v>
      </c>
      <c r="L5972" t="s">
        <v>20614</v>
      </c>
    </row>
    <row r="5973" spans="1:35" x14ac:dyDescent="0.3">
      <c r="A5973" t="s">
        <v>20615</v>
      </c>
      <c r="B5973" t="s">
        <v>20616</v>
      </c>
      <c r="C5973" t="s">
        <v>14</v>
      </c>
      <c r="D5973">
        <v>40.074187199999997</v>
      </c>
      <c r="E5973">
        <v>-75.203083899999996</v>
      </c>
      <c r="F5973" t="s">
        <v>20617</v>
      </c>
      <c r="G5973">
        <v>274</v>
      </c>
      <c r="H5973">
        <v>3.5</v>
      </c>
      <c r="I5973" t="s">
        <v>20618</v>
      </c>
      <c r="J5973">
        <v>2</v>
      </c>
      <c r="K5973" t="s">
        <v>20619</v>
      </c>
      <c r="L5973" t="s">
        <v>20620</v>
      </c>
    </row>
    <row r="5974" spans="1:35" x14ac:dyDescent="0.3">
      <c r="A5974" t="s">
        <v>20615</v>
      </c>
      <c r="B5974" t="s">
        <v>20616</v>
      </c>
      <c r="C5974" t="s">
        <v>14</v>
      </c>
      <c r="D5974">
        <v>40.074187199999997</v>
      </c>
      <c r="E5974">
        <v>-75.203083899999996</v>
      </c>
      <c r="F5974" t="s">
        <v>20617</v>
      </c>
      <c r="G5974">
        <v>274</v>
      </c>
      <c r="H5974">
        <v>3.5</v>
      </c>
      <c r="I5974" t="s">
        <v>20621</v>
      </c>
      <c r="J5974">
        <v>5</v>
      </c>
      <c r="K5974" t="s">
        <v>20622</v>
      </c>
      <c r="L5974" t="s">
        <v>20623</v>
      </c>
      <c r="M5974" t="s">
        <v>20624</v>
      </c>
      <c r="N5974" t="s">
        <v>20625</v>
      </c>
      <c r="O5974" t="s">
        <v>9394</v>
      </c>
      <c r="P5974" t="s">
        <v>20626</v>
      </c>
      <c r="Q5974" t="s">
        <v>20627</v>
      </c>
      <c r="R5974" t="s">
        <v>20628</v>
      </c>
      <c r="S5974" t="s">
        <v>20629</v>
      </c>
      <c r="T5974" t="s">
        <v>20630</v>
      </c>
      <c r="U5974" t="s">
        <v>20631</v>
      </c>
      <c r="V5974" t="s">
        <v>20632</v>
      </c>
      <c r="W5974" t="s">
        <v>20633</v>
      </c>
      <c r="X5974" t="s">
        <v>20634</v>
      </c>
      <c r="Y5974" t="s">
        <v>20635</v>
      </c>
      <c r="Z5974" t="s">
        <v>7878</v>
      </c>
      <c r="AA5974" t="s">
        <v>20636</v>
      </c>
      <c r="AB5974" t="s">
        <v>20637</v>
      </c>
      <c r="AC5974" t="s">
        <v>20638</v>
      </c>
      <c r="AD5974" t="s">
        <v>20639</v>
      </c>
      <c r="AE5974" t="s">
        <v>20640</v>
      </c>
      <c r="AF5974" t="s">
        <v>20641</v>
      </c>
      <c r="AG5974" t="s">
        <v>20642</v>
      </c>
      <c r="AH5974" t="s">
        <v>20643</v>
      </c>
      <c r="AI5974" t="s">
        <v>20644</v>
      </c>
    </row>
    <row r="5975" spans="1:35" x14ac:dyDescent="0.3">
      <c r="A5975" t="s">
        <v>20615</v>
      </c>
      <c r="B5975" t="s">
        <v>20616</v>
      </c>
      <c r="C5975" t="s">
        <v>14</v>
      </c>
      <c r="D5975">
        <v>40.074187199999997</v>
      </c>
      <c r="E5975">
        <v>-75.203083899999996</v>
      </c>
      <c r="F5975" t="s">
        <v>20617</v>
      </c>
      <c r="G5975">
        <v>274</v>
      </c>
      <c r="H5975">
        <v>3.5</v>
      </c>
      <c r="I5975" t="s">
        <v>20645</v>
      </c>
      <c r="J5975">
        <v>4</v>
      </c>
      <c r="K5975" t="s">
        <v>20646</v>
      </c>
      <c r="L5975" t="s">
        <v>20647</v>
      </c>
    </row>
    <row r="5976" spans="1:35" x14ac:dyDescent="0.3">
      <c r="A5976" t="s">
        <v>20615</v>
      </c>
      <c r="B5976" t="s">
        <v>20616</v>
      </c>
      <c r="C5976" t="s">
        <v>14</v>
      </c>
      <c r="D5976">
        <v>40.074187199999997</v>
      </c>
      <c r="E5976">
        <v>-75.203083899999996</v>
      </c>
      <c r="F5976" t="s">
        <v>20617</v>
      </c>
      <c r="G5976">
        <v>274</v>
      </c>
      <c r="H5976">
        <v>3.5</v>
      </c>
      <c r="I5976" t="s">
        <v>20648</v>
      </c>
      <c r="J5976">
        <v>5</v>
      </c>
      <c r="L5976" t="s">
        <v>20649</v>
      </c>
    </row>
    <row r="5977" spans="1:35" x14ac:dyDescent="0.3">
      <c r="A5977" t="s">
        <v>20615</v>
      </c>
      <c r="B5977" t="s">
        <v>20616</v>
      </c>
      <c r="C5977" t="s">
        <v>14</v>
      </c>
      <c r="D5977">
        <v>40.074187199999997</v>
      </c>
      <c r="E5977">
        <v>-75.203083899999996</v>
      </c>
      <c r="F5977" t="s">
        <v>20617</v>
      </c>
      <c r="G5977">
        <v>274</v>
      </c>
      <c r="H5977">
        <v>3.5</v>
      </c>
      <c r="I5977" t="s">
        <v>20650</v>
      </c>
      <c r="J5977">
        <v>4</v>
      </c>
      <c r="L5977" t="s">
        <v>14453</v>
      </c>
    </row>
    <row r="5978" spans="1:35" x14ac:dyDescent="0.3">
      <c r="A5978" t="s">
        <v>20615</v>
      </c>
      <c r="B5978" t="s">
        <v>20616</v>
      </c>
      <c r="C5978" t="s">
        <v>14</v>
      </c>
      <c r="D5978">
        <v>40.074187199999997</v>
      </c>
      <c r="E5978">
        <v>-75.203083899999996</v>
      </c>
      <c r="F5978" t="s">
        <v>20617</v>
      </c>
      <c r="G5978">
        <v>274</v>
      </c>
      <c r="H5978">
        <v>3.5</v>
      </c>
      <c r="I5978" t="s">
        <v>20651</v>
      </c>
      <c r="J5978">
        <v>5</v>
      </c>
      <c r="K5978" t="s">
        <v>20652</v>
      </c>
      <c r="L5978" t="s">
        <v>20653</v>
      </c>
    </row>
    <row r="5979" spans="1:35" x14ac:dyDescent="0.3">
      <c r="A5979" t="s">
        <v>20615</v>
      </c>
      <c r="B5979" t="s">
        <v>20616</v>
      </c>
      <c r="C5979" t="s">
        <v>14</v>
      </c>
      <c r="D5979">
        <v>40.074187199999997</v>
      </c>
      <c r="E5979">
        <v>-75.203083899999996</v>
      </c>
      <c r="F5979" t="s">
        <v>20617</v>
      </c>
      <c r="G5979">
        <v>274</v>
      </c>
      <c r="H5979">
        <v>3.5</v>
      </c>
      <c r="I5979" t="s">
        <v>20654</v>
      </c>
      <c r="J5979">
        <v>3</v>
      </c>
      <c r="K5979" t="s">
        <v>20655</v>
      </c>
      <c r="L5979" t="s">
        <v>12562</v>
      </c>
    </row>
    <row r="5980" spans="1:35" x14ac:dyDescent="0.3">
      <c r="A5980" t="s">
        <v>20615</v>
      </c>
      <c r="B5980" t="s">
        <v>20616</v>
      </c>
      <c r="C5980" t="s">
        <v>14</v>
      </c>
      <c r="D5980">
        <v>40.074187199999997</v>
      </c>
      <c r="E5980">
        <v>-75.203083899999996</v>
      </c>
      <c r="F5980" t="s">
        <v>20617</v>
      </c>
      <c r="G5980">
        <v>274</v>
      </c>
      <c r="H5980">
        <v>3.5</v>
      </c>
      <c r="I5980" t="s">
        <v>20656</v>
      </c>
      <c r="J5980">
        <v>5</v>
      </c>
      <c r="K5980" t="s">
        <v>20657</v>
      </c>
      <c r="L5980" t="s">
        <v>20658</v>
      </c>
    </row>
    <row r="5981" spans="1:35" x14ac:dyDescent="0.3">
      <c r="A5981" t="s">
        <v>20615</v>
      </c>
      <c r="B5981" t="s">
        <v>20616</v>
      </c>
      <c r="C5981" t="s">
        <v>14</v>
      </c>
      <c r="D5981">
        <v>40.074187199999997</v>
      </c>
      <c r="E5981">
        <v>-75.203083899999996</v>
      </c>
      <c r="F5981" t="s">
        <v>20617</v>
      </c>
      <c r="G5981">
        <v>274</v>
      </c>
      <c r="H5981">
        <v>3.5</v>
      </c>
      <c r="I5981" t="s">
        <v>20659</v>
      </c>
      <c r="J5981">
        <v>2</v>
      </c>
      <c r="K5981" t="s">
        <v>20660</v>
      </c>
      <c r="L5981" t="s">
        <v>20661</v>
      </c>
    </row>
    <row r="5982" spans="1:35" x14ac:dyDescent="0.3">
      <c r="A5982" t="s">
        <v>20615</v>
      </c>
      <c r="B5982" t="s">
        <v>20616</v>
      </c>
      <c r="C5982" t="s">
        <v>14</v>
      </c>
      <c r="D5982">
        <v>40.074187199999997</v>
      </c>
      <c r="E5982">
        <v>-75.203083899999996</v>
      </c>
      <c r="F5982" t="s">
        <v>20617</v>
      </c>
      <c r="G5982">
        <v>274</v>
      </c>
      <c r="H5982">
        <v>3.5</v>
      </c>
      <c r="I5982" t="s">
        <v>20662</v>
      </c>
      <c r="J5982">
        <v>1</v>
      </c>
      <c r="K5982" t="s">
        <v>20663</v>
      </c>
      <c r="L5982" t="s">
        <v>20664</v>
      </c>
    </row>
    <row r="5983" spans="1:35" x14ac:dyDescent="0.3">
      <c r="A5983" t="s">
        <v>20665</v>
      </c>
      <c r="B5983" t="s">
        <v>20666</v>
      </c>
      <c r="C5983" t="s">
        <v>14</v>
      </c>
      <c r="D5983">
        <v>39.951809699999998</v>
      </c>
      <c r="E5983">
        <v>-75.175738899999999</v>
      </c>
      <c r="F5983" t="s">
        <v>20667</v>
      </c>
      <c r="G5983">
        <v>273</v>
      </c>
      <c r="H5983">
        <v>4</v>
      </c>
      <c r="I5983" t="s">
        <v>20668</v>
      </c>
      <c r="J5983">
        <v>4</v>
      </c>
      <c r="K5983" t="s">
        <v>20669</v>
      </c>
      <c r="L5983" t="s">
        <v>13412</v>
      </c>
    </row>
    <row r="5984" spans="1:35" x14ac:dyDescent="0.3">
      <c r="A5984" t="s">
        <v>20665</v>
      </c>
      <c r="B5984" t="s">
        <v>20666</v>
      </c>
      <c r="C5984" t="s">
        <v>14</v>
      </c>
      <c r="D5984">
        <v>39.951809699999998</v>
      </c>
      <c r="E5984">
        <v>-75.175738899999999</v>
      </c>
      <c r="F5984" t="s">
        <v>20667</v>
      </c>
      <c r="G5984">
        <v>273</v>
      </c>
      <c r="H5984">
        <v>4</v>
      </c>
      <c r="I5984" t="s">
        <v>20670</v>
      </c>
      <c r="J5984">
        <v>4</v>
      </c>
      <c r="K5984" t="s">
        <v>20671</v>
      </c>
      <c r="L5984" t="s">
        <v>12080</v>
      </c>
    </row>
    <row r="5985" spans="1:12" x14ac:dyDescent="0.3">
      <c r="A5985" t="s">
        <v>20665</v>
      </c>
      <c r="B5985" t="s">
        <v>20666</v>
      </c>
      <c r="C5985" t="s">
        <v>14</v>
      </c>
      <c r="D5985">
        <v>39.951809699999998</v>
      </c>
      <c r="E5985">
        <v>-75.175738899999999</v>
      </c>
      <c r="F5985" t="s">
        <v>20667</v>
      </c>
      <c r="G5985">
        <v>273</v>
      </c>
      <c r="H5985">
        <v>4</v>
      </c>
      <c r="I5985" t="s">
        <v>20672</v>
      </c>
      <c r="J5985">
        <v>3</v>
      </c>
      <c r="K5985" t="s">
        <v>20673</v>
      </c>
      <c r="L5985" t="s">
        <v>18320</v>
      </c>
    </row>
    <row r="5986" spans="1:12" x14ac:dyDescent="0.3">
      <c r="A5986" t="s">
        <v>20665</v>
      </c>
      <c r="B5986" t="s">
        <v>20666</v>
      </c>
      <c r="C5986" t="s">
        <v>14</v>
      </c>
      <c r="D5986">
        <v>39.951809699999998</v>
      </c>
      <c r="E5986">
        <v>-75.175738899999999</v>
      </c>
      <c r="F5986" t="s">
        <v>20667</v>
      </c>
      <c r="G5986">
        <v>273</v>
      </c>
      <c r="H5986">
        <v>4</v>
      </c>
      <c r="I5986" t="s">
        <v>20674</v>
      </c>
      <c r="J5986">
        <v>1</v>
      </c>
      <c r="K5986" t="s">
        <v>20675</v>
      </c>
      <c r="L5986" t="s">
        <v>7044</v>
      </c>
    </row>
    <row r="5987" spans="1:12" x14ac:dyDescent="0.3">
      <c r="A5987" t="s">
        <v>20665</v>
      </c>
      <c r="B5987" t="s">
        <v>20666</v>
      </c>
      <c r="C5987" t="s">
        <v>14</v>
      </c>
      <c r="D5987">
        <v>39.951809699999998</v>
      </c>
      <c r="E5987">
        <v>-75.175738899999999</v>
      </c>
      <c r="F5987" t="s">
        <v>20667</v>
      </c>
      <c r="G5987">
        <v>273</v>
      </c>
      <c r="H5987">
        <v>4</v>
      </c>
      <c r="I5987" t="s">
        <v>20676</v>
      </c>
      <c r="J5987">
        <v>1</v>
      </c>
      <c r="L5987" t="s">
        <v>20677</v>
      </c>
    </row>
    <row r="5988" spans="1:12" x14ac:dyDescent="0.3">
      <c r="A5988" t="s">
        <v>20665</v>
      </c>
      <c r="B5988" t="s">
        <v>20666</v>
      </c>
      <c r="C5988" t="s">
        <v>14</v>
      </c>
      <c r="D5988">
        <v>39.951809699999998</v>
      </c>
      <c r="E5988">
        <v>-75.175738899999999</v>
      </c>
      <c r="F5988" t="s">
        <v>20667</v>
      </c>
      <c r="G5988">
        <v>273</v>
      </c>
      <c r="H5988">
        <v>4</v>
      </c>
      <c r="I5988" t="s">
        <v>20678</v>
      </c>
      <c r="J5988">
        <v>5</v>
      </c>
      <c r="K5988" t="s">
        <v>20679</v>
      </c>
      <c r="L5988" t="s">
        <v>20680</v>
      </c>
    </row>
    <row r="5989" spans="1:12" x14ac:dyDescent="0.3">
      <c r="A5989" t="s">
        <v>20665</v>
      </c>
      <c r="B5989" t="s">
        <v>20666</v>
      </c>
      <c r="C5989" t="s">
        <v>14</v>
      </c>
      <c r="D5989">
        <v>39.951809699999998</v>
      </c>
      <c r="E5989">
        <v>-75.175738899999999</v>
      </c>
      <c r="F5989" t="s">
        <v>20667</v>
      </c>
      <c r="G5989">
        <v>273</v>
      </c>
      <c r="H5989">
        <v>4</v>
      </c>
      <c r="I5989" t="s">
        <v>20681</v>
      </c>
      <c r="J5989">
        <v>4</v>
      </c>
      <c r="L5989" t="s">
        <v>20682</v>
      </c>
    </row>
    <row r="5990" spans="1:12" x14ac:dyDescent="0.3">
      <c r="A5990" t="s">
        <v>20665</v>
      </c>
      <c r="B5990" t="s">
        <v>20666</v>
      </c>
      <c r="C5990" t="s">
        <v>14</v>
      </c>
      <c r="D5990">
        <v>39.951809699999998</v>
      </c>
      <c r="E5990">
        <v>-75.175738899999999</v>
      </c>
      <c r="F5990" t="s">
        <v>20667</v>
      </c>
      <c r="G5990">
        <v>273</v>
      </c>
      <c r="H5990">
        <v>4</v>
      </c>
      <c r="I5990" t="s">
        <v>20683</v>
      </c>
      <c r="J5990">
        <v>4</v>
      </c>
      <c r="L5990" t="s">
        <v>20684</v>
      </c>
    </row>
    <row r="5991" spans="1:12" x14ac:dyDescent="0.3">
      <c r="A5991" t="s">
        <v>20665</v>
      </c>
      <c r="B5991" t="s">
        <v>20666</v>
      </c>
      <c r="C5991" t="s">
        <v>14</v>
      </c>
      <c r="D5991">
        <v>39.951809699999998</v>
      </c>
      <c r="E5991">
        <v>-75.175738899999999</v>
      </c>
      <c r="F5991" t="s">
        <v>20667</v>
      </c>
      <c r="G5991">
        <v>273</v>
      </c>
      <c r="H5991">
        <v>4</v>
      </c>
      <c r="I5991" t="s">
        <v>20685</v>
      </c>
      <c r="J5991">
        <v>3</v>
      </c>
      <c r="K5991" t="s">
        <v>20686</v>
      </c>
      <c r="L5991" t="s">
        <v>20687</v>
      </c>
    </row>
    <row r="5992" spans="1:12" x14ac:dyDescent="0.3">
      <c r="A5992" t="s">
        <v>20665</v>
      </c>
      <c r="B5992" t="s">
        <v>20666</v>
      </c>
      <c r="C5992" t="s">
        <v>14</v>
      </c>
      <c r="D5992">
        <v>39.951809699999998</v>
      </c>
      <c r="E5992">
        <v>-75.175738899999999</v>
      </c>
      <c r="F5992" t="s">
        <v>20667</v>
      </c>
      <c r="G5992">
        <v>273</v>
      </c>
      <c r="H5992">
        <v>4</v>
      </c>
      <c r="I5992" t="s">
        <v>20688</v>
      </c>
      <c r="J5992">
        <v>4</v>
      </c>
      <c r="K5992" t="s">
        <v>20689</v>
      </c>
      <c r="L5992" t="s">
        <v>7497</v>
      </c>
    </row>
    <row r="5993" spans="1:12" x14ac:dyDescent="0.3">
      <c r="A5993" t="s">
        <v>20690</v>
      </c>
      <c r="B5993" t="s">
        <v>20691</v>
      </c>
      <c r="C5993" t="s">
        <v>14</v>
      </c>
      <c r="D5993">
        <v>39.965141000000003</v>
      </c>
      <c r="E5993">
        <v>-75.135429000000002</v>
      </c>
      <c r="F5993" t="s">
        <v>20692</v>
      </c>
      <c r="G5993">
        <v>273</v>
      </c>
      <c r="H5993">
        <v>3.5</v>
      </c>
      <c r="I5993" t="s">
        <v>20693</v>
      </c>
      <c r="J5993">
        <v>3</v>
      </c>
      <c r="K5993" t="s">
        <v>20694</v>
      </c>
      <c r="L5993" t="s">
        <v>20695</v>
      </c>
    </row>
    <row r="5994" spans="1:12" x14ac:dyDescent="0.3">
      <c r="A5994" t="s">
        <v>20690</v>
      </c>
      <c r="B5994" t="s">
        <v>20691</v>
      </c>
      <c r="C5994" t="s">
        <v>14</v>
      </c>
      <c r="D5994">
        <v>39.965141000000003</v>
      </c>
      <c r="E5994">
        <v>-75.135429000000002</v>
      </c>
      <c r="F5994" t="s">
        <v>20692</v>
      </c>
      <c r="G5994">
        <v>273</v>
      </c>
      <c r="H5994">
        <v>3.5</v>
      </c>
      <c r="I5994" t="s">
        <v>20696</v>
      </c>
      <c r="J5994">
        <v>3</v>
      </c>
      <c r="K5994" t="s">
        <v>20697</v>
      </c>
      <c r="L5994" t="s">
        <v>20698</v>
      </c>
    </row>
    <row r="5995" spans="1:12" x14ac:dyDescent="0.3">
      <c r="A5995" t="s">
        <v>20690</v>
      </c>
      <c r="B5995" t="s">
        <v>20691</v>
      </c>
      <c r="C5995" t="s">
        <v>14</v>
      </c>
      <c r="D5995">
        <v>39.965141000000003</v>
      </c>
      <c r="E5995">
        <v>-75.135429000000002</v>
      </c>
      <c r="F5995" t="s">
        <v>20692</v>
      </c>
      <c r="G5995">
        <v>273</v>
      </c>
      <c r="H5995">
        <v>3.5</v>
      </c>
      <c r="I5995" t="s">
        <v>20699</v>
      </c>
      <c r="J5995">
        <v>3</v>
      </c>
      <c r="K5995" t="s">
        <v>20700</v>
      </c>
      <c r="L5995" t="s">
        <v>9280</v>
      </c>
    </row>
    <row r="5996" spans="1:12" x14ac:dyDescent="0.3">
      <c r="A5996" t="s">
        <v>20690</v>
      </c>
      <c r="B5996" t="s">
        <v>20691</v>
      </c>
      <c r="C5996" t="s">
        <v>14</v>
      </c>
      <c r="D5996">
        <v>39.965141000000003</v>
      </c>
      <c r="E5996">
        <v>-75.135429000000002</v>
      </c>
      <c r="F5996" t="s">
        <v>20692</v>
      </c>
      <c r="G5996">
        <v>273</v>
      </c>
      <c r="H5996">
        <v>3.5</v>
      </c>
      <c r="I5996" t="s">
        <v>20701</v>
      </c>
      <c r="J5996">
        <v>1</v>
      </c>
      <c r="K5996" t="s">
        <v>20702</v>
      </c>
      <c r="L5996" t="s">
        <v>20703</v>
      </c>
    </row>
    <row r="5997" spans="1:12" x14ac:dyDescent="0.3">
      <c r="A5997" t="s">
        <v>20690</v>
      </c>
      <c r="B5997" t="s">
        <v>20691</v>
      </c>
      <c r="C5997" t="s">
        <v>14</v>
      </c>
      <c r="D5997">
        <v>39.965141000000003</v>
      </c>
      <c r="E5997">
        <v>-75.135429000000002</v>
      </c>
      <c r="F5997" t="s">
        <v>20692</v>
      </c>
      <c r="G5997">
        <v>273</v>
      </c>
      <c r="H5997">
        <v>3.5</v>
      </c>
      <c r="I5997" t="s">
        <v>20704</v>
      </c>
      <c r="J5997">
        <v>5</v>
      </c>
      <c r="K5997" t="s">
        <v>20705</v>
      </c>
      <c r="L5997" t="s">
        <v>20706</v>
      </c>
    </row>
    <row r="5998" spans="1:12" x14ac:dyDescent="0.3">
      <c r="A5998" t="s">
        <v>20690</v>
      </c>
      <c r="B5998" t="s">
        <v>20691</v>
      </c>
      <c r="C5998" t="s">
        <v>14</v>
      </c>
      <c r="D5998">
        <v>39.965141000000003</v>
      </c>
      <c r="E5998">
        <v>-75.135429000000002</v>
      </c>
      <c r="F5998" t="s">
        <v>20692</v>
      </c>
      <c r="G5998">
        <v>273</v>
      </c>
      <c r="H5998">
        <v>3.5</v>
      </c>
      <c r="I5998" t="s">
        <v>20707</v>
      </c>
      <c r="J5998">
        <v>2</v>
      </c>
      <c r="K5998" t="s">
        <v>20708</v>
      </c>
      <c r="L5998" t="s">
        <v>20709</v>
      </c>
    </row>
    <row r="5999" spans="1:12" x14ac:dyDescent="0.3">
      <c r="A5999" t="s">
        <v>20690</v>
      </c>
      <c r="B5999" t="s">
        <v>20691</v>
      </c>
      <c r="C5999" t="s">
        <v>14</v>
      </c>
      <c r="D5999">
        <v>39.965141000000003</v>
      </c>
      <c r="E5999">
        <v>-75.135429000000002</v>
      </c>
      <c r="F5999" t="s">
        <v>20692</v>
      </c>
      <c r="G5999">
        <v>273</v>
      </c>
      <c r="H5999">
        <v>3.5</v>
      </c>
      <c r="I5999" t="s">
        <v>20710</v>
      </c>
      <c r="J5999">
        <v>4</v>
      </c>
      <c r="K5999" t="s">
        <v>20711</v>
      </c>
      <c r="L5999" t="s">
        <v>20712</v>
      </c>
    </row>
    <row r="6000" spans="1:12" x14ac:dyDescent="0.3">
      <c r="A6000" t="s">
        <v>20690</v>
      </c>
      <c r="B6000" t="s">
        <v>20691</v>
      </c>
      <c r="C6000" t="s">
        <v>14</v>
      </c>
      <c r="D6000">
        <v>39.965141000000003</v>
      </c>
      <c r="E6000">
        <v>-75.135429000000002</v>
      </c>
      <c r="F6000" t="s">
        <v>20692</v>
      </c>
      <c r="G6000">
        <v>273</v>
      </c>
      <c r="H6000">
        <v>3.5</v>
      </c>
      <c r="I6000" t="s">
        <v>20713</v>
      </c>
      <c r="J6000">
        <v>4</v>
      </c>
      <c r="K6000" t="s">
        <v>20714</v>
      </c>
      <c r="L6000" t="s">
        <v>20715</v>
      </c>
    </row>
    <row r="6001" spans="1:22" x14ac:dyDescent="0.3">
      <c r="A6001" t="s">
        <v>20690</v>
      </c>
      <c r="B6001" t="s">
        <v>20691</v>
      </c>
      <c r="C6001" t="s">
        <v>14</v>
      </c>
      <c r="D6001">
        <v>39.965141000000003</v>
      </c>
      <c r="E6001">
        <v>-75.135429000000002</v>
      </c>
      <c r="F6001" t="s">
        <v>20692</v>
      </c>
      <c r="G6001">
        <v>273</v>
      </c>
      <c r="H6001">
        <v>3.5</v>
      </c>
      <c r="I6001" t="s">
        <v>20716</v>
      </c>
      <c r="J6001">
        <v>3</v>
      </c>
      <c r="K6001" t="s">
        <v>20717</v>
      </c>
      <c r="L6001" t="s">
        <v>20718</v>
      </c>
    </row>
    <row r="6002" spans="1:22" x14ac:dyDescent="0.3">
      <c r="A6002" t="s">
        <v>20690</v>
      </c>
      <c r="B6002" t="s">
        <v>20691</v>
      </c>
      <c r="C6002" t="s">
        <v>14</v>
      </c>
      <c r="D6002">
        <v>39.965141000000003</v>
      </c>
      <c r="E6002">
        <v>-75.135429000000002</v>
      </c>
      <c r="F6002" t="s">
        <v>20692</v>
      </c>
      <c r="G6002">
        <v>273</v>
      </c>
      <c r="H6002">
        <v>3.5</v>
      </c>
      <c r="I6002" t="s">
        <v>20719</v>
      </c>
      <c r="J6002">
        <v>2</v>
      </c>
      <c r="K6002" t="s">
        <v>20720</v>
      </c>
      <c r="L6002" t="s">
        <v>20721</v>
      </c>
    </row>
    <row r="6003" spans="1:22" x14ac:dyDescent="0.3">
      <c r="A6003" t="s">
        <v>20722</v>
      </c>
      <c r="B6003" t="s">
        <v>20723</v>
      </c>
      <c r="C6003" t="s">
        <v>14</v>
      </c>
      <c r="D6003">
        <v>39.942059</v>
      </c>
      <c r="E6003">
        <v>-75.153412000000003</v>
      </c>
      <c r="F6003" t="s">
        <v>20724</v>
      </c>
      <c r="G6003">
        <v>273</v>
      </c>
      <c r="H6003">
        <v>4</v>
      </c>
      <c r="I6003" t="s">
        <v>20725</v>
      </c>
      <c r="J6003">
        <v>4</v>
      </c>
      <c r="K6003" t="s">
        <v>20726</v>
      </c>
      <c r="L6003" t="s">
        <v>20727</v>
      </c>
    </row>
    <row r="6004" spans="1:22" x14ac:dyDescent="0.3">
      <c r="A6004" t="s">
        <v>20722</v>
      </c>
      <c r="B6004" t="s">
        <v>20723</v>
      </c>
      <c r="C6004" t="s">
        <v>14</v>
      </c>
      <c r="D6004">
        <v>39.942059</v>
      </c>
      <c r="E6004">
        <v>-75.153412000000003</v>
      </c>
      <c r="F6004" t="s">
        <v>20724</v>
      </c>
      <c r="G6004">
        <v>273</v>
      </c>
      <c r="H6004">
        <v>4</v>
      </c>
      <c r="I6004" t="s">
        <v>20728</v>
      </c>
      <c r="J6004">
        <v>5</v>
      </c>
      <c r="L6004" t="s">
        <v>20729</v>
      </c>
    </row>
    <row r="6005" spans="1:22" x14ac:dyDescent="0.3">
      <c r="A6005" t="s">
        <v>20722</v>
      </c>
      <c r="B6005" t="s">
        <v>20723</v>
      </c>
      <c r="C6005" t="s">
        <v>14</v>
      </c>
      <c r="D6005">
        <v>39.942059</v>
      </c>
      <c r="E6005">
        <v>-75.153412000000003</v>
      </c>
      <c r="F6005" t="s">
        <v>20724</v>
      </c>
      <c r="G6005">
        <v>273</v>
      </c>
      <c r="H6005">
        <v>4</v>
      </c>
      <c r="I6005" t="s">
        <v>20730</v>
      </c>
      <c r="J6005">
        <v>5</v>
      </c>
      <c r="L6005" t="s">
        <v>20731</v>
      </c>
    </row>
    <row r="6006" spans="1:22" x14ac:dyDescent="0.3">
      <c r="A6006" t="s">
        <v>20722</v>
      </c>
      <c r="B6006" t="s">
        <v>20723</v>
      </c>
      <c r="C6006" t="s">
        <v>14</v>
      </c>
      <c r="D6006">
        <v>39.942059</v>
      </c>
      <c r="E6006">
        <v>-75.153412000000003</v>
      </c>
      <c r="F6006" t="s">
        <v>20724</v>
      </c>
      <c r="G6006">
        <v>273</v>
      </c>
      <c r="H6006">
        <v>4</v>
      </c>
      <c r="I6006" t="s">
        <v>20732</v>
      </c>
      <c r="J6006">
        <v>3</v>
      </c>
      <c r="K6006" t="s">
        <v>20733</v>
      </c>
      <c r="L6006" t="s">
        <v>5751</v>
      </c>
    </row>
    <row r="6007" spans="1:22" x14ac:dyDescent="0.3">
      <c r="A6007" t="s">
        <v>20722</v>
      </c>
      <c r="B6007" t="s">
        <v>20723</v>
      </c>
      <c r="C6007" t="s">
        <v>14</v>
      </c>
      <c r="D6007">
        <v>39.942059</v>
      </c>
      <c r="E6007">
        <v>-75.153412000000003</v>
      </c>
      <c r="F6007" t="s">
        <v>20724</v>
      </c>
      <c r="G6007">
        <v>273</v>
      </c>
      <c r="H6007">
        <v>4</v>
      </c>
      <c r="I6007" t="s">
        <v>20734</v>
      </c>
      <c r="J6007">
        <v>5</v>
      </c>
      <c r="K6007" t="s">
        <v>20735</v>
      </c>
      <c r="L6007" t="s">
        <v>20736</v>
      </c>
      <c r="M6007" t="s">
        <v>20737</v>
      </c>
      <c r="N6007" t="s">
        <v>20738</v>
      </c>
      <c r="O6007" t="s">
        <v>20739</v>
      </c>
      <c r="P6007" t="s">
        <v>20740</v>
      </c>
      <c r="Q6007" t="s">
        <v>20741</v>
      </c>
      <c r="R6007" t="s">
        <v>20742</v>
      </c>
      <c r="S6007" t="s">
        <v>20743</v>
      </c>
      <c r="T6007" t="s">
        <v>20744</v>
      </c>
      <c r="U6007" t="s">
        <v>20745</v>
      </c>
      <c r="V6007" t="s">
        <v>20746</v>
      </c>
    </row>
    <row r="6008" spans="1:22" x14ac:dyDescent="0.3">
      <c r="A6008" t="s">
        <v>20722</v>
      </c>
      <c r="B6008" t="s">
        <v>20723</v>
      </c>
      <c r="C6008" t="s">
        <v>14</v>
      </c>
      <c r="D6008">
        <v>39.942059</v>
      </c>
      <c r="E6008">
        <v>-75.153412000000003</v>
      </c>
      <c r="F6008" t="s">
        <v>20724</v>
      </c>
      <c r="G6008">
        <v>273</v>
      </c>
      <c r="H6008">
        <v>4</v>
      </c>
      <c r="I6008" t="s">
        <v>20747</v>
      </c>
      <c r="J6008">
        <v>5</v>
      </c>
      <c r="K6008" t="s">
        <v>20748</v>
      </c>
      <c r="L6008" t="s">
        <v>20749</v>
      </c>
    </row>
    <row r="6009" spans="1:22" x14ac:dyDescent="0.3">
      <c r="A6009" t="s">
        <v>20722</v>
      </c>
      <c r="B6009" t="s">
        <v>20723</v>
      </c>
      <c r="C6009" t="s">
        <v>14</v>
      </c>
      <c r="D6009">
        <v>39.942059</v>
      </c>
      <c r="E6009">
        <v>-75.153412000000003</v>
      </c>
      <c r="F6009" t="s">
        <v>20724</v>
      </c>
      <c r="G6009">
        <v>273</v>
      </c>
      <c r="H6009">
        <v>4</v>
      </c>
      <c r="I6009" t="s">
        <v>20750</v>
      </c>
      <c r="J6009">
        <v>2</v>
      </c>
      <c r="K6009" t="s">
        <v>20751</v>
      </c>
      <c r="L6009" t="s">
        <v>20752</v>
      </c>
    </row>
    <row r="6010" spans="1:22" x14ac:dyDescent="0.3">
      <c r="A6010" t="s">
        <v>20722</v>
      </c>
      <c r="B6010" t="s">
        <v>20723</v>
      </c>
      <c r="C6010" t="s">
        <v>14</v>
      </c>
      <c r="D6010">
        <v>39.942059</v>
      </c>
      <c r="E6010">
        <v>-75.153412000000003</v>
      </c>
      <c r="F6010" t="s">
        <v>20724</v>
      </c>
      <c r="G6010">
        <v>273</v>
      </c>
      <c r="H6010">
        <v>4</v>
      </c>
      <c r="I6010" t="s">
        <v>20753</v>
      </c>
      <c r="J6010">
        <v>5</v>
      </c>
      <c r="K6010" t="s">
        <v>20754</v>
      </c>
      <c r="L6010" t="s">
        <v>20755</v>
      </c>
    </row>
    <row r="6011" spans="1:22" x14ac:dyDescent="0.3">
      <c r="A6011" t="s">
        <v>20722</v>
      </c>
      <c r="B6011" t="s">
        <v>20723</v>
      </c>
      <c r="C6011" t="s">
        <v>14</v>
      </c>
      <c r="D6011">
        <v>39.942059</v>
      </c>
      <c r="E6011">
        <v>-75.153412000000003</v>
      </c>
      <c r="F6011" t="s">
        <v>20724</v>
      </c>
      <c r="G6011">
        <v>273</v>
      </c>
      <c r="H6011">
        <v>4</v>
      </c>
      <c r="I6011" t="s">
        <v>20756</v>
      </c>
      <c r="J6011">
        <v>4</v>
      </c>
      <c r="L6011" t="s">
        <v>20757</v>
      </c>
    </row>
    <row r="6012" spans="1:22" x14ac:dyDescent="0.3">
      <c r="A6012" t="s">
        <v>20722</v>
      </c>
      <c r="B6012" t="s">
        <v>20723</v>
      </c>
      <c r="C6012" t="s">
        <v>14</v>
      </c>
      <c r="D6012">
        <v>39.942059</v>
      </c>
      <c r="E6012">
        <v>-75.153412000000003</v>
      </c>
      <c r="F6012" t="s">
        <v>20724</v>
      </c>
      <c r="G6012">
        <v>273</v>
      </c>
      <c r="H6012">
        <v>4</v>
      </c>
      <c r="I6012" t="s">
        <v>20758</v>
      </c>
      <c r="J6012">
        <v>3</v>
      </c>
      <c r="K6012" t="s">
        <v>20759</v>
      </c>
      <c r="L6012" t="s">
        <v>20760</v>
      </c>
    </row>
    <row r="6013" spans="1:22" x14ac:dyDescent="0.3">
      <c r="A6013" t="s">
        <v>20761</v>
      </c>
      <c r="B6013" t="s">
        <v>20762</v>
      </c>
      <c r="C6013" t="s">
        <v>14</v>
      </c>
      <c r="D6013">
        <v>39.9380132</v>
      </c>
      <c r="E6013">
        <v>-75.148130699999996</v>
      </c>
      <c r="F6013" t="s">
        <v>20763</v>
      </c>
      <c r="G6013">
        <v>273</v>
      </c>
      <c r="H6013">
        <v>4</v>
      </c>
      <c r="I6013" t="s">
        <v>20764</v>
      </c>
      <c r="J6013">
        <v>1</v>
      </c>
      <c r="L6013" t="s">
        <v>20765</v>
      </c>
    </row>
    <row r="6014" spans="1:22" x14ac:dyDescent="0.3">
      <c r="A6014" t="s">
        <v>20761</v>
      </c>
      <c r="B6014" t="s">
        <v>20762</v>
      </c>
      <c r="C6014" t="s">
        <v>14</v>
      </c>
      <c r="D6014">
        <v>39.9380132</v>
      </c>
      <c r="E6014">
        <v>-75.148130699999996</v>
      </c>
      <c r="F6014" t="s">
        <v>20763</v>
      </c>
      <c r="G6014">
        <v>273</v>
      </c>
      <c r="H6014">
        <v>4</v>
      </c>
      <c r="I6014" t="s">
        <v>20766</v>
      </c>
      <c r="J6014">
        <v>5</v>
      </c>
      <c r="K6014" t="s">
        <v>20767</v>
      </c>
      <c r="L6014" t="s">
        <v>20768</v>
      </c>
    </row>
    <row r="6015" spans="1:22" x14ac:dyDescent="0.3">
      <c r="A6015" t="s">
        <v>20761</v>
      </c>
      <c r="B6015" t="s">
        <v>20762</v>
      </c>
      <c r="C6015" t="s">
        <v>14</v>
      </c>
      <c r="D6015">
        <v>39.9380132</v>
      </c>
      <c r="E6015">
        <v>-75.148130699999996</v>
      </c>
      <c r="F6015" t="s">
        <v>20763</v>
      </c>
      <c r="G6015">
        <v>273</v>
      </c>
      <c r="H6015">
        <v>4</v>
      </c>
      <c r="I6015" t="s">
        <v>20769</v>
      </c>
      <c r="J6015">
        <v>5</v>
      </c>
      <c r="K6015" t="s">
        <v>20770</v>
      </c>
      <c r="L6015" t="s">
        <v>20771</v>
      </c>
    </row>
    <row r="6016" spans="1:22" x14ac:dyDescent="0.3">
      <c r="A6016" t="s">
        <v>20761</v>
      </c>
      <c r="B6016" t="s">
        <v>20762</v>
      </c>
      <c r="C6016" t="s">
        <v>14</v>
      </c>
      <c r="D6016">
        <v>39.9380132</v>
      </c>
      <c r="E6016">
        <v>-75.148130699999996</v>
      </c>
      <c r="F6016" t="s">
        <v>20763</v>
      </c>
      <c r="G6016">
        <v>273</v>
      </c>
      <c r="H6016">
        <v>4</v>
      </c>
      <c r="I6016" t="s">
        <v>20772</v>
      </c>
      <c r="J6016">
        <v>1</v>
      </c>
      <c r="K6016" t="s">
        <v>20773</v>
      </c>
      <c r="L6016" t="s">
        <v>20774</v>
      </c>
    </row>
    <row r="6017" spans="1:17" x14ac:dyDescent="0.3">
      <c r="A6017" t="s">
        <v>20761</v>
      </c>
      <c r="B6017" t="s">
        <v>20762</v>
      </c>
      <c r="C6017" t="s">
        <v>14</v>
      </c>
      <c r="D6017">
        <v>39.9380132</v>
      </c>
      <c r="E6017">
        <v>-75.148130699999996</v>
      </c>
      <c r="F6017" t="s">
        <v>20763</v>
      </c>
      <c r="G6017">
        <v>273</v>
      </c>
      <c r="H6017">
        <v>4</v>
      </c>
      <c r="I6017" t="s">
        <v>20775</v>
      </c>
      <c r="J6017">
        <v>5</v>
      </c>
      <c r="K6017" t="s">
        <v>20776</v>
      </c>
      <c r="L6017" t="s">
        <v>20777</v>
      </c>
    </row>
    <row r="6018" spans="1:17" x14ac:dyDescent="0.3">
      <c r="A6018" t="s">
        <v>20761</v>
      </c>
      <c r="B6018" t="s">
        <v>20762</v>
      </c>
      <c r="C6018" t="s">
        <v>14</v>
      </c>
      <c r="D6018">
        <v>39.9380132</v>
      </c>
      <c r="E6018">
        <v>-75.148130699999996</v>
      </c>
      <c r="F6018" t="s">
        <v>20763</v>
      </c>
      <c r="G6018">
        <v>273</v>
      </c>
      <c r="H6018">
        <v>4</v>
      </c>
      <c r="I6018" t="s">
        <v>20778</v>
      </c>
      <c r="J6018">
        <v>4</v>
      </c>
      <c r="K6018" t="s">
        <v>20779</v>
      </c>
      <c r="L6018" t="s">
        <v>6313</v>
      </c>
    </row>
    <row r="6019" spans="1:17" x14ac:dyDescent="0.3">
      <c r="A6019" t="s">
        <v>20761</v>
      </c>
      <c r="B6019" t="s">
        <v>20762</v>
      </c>
      <c r="C6019" t="s">
        <v>14</v>
      </c>
      <c r="D6019">
        <v>39.9380132</v>
      </c>
      <c r="E6019">
        <v>-75.148130699999996</v>
      </c>
      <c r="F6019" t="s">
        <v>20763</v>
      </c>
      <c r="G6019">
        <v>273</v>
      </c>
      <c r="H6019">
        <v>4</v>
      </c>
      <c r="I6019" t="s">
        <v>20780</v>
      </c>
      <c r="J6019">
        <v>4</v>
      </c>
      <c r="K6019" t="s">
        <v>20781</v>
      </c>
      <c r="L6019" t="s">
        <v>20782</v>
      </c>
    </row>
    <row r="6020" spans="1:17" x14ac:dyDescent="0.3">
      <c r="A6020" t="s">
        <v>20761</v>
      </c>
      <c r="B6020" t="s">
        <v>20762</v>
      </c>
      <c r="C6020" t="s">
        <v>14</v>
      </c>
      <c r="D6020">
        <v>39.9380132</v>
      </c>
      <c r="E6020">
        <v>-75.148130699999996</v>
      </c>
      <c r="F6020" t="s">
        <v>20763</v>
      </c>
      <c r="G6020">
        <v>273</v>
      </c>
      <c r="H6020">
        <v>4</v>
      </c>
      <c r="I6020" t="s">
        <v>20783</v>
      </c>
      <c r="J6020">
        <v>5</v>
      </c>
      <c r="L6020" t="s">
        <v>20784</v>
      </c>
    </row>
    <row r="6021" spans="1:17" x14ac:dyDescent="0.3">
      <c r="A6021" t="s">
        <v>20761</v>
      </c>
      <c r="B6021" t="s">
        <v>20762</v>
      </c>
      <c r="C6021" t="s">
        <v>14</v>
      </c>
      <c r="D6021">
        <v>39.9380132</v>
      </c>
      <c r="E6021">
        <v>-75.148130699999996</v>
      </c>
      <c r="F6021" t="s">
        <v>20763</v>
      </c>
      <c r="G6021">
        <v>273</v>
      </c>
      <c r="H6021">
        <v>4</v>
      </c>
      <c r="I6021" t="s">
        <v>20785</v>
      </c>
      <c r="J6021">
        <v>3</v>
      </c>
      <c r="K6021" t="s">
        <v>20786</v>
      </c>
      <c r="L6021" t="s">
        <v>20787</v>
      </c>
      <c r="M6021" t="s">
        <v>20788</v>
      </c>
      <c r="N6021" t="s">
        <v>20789</v>
      </c>
      <c r="O6021" t="s">
        <v>20790</v>
      </c>
      <c r="P6021" t="s">
        <v>20791</v>
      </c>
      <c r="Q6021" t="s">
        <v>20792</v>
      </c>
    </row>
    <row r="6022" spans="1:17" x14ac:dyDescent="0.3">
      <c r="A6022" t="s">
        <v>20761</v>
      </c>
      <c r="B6022" t="s">
        <v>20762</v>
      </c>
      <c r="C6022" t="s">
        <v>14</v>
      </c>
      <c r="D6022">
        <v>39.9380132</v>
      </c>
      <c r="E6022">
        <v>-75.148130699999996</v>
      </c>
      <c r="F6022" t="s">
        <v>20763</v>
      </c>
      <c r="G6022">
        <v>273</v>
      </c>
      <c r="H6022">
        <v>4</v>
      </c>
      <c r="I6022" t="s">
        <v>20793</v>
      </c>
      <c r="J6022">
        <v>2</v>
      </c>
      <c r="K6022" t="s">
        <v>20794</v>
      </c>
      <c r="L6022" t="s">
        <v>15405</v>
      </c>
    </row>
    <row r="6023" spans="1:17" x14ac:dyDescent="0.3">
      <c r="A6023" t="s">
        <v>20795</v>
      </c>
      <c r="B6023" t="s">
        <v>12098</v>
      </c>
      <c r="C6023" t="s">
        <v>14</v>
      </c>
      <c r="D6023">
        <v>39.939966008600003</v>
      </c>
      <c r="E6023">
        <v>-75.157764917799994</v>
      </c>
      <c r="F6023" t="s">
        <v>20796</v>
      </c>
      <c r="G6023">
        <v>272</v>
      </c>
      <c r="H6023">
        <v>4.5</v>
      </c>
      <c r="I6023" t="s">
        <v>20797</v>
      </c>
      <c r="J6023">
        <v>5</v>
      </c>
      <c r="K6023" t="s">
        <v>20798</v>
      </c>
      <c r="L6023" t="s">
        <v>20799</v>
      </c>
    </row>
    <row r="6024" spans="1:17" x14ac:dyDescent="0.3">
      <c r="A6024" t="s">
        <v>20795</v>
      </c>
      <c r="B6024" t="s">
        <v>12098</v>
      </c>
      <c r="C6024" t="s">
        <v>14</v>
      </c>
      <c r="D6024">
        <v>39.939966008600003</v>
      </c>
      <c r="E6024">
        <v>-75.157764917799994</v>
      </c>
      <c r="F6024" t="s">
        <v>20796</v>
      </c>
      <c r="G6024">
        <v>272</v>
      </c>
      <c r="H6024">
        <v>4.5</v>
      </c>
      <c r="I6024" t="s">
        <v>20800</v>
      </c>
      <c r="J6024">
        <v>5</v>
      </c>
      <c r="K6024" t="s">
        <v>20801</v>
      </c>
      <c r="L6024" t="s">
        <v>20802</v>
      </c>
    </row>
    <row r="6025" spans="1:17" x14ac:dyDescent="0.3">
      <c r="A6025" t="s">
        <v>20795</v>
      </c>
      <c r="B6025" t="s">
        <v>12098</v>
      </c>
      <c r="C6025" t="s">
        <v>14</v>
      </c>
      <c r="D6025">
        <v>39.939966008600003</v>
      </c>
      <c r="E6025">
        <v>-75.157764917799994</v>
      </c>
      <c r="F6025" t="s">
        <v>20796</v>
      </c>
      <c r="G6025">
        <v>272</v>
      </c>
      <c r="H6025">
        <v>4.5</v>
      </c>
      <c r="I6025" t="s">
        <v>20803</v>
      </c>
      <c r="J6025">
        <v>3</v>
      </c>
      <c r="K6025" t="s">
        <v>20804</v>
      </c>
      <c r="L6025" t="s">
        <v>20805</v>
      </c>
    </row>
    <row r="6026" spans="1:17" x14ac:dyDescent="0.3">
      <c r="A6026" t="s">
        <v>20795</v>
      </c>
      <c r="B6026" t="s">
        <v>12098</v>
      </c>
      <c r="C6026" t="s">
        <v>14</v>
      </c>
      <c r="D6026">
        <v>39.939966008600003</v>
      </c>
      <c r="E6026">
        <v>-75.157764917799994</v>
      </c>
      <c r="F6026" t="s">
        <v>20796</v>
      </c>
      <c r="G6026">
        <v>272</v>
      </c>
      <c r="H6026">
        <v>4.5</v>
      </c>
      <c r="I6026" t="s">
        <v>20806</v>
      </c>
      <c r="J6026">
        <v>5</v>
      </c>
      <c r="K6026" t="s">
        <v>20807</v>
      </c>
      <c r="L6026" t="s">
        <v>20808</v>
      </c>
    </row>
    <row r="6027" spans="1:17" x14ac:dyDescent="0.3">
      <c r="A6027" t="s">
        <v>20795</v>
      </c>
      <c r="B6027" t="s">
        <v>12098</v>
      </c>
      <c r="C6027" t="s">
        <v>14</v>
      </c>
      <c r="D6027">
        <v>39.939966008600003</v>
      </c>
      <c r="E6027">
        <v>-75.157764917799994</v>
      </c>
      <c r="F6027" t="s">
        <v>20796</v>
      </c>
      <c r="G6027">
        <v>272</v>
      </c>
      <c r="H6027">
        <v>4.5</v>
      </c>
      <c r="I6027" t="s">
        <v>20809</v>
      </c>
      <c r="J6027">
        <v>5</v>
      </c>
      <c r="K6027" t="s">
        <v>20810</v>
      </c>
      <c r="L6027" t="s">
        <v>20811</v>
      </c>
    </row>
    <row r="6028" spans="1:17" x14ac:dyDescent="0.3">
      <c r="A6028" t="s">
        <v>20795</v>
      </c>
      <c r="B6028" t="s">
        <v>12098</v>
      </c>
      <c r="C6028" t="s">
        <v>14</v>
      </c>
      <c r="D6028">
        <v>39.939966008600003</v>
      </c>
      <c r="E6028">
        <v>-75.157764917799994</v>
      </c>
      <c r="F6028" t="s">
        <v>20796</v>
      </c>
      <c r="G6028">
        <v>272</v>
      </c>
      <c r="H6028">
        <v>4.5</v>
      </c>
      <c r="I6028" t="s">
        <v>20812</v>
      </c>
      <c r="J6028">
        <v>5</v>
      </c>
      <c r="K6028" t="s">
        <v>20813</v>
      </c>
      <c r="L6028" t="s">
        <v>20814</v>
      </c>
    </row>
    <row r="6029" spans="1:17" x14ac:dyDescent="0.3">
      <c r="A6029" t="s">
        <v>20795</v>
      </c>
      <c r="B6029" t="s">
        <v>12098</v>
      </c>
      <c r="C6029" t="s">
        <v>14</v>
      </c>
      <c r="D6029">
        <v>39.939966008600003</v>
      </c>
      <c r="E6029">
        <v>-75.157764917799994</v>
      </c>
      <c r="F6029" t="s">
        <v>20796</v>
      </c>
      <c r="G6029">
        <v>272</v>
      </c>
      <c r="H6029">
        <v>4.5</v>
      </c>
      <c r="I6029" t="s">
        <v>20815</v>
      </c>
      <c r="J6029">
        <v>5</v>
      </c>
      <c r="K6029" t="s">
        <v>20816</v>
      </c>
      <c r="L6029" t="s">
        <v>18601</v>
      </c>
    </row>
    <row r="6030" spans="1:17" x14ac:dyDescent="0.3">
      <c r="A6030" t="s">
        <v>20795</v>
      </c>
      <c r="B6030" t="s">
        <v>12098</v>
      </c>
      <c r="C6030" t="s">
        <v>14</v>
      </c>
      <c r="D6030">
        <v>39.939966008600003</v>
      </c>
      <c r="E6030">
        <v>-75.157764917799994</v>
      </c>
      <c r="F6030" t="s">
        <v>20796</v>
      </c>
      <c r="G6030">
        <v>272</v>
      </c>
      <c r="H6030">
        <v>4.5</v>
      </c>
      <c r="I6030" t="s">
        <v>20817</v>
      </c>
      <c r="J6030">
        <v>3</v>
      </c>
      <c r="K6030" t="s">
        <v>20818</v>
      </c>
      <c r="L6030" t="s">
        <v>20819</v>
      </c>
    </row>
    <row r="6031" spans="1:17" x14ac:dyDescent="0.3">
      <c r="A6031" t="s">
        <v>20795</v>
      </c>
      <c r="B6031" t="s">
        <v>12098</v>
      </c>
      <c r="C6031" t="s">
        <v>14</v>
      </c>
      <c r="D6031">
        <v>39.939966008600003</v>
      </c>
      <c r="E6031">
        <v>-75.157764917799994</v>
      </c>
      <c r="F6031" t="s">
        <v>20796</v>
      </c>
      <c r="G6031">
        <v>272</v>
      </c>
      <c r="H6031">
        <v>4.5</v>
      </c>
      <c r="I6031" t="s">
        <v>20820</v>
      </c>
      <c r="J6031">
        <v>5</v>
      </c>
      <c r="K6031" t="s">
        <v>20821</v>
      </c>
      <c r="L6031" t="s">
        <v>623</v>
      </c>
    </row>
    <row r="6032" spans="1:17" x14ac:dyDescent="0.3">
      <c r="A6032" t="s">
        <v>20795</v>
      </c>
      <c r="B6032" t="s">
        <v>12098</v>
      </c>
      <c r="C6032" t="s">
        <v>14</v>
      </c>
      <c r="D6032">
        <v>39.939966008600003</v>
      </c>
      <c r="E6032">
        <v>-75.157764917799994</v>
      </c>
      <c r="F6032" t="s">
        <v>20796</v>
      </c>
      <c r="G6032">
        <v>272</v>
      </c>
      <c r="H6032">
        <v>4.5</v>
      </c>
      <c r="I6032" t="s">
        <v>20822</v>
      </c>
      <c r="J6032">
        <v>4</v>
      </c>
      <c r="K6032" t="s">
        <v>20823</v>
      </c>
      <c r="L6032" t="s">
        <v>20824</v>
      </c>
    </row>
    <row r="6033" spans="1:15" x14ac:dyDescent="0.3">
      <c r="A6033" t="s">
        <v>20825</v>
      </c>
      <c r="B6033" t="s">
        <v>20826</v>
      </c>
      <c r="C6033" t="s">
        <v>14</v>
      </c>
      <c r="D6033">
        <v>39.955123297299998</v>
      </c>
      <c r="E6033">
        <v>-75.168129383600004</v>
      </c>
      <c r="F6033" t="s">
        <v>20827</v>
      </c>
      <c r="G6033">
        <v>272</v>
      </c>
      <c r="H6033">
        <v>4</v>
      </c>
      <c r="I6033" t="s">
        <v>20828</v>
      </c>
      <c r="J6033">
        <v>2</v>
      </c>
      <c r="K6033" t="s">
        <v>20829</v>
      </c>
      <c r="L6033" t="s">
        <v>8437</v>
      </c>
    </row>
    <row r="6034" spans="1:15" x14ac:dyDescent="0.3">
      <c r="A6034" t="s">
        <v>20825</v>
      </c>
      <c r="B6034" t="s">
        <v>20826</v>
      </c>
      <c r="C6034" t="s">
        <v>14</v>
      </c>
      <c r="D6034">
        <v>39.955123297299998</v>
      </c>
      <c r="E6034">
        <v>-75.168129383600004</v>
      </c>
      <c r="F6034" t="s">
        <v>20827</v>
      </c>
      <c r="G6034">
        <v>272</v>
      </c>
      <c r="H6034">
        <v>4</v>
      </c>
      <c r="I6034" t="s">
        <v>20830</v>
      </c>
      <c r="J6034">
        <v>5</v>
      </c>
      <c r="K6034" t="s">
        <v>20831</v>
      </c>
      <c r="L6034" t="s">
        <v>20832</v>
      </c>
    </row>
    <row r="6035" spans="1:15" x14ac:dyDescent="0.3">
      <c r="A6035" t="s">
        <v>20825</v>
      </c>
      <c r="B6035" t="s">
        <v>20826</v>
      </c>
      <c r="C6035" t="s">
        <v>14</v>
      </c>
      <c r="D6035">
        <v>39.955123297299998</v>
      </c>
      <c r="E6035">
        <v>-75.168129383600004</v>
      </c>
      <c r="F6035" t="s">
        <v>20827</v>
      </c>
      <c r="G6035">
        <v>272</v>
      </c>
      <c r="H6035">
        <v>4</v>
      </c>
      <c r="I6035" t="s">
        <v>20833</v>
      </c>
      <c r="J6035">
        <v>2</v>
      </c>
      <c r="K6035" t="s">
        <v>20834</v>
      </c>
      <c r="L6035" t="s">
        <v>20835</v>
      </c>
    </row>
    <row r="6036" spans="1:15" x14ac:dyDescent="0.3">
      <c r="A6036" t="s">
        <v>20825</v>
      </c>
      <c r="B6036" t="s">
        <v>20826</v>
      </c>
      <c r="C6036" t="s">
        <v>14</v>
      </c>
      <c r="D6036">
        <v>39.955123297299998</v>
      </c>
      <c r="E6036">
        <v>-75.168129383600004</v>
      </c>
      <c r="F6036" t="s">
        <v>20827</v>
      </c>
      <c r="G6036">
        <v>272</v>
      </c>
      <c r="H6036">
        <v>4</v>
      </c>
      <c r="I6036" t="s">
        <v>20836</v>
      </c>
      <c r="J6036">
        <v>4</v>
      </c>
      <c r="K6036" t="s">
        <v>20837</v>
      </c>
      <c r="L6036" t="s">
        <v>7047</v>
      </c>
    </row>
    <row r="6037" spans="1:15" x14ac:dyDescent="0.3">
      <c r="A6037" t="s">
        <v>20825</v>
      </c>
      <c r="B6037" t="s">
        <v>20826</v>
      </c>
      <c r="C6037" t="s">
        <v>14</v>
      </c>
      <c r="D6037">
        <v>39.955123297299998</v>
      </c>
      <c r="E6037">
        <v>-75.168129383600004</v>
      </c>
      <c r="F6037" t="s">
        <v>20827</v>
      </c>
      <c r="G6037">
        <v>272</v>
      </c>
      <c r="H6037">
        <v>4</v>
      </c>
      <c r="I6037" t="s">
        <v>20838</v>
      </c>
      <c r="J6037">
        <v>5</v>
      </c>
      <c r="K6037" t="s">
        <v>20839</v>
      </c>
      <c r="L6037" t="s">
        <v>20351</v>
      </c>
    </row>
    <row r="6038" spans="1:15" x14ac:dyDescent="0.3">
      <c r="A6038" t="s">
        <v>20825</v>
      </c>
      <c r="B6038" t="s">
        <v>20826</v>
      </c>
      <c r="C6038" t="s">
        <v>14</v>
      </c>
      <c r="D6038">
        <v>39.955123297299998</v>
      </c>
      <c r="E6038">
        <v>-75.168129383600004</v>
      </c>
      <c r="F6038" t="s">
        <v>20827</v>
      </c>
      <c r="G6038">
        <v>272</v>
      </c>
      <c r="H6038">
        <v>4</v>
      </c>
      <c r="I6038" t="s">
        <v>20840</v>
      </c>
      <c r="J6038">
        <v>4</v>
      </c>
      <c r="K6038" t="s">
        <v>20841</v>
      </c>
      <c r="L6038" t="s">
        <v>16733</v>
      </c>
    </row>
    <row r="6039" spans="1:15" x14ac:dyDescent="0.3">
      <c r="A6039" t="s">
        <v>20825</v>
      </c>
      <c r="B6039" t="s">
        <v>20826</v>
      </c>
      <c r="C6039" t="s">
        <v>14</v>
      </c>
      <c r="D6039">
        <v>39.955123297299998</v>
      </c>
      <c r="E6039">
        <v>-75.168129383600004</v>
      </c>
      <c r="F6039" t="s">
        <v>20827</v>
      </c>
      <c r="G6039">
        <v>272</v>
      </c>
      <c r="H6039">
        <v>4</v>
      </c>
      <c r="I6039" t="s">
        <v>20842</v>
      </c>
      <c r="J6039">
        <v>2</v>
      </c>
      <c r="K6039" t="s">
        <v>20843</v>
      </c>
      <c r="L6039" t="s">
        <v>20844</v>
      </c>
    </row>
    <row r="6040" spans="1:15" x14ac:dyDescent="0.3">
      <c r="A6040" t="s">
        <v>20825</v>
      </c>
      <c r="B6040" t="s">
        <v>20826</v>
      </c>
      <c r="C6040" t="s">
        <v>14</v>
      </c>
      <c r="D6040">
        <v>39.955123297299998</v>
      </c>
      <c r="E6040">
        <v>-75.168129383600004</v>
      </c>
      <c r="F6040" t="s">
        <v>20827</v>
      </c>
      <c r="G6040">
        <v>272</v>
      </c>
      <c r="H6040">
        <v>4</v>
      </c>
      <c r="I6040" t="s">
        <v>20845</v>
      </c>
      <c r="J6040">
        <v>2</v>
      </c>
      <c r="L6040" t="s">
        <v>20846</v>
      </c>
    </row>
    <row r="6041" spans="1:15" x14ac:dyDescent="0.3">
      <c r="A6041" t="s">
        <v>20825</v>
      </c>
      <c r="B6041" t="s">
        <v>20826</v>
      </c>
      <c r="C6041" t="s">
        <v>14</v>
      </c>
      <c r="D6041">
        <v>39.955123297299998</v>
      </c>
      <c r="E6041">
        <v>-75.168129383600004</v>
      </c>
      <c r="F6041" t="s">
        <v>20827</v>
      </c>
      <c r="G6041">
        <v>272</v>
      </c>
      <c r="H6041">
        <v>4</v>
      </c>
      <c r="I6041" t="s">
        <v>20847</v>
      </c>
      <c r="J6041">
        <v>5</v>
      </c>
      <c r="K6041" t="s">
        <v>20848</v>
      </c>
      <c r="L6041" t="s">
        <v>20849</v>
      </c>
    </row>
    <row r="6042" spans="1:15" x14ac:dyDescent="0.3">
      <c r="A6042" t="s">
        <v>20825</v>
      </c>
      <c r="B6042" t="s">
        <v>20826</v>
      </c>
      <c r="C6042" t="s">
        <v>14</v>
      </c>
      <c r="D6042">
        <v>39.955123297299998</v>
      </c>
      <c r="E6042">
        <v>-75.168129383600004</v>
      </c>
      <c r="F6042" t="s">
        <v>20827</v>
      </c>
      <c r="G6042">
        <v>272</v>
      </c>
      <c r="H6042">
        <v>4</v>
      </c>
      <c r="I6042" t="s">
        <v>20850</v>
      </c>
      <c r="J6042">
        <v>4</v>
      </c>
      <c r="L6042" t="s">
        <v>20851</v>
      </c>
    </row>
    <row r="6043" spans="1:15" x14ac:dyDescent="0.3">
      <c r="A6043" t="s">
        <v>20852</v>
      </c>
      <c r="B6043" t="s">
        <v>20853</v>
      </c>
      <c r="C6043" t="s">
        <v>14</v>
      </c>
      <c r="D6043">
        <v>39.950120400000003</v>
      </c>
      <c r="E6043">
        <v>-75.212432300000003</v>
      </c>
      <c r="F6043" t="s">
        <v>20854</v>
      </c>
      <c r="G6043">
        <v>272</v>
      </c>
      <c r="H6043">
        <v>4</v>
      </c>
      <c r="I6043" t="s">
        <v>20855</v>
      </c>
      <c r="J6043">
        <v>5</v>
      </c>
      <c r="K6043" t="s">
        <v>20856</v>
      </c>
      <c r="L6043" t="s">
        <v>9246</v>
      </c>
    </row>
    <row r="6044" spans="1:15" x14ac:dyDescent="0.3">
      <c r="A6044" t="s">
        <v>20852</v>
      </c>
      <c r="B6044" t="s">
        <v>20853</v>
      </c>
      <c r="C6044" t="s">
        <v>14</v>
      </c>
      <c r="D6044">
        <v>39.950120400000003</v>
      </c>
      <c r="E6044">
        <v>-75.212432300000003</v>
      </c>
      <c r="F6044" t="s">
        <v>20854</v>
      </c>
      <c r="G6044">
        <v>272</v>
      </c>
      <c r="H6044">
        <v>4</v>
      </c>
      <c r="I6044" t="s">
        <v>20857</v>
      </c>
      <c r="J6044">
        <v>1</v>
      </c>
      <c r="K6044" t="s">
        <v>20858</v>
      </c>
      <c r="L6044" t="s">
        <v>20859</v>
      </c>
    </row>
    <row r="6045" spans="1:15" x14ac:dyDescent="0.3">
      <c r="A6045" t="s">
        <v>20852</v>
      </c>
      <c r="B6045" t="s">
        <v>20853</v>
      </c>
      <c r="C6045" t="s">
        <v>14</v>
      </c>
      <c r="D6045">
        <v>39.950120400000003</v>
      </c>
      <c r="E6045">
        <v>-75.212432300000003</v>
      </c>
      <c r="F6045" t="s">
        <v>20854</v>
      </c>
      <c r="G6045">
        <v>272</v>
      </c>
      <c r="H6045">
        <v>4</v>
      </c>
      <c r="I6045" t="s">
        <v>20860</v>
      </c>
      <c r="J6045">
        <v>5</v>
      </c>
      <c r="K6045" t="s">
        <v>20861</v>
      </c>
      <c r="L6045" t="s">
        <v>20862</v>
      </c>
    </row>
    <row r="6046" spans="1:15" x14ac:dyDescent="0.3">
      <c r="A6046" t="s">
        <v>20852</v>
      </c>
      <c r="B6046" t="s">
        <v>20853</v>
      </c>
      <c r="C6046" t="s">
        <v>14</v>
      </c>
      <c r="D6046">
        <v>39.950120400000003</v>
      </c>
      <c r="E6046">
        <v>-75.212432300000003</v>
      </c>
      <c r="F6046" t="s">
        <v>20854</v>
      </c>
      <c r="G6046">
        <v>272</v>
      </c>
      <c r="H6046">
        <v>4</v>
      </c>
      <c r="I6046" t="s">
        <v>20863</v>
      </c>
      <c r="J6046">
        <v>5</v>
      </c>
      <c r="K6046" t="s">
        <v>20864</v>
      </c>
      <c r="L6046" t="s">
        <v>20865</v>
      </c>
    </row>
    <row r="6047" spans="1:15" x14ac:dyDescent="0.3">
      <c r="A6047" t="s">
        <v>20852</v>
      </c>
      <c r="B6047" t="s">
        <v>20853</v>
      </c>
      <c r="C6047" t="s">
        <v>14</v>
      </c>
      <c r="D6047">
        <v>39.950120400000003</v>
      </c>
      <c r="E6047">
        <v>-75.212432300000003</v>
      </c>
      <c r="F6047" t="s">
        <v>20854</v>
      </c>
      <c r="G6047">
        <v>272</v>
      </c>
      <c r="H6047">
        <v>4</v>
      </c>
      <c r="I6047" t="s">
        <v>20866</v>
      </c>
      <c r="J6047">
        <v>5</v>
      </c>
      <c r="K6047" t="s">
        <v>20867</v>
      </c>
      <c r="L6047" t="s">
        <v>20868</v>
      </c>
      <c r="M6047" t="s">
        <v>20869</v>
      </c>
      <c r="N6047" t="s">
        <v>20870</v>
      </c>
      <c r="O6047" t="s">
        <v>1305</v>
      </c>
    </row>
    <row r="6048" spans="1:15" x14ac:dyDescent="0.3">
      <c r="A6048" t="s">
        <v>20852</v>
      </c>
      <c r="B6048" t="s">
        <v>20853</v>
      </c>
      <c r="C6048" t="s">
        <v>14</v>
      </c>
      <c r="D6048">
        <v>39.950120400000003</v>
      </c>
      <c r="E6048">
        <v>-75.212432300000003</v>
      </c>
      <c r="F6048" t="s">
        <v>20854</v>
      </c>
      <c r="G6048">
        <v>272</v>
      </c>
      <c r="H6048">
        <v>4</v>
      </c>
      <c r="I6048" t="s">
        <v>20871</v>
      </c>
      <c r="J6048">
        <v>1</v>
      </c>
      <c r="L6048" t="s">
        <v>20872</v>
      </c>
    </row>
    <row r="6049" spans="1:16" x14ac:dyDescent="0.3">
      <c r="A6049" t="s">
        <v>20852</v>
      </c>
      <c r="B6049" t="s">
        <v>20853</v>
      </c>
      <c r="C6049" t="s">
        <v>14</v>
      </c>
      <c r="D6049">
        <v>39.950120400000003</v>
      </c>
      <c r="E6049">
        <v>-75.212432300000003</v>
      </c>
      <c r="F6049" t="s">
        <v>20854</v>
      </c>
      <c r="G6049">
        <v>272</v>
      </c>
      <c r="H6049">
        <v>4</v>
      </c>
      <c r="I6049" t="s">
        <v>20873</v>
      </c>
      <c r="J6049">
        <v>4</v>
      </c>
      <c r="K6049" t="s">
        <v>20874</v>
      </c>
      <c r="L6049" t="s">
        <v>20875</v>
      </c>
    </row>
    <row r="6050" spans="1:16" x14ac:dyDescent="0.3">
      <c r="A6050" t="s">
        <v>20852</v>
      </c>
      <c r="B6050" t="s">
        <v>20853</v>
      </c>
      <c r="C6050" t="s">
        <v>14</v>
      </c>
      <c r="D6050">
        <v>39.950120400000003</v>
      </c>
      <c r="E6050">
        <v>-75.212432300000003</v>
      </c>
      <c r="F6050" t="s">
        <v>20854</v>
      </c>
      <c r="G6050">
        <v>272</v>
      </c>
      <c r="H6050">
        <v>4</v>
      </c>
      <c r="I6050" t="s">
        <v>20876</v>
      </c>
      <c r="J6050">
        <v>5</v>
      </c>
      <c r="K6050" t="s">
        <v>20877</v>
      </c>
      <c r="L6050" t="s">
        <v>20878</v>
      </c>
      <c r="M6050" t="s">
        <v>20879</v>
      </c>
      <c r="N6050" t="s">
        <v>20880</v>
      </c>
      <c r="O6050" t="s">
        <v>20881</v>
      </c>
      <c r="P6050" t="s">
        <v>20882</v>
      </c>
    </row>
    <row r="6051" spans="1:16" x14ac:dyDescent="0.3">
      <c r="A6051" t="s">
        <v>20852</v>
      </c>
      <c r="B6051" t="s">
        <v>20853</v>
      </c>
      <c r="C6051" t="s">
        <v>14</v>
      </c>
      <c r="D6051">
        <v>39.950120400000003</v>
      </c>
      <c r="E6051">
        <v>-75.212432300000003</v>
      </c>
      <c r="F6051" t="s">
        <v>20854</v>
      </c>
      <c r="G6051">
        <v>272</v>
      </c>
      <c r="H6051">
        <v>4</v>
      </c>
      <c r="I6051" t="s">
        <v>20883</v>
      </c>
      <c r="J6051">
        <v>4</v>
      </c>
      <c r="L6051" t="s">
        <v>2108</v>
      </c>
    </row>
    <row r="6052" spans="1:16" x14ac:dyDescent="0.3">
      <c r="A6052" t="s">
        <v>20852</v>
      </c>
      <c r="B6052" t="s">
        <v>20853</v>
      </c>
      <c r="C6052" t="s">
        <v>14</v>
      </c>
      <c r="D6052">
        <v>39.950120400000003</v>
      </c>
      <c r="E6052">
        <v>-75.212432300000003</v>
      </c>
      <c r="F6052" t="s">
        <v>20854</v>
      </c>
      <c r="G6052">
        <v>272</v>
      </c>
      <c r="H6052">
        <v>4</v>
      </c>
      <c r="I6052" t="s">
        <v>20884</v>
      </c>
      <c r="J6052">
        <v>2</v>
      </c>
      <c r="K6052" t="s">
        <v>20885</v>
      </c>
      <c r="L6052" t="s">
        <v>20886</v>
      </c>
    </row>
    <row r="6053" spans="1:16" x14ac:dyDescent="0.3">
      <c r="A6053" t="s">
        <v>20887</v>
      </c>
      <c r="B6053" t="s">
        <v>20888</v>
      </c>
      <c r="C6053" t="s">
        <v>14</v>
      </c>
      <c r="D6053">
        <v>39.9532791038</v>
      </c>
      <c r="E6053">
        <v>-75.195587561099998</v>
      </c>
      <c r="F6053" t="s">
        <v>20889</v>
      </c>
      <c r="G6053">
        <v>272</v>
      </c>
      <c r="H6053">
        <v>4</v>
      </c>
      <c r="I6053" t="s">
        <v>20890</v>
      </c>
      <c r="J6053">
        <v>4</v>
      </c>
      <c r="L6053" t="s">
        <v>20891</v>
      </c>
    </row>
    <row r="6054" spans="1:16" x14ac:dyDescent="0.3">
      <c r="A6054" t="s">
        <v>20887</v>
      </c>
      <c r="B6054" t="s">
        <v>20888</v>
      </c>
      <c r="C6054" t="s">
        <v>14</v>
      </c>
      <c r="D6054">
        <v>39.9532791038</v>
      </c>
      <c r="E6054">
        <v>-75.195587561099998</v>
      </c>
      <c r="F6054" t="s">
        <v>20889</v>
      </c>
      <c r="G6054">
        <v>272</v>
      </c>
      <c r="H6054">
        <v>4</v>
      </c>
      <c r="I6054" t="s">
        <v>20892</v>
      </c>
      <c r="J6054">
        <v>5</v>
      </c>
      <c r="K6054" t="s">
        <v>20893</v>
      </c>
      <c r="L6054" t="s">
        <v>20894</v>
      </c>
    </row>
    <row r="6055" spans="1:16" x14ac:dyDescent="0.3">
      <c r="A6055" t="s">
        <v>20887</v>
      </c>
      <c r="B6055" t="s">
        <v>20888</v>
      </c>
      <c r="C6055" t="s">
        <v>14</v>
      </c>
      <c r="D6055">
        <v>39.9532791038</v>
      </c>
      <c r="E6055">
        <v>-75.195587561099998</v>
      </c>
      <c r="F6055" t="s">
        <v>20889</v>
      </c>
      <c r="G6055">
        <v>272</v>
      </c>
      <c r="H6055">
        <v>4</v>
      </c>
      <c r="I6055" t="s">
        <v>20895</v>
      </c>
      <c r="J6055">
        <v>5</v>
      </c>
      <c r="L6055" t="s">
        <v>20896</v>
      </c>
    </row>
    <row r="6056" spans="1:16" x14ac:dyDescent="0.3">
      <c r="A6056" t="s">
        <v>20887</v>
      </c>
      <c r="B6056" t="s">
        <v>20888</v>
      </c>
      <c r="C6056" t="s">
        <v>14</v>
      </c>
      <c r="D6056">
        <v>39.9532791038</v>
      </c>
      <c r="E6056">
        <v>-75.195587561099998</v>
      </c>
      <c r="F6056" t="s">
        <v>20889</v>
      </c>
      <c r="G6056">
        <v>272</v>
      </c>
      <c r="H6056">
        <v>4</v>
      </c>
      <c r="I6056" t="s">
        <v>20897</v>
      </c>
      <c r="J6056">
        <v>4</v>
      </c>
      <c r="K6056" t="s">
        <v>20898</v>
      </c>
      <c r="L6056" t="s">
        <v>20899</v>
      </c>
    </row>
    <row r="6057" spans="1:16" x14ac:dyDescent="0.3">
      <c r="A6057" t="s">
        <v>20887</v>
      </c>
      <c r="B6057" t="s">
        <v>20888</v>
      </c>
      <c r="C6057" t="s">
        <v>14</v>
      </c>
      <c r="D6057">
        <v>39.9532791038</v>
      </c>
      <c r="E6057">
        <v>-75.195587561099998</v>
      </c>
      <c r="F6057" t="s">
        <v>20889</v>
      </c>
      <c r="G6057">
        <v>272</v>
      </c>
      <c r="H6057">
        <v>4</v>
      </c>
      <c r="I6057" t="s">
        <v>20900</v>
      </c>
      <c r="J6057">
        <v>4</v>
      </c>
      <c r="K6057" t="s">
        <v>20901</v>
      </c>
      <c r="L6057" t="s">
        <v>20902</v>
      </c>
    </row>
    <row r="6058" spans="1:16" x14ac:dyDescent="0.3">
      <c r="A6058" t="s">
        <v>20887</v>
      </c>
      <c r="B6058" t="s">
        <v>20888</v>
      </c>
      <c r="C6058" t="s">
        <v>14</v>
      </c>
      <c r="D6058">
        <v>39.9532791038</v>
      </c>
      <c r="E6058">
        <v>-75.195587561099998</v>
      </c>
      <c r="F6058" t="s">
        <v>20889</v>
      </c>
      <c r="G6058">
        <v>272</v>
      </c>
      <c r="H6058">
        <v>4</v>
      </c>
      <c r="I6058" t="s">
        <v>20903</v>
      </c>
      <c r="J6058">
        <v>3</v>
      </c>
      <c r="K6058" t="s">
        <v>20904</v>
      </c>
      <c r="L6058" t="s">
        <v>20077</v>
      </c>
    </row>
    <row r="6059" spans="1:16" x14ac:dyDescent="0.3">
      <c r="A6059" t="s">
        <v>20887</v>
      </c>
      <c r="B6059" t="s">
        <v>20888</v>
      </c>
      <c r="C6059" t="s">
        <v>14</v>
      </c>
      <c r="D6059">
        <v>39.9532791038</v>
      </c>
      <c r="E6059">
        <v>-75.195587561099998</v>
      </c>
      <c r="F6059" t="s">
        <v>20889</v>
      </c>
      <c r="G6059">
        <v>272</v>
      </c>
      <c r="H6059">
        <v>4</v>
      </c>
      <c r="I6059" t="s">
        <v>20905</v>
      </c>
      <c r="J6059">
        <v>3</v>
      </c>
      <c r="K6059" t="s">
        <v>20906</v>
      </c>
      <c r="L6059" t="s">
        <v>20907</v>
      </c>
    </row>
    <row r="6060" spans="1:16" x14ac:dyDescent="0.3">
      <c r="A6060" t="s">
        <v>20887</v>
      </c>
      <c r="B6060" t="s">
        <v>20888</v>
      </c>
      <c r="C6060" t="s">
        <v>14</v>
      </c>
      <c r="D6060">
        <v>39.9532791038</v>
      </c>
      <c r="E6060">
        <v>-75.195587561099998</v>
      </c>
      <c r="F6060" t="s">
        <v>20889</v>
      </c>
      <c r="G6060">
        <v>272</v>
      </c>
      <c r="H6060">
        <v>4</v>
      </c>
      <c r="I6060" t="s">
        <v>20908</v>
      </c>
      <c r="J6060">
        <v>5</v>
      </c>
      <c r="K6060" t="s">
        <v>20909</v>
      </c>
      <c r="L6060" t="s">
        <v>20910</v>
      </c>
    </row>
    <row r="6061" spans="1:16" x14ac:dyDescent="0.3">
      <c r="A6061" t="s">
        <v>20887</v>
      </c>
      <c r="B6061" t="s">
        <v>20888</v>
      </c>
      <c r="C6061" t="s">
        <v>14</v>
      </c>
      <c r="D6061">
        <v>39.9532791038</v>
      </c>
      <c r="E6061">
        <v>-75.195587561099998</v>
      </c>
      <c r="F6061" t="s">
        <v>20889</v>
      </c>
      <c r="G6061">
        <v>272</v>
      </c>
      <c r="H6061">
        <v>4</v>
      </c>
      <c r="I6061" t="s">
        <v>20911</v>
      </c>
      <c r="J6061">
        <v>5</v>
      </c>
      <c r="L6061" t="s">
        <v>20912</v>
      </c>
    </row>
    <row r="6062" spans="1:16" x14ac:dyDescent="0.3">
      <c r="A6062" t="s">
        <v>20887</v>
      </c>
      <c r="B6062" t="s">
        <v>20888</v>
      </c>
      <c r="C6062" t="s">
        <v>14</v>
      </c>
      <c r="D6062">
        <v>39.9532791038</v>
      </c>
      <c r="E6062">
        <v>-75.195587561099998</v>
      </c>
      <c r="F6062" t="s">
        <v>20889</v>
      </c>
      <c r="G6062">
        <v>272</v>
      </c>
      <c r="H6062">
        <v>4</v>
      </c>
      <c r="I6062" t="e">
        <f>-mnHm59Sx-uTCruIjIMF0A</f>
        <v>#NAME?</v>
      </c>
      <c r="J6062">
        <v>5</v>
      </c>
      <c r="L6062" t="s">
        <v>20913</v>
      </c>
    </row>
    <row r="6063" spans="1:16" x14ac:dyDescent="0.3">
      <c r="A6063" t="s">
        <v>20914</v>
      </c>
      <c r="B6063" t="s">
        <v>20915</v>
      </c>
      <c r="C6063" t="s">
        <v>14</v>
      </c>
      <c r="D6063">
        <v>39.930292899999998</v>
      </c>
      <c r="E6063">
        <v>-75.162768600000007</v>
      </c>
      <c r="F6063" t="s">
        <v>20916</v>
      </c>
      <c r="G6063">
        <v>271</v>
      </c>
      <c r="H6063">
        <v>4</v>
      </c>
      <c r="I6063" t="s">
        <v>20917</v>
      </c>
      <c r="J6063">
        <v>4</v>
      </c>
      <c r="K6063" t="s">
        <v>20918</v>
      </c>
      <c r="L6063" t="s">
        <v>20919</v>
      </c>
    </row>
    <row r="6064" spans="1:16" x14ac:dyDescent="0.3">
      <c r="A6064" t="s">
        <v>20914</v>
      </c>
      <c r="B6064" t="s">
        <v>20915</v>
      </c>
      <c r="C6064" t="s">
        <v>14</v>
      </c>
      <c r="D6064">
        <v>39.930292899999998</v>
      </c>
      <c r="E6064">
        <v>-75.162768600000007</v>
      </c>
      <c r="F6064" t="s">
        <v>20916</v>
      </c>
      <c r="G6064">
        <v>271</v>
      </c>
      <c r="H6064">
        <v>4</v>
      </c>
      <c r="I6064" t="s">
        <v>20920</v>
      </c>
      <c r="J6064">
        <v>4</v>
      </c>
      <c r="K6064" t="s">
        <v>20921</v>
      </c>
      <c r="L6064" t="s">
        <v>9098</v>
      </c>
    </row>
    <row r="6065" spans="1:12" x14ac:dyDescent="0.3">
      <c r="A6065" t="s">
        <v>20914</v>
      </c>
      <c r="B6065" t="s">
        <v>20915</v>
      </c>
      <c r="C6065" t="s">
        <v>14</v>
      </c>
      <c r="D6065">
        <v>39.930292899999998</v>
      </c>
      <c r="E6065">
        <v>-75.162768600000007</v>
      </c>
      <c r="F6065" t="s">
        <v>20916</v>
      </c>
      <c r="G6065">
        <v>271</v>
      </c>
      <c r="H6065">
        <v>4</v>
      </c>
      <c r="I6065" t="s">
        <v>20922</v>
      </c>
      <c r="J6065">
        <v>2</v>
      </c>
      <c r="K6065" t="s">
        <v>20923</v>
      </c>
      <c r="L6065" t="s">
        <v>20924</v>
      </c>
    </row>
    <row r="6066" spans="1:12" x14ac:dyDescent="0.3">
      <c r="A6066" t="s">
        <v>20914</v>
      </c>
      <c r="B6066" t="s">
        <v>20915</v>
      </c>
      <c r="C6066" t="s">
        <v>14</v>
      </c>
      <c r="D6066">
        <v>39.930292899999998</v>
      </c>
      <c r="E6066">
        <v>-75.162768600000007</v>
      </c>
      <c r="F6066" t="s">
        <v>20916</v>
      </c>
      <c r="G6066">
        <v>271</v>
      </c>
      <c r="H6066">
        <v>4</v>
      </c>
      <c r="I6066" t="s">
        <v>20925</v>
      </c>
      <c r="J6066">
        <v>4</v>
      </c>
      <c r="K6066" t="s">
        <v>20926</v>
      </c>
      <c r="L6066" t="s">
        <v>20927</v>
      </c>
    </row>
    <row r="6067" spans="1:12" x14ac:dyDescent="0.3">
      <c r="A6067" t="s">
        <v>20914</v>
      </c>
      <c r="B6067" t="s">
        <v>20915</v>
      </c>
      <c r="C6067" t="s">
        <v>14</v>
      </c>
      <c r="D6067">
        <v>39.930292899999998</v>
      </c>
      <c r="E6067">
        <v>-75.162768600000007</v>
      </c>
      <c r="F6067" t="s">
        <v>20916</v>
      </c>
      <c r="G6067">
        <v>271</v>
      </c>
      <c r="H6067">
        <v>4</v>
      </c>
      <c r="I6067" t="s">
        <v>20928</v>
      </c>
      <c r="J6067">
        <v>5</v>
      </c>
      <c r="K6067" t="s">
        <v>20929</v>
      </c>
      <c r="L6067" t="s">
        <v>8418</v>
      </c>
    </row>
    <row r="6068" spans="1:12" x14ac:dyDescent="0.3">
      <c r="A6068" t="s">
        <v>20914</v>
      </c>
      <c r="B6068" t="s">
        <v>20915</v>
      </c>
      <c r="C6068" t="s">
        <v>14</v>
      </c>
      <c r="D6068">
        <v>39.930292899999998</v>
      </c>
      <c r="E6068">
        <v>-75.162768600000007</v>
      </c>
      <c r="F6068" t="s">
        <v>20916</v>
      </c>
      <c r="G6068">
        <v>271</v>
      </c>
      <c r="H6068">
        <v>4</v>
      </c>
      <c r="I6068" t="s">
        <v>20930</v>
      </c>
      <c r="J6068">
        <v>4</v>
      </c>
      <c r="K6068" t="s">
        <v>20931</v>
      </c>
      <c r="L6068" t="s">
        <v>20932</v>
      </c>
    </row>
    <row r="6069" spans="1:12" x14ac:dyDescent="0.3">
      <c r="A6069" t="s">
        <v>20914</v>
      </c>
      <c r="B6069" t="s">
        <v>20915</v>
      </c>
      <c r="C6069" t="s">
        <v>14</v>
      </c>
      <c r="D6069">
        <v>39.930292899999998</v>
      </c>
      <c r="E6069">
        <v>-75.162768600000007</v>
      </c>
      <c r="F6069" t="s">
        <v>20916</v>
      </c>
      <c r="G6069">
        <v>271</v>
      </c>
      <c r="H6069">
        <v>4</v>
      </c>
      <c r="I6069" t="s">
        <v>20933</v>
      </c>
      <c r="J6069">
        <v>5</v>
      </c>
      <c r="K6069" t="s">
        <v>20934</v>
      </c>
      <c r="L6069" t="s">
        <v>2951</v>
      </c>
    </row>
    <row r="6070" spans="1:12" x14ac:dyDescent="0.3">
      <c r="A6070" t="s">
        <v>20914</v>
      </c>
      <c r="B6070" t="s">
        <v>20915</v>
      </c>
      <c r="C6070" t="s">
        <v>14</v>
      </c>
      <c r="D6070">
        <v>39.930292899999998</v>
      </c>
      <c r="E6070">
        <v>-75.162768600000007</v>
      </c>
      <c r="F6070" t="s">
        <v>20916</v>
      </c>
      <c r="G6070">
        <v>271</v>
      </c>
      <c r="H6070">
        <v>4</v>
      </c>
      <c r="I6070" t="s">
        <v>20935</v>
      </c>
      <c r="J6070">
        <v>4</v>
      </c>
      <c r="K6070" t="s">
        <v>20936</v>
      </c>
      <c r="L6070" t="s">
        <v>2667</v>
      </c>
    </row>
    <row r="6071" spans="1:12" x14ac:dyDescent="0.3">
      <c r="A6071" t="s">
        <v>20914</v>
      </c>
      <c r="B6071" t="s">
        <v>20915</v>
      </c>
      <c r="C6071" t="s">
        <v>14</v>
      </c>
      <c r="D6071">
        <v>39.930292899999998</v>
      </c>
      <c r="E6071">
        <v>-75.162768600000007</v>
      </c>
      <c r="F6071" t="s">
        <v>20916</v>
      </c>
      <c r="G6071">
        <v>271</v>
      </c>
      <c r="H6071">
        <v>4</v>
      </c>
      <c r="I6071" t="s">
        <v>20937</v>
      </c>
      <c r="J6071">
        <v>4</v>
      </c>
      <c r="K6071" t="s">
        <v>20938</v>
      </c>
      <c r="L6071" t="s">
        <v>1034</v>
      </c>
    </row>
    <row r="6072" spans="1:12" x14ac:dyDescent="0.3">
      <c r="A6072" t="s">
        <v>20914</v>
      </c>
      <c r="B6072" t="s">
        <v>20915</v>
      </c>
      <c r="C6072" t="s">
        <v>14</v>
      </c>
      <c r="D6072">
        <v>39.930292899999998</v>
      </c>
      <c r="E6072">
        <v>-75.162768600000007</v>
      </c>
      <c r="F6072" t="s">
        <v>20916</v>
      </c>
      <c r="G6072">
        <v>271</v>
      </c>
      <c r="H6072">
        <v>4</v>
      </c>
      <c r="I6072" t="s">
        <v>20939</v>
      </c>
      <c r="J6072">
        <v>5</v>
      </c>
      <c r="K6072" t="s">
        <v>20940</v>
      </c>
      <c r="L6072" t="s">
        <v>20941</v>
      </c>
    </row>
    <row r="6073" spans="1:12" x14ac:dyDescent="0.3">
      <c r="A6073" t="s">
        <v>20942</v>
      </c>
      <c r="B6073" t="s">
        <v>20943</v>
      </c>
      <c r="C6073" t="s">
        <v>14</v>
      </c>
      <c r="D6073">
        <v>39.970471000000003</v>
      </c>
      <c r="E6073">
        <v>-75.134725000000003</v>
      </c>
      <c r="F6073" t="s">
        <v>20944</v>
      </c>
      <c r="G6073">
        <v>271</v>
      </c>
      <c r="H6073">
        <v>4</v>
      </c>
      <c r="I6073" t="s">
        <v>20945</v>
      </c>
      <c r="J6073">
        <v>1</v>
      </c>
      <c r="K6073" t="s">
        <v>20946</v>
      </c>
      <c r="L6073" t="s">
        <v>17885</v>
      </c>
    </row>
    <row r="6074" spans="1:12" x14ac:dyDescent="0.3">
      <c r="A6074" t="s">
        <v>20942</v>
      </c>
      <c r="B6074" t="s">
        <v>20943</v>
      </c>
      <c r="C6074" t="s">
        <v>14</v>
      </c>
      <c r="D6074">
        <v>39.970471000000003</v>
      </c>
      <c r="E6074">
        <v>-75.134725000000003</v>
      </c>
      <c r="F6074" t="s">
        <v>20944</v>
      </c>
      <c r="G6074">
        <v>271</v>
      </c>
      <c r="H6074">
        <v>4</v>
      </c>
      <c r="I6074" t="s">
        <v>20947</v>
      </c>
      <c r="J6074">
        <v>4</v>
      </c>
      <c r="K6074" t="s">
        <v>20948</v>
      </c>
      <c r="L6074" t="s">
        <v>13723</v>
      </c>
    </row>
    <row r="6075" spans="1:12" x14ac:dyDescent="0.3">
      <c r="A6075" t="s">
        <v>20942</v>
      </c>
      <c r="B6075" t="s">
        <v>20943</v>
      </c>
      <c r="C6075" t="s">
        <v>14</v>
      </c>
      <c r="D6075">
        <v>39.970471000000003</v>
      </c>
      <c r="E6075">
        <v>-75.134725000000003</v>
      </c>
      <c r="F6075" t="s">
        <v>20944</v>
      </c>
      <c r="G6075">
        <v>271</v>
      </c>
      <c r="H6075">
        <v>4</v>
      </c>
      <c r="I6075" t="s">
        <v>20949</v>
      </c>
      <c r="J6075">
        <v>5</v>
      </c>
      <c r="K6075" t="s">
        <v>20950</v>
      </c>
      <c r="L6075" t="s">
        <v>20951</v>
      </c>
    </row>
    <row r="6076" spans="1:12" x14ac:dyDescent="0.3">
      <c r="A6076" t="s">
        <v>20942</v>
      </c>
      <c r="B6076" t="s">
        <v>20943</v>
      </c>
      <c r="C6076" t="s">
        <v>14</v>
      </c>
      <c r="D6076">
        <v>39.970471000000003</v>
      </c>
      <c r="E6076">
        <v>-75.134725000000003</v>
      </c>
      <c r="F6076" t="s">
        <v>20944</v>
      </c>
      <c r="G6076">
        <v>271</v>
      </c>
      <c r="H6076">
        <v>4</v>
      </c>
      <c r="I6076" t="s">
        <v>20952</v>
      </c>
      <c r="J6076">
        <v>5</v>
      </c>
      <c r="K6076" t="s">
        <v>20953</v>
      </c>
      <c r="L6076" t="s">
        <v>7171</v>
      </c>
    </row>
    <row r="6077" spans="1:12" x14ac:dyDescent="0.3">
      <c r="A6077" t="s">
        <v>20942</v>
      </c>
      <c r="B6077" t="s">
        <v>20943</v>
      </c>
      <c r="C6077" t="s">
        <v>14</v>
      </c>
      <c r="D6077">
        <v>39.970471000000003</v>
      </c>
      <c r="E6077">
        <v>-75.134725000000003</v>
      </c>
      <c r="F6077" t="s">
        <v>20944</v>
      </c>
      <c r="G6077">
        <v>271</v>
      </c>
      <c r="H6077">
        <v>4</v>
      </c>
      <c r="I6077" t="s">
        <v>20954</v>
      </c>
      <c r="J6077">
        <v>4</v>
      </c>
      <c r="K6077" t="s">
        <v>20955</v>
      </c>
      <c r="L6077" t="s">
        <v>9317</v>
      </c>
    </row>
    <row r="6078" spans="1:12" x14ac:dyDescent="0.3">
      <c r="A6078" t="s">
        <v>20942</v>
      </c>
      <c r="B6078" t="s">
        <v>20943</v>
      </c>
      <c r="C6078" t="s">
        <v>14</v>
      </c>
      <c r="D6078">
        <v>39.970471000000003</v>
      </c>
      <c r="E6078">
        <v>-75.134725000000003</v>
      </c>
      <c r="F6078" t="s">
        <v>20944</v>
      </c>
      <c r="G6078">
        <v>271</v>
      </c>
      <c r="H6078">
        <v>4</v>
      </c>
      <c r="I6078" t="s">
        <v>20956</v>
      </c>
      <c r="J6078">
        <v>5</v>
      </c>
      <c r="K6078" t="s">
        <v>20957</v>
      </c>
      <c r="L6078" t="s">
        <v>20958</v>
      </c>
    </row>
    <row r="6079" spans="1:12" x14ac:dyDescent="0.3">
      <c r="A6079" t="s">
        <v>20942</v>
      </c>
      <c r="B6079" t="s">
        <v>20943</v>
      </c>
      <c r="C6079" t="s">
        <v>14</v>
      </c>
      <c r="D6079">
        <v>39.970471000000003</v>
      </c>
      <c r="E6079">
        <v>-75.134725000000003</v>
      </c>
      <c r="F6079" t="s">
        <v>20944</v>
      </c>
      <c r="G6079">
        <v>271</v>
      </c>
      <c r="H6079">
        <v>4</v>
      </c>
      <c r="I6079" t="s">
        <v>20959</v>
      </c>
      <c r="J6079">
        <v>2</v>
      </c>
      <c r="K6079" t="s">
        <v>20960</v>
      </c>
      <c r="L6079" t="s">
        <v>20961</v>
      </c>
    </row>
    <row r="6080" spans="1:12" x14ac:dyDescent="0.3">
      <c r="A6080" t="s">
        <v>20942</v>
      </c>
      <c r="B6080" t="s">
        <v>20943</v>
      </c>
      <c r="C6080" t="s">
        <v>14</v>
      </c>
      <c r="D6080">
        <v>39.970471000000003</v>
      </c>
      <c r="E6080">
        <v>-75.134725000000003</v>
      </c>
      <c r="F6080" t="s">
        <v>20944</v>
      </c>
      <c r="G6080">
        <v>271</v>
      </c>
      <c r="H6080">
        <v>4</v>
      </c>
      <c r="I6080" t="s">
        <v>20962</v>
      </c>
      <c r="J6080">
        <v>5</v>
      </c>
      <c r="K6080" t="s">
        <v>20963</v>
      </c>
      <c r="L6080" t="s">
        <v>20964</v>
      </c>
    </row>
    <row r="6081" spans="1:13" x14ac:dyDescent="0.3">
      <c r="A6081" t="s">
        <v>20942</v>
      </c>
      <c r="B6081" t="s">
        <v>20943</v>
      </c>
      <c r="C6081" t="s">
        <v>14</v>
      </c>
      <c r="D6081">
        <v>39.970471000000003</v>
      </c>
      <c r="E6081">
        <v>-75.134725000000003</v>
      </c>
      <c r="F6081" t="s">
        <v>20944</v>
      </c>
      <c r="G6081">
        <v>271</v>
      </c>
      <c r="H6081">
        <v>4</v>
      </c>
      <c r="I6081" t="s">
        <v>20965</v>
      </c>
      <c r="J6081">
        <v>5</v>
      </c>
      <c r="L6081" t="s">
        <v>20966</v>
      </c>
    </row>
    <row r="6082" spans="1:13" x14ac:dyDescent="0.3">
      <c r="A6082" t="s">
        <v>20942</v>
      </c>
      <c r="B6082" t="s">
        <v>20943</v>
      </c>
      <c r="C6082" t="s">
        <v>14</v>
      </c>
      <c r="D6082">
        <v>39.970471000000003</v>
      </c>
      <c r="E6082">
        <v>-75.134725000000003</v>
      </c>
      <c r="F6082" t="s">
        <v>20944</v>
      </c>
      <c r="G6082">
        <v>271</v>
      </c>
      <c r="H6082">
        <v>4</v>
      </c>
      <c r="I6082" t="s">
        <v>20967</v>
      </c>
      <c r="J6082">
        <v>4</v>
      </c>
      <c r="K6082" t="s">
        <v>20968</v>
      </c>
      <c r="L6082" t="s">
        <v>4754</v>
      </c>
    </row>
    <row r="6083" spans="1:13" x14ac:dyDescent="0.3">
      <c r="A6083" t="s">
        <v>20969</v>
      </c>
      <c r="B6083" t="s">
        <v>20970</v>
      </c>
      <c r="C6083" t="s">
        <v>14</v>
      </c>
      <c r="D6083">
        <v>39.950297200000001</v>
      </c>
      <c r="E6083">
        <v>-75.166155599999996</v>
      </c>
      <c r="F6083" t="s">
        <v>20971</v>
      </c>
      <c r="G6083">
        <v>271</v>
      </c>
      <c r="H6083">
        <v>4</v>
      </c>
      <c r="I6083" t="s">
        <v>20972</v>
      </c>
      <c r="J6083">
        <v>5</v>
      </c>
      <c r="K6083" t="s">
        <v>20973</v>
      </c>
      <c r="L6083" t="s">
        <v>20974</v>
      </c>
    </row>
    <row r="6084" spans="1:13" x14ac:dyDescent="0.3">
      <c r="A6084" t="s">
        <v>20969</v>
      </c>
      <c r="B6084" t="s">
        <v>20970</v>
      </c>
      <c r="C6084" t="s">
        <v>14</v>
      </c>
      <c r="D6084">
        <v>39.950297200000001</v>
      </c>
      <c r="E6084">
        <v>-75.166155599999996</v>
      </c>
      <c r="F6084" t="s">
        <v>20971</v>
      </c>
      <c r="G6084">
        <v>271</v>
      </c>
      <c r="H6084">
        <v>4</v>
      </c>
      <c r="I6084" t="s">
        <v>20975</v>
      </c>
      <c r="J6084">
        <v>2</v>
      </c>
      <c r="K6084" t="s">
        <v>20976</v>
      </c>
      <c r="L6084" t="s">
        <v>9853</v>
      </c>
    </row>
    <row r="6085" spans="1:13" x14ac:dyDescent="0.3">
      <c r="A6085" t="s">
        <v>20969</v>
      </c>
      <c r="B6085" t="s">
        <v>20970</v>
      </c>
      <c r="C6085" t="s">
        <v>14</v>
      </c>
      <c r="D6085">
        <v>39.950297200000001</v>
      </c>
      <c r="E6085">
        <v>-75.166155599999996</v>
      </c>
      <c r="F6085" t="s">
        <v>20971</v>
      </c>
      <c r="G6085">
        <v>271</v>
      </c>
      <c r="H6085">
        <v>4</v>
      </c>
      <c r="I6085" t="s">
        <v>20977</v>
      </c>
      <c r="J6085">
        <v>5</v>
      </c>
      <c r="K6085" t="s">
        <v>20978</v>
      </c>
      <c r="L6085" t="e">
        <f>-UhZug1L3pPr4dbWDPWcGg</f>
        <v>#NAME?</v>
      </c>
    </row>
    <row r="6086" spans="1:13" x14ac:dyDescent="0.3">
      <c r="A6086" t="s">
        <v>20969</v>
      </c>
      <c r="B6086" t="s">
        <v>20970</v>
      </c>
      <c r="C6086" t="s">
        <v>14</v>
      </c>
      <c r="D6086">
        <v>39.950297200000001</v>
      </c>
      <c r="E6086">
        <v>-75.166155599999996</v>
      </c>
      <c r="F6086" t="s">
        <v>20971</v>
      </c>
      <c r="G6086">
        <v>271</v>
      </c>
      <c r="H6086">
        <v>4</v>
      </c>
      <c r="I6086" t="s">
        <v>20979</v>
      </c>
      <c r="J6086">
        <v>5</v>
      </c>
      <c r="L6086" t="s">
        <v>20980</v>
      </c>
    </row>
    <row r="6087" spans="1:13" x14ac:dyDescent="0.3">
      <c r="A6087" t="s">
        <v>20969</v>
      </c>
      <c r="B6087" t="s">
        <v>20970</v>
      </c>
      <c r="C6087" t="s">
        <v>14</v>
      </c>
      <c r="D6087">
        <v>39.950297200000001</v>
      </c>
      <c r="E6087">
        <v>-75.166155599999996</v>
      </c>
      <c r="F6087" t="s">
        <v>20971</v>
      </c>
      <c r="G6087">
        <v>271</v>
      </c>
      <c r="H6087">
        <v>4</v>
      </c>
      <c r="I6087" t="s">
        <v>20981</v>
      </c>
      <c r="J6087">
        <v>5</v>
      </c>
      <c r="K6087" t="s">
        <v>20982</v>
      </c>
      <c r="L6087" t="s">
        <v>20983</v>
      </c>
    </row>
    <row r="6088" spans="1:13" x14ac:dyDescent="0.3">
      <c r="A6088" t="s">
        <v>20969</v>
      </c>
      <c r="B6088" t="s">
        <v>20970</v>
      </c>
      <c r="C6088" t="s">
        <v>14</v>
      </c>
      <c r="D6088">
        <v>39.950297200000001</v>
      </c>
      <c r="E6088">
        <v>-75.166155599999996</v>
      </c>
      <c r="F6088" t="s">
        <v>20971</v>
      </c>
      <c r="G6088">
        <v>271</v>
      </c>
      <c r="H6088">
        <v>4</v>
      </c>
      <c r="I6088" t="s">
        <v>20984</v>
      </c>
      <c r="J6088">
        <v>4</v>
      </c>
      <c r="K6088" t="s">
        <v>20985</v>
      </c>
      <c r="L6088" t="s">
        <v>14659</v>
      </c>
    </row>
    <row r="6089" spans="1:13" x14ac:dyDescent="0.3">
      <c r="A6089" t="s">
        <v>20969</v>
      </c>
      <c r="B6089" t="s">
        <v>20970</v>
      </c>
      <c r="C6089" t="s">
        <v>14</v>
      </c>
      <c r="D6089">
        <v>39.950297200000001</v>
      </c>
      <c r="E6089">
        <v>-75.166155599999996</v>
      </c>
      <c r="F6089" t="s">
        <v>20971</v>
      </c>
      <c r="G6089">
        <v>271</v>
      </c>
      <c r="H6089">
        <v>4</v>
      </c>
      <c r="I6089" t="s">
        <v>20986</v>
      </c>
      <c r="J6089">
        <v>5</v>
      </c>
      <c r="K6089" t="s">
        <v>20987</v>
      </c>
      <c r="L6089" t="s">
        <v>20988</v>
      </c>
      <c r="M6089" t="s">
        <v>20989</v>
      </c>
    </row>
    <row r="6090" spans="1:13" x14ac:dyDescent="0.3">
      <c r="A6090" t="s">
        <v>20969</v>
      </c>
      <c r="B6090" t="s">
        <v>20970</v>
      </c>
      <c r="C6090" t="s">
        <v>14</v>
      </c>
      <c r="D6090">
        <v>39.950297200000001</v>
      </c>
      <c r="E6090">
        <v>-75.166155599999996</v>
      </c>
      <c r="F6090" t="s">
        <v>20971</v>
      </c>
      <c r="G6090">
        <v>271</v>
      </c>
      <c r="H6090">
        <v>4</v>
      </c>
      <c r="I6090" t="s">
        <v>20990</v>
      </c>
      <c r="J6090">
        <v>5</v>
      </c>
      <c r="K6090" t="s">
        <v>20991</v>
      </c>
      <c r="L6090" t="s">
        <v>20992</v>
      </c>
    </row>
    <row r="6091" spans="1:13" x14ac:dyDescent="0.3">
      <c r="A6091" t="s">
        <v>20969</v>
      </c>
      <c r="B6091" t="s">
        <v>20970</v>
      </c>
      <c r="C6091" t="s">
        <v>14</v>
      </c>
      <c r="D6091">
        <v>39.950297200000001</v>
      </c>
      <c r="E6091">
        <v>-75.166155599999996</v>
      </c>
      <c r="F6091" t="s">
        <v>20971</v>
      </c>
      <c r="G6091">
        <v>271</v>
      </c>
      <c r="H6091">
        <v>4</v>
      </c>
      <c r="I6091" t="s">
        <v>20993</v>
      </c>
      <c r="J6091">
        <v>5</v>
      </c>
      <c r="K6091" t="s">
        <v>20994</v>
      </c>
      <c r="L6091" t="s">
        <v>18556</v>
      </c>
    </row>
    <row r="6092" spans="1:13" x14ac:dyDescent="0.3">
      <c r="A6092" t="s">
        <v>20969</v>
      </c>
      <c r="B6092" t="s">
        <v>20970</v>
      </c>
      <c r="C6092" t="s">
        <v>14</v>
      </c>
      <c r="D6092">
        <v>39.950297200000001</v>
      </c>
      <c r="E6092">
        <v>-75.166155599999996</v>
      </c>
      <c r="F6092" t="s">
        <v>20971</v>
      </c>
      <c r="G6092">
        <v>271</v>
      </c>
      <c r="H6092">
        <v>4</v>
      </c>
      <c r="I6092" t="s">
        <v>20995</v>
      </c>
      <c r="J6092">
        <v>5</v>
      </c>
      <c r="K6092" t="s">
        <v>20996</v>
      </c>
      <c r="L6092" t="s">
        <v>20997</v>
      </c>
    </row>
    <row r="6093" spans="1:13" x14ac:dyDescent="0.3">
      <c r="A6093" t="s">
        <v>20998</v>
      </c>
      <c r="B6093" t="s">
        <v>20999</v>
      </c>
      <c r="C6093" t="s">
        <v>14</v>
      </c>
      <c r="D6093">
        <v>39.949562999999998</v>
      </c>
      <c r="E6093">
        <v>-75.143125999999995</v>
      </c>
      <c r="F6093" t="s">
        <v>21000</v>
      </c>
      <c r="G6093">
        <v>270</v>
      </c>
      <c r="H6093">
        <v>3.5</v>
      </c>
      <c r="I6093" t="s">
        <v>21001</v>
      </c>
      <c r="J6093">
        <v>5</v>
      </c>
      <c r="L6093" t="s">
        <v>9069</v>
      </c>
    </row>
    <row r="6094" spans="1:13" x14ac:dyDescent="0.3">
      <c r="A6094" t="s">
        <v>20998</v>
      </c>
      <c r="B6094" t="s">
        <v>20999</v>
      </c>
      <c r="C6094" t="s">
        <v>14</v>
      </c>
      <c r="D6094">
        <v>39.949562999999998</v>
      </c>
      <c r="E6094">
        <v>-75.143125999999995</v>
      </c>
      <c r="F6094" t="s">
        <v>21000</v>
      </c>
      <c r="G6094">
        <v>270</v>
      </c>
      <c r="H6094">
        <v>3.5</v>
      </c>
      <c r="I6094" t="s">
        <v>21002</v>
      </c>
      <c r="J6094">
        <v>3</v>
      </c>
      <c r="K6094" t="s">
        <v>21003</v>
      </c>
      <c r="L6094" t="s">
        <v>13582</v>
      </c>
    </row>
    <row r="6095" spans="1:13" x14ac:dyDescent="0.3">
      <c r="A6095" t="s">
        <v>20998</v>
      </c>
      <c r="B6095" t="s">
        <v>20999</v>
      </c>
      <c r="C6095" t="s">
        <v>14</v>
      </c>
      <c r="D6095">
        <v>39.949562999999998</v>
      </c>
      <c r="E6095">
        <v>-75.143125999999995</v>
      </c>
      <c r="F6095" t="s">
        <v>21000</v>
      </c>
      <c r="G6095">
        <v>270</v>
      </c>
      <c r="H6095">
        <v>3.5</v>
      </c>
      <c r="I6095" t="s">
        <v>21004</v>
      </c>
      <c r="J6095">
        <v>4</v>
      </c>
      <c r="K6095" t="s">
        <v>21005</v>
      </c>
      <c r="L6095" t="s">
        <v>1429</v>
      </c>
    </row>
    <row r="6096" spans="1:13" x14ac:dyDescent="0.3">
      <c r="A6096" t="s">
        <v>20998</v>
      </c>
      <c r="B6096" t="s">
        <v>20999</v>
      </c>
      <c r="C6096" t="s">
        <v>14</v>
      </c>
      <c r="D6096">
        <v>39.949562999999998</v>
      </c>
      <c r="E6096">
        <v>-75.143125999999995</v>
      </c>
      <c r="F6096" t="s">
        <v>21000</v>
      </c>
      <c r="G6096">
        <v>270</v>
      </c>
      <c r="H6096">
        <v>3.5</v>
      </c>
      <c r="I6096" t="s">
        <v>21006</v>
      </c>
      <c r="J6096">
        <v>5</v>
      </c>
      <c r="K6096" t="s">
        <v>21007</v>
      </c>
      <c r="L6096" t="s">
        <v>21008</v>
      </c>
    </row>
    <row r="6097" spans="1:17" x14ac:dyDescent="0.3">
      <c r="A6097" t="s">
        <v>20998</v>
      </c>
      <c r="B6097" t="s">
        <v>20999</v>
      </c>
      <c r="C6097" t="s">
        <v>14</v>
      </c>
      <c r="D6097">
        <v>39.949562999999998</v>
      </c>
      <c r="E6097">
        <v>-75.143125999999995</v>
      </c>
      <c r="F6097" t="s">
        <v>21000</v>
      </c>
      <c r="G6097">
        <v>270</v>
      </c>
      <c r="H6097">
        <v>3.5</v>
      </c>
      <c r="I6097" t="s">
        <v>21009</v>
      </c>
      <c r="J6097">
        <v>5</v>
      </c>
      <c r="K6097" t="s">
        <v>21010</v>
      </c>
      <c r="L6097" t="s">
        <v>11429</v>
      </c>
    </row>
    <row r="6098" spans="1:17" x14ac:dyDescent="0.3">
      <c r="A6098" t="s">
        <v>20998</v>
      </c>
      <c r="B6098" t="s">
        <v>20999</v>
      </c>
      <c r="C6098" t="s">
        <v>14</v>
      </c>
      <c r="D6098">
        <v>39.949562999999998</v>
      </c>
      <c r="E6098">
        <v>-75.143125999999995</v>
      </c>
      <c r="F6098" t="s">
        <v>21000</v>
      </c>
      <c r="G6098">
        <v>270</v>
      </c>
      <c r="H6098">
        <v>3.5</v>
      </c>
      <c r="I6098" t="e">
        <f>-qiwjboRaon7o5xqw8WV_A</f>
        <v>#NAME?</v>
      </c>
      <c r="J6098">
        <v>4</v>
      </c>
      <c r="K6098" t="s">
        <v>21011</v>
      </c>
      <c r="L6098" t="s">
        <v>21012</v>
      </c>
    </row>
    <row r="6099" spans="1:17" x14ac:dyDescent="0.3">
      <c r="A6099" t="s">
        <v>20998</v>
      </c>
      <c r="B6099" t="s">
        <v>20999</v>
      </c>
      <c r="C6099" t="s">
        <v>14</v>
      </c>
      <c r="D6099">
        <v>39.949562999999998</v>
      </c>
      <c r="E6099">
        <v>-75.143125999999995</v>
      </c>
      <c r="F6099" t="s">
        <v>21000</v>
      </c>
      <c r="G6099">
        <v>270</v>
      </c>
      <c r="H6099">
        <v>3.5</v>
      </c>
      <c r="I6099" t="s">
        <v>21013</v>
      </c>
      <c r="J6099">
        <v>2</v>
      </c>
      <c r="K6099" t="s">
        <v>21014</v>
      </c>
      <c r="L6099" t="s">
        <v>21015</v>
      </c>
      <c r="M6099" t="s">
        <v>21016</v>
      </c>
      <c r="N6099" t="s">
        <v>21017</v>
      </c>
      <c r="O6099" t="s">
        <v>21018</v>
      </c>
      <c r="P6099" t="s">
        <v>21019</v>
      </c>
      <c r="Q6099" t="s">
        <v>21020</v>
      </c>
    </row>
    <row r="6100" spans="1:17" x14ac:dyDescent="0.3">
      <c r="A6100" t="s">
        <v>20998</v>
      </c>
      <c r="B6100" t="s">
        <v>20999</v>
      </c>
      <c r="C6100" t="s">
        <v>14</v>
      </c>
      <c r="D6100">
        <v>39.949562999999998</v>
      </c>
      <c r="E6100">
        <v>-75.143125999999995</v>
      </c>
      <c r="F6100" t="s">
        <v>21000</v>
      </c>
      <c r="G6100">
        <v>270</v>
      </c>
      <c r="H6100">
        <v>3.5</v>
      </c>
      <c r="I6100" t="s">
        <v>21021</v>
      </c>
      <c r="J6100">
        <v>4</v>
      </c>
      <c r="K6100" t="s">
        <v>21022</v>
      </c>
      <c r="L6100" t="s">
        <v>21023</v>
      </c>
    </row>
    <row r="6101" spans="1:17" x14ac:dyDescent="0.3">
      <c r="A6101" t="s">
        <v>20998</v>
      </c>
      <c r="B6101" t="s">
        <v>20999</v>
      </c>
      <c r="C6101" t="s">
        <v>14</v>
      </c>
      <c r="D6101">
        <v>39.949562999999998</v>
      </c>
      <c r="E6101">
        <v>-75.143125999999995</v>
      </c>
      <c r="F6101" t="s">
        <v>21000</v>
      </c>
      <c r="G6101">
        <v>270</v>
      </c>
      <c r="H6101">
        <v>3.5</v>
      </c>
      <c r="I6101" t="s">
        <v>21024</v>
      </c>
      <c r="J6101">
        <v>5</v>
      </c>
      <c r="K6101" t="s">
        <v>21025</v>
      </c>
      <c r="L6101" t="s">
        <v>21026</v>
      </c>
    </row>
    <row r="6102" spans="1:17" x14ac:dyDescent="0.3">
      <c r="A6102" t="s">
        <v>20998</v>
      </c>
      <c r="B6102" t="s">
        <v>20999</v>
      </c>
      <c r="C6102" t="s">
        <v>14</v>
      </c>
      <c r="D6102">
        <v>39.949562999999998</v>
      </c>
      <c r="E6102">
        <v>-75.143125999999995</v>
      </c>
      <c r="F6102" t="s">
        <v>21000</v>
      </c>
      <c r="G6102">
        <v>270</v>
      </c>
      <c r="H6102">
        <v>3.5</v>
      </c>
      <c r="I6102" t="s">
        <v>21027</v>
      </c>
      <c r="J6102">
        <v>5</v>
      </c>
      <c r="K6102" t="s">
        <v>21028</v>
      </c>
      <c r="L6102" t="s">
        <v>10835</v>
      </c>
    </row>
    <row r="6103" spans="1:17" x14ac:dyDescent="0.3">
      <c r="A6103" t="s">
        <v>21029</v>
      </c>
      <c r="B6103" t="s">
        <v>21030</v>
      </c>
      <c r="C6103" t="s">
        <v>14</v>
      </c>
      <c r="D6103">
        <v>39.926908599999997</v>
      </c>
      <c r="E6103">
        <v>-75.166607999999997</v>
      </c>
      <c r="F6103" t="s">
        <v>21031</v>
      </c>
      <c r="G6103">
        <v>270</v>
      </c>
      <c r="H6103">
        <v>4</v>
      </c>
      <c r="I6103" t="s">
        <v>21032</v>
      </c>
      <c r="J6103">
        <v>4</v>
      </c>
      <c r="K6103" t="s">
        <v>21033</v>
      </c>
      <c r="L6103" t="s">
        <v>21034</v>
      </c>
    </row>
    <row r="6104" spans="1:17" x14ac:dyDescent="0.3">
      <c r="A6104" t="s">
        <v>21029</v>
      </c>
      <c r="B6104" t="s">
        <v>21030</v>
      </c>
      <c r="C6104" t="s">
        <v>14</v>
      </c>
      <c r="D6104">
        <v>39.926908599999997</v>
      </c>
      <c r="E6104">
        <v>-75.166607999999997</v>
      </c>
      <c r="F6104" t="s">
        <v>21031</v>
      </c>
      <c r="G6104">
        <v>270</v>
      </c>
      <c r="H6104">
        <v>4</v>
      </c>
      <c r="I6104" t="s">
        <v>21035</v>
      </c>
      <c r="J6104">
        <v>5</v>
      </c>
      <c r="L6104" t="s">
        <v>21036</v>
      </c>
    </row>
    <row r="6105" spans="1:17" x14ac:dyDescent="0.3">
      <c r="A6105" t="s">
        <v>21029</v>
      </c>
      <c r="B6105" t="s">
        <v>21030</v>
      </c>
      <c r="C6105" t="s">
        <v>14</v>
      </c>
      <c r="D6105">
        <v>39.926908599999997</v>
      </c>
      <c r="E6105">
        <v>-75.166607999999997</v>
      </c>
      <c r="F6105" t="s">
        <v>21031</v>
      </c>
      <c r="G6105">
        <v>270</v>
      </c>
      <c r="H6105">
        <v>4</v>
      </c>
      <c r="I6105" t="s">
        <v>21037</v>
      </c>
      <c r="J6105">
        <v>4</v>
      </c>
      <c r="K6105" t="s">
        <v>21038</v>
      </c>
      <c r="L6105" t="s">
        <v>21039</v>
      </c>
    </row>
    <row r="6106" spans="1:17" x14ac:dyDescent="0.3">
      <c r="A6106" t="s">
        <v>21029</v>
      </c>
      <c r="B6106" t="s">
        <v>21030</v>
      </c>
      <c r="C6106" t="s">
        <v>14</v>
      </c>
      <c r="D6106">
        <v>39.926908599999997</v>
      </c>
      <c r="E6106">
        <v>-75.166607999999997</v>
      </c>
      <c r="F6106" t="s">
        <v>21031</v>
      </c>
      <c r="G6106">
        <v>270</v>
      </c>
      <c r="H6106">
        <v>4</v>
      </c>
      <c r="I6106" t="s">
        <v>21040</v>
      </c>
      <c r="J6106">
        <v>5</v>
      </c>
      <c r="L6106" t="s">
        <v>9570</v>
      </c>
    </row>
    <row r="6107" spans="1:17" x14ac:dyDescent="0.3">
      <c r="A6107" t="s">
        <v>21029</v>
      </c>
      <c r="B6107" t="s">
        <v>21030</v>
      </c>
      <c r="C6107" t="s">
        <v>14</v>
      </c>
      <c r="D6107">
        <v>39.926908599999997</v>
      </c>
      <c r="E6107">
        <v>-75.166607999999997</v>
      </c>
      <c r="F6107" t="s">
        <v>21031</v>
      </c>
      <c r="G6107">
        <v>270</v>
      </c>
      <c r="H6107">
        <v>4</v>
      </c>
      <c r="I6107" t="s">
        <v>21041</v>
      </c>
      <c r="J6107">
        <v>3</v>
      </c>
      <c r="K6107" t="s">
        <v>21042</v>
      </c>
      <c r="L6107" t="s">
        <v>166</v>
      </c>
    </row>
    <row r="6108" spans="1:17" x14ac:dyDescent="0.3">
      <c r="A6108" t="s">
        <v>21029</v>
      </c>
      <c r="B6108" t="s">
        <v>21030</v>
      </c>
      <c r="C6108" t="s">
        <v>14</v>
      </c>
      <c r="D6108">
        <v>39.926908599999997</v>
      </c>
      <c r="E6108">
        <v>-75.166607999999997</v>
      </c>
      <c r="F6108" t="s">
        <v>21031</v>
      </c>
      <c r="G6108">
        <v>270</v>
      </c>
      <c r="H6108">
        <v>4</v>
      </c>
      <c r="I6108" t="e">
        <f>-XIKphE1agTSBQIpNmGVwQ</f>
        <v>#NAME?</v>
      </c>
      <c r="J6108">
        <v>5</v>
      </c>
      <c r="K6108" t="s">
        <v>21043</v>
      </c>
      <c r="L6108" t="s">
        <v>21044</v>
      </c>
    </row>
    <row r="6109" spans="1:17" x14ac:dyDescent="0.3">
      <c r="A6109" t="s">
        <v>21029</v>
      </c>
      <c r="B6109" t="s">
        <v>21030</v>
      </c>
      <c r="C6109" t="s">
        <v>14</v>
      </c>
      <c r="D6109">
        <v>39.926908599999997</v>
      </c>
      <c r="E6109">
        <v>-75.166607999999997</v>
      </c>
      <c r="F6109" t="s">
        <v>21031</v>
      </c>
      <c r="G6109">
        <v>270</v>
      </c>
      <c r="H6109">
        <v>4</v>
      </c>
      <c r="I6109" t="s">
        <v>21045</v>
      </c>
      <c r="J6109">
        <v>5</v>
      </c>
      <c r="L6109" t="s">
        <v>19856</v>
      </c>
    </row>
    <row r="6110" spans="1:17" x14ac:dyDescent="0.3">
      <c r="A6110" t="s">
        <v>21029</v>
      </c>
      <c r="B6110" t="s">
        <v>21030</v>
      </c>
      <c r="C6110" t="s">
        <v>14</v>
      </c>
      <c r="D6110">
        <v>39.926908599999997</v>
      </c>
      <c r="E6110">
        <v>-75.166607999999997</v>
      </c>
      <c r="F6110" t="s">
        <v>21031</v>
      </c>
      <c r="G6110">
        <v>270</v>
      </c>
      <c r="H6110">
        <v>4</v>
      </c>
      <c r="I6110" t="s">
        <v>21046</v>
      </c>
      <c r="J6110">
        <v>4</v>
      </c>
      <c r="K6110" t="s">
        <v>21047</v>
      </c>
      <c r="L6110" t="s">
        <v>21048</v>
      </c>
    </row>
    <row r="6111" spans="1:17" x14ac:dyDescent="0.3">
      <c r="A6111" t="s">
        <v>21029</v>
      </c>
      <c r="B6111" t="s">
        <v>21030</v>
      </c>
      <c r="C6111" t="s">
        <v>14</v>
      </c>
      <c r="D6111">
        <v>39.926908599999997</v>
      </c>
      <c r="E6111">
        <v>-75.166607999999997</v>
      </c>
      <c r="F6111" t="s">
        <v>21031</v>
      </c>
      <c r="G6111">
        <v>270</v>
      </c>
      <c r="H6111">
        <v>4</v>
      </c>
      <c r="I6111" t="s">
        <v>21049</v>
      </c>
      <c r="J6111">
        <v>4</v>
      </c>
      <c r="K6111" t="s">
        <v>21050</v>
      </c>
      <c r="L6111" t="s">
        <v>21051</v>
      </c>
    </row>
    <row r="6112" spans="1:17" x14ac:dyDescent="0.3">
      <c r="A6112" t="s">
        <v>21029</v>
      </c>
      <c r="B6112" t="s">
        <v>21030</v>
      </c>
      <c r="C6112" t="s">
        <v>14</v>
      </c>
      <c r="D6112">
        <v>39.926908599999997</v>
      </c>
      <c r="E6112">
        <v>-75.166607999999997</v>
      </c>
      <c r="F6112" t="s">
        <v>21031</v>
      </c>
      <c r="G6112">
        <v>270</v>
      </c>
      <c r="H6112">
        <v>4</v>
      </c>
      <c r="I6112" t="s">
        <v>21052</v>
      </c>
      <c r="J6112">
        <v>5</v>
      </c>
      <c r="K6112" t="s">
        <v>21053</v>
      </c>
      <c r="L6112" t="s">
        <v>18812</v>
      </c>
    </row>
    <row r="6113" spans="1:25" x14ac:dyDescent="0.3">
      <c r="A6113" t="s">
        <v>21054</v>
      </c>
      <c r="B6113" t="s">
        <v>21055</v>
      </c>
      <c r="C6113" t="s">
        <v>14</v>
      </c>
      <c r="D6113">
        <v>39.951199199999998</v>
      </c>
      <c r="E6113">
        <v>-75.170658299999999</v>
      </c>
      <c r="F6113" t="s">
        <v>21056</v>
      </c>
      <c r="G6113">
        <v>269</v>
      </c>
      <c r="H6113">
        <v>3</v>
      </c>
      <c r="I6113" t="s">
        <v>21057</v>
      </c>
      <c r="J6113">
        <v>1</v>
      </c>
      <c r="K6113" t="s">
        <v>21058</v>
      </c>
      <c r="L6113" t="s">
        <v>21059</v>
      </c>
    </row>
    <row r="6114" spans="1:25" x14ac:dyDescent="0.3">
      <c r="A6114" t="s">
        <v>21054</v>
      </c>
      <c r="B6114" t="s">
        <v>21055</v>
      </c>
      <c r="C6114" t="s">
        <v>14</v>
      </c>
      <c r="D6114">
        <v>39.951199199999998</v>
      </c>
      <c r="E6114">
        <v>-75.170658299999999</v>
      </c>
      <c r="F6114" t="s">
        <v>21056</v>
      </c>
      <c r="G6114">
        <v>269</v>
      </c>
      <c r="H6114">
        <v>3</v>
      </c>
      <c r="I6114" t="s">
        <v>21060</v>
      </c>
      <c r="J6114">
        <v>4</v>
      </c>
      <c r="L6114" t="s">
        <v>12227</v>
      </c>
    </row>
    <row r="6115" spans="1:25" x14ac:dyDescent="0.3">
      <c r="A6115" t="s">
        <v>21054</v>
      </c>
      <c r="B6115" t="s">
        <v>21055</v>
      </c>
      <c r="C6115" t="s">
        <v>14</v>
      </c>
      <c r="D6115">
        <v>39.951199199999998</v>
      </c>
      <c r="E6115">
        <v>-75.170658299999999</v>
      </c>
      <c r="F6115" t="s">
        <v>21056</v>
      </c>
      <c r="G6115">
        <v>269</v>
      </c>
      <c r="H6115">
        <v>3</v>
      </c>
      <c r="I6115" t="s">
        <v>21061</v>
      </c>
      <c r="J6115">
        <v>5</v>
      </c>
      <c r="K6115" t="s">
        <v>21062</v>
      </c>
      <c r="L6115" t="s">
        <v>21063</v>
      </c>
    </row>
    <row r="6116" spans="1:25" x14ac:dyDescent="0.3">
      <c r="A6116" t="s">
        <v>21054</v>
      </c>
      <c r="B6116" t="s">
        <v>21055</v>
      </c>
      <c r="C6116" t="s">
        <v>14</v>
      </c>
      <c r="D6116">
        <v>39.951199199999998</v>
      </c>
      <c r="E6116">
        <v>-75.170658299999999</v>
      </c>
      <c r="F6116" t="s">
        <v>21056</v>
      </c>
      <c r="G6116">
        <v>269</v>
      </c>
      <c r="H6116">
        <v>3</v>
      </c>
      <c r="I6116" t="s">
        <v>21064</v>
      </c>
      <c r="J6116">
        <v>5</v>
      </c>
      <c r="K6116" t="s">
        <v>21065</v>
      </c>
      <c r="L6116" t="s">
        <v>5598</v>
      </c>
    </row>
    <row r="6117" spans="1:25" x14ac:dyDescent="0.3">
      <c r="A6117" t="s">
        <v>21054</v>
      </c>
      <c r="B6117" t="s">
        <v>21055</v>
      </c>
      <c r="C6117" t="s">
        <v>14</v>
      </c>
      <c r="D6117">
        <v>39.951199199999998</v>
      </c>
      <c r="E6117">
        <v>-75.170658299999999</v>
      </c>
      <c r="F6117" t="s">
        <v>21056</v>
      </c>
      <c r="G6117">
        <v>269</v>
      </c>
      <c r="H6117">
        <v>3</v>
      </c>
      <c r="I6117" t="s">
        <v>21066</v>
      </c>
      <c r="J6117">
        <v>2</v>
      </c>
      <c r="K6117" t="s">
        <v>21067</v>
      </c>
      <c r="L6117" t="s">
        <v>3150</v>
      </c>
    </row>
    <row r="6118" spans="1:25" x14ac:dyDescent="0.3">
      <c r="A6118" t="s">
        <v>21054</v>
      </c>
      <c r="B6118" t="s">
        <v>21055</v>
      </c>
      <c r="C6118" t="s">
        <v>14</v>
      </c>
      <c r="D6118">
        <v>39.951199199999998</v>
      </c>
      <c r="E6118">
        <v>-75.170658299999999</v>
      </c>
      <c r="F6118" t="s">
        <v>21056</v>
      </c>
      <c r="G6118">
        <v>269</v>
      </c>
      <c r="H6118">
        <v>3</v>
      </c>
      <c r="I6118" t="s">
        <v>21068</v>
      </c>
      <c r="J6118">
        <v>4</v>
      </c>
      <c r="K6118" t="s">
        <v>21069</v>
      </c>
      <c r="L6118" t="s">
        <v>21070</v>
      </c>
      <c r="M6118" t="s">
        <v>21071</v>
      </c>
      <c r="N6118" t="s">
        <v>21072</v>
      </c>
      <c r="O6118" t="s">
        <v>21073</v>
      </c>
      <c r="P6118" t="s">
        <v>21074</v>
      </c>
      <c r="Q6118" t="s">
        <v>21075</v>
      </c>
      <c r="R6118" t="s">
        <v>21076</v>
      </c>
      <c r="S6118" t="s">
        <v>21077</v>
      </c>
      <c r="T6118" t="s">
        <v>21078</v>
      </c>
      <c r="U6118" t="s">
        <v>21079</v>
      </c>
      <c r="V6118" t="s">
        <v>21080</v>
      </c>
      <c r="W6118" t="s">
        <v>21081</v>
      </c>
      <c r="X6118" t="s">
        <v>21082</v>
      </c>
      <c r="Y6118" t="s">
        <v>21083</v>
      </c>
    </row>
    <row r="6119" spans="1:25" x14ac:dyDescent="0.3">
      <c r="A6119" t="s">
        <v>21054</v>
      </c>
      <c r="B6119" t="s">
        <v>21055</v>
      </c>
      <c r="C6119" t="s">
        <v>14</v>
      </c>
      <c r="D6119">
        <v>39.951199199999998</v>
      </c>
      <c r="E6119">
        <v>-75.170658299999999</v>
      </c>
      <c r="F6119" t="s">
        <v>21056</v>
      </c>
      <c r="G6119">
        <v>269</v>
      </c>
      <c r="H6119">
        <v>3</v>
      </c>
      <c r="I6119" t="s">
        <v>21084</v>
      </c>
      <c r="J6119">
        <v>5</v>
      </c>
      <c r="K6119" t="s">
        <v>21085</v>
      </c>
      <c r="L6119" t="s">
        <v>21086</v>
      </c>
    </row>
    <row r="6120" spans="1:25" x14ac:dyDescent="0.3">
      <c r="A6120" t="s">
        <v>21054</v>
      </c>
      <c r="B6120" t="s">
        <v>21055</v>
      </c>
      <c r="C6120" t="s">
        <v>14</v>
      </c>
      <c r="D6120">
        <v>39.951199199999998</v>
      </c>
      <c r="E6120">
        <v>-75.170658299999999</v>
      </c>
      <c r="F6120" t="s">
        <v>21056</v>
      </c>
      <c r="G6120">
        <v>269</v>
      </c>
      <c r="H6120">
        <v>3</v>
      </c>
      <c r="I6120" t="s">
        <v>21087</v>
      </c>
      <c r="J6120">
        <v>5</v>
      </c>
      <c r="K6120" t="s">
        <v>21088</v>
      </c>
      <c r="L6120" t="s">
        <v>21089</v>
      </c>
    </row>
    <row r="6121" spans="1:25" x14ac:dyDescent="0.3">
      <c r="A6121" t="s">
        <v>21054</v>
      </c>
      <c r="B6121" t="s">
        <v>21055</v>
      </c>
      <c r="C6121" t="s">
        <v>14</v>
      </c>
      <c r="D6121">
        <v>39.951199199999998</v>
      </c>
      <c r="E6121">
        <v>-75.170658299999999</v>
      </c>
      <c r="F6121" t="s">
        <v>21056</v>
      </c>
      <c r="G6121">
        <v>269</v>
      </c>
      <c r="H6121">
        <v>3</v>
      </c>
      <c r="I6121" t="s">
        <v>21090</v>
      </c>
      <c r="J6121">
        <v>3</v>
      </c>
      <c r="K6121" t="s">
        <v>21091</v>
      </c>
      <c r="L6121" t="s">
        <v>21092</v>
      </c>
    </row>
    <row r="6122" spans="1:25" x14ac:dyDescent="0.3">
      <c r="A6122" t="s">
        <v>21054</v>
      </c>
      <c r="B6122" t="s">
        <v>21055</v>
      </c>
      <c r="C6122" t="s">
        <v>14</v>
      </c>
      <c r="D6122">
        <v>39.951199199999998</v>
      </c>
      <c r="E6122">
        <v>-75.170658299999999</v>
      </c>
      <c r="F6122" t="s">
        <v>21056</v>
      </c>
      <c r="G6122">
        <v>269</v>
      </c>
      <c r="H6122">
        <v>3</v>
      </c>
      <c r="I6122" t="s">
        <v>21093</v>
      </c>
      <c r="J6122">
        <v>1</v>
      </c>
      <c r="K6122" t="s">
        <v>21094</v>
      </c>
      <c r="L6122" t="s">
        <v>21095</v>
      </c>
    </row>
    <row r="6123" spans="1:25" x14ac:dyDescent="0.3">
      <c r="A6123" t="s">
        <v>21096</v>
      </c>
      <c r="B6123" t="s">
        <v>21097</v>
      </c>
      <c r="C6123" t="s">
        <v>14</v>
      </c>
      <c r="D6123">
        <v>39.9475385</v>
      </c>
      <c r="E6123">
        <v>-75.167329300000006</v>
      </c>
      <c r="F6123" t="s">
        <v>21098</v>
      </c>
      <c r="G6123">
        <v>269</v>
      </c>
      <c r="H6123">
        <v>3.5</v>
      </c>
      <c r="I6123" t="s">
        <v>21099</v>
      </c>
      <c r="J6123">
        <v>3</v>
      </c>
      <c r="K6123" t="s">
        <v>21100</v>
      </c>
      <c r="L6123" t="s">
        <v>763</v>
      </c>
    </row>
    <row r="6124" spans="1:25" x14ac:dyDescent="0.3">
      <c r="A6124" t="s">
        <v>21096</v>
      </c>
      <c r="B6124" t="s">
        <v>21097</v>
      </c>
      <c r="C6124" t="s">
        <v>14</v>
      </c>
      <c r="D6124">
        <v>39.9475385</v>
      </c>
      <c r="E6124">
        <v>-75.167329300000006</v>
      </c>
      <c r="F6124" t="s">
        <v>21098</v>
      </c>
      <c r="G6124">
        <v>269</v>
      </c>
      <c r="H6124">
        <v>3.5</v>
      </c>
      <c r="I6124" t="s">
        <v>21101</v>
      </c>
      <c r="J6124">
        <v>1</v>
      </c>
      <c r="K6124" t="s">
        <v>21102</v>
      </c>
      <c r="L6124" t="s">
        <v>21103</v>
      </c>
    </row>
    <row r="6125" spans="1:25" x14ac:dyDescent="0.3">
      <c r="A6125" t="s">
        <v>21096</v>
      </c>
      <c r="B6125" t="s">
        <v>21097</v>
      </c>
      <c r="C6125" t="s">
        <v>14</v>
      </c>
      <c r="D6125">
        <v>39.9475385</v>
      </c>
      <c r="E6125">
        <v>-75.167329300000006</v>
      </c>
      <c r="F6125" t="s">
        <v>21098</v>
      </c>
      <c r="G6125">
        <v>269</v>
      </c>
      <c r="H6125">
        <v>3.5</v>
      </c>
      <c r="I6125" t="s">
        <v>21104</v>
      </c>
      <c r="J6125">
        <v>4</v>
      </c>
      <c r="K6125" t="s">
        <v>21105</v>
      </c>
      <c r="L6125" t="s">
        <v>21106</v>
      </c>
    </row>
    <row r="6126" spans="1:25" x14ac:dyDescent="0.3">
      <c r="A6126" t="s">
        <v>21096</v>
      </c>
      <c r="B6126" t="s">
        <v>21097</v>
      </c>
      <c r="C6126" t="s">
        <v>14</v>
      </c>
      <c r="D6126">
        <v>39.9475385</v>
      </c>
      <c r="E6126">
        <v>-75.167329300000006</v>
      </c>
      <c r="F6126" t="s">
        <v>21098</v>
      </c>
      <c r="G6126">
        <v>269</v>
      </c>
      <c r="H6126">
        <v>3.5</v>
      </c>
      <c r="I6126" t="s">
        <v>21107</v>
      </c>
      <c r="J6126">
        <v>2</v>
      </c>
      <c r="L6126" t="s">
        <v>21108</v>
      </c>
    </row>
    <row r="6127" spans="1:25" x14ac:dyDescent="0.3">
      <c r="A6127" t="s">
        <v>21096</v>
      </c>
      <c r="B6127" t="s">
        <v>21097</v>
      </c>
      <c r="C6127" t="s">
        <v>14</v>
      </c>
      <c r="D6127">
        <v>39.9475385</v>
      </c>
      <c r="E6127">
        <v>-75.167329300000006</v>
      </c>
      <c r="F6127" t="s">
        <v>21098</v>
      </c>
      <c r="G6127">
        <v>269</v>
      </c>
      <c r="H6127">
        <v>3.5</v>
      </c>
      <c r="I6127" t="s">
        <v>21109</v>
      </c>
      <c r="J6127">
        <v>3</v>
      </c>
      <c r="K6127" t="s">
        <v>21110</v>
      </c>
      <c r="L6127" t="s">
        <v>21111</v>
      </c>
    </row>
    <row r="6128" spans="1:25" x14ac:dyDescent="0.3">
      <c r="A6128" t="s">
        <v>21096</v>
      </c>
      <c r="B6128" t="s">
        <v>21097</v>
      </c>
      <c r="C6128" t="s">
        <v>14</v>
      </c>
      <c r="D6128">
        <v>39.9475385</v>
      </c>
      <c r="E6128">
        <v>-75.167329300000006</v>
      </c>
      <c r="F6128" t="s">
        <v>21098</v>
      </c>
      <c r="G6128">
        <v>269</v>
      </c>
      <c r="H6128">
        <v>3.5</v>
      </c>
      <c r="I6128" t="s">
        <v>21112</v>
      </c>
      <c r="J6128">
        <v>5</v>
      </c>
      <c r="K6128" t="s">
        <v>21113</v>
      </c>
      <c r="L6128" t="s">
        <v>21114</v>
      </c>
    </row>
    <row r="6129" spans="1:12" x14ac:dyDescent="0.3">
      <c r="A6129" t="s">
        <v>21096</v>
      </c>
      <c r="B6129" t="s">
        <v>21097</v>
      </c>
      <c r="C6129" t="s">
        <v>14</v>
      </c>
      <c r="D6129">
        <v>39.9475385</v>
      </c>
      <c r="E6129">
        <v>-75.167329300000006</v>
      </c>
      <c r="F6129" t="s">
        <v>21098</v>
      </c>
      <c r="G6129">
        <v>269</v>
      </c>
      <c r="H6129">
        <v>3.5</v>
      </c>
      <c r="I6129" t="s">
        <v>21115</v>
      </c>
      <c r="J6129">
        <v>5</v>
      </c>
      <c r="K6129" t="s">
        <v>21116</v>
      </c>
      <c r="L6129" t="s">
        <v>13310</v>
      </c>
    </row>
    <row r="6130" spans="1:12" x14ac:dyDescent="0.3">
      <c r="A6130" t="s">
        <v>21096</v>
      </c>
      <c r="B6130" t="s">
        <v>21097</v>
      </c>
      <c r="C6130" t="s">
        <v>14</v>
      </c>
      <c r="D6130">
        <v>39.9475385</v>
      </c>
      <c r="E6130">
        <v>-75.167329300000006</v>
      </c>
      <c r="F6130" t="s">
        <v>21098</v>
      </c>
      <c r="G6130">
        <v>269</v>
      </c>
      <c r="H6130">
        <v>3.5</v>
      </c>
      <c r="I6130" t="s">
        <v>21117</v>
      </c>
      <c r="J6130">
        <v>4</v>
      </c>
      <c r="K6130" t="s">
        <v>21118</v>
      </c>
      <c r="L6130" t="s">
        <v>166</v>
      </c>
    </row>
    <row r="6131" spans="1:12" x14ac:dyDescent="0.3">
      <c r="A6131" t="s">
        <v>21096</v>
      </c>
      <c r="B6131" t="s">
        <v>21097</v>
      </c>
      <c r="C6131" t="s">
        <v>14</v>
      </c>
      <c r="D6131">
        <v>39.9475385</v>
      </c>
      <c r="E6131">
        <v>-75.167329300000006</v>
      </c>
      <c r="F6131" t="s">
        <v>21098</v>
      </c>
      <c r="G6131">
        <v>269</v>
      </c>
      <c r="H6131">
        <v>3.5</v>
      </c>
      <c r="I6131" t="s">
        <v>21119</v>
      </c>
      <c r="J6131">
        <v>3</v>
      </c>
      <c r="K6131" t="s">
        <v>21120</v>
      </c>
      <c r="L6131" t="s">
        <v>16438</v>
      </c>
    </row>
    <row r="6132" spans="1:12" x14ac:dyDescent="0.3">
      <c r="A6132" t="s">
        <v>21096</v>
      </c>
      <c r="B6132" t="s">
        <v>21097</v>
      </c>
      <c r="C6132" t="s">
        <v>14</v>
      </c>
      <c r="D6132">
        <v>39.9475385</v>
      </c>
      <c r="E6132">
        <v>-75.167329300000006</v>
      </c>
      <c r="F6132" t="s">
        <v>21098</v>
      </c>
      <c r="G6132">
        <v>269</v>
      </c>
      <c r="H6132">
        <v>3.5</v>
      </c>
      <c r="I6132" t="e">
        <f>-itneWIw46ezh0K8IdTF2Q</f>
        <v>#NAME?</v>
      </c>
      <c r="J6132">
        <v>5</v>
      </c>
      <c r="L6132" t="s">
        <v>21121</v>
      </c>
    </row>
    <row r="6133" spans="1:12" x14ac:dyDescent="0.3">
      <c r="A6133" t="s">
        <v>21122</v>
      </c>
      <c r="B6133" t="s">
        <v>21123</v>
      </c>
      <c r="C6133" t="s">
        <v>14</v>
      </c>
      <c r="D6133">
        <v>39.9455654</v>
      </c>
      <c r="E6133">
        <v>-75.162780799999993</v>
      </c>
      <c r="F6133" t="s">
        <v>21124</v>
      </c>
      <c r="G6133">
        <v>268</v>
      </c>
      <c r="H6133">
        <v>4.5</v>
      </c>
      <c r="I6133" t="s">
        <v>21125</v>
      </c>
      <c r="J6133">
        <v>5</v>
      </c>
      <c r="K6133" t="s">
        <v>21126</v>
      </c>
      <c r="L6133" t="s">
        <v>2228</v>
      </c>
    </row>
    <row r="6134" spans="1:12" x14ac:dyDescent="0.3">
      <c r="A6134" t="s">
        <v>21122</v>
      </c>
      <c r="B6134" t="s">
        <v>21123</v>
      </c>
      <c r="C6134" t="s">
        <v>14</v>
      </c>
      <c r="D6134">
        <v>39.9455654</v>
      </c>
      <c r="E6134">
        <v>-75.162780799999993</v>
      </c>
      <c r="F6134" t="s">
        <v>21124</v>
      </c>
      <c r="G6134">
        <v>268</v>
      </c>
      <c r="H6134">
        <v>4.5</v>
      </c>
      <c r="I6134" t="s">
        <v>21127</v>
      </c>
      <c r="J6134">
        <v>5</v>
      </c>
      <c r="K6134" t="s">
        <v>21128</v>
      </c>
      <c r="L6134" t="s">
        <v>21129</v>
      </c>
    </row>
    <row r="6135" spans="1:12" x14ac:dyDescent="0.3">
      <c r="A6135" t="s">
        <v>21122</v>
      </c>
      <c r="B6135" t="s">
        <v>21123</v>
      </c>
      <c r="C6135" t="s">
        <v>14</v>
      </c>
      <c r="D6135">
        <v>39.9455654</v>
      </c>
      <c r="E6135">
        <v>-75.162780799999993</v>
      </c>
      <c r="F6135" t="s">
        <v>21124</v>
      </c>
      <c r="G6135">
        <v>268</v>
      </c>
      <c r="H6135">
        <v>4.5</v>
      </c>
      <c r="I6135" t="s">
        <v>21130</v>
      </c>
      <c r="J6135">
        <v>4</v>
      </c>
      <c r="K6135" t="s">
        <v>21131</v>
      </c>
      <c r="L6135" t="s">
        <v>17548</v>
      </c>
    </row>
    <row r="6136" spans="1:12" x14ac:dyDescent="0.3">
      <c r="A6136" t="s">
        <v>21122</v>
      </c>
      <c r="B6136" t="s">
        <v>21123</v>
      </c>
      <c r="C6136" t="s">
        <v>14</v>
      </c>
      <c r="D6136">
        <v>39.9455654</v>
      </c>
      <c r="E6136">
        <v>-75.162780799999993</v>
      </c>
      <c r="F6136" t="s">
        <v>21124</v>
      </c>
      <c r="G6136">
        <v>268</v>
      </c>
      <c r="H6136">
        <v>4.5</v>
      </c>
      <c r="I6136" t="s">
        <v>21132</v>
      </c>
      <c r="J6136">
        <v>4</v>
      </c>
      <c r="K6136" t="s">
        <v>21133</v>
      </c>
      <c r="L6136" t="s">
        <v>21134</v>
      </c>
    </row>
    <row r="6137" spans="1:12" x14ac:dyDescent="0.3">
      <c r="A6137" t="s">
        <v>21122</v>
      </c>
      <c r="B6137" t="s">
        <v>21123</v>
      </c>
      <c r="C6137" t="s">
        <v>14</v>
      </c>
      <c r="D6137">
        <v>39.9455654</v>
      </c>
      <c r="E6137">
        <v>-75.162780799999993</v>
      </c>
      <c r="F6137" t="s">
        <v>21124</v>
      </c>
      <c r="G6137">
        <v>268</v>
      </c>
      <c r="H6137">
        <v>4.5</v>
      </c>
      <c r="I6137" t="s">
        <v>21135</v>
      </c>
      <c r="J6137">
        <v>1</v>
      </c>
      <c r="K6137" t="s">
        <v>21136</v>
      </c>
      <c r="L6137" t="s">
        <v>21137</v>
      </c>
    </row>
    <row r="6138" spans="1:12" x14ac:dyDescent="0.3">
      <c r="A6138" t="s">
        <v>21122</v>
      </c>
      <c r="B6138" t="s">
        <v>21123</v>
      </c>
      <c r="C6138" t="s">
        <v>14</v>
      </c>
      <c r="D6138">
        <v>39.9455654</v>
      </c>
      <c r="E6138">
        <v>-75.162780799999993</v>
      </c>
      <c r="F6138" t="s">
        <v>21124</v>
      </c>
      <c r="G6138">
        <v>268</v>
      </c>
      <c r="H6138">
        <v>4.5</v>
      </c>
      <c r="I6138" t="s">
        <v>21138</v>
      </c>
      <c r="J6138">
        <v>5</v>
      </c>
      <c r="K6138" t="s">
        <v>21139</v>
      </c>
      <c r="L6138" t="s">
        <v>21140</v>
      </c>
    </row>
    <row r="6139" spans="1:12" x14ac:dyDescent="0.3">
      <c r="A6139" t="s">
        <v>21122</v>
      </c>
      <c r="B6139" t="s">
        <v>21123</v>
      </c>
      <c r="C6139" t="s">
        <v>14</v>
      </c>
      <c r="D6139">
        <v>39.9455654</v>
      </c>
      <c r="E6139">
        <v>-75.162780799999993</v>
      </c>
      <c r="F6139" t="s">
        <v>21124</v>
      </c>
      <c r="G6139">
        <v>268</v>
      </c>
      <c r="H6139">
        <v>4.5</v>
      </c>
      <c r="I6139" t="s">
        <v>21141</v>
      </c>
      <c r="J6139">
        <v>5</v>
      </c>
      <c r="K6139" t="s">
        <v>21142</v>
      </c>
      <c r="L6139" t="s">
        <v>21143</v>
      </c>
    </row>
    <row r="6140" spans="1:12" x14ac:dyDescent="0.3">
      <c r="A6140" t="s">
        <v>21122</v>
      </c>
      <c r="B6140" t="s">
        <v>21123</v>
      </c>
      <c r="C6140" t="s">
        <v>14</v>
      </c>
      <c r="D6140">
        <v>39.9455654</v>
      </c>
      <c r="E6140">
        <v>-75.162780799999993</v>
      </c>
      <c r="F6140" t="s">
        <v>21124</v>
      </c>
      <c r="G6140">
        <v>268</v>
      </c>
      <c r="H6140">
        <v>4.5</v>
      </c>
      <c r="I6140" t="s">
        <v>21144</v>
      </c>
      <c r="J6140">
        <v>5</v>
      </c>
      <c r="K6140" t="s">
        <v>21145</v>
      </c>
      <c r="L6140" t="s">
        <v>21146</v>
      </c>
    </row>
    <row r="6141" spans="1:12" x14ac:dyDescent="0.3">
      <c r="A6141" t="s">
        <v>21122</v>
      </c>
      <c r="B6141" t="s">
        <v>21123</v>
      </c>
      <c r="C6141" t="s">
        <v>14</v>
      </c>
      <c r="D6141">
        <v>39.9455654</v>
      </c>
      <c r="E6141">
        <v>-75.162780799999993</v>
      </c>
      <c r="F6141" t="s">
        <v>21124</v>
      </c>
      <c r="G6141">
        <v>268</v>
      </c>
      <c r="H6141">
        <v>4.5</v>
      </c>
      <c r="I6141" t="s">
        <v>21147</v>
      </c>
      <c r="J6141">
        <v>5</v>
      </c>
      <c r="K6141" t="s">
        <v>21148</v>
      </c>
      <c r="L6141" t="s">
        <v>21149</v>
      </c>
    </row>
    <row r="6142" spans="1:12" x14ac:dyDescent="0.3">
      <c r="A6142" t="s">
        <v>21122</v>
      </c>
      <c r="B6142" t="s">
        <v>21123</v>
      </c>
      <c r="C6142" t="s">
        <v>14</v>
      </c>
      <c r="D6142">
        <v>39.9455654</v>
      </c>
      <c r="E6142">
        <v>-75.162780799999993</v>
      </c>
      <c r="F6142" t="s">
        <v>21124</v>
      </c>
      <c r="G6142">
        <v>268</v>
      </c>
      <c r="H6142">
        <v>4.5</v>
      </c>
      <c r="I6142" t="s">
        <v>21150</v>
      </c>
      <c r="J6142">
        <v>4</v>
      </c>
      <c r="K6142" t="s">
        <v>21151</v>
      </c>
      <c r="L6142" t="s">
        <v>21152</v>
      </c>
    </row>
    <row r="6143" spans="1:12" x14ac:dyDescent="0.3">
      <c r="A6143" t="s">
        <v>21153</v>
      </c>
      <c r="B6143" t="s">
        <v>21154</v>
      </c>
      <c r="C6143" t="s">
        <v>14</v>
      </c>
      <c r="D6143">
        <v>39.943833300000001</v>
      </c>
      <c r="E6143">
        <v>-75.167533700000007</v>
      </c>
      <c r="F6143" t="s">
        <v>21155</v>
      </c>
      <c r="G6143">
        <v>267</v>
      </c>
      <c r="H6143">
        <v>4.5</v>
      </c>
      <c r="I6143" t="s">
        <v>21156</v>
      </c>
      <c r="J6143">
        <v>4</v>
      </c>
      <c r="L6143" t="s">
        <v>519</v>
      </c>
    </row>
    <row r="6144" spans="1:12" x14ac:dyDescent="0.3">
      <c r="A6144" t="s">
        <v>21153</v>
      </c>
      <c r="B6144" t="s">
        <v>21154</v>
      </c>
      <c r="C6144" t="s">
        <v>14</v>
      </c>
      <c r="D6144">
        <v>39.943833300000001</v>
      </c>
      <c r="E6144">
        <v>-75.167533700000007</v>
      </c>
      <c r="F6144" t="s">
        <v>21155</v>
      </c>
      <c r="G6144">
        <v>267</v>
      </c>
      <c r="H6144">
        <v>4.5</v>
      </c>
      <c r="I6144" t="s">
        <v>21157</v>
      </c>
      <c r="J6144">
        <v>4</v>
      </c>
      <c r="K6144" t="s">
        <v>21158</v>
      </c>
      <c r="L6144" t="s">
        <v>763</v>
      </c>
    </row>
    <row r="6145" spans="1:16" x14ac:dyDescent="0.3">
      <c r="A6145" t="s">
        <v>21153</v>
      </c>
      <c r="B6145" t="s">
        <v>21154</v>
      </c>
      <c r="C6145" t="s">
        <v>14</v>
      </c>
      <c r="D6145">
        <v>39.943833300000001</v>
      </c>
      <c r="E6145">
        <v>-75.167533700000007</v>
      </c>
      <c r="F6145" t="s">
        <v>21155</v>
      </c>
      <c r="G6145">
        <v>267</v>
      </c>
      <c r="H6145">
        <v>4.5</v>
      </c>
      <c r="I6145" t="s">
        <v>21159</v>
      </c>
      <c r="J6145">
        <v>3</v>
      </c>
      <c r="L6145" t="s">
        <v>251</v>
      </c>
    </row>
    <row r="6146" spans="1:16" x14ac:dyDescent="0.3">
      <c r="A6146" t="s">
        <v>21153</v>
      </c>
      <c r="B6146" t="s">
        <v>21154</v>
      </c>
      <c r="C6146" t="s">
        <v>14</v>
      </c>
      <c r="D6146">
        <v>39.943833300000001</v>
      </c>
      <c r="E6146">
        <v>-75.167533700000007</v>
      </c>
      <c r="F6146" t="s">
        <v>21155</v>
      </c>
      <c r="G6146">
        <v>267</v>
      </c>
      <c r="H6146">
        <v>4.5</v>
      </c>
      <c r="I6146" t="s">
        <v>21160</v>
      </c>
      <c r="J6146">
        <v>3</v>
      </c>
      <c r="K6146" t="s">
        <v>21161</v>
      </c>
      <c r="L6146" t="s">
        <v>8445</v>
      </c>
    </row>
    <row r="6147" spans="1:16" x14ac:dyDescent="0.3">
      <c r="A6147" t="s">
        <v>21153</v>
      </c>
      <c r="B6147" t="s">
        <v>21154</v>
      </c>
      <c r="C6147" t="s">
        <v>14</v>
      </c>
      <c r="D6147">
        <v>39.943833300000001</v>
      </c>
      <c r="E6147">
        <v>-75.167533700000007</v>
      </c>
      <c r="F6147" t="s">
        <v>21155</v>
      </c>
      <c r="G6147">
        <v>267</v>
      </c>
      <c r="H6147">
        <v>4.5</v>
      </c>
      <c r="I6147" t="s">
        <v>21162</v>
      </c>
      <c r="J6147">
        <v>4</v>
      </c>
      <c r="K6147" t="s">
        <v>21163</v>
      </c>
      <c r="L6147" t="s">
        <v>21164</v>
      </c>
    </row>
    <row r="6148" spans="1:16" x14ac:dyDescent="0.3">
      <c r="A6148" t="s">
        <v>21153</v>
      </c>
      <c r="B6148" t="s">
        <v>21154</v>
      </c>
      <c r="C6148" t="s">
        <v>14</v>
      </c>
      <c r="D6148">
        <v>39.943833300000001</v>
      </c>
      <c r="E6148">
        <v>-75.167533700000007</v>
      </c>
      <c r="F6148" t="s">
        <v>21155</v>
      </c>
      <c r="G6148">
        <v>267</v>
      </c>
      <c r="H6148">
        <v>4.5</v>
      </c>
      <c r="I6148" t="s">
        <v>21165</v>
      </c>
      <c r="J6148">
        <v>5</v>
      </c>
      <c r="L6148" t="s">
        <v>21166</v>
      </c>
    </row>
    <row r="6149" spans="1:16" x14ac:dyDescent="0.3">
      <c r="A6149" t="s">
        <v>21153</v>
      </c>
      <c r="B6149" t="s">
        <v>21154</v>
      </c>
      <c r="C6149" t="s">
        <v>14</v>
      </c>
      <c r="D6149">
        <v>39.943833300000001</v>
      </c>
      <c r="E6149">
        <v>-75.167533700000007</v>
      </c>
      <c r="F6149" t="s">
        <v>21155</v>
      </c>
      <c r="G6149">
        <v>267</v>
      </c>
      <c r="H6149">
        <v>4.5</v>
      </c>
      <c r="I6149" t="s">
        <v>21167</v>
      </c>
      <c r="J6149">
        <v>3</v>
      </c>
      <c r="L6149" t="s">
        <v>21168</v>
      </c>
    </row>
    <row r="6150" spans="1:16" x14ac:dyDescent="0.3">
      <c r="A6150" t="s">
        <v>21153</v>
      </c>
      <c r="B6150" t="s">
        <v>21154</v>
      </c>
      <c r="C6150" t="s">
        <v>14</v>
      </c>
      <c r="D6150">
        <v>39.943833300000001</v>
      </c>
      <c r="E6150">
        <v>-75.167533700000007</v>
      </c>
      <c r="F6150" t="s">
        <v>21155</v>
      </c>
      <c r="G6150">
        <v>267</v>
      </c>
      <c r="H6150">
        <v>4.5</v>
      </c>
      <c r="I6150" t="s">
        <v>21169</v>
      </c>
      <c r="J6150">
        <v>5</v>
      </c>
      <c r="L6150" t="s">
        <v>21170</v>
      </c>
    </row>
    <row r="6151" spans="1:16" x14ac:dyDescent="0.3">
      <c r="A6151" t="s">
        <v>21153</v>
      </c>
      <c r="B6151" t="s">
        <v>21154</v>
      </c>
      <c r="C6151" t="s">
        <v>14</v>
      </c>
      <c r="D6151">
        <v>39.943833300000001</v>
      </c>
      <c r="E6151">
        <v>-75.167533700000007</v>
      </c>
      <c r="F6151" t="s">
        <v>21155</v>
      </c>
      <c r="G6151">
        <v>267</v>
      </c>
      <c r="H6151">
        <v>4.5</v>
      </c>
      <c r="I6151" t="s">
        <v>21171</v>
      </c>
      <c r="J6151">
        <v>5</v>
      </c>
      <c r="K6151" t="s">
        <v>21172</v>
      </c>
      <c r="L6151" t="s">
        <v>21173</v>
      </c>
      <c r="M6151" t="s">
        <v>21174</v>
      </c>
      <c r="N6151" t="s">
        <v>21175</v>
      </c>
      <c r="O6151" t="s">
        <v>21176</v>
      </c>
      <c r="P6151" t="s">
        <v>21177</v>
      </c>
    </row>
    <row r="6152" spans="1:16" x14ac:dyDescent="0.3">
      <c r="A6152" t="s">
        <v>21153</v>
      </c>
      <c r="B6152" t="s">
        <v>21154</v>
      </c>
      <c r="C6152" t="s">
        <v>14</v>
      </c>
      <c r="D6152">
        <v>39.943833300000001</v>
      </c>
      <c r="E6152">
        <v>-75.167533700000007</v>
      </c>
      <c r="F6152" t="s">
        <v>21155</v>
      </c>
      <c r="G6152">
        <v>267</v>
      </c>
      <c r="H6152">
        <v>4.5</v>
      </c>
      <c r="I6152" t="s">
        <v>21178</v>
      </c>
      <c r="J6152">
        <v>5</v>
      </c>
      <c r="K6152" t="s">
        <v>21179</v>
      </c>
      <c r="L6152" t="s">
        <v>21180</v>
      </c>
      <c r="M6152" t="s">
        <v>21181</v>
      </c>
      <c r="N6152" t="s">
        <v>21182</v>
      </c>
      <c r="O6152" t="s">
        <v>18832</v>
      </c>
    </row>
    <row r="6153" spans="1:16" x14ac:dyDescent="0.3">
      <c r="A6153" t="s">
        <v>21183</v>
      </c>
      <c r="B6153" t="s">
        <v>21184</v>
      </c>
      <c r="C6153" t="s">
        <v>14</v>
      </c>
      <c r="D6153">
        <v>40.037200599999998</v>
      </c>
      <c r="E6153">
        <v>-75.042122599999999</v>
      </c>
      <c r="F6153" t="s">
        <v>21185</v>
      </c>
      <c r="G6153">
        <v>266</v>
      </c>
      <c r="H6153">
        <v>4.5</v>
      </c>
      <c r="I6153" t="s">
        <v>21186</v>
      </c>
      <c r="J6153">
        <v>5</v>
      </c>
      <c r="K6153" t="s">
        <v>21187</v>
      </c>
      <c r="L6153" t="s">
        <v>21188</v>
      </c>
    </row>
    <row r="6154" spans="1:16" x14ac:dyDescent="0.3">
      <c r="A6154" t="s">
        <v>21183</v>
      </c>
      <c r="B6154" t="s">
        <v>21184</v>
      </c>
      <c r="C6154" t="s">
        <v>14</v>
      </c>
      <c r="D6154">
        <v>40.037200599999998</v>
      </c>
      <c r="E6154">
        <v>-75.042122599999999</v>
      </c>
      <c r="F6154" t="s">
        <v>21185</v>
      </c>
      <c r="G6154">
        <v>266</v>
      </c>
      <c r="H6154">
        <v>4.5</v>
      </c>
      <c r="I6154" t="s">
        <v>21189</v>
      </c>
      <c r="J6154">
        <v>4</v>
      </c>
      <c r="K6154" t="s">
        <v>21190</v>
      </c>
      <c r="L6154" t="s">
        <v>9641</v>
      </c>
    </row>
    <row r="6155" spans="1:16" x14ac:dyDescent="0.3">
      <c r="A6155" t="s">
        <v>21183</v>
      </c>
      <c r="B6155" t="s">
        <v>21184</v>
      </c>
      <c r="C6155" t="s">
        <v>14</v>
      </c>
      <c r="D6155">
        <v>40.037200599999998</v>
      </c>
      <c r="E6155">
        <v>-75.042122599999999</v>
      </c>
      <c r="F6155" t="s">
        <v>21185</v>
      </c>
      <c r="G6155">
        <v>266</v>
      </c>
      <c r="H6155">
        <v>4.5</v>
      </c>
      <c r="I6155" t="s">
        <v>21191</v>
      </c>
      <c r="J6155">
        <v>4</v>
      </c>
      <c r="K6155" t="s">
        <v>21192</v>
      </c>
      <c r="L6155" t="s">
        <v>21193</v>
      </c>
    </row>
    <row r="6156" spans="1:16" x14ac:dyDescent="0.3">
      <c r="A6156" t="s">
        <v>21183</v>
      </c>
      <c r="B6156" t="s">
        <v>21184</v>
      </c>
      <c r="C6156" t="s">
        <v>14</v>
      </c>
      <c r="D6156">
        <v>40.037200599999998</v>
      </c>
      <c r="E6156">
        <v>-75.042122599999999</v>
      </c>
      <c r="F6156" t="s">
        <v>21185</v>
      </c>
      <c r="G6156">
        <v>266</v>
      </c>
      <c r="H6156">
        <v>4.5</v>
      </c>
      <c r="I6156" t="s">
        <v>21194</v>
      </c>
      <c r="J6156">
        <v>3</v>
      </c>
      <c r="K6156" t="s">
        <v>21195</v>
      </c>
      <c r="L6156" t="s">
        <v>9636</v>
      </c>
    </row>
    <row r="6157" spans="1:16" x14ac:dyDescent="0.3">
      <c r="A6157" t="s">
        <v>21183</v>
      </c>
      <c r="B6157" t="s">
        <v>21184</v>
      </c>
      <c r="C6157" t="s">
        <v>14</v>
      </c>
      <c r="D6157">
        <v>40.037200599999998</v>
      </c>
      <c r="E6157">
        <v>-75.042122599999999</v>
      </c>
      <c r="F6157" t="s">
        <v>21185</v>
      </c>
      <c r="G6157">
        <v>266</v>
      </c>
      <c r="H6157">
        <v>4.5</v>
      </c>
      <c r="I6157" t="s">
        <v>21196</v>
      </c>
      <c r="J6157">
        <v>5</v>
      </c>
      <c r="L6157" t="s">
        <v>21197</v>
      </c>
    </row>
    <row r="6158" spans="1:16" x14ac:dyDescent="0.3">
      <c r="A6158" t="s">
        <v>21183</v>
      </c>
      <c r="B6158" t="s">
        <v>21184</v>
      </c>
      <c r="C6158" t="s">
        <v>14</v>
      </c>
      <c r="D6158">
        <v>40.037200599999998</v>
      </c>
      <c r="E6158">
        <v>-75.042122599999999</v>
      </c>
      <c r="F6158" t="s">
        <v>21185</v>
      </c>
      <c r="G6158">
        <v>266</v>
      </c>
      <c r="H6158">
        <v>4.5</v>
      </c>
      <c r="I6158" t="s">
        <v>21198</v>
      </c>
      <c r="J6158">
        <v>4</v>
      </c>
      <c r="K6158" t="s">
        <v>21199</v>
      </c>
      <c r="L6158" t="s">
        <v>13131</v>
      </c>
    </row>
    <row r="6159" spans="1:16" x14ac:dyDescent="0.3">
      <c r="A6159" t="s">
        <v>21183</v>
      </c>
      <c r="B6159" t="s">
        <v>21184</v>
      </c>
      <c r="C6159" t="s">
        <v>14</v>
      </c>
      <c r="D6159">
        <v>40.037200599999998</v>
      </c>
      <c r="E6159">
        <v>-75.042122599999999</v>
      </c>
      <c r="F6159" t="s">
        <v>21185</v>
      </c>
      <c r="G6159">
        <v>266</v>
      </c>
      <c r="H6159">
        <v>4.5</v>
      </c>
      <c r="I6159" t="s">
        <v>21200</v>
      </c>
      <c r="J6159">
        <v>4</v>
      </c>
      <c r="K6159" t="s">
        <v>21201</v>
      </c>
      <c r="L6159" t="s">
        <v>21202</v>
      </c>
    </row>
    <row r="6160" spans="1:16" x14ac:dyDescent="0.3">
      <c r="A6160" t="s">
        <v>21183</v>
      </c>
      <c r="B6160" t="s">
        <v>21184</v>
      </c>
      <c r="C6160" t="s">
        <v>14</v>
      </c>
      <c r="D6160">
        <v>40.037200599999998</v>
      </c>
      <c r="E6160">
        <v>-75.042122599999999</v>
      </c>
      <c r="F6160" t="s">
        <v>21185</v>
      </c>
      <c r="G6160">
        <v>266</v>
      </c>
      <c r="H6160">
        <v>4.5</v>
      </c>
      <c r="I6160" t="e">
        <f>-ge3LpZ5z-TDkblpFL-VJA</f>
        <v>#NAME?</v>
      </c>
      <c r="J6160">
        <v>4</v>
      </c>
      <c r="K6160" t="s">
        <v>21203</v>
      </c>
      <c r="L6160" t="s">
        <v>21204</v>
      </c>
    </row>
    <row r="6161" spans="1:12" x14ac:dyDescent="0.3">
      <c r="A6161" t="s">
        <v>21183</v>
      </c>
      <c r="B6161" t="s">
        <v>21184</v>
      </c>
      <c r="C6161" t="s">
        <v>14</v>
      </c>
      <c r="D6161">
        <v>40.037200599999998</v>
      </c>
      <c r="E6161">
        <v>-75.042122599999999</v>
      </c>
      <c r="F6161" t="s">
        <v>21185</v>
      </c>
      <c r="G6161">
        <v>266</v>
      </c>
      <c r="H6161">
        <v>4.5</v>
      </c>
      <c r="I6161" t="s">
        <v>21205</v>
      </c>
      <c r="J6161">
        <v>2</v>
      </c>
      <c r="K6161" t="s">
        <v>21206</v>
      </c>
      <c r="L6161" t="s">
        <v>21207</v>
      </c>
    </row>
    <row r="6162" spans="1:12" x14ac:dyDescent="0.3">
      <c r="A6162" t="s">
        <v>21183</v>
      </c>
      <c r="B6162" t="s">
        <v>21184</v>
      </c>
      <c r="C6162" t="s">
        <v>14</v>
      </c>
      <c r="D6162">
        <v>40.037200599999998</v>
      </c>
      <c r="E6162">
        <v>-75.042122599999999</v>
      </c>
      <c r="F6162" t="s">
        <v>21185</v>
      </c>
      <c r="G6162">
        <v>266</v>
      </c>
      <c r="H6162">
        <v>4.5</v>
      </c>
      <c r="I6162" t="s">
        <v>21208</v>
      </c>
      <c r="J6162">
        <v>5</v>
      </c>
      <c r="K6162" t="s">
        <v>21209</v>
      </c>
      <c r="L6162" t="s">
        <v>21210</v>
      </c>
    </row>
    <row r="6163" spans="1:12" x14ac:dyDescent="0.3">
      <c r="A6163" t="e">
        <f t="shared" ref="A6163:A6172" si="9">-sTrihdzACrsOSu1FYdfxQ</f>
        <v>#NAME?</v>
      </c>
      <c r="B6163" t="s">
        <v>21211</v>
      </c>
      <c r="C6163" t="s">
        <v>14</v>
      </c>
      <c r="D6163">
        <v>39.950227499999997</v>
      </c>
      <c r="E6163">
        <v>-75.166863500000005</v>
      </c>
      <c r="F6163" t="s">
        <v>21212</v>
      </c>
      <c r="G6163">
        <v>266</v>
      </c>
      <c r="H6163">
        <v>4.5</v>
      </c>
      <c r="I6163" t="s">
        <v>21213</v>
      </c>
      <c r="J6163">
        <v>5</v>
      </c>
      <c r="K6163" t="s">
        <v>21214</v>
      </c>
      <c r="L6163" t="s">
        <v>21215</v>
      </c>
    </row>
    <row r="6164" spans="1:12" x14ac:dyDescent="0.3">
      <c r="A6164" t="e">
        <f t="shared" si="9"/>
        <v>#NAME?</v>
      </c>
      <c r="B6164" t="s">
        <v>21211</v>
      </c>
      <c r="C6164" t="s">
        <v>14</v>
      </c>
      <c r="D6164">
        <v>39.950227499999997</v>
      </c>
      <c r="E6164">
        <v>-75.166863500000005</v>
      </c>
      <c r="F6164" t="s">
        <v>21212</v>
      </c>
      <c r="G6164">
        <v>266</v>
      </c>
      <c r="H6164">
        <v>4.5</v>
      </c>
      <c r="I6164" t="s">
        <v>21216</v>
      </c>
      <c r="J6164">
        <v>5</v>
      </c>
      <c r="L6164" t="s">
        <v>11468</v>
      </c>
    </row>
    <row r="6165" spans="1:12" x14ac:dyDescent="0.3">
      <c r="A6165" t="e">
        <f t="shared" si="9"/>
        <v>#NAME?</v>
      </c>
      <c r="B6165" t="s">
        <v>21211</v>
      </c>
      <c r="C6165" t="s">
        <v>14</v>
      </c>
      <c r="D6165">
        <v>39.950227499999997</v>
      </c>
      <c r="E6165">
        <v>-75.166863500000005</v>
      </c>
      <c r="F6165" t="s">
        <v>21212</v>
      </c>
      <c r="G6165">
        <v>266</v>
      </c>
      <c r="H6165">
        <v>4.5</v>
      </c>
      <c r="I6165" t="s">
        <v>21217</v>
      </c>
      <c r="J6165">
        <v>5</v>
      </c>
      <c r="K6165" t="s">
        <v>21218</v>
      </c>
      <c r="L6165" t="s">
        <v>21219</v>
      </c>
    </row>
    <row r="6166" spans="1:12" x14ac:dyDescent="0.3">
      <c r="A6166" t="e">
        <f t="shared" si="9"/>
        <v>#NAME?</v>
      </c>
      <c r="B6166" t="s">
        <v>21211</v>
      </c>
      <c r="C6166" t="s">
        <v>14</v>
      </c>
      <c r="D6166">
        <v>39.950227499999997</v>
      </c>
      <c r="E6166">
        <v>-75.166863500000005</v>
      </c>
      <c r="F6166" t="s">
        <v>21212</v>
      </c>
      <c r="G6166">
        <v>266</v>
      </c>
      <c r="H6166">
        <v>4.5</v>
      </c>
      <c r="I6166" t="s">
        <v>21220</v>
      </c>
      <c r="J6166">
        <v>4</v>
      </c>
      <c r="K6166" t="s">
        <v>21221</v>
      </c>
      <c r="L6166" t="s">
        <v>2843</v>
      </c>
    </row>
    <row r="6167" spans="1:12" x14ac:dyDescent="0.3">
      <c r="A6167" t="e">
        <f t="shared" si="9"/>
        <v>#NAME?</v>
      </c>
      <c r="B6167" t="s">
        <v>21211</v>
      </c>
      <c r="C6167" t="s">
        <v>14</v>
      </c>
      <c r="D6167">
        <v>39.950227499999997</v>
      </c>
      <c r="E6167">
        <v>-75.166863500000005</v>
      </c>
      <c r="F6167" t="s">
        <v>21212</v>
      </c>
      <c r="G6167">
        <v>266</v>
      </c>
      <c r="H6167">
        <v>4.5</v>
      </c>
      <c r="I6167" t="s">
        <v>21222</v>
      </c>
      <c r="J6167">
        <v>5</v>
      </c>
      <c r="K6167" t="s">
        <v>21223</v>
      </c>
      <c r="L6167" t="s">
        <v>21224</v>
      </c>
    </row>
    <row r="6168" spans="1:12" x14ac:dyDescent="0.3">
      <c r="A6168" t="e">
        <f t="shared" si="9"/>
        <v>#NAME?</v>
      </c>
      <c r="B6168" t="s">
        <v>21211</v>
      </c>
      <c r="C6168" t="s">
        <v>14</v>
      </c>
      <c r="D6168">
        <v>39.950227499999997</v>
      </c>
      <c r="E6168">
        <v>-75.166863500000005</v>
      </c>
      <c r="F6168" t="s">
        <v>21212</v>
      </c>
      <c r="G6168">
        <v>266</v>
      </c>
      <c r="H6168">
        <v>4.5</v>
      </c>
      <c r="I6168" t="s">
        <v>21225</v>
      </c>
      <c r="J6168">
        <v>4</v>
      </c>
      <c r="K6168" t="s">
        <v>21226</v>
      </c>
      <c r="L6168" t="s">
        <v>21227</v>
      </c>
    </row>
    <row r="6169" spans="1:12" x14ac:dyDescent="0.3">
      <c r="A6169" t="e">
        <f t="shared" si="9"/>
        <v>#NAME?</v>
      </c>
      <c r="B6169" t="s">
        <v>21211</v>
      </c>
      <c r="C6169" t="s">
        <v>14</v>
      </c>
      <c r="D6169">
        <v>39.950227499999997</v>
      </c>
      <c r="E6169">
        <v>-75.166863500000005</v>
      </c>
      <c r="F6169" t="s">
        <v>21212</v>
      </c>
      <c r="G6169">
        <v>266</v>
      </c>
      <c r="H6169">
        <v>4.5</v>
      </c>
      <c r="I6169" t="s">
        <v>21228</v>
      </c>
      <c r="J6169">
        <v>3</v>
      </c>
      <c r="K6169" t="s">
        <v>21229</v>
      </c>
      <c r="L6169" t="s">
        <v>16573</v>
      </c>
    </row>
    <row r="6170" spans="1:12" x14ac:dyDescent="0.3">
      <c r="A6170" t="e">
        <f t="shared" si="9"/>
        <v>#NAME?</v>
      </c>
      <c r="B6170" t="s">
        <v>21211</v>
      </c>
      <c r="C6170" t="s">
        <v>14</v>
      </c>
      <c r="D6170">
        <v>39.950227499999997</v>
      </c>
      <c r="E6170">
        <v>-75.166863500000005</v>
      </c>
      <c r="F6170" t="s">
        <v>21212</v>
      </c>
      <c r="G6170">
        <v>266</v>
      </c>
      <c r="H6170">
        <v>4.5</v>
      </c>
      <c r="I6170" t="s">
        <v>21230</v>
      </c>
      <c r="J6170">
        <v>5</v>
      </c>
      <c r="L6170" t="s">
        <v>8946</v>
      </c>
    </row>
    <row r="6171" spans="1:12" x14ac:dyDescent="0.3">
      <c r="A6171" t="e">
        <f t="shared" si="9"/>
        <v>#NAME?</v>
      </c>
      <c r="B6171" t="s">
        <v>21211</v>
      </c>
      <c r="C6171" t="s">
        <v>14</v>
      </c>
      <c r="D6171">
        <v>39.950227499999997</v>
      </c>
      <c r="E6171">
        <v>-75.166863500000005</v>
      </c>
      <c r="F6171" t="s">
        <v>21212</v>
      </c>
      <c r="G6171">
        <v>266</v>
      </c>
      <c r="H6171">
        <v>4.5</v>
      </c>
      <c r="I6171" t="s">
        <v>21231</v>
      </c>
      <c r="J6171">
        <v>5</v>
      </c>
      <c r="K6171" t="s">
        <v>21232</v>
      </c>
      <c r="L6171" t="s">
        <v>18850</v>
      </c>
    </row>
    <row r="6172" spans="1:12" x14ac:dyDescent="0.3">
      <c r="A6172" t="e">
        <f t="shared" si="9"/>
        <v>#NAME?</v>
      </c>
      <c r="B6172" t="s">
        <v>21211</v>
      </c>
      <c r="C6172" t="s">
        <v>14</v>
      </c>
      <c r="D6172">
        <v>39.950227499999997</v>
      </c>
      <c r="E6172">
        <v>-75.166863500000005</v>
      </c>
      <c r="F6172" t="s">
        <v>21212</v>
      </c>
      <c r="G6172">
        <v>266</v>
      </c>
      <c r="H6172">
        <v>4.5</v>
      </c>
      <c r="I6172" t="s">
        <v>21233</v>
      </c>
      <c r="J6172">
        <v>5</v>
      </c>
      <c r="K6172" t="s">
        <v>21234</v>
      </c>
      <c r="L6172" t="s">
        <v>21235</v>
      </c>
    </row>
    <row r="6173" spans="1:12" x14ac:dyDescent="0.3">
      <c r="A6173" t="s">
        <v>21236</v>
      </c>
      <c r="B6173" t="s">
        <v>21237</v>
      </c>
      <c r="C6173" t="s">
        <v>14</v>
      </c>
      <c r="D6173">
        <v>39.961842809799997</v>
      </c>
      <c r="E6173">
        <v>-75.159246325500007</v>
      </c>
      <c r="F6173" t="s">
        <v>21238</v>
      </c>
      <c r="G6173">
        <v>266</v>
      </c>
      <c r="H6173">
        <v>4</v>
      </c>
      <c r="I6173" t="s">
        <v>21239</v>
      </c>
      <c r="J6173">
        <v>3</v>
      </c>
      <c r="K6173" t="s">
        <v>21240</v>
      </c>
      <c r="L6173" t="s">
        <v>763</v>
      </c>
    </row>
    <row r="6174" spans="1:12" x14ac:dyDescent="0.3">
      <c r="A6174" t="s">
        <v>21236</v>
      </c>
      <c r="B6174" t="s">
        <v>21237</v>
      </c>
      <c r="C6174" t="s">
        <v>14</v>
      </c>
      <c r="D6174">
        <v>39.961842809799997</v>
      </c>
      <c r="E6174">
        <v>-75.159246325500007</v>
      </c>
      <c r="F6174" t="s">
        <v>21238</v>
      </c>
      <c r="G6174">
        <v>266</v>
      </c>
      <c r="H6174">
        <v>4</v>
      </c>
      <c r="I6174" t="s">
        <v>21241</v>
      </c>
      <c r="J6174">
        <v>3</v>
      </c>
      <c r="K6174" t="s">
        <v>21242</v>
      </c>
      <c r="L6174" t="s">
        <v>21243</v>
      </c>
    </row>
    <row r="6175" spans="1:12" x14ac:dyDescent="0.3">
      <c r="A6175" t="s">
        <v>21236</v>
      </c>
      <c r="B6175" t="s">
        <v>21237</v>
      </c>
      <c r="C6175" t="s">
        <v>14</v>
      </c>
      <c r="D6175">
        <v>39.961842809799997</v>
      </c>
      <c r="E6175">
        <v>-75.159246325500007</v>
      </c>
      <c r="F6175" t="s">
        <v>21238</v>
      </c>
      <c r="G6175">
        <v>266</v>
      </c>
      <c r="H6175">
        <v>4</v>
      </c>
      <c r="I6175" t="s">
        <v>21244</v>
      </c>
      <c r="J6175">
        <v>5</v>
      </c>
      <c r="K6175" t="s">
        <v>21245</v>
      </c>
      <c r="L6175" t="s">
        <v>21246</v>
      </c>
    </row>
    <row r="6176" spans="1:12" x14ac:dyDescent="0.3">
      <c r="A6176" t="s">
        <v>21236</v>
      </c>
      <c r="B6176" t="s">
        <v>21237</v>
      </c>
      <c r="C6176" t="s">
        <v>14</v>
      </c>
      <c r="D6176">
        <v>39.961842809799997</v>
      </c>
      <c r="E6176">
        <v>-75.159246325500007</v>
      </c>
      <c r="F6176" t="s">
        <v>21238</v>
      </c>
      <c r="G6176">
        <v>266</v>
      </c>
      <c r="H6176">
        <v>4</v>
      </c>
      <c r="I6176" t="s">
        <v>21247</v>
      </c>
      <c r="J6176">
        <v>3</v>
      </c>
      <c r="L6176" t="s">
        <v>5411</v>
      </c>
    </row>
    <row r="6177" spans="1:20" x14ac:dyDescent="0.3">
      <c r="A6177" t="s">
        <v>21236</v>
      </c>
      <c r="B6177" t="s">
        <v>21237</v>
      </c>
      <c r="C6177" t="s">
        <v>14</v>
      </c>
      <c r="D6177">
        <v>39.961842809799997</v>
      </c>
      <c r="E6177">
        <v>-75.159246325500007</v>
      </c>
      <c r="F6177" t="s">
        <v>21238</v>
      </c>
      <c r="G6177">
        <v>266</v>
      </c>
      <c r="H6177">
        <v>4</v>
      </c>
      <c r="I6177" t="s">
        <v>21248</v>
      </c>
      <c r="J6177">
        <v>5</v>
      </c>
      <c r="K6177" t="s">
        <v>21249</v>
      </c>
      <c r="L6177" t="s">
        <v>21250</v>
      </c>
    </row>
    <row r="6178" spans="1:20" x14ac:dyDescent="0.3">
      <c r="A6178" t="s">
        <v>21236</v>
      </c>
      <c r="B6178" t="s">
        <v>21237</v>
      </c>
      <c r="C6178" t="s">
        <v>14</v>
      </c>
      <c r="D6178">
        <v>39.961842809799997</v>
      </c>
      <c r="E6178">
        <v>-75.159246325500007</v>
      </c>
      <c r="F6178" t="s">
        <v>21238</v>
      </c>
      <c r="G6178">
        <v>266</v>
      </c>
      <c r="H6178">
        <v>4</v>
      </c>
      <c r="I6178" t="s">
        <v>21251</v>
      </c>
      <c r="J6178">
        <v>5</v>
      </c>
      <c r="K6178" t="s">
        <v>21252</v>
      </c>
      <c r="L6178" t="s">
        <v>510</v>
      </c>
    </row>
    <row r="6179" spans="1:20" x14ac:dyDescent="0.3">
      <c r="A6179" t="s">
        <v>21236</v>
      </c>
      <c r="B6179" t="s">
        <v>21237</v>
      </c>
      <c r="C6179" t="s">
        <v>14</v>
      </c>
      <c r="D6179">
        <v>39.961842809799997</v>
      </c>
      <c r="E6179">
        <v>-75.159246325500007</v>
      </c>
      <c r="F6179" t="s">
        <v>21238</v>
      </c>
      <c r="G6179">
        <v>266</v>
      </c>
      <c r="H6179">
        <v>4</v>
      </c>
      <c r="I6179" t="s">
        <v>21253</v>
      </c>
      <c r="J6179">
        <v>5</v>
      </c>
      <c r="K6179" t="s">
        <v>21254</v>
      </c>
      <c r="L6179" t="s">
        <v>677</v>
      </c>
    </row>
    <row r="6180" spans="1:20" x14ac:dyDescent="0.3">
      <c r="A6180" t="s">
        <v>21236</v>
      </c>
      <c r="B6180" t="s">
        <v>21237</v>
      </c>
      <c r="C6180" t="s">
        <v>14</v>
      </c>
      <c r="D6180">
        <v>39.961842809799997</v>
      </c>
      <c r="E6180">
        <v>-75.159246325500007</v>
      </c>
      <c r="F6180" t="s">
        <v>21238</v>
      </c>
      <c r="G6180">
        <v>266</v>
      </c>
      <c r="H6180">
        <v>4</v>
      </c>
      <c r="I6180" t="s">
        <v>21255</v>
      </c>
      <c r="J6180">
        <v>4</v>
      </c>
      <c r="K6180" t="s">
        <v>21256</v>
      </c>
      <c r="L6180" t="s">
        <v>21257</v>
      </c>
    </row>
    <row r="6181" spans="1:20" x14ac:dyDescent="0.3">
      <c r="A6181" t="s">
        <v>21236</v>
      </c>
      <c r="B6181" t="s">
        <v>21237</v>
      </c>
      <c r="C6181" t="s">
        <v>14</v>
      </c>
      <c r="D6181">
        <v>39.961842809799997</v>
      </c>
      <c r="E6181">
        <v>-75.159246325500007</v>
      </c>
      <c r="F6181" t="s">
        <v>21238</v>
      </c>
      <c r="G6181">
        <v>266</v>
      </c>
      <c r="H6181">
        <v>4</v>
      </c>
      <c r="I6181" t="s">
        <v>21258</v>
      </c>
      <c r="J6181">
        <v>5</v>
      </c>
      <c r="K6181" t="s">
        <v>21259</v>
      </c>
      <c r="L6181" t="s">
        <v>21260</v>
      </c>
    </row>
    <row r="6182" spans="1:20" x14ac:dyDescent="0.3">
      <c r="A6182" t="s">
        <v>21236</v>
      </c>
      <c r="B6182" t="s">
        <v>21237</v>
      </c>
      <c r="C6182" t="s">
        <v>14</v>
      </c>
      <c r="D6182">
        <v>39.961842809799997</v>
      </c>
      <c r="E6182">
        <v>-75.159246325500007</v>
      </c>
      <c r="F6182" t="s">
        <v>21238</v>
      </c>
      <c r="G6182">
        <v>266</v>
      </c>
      <c r="H6182">
        <v>4</v>
      </c>
      <c r="I6182" t="s">
        <v>21261</v>
      </c>
      <c r="J6182">
        <v>3</v>
      </c>
      <c r="K6182" t="s">
        <v>21262</v>
      </c>
      <c r="L6182" t="s">
        <v>21263</v>
      </c>
    </row>
    <row r="6183" spans="1:20" x14ac:dyDescent="0.3">
      <c r="A6183" t="s">
        <v>21264</v>
      </c>
      <c r="B6183" t="s">
        <v>21265</v>
      </c>
      <c r="C6183" t="s">
        <v>14</v>
      </c>
      <c r="D6183">
        <v>39.967416999999998</v>
      </c>
      <c r="E6183">
        <v>-75.168216999999999</v>
      </c>
      <c r="F6183" t="s">
        <v>21266</v>
      </c>
      <c r="G6183">
        <v>265</v>
      </c>
      <c r="H6183">
        <v>4</v>
      </c>
      <c r="I6183" t="s">
        <v>21267</v>
      </c>
      <c r="J6183">
        <v>4</v>
      </c>
      <c r="K6183" t="s">
        <v>21268</v>
      </c>
      <c r="L6183" t="s">
        <v>16279</v>
      </c>
    </row>
    <row r="6184" spans="1:20" x14ac:dyDescent="0.3">
      <c r="A6184" t="s">
        <v>21264</v>
      </c>
      <c r="B6184" t="s">
        <v>21265</v>
      </c>
      <c r="C6184" t="s">
        <v>14</v>
      </c>
      <c r="D6184">
        <v>39.967416999999998</v>
      </c>
      <c r="E6184">
        <v>-75.168216999999999</v>
      </c>
      <c r="F6184" t="s">
        <v>21266</v>
      </c>
      <c r="G6184">
        <v>265</v>
      </c>
      <c r="H6184">
        <v>4</v>
      </c>
      <c r="I6184" t="s">
        <v>21269</v>
      </c>
      <c r="J6184">
        <v>3</v>
      </c>
      <c r="K6184" t="s">
        <v>21270</v>
      </c>
      <c r="L6184" t="s">
        <v>930</v>
      </c>
    </row>
    <row r="6185" spans="1:20" x14ac:dyDescent="0.3">
      <c r="A6185" t="s">
        <v>21264</v>
      </c>
      <c r="B6185" t="s">
        <v>21265</v>
      </c>
      <c r="C6185" t="s">
        <v>14</v>
      </c>
      <c r="D6185">
        <v>39.967416999999998</v>
      </c>
      <c r="E6185">
        <v>-75.168216999999999</v>
      </c>
      <c r="F6185" t="s">
        <v>21266</v>
      </c>
      <c r="G6185">
        <v>265</v>
      </c>
      <c r="H6185">
        <v>4</v>
      </c>
      <c r="I6185" t="s">
        <v>21271</v>
      </c>
      <c r="J6185">
        <v>3</v>
      </c>
      <c r="L6185" t="s">
        <v>21272</v>
      </c>
    </row>
    <row r="6186" spans="1:20" x14ac:dyDescent="0.3">
      <c r="A6186" t="s">
        <v>21264</v>
      </c>
      <c r="B6186" t="s">
        <v>21265</v>
      </c>
      <c r="C6186" t="s">
        <v>14</v>
      </c>
      <c r="D6186">
        <v>39.967416999999998</v>
      </c>
      <c r="E6186">
        <v>-75.168216999999999</v>
      </c>
      <c r="F6186" t="s">
        <v>21266</v>
      </c>
      <c r="G6186">
        <v>265</v>
      </c>
      <c r="H6186">
        <v>4</v>
      </c>
      <c r="I6186" t="s">
        <v>21273</v>
      </c>
      <c r="J6186">
        <v>4</v>
      </c>
      <c r="K6186" t="s">
        <v>21274</v>
      </c>
      <c r="L6186" t="s">
        <v>21275</v>
      </c>
    </row>
    <row r="6187" spans="1:20" x14ac:dyDescent="0.3">
      <c r="A6187" t="s">
        <v>21264</v>
      </c>
      <c r="B6187" t="s">
        <v>21265</v>
      </c>
      <c r="C6187" t="s">
        <v>14</v>
      </c>
      <c r="D6187">
        <v>39.967416999999998</v>
      </c>
      <c r="E6187">
        <v>-75.168216999999999</v>
      </c>
      <c r="F6187" t="s">
        <v>21266</v>
      </c>
      <c r="G6187">
        <v>265</v>
      </c>
      <c r="H6187">
        <v>4</v>
      </c>
      <c r="I6187" t="s">
        <v>21276</v>
      </c>
      <c r="J6187">
        <v>5</v>
      </c>
      <c r="K6187" t="s">
        <v>21277</v>
      </c>
      <c r="L6187" t="s">
        <v>11124</v>
      </c>
    </row>
    <row r="6188" spans="1:20" x14ac:dyDescent="0.3">
      <c r="A6188" t="s">
        <v>21264</v>
      </c>
      <c r="B6188" t="s">
        <v>21265</v>
      </c>
      <c r="C6188" t="s">
        <v>14</v>
      </c>
      <c r="D6188">
        <v>39.967416999999998</v>
      </c>
      <c r="E6188">
        <v>-75.168216999999999</v>
      </c>
      <c r="F6188" t="s">
        <v>21266</v>
      </c>
      <c r="G6188">
        <v>265</v>
      </c>
      <c r="H6188">
        <v>4</v>
      </c>
      <c r="I6188" t="s">
        <v>21278</v>
      </c>
      <c r="J6188">
        <v>5</v>
      </c>
      <c r="L6188" t="s">
        <v>3346</v>
      </c>
    </row>
    <row r="6189" spans="1:20" x14ac:dyDescent="0.3">
      <c r="A6189" t="s">
        <v>21264</v>
      </c>
      <c r="B6189" t="s">
        <v>21265</v>
      </c>
      <c r="C6189" t="s">
        <v>14</v>
      </c>
      <c r="D6189">
        <v>39.967416999999998</v>
      </c>
      <c r="E6189">
        <v>-75.168216999999999</v>
      </c>
      <c r="F6189" t="s">
        <v>21266</v>
      </c>
      <c r="G6189">
        <v>265</v>
      </c>
      <c r="H6189">
        <v>4</v>
      </c>
      <c r="I6189" t="s">
        <v>21279</v>
      </c>
      <c r="J6189">
        <v>5</v>
      </c>
      <c r="L6189" t="s">
        <v>21280</v>
      </c>
    </row>
    <row r="6190" spans="1:20" x14ac:dyDescent="0.3">
      <c r="A6190" t="s">
        <v>21264</v>
      </c>
      <c r="B6190" t="s">
        <v>21265</v>
      </c>
      <c r="C6190" t="s">
        <v>14</v>
      </c>
      <c r="D6190">
        <v>39.967416999999998</v>
      </c>
      <c r="E6190">
        <v>-75.168216999999999</v>
      </c>
      <c r="F6190" t="s">
        <v>21266</v>
      </c>
      <c r="G6190">
        <v>265</v>
      </c>
      <c r="H6190">
        <v>4</v>
      </c>
      <c r="I6190" t="s">
        <v>21281</v>
      </c>
      <c r="J6190">
        <v>1</v>
      </c>
      <c r="K6190" t="s">
        <v>21282</v>
      </c>
      <c r="L6190" t="s">
        <v>21283</v>
      </c>
    </row>
    <row r="6191" spans="1:20" x14ac:dyDescent="0.3">
      <c r="A6191" t="s">
        <v>21264</v>
      </c>
      <c r="B6191" t="s">
        <v>21265</v>
      </c>
      <c r="C6191" t="s">
        <v>14</v>
      </c>
      <c r="D6191">
        <v>39.967416999999998</v>
      </c>
      <c r="E6191">
        <v>-75.168216999999999</v>
      </c>
      <c r="F6191" t="s">
        <v>21266</v>
      </c>
      <c r="G6191">
        <v>265</v>
      </c>
      <c r="H6191">
        <v>4</v>
      </c>
      <c r="I6191" t="s">
        <v>21284</v>
      </c>
      <c r="J6191">
        <v>5</v>
      </c>
      <c r="K6191" t="s">
        <v>21285</v>
      </c>
      <c r="L6191" t="s">
        <v>21286</v>
      </c>
    </row>
    <row r="6192" spans="1:20" x14ac:dyDescent="0.3">
      <c r="A6192" t="s">
        <v>21264</v>
      </c>
      <c r="B6192" t="s">
        <v>21265</v>
      </c>
      <c r="C6192" t="s">
        <v>14</v>
      </c>
      <c r="D6192">
        <v>39.967416999999998</v>
      </c>
      <c r="E6192">
        <v>-75.168216999999999</v>
      </c>
      <c r="F6192" t="s">
        <v>21266</v>
      </c>
      <c r="G6192">
        <v>265</v>
      </c>
      <c r="H6192">
        <v>4</v>
      </c>
      <c r="I6192" t="s">
        <v>21287</v>
      </c>
      <c r="J6192">
        <v>5</v>
      </c>
      <c r="K6192" t="s">
        <v>21288</v>
      </c>
      <c r="L6192" t="s">
        <v>21289</v>
      </c>
      <c r="M6192" t="s">
        <v>21290</v>
      </c>
      <c r="N6192" t="s">
        <v>21291</v>
      </c>
      <c r="O6192" t="s">
        <v>21292</v>
      </c>
      <c r="P6192" t="s">
        <v>21293</v>
      </c>
      <c r="Q6192" t="s">
        <v>21294</v>
      </c>
      <c r="R6192" t="s">
        <v>21295</v>
      </c>
      <c r="S6192" t="s">
        <v>21296</v>
      </c>
      <c r="T6192" t="s">
        <v>21297</v>
      </c>
    </row>
    <row r="6193" spans="1:12" x14ac:dyDescent="0.3">
      <c r="A6193" t="s">
        <v>21298</v>
      </c>
      <c r="B6193" t="s">
        <v>21299</v>
      </c>
      <c r="C6193" t="s">
        <v>14</v>
      </c>
      <c r="D6193">
        <v>39.948110100000001</v>
      </c>
      <c r="E6193">
        <v>-75.172618799999995</v>
      </c>
      <c r="F6193" t="s">
        <v>21300</v>
      </c>
      <c r="G6193">
        <v>265</v>
      </c>
      <c r="H6193">
        <v>3.5</v>
      </c>
      <c r="I6193" t="s">
        <v>21301</v>
      </c>
      <c r="J6193">
        <v>4</v>
      </c>
      <c r="K6193" t="s">
        <v>21302</v>
      </c>
      <c r="L6193" t="s">
        <v>12102</v>
      </c>
    </row>
    <row r="6194" spans="1:12" x14ac:dyDescent="0.3">
      <c r="A6194" t="s">
        <v>21298</v>
      </c>
      <c r="B6194" t="s">
        <v>21299</v>
      </c>
      <c r="C6194" t="s">
        <v>14</v>
      </c>
      <c r="D6194">
        <v>39.948110100000001</v>
      </c>
      <c r="E6194">
        <v>-75.172618799999995</v>
      </c>
      <c r="F6194" t="s">
        <v>21300</v>
      </c>
      <c r="G6194">
        <v>265</v>
      </c>
      <c r="H6194">
        <v>3.5</v>
      </c>
      <c r="I6194" t="s">
        <v>21303</v>
      </c>
      <c r="J6194">
        <v>3</v>
      </c>
      <c r="K6194" t="s">
        <v>21304</v>
      </c>
      <c r="L6194" t="s">
        <v>21305</v>
      </c>
    </row>
    <row r="6195" spans="1:12" x14ac:dyDescent="0.3">
      <c r="A6195" t="s">
        <v>21298</v>
      </c>
      <c r="B6195" t="s">
        <v>21299</v>
      </c>
      <c r="C6195" t="s">
        <v>14</v>
      </c>
      <c r="D6195">
        <v>39.948110100000001</v>
      </c>
      <c r="E6195">
        <v>-75.172618799999995</v>
      </c>
      <c r="F6195" t="s">
        <v>21300</v>
      </c>
      <c r="G6195">
        <v>265</v>
      </c>
      <c r="H6195">
        <v>3.5</v>
      </c>
      <c r="I6195" t="s">
        <v>21306</v>
      </c>
      <c r="J6195">
        <v>4</v>
      </c>
      <c r="K6195" t="s">
        <v>21307</v>
      </c>
      <c r="L6195" t="s">
        <v>21308</v>
      </c>
    </row>
    <row r="6196" spans="1:12" x14ac:dyDescent="0.3">
      <c r="A6196" t="s">
        <v>21298</v>
      </c>
      <c r="B6196" t="s">
        <v>21299</v>
      </c>
      <c r="C6196" t="s">
        <v>14</v>
      </c>
      <c r="D6196">
        <v>39.948110100000001</v>
      </c>
      <c r="E6196">
        <v>-75.172618799999995</v>
      </c>
      <c r="F6196" t="s">
        <v>21300</v>
      </c>
      <c r="G6196">
        <v>265</v>
      </c>
      <c r="H6196">
        <v>3.5</v>
      </c>
      <c r="I6196" t="s">
        <v>21309</v>
      </c>
      <c r="J6196">
        <v>4</v>
      </c>
      <c r="K6196" t="s">
        <v>21310</v>
      </c>
      <c r="L6196" t="s">
        <v>16042</v>
      </c>
    </row>
    <row r="6197" spans="1:12" x14ac:dyDescent="0.3">
      <c r="A6197" t="s">
        <v>21298</v>
      </c>
      <c r="B6197" t="s">
        <v>21299</v>
      </c>
      <c r="C6197" t="s">
        <v>14</v>
      </c>
      <c r="D6197">
        <v>39.948110100000001</v>
      </c>
      <c r="E6197">
        <v>-75.172618799999995</v>
      </c>
      <c r="F6197" t="s">
        <v>21300</v>
      </c>
      <c r="G6197">
        <v>265</v>
      </c>
      <c r="H6197">
        <v>3.5</v>
      </c>
      <c r="I6197" t="s">
        <v>21311</v>
      </c>
      <c r="J6197">
        <v>2</v>
      </c>
      <c r="K6197" t="s">
        <v>21312</v>
      </c>
      <c r="L6197" t="s">
        <v>21313</v>
      </c>
    </row>
    <row r="6198" spans="1:12" x14ac:dyDescent="0.3">
      <c r="A6198" t="s">
        <v>21298</v>
      </c>
      <c r="B6198" t="s">
        <v>21299</v>
      </c>
      <c r="C6198" t="s">
        <v>14</v>
      </c>
      <c r="D6198">
        <v>39.948110100000001</v>
      </c>
      <c r="E6198">
        <v>-75.172618799999995</v>
      </c>
      <c r="F6198" t="s">
        <v>21300</v>
      </c>
      <c r="G6198">
        <v>265</v>
      </c>
      <c r="H6198">
        <v>3.5</v>
      </c>
      <c r="I6198" t="s">
        <v>21314</v>
      </c>
      <c r="J6198">
        <v>3</v>
      </c>
      <c r="K6198" t="s">
        <v>21315</v>
      </c>
      <c r="L6198" t="s">
        <v>21316</v>
      </c>
    </row>
    <row r="6199" spans="1:12" x14ac:dyDescent="0.3">
      <c r="A6199" t="s">
        <v>21298</v>
      </c>
      <c r="B6199" t="s">
        <v>21299</v>
      </c>
      <c r="C6199" t="s">
        <v>14</v>
      </c>
      <c r="D6199">
        <v>39.948110100000001</v>
      </c>
      <c r="E6199">
        <v>-75.172618799999995</v>
      </c>
      <c r="F6199" t="s">
        <v>21300</v>
      </c>
      <c r="G6199">
        <v>265</v>
      </c>
      <c r="H6199">
        <v>3.5</v>
      </c>
      <c r="I6199" t="s">
        <v>21317</v>
      </c>
      <c r="J6199">
        <v>1</v>
      </c>
      <c r="K6199" t="s">
        <v>21318</v>
      </c>
      <c r="L6199" t="s">
        <v>21319</v>
      </c>
    </row>
    <row r="6200" spans="1:12" x14ac:dyDescent="0.3">
      <c r="A6200" t="s">
        <v>21298</v>
      </c>
      <c r="B6200" t="s">
        <v>21299</v>
      </c>
      <c r="C6200" t="s">
        <v>14</v>
      </c>
      <c r="D6200">
        <v>39.948110100000001</v>
      </c>
      <c r="E6200">
        <v>-75.172618799999995</v>
      </c>
      <c r="F6200" t="s">
        <v>21300</v>
      </c>
      <c r="G6200">
        <v>265</v>
      </c>
      <c r="H6200">
        <v>3.5</v>
      </c>
      <c r="I6200" t="s">
        <v>21320</v>
      </c>
      <c r="J6200">
        <v>3</v>
      </c>
      <c r="K6200" t="s">
        <v>21321</v>
      </c>
      <c r="L6200" t="s">
        <v>20886</v>
      </c>
    </row>
    <row r="6201" spans="1:12" x14ac:dyDescent="0.3">
      <c r="A6201" t="s">
        <v>21298</v>
      </c>
      <c r="B6201" t="s">
        <v>21299</v>
      </c>
      <c r="C6201" t="s">
        <v>14</v>
      </c>
      <c r="D6201">
        <v>39.948110100000001</v>
      </c>
      <c r="E6201">
        <v>-75.172618799999995</v>
      </c>
      <c r="F6201" t="s">
        <v>21300</v>
      </c>
      <c r="G6201">
        <v>265</v>
      </c>
      <c r="H6201">
        <v>3.5</v>
      </c>
      <c r="I6201" t="s">
        <v>21322</v>
      </c>
      <c r="J6201">
        <v>5</v>
      </c>
      <c r="K6201" t="s">
        <v>21323</v>
      </c>
      <c r="L6201" t="s">
        <v>513</v>
      </c>
    </row>
    <row r="6202" spans="1:12" x14ac:dyDescent="0.3">
      <c r="A6202" t="s">
        <v>21298</v>
      </c>
      <c r="B6202" t="s">
        <v>21299</v>
      </c>
      <c r="C6202" t="s">
        <v>14</v>
      </c>
      <c r="D6202">
        <v>39.948110100000001</v>
      </c>
      <c r="E6202">
        <v>-75.172618799999995</v>
      </c>
      <c r="F6202" t="s">
        <v>21300</v>
      </c>
      <c r="G6202">
        <v>265</v>
      </c>
      <c r="H6202">
        <v>3.5</v>
      </c>
      <c r="I6202" t="s">
        <v>21324</v>
      </c>
      <c r="J6202">
        <v>4</v>
      </c>
      <c r="K6202" t="s">
        <v>21325</v>
      </c>
      <c r="L6202" t="s">
        <v>21326</v>
      </c>
    </row>
    <row r="6203" spans="1:12" x14ac:dyDescent="0.3">
      <c r="A6203" t="s">
        <v>21327</v>
      </c>
      <c r="B6203" t="s">
        <v>21328</v>
      </c>
      <c r="C6203" t="s">
        <v>14</v>
      </c>
      <c r="D6203">
        <v>39.950584300000003</v>
      </c>
      <c r="E6203">
        <v>-75.169369700000004</v>
      </c>
      <c r="F6203" t="s">
        <v>21329</v>
      </c>
      <c r="G6203">
        <v>265</v>
      </c>
      <c r="H6203">
        <v>4</v>
      </c>
      <c r="I6203" t="s">
        <v>21330</v>
      </c>
      <c r="J6203">
        <v>3</v>
      </c>
      <c r="K6203" t="s">
        <v>21331</v>
      </c>
      <c r="L6203" t="s">
        <v>21332</v>
      </c>
    </row>
    <row r="6204" spans="1:12" x14ac:dyDescent="0.3">
      <c r="A6204" t="s">
        <v>21327</v>
      </c>
      <c r="B6204" t="s">
        <v>21328</v>
      </c>
      <c r="C6204" t="s">
        <v>14</v>
      </c>
      <c r="D6204">
        <v>39.950584300000003</v>
      </c>
      <c r="E6204">
        <v>-75.169369700000004</v>
      </c>
      <c r="F6204" t="s">
        <v>21329</v>
      </c>
      <c r="G6204">
        <v>265</v>
      </c>
      <c r="H6204">
        <v>4</v>
      </c>
      <c r="I6204" t="s">
        <v>21333</v>
      </c>
      <c r="J6204">
        <v>5</v>
      </c>
      <c r="L6204" t="s">
        <v>21334</v>
      </c>
    </row>
    <row r="6205" spans="1:12" x14ac:dyDescent="0.3">
      <c r="A6205" t="s">
        <v>21327</v>
      </c>
      <c r="B6205" t="s">
        <v>21328</v>
      </c>
      <c r="C6205" t="s">
        <v>14</v>
      </c>
      <c r="D6205">
        <v>39.950584300000003</v>
      </c>
      <c r="E6205">
        <v>-75.169369700000004</v>
      </c>
      <c r="F6205" t="s">
        <v>21329</v>
      </c>
      <c r="G6205">
        <v>265</v>
      </c>
      <c r="H6205">
        <v>4</v>
      </c>
      <c r="I6205" t="s">
        <v>21335</v>
      </c>
      <c r="J6205">
        <v>4</v>
      </c>
      <c r="K6205" t="s">
        <v>21336</v>
      </c>
      <c r="L6205" t="s">
        <v>262</v>
      </c>
    </row>
    <row r="6206" spans="1:12" x14ac:dyDescent="0.3">
      <c r="A6206" t="s">
        <v>21327</v>
      </c>
      <c r="B6206" t="s">
        <v>21328</v>
      </c>
      <c r="C6206" t="s">
        <v>14</v>
      </c>
      <c r="D6206">
        <v>39.950584300000003</v>
      </c>
      <c r="E6206">
        <v>-75.169369700000004</v>
      </c>
      <c r="F6206" t="s">
        <v>21329</v>
      </c>
      <c r="G6206">
        <v>265</v>
      </c>
      <c r="H6206">
        <v>4</v>
      </c>
      <c r="I6206" t="s">
        <v>21337</v>
      </c>
      <c r="J6206">
        <v>5</v>
      </c>
      <c r="K6206" t="s">
        <v>21338</v>
      </c>
      <c r="L6206" t="s">
        <v>21339</v>
      </c>
    </row>
    <row r="6207" spans="1:12" x14ac:dyDescent="0.3">
      <c r="A6207" t="s">
        <v>21327</v>
      </c>
      <c r="B6207" t="s">
        <v>21328</v>
      </c>
      <c r="C6207" t="s">
        <v>14</v>
      </c>
      <c r="D6207">
        <v>39.950584300000003</v>
      </c>
      <c r="E6207">
        <v>-75.169369700000004</v>
      </c>
      <c r="F6207" t="s">
        <v>21329</v>
      </c>
      <c r="G6207">
        <v>265</v>
      </c>
      <c r="H6207">
        <v>4</v>
      </c>
      <c r="I6207" t="s">
        <v>21340</v>
      </c>
      <c r="J6207">
        <v>4</v>
      </c>
      <c r="K6207" t="s">
        <v>21341</v>
      </c>
      <c r="L6207" t="s">
        <v>21342</v>
      </c>
    </row>
    <row r="6208" spans="1:12" x14ac:dyDescent="0.3">
      <c r="A6208" t="s">
        <v>21327</v>
      </c>
      <c r="B6208" t="s">
        <v>21328</v>
      </c>
      <c r="C6208" t="s">
        <v>14</v>
      </c>
      <c r="D6208">
        <v>39.950584300000003</v>
      </c>
      <c r="E6208">
        <v>-75.169369700000004</v>
      </c>
      <c r="F6208" t="s">
        <v>21329</v>
      </c>
      <c r="G6208">
        <v>265</v>
      </c>
      <c r="H6208">
        <v>4</v>
      </c>
      <c r="I6208" t="s">
        <v>21343</v>
      </c>
      <c r="J6208">
        <v>4</v>
      </c>
      <c r="K6208" t="s">
        <v>21344</v>
      </c>
      <c r="L6208" t="s">
        <v>6226</v>
      </c>
    </row>
    <row r="6209" spans="1:17" x14ac:dyDescent="0.3">
      <c r="A6209" t="s">
        <v>21327</v>
      </c>
      <c r="B6209" t="s">
        <v>21328</v>
      </c>
      <c r="C6209" t="s">
        <v>14</v>
      </c>
      <c r="D6209">
        <v>39.950584300000003</v>
      </c>
      <c r="E6209">
        <v>-75.169369700000004</v>
      </c>
      <c r="F6209" t="s">
        <v>21329</v>
      </c>
      <c r="G6209">
        <v>265</v>
      </c>
      <c r="H6209">
        <v>4</v>
      </c>
      <c r="I6209" t="s">
        <v>21345</v>
      </c>
      <c r="J6209">
        <v>4</v>
      </c>
      <c r="K6209" t="s">
        <v>21346</v>
      </c>
      <c r="L6209" t="s">
        <v>21347</v>
      </c>
    </row>
    <row r="6210" spans="1:17" x14ac:dyDescent="0.3">
      <c r="A6210" t="s">
        <v>21327</v>
      </c>
      <c r="B6210" t="s">
        <v>21328</v>
      </c>
      <c r="C6210" t="s">
        <v>14</v>
      </c>
      <c r="D6210">
        <v>39.950584300000003</v>
      </c>
      <c r="E6210">
        <v>-75.169369700000004</v>
      </c>
      <c r="F6210" t="s">
        <v>21329</v>
      </c>
      <c r="G6210">
        <v>265</v>
      </c>
      <c r="H6210">
        <v>4</v>
      </c>
      <c r="I6210" t="s">
        <v>21348</v>
      </c>
      <c r="J6210">
        <v>3</v>
      </c>
      <c r="K6210" t="s">
        <v>21349</v>
      </c>
      <c r="L6210" t="s">
        <v>21350</v>
      </c>
    </row>
    <row r="6211" spans="1:17" x14ac:dyDescent="0.3">
      <c r="A6211" t="s">
        <v>21327</v>
      </c>
      <c r="B6211" t="s">
        <v>21328</v>
      </c>
      <c r="C6211" t="s">
        <v>14</v>
      </c>
      <c r="D6211">
        <v>39.950584300000003</v>
      </c>
      <c r="E6211">
        <v>-75.169369700000004</v>
      </c>
      <c r="F6211" t="s">
        <v>21329</v>
      </c>
      <c r="G6211">
        <v>265</v>
      </c>
      <c r="H6211">
        <v>4</v>
      </c>
      <c r="I6211" t="s">
        <v>21351</v>
      </c>
      <c r="J6211">
        <v>5</v>
      </c>
      <c r="K6211" t="s">
        <v>21352</v>
      </c>
      <c r="L6211" t="s">
        <v>21353</v>
      </c>
    </row>
    <row r="6212" spans="1:17" x14ac:dyDescent="0.3">
      <c r="A6212" t="s">
        <v>21327</v>
      </c>
      <c r="B6212" t="s">
        <v>21328</v>
      </c>
      <c r="C6212" t="s">
        <v>14</v>
      </c>
      <c r="D6212">
        <v>39.950584300000003</v>
      </c>
      <c r="E6212">
        <v>-75.169369700000004</v>
      </c>
      <c r="F6212" t="s">
        <v>21329</v>
      </c>
      <c r="G6212">
        <v>265</v>
      </c>
      <c r="H6212">
        <v>4</v>
      </c>
      <c r="I6212" t="s">
        <v>21354</v>
      </c>
      <c r="J6212">
        <v>5</v>
      </c>
      <c r="K6212" t="s">
        <v>21355</v>
      </c>
      <c r="L6212" t="s">
        <v>21356</v>
      </c>
    </row>
    <row r="6213" spans="1:17" x14ac:dyDescent="0.3">
      <c r="A6213" t="s">
        <v>21357</v>
      </c>
      <c r="B6213" t="s">
        <v>16805</v>
      </c>
      <c r="C6213" t="s">
        <v>14</v>
      </c>
      <c r="D6213">
        <v>39.936243500000003</v>
      </c>
      <c r="E6213">
        <v>-75.156670000000005</v>
      </c>
      <c r="F6213" t="s">
        <v>21358</v>
      </c>
      <c r="G6213">
        <v>264</v>
      </c>
      <c r="H6213">
        <v>4.5</v>
      </c>
      <c r="I6213" t="s">
        <v>21359</v>
      </c>
      <c r="J6213">
        <v>4</v>
      </c>
      <c r="K6213" t="s">
        <v>21360</v>
      </c>
      <c r="L6213" t="s">
        <v>21361</v>
      </c>
    </row>
    <row r="6214" spans="1:17" x14ac:dyDescent="0.3">
      <c r="A6214" t="s">
        <v>21357</v>
      </c>
      <c r="B6214" t="s">
        <v>16805</v>
      </c>
      <c r="C6214" t="s">
        <v>14</v>
      </c>
      <c r="D6214">
        <v>39.936243500000003</v>
      </c>
      <c r="E6214">
        <v>-75.156670000000005</v>
      </c>
      <c r="F6214" t="s">
        <v>21358</v>
      </c>
      <c r="G6214">
        <v>264</v>
      </c>
      <c r="H6214">
        <v>4.5</v>
      </c>
      <c r="I6214" t="s">
        <v>21362</v>
      </c>
      <c r="J6214">
        <v>5</v>
      </c>
      <c r="K6214" t="s">
        <v>21363</v>
      </c>
      <c r="L6214" t="s">
        <v>21364</v>
      </c>
    </row>
    <row r="6215" spans="1:17" x14ac:dyDescent="0.3">
      <c r="A6215" t="s">
        <v>21357</v>
      </c>
      <c r="B6215" t="s">
        <v>16805</v>
      </c>
      <c r="C6215" t="s">
        <v>14</v>
      </c>
      <c r="D6215">
        <v>39.936243500000003</v>
      </c>
      <c r="E6215">
        <v>-75.156670000000005</v>
      </c>
      <c r="F6215" t="s">
        <v>21358</v>
      </c>
      <c r="G6215">
        <v>264</v>
      </c>
      <c r="H6215">
        <v>4.5</v>
      </c>
      <c r="I6215" t="s">
        <v>21365</v>
      </c>
      <c r="J6215">
        <v>4</v>
      </c>
      <c r="K6215" t="s">
        <v>21366</v>
      </c>
      <c r="L6215" t="s">
        <v>21367</v>
      </c>
    </row>
    <row r="6216" spans="1:17" x14ac:dyDescent="0.3">
      <c r="A6216" t="s">
        <v>21357</v>
      </c>
      <c r="B6216" t="s">
        <v>16805</v>
      </c>
      <c r="C6216" t="s">
        <v>14</v>
      </c>
      <c r="D6216">
        <v>39.936243500000003</v>
      </c>
      <c r="E6216">
        <v>-75.156670000000005</v>
      </c>
      <c r="F6216" t="s">
        <v>21358</v>
      </c>
      <c r="G6216">
        <v>264</v>
      </c>
      <c r="H6216">
        <v>4.5</v>
      </c>
      <c r="I6216" t="s">
        <v>21368</v>
      </c>
      <c r="J6216">
        <v>3</v>
      </c>
      <c r="K6216" t="s">
        <v>21369</v>
      </c>
      <c r="L6216" t="s">
        <v>21370</v>
      </c>
    </row>
    <row r="6217" spans="1:17" x14ac:dyDescent="0.3">
      <c r="A6217" t="s">
        <v>21357</v>
      </c>
      <c r="B6217" t="s">
        <v>16805</v>
      </c>
      <c r="C6217" t="s">
        <v>14</v>
      </c>
      <c r="D6217">
        <v>39.936243500000003</v>
      </c>
      <c r="E6217">
        <v>-75.156670000000005</v>
      </c>
      <c r="F6217" t="s">
        <v>21358</v>
      </c>
      <c r="G6217">
        <v>264</v>
      </c>
      <c r="H6217">
        <v>4.5</v>
      </c>
      <c r="I6217" t="s">
        <v>21371</v>
      </c>
      <c r="J6217">
        <v>5</v>
      </c>
      <c r="L6217" t="s">
        <v>8221</v>
      </c>
    </row>
    <row r="6218" spans="1:17" x14ac:dyDescent="0.3">
      <c r="A6218" t="s">
        <v>21357</v>
      </c>
      <c r="B6218" t="s">
        <v>16805</v>
      </c>
      <c r="C6218" t="s">
        <v>14</v>
      </c>
      <c r="D6218">
        <v>39.936243500000003</v>
      </c>
      <c r="E6218">
        <v>-75.156670000000005</v>
      </c>
      <c r="F6218" t="s">
        <v>21358</v>
      </c>
      <c r="G6218">
        <v>264</v>
      </c>
      <c r="H6218">
        <v>4.5</v>
      </c>
      <c r="I6218" t="s">
        <v>21372</v>
      </c>
      <c r="J6218">
        <v>2</v>
      </c>
      <c r="K6218" t="s">
        <v>21373</v>
      </c>
      <c r="L6218" t="s">
        <v>21374</v>
      </c>
      <c r="M6218" t="s">
        <v>21375</v>
      </c>
      <c r="N6218" t="s">
        <v>21376</v>
      </c>
      <c r="O6218" t="s">
        <v>21377</v>
      </c>
      <c r="P6218" t="s">
        <v>21378</v>
      </c>
      <c r="Q6218" t="s">
        <v>21379</v>
      </c>
    </row>
    <row r="6219" spans="1:17" x14ac:dyDescent="0.3">
      <c r="A6219" t="s">
        <v>21357</v>
      </c>
      <c r="B6219" t="s">
        <v>16805</v>
      </c>
      <c r="C6219" t="s">
        <v>14</v>
      </c>
      <c r="D6219">
        <v>39.936243500000003</v>
      </c>
      <c r="E6219">
        <v>-75.156670000000005</v>
      </c>
      <c r="F6219" t="s">
        <v>21358</v>
      </c>
      <c r="G6219">
        <v>264</v>
      </c>
      <c r="H6219">
        <v>4.5</v>
      </c>
      <c r="I6219" t="s">
        <v>21380</v>
      </c>
      <c r="J6219">
        <v>3</v>
      </c>
      <c r="K6219" t="s">
        <v>21381</v>
      </c>
      <c r="L6219" t="s">
        <v>21382</v>
      </c>
    </row>
    <row r="6220" spans="1:17" x14ac:dyDescent="0.3">
      <c r="A6220" t="s">
        <v>21357</v>
      </c>
      <c r="B6220" t="s">
        <v>16805</v>
      </c>
      <c r="C6220" t="s">
        <v>14</v>
      </c>
      <c r="D6220">
        <v>39.936243500000003</v>
      </c>
      <c r="E6220">
        <v>-75.156670000000005</v>
      </c>
      <c r="F6220" t="s">
        <v>21358</v>
      </c>
      <c r="G6220">
        <v>264</v>
      </c>
      <c r="H6220">
        <v>4.5</v>
      </c>
      <c r="I6220" t="s">
        <v>21383</v>
      </c>
      <c r="J6220">
        <v>3</v>
      </c>
      <c r="K6220" t="s">
        <v>21384</v>
      </c>
      <c r="L6220" t="s">
        <v>3428</v>
      </c>
    </row>
    <row r="6221" spans="1:17" x14ac:dyDescent="0.3">
      <c r="A6221" t="s">
        <v>21357</v>
      </c>
      <c r="B6221" t="s">
        <v>16805</v>
      </c>
      <c r="C6221" t="s">
        <v>14</v>
      </c>
      <c r="D6221">
        <v>39.936243500000003</v>
      </c>
      <c r="E6221">
        <v>-75.156670000000005</v>
      </c>
      <c r="F6221" t="s">
        <v>21358</v>
      </c>
      <c r="G6221">
        <v>264</v>
      </c>
      <c r="H6221">
        <v>4.5</v>
      </c>
      <c r="I6221" t="s">
        <v>21385</v>
      </c>
      <c r="J6221">
        <v>4</v>
      </c>
      <c r="K6221" t="s">
        <v>21386</v>
      </c>
      <c r="L6221" t="s">
        <v>21387</v>
      </c>
    </row>
    <row r="6222" spans="1:17" x14ac:dyDescent="0.3">
      <c r="A6222" t="s">
        <v>21357</v>
      </c>
      <c r="B6222" t="s">
        <v>16805</v>
      </c>
      <c r="C6222" t="s">
        <v>14</v>
      </c>
      <c r="D6222">
        <v>39.936243500000003</v>
      </c>
      <c r="E6222">
        <v>-75.156670000000005</v>
      </c>
      <c r="F6222" t="s">
        <v>21358</v>
      </c>
      <c r="G6222">
        <v>264</v>
      </c>
      <c r="H6222">
        <v>4.5</v>
      </c>
      <c r="I6222" t="s">
        <v>21388</v>
      </c>
      <c r="J6222">
        <v>5</v>
      </c>
      <c r="K6222" t="s">
        <v>21389</v>
      </c>
      <c r="L6222" t="s">
        <v>21390</v>
      </c>
    </row>
    <row r="6223" spans="1:17" x14ac:dyDescent="0.3">
      <c r="A6223" t="s">
        <v>21391</v>
      </c>
      <c r="B6223" t="s">
        <v>21392</v>
      </c>
      <c r="C6223" t="s">
        <v>14</v>
      </c>
      <c r="D6223">
        <v>39.953940299999999</v>
      </c>
      <c r="E6223">
        <v>-75.156309300000004</v>
      </c>
      <c r="F6223" t="s">
        <v>21393</v>
      </c>
      <c r="G6223">
        <v>263</v>
      </c>
      <c r="H6223">
        <v>4</v>
      </c>
      <c r="I6223" t="s">
        <v>21394</v>
      </c>
      <c r="J6223">
        <v>4</v>
      </c>
      <c r="K6223" t="s">
        <v>21395</v>
      </c>
      <c r="L6223" t="s">
        <v>21396</v>
      </c>
    </row>
    <row r="6224" spans="1:17" x14ac:dyDescent="0.3">
      <c r="A6224" t="s">
        <v>21391</v>
      </c>
      <c r="B6224" t="s">
        <v>21392</v>
      </c>
      <c r="C6224" t="s">
        <v>14</v>
      </c>
      <c r="D6224">
        <v>39.953940299999999</v>
      </c>
      <c r="E6224">
        <v>-75.156309300000004</v>
      </c>
      <c r="F6224" t="s">
        <v>21393</v>
      </c>
      <c r="G6224">
        <v>263</v>
      </c>
      <c r="H6224">
        <v>4</v>
      </c>
      <c r="I6224" t="s">
        <v>21397</v>
      </c>
      <c r="J6224">
        <v>3</v>
      </c>
      <c r="K6224" t="s">
        <v>21398</v>
      </c>
      <c r="L6224" t="s">
        <v>18320</v>
      </c>
    </row>
    <row r="6225" spans="1:12" x14ac:dyDescent="0.3">
      <c r="A6225" t="s">
        <v>21391</v>
      </c>
      <c r="B6225" t="s">
        <v>21392</v>
      </c>
      <c r="C6225" t="s">
        <v>14</v>
      </c>
      <c r="D6225">
        <v>39.953940299999999</v>
      </c>
      <c r="E6225">
        <v>-75.156309300000004</v>
      </c>
      <c r="F6225" t="s">
        <v>21393</v>
      </c>
      <c r="G6225">
        <v>263</v>
      </c>
      <c r="H6225">
        <v>4</v>
      </c>
      <c r="I6225" t="s">
        <v>21399</v>
      </c>
      <c r="J6225">
        <v>4</v>
      </c>
      <c r="K6225" t="s">
        <v>21400</v>
      </c>
      <c r="L6225" t="s">
        <v>21401</v>
      </c>
    </row>
    <row r="6226" spans="1:12" x14ac:dyDescent="0.3">
      <c r="A6226" t="s">
        <v>21391</v>
      </c>
      <c r="B6226" t="s">
        <v>21392</v>
      </c>
      <c r="C6226" t="s">
        <v>14</v>
      </c>
      <c r="D6226">
        <v>39.953940299999999</v>
      </c>
      <c r="E6226">
        <v>-75.156309300000004</v>
      </c>
      <c r="F6226" t="s">
        <v>21393</v>
      </c>
      <c r="G6226">
        <v>263</v>
      </c>
      <c r="H6226">
        <v>4</v>
      </c>
      <c r="I6226" t="s">
        <v>21402</v>
      </c>
      <c r="J6226">
        <v>5</v>
      </c>
      <c r="K6226" t="s">
        <v>21403</v>
      </c>
      <c r="L6226" t="s">
        <v>21404</v>
      </c>
    </row>
    <row r="6227" spans="1:12" x14ac:dyDescent="0.3">
      <c r="A6227" t="s">
        <v>21391</v>
      </c>
      <c r="B6227" t="s">
        <v>21392</v>
      </c>
      <c r="C6227" t="s">
        <v>14</v>
      </c>
      <c r="D6227">
        <v>39.953940299999999</v>
      </c>
      <c r="E6227">
        <v>-75.156309300000004</v>
      </c>
      <c r="F6227" t="s">
        <v>21393</v>
      </c>
      <c r="G6227">
        <v>263</v>
      </c>
      <c r="H6227">
        <v>4</v>
      </c>
      <c r="I6227" t="s">
        <v>21405</v>
      </c>
      <c r="J6227">
        <v>5</v>
      </c>
      <c r="K6227" t="s">
        <v>21406</v>
      </c>
      <c r="L6227" t="s">
        <v>21407</v>
      </c>
    </row>
    <row r="6228" spans="1:12" x14ac:dyDescent="0.3">
      <c r="A6228" t="s">
        <v>21391</v>
      </c>
      <c r="B6228" t="s">
        <v>21392</v>
      </c>
      <c r="C6228" t="s">
        <v>14</v>
      </c>
      <c r="D6228">
        <v>39.953940299999999</v>
      </c>
      <c r="E6228">
        <v>-75.156309300000004</v>
      </c>
      <c r="F6228" t="s">
        <v>21393</v>
      </c>
      <c r="G6228">
        <v>263</v>
      </c>
      <c r="H6228">
        <v>4</v>
      </c>
      <c r="I6228" t="s">
        <v>21408</v>
      </c>
      <c r="J6228">
        <v>5</v>
      </c>
      <c r="L6228" t="s">
        <v>21409</v>
      </c>
    </row>
    <row r="6229" spans="1:12" x14ac:dyDescent="0.3">
      <c r="A6229" t="s">
        <v>21391</v>
      </c>
      <c r="B6229" t="s">
        <v>21392</v>
      </c>
      <c r="C6229" t="s">
        <v>14</v>
      </c>
      <c r="D6229">
        <v>39.953940299999999</v>
      </c>
      <c r="E6229">
        <v>-75.156309300000004</v>
      </c>
      <c r="F6229" t="s">
        <v>21393</v>
      </c>
      <c r="G6229">
        <v>263</v>
      </c>
      <c r="H6229">
        <v>4</v>
      </c>
      <c r="I6229" t="s">
        <v>21410</v>
      </c>
      <c r="J6229">
        <v>5</v>
      </c>
      <c r="K6229" t="s">
        <v>21411</v>
      </c>
      <c r="L6229" t="s">
        <v>21412</v>
      </c>
    </row>
    <row r="6230" spans="1:12" x14ac:dyDescent="0.3">
      <c r="A6230" t="s">
        <v>21391</v>
      </c>
      <c r="B6230" t="s">
        <v>21392</v>
      </c>
      <c r="C6230" t="s">
        <v>14</v>
      </c>
      <c r="D6230">
        <v>39.953940299999999</v>
      </c>
      <c r="E6230">
        <v>-75.156309300000004</v>
      </c>
      <c r="F6230" t="s">
        <v>21393</v>
      </c>
      <c r="G6230">
        <v>263</v>
      </c>
      <c r="H6230">
        <v>4</v>
      </c>
      <c r="I6230" t="s">
        <v>21413</v>
      </c>
      <c r="J6230">
        <v>4</v>
      </c>
      <c r="K6230" t="s">
        <v>21414</v>
      </c>
      <c r="L6230" t="s">
        <v>21415</v>
      </c>
    </row>
    <row r="6231" spans="1:12" x14ac:dyDescent="0.3">
      <c r="A6231" t="s">
        <v>21391</v>
      </c>
      <c r="B6231" t="s">
        <v>21392</v>
      </c>
      <c r="C6231" t="s">
        <v>14</v>
      </c>
      <c r="D6231">
        <v>39.953940299999999</v>
      </c>
      <c r="E6231">
        <v>-75.156309300000004</v>
      </c>
      <c r="F6231" t="s">
        <v>21393</v>
      </c>
      <c r="G6231">
        <v>263</v>
      </c>
      <c r="H6231">
        <v>4</v>
      </c>
      <c r="I6231" t="s">
        <v>21416</v>
      </c>
      <c r="J6231">
        <v>5</v>
      </c>
      <c r="K6231" t="s">
        <v>21417</v>
      </c>
      <c r="L6231" t="s">
        <v>21418</v>
      </c>
    </row>
    <row r="6232" spans="1:12" x14ac:dyDescent="0.3">
      <c r="A6232" t="s">
        <v>21391</v>
      </c>
      <c r="B6232" t="s">
        <v>21392</v>
      </c>
      <c r="C6232" t="s">
        <v>14</v>
      </c>
      <c r="D6232">
        <v>39.953940299999999</v>
      </c>
      <c r="E6232">
        <v>-75.156309300000004</v>
      </c>
      <c r="F6232" t="s">
        <v>21393</v>
      </c>
      <c r="G6232">
        <v>263</v>
      </c>
      <c r="H6232">
        <v>4</v>
      </c>
      <c r="I6232" t="s">
        <v>21419</v>
      </c>
      <c r="J6232">
        <v>5</v>
      </c>
      <c r="K6232" t="s">
        <v>21420</v>
      </c>
      <c r="L6232" t="s">
        <v>21421</v>
      </c>
    </row>
    <row r="6233" spans="1:12" x14ac:dyDescent="0.3">
      <c r="A6233" t="s">
        <v>21422</v>
      </c>
      <c r="B6233" t="s">
        <v>21423</v>
      </c>
      <c r="C6233" t="s">
        <v>14</v>
      </c>
      <c r="D6233">
        <v>39.953047710299998</v>
      </c>
      <c r="E6233">
        <v>-75.159013526500004</v>
      </c>
      <c r="F6233" t="s">
        <v>13645</v>
      </c>
      <c r="G6233">
        <v>263</v>
      </c>
      <c r="H6233">
        <v>4</v>
      </c>
      <c r="I6233" t="s">
        <v>21424</v>
      </c>
      <c r="J6233">
        <v>5</v>
      </c>
      <c r="K6233" t="s">
        <v>21425</v>
      </c>
      <c r="L6233" t="s">
        <v>21426</v>
      </c>
    </row>
    <row r="6234" spans="1:12" x14ac:dyDescent="0.3">
      <c r="A6234" t="s">
        <v>21422</v>
      </c>
      <c r="B6234" t="s">
        <v>21423</v>
      </c>
      <c r="C6234" t="s">
        <v>14</v>
      </c>
      <c r="D6234">
        <v>39.953047710299998</v>
      </c>
      <c r="E6234">
        <v>-75.159013526500004</v>
      </c>
      <c r="F6234" t="s">
        <v>13645</v>
      </c>
      <c r="G6234">
        <v>263</v>
      </c>
      <c r="H6234">
        <v>4</v>
      </c>
      <c r="I6234" t="s">
        <v>21427</v>
      </c>
      <c r="J6234">
        <v>1</v>
      </c>
      <c r="L6234" t="s">
        <v>21428</v>
      </c>
    </row>
    <row r="6235" spans="1:12" x14ac:dyDescent="0.3">
      <c r="A6235" t="s">
        <v>21422</v>
      </c>
      <c r="B6235" t="s">
        <v>21423</v>
      </c>
      <c r="C6235" t="s">
        <v>14</v>
      </c>
      <c r="D6235">
        <v>39.953047710299998</v>
      </c>
      <c r="E6235">
        <v>-75.159013526500004</v>
      </c>
      <c r="F6235" t="s">
        <v>13645</v>
      </c>
      <c r="G6235">
        <v>263</v>
      </c>
      <c r="H6235">
        <v>4</v>
      </c>
      <c r="I6235" t="s">
        <v>21429</v>
      </c>
      <c r="J6235">
        <v>5</v>
      </c>
      <c r="K6235" t="s">
        <v>21430</v>
      </c>
      <c r="L6235" t="s">
        <v>21431</v>
      </c>
    </row>
    <row r="6236" spans="1:12" x14ac:dyDescent="0.3">
      <c r="A6236" t="s">
        <v>21422</v>
      </c>
      <c r="B6236" t="s">
        <v>21423</v>
      </c>
      <c r="C6236" t="s">
        <v>14</v>
      </c>
      <c r="D6236">
        <v>39.953047710299998</v>
      </c>
      <c r="E6236">
        <v>-75.159013526500004</v>
      </c>
      <c r="F6236" t="s">
        <v>13645</v>
      </c>
      <c r="G6236">
        <v>263</v>
      </c>
      <c r="H6236">
        <v>4</v>
      </c>
      <c r="I6236" t="s">
        <v>21432</v>
      </c>
      <c r="J6236">
        <v>5</v>
      </c>
      <c r="K6236" t="s">
        <v>21433</v>
      </c>
      <c r="L6236" t="s">
        <v>14985</v>
      </c>
    </row>
    <row r="6237" spans="1:12" x14ac:dyDescent="0.3">
      <c r="A6237" t="s">
        <v>21422</v>
      </c>
      <c r="B6237" t="s">
        <v>21423</v>
      </c>
      <c r="C6237" t="s">
        <v>14</v>
      </c>
      <c r="D6237">
        <v>39.953047710299998</v>
      </c>
      <c r="E6237">
        <v>-75.159013526500004</v>
      </c>
      <c r="F6237" t="s">
        <v>13645</v>
      </c>
      <c r="G6237">
        <v>263</v>
      </c>
      <c r="H6237">
        <v>4</v>
      </c>
      <c r="I6237" t="s">
        <v>21434</v>
      </c>
      <c r="J6237">
        <v>4</v>
      </c>
      <c r="K6237" t="s">
        <v>21435</v>
      </c>
      <c r="L6237" t="s">
        <v>21436</v>
      </c>
    </row>
    <row r="6238" spans="1:12" x14ac:dyDescent="0.3">
      <c r="A6238" t="s">
        <v>21422</v>
      </c>
      <c r="B6238" t="s">
        <v>21423</v>
      </c>
      <c r="C6238" t="s">
        <v>14</v>
      </c>
      <c r="D6238">
        <v>39.953047710299998</v>
      </c>
      <c r="E6238">
        <v>-75.159013526500004</v>
      </c>
      <c r="F6238" t="s">
        <v>13645</v>
      </c>
      <c r="G6238">
        <v>263</v>
      </c>
      <c r="H6238">
        <v>4</v>
      </c>
      <c r="I6238" t="s">
        <v>21437</v>
      </c>
      <c r="J6238">
        <v>5</v>
      </c>
      <c r="K6238" t="s">
        <v>21438</v>
      </c>
      <c r="L6238" t="s">
        <v>21439</v>
      </c>
    </row>
    <row r="6239" spans="1:12" x14ac:dyDescent="0.3">
      <c r="A6239" t="s">
        <v>21422</v>
      </c>
      <c r="B6239" t="s">
        <v>21423</v>
      </c>
      <c r="C6239" t="s">
        <v>14</v>
      </c>
      <c r="D6239">
        <v>39.953047710299998</v>
      </c>
      <c r="E6239">
        <v>-75.159013526500004</v>
      </c>
      <c r="F6239" t="s">
        <v>13645</v>
      </c>
      <c r="G6239">
        <v>263</v>
      </c>
      <c r="H6239">
        <v>4</v>
      </c>
      <c r="I6239" t="s">
        <v>21440</v>
      </c>
      <c r="J6239">
        <v>5</v>
      </c>
      <c r="K6239" t="s">
        <v>21441</v>
      </c>
      <c r="L6239" t="s">
        <v>21442</v>
      </c>
    </row>
    <row r="6240" spans="1:12" x14ac:dyDescent="0.3">
      <c r="A6240" t="s">
        <v>21422</v>
      </c>
      <c r="B6240" t="s">
        <v>21423</v>
      </c>
      <c r="C6240" t="s">
        <v>14</v>
      </c>
      <c r="D6240">
        <v>39.953047710299998</v>
      </c>
      <c r="E6240">
        <v>-75.159013526500004</v>
      </c>
      <c r="F6240" t="s">
        <v>13645</v>
      </c>
      <c r="G6240">
        <v>263</v>
      </c>
      <c r="H6240">
        <v>4</v>
      </c>
      <c r="I6240" t="s">
        <v>21443</v>
      </c>
      <c r="J6240">
        <v>5</v>
      </c>
      <c r="L6240" t="s">
        <v>21444</v>
      </c>
    </row>
    <row r="6241" spans="1:12" x14ac:dyDescent="0.3">
      <c r="A6241" t="s">
        <v>21422</v>
      </c>
      <c r="B6241" t="s">
        <v>21423</v>
      </c>
      <c r="C6241" t="s">
        <v>14</v>
      </c>
      <c r="D6241">
        <v>39.953047710299998</v>
      </c>
      <c r="E6241">
        <v>-75.159013526500004</v>
      </c>
      <c r="F6241" t="s">
        <v>13645</v>
      </c>
      <c r="G6241">
        <v>263</v>
      </c>
      <c r="H6241">
        <v>4</v>
      </c>
      <c r="I6241" t="s">
        <v>21445</v>
      </c>
      <c r="J6241">
        <v>3</v>
      </c>
      <c r="K6241" t="s">
        <v>21446</v>
      </c>
      <c r="L6241" t="s">
        <v>21447</v>
      </c>
    </row>
    <row r="6242" spans="1:12" x14ac:dyDescent="0.3">
      <c r="A6242" t="s">
        <v>21422</v>
      </c>
      <c r="B6242" t="s">
        <v>21423</v>
      </c>
      <c r="C6242" t="s">
        <v>14</v>
      </c>
      <c r="D6242">
        <v>39.953047710299998</v>
      </c>
      <c r="E6242">
        <v>-75.159013526500004</v>
      </c>
      <c r="F6242" t="s">
        <v>13645</v>
      </c>
      <c r="G6242">
        <v>263</v>
      </c>
      <c r="H6242">
        <v>4</v>
      </c>
      <c r="I6242" t="s">
        <v>21448</v>
      </c>
      <c r="J6242">
        <v>5</v>
      </c>
      <c r="K6242" t="s">
        <v>21449</v>
      </c>
      <c r="L6242" t="s">
        <v>21450</v>
      </c>
    </row>
    <row r="6243" spans="1:12" x14ac:dyDescent="0.3">
      <c r="A6243" t="s">
        <v>21451</v>
      </c>
      <c r="B6243" t="s">
        <v>21452</v>
      </c>
      <c r="C6243" t="s">
        <v>14</v>
      </c>
      <c r="D6243">
        <v>39.926173499999997</v>
      </c>
      <c r="E6243">
        <v>-75.167568599999996</v>
      </c>
      <c r="F6243" t="s">
        <v>21453</v>
      </c>
      <c r="G6243">
        <v>262</v>
      </c>
      <c r="H6243">
        <v>3.5</v>
      </c>
      <c r="I6243" t="s">
        <v>21454</v>
      </c>
      <c r="J6243">
        <v>4</v>
      </c>
      <c r="K6243" t="s">
        <v>21455</v>
      </c>
      <c r="L6243" t="s">
        <v>21456</v>
      </c>
    </row>
    <row r="6244" spans="1:12" x14ac:dyDescent="0.3">
      <c r="A6244" t="s">
        <v>21451</v>
      </c>
      <c r="B6244" t="s">
        <v>21452</v>
      </c>
      <c r="C6244" t="s">
        <v>14</v>
      </c>
      <c r="D6244">
        <v>39.926173499999997</v>
      </c>
      <c r="E6244">
        <v>-75.167568599999996</v>
      </c>
      <c r="F6244" t="s">
        <v>21453</v>
      </c>
      <c r="G6244">
        <v>262</v>
      </c>
      <c r="H6244">
        <v>3.5</v>
      </c>
      <c r="I6244" t="s">
        <v>21457</v>
      </c>
      <c r="J6244">
        <v>1</v>
      </c>
      <c r="K6244" t="s">
        <v>21458</v>
      </c>
      <c r="L6244" t="s">
        <v>21459</v>
      </c>
    </row>
    <row r="6245" spans="1:12" x14ac:dyDescent="0.3">
      <c r="A6245" t="s">
        <v>21451</v>
      </c>
      <c r="B6245" t="s">
        <v>21452</v>
      </c>
      <c r="C6245" t="s">
        <v>14</v>
      </c>
      <c r="D6245">
        <v>39.926173499999997</v>
      </c>
      <c r="E6245">
        <v>-75.167568599999996</v>
      </c>
      <c r="F6245" t="s">
        <v>21453</v>
      </c>
      <c r="G6245">
        <v>262</v>
      </c>
      <c r="H6245">
        <v>3.5</v>
      </c>
      <c r="I6245" t="s">
        <v>21460</v>
      </c>
      <c r="J6245">
        <v>5</v>
      </c>
      <c r="L6245" t="s">
        <v>19952</v>
      </c>
    </row>
    <row r="6246" spans="1:12" x14ac:dyDescent="0.3">
      <c r="A6246" t="s">
        <v>21451</v>
      </c>
      <c r="B6246" t="s">
        <v>21452</v>
      </c>
      <c r="C6246" t="s">
        <v>14</v>
      </c>
      <c r="D6246">
        <v>39.926173499999997</v>
      </c>
      <c r="E6246">
        <v>-75.167568599999996</v>
      </c>
      <c r="F6246" t="s">
        <v>21453</v>
      </c>
      <c r="G6246">
        <v>262</v>
      </c>
      <c r="H6246">
        <v>3.5</v>
      </c>
      <c r="I6246" t="s">
        <v>21461</v>
      </c>
      <c r="J6246">
        <v>3</v>
      </c>
      <c r="K6246" t="s">
        <v>21462</v>
      </c>
      <c r="L6246" t="s">
        <v>6313</v>
      </c>
    </row>
    <row r="6247" spans="1:12" x14ac:dyDescent="0.3">
      <c r="A6247" t="s">
        <v>21451</v>
      </c>
      <c r="B6247" t="s">
        <v>21452</v>
      </c>
      <c r="C6247" t="s">
        <v>14</v>
      </c>
      <c r="D6247">
        <v>39.926173499999997</v>
      </c>
      <c r="E6247">
        <v>-75.167568599999996</v>
      </c>
      <c r="F6247" t="s">
        <v>21453</v>
      </c>
      <c r="G6247">
        <v>262</v>
      </c>
      <c r="H6247">
        <v>3.5</v>
      </c>
      <c r="I6247" t="s">
        <v>21463</v>
      </c>
      <c r="J6247">
        <v>5</v>
      </c>
      <c r="L6247" t="s">
        <v>166</v>
      </c>
    </row>
    <row r="6248" spans="1:12" x14ac:dyDescent="0.3">
      <c r="A6248" t="s">
        <v>21451</v>
      </c>
      <c r="B6248" t="s">
        <v>21452</v>
      </c>
      <c r="C6248" t="s">
        <v>14</v>
      </c>
      <c r="D6248">
        <v>39.926173499999997</v>
      </c>
      <c r="E6248">
        <v>-75.167568599999996</v>
      </c>
      <c r="F6248" t="s">
        <v>21453</v>
      </c>
      <c r="G6248">
        <v>262</v>
      </c>
      <c r="H6248">
        <v>3.5</v>
      </c>
      <c r="I6248" t="s">
        <v>21464</v>
      </c>
      <c r="J6248">
        <v>1</v>
      </c>
      <c r="K6248" t="s">
        <v>21465</v>
      </c>
      <c r="L6248" t="s">
        <v>21466</v>
      </c>
    </row>
    <row r="6249" spans="1:12" x14ac:dyDescent="0.3">
      <c r="A6249" t="s">
        <v>21451</v>
      </c>
      <c r="B6249" t="s">
        <v>21452</v>
      </c>
      <c r="C6249" t="s">
        <v>14</v>
      </c>
      <c r="D6249">
        <v>39.926173499999997</v>
      </c>
      <c r="E6249">
        <v>-75.167568599999996</v>
      </c>
      <c r="F6249" t="s">
        <v>21453</v>
      </c>
      <c r="G6249">
        <v>262</v>
      </c>
      <c r="H6249">
        <v>3.5</v>
      </c>
      <c r="I6249" t="s">
        <v>21467</v>
      </c>
      <c r="J6249">
        <v>5</v>
      </c>
      <c r="L6249" t="s">
        <v>21468</v>
      </c>
    </row>
    <row r="6250" spans="1:12" x14ac:dyDescent="0.3">
      <c r="A6250" t="s">
        <v>21451</v>
      </c>
      <c r="B6250" t="s">
        <v>21452</v>
      </c>
      <c r="C6250" t="s">
        <v>14</v>
      </c>
      <c r="D6250">
        <v>39.926173499999997</v>
      </c>
      <c r="E6250">
        <v>-75.167568599999996</v>
      </c>
      <c r="F6250" t="s">
        <v>21453</v>
      </c>
      <c r="G6250">
        <v>262</v>
      </c>
      <c r="H6250">
        <v>3.5</v>
      </c>
      <c r="I6250" t="s">
        <v>21469</v>
      </c>
      <c r="J6250">
        <v>3</v>
      </c>
      <c r="K6250" t="s">
        <v>21470</v>
      </c>
      <c r="L6250" t="s">
        <v>21471</v>
      </c>
    </row>
    <row r="6251" spans="1:12" x14ac:dyDescent="0.3">
      <c r="A6251" t="s">
        <v>21451</v>
      </c>
      <c r="B6251" t="s">
        <v>21452</v>
      </c>
      <c r="C6251" t="s">
        <v>14</v>
      </c>
      <c r="D6251">
        <v>39.926173499999997</v>
      </c>
      <c r="E6251">
        <v>-75.167568599999996</v>
      </c>
      <c r="F6251" t="s">
        <v>21453</v>
      </c>
      <c r="G6251">
        <v>262</v>
      </c>
      <c r="H6251">
        <v>3.5</v>
      </c>
      <c r="I6251" t="s">
        <v>21472</v>
      </c>
      <c r="J6251">
        <v>4</v>
      </c>
      <c r="K6251" t="s">
        <v>21473</v>
      </c>
      <c r="L6251" t="s">
        <v>19277</v>
      </c>
    </row>
    <row r="6252" spans="1:12" x14ac:dyDescent="0.3">
      <c r="A6252" t="s">
        <v>21451</v>
      </c>
      <c r="B6252" t="s">
        <v>21452</v>
      </c>
      <c r="C6252" t="s">
        <v>14</v>
      </c>
      <c r="D6252">
        <v>39.926173499999997</v>
      </c>
      <c r="E6252">
        <v>-75.167568599999996</v>
      </c>
      <c r="F6252" t="s">
        <v>21453</v>
      </c>
      <c r="G6252">
        <v>262</v>
      </c>
      <c r="H6252">
        <v>3.5</v>
      </c>
      <c r="I6252" t="s">
        <v>21474</v>
      </c>
      <c r="J6252">
        <v>4</v>
      </c>
      <c r="K6252" t="s">
        <v>21475</v>
      </c>
      <c r="L6252" t="s">
        <v>6873</v>
      </c>
    </row>
    <row r="6253" spans="1:12" x14ac:dyDescent="0.3">
      <c r="A6253" t="s">
        <v>21476</v>
      </c>
      <c r="B6253" t="s">
        <v>21477</v>
      </c>
      <c r="C6253" t="s">
        <v>14</v>
      </c>
      <c r="D6253">
        <v>39.9507452</v>
      </c>
      <c r="E6253">
        <v>-75.170167899999996</v>
      </c>
      <c r="F6253" t="s">
        <v>21478</v>
      </c>
      <c r="G6253">
        <v>261</v>
      </c>
      <c r="H6253">
        <v>4</v>
      </c>
      <c r="I6253" t="s">
        <v>21479</v>
      </c>
      <c r="J6253">
        <v>5</v>
      </c>
      <c r="L6253" t="s">
        <v>21480</v>
      </c>
    </row>
    <row r="6254" spans="1:12" x14ac:dyDescent="0.3">
      <c r="A6254" t="s">
        <v>21476</v>
      </c>
      <c r="B6254" t="s">
        <v>21477</v>
      </c>
      <c r="C6254" t="s">
        <v>14</v>
      </c>
      <c r="D6254">
        <v>39.9507452</v>
      </c>
      <c r="E6254">
        <v>-75.170167899999996</v>
      </c>
      <c r="F6254" t="s">
        <v>21478</v>
      </c>
      <c r="G6254">
        <v>261</v>
      </c>
      <c r="H6254">
        <v>4</v>
      </c>
      <c r="I6254" t="s">
        <v>21481</v>
      </c>
      <c r="J6254">
        <v>5</v>
      </c>
      <c r="K6254" t="s">
        <v>21482</v>
      </c>
      <c r="L6254" t="s">
        <v>21483</v>
      </c>
    </row>
    <row r="6255" spans="1:12" x14ac:dyDescent="0.3">
      <c r="A6255" t="s">
        <v>21476</v>
      </c>
      <c r="B6255" t="s">
        <v>21477</v>
      </c>
      <c r="C6255" t="s">
        <v>14</v>
      </c>
      <c r="D6255">
        <v>39.9507452</v>
      </c>
      <c r="E6255">
        <v>-75.170167899999996</v>
      </c>
      <c r="F6255" t="s">
        <v>21478</v>
      </c>
      <c r="G6255">
        <v>261</v>
      </c>
      <c r="H6255">
        <v>4</v>
      </c>
      <c r="I6255" t="s">
        <v>21484</v>
      </c>
      <c r="J6255">
        <v>5</v>
      </c>
      <c r="K6255" t="s">
        <v>21485</v>
      </c>
      <c r="L6255" t="s">
        <v>21486</v>
      </c>
    </row>
    <row r="6256" spans="1:12" x14ac:dyDescent="0.3">
      <c r="A6256" t="s">
        <v>21476</v>
      </c>
      <c r="B6256" t="s">
        <v>21477</v>
      </c>
      <c r="C6256" t="s">
        <v>14</v>
      </c>
      <c r="D6256">
        <v>39.9507452</v>
      </c>
      <c r="E6256">
        <v>-75.170167899999996</v>
      </c>
      <c r="F6256" t="s">
        <v>21478</v>
      </c>
      <c r="G6256">
        <v>261</v>
      </c>
      <c r="H6256">
        <v>4</v>
      </c>
      <c r="I6256" t="s">
        <v>21487</v>
      </c>
      <c r="J6256">
        <v>5</v>
      </c>
      <c r="K6256" t="s">
        <v>21488</v>
      </c>
      <c r="L6256" t="s">
        <v>21489</v>
      </c>
    </row>
    <row r="6257" spans="1:12" x14ac:dyDescent="0.3">
      <c r="A6257" t="s">
        <v>21476</v>
      </c>
      <c r="B6257" t="s">
        <v>21477</v>
      </c>
      <c r="C6257" t="s">
        <v>14</v>
      </c>
      <c r="D6257">
        <v>39.9507452</v>
      </c>
      <c r="E6257">
        <v>-75.170167899999996</v>
      </c>
      <c r="F6257" t="s">
        <v>21478</v>
      </c>
      <c r="G6257">
        <v>261</v>
      </c>
      <c r="H6257">
        <v>4</v>
      </c>
      <c r="I6257" t="s">
        <v>21490</v>
      </c>
      <c r="J6257">
        <v>3</v>
      </c>
      <c r="K6257" t="s">
        <v>21491</v>
      </c>
      <c r="L6257" t="s">
        <v>21492</v>
      </c>
    </row>
    <row r="6258" spans="1:12" x14ac:dyDescent="0.3">
      <c r="A6258" t="s">
        <v>21476</v>
      </c>
      <c r="B6258" t="s">
        <v>21477</v>
      </c>
      <c r="C6258" t="s">
        <v>14</v>
      </c>
      <c r="D6258">
        <v>39.9507452</v>
      </c>
      <c r="E6258">
        <v>-75.170167899999996</v>
      </c>
      <c r="F6258" t="s">
        <v>21478</v>
      </c>
      <c r="G6258">
        <v>261</v>
      </c>
      <c r="H6258">
        <v>4</v>
      </c>
      <c r="I6258" t="s">
        <v>21493</v>
      </c>
      <c r="J6258">
        <v>5</v>
      </c>
      <c r="L6258" t="s">
        <v>21494</v>
      </c>
    </row>
    <row r="6259" spans="1:12" x14ac:dyDescent="0.3">
      <c r="A6259" t="s">
        <v>21476</v>
      </c>
      <c r="B6259" t="s">
        <v>21477</v>
      </c>
      <c r="C6259" t="s">
        <v>14</v>
      </c>
      <c r="D6259">
        <v>39.9507452</v>
      </c>
      <c r="E6259">
        <v>-75.170167899999996</v>
      </c>
      <c r="F6259" t="s">
        <v>21478</v>
      </c>
      <c r="G6259">
        <v>261</v>
      </c>
      <c r="H6259">
        <v>4</v>
      </c>
      <c r="I6259" t="s">
        <v>21495</v>
      </c>
      <c r="J6259">
        <v>1</v>
      </c>
      <c r="L6259" t="s">
        <v>9000</v>
      </c>
    </row>
    <row r="6260" spans="1:12" x14ac:dyDescent="0.3">
      <c r="A6260" t="s">
        <v>21476</v>
      </c>
      <c r="B6260" t="s">
        <v>21477</v>
      </c>
      <c r="C6260" t="s">
        <v>14</v>
      </c>
      <c r="D6260">
        <v>39.9507452</v>
      </c>
      <c r="E6260">
        <v>-75.170167899999996</v>
      </c>
      <c r="F6260" t="s">
        <v>21478</v>
      </c>
      <c r="G6260">
        <v>261</v>
      </c>
      <c r="H6260">
        <v>4</v>
      </c>
      <c r="I6260" t="s">
        <v>21496</v>
      </c>
      <c r="J6260">
        <v>5</v>
      </c>
      <c r="L6260" t="s">
        <v>21497</v>
      </c>
    </row>
    <row r="6261" spans="1:12" x14ac:dyDescent="0.3">
      <c r="A6261" t="s">
        <v>21476</v>
      </c>
      <c r="B6261" t="s">
        <v>21477</v>
      </c>
      <c r="C6261" t="s">
        <v>14</v>
      </c>
      <c r="D6261">
        <v>39.9507452</v>
      </c>
      <c r="E6261">
        <v>-75.170167899999996</v>
      </c>
      <c r="F6261" t="s">
        <v>21478</v>
      </c>
      <c r="G6261">
        <v>261</v>
      </c>
      <c r="H6261">
        <v>4</v>
      </c>
      <c r="I6261" t="s">
        <v>21498</v>
      </c>
      <c r="J6261">
        <v>4</v>
      </c>
      <c r="L6261" t="s">
        <v>17548</v>
      </c>
    </row>
    <row r="6262" spans="1:12" x14ac:dyDescent="0.3">
      <c r="A6262" t="s">
        <v>21476</v>
      </c>
      <c r="B6262" t="s">
        <v>21477</v>
      </c>
      <c r="C6262" t="s">
        <v>14</v>
      </c>
      <c r="D6262">
        <v>39.9507452</v>
      </c>
      <c r="E6262">
        <v>-75.170167899999996</v>
      </c>
      <c r="F6262" t="s">
        <v>21478</v>
      </c>
      <c r="G6262">
        <v>261</v>
      </c>
      <c r="H6262">
        <v>4</v>
      </c>
      <c r="I6262" t="s">
        <v>21499</v>
      </c>
      <c r="J6262">
        <v>5</v>
      </c>
      <c r="L6262" t="s">
        <v>21500</v>
      </c>
    </row>
    <row r="6263" spans="1:12" x14ac:dyDescent="0.3">
      <c r="A6263" t="e">
        <f t="shared" ref="A6263:A6272" si="10">-hsR1sWeD9Vw_nh5Qym2fg</f>
        <v>#NAME?</v>
      </c>
      <c r="B6263" t="s">
        <v>21501</v>
      </c>
      <c r="C6263" t="s">
        <v>14</v>
      </c>
      <c r="D6263">
        <v>40.007370000000002</v>
      </c>
      <c r="E6263">
        <v>-75.191346999999993</v>
      </c>
      <c r="F6263" t="s">
        <v>21502</v>
      </c>
      <c r="G6263">
        <v>261</v>
      </c>
      <c r="H6263">
        <v>3.5</v>
      </c>
      <c r="I6263" t="s">
        <v>21503</v>
      </c>
      <c r="J6263">
        <v>5</v>
      </c>
      <c r="L6263" t="s">
        <v>21504</v>
      </c>
    </row>
    <row r="6264" spans="1:12" x14ac:dyDescent="0.3">
      <c r="A6264" t="e">
        <f t="shared" si="10"/>
        <v>#NAME?</v>
      </c>
      <c r="B6264" t="s">
        <v>21501</v>
      </c>
      <c r="C6264" t="s">
        <v>14</v>
      </c>
      <c r="D6264">
        <v>40.007370000000002</v>
      </c>
      <c r="E6264">
        <v>-75.191346999999993</v>
      </c>
      <c r="F6264" t="s">
        <v>21502</v>
      </c>
      <c r="G6264">
        <v>261</v>
      </c>
      <c r="H6264">
        <v>3.5</v>
      </c>
      <c r="I6264" t="s">
        <v>21505</v>
      </c>
      <c r="J6264">
        <v>5</v>
      </c>
      <c r="K6264" t="s">
        <v>21506</v>
      </c>
      <c r="L6264" t="s">
        <v>21507</v>
      </c>
    </row>
    <row r="6265" spans="1:12" x14ac:dyDescent="0.3">
      <c r="A6265" t="e">
        <f t="shared" si="10"/>
        <v>#NAME?</v>
      </c>
      <c r="B6265" t="s">
        <v>21501</v>
      </c>
      <c r="C6265" t="s">
        <v>14</v>
      </c>
      <c r="D6265">
        <v>40.007370000000002</v>
      </c>
      <c r="E6265">
        <v>-75.191346999999993</v>
      </c>
      <c r="F6265" t="s">
        <v>21502</v>
      </c>
      <c r="G6265">
        <v>261</v>
      </c>
      <c r="H6265">
        <v>3.5</v>
      </c>
      <c r="I6265" t="e">
        <f>-tn5vGQJUsArCPD234Sz-w</f>
        <v>#NAME?</v>
      </c>
      <c r="J6265">
        <v>4</v>
      </c>
      <c r="K6265" t="s">
        <v>21508</v>
      </c>
      <c r="L6265" t="s">
        <v>11210</v>
      </c>
    </row>
    <row r="6266" spans="1:12" x14ac:dyDescent="0.3">
      <c r="A6266" t="e">
        <f t="shared" si="10"/>
        <v>#NAME?</v>
      </c>
      <c r="B6266" t="s">
        <v>21501</v>
      </c>
      <c r="C6266" t="s">
        <v>14</v>
      </c>
      <c r="D6266">
        <v>40.007370000000002</v>
      </c>
      <c r="E6266">
        <v>-75.191346999999993</v>
      </c>
      <c r="F6266" t="s">
        <v>21502</v>
      </c>
      <c r="G6266">
        <v>261</v>
      </c>
      <c r="H6266">
        <v>3.5</v>
      </c>
      <c r="I6266" t="s">
        <v>21509</v>
      </c>
      <c r="J6266">
        <v>5</v>
      </c>
      <c r="K6266" t="s">
        <v>21510</v>
      </c>
      <c r="L6266" t="s">
        <v>735</v>
      </c>
    </row>
    <row r="6267" spans="1:12" x14ac:dyDescent="0.3">
      <c r="A6267" t="e">
        <f t="shared" si="10"/>
        <v>#NAME?</v>
      </c>
      <c r="B6267" t="s">
        <v>21501</v>
      </c>
      <c r="C6267" t="s">
        <v>14</v>
      </c>
      <c r="D6267">
        <v>40.007370000000002</v>
      </c>
      <c r="E6267">
        <v>-75.191346999999993</v>
      </c>
      <c r="F6267" t="s">
        <v>21502</v>
      </c>
      <c r="G6267">
        <v>261</v>
      </c>
      <c r="H6267">
        <v>3.5</v>
      </c>
      <c r="I6267" t="s">
        <v>21511</v>
      </c>
      <c r="J6267">
        <v>4</v>
      </c>
      <c r="K6267" t="s">
        <v>21512</v>
      </c>
      <c r="L6267" t="s">
        <v>21513</v>
      </c>
    </row>
    <row r="6268" spans="1:12" x14ac:dyDescent="0.3">
      <c r="A6268" t="e">
        <f t="shared" si="10"/>
        <v>#NAME?</v>
      </c>
      <c r="B6268" t="s">
        <v>21501</v>
      </c>
      <c r="C6268" t="s">
        <v>14</v>
      </c>
      <c r="D6268">
        <v>40.007370000000002</v>
      </c>
      <c r="E6268">
        <v>-75.191346999999993</v>
      </c>
      <c r="F6268" t="s">
        <v>21502</v>
      </c>
      <c r="G6268">
        <v>261</v>
      </c>
      <c r="H6268">
        <v>3.5</v>
      </c>
      <c r="I6268" t="s">
        <v>21514</v>
      </c>
      <c r="J6268">
        <v>4</v>
      </c>
      <c r="K6268" t="s">
        <v>21515</v>
      </c>
      <c r="L6268" t="s">
        <v>21516</v>
      </c>
    </row>
    <row r="6269" spans="1:12" x14ac:dyDescent="0.3">
      <c r="A6269" t="e">
        <f t="shared" si="10"/>
        <v>#NAME?</v>
      </c>
      <c r="B6269" t="s">
        <v>21501</v>
      </c>
      <c r="C6269" t="s">
        <v>14</v>
      </c>
      <c r="D6269">
        <v>40.007370000000002</v>
      </c>
      <c r="E6269">
        <v>-75.191346999999993</v>
      </c>
      <c r="F6269" t="s">
        <v>21502</v>
      </c>
      <c r="G6269">
        <v>261</v>
      </c>
      <c r="H6269">
        <v>3.5</v>
      </c>
      <c r="I6269" t="s">
        <v>21517</v>
      </c>
      <c r="J6269">
        <v>4</v>
      </c>
      <c r="K6269" t="s">
        <v>21518</v>
      </c>
      <c r="L6269" t="s">
        <v>21519</v>
      </c>
    </row>
    <row r="6270" spans="1:12" x14ac:dyDescent="0.3">
      <c r="A6270" t="e">
        <f t="shared" si="10"/>
        <v>#NAME?</v>
      </c>
      <c r="B6270" t="s">
        <v>21501</v>
      </c>
      <c r="C6270" t="s">
        <v>14</v>
      </c>
      <c r="D6270">
        <v>40.007370000000002</v>
      </c>
      <c r="E6270">
        <v>-75.191346999999993</v>
      </c>
      <c r="F6270" t="s">
        <v>21502</v>
      </c>
      <c r="G6270">
        <v>261</v>
      </c>
      <c r="H6270">
        <v>3.5</v>
      </c>
      <c r="I6270" t="s">
        <v>21520</v>
      </c>
      <c r="J6270">
        <v>4</v>
      </c>
      <c r="K6270" t="s">
        <v>21521</v>
      </c>
      <c r="L6270" t="s">
        <v>21522</v>
      </c>
    </row>
    <row r="6271" spans="1:12" x14ac:dyDescent="0.3">
      <c r="A6271" t="e">
        <f t="shared" si="10"/>
        <v>#NAME?</v>
      </c>
      <c r="B6271" t="s">
        <v>21501</v>
      </c>
      <c r="C6271" t="s">
        <v>14</v>
      </c>
      <c r="D6271">
        <v>40.007370000000002</v>
      </c>
      <c r="E6271">
        <v>-75.191346999999993</v>
      </c>
      <c r="F6271" t="s">
        <v>21502</v>
      </c>
      <c r="G6271">
        <v>261</v>
      </c>
      <c r="H6271">
        <v>3.5</v>
      </c>
      <c r="I6271" t="s">
        <v>21523</v>
      </c>
      <c r="J6271">
        <v>5</v>
      </c>
      <c r="L6271" t="s">
        <v>857</v>
      </c>
    </row>
    <row r="6272" spans="1:12" x14ac:dyDescent="0.3">
      <c r="A6272" t="e">
        <f t="shared" si="10"/>
        <v>#NAME?</v>
      </c>
      <c r="B6272" t="s">
        <v>21501</v>
      </c>
      <c r="C6272" t="s">
        <v>14</v>
      </c>
      <c r="D6272">
        <v>40.007370000000002</v>
      </c>
      <c r="E6272">
        <v>-75.191346999999993</v>
      </c>
      <c r="F6272" t="s">
        <v>21502</v>
      </c>
      <c r="G6272">
        <v>261</v>
      </c>
      <c r="H6272">
        <v>3.5</v>
      </c>
      <c r="I6272" t="s">
        <v>21524</v>
      </c>
      <c r="J6272">
        <v>3</v>
      </c>
      <c r="K6272" t="s">
        <v>21525</v>
      </c>
      <c r="L6272" t="s">
        <v>21526</v>
      </c>
    </row>
    <row r="6273" spans="1:12" x14ac:dyDescent="0.3">
      <c r="A6273" t="s">
        <v>21527</v>
      </c>
      <c r="B6273" t="s">
        <v>21528</v>
      </c>
      <c r="C6273" t="s">
        <v>14</v>
      </c>
      <c r="D6273">
        <v>39.953159300000003</v>
      </c>
      <c r="E6273">
        <v>-75.159098400000005</v>
      </c>
      <c r="F6273" t="s">
        <v>21529</v>
      </c>
      <c r="G6273">
        <v>261</v>
      </c>
      <c r="H6273">
        <v>2.5</v>
      </c>
      <c r="I6273" t="s">
        <v>21530</v>
      </c>
      <c r="J6273">
        <v>1</v>
      </c>
      <c r="K6273" t="s">
        <v>21531</v>
      </c>
      <c r="L6273" t="s">
        <v>21532</v>
      </c>
    </row>
    <row r="6274" spans="1:12" x14ac:dyDescent="0.3">
      <c r="A6274" t="s">
        <v>21527</v>
      </c>
      <c r="B6274" t="s">
        <v>21528</v>
      </c>
      <c r="C6274" t="s">
        <v>14</v>
      </c>
      <c r="D6274">
        <v>39.953159300000003</v>
      </c>
      <c r="E6274">
        <v>-75.159098400000005</v>
      </c>
      <c r="F6274" t="s">
        <v>21529</v>
      </c>
      <c r="G6274">
        <v>261</v>
      </c>
      <c r="H6274">
        <v>2.5</v>
      </c>
      <c r="I6274" t="s">
        <v>21533</v>
      </c>
      <c r="J6274">
        <v>3</v>
      </c>
      <c r="K6274" t="s">
        <v>21534</v>
      </c>
      <c r="L6274" t="s">
        <v>21535</v>
      </c>
    </row>
    <row r="6275" spans="1:12" x14ac:dyDescent="0.3">
      <c r="A6275" t="s">
        <v>21527</v>
      </c>
      <c r="B6275" t="s">
        <v>21528</v>
      </c>
      <c r="C6275" t="s">
        <v>14</v>
      </c>
      <c r="D6275">
        <v>39.953159300000003</v>
      </c>
      <c r="E6275">
        <v>-75.159098400000005</v>
      </c>
      <c r="F6275" t="s">
        <v>21529</v>
      </c>
      <c r="G6275">
        <v>261</v>
      </c>
      <c r="H6275">
        <v>2.5</v>
      </c>
      <c r="I6275" t="s">
        <v>21536</v>
      </c>
      <c r="J6275">
        <v>4</v>
      </c>
      <c r="L6275" t="s">
        <v>21537</v>
      </c>
    </row>
    <row r="6276" spans="1:12" x14ac:dyDescent="0.3">
      <c r="A6276" t="s">
        <v>21527</v>
      </c>
      <c r="B6276" t="s">
        <v>21528</v>
      </c>
      <c r="C6276" t="s">
        <v>14</v>
      </c>
      <c r="D6276">
        <v>39.953159300000003</v>
      </c>
      <c r="E6276">
        <v>-75.159098400000005</v>
      </c>
      <c r="F6276" t="s">
        <v>21529</v>
      </c>
      <c r="G6276">
        <v>261</v>
      </c>
      <c r="H6276">
        <v>2.5</v>
      </c>
      <c r="I6276" t="s">
        <v>21538</v>
      </c>
      <c r="J6276">
        <v>2</v>
      </c>
      <c r="K6276" t="s">
        <v>21539</v>
      </c>
      <c r="L6276" t="s">
        <v>5441</v>
      </c>
    </row>
    <row r="6277" spans="1:12" x14ac:dyDescent="0.3">
      <c r="A6277" t="s">
        <v>21527</v>
      </c>
      <c r="B6277" t="s">
        <v>21528</v>
      </c>
      <c r="C6277" t="s">
        <v>14</v>
      </c>
      <c r="D6277">
        <v>39.953159300000003</v>
      </c>
      <c r="E6277">
        <v>-75.159098400000005</v>
      </c>
      <c r="F6277" t="s">
        <v>21529</v>
      </c>
      <c r="G6277">
        <v>261</v>
      </c>
      <c r="H6277">
        <v>2.5</v>
      </c>
      <c r="I6277" t="s">
        <v>21540</v>
      </c>
      <c r="J6277">
        <v>2</v>
      </c>
      <c r="L6277" t="s">
        <v>21541</v>
      </c>
    </row>
    <row r="6278" spans="1:12" x14ac:dyDescent="0.3">
      <c r="A6278" t="s">
        <v>21527</v>
      </c>
      <c r="B6278" t="s">
        <v>21528</v>
      </c>
      <c r="C6278" t="s">
        <v>14</v>
      </c>
      <c r="D6278">
        <v>39.953159300000003</v>
      </c>
      <c r="E6278">
        <v>-75.159098400000005</v>
      </c>
      <c r="F6278" t="s">
        <v>21529</v>
      </c>
      <c r="G6278">
        <v>261</v>
      </c>
      <c r="H6278">
        <v>2.5</v>
      </c>
      <c r="I6278" t="e">
        <f>-hCG1nUGvi2kF3k4fQySmA</f>
        <v>#NAME?</v>
      </c>
      <c r="J6278">
        <v>1</v>
      </c>
      <c r="K6278" t="s">
        <v>21542</v>
      </c>
      <c r="L6278" t="s">
        <v>21543</v>
      </c>
    </row>
    <row r="6279" spans="1:12" x14ac:dyDescent="0.3">
      <c r="A6279" t="s">
        <v>21527</v>
      </c>
      <c r="B6279" t="s">
        <v>21528</v>
      </c>
      <c r="C6279" t="s">
        <v>14</v>
      </c>
      <c r="D6279">
        <v>39.953159300000003</v>
      </c>
      <c r="E6279">
        <v>-75.159098400000005</v>
      </c>
      <c r="F6279" t="s">
        <v>21529</v>
      </c>
      <c r="G6279">
        <v>261</v>
      </c>
      <c r="H6279">
        <v>2.5</v>
      </c>
      <c r="I6279" t="s">
        <v>21544</v>
      </c>
      <c r="J6279">
        <v>3</v>
      </c>
      <c r="K6279" t="s">
        <v>21545</v>
      </c>
      <c r="L6279" t="s">
        <v>21546</v>
      </c>
    </row>
    <row r="6280" spans="1:12" x14ac:dyDescent="0.3">
      <c r="A6280" t="s">
        <v>21527</v>
      </c>
      <c r="B6280" t="s">
        <v>21528</v>
      </c>
      <c r="C6280" t="s">
        <v>14</v>
      </c>
      <c r="D6280">
        <v>39.953159300000003</v>
      </c>
      <c r="E6280">
        <v>-75.159098400000005</v>
      </c>
      <c r="F6280" t="s">
        <v>21529</v>
      </c>
      <c r="G6280">
        <v>261</v>
      </c>
      <c r="H6280">
        <v>2.5</v>
      </c>
      <c r="I6280" t="s">
        <v>21547</v>
      </c>
      <c r="J6280">
        <v>1</v>
      </c>
      <c r="K6280" t="s">
        <v>21548</v>
      </c>
      <c r="L6280" t="s">
        <v>21549</v>
      </c>
    </row>
    <row r="6281" spans="1:12" x14ac:dyDescent="0.3">
      <c r="A6281" t="s">
        <v>21527</v>
      </c>
      <c r="B6281" t="s">
        <v>21528</v>
      </c>
      <c r="C6281" t="s">
        <v>14</v>
      </c>
      <c r="D6281">
        <v>39.953159300000003</v>
      </c>
      <c r="E6281">
        <v>-75.159098400000005</v>
      </c>
      <c r="F6281" t="s">
        <v>21529</v>
      </c>
      <c r="G6281">
        <v>261</v>
      </c>
      <c r="H6281">
        <v>2.5</v>
      </c>
      <c r="I6281" t="s">
        <v>21550</v>
      </c>
      <c r="J6281">
        <v>1</v>
      </c>
      <c r="L6281" t="s">
        <v>21551</v>
      </c>
    </row>
    <row r="6282" spans="1:12" x14ac:dyDescent="0.3">
      <c r="A6282" t="s">
        <v>21527</v>
      </c>
      <c r="B6282" t="s">
        <v>21528</v>
      </c>
      <c r="C6282" t="s">
        <v>14</v>
      </c>
      <c r="D6282">
        <v>39.953159300000003</v>
      </c>
      <c r="E6282">
        <v>-75.159098400000005</v>
      </c>
      <c r="F6282" t="s">
        <v>21529</v>
      </c>
      <c r="G6282">
        <v>261</v>
      </c>
      <c r="H6282">
        <v>2.5</v>
      </c>
      <c r="I6282" t="s">
        <v>21552</v>
      </c>
      <c r="J6282">
        <v>2</v>
      </c>
      <c r="L6282" t="s">
        <v>21553</v>
      </c>
    </row>
    <row r="6283" spans="1:12" x14ac:dyDescent="0.3">
      <c r="A6283" t="s">
        <v>21554</v>
      </c>
      <c r="B6283" t="s">
        <v>21555</v>
      </c>
      <c r="C6283" t="s">
        <v>14</v>
      </c>
      <c r="D6283">
        <v>39.953956271000003</v>
      </c>
      <c r="E6283">
        <v>-75.209724176099996</v>
      </c>
      <c r="F6283" t="s">
        <v>21556</v>
      </c>
      <c r="G6283">
        <v>260</v>
      </c>
      <c r="H6283">
        <v>4</v>
      </c>
      <c r="I6283" t="s">
        <v>21557</v>
      </c>
      <c r="J6283">
        <v>4</v>
      </c>
      <c r="K6283" t="s">
        <v>21558</v>
      </c>
      <c r="L6283" t="s">
        <v>21559</v>
      </c>
    </row>
    <row r="6284" spans="1:12" x14ac:dyDescent="0.3">
      <c r="A6284" t="s">
        <v>21554</v>
      </c>
      <c r="B6284" t="s">
        <v>21555</v>
      </c>
      <c r="C6284" t="s">
        <v>14</v>
      </c>
      <c r="D6284">
        <v>39.953956271000003</v>
      </c>
      <c r="E6284">
        <v>-75.209724176099996</v>
      </c>
      <c r="F6284" t="s">
        <v>21556</v>
      </c>
      <c r="G6284">
        <v>260</v>
      </c>
      <c r="H6284">
        <v>4</v>
      </c>
      <c r="I6284" t="s">
        <v>21560</v>
      </c>
      <c r="J6284">
        <v>4</v>
      </c>
      <c r="K6284" t="s">
        <v>21561</v>
      </c>
      <c r="L6284" t="s">
        <v>498</v>
      </c>
    </row>
    <row r="6285" spans="1:12" x14ac:dyDescent="0.3">
      <c r="A6285" t="s">
        <v>21554</v>
      </c>
      <c r="B6285" t="s">
        <v>21555</v>
      </c>
      <c r="C6285" t="s">
        <v>14</v>
      </c>
      <c r="D6285">
        <v>39.953956271000003</v>
      </c>
      <c r="E6285">
        <v>-75.209724176099996</v>
      </c>
      <c r="F6285" t="s">
        <v>21556</v>
      </c>
      <c r="G6285">
        <v>260</v>
      </c>
      <c r="H6285">
        <v>4</v>
      </c>
      <c r="I6285" t="s">
        <v>21562</v>
      </c>
      <c r="J6285">
        <v>5</v>
      </c>
      <c r="L6285" t="s">
        <v>21563</v>
      </c>
    </row>
    <row r="6286" spans="1:12" x14ac:dyDescent="0.3">
      <c r="A6286" t="s">
        <v>21554</v>
      </c>
      <c r="B6286" t="s">
        <v>21555</v>
      </c>
      <c r="C6286" t="s">
        <v>14</v>
      </c>
      <c r="D6286">
        <v>39.953956271000003</v>
      </c>
      <c r="E6286">
        <v>-75.209724176099996</v>
      </c>
      <c r="F6286" t="s">
        <v>21556</v>
      </c>
      <c r="G6286">
        <v>260</v>
      </c>
      <c r="H6286">
        <v>4</v>
      </c>
      <c r="I6286" t="s">
        <v>21564</v>
      </c>
      <c r="J6286">
        <v>4</v>
      </c>
      <c r="K6286" t="s">
        <v>21565</v>
      </c>
      <c r="L6286" t="s">
        <v>21566</v>
      </c>
    </row>
    <row r="6287" spans="1:12" x14ac:dyDescent="0.3">
      <c r="A6287" t="s">
        <v>21554</v>
      </c>
      <c r="B6287" t="s">
        <v>21555</v>
      </c>
      <c r="C6287" t="s">
        <v>14</v>
      </c>
      <c r="D6287">
        <v>39.953956271000003</v>
      </c>
      <c r="E6287">
        <v>-75.209724176099996</v>
      </c>
      <c r="F6287" t="s">
        <v>21556</v>
      </c>
      <c r="G6287">
        <v>260</v>
      </c>
      <c r="H6287">
        <v>4</v>
      </c>
      <c r="I6287" t="s">
        <v>21567</v>
      </c>
      <c r="J6287">
        <v>5</v>
      </c>
      <c r="L6287" t="s">
        <v>21568</v>
      </c>
    </row>
    <row r="6288" spans="1:12" x14ac:dyDescent="0.3">
      <c r="A6288" t="s">
        <v>21554</v>
      </c>
      <c r="B6288" t="s">
        <v>21555</v>
      </c>
      <c r="C6288" t="s">
        <v>14</v>
      </c>
      <c r="D6288">
        <v>39.953956271000003</v>
      </c>
      <c r="E6288">
        <v>-75.209724176099996</v>
      </c>
      <c r="F6288" t="s">
        <v>21556</v>
      </c>
      <c r="G6288">
        <v>260</v>
      </c>
      <c r="H6288">
        <v>4</v>
      </c>
      <c r="I6288" t="s">
        <v>21569</v>
      </c>
      <c r="J6288">
        <v>5</v>
      </c>
      <c r="L6288" t="s">
        <v>21570</v>
      </c>
    </row>
    <row r="6289" spans="1:16" x14ac:dyDescent="0.3">
      <c r="A6289" t="s">
        <v>21554</v>
      </c>
      <c r="B6289" t="s">
        <v>21555</v>
      </c>
      <c r="C6289" t="s">
        <v>14</v>
      </c>
      <c r="D6289">
        <v>39.953956271000003</v>
      </c>
      <c r="E6289">
        <v>-75.209724176099996</v>
      </c>
      <c r="F6289" t="s">
        <v>21556</v>
      </c>
      <c r="G6289">
        <v>260</v>
      </c>
      <c r="H6289">
        <v>4</v>
      </c>
      <c r="I6289" t="s">
        <v>21571</v>
      </c>
      <c r="J6289">
        <v>5</v>
      </c>
      <c r="K6289" t="s">
        <v>21572</v>
      </c>
      <c r="L6289" t="s">
        <v>21573</v>
      </c>
    </row>
    <row r="6290" spans="1:16" x14ac:dyDescent="0.3">
      <c r="A6290" t="s">
        <v>21554</v>
      </c>
      <c r="B6290" t="s">
        <v>21555</v>
      </c>
      <c r="C6290" t="s">
        <v>14</v>
      </c>
      <c r="D6290">
        <v>39.953956271000003</v>
      </c>
      <c r="E6290">
        <v>-75.209724176099996</v>
      </c>
      <c r="F6290" t="s">
        <v>21556</v>
      </c>
      <c r="G6290">
        <v>260</v>
      </c>
      <c r="H6290">
        <v>4</v>
      </c>
      <c r="I6290" t="s">
        <v>21574</v>
      </c>
      <c r="J6290">
        <v>3</v>
      </c>
      <c r="L6290" t="s">
        <v>21575</v>
      </c>
    </row>
    <row r="6291" spans="1:16" x14ac:dyDescent="0.3">
      <c r="A6291" t="s">
        <v>21554</v>
      </c>
      <c r="B6291" t="s">
        <v>21555</v>
      </c>
      <c r="C6291" t="s">
        <v>14</v>
      </c>
      <c r="D6291">
        <v>39.953956271000003</v>
      </c>
      <c r="E6291">
        <v>-75.209724176099996</v>
      </c>
      <c r="F6291" t="s">
        <v>21556</v>
      </c>
      <c r="G6291">
        <v>260</v>
      </c>
      <c r="H6291">
        <v>4</v>
      </c>
      <c r="I6291" t="s">
        <v>21576</v>
      </c>
      <c r="J6291">
        <v>5</v>
      </c>
      <c r="K6291" t="s">
        <v>21577</v>
      </c>
      <c r="L6291" t="s">
        <v>21578</v>
      </c>
      <c r="M6291" t="s">
        <v>21579</v>
      </c>
    </row>
    <row r="6292" spans="1:16" x14ac:dyDescent="0.3">
      <c r="A6292" t="s">
        <v>21554</v>
      </c>
      <c r="B6292" t="s">
        <v>21555</v>
      </c>
      <c r="C6292" t="s">
        <v>14</v>
      </c>
      <c r="D6292">
        <v>39.953956271000003</v>
      </c>
      <c r="E6292">
        <v>-75.209724176099996</v>
      </c>
      <c r="F6292" t="s">
        <v>21556</v>
      </c>
      <c r="G6292">
        <v>260</v>
      </c>
      <c r="H6292">
        <v>4</v>
      </c>
      <c r="I6292" t="s">
        <v>21580</v>
      </c>
      <c r="J6292">
        <v>2</v>
      </c>
      <c r="L6292" t="s">
        <v>21581</v>
      </c>
    </row>
    <row r="6293" spans="1:16" x14ac:dyDescent="0.3">
      <c r="A6293" t="s">
        <v>21582</v>
      </c>
      <c r="B6293" t="s">
        <v>10629</v>
      </c>
      <c r="C6293" t="s">
        <v>14</v>
      </c>
      <c r="D6293">
        <v>39.941385099999998</v>
      </c>
      <c r="E6293">
        <v>-75.150331100000002</v>
      </c>
      <c r="F6293" t="s">
        <v>21583</v>
      </c>
      <c r="G6293">
        <v>260</v>
      </c>
      <c r="H6293">
        <v>4</v>
      </c>
      <c r="I6293" t="s">
        <v>21584</v>
      </c>
      <c r="J6293">
        <v>5</v>
      </c>
      <c r="K6293" t="s">
        <v>21585</v>
      </c>
      <c r="L6293" t="s">
        <v>21586</v>
      </c>
      <c r="M6293" t="s">
        <v>21587</v>
      </c>
      <c r="N6293" t="s">
        <v>21588</v>
      </c>
      <c r="O6293" t="s">
        <v>21589</v>
      </c>
      <c r="P6293" t="s">
        <v>21590</v>
      </c>
    </row>
    <row r="6294" spans="1:16" x14ac:dyDescent="0.3">
      <c r="A6294" t="s">
        <v>21582</v>
      </c>
      <c r="B6294" t="s">
        <v>10629</v>
      </c>
      <c r="C6294" t="s">
        <v>14</v>
      </c>
      <c r="D6294">
        <v>39.941385099999998</v>
      </c>
      <c r="E6294">
        <v>-75.150331100000002</v>
      </c>
      <c r="F6294" t="s">
        <v>21583</v>
      </c>
      <c r="G6294">
        <v>260</v>
      </c>
      <c r="H6294">
        <v>4</v>
      </c>
      <c r="I6294" t="s">
        <v>21591</v>
      </c>
      <c r="J6294">
        <v>5</v>
      </c>
      <c r="K6294" t="s">
        <v>21592</v>
      </c>
      <c r="L6294" t="s">
        <v>21593</v>
      </c>
    </row>
    <row r="6295" spans="1:16" x14ac:dyDescent="0.3">
      <c r="A6295" t="s">
        <v>21582</v>
      </c>
      <c r="B6295" t="s">
        <v>10629</v>
      </c>
      <c r="C6295" t="s">
        <v>14</v>
      </c>
      <c r="D6295">
        <v>39.941385099999998</v>
      </c>
      <c r="E6295">
        <v>-75.150331100000002</v>
      </c>
      <c r="F6295" t="s">
        <v>21583</v>
      </c>
      <c r="G6295">
        <v>260</v>
      </c>
      <c r="H6295">
        <v>4</v>
      </c>
      <c r="I6295" t="s">
        <v>21594</v>
      </c>
      <c r="J6295">
        <v>5</v>
      </c>
      <c r="L6295" t="s">
        <v>21595</v>
      </c>
    </row>
    <row r="6296" spans="1:16" x14ac:dyDescent="0.3">
      <c r="A6296" t="s">
        <v>21582</v>
      </c>
      <c r="B6296" t="s">
        <v>10629</v>
      </c>
      <c r="C6296" t="s">
        <v>14</v>
      </c>
      <c r="D6296">
        <v>39.941385099999998</v>
      </c>
      <c r="E6296">
        <v>-75.150331100000002</v>
      </c>
      <c r="F6296" t="s">
        <v>21583</v>
      </c>
      <c r="G6296">
        <v>260</v>
      </c>
      <c r="H6296">
        <v>4</v>
      </c>
      <c r="I6296" t="s">
        <v>21596</v>
      </c>
      <c r="J6296">
        <v>4</v>
      </c>
      <c r="K6296" t="s">
        <v>21597</v>
      </c>
      <c r="L6296" t="s">
        <v>21598</v>
      </c>
    </row>
    <row r="6297" spans="1:16" x14ac:dyDescent="0.3">
      <c r="A6297" t="s">
        <v>21582</v>
      </c>
      <c r="B6297" t="s">
        <v>10629</v>
      </c>
      <c r="C6297" t="s">
        <v>14</v>
      </c>
      <c r="D6297">
        <v>39.941385099999998</v>
      </c>
      <c r="E6297">
        <v>-75.150331100000002</v>
      </c>
      <c r="F6297" t="s">
        <v>21583</v>
      </c>
      <c r="G6297">
        <v>260</v>
      </c>
      <c r="H6297">
        <v>4</v>
      </c>
      <c r="I6297" t="s">
        <v>21599</v>
      </c>
      <c r="J6297">
        <v>2</v>
      </c>
      <c r="K6297" t="s">
        <v>21600</v>
      </c>
      <c r="L6297" t="s">
        <v>21601</v>
      </c>
    </row>
    <row r="6298" spans="1:16" x14ac:dyDescent="0.3">
      <c r="A6298" t="s">
        <v>21582</v>
      </c>
      <c r="B6298" t="s">
        <v>10629</v>
      </c>
      <c r="C6298" t="s">
        <v>14</v>
      </c>
      <c r="D6298">
        <v>39.941385099999998</v>
      </c>
      <c r="E6298">
        <v>-75.150331100000002</v>
      </c>
      <c r="F6298" t="s">
        <v>21583</v>
      </c>
      <c r="G6298">
        <v>260</v>
      </c>
      <c r="H6298">
        <v>4</v>
      </c>
      <c r="I6298" t="s">
        <v>21602</v>
      </c>
      <c r="J6298">
        <v>5</v>
      </c>
      <c r="K6298" t="s">
        <v>21603</v>
      </c>
      <c r="L6298" t="s">
        <v>21166</v>
      </c>
    </row>
    <row r="6299" spans="1:16" x14ac:dyDescent="0.3">
      <c r="A6299" t="s">
        <v>21582</v>
      </c>
      <c r="B6299" t="s">
        <v>10629</v>
      </c>
      <c r="C6299" t="s">
        <v>14</v>
      </c>
      <c r="D6299">
        <v>39.941385099999998</v>
      </c>
      <c r="E6299">
        <v>-75.150331100000002</v>
      </c>
      <c r="F6299" t="s">
        <v>21583</v>
      </c>
      <c r="G6299">
        <v>260</v>
      </c>
      <c r="H6299">
        <v>4</v>
      </c>
      <c r="I6299" t="s">
        <v>21604</v>
      </c>
      <c r="J6299">
        <v>5</v>
      </c>
      <c r="K6299" t="s">
        <v>21605</v>
      </c>
      <c r="L6299" t="s">
        <v>21606</v>
      </c>
    </row>
    <row r="6300" spans="1:16" x14ac:dyDescent="0.3">
      <c r="A6300" t="s">
        <v>21582</v>
      </c>
      <c r="B6300" t="s">
        <v>10629</v>
      </c>
      <c r="C6300" t="s">
        <v>14</v>
      </c>
      <c r="D6300">
        <v>39.941385099999998</v>
      </c>
      <c r="E6300">
        <v>-75.150331100000002</v>
      </c>
      <c r="F6300" t="s">
        <v>21583</v>
      </c>
      <c r="G6300">
        <v>260</v>
      </c>
      <c r="H6300">
        <v>4</v>
      </c>
      <c r="I6300" t="s">
        <v>21607</v>
      </c>
      <c r="J6300">
        <v>5</v>
      </c>
      <c r="K6300" t="s">
        <v>21608</v>
      </c>
      <c r="L6300" t="s">
        <v>21609</v>
      </c>
    </row>
    <row r="6301" spans="1:16" x14ac:dyDescent="0.3">
      <c r="A6301" t="s">
        <v>21582</v>
      </c>
      <c r="B6301" t="s">
        <v>10629</v>
      </c>
      <c r="C6301" t="s">
        <v>14</v>
      </c>
      <c r="D6301">
        <v>39.941385099999998</v>
      </c>
      <c r="E6301">
        <v>-75.150331100000002</v>
      </c>
      <c r="F6301" t="s">
        <v>21583</v>
      </c>
      <c r="G6301">
        <v>260</v>
      </c>
      <c r="H6301">
        <v>4</v>
      </c>
      <c r="I6301" t="s">
        <v>21610</v>
      </c>
      <c r="J6301">
        <v>4</v>
      </c>
      <c r="K6301" t="s">
        <v>21611</v>
      </c>
      <c r="L6301" t="s">
        <v>11766</v>
      </c>
    </row>
    <row r="6302" spans="1:16" x14ac:dyDescent="0.3">
      <c r="A6302" t="s">
        <v>21582</v>
      </c>
      <c r="B6302" t="s">
        <v>10629</v>
      </c>
      <c r="C6302" t="s">
        <v>14</v>
      </c>
      <c r="D6302">
        <v>39.941385099999998</v>
      </c>
      <c r="E6302">
        <v>-75.150331100000002</v>
      </c>
      <c r="F6302" t="s">
        <v>21583</v>
      </c>
      <c r="G6302">
        <v>260</v>
      </c>
      <c r="H6302">
        <v>4</v>
      </c>
      <c r="I6302" t="s">
        <v>21612</v>
      </c>
      <c r="J6302">
        <v>5</v>
      </c>
      <c r="L6302" t="s">
        <v>21593</v>
      </c>
    </row>
    <row r="6303" spans="1:16" x14ac:dyDescent="0.3">
      <c r="A6303" t="s">
        <v>21613</v>
      </c>
      <c r="B6303" t="s">
        <v>11588</v>
      </c>
      <c r="C6303" t="s">
        <v>14</v>
      </c>
      <c r="D6303">
        <v>40.035936924799998</v>
      </c>
      <c r="E6303">
        <v>-75.107954231999997</v>
      </c>
      <c r="F6303" t="s">
        <v>21614</v>
      </c>
      <c r="G6303">
        <v>259</v>
      </c>
      <c r="H6303">
        <v>3.5</v>
      </c>
      <c r="I6303" t="s">
        <v>21615</v>
      </c>
      <c r="J6303">
        <v>5</v>
      </c>
      <c r="K6303" t="s">
        <v>21616</v>
      </c>
      <c r="L6303" t="s">
        <v>21617</v>
      </c>
    </row>
    <row r="6304" spans="1:16" x14ac:dyDescent="0.3">
      <c r="A6304" t="s">
        <v>21613</v>
      </c>
      <c r="B6304" t="s">
        <v>11588</v>
      </c>
      <c r="C6304" t="s">
        <v>14</v>
      </c>
      <c r="D6304">
        <v>40.035936924799998</v>
      </c>
      <c r="E6304">
        <v>-75.107954231999997</v>
      </c>
      <c r="F6304" t="s">
        <v>21614</v>
      </c>
      <c r="G6304">
        <v>259</v>
      </c>
      <c r="H6304">
        <v>3.5</v>
      </c>
      <c r="I6304" t="s">
        <v>21618</v>
      </c>
      <c r="J6304">
        <v>1</v>
      </c>
      <c r="K6304" t="s">
        <v>21619</v>
      </c>
      <c r="L6304" t="s">
        <v>21620</v>
      </c>
    </row>
    <row r="6305" spans="1:12" x14ac:dyDescent="0.3">
      <c r="A6305" t="s">
        <v>21613</v>
      </c>
      <c r="B6305" t="s">
        <v>11588</v>
      </c>
      <c r="C6305" t="s">
        <v>14</v>
      </c>
      <c r="D6305">
        <v>40.035936924799998</v>
      </c>
      <c r="E6305">
        <v>-75.107954231999997</v>
      </c>
      <c r="F6305" t="s">
        <v>21614</v>
      </c>
      <c r="G6305">
        <v>259</v>
      </c>
      <c r="H6305">
        <v>3.5</v>
      </c>
      <c r="I6305" t="s">
        <v>21621</v>
      </c>
      <c r="J6305">
        <v>5</v>
      </c>
      <c r="K6305" t="s">
        <v>21622</v>
      </c>
      <c r="L6305" t="s">
        <v>21623</v>
      </c>
    </row>
    <row r="6306" spans="1:12" x14ac:dyDescent="0.3">
      <c r="A6306" t="s">
        <v>21613</v>
      </c>
      <c r="B6306" t="s">
        <v>11588</v>
      </c>
      <c r="C6306" t="s">
        <v>14</v>
      </c>
      <c r="D6306">
        <v>40.035936924799998</v>
      </c>
      <c r="E6306">
        <v>-75.107954231999997</v>
      </c>
      <c r="F6306" t="s">
        <v>21614</v>
      </c>
      <c r="G6306">
        <v>259</v>
      </c>
      <c r="H6306">
        <v>3.5</v>
      </c>
      <c r="I6306" t="s">
        <v>21624</v>
      </c>
      <c r="J6306">
        <v>4</v>
      </c>
      <c r="K6306" t="s">
        <v>21625</v>
      </c>
      <c r="L6306" t="s">
        <v>21626</v>
      </c>
    </row>
    <row r="6307" spans="1:12" x14ac:dyDescent="0.3">
      <c r="A6307" t="s">
        <v>21613</v>
      </c>
      <c r="B6307" t="s">
        <v>11588</v>
      </c>
      <c r="C6307" t="s">
        <v>14</v>
      </c>
      <c r="D6307">
        <v>40.035936924799998</v>
      </c>
      <c r="E6307">
        <v>-75.107954231999997</v>
      </c>
      <c r="F6307" t="s">
        <v>21614</v>
      </c>
      <c r="G6307">
        <v>259</v>
      </c>
      <c r="H6307">
        <v>3.5</v>
      </c>
      <c r="I6307" t="s">
        <v>21627</v>
      </c>
      <c r="J6307">
        <v>1</v>
      </c>
      <c r="L6307" t="s">
        <v>21628</v>
      </c>
    </row>
    <row r="6308" spans="1:12" x14ac:dyDescent="0.3">
      <c r="A6308" t="s">
        <v>21613</v>
      </c>
      <c r="B6308" t="s">
        <v>11588</v>
      </c>
      <c r="C6308" t="s">
        <v>14</v>
      </c>
      <c r="D6308">
        <v>40.035936924799998</v>
      </c>
      <c r="E6308">
        <v>-75.107954231999997</v>
      </c>
      <c r="F6308" t="s">
        <v>21614</v>
      </c>
      <c r="G6308">
        <v>259</v>
      </c>
      <c r="H6308">
        <v>3.5</v>
      </c>
      <c r="I6308" t="s">
        <v>21629</v>
      </c>
      <c r="J6308">
        <v>5</v>
      </c>
      <c r="K6308" t="s">
        <v>21630</v>
      </c>
      <c r="L6308" t="s">
        <v>21631</v>
      </c>
    </row>
    <row r="6309" spans="1:12" x14ac:dyDescent="0.3">
      <c r="A6309" t="s">
        <v>21613</v>
      </c>
      <c r="B6309" t="s">
        <v>11588</v>
      </c>
      <c r="C6309" t="s">
        <v>14</v>
      </c>
      <c r="D6309">
        <v>40.035936924799998</v>
      </c>
      <c r="E6309">
        <v>-75.107954231999997</v>
      </c>
      <c r="F6309" t="s">
        <v>21614</v>
      </c>
      <c r="G6309">
        <v>259</v>
      </c>
      <c r="H6309">
        <v>3.5</v>
      </c>
      <c r="I6309" t="s">
        <v>21632</v>
      </c>
      <c r="J6309">
        <v>5</v>
      </c>
      <c r="K6309" t="s">
        <v>21633</v>
      </c>
      <c r="L6309" t="s">
        <v>21634</v>
      </c>
    </row>
    <row r="6310" spans="1:12" x14ac:dyDescent="0.3">
      <c r="A6310" t="s">
        <v>21613</v>
      </c>
      <c r="B6310" t="s">
        <v>11588</v>
      </c>
      <c r="C6310" t="s">
        <v>14</v>
      </c>
      <c r="D6310">
        <v>40.035936924799998</v>
      </c>
      <c r="E6310">
        <v>-75.107954231999997</v>
      </c>
      <c r="F6310" t="s">
        <v>21614</v>
      </c>
      <c r="G6310">
        <v>259</v>
      </c>
      <c r="H6310">
        <v>3.5</v>
      </c>
      <c r="I6310" t="s">
        <v>21635</v>
      </c>
      <c r="J6310">
        <v>1</v>
      </c>
      <c r="K6310" t="s">
        <v>21636</v>
      </c>
      <c r="L6310" t="s">
        <v>21637</v>
      </c>
    </row>
    <row r="6311" spans="1:12" x14ac:dyDescent="0.3">
      <c r="A6311" t="s">
        <v>21613</v>
      </c>
      <c r="B6311" t="s">
        <v>11588</v>
      </c>
      <c r="C6311" t="s">
        <v>14</v>
      </c>
      <c r="D6311">
        <v>40.035936924799998</v>
      </c>
      <c r="E6311">
        <v>-75.107954231999997</v>
      </c>
      <c r="F6311" t="s">
        <v>21614</v>
      </c>
      <c r="G6311">
        <v>259</v>
      </c>
      <c r="H6311">
        <v>3.5</v>
      </c>
      <c r="I6311" t="s">
        <v>21638</v>
      </c>
      <c r="J6311">
        <v>4</v>
      </c>
      <c r="K6311" t="s">
        <v>21639</v>
      </c>
      <c r="L6311" t="s">
        <v>21640</v>
      </c>
    </row>
    <row r="6312" spans="1:12" x14ac:dyDescent="0.3">
      <c r="A6312" t="s">
        <v>21613</v>
      </c>
      <c r="B6312" t="s">
        <v>11588</v>
      </c>
      <c r="C6312" t="s">
        <v>14</v>
      </c>
      <c r="D6312">
        <v>40.035936924799998</v>
      </c>
      <c r="E6312">
        <v>-75.107954231999997</v>
      </c>
      <c r="F6312" t="s">
        <v>21614</v>
      </c>
      <c r="G6312">
        <v>259</v>
      </c>
      <c r="H6312">
        <v>3.5</v>
      </c>
      <c r="I6312" t="s">
        <v>21641</v>
      </c>
      <c r="J6312">
        <v>3</v>
      </c>
      <c r="K6312" t="s">
        <v>21642</v>
      </c>
      <c r="L6312" t="s">
        <v>21643</v>
      </c>
    </row>
    <row r="6313" spans="1:12" x14ac:dyDescent="0.3">
      <c r="A6313" t="s">
        <v>21644</v>
      </c>
      <c r="B6313" t="s">
        <v>21645</v>
      </c>
      <c r="C6313" t="s">
        <v>14</v>
      </c>
      <c r="D6313">
        <v>39.9244658</v>
      </c>
      <c r="E6313">
        <v>-75.1793069</v>
      </c>
      <c r="F6313" t="s">
        <v>21646</v>
      </c>
      <c r="G6313">
        <v>258</v>
      </c>
      <c r="H6313">
        <v>4.5</v>
      </c>
      <c r="I6313" t="s">
        <v>21647</v>
      </c>
      <c r="J6313">
        <v>4</v>
      </c>
      <c r="L6313" t="s">
        <v>21648</v>
      </c>
    </row>
    <row r="6314" spans="1:12" x14ac:dyDescent="0.3">
      <c r="A6314" t="s">
        <v>21644</v>
      </c>
      <c r="B6314" t="s">
        <v>21645</v>
      </c>
      <c r="C6314" t="s">
        <v>14</v>
      </c>
      <c r="D6314">
        <v>39.9244658</v>
      </c>
      <c r="E6314">
        <v>-75.1793069</v>
      </c>
      <c r="F6314" t="s">
        <v>21646</v>
      </c>
      <c r="G6314">
        <v>258</v>
      </c>
      <c r="H6314">
        <v>4.5</v>
      </c>
      <c r="I6314" t="s">
        <v>21649</v>
      </c>
      <c r="J6314">
        <v>5</v>
      </c>
      <c r="L6314" t="s">
        <v>21650</v>
      </c>
    </row>
    <row r="6315" spans="1:12" x14ac:dyDescent="0.3">
      <c r="A6315" t="s">
        <v>21644</v>
      </c>
      <c r="B6315" t="s">
        <v>21645</v>
      </c>
      <c r="C6315" t="s">
        <v>14</v>
      </c>
      <c r="D6315">
        <v>39.9244658</v>
      </c>
      <c r="E6315">
        <v>-75.1793069</v>
      </c>
      <c r="F6315" t="s">
        <v>21646</v>
      </c>
      <c r="G6315">
        <v>258</v>
      </c>
      <c r="H6315">
        <v>4.5</v>
      </c>
      <c r="I6315" t="s">
        <v>21651</v>
      </c>
      <c r="J6315">
        <v>5</v>
      </c>
      <c r="K6315" t="s">
        <v>21652</v>
      </c>
      <c r="L6315" t="s">
        <v>19122</v>
      </c>
    </row>
    <row r="6316" spans="1:12" x14ac:dyDescent="0.3">
      <c r="A6316" t="s">
        <v>21644</v>
      </c>
      <c r="B6316" t="s">
        <v>21645</v>
      </c>
      <c r="C6316" t="s">
        <v>14</v>
      </c>
      <c r="D6316">
        <v>39.9244658</v>
      </c>
      <c r="E6316">
        <v>-75.1793069</v>
      </c>
      <c r="F6316" t="s">
        <v>21646</v>
      </c>
      <c r="G6316">
        <v>258</v>
      </c>
      <c r="H6316">
        <v>4.5</v>
      </c>
      <c r="I6316" t="s">
        <v>21653</v>
      </c>
      <c r="J6316">
        <v>5</v>
      </c>
      <c r="L6316" t="s">
        <v>21654</v>
      </c>
    </row>
    <row r="6317" spans="1:12" x14ac:dyDescent="0.3">
      <c r="A6317" t="s">
        <v>21644</v>
      </c>
      <c r="B6317" t="s">
        <v>21645</v>
      </c>
      <c r="C6317" t="s">
        <v>14</v>
      </c>
      <c r="D6317">
        <v>39.9244658</v>
      </c>
      <c r="E6317">
        <v>-75.1793069</v>
      </c>
      <c r="F6317" t="s">
        <v>21646</v>
      </c>
      <c r="G6317">
        <v>258</v>
      </c>
      <c r="H6317">
        <v>4.5</v>
      </c>
      <c r="I6317" t="s">
        <v>21655</v>
      </c>
      <c r="J6317">
        <v>5</v>
      </c>
      <c r="K6317" t="s">
        <v>21656</v>
      </c>
      <c r="L6317" t="s">
        <v>21657</v>
      </c>
    </row>
    <row r="6318" spans="1:12" x14ac:dyDescent="0.3">
      <c r="A6318" t="s">
        <v>21644</v>
      </c>
      <c r="B6318" t="s">
        <v>21645</v>
      </c>
      <c r="C6318" t="s">
        <v>14</v>
      </c>
      <c r="D6318">
        <v>39.9244658</v>
      </c>
      <c r="E6318">
        <v>-75.1793069</v>
      </c>
      <c r="F6318" t="s">
        <v>21646</v>
      </c>
      <c r="G6318">
        <v>258</v>
      </c>
      <c r="H6318">
        <v>4.5</v>
      </c>
      <c r="I6318" t="s">
        <v>21658</v>
      </c>
      <c r="J6318">
        <v>5</v>
      </c>
      <c r="K6318" t="s">
        <v>21659</v>
      </c>
      <c r="L6318" t="s">
        <v>21660</v>
      </c>
    </row>
    <row r="6319" spans="1:12" x14ac:dyDescent="0.3">
      <c r="A6319" t="s">
        <v>21644</v>
      </c>
      <c r="B6319" t="s">
        <v>21645</v>
      </c>
      <c r="C6319" t="s">
        <v>14</v>
      </c>
      <c r="D6319">
        <v>39.9244658</v>
      </c>
      <c r="E6319">
        <v>-75.1793069</v>
      </c>
      <c r="F6319" t="s">
        <v>21646</v>
      </c>
      <c r="G6319">
        <v>258</v>
      </c>
      <c r="H6319">
        <v>4.5</v>
      </c>
      <c r="I6319" t="s">
        <v>21661</v>
      </c>
      <c r="J6319">
        <v>5</v>
      </c>
      <c r="K6319" t="s">
        <v>21662</v>
      </c>
      <c r="L6319" t="s">
        <v>21663</v>
      </c>
    </row>
    <row r="6320" spans="1:12" x14ac:dyDescent="0.3">
      <c r="A6320" t="s">
        <v>21644</v>
      </c>
      <c r="B6320" t="s">
        <v>21645</v>
      </c>
      <c r="C6320" t="s">
        <v>14</v>
      </c>
      <c r="D6320">
        <v>39.9244658</v>
      </c>
      <c r="E6320">
        <v>-75.1793069</v>
      </c>
      <c r="F6320" t="s">
        <v>21646</v>
      </c>
      <c r="G6320">
        <v>258</v>
      </c>
      <c r="H6320">
        <v>4.5</v>
      </c>
      <c r="I6320" t="s">
        <v>21664</v>
      </c>
      <c r="J6320">
        <v>5</v>
      </c>
      <c r="K6320" t="s">
        <v>21665</v>
      </c>
      <c r="L6320" t="s">
        <v>21666</v>
      </c>
    </row>
    <row r="6321" spans="1:22" x14ac:dyDescent="0.3">
      <c r="A6321" t="s">
        <v>21644</v>
      </c>
      <c r="B6321" t="s">
        <v>21645</v>
      </c>
      <c r="C6321" t="s">
        <v>14</v>
      </c>
      <c r="D6321">
        <v>39.9244658</v>
      </c>
      <c r="E6321">
        <v>-75.1793069</v>
      </c>
      <c r="F6321" t="s">
        <v>21646</v>
      </c>
      <c r="G6321">
        <v>258</v>
      </c>
      <c r="H6321">
        <v>4.5</v>
      </c>
      <c r="I6321" t="s">
        <v>21667</v>
      </c>
      <c r="J6321">
        <v>4</v>
      </c>
      <c r="K6321" t="s">
        <v>21668</v>
      </c>
      <c r="L6321" t="s">
        <v>21669</v>
      </c>
      <c r="M6321" t="s">
        <v>21670</v>
      </c>
      <c r="N6321" t="s">
        <v>21671</v>
      </c>
      <c r="O6321" t="s">
        <v>21672</v>
      </c>
      <c r="P6321" t="s">
        <v>21673</v>
      </c>
      <c r="Q6321" t="s">
        <v>21674</v>
      </c>
      <c r="R6321" t="s">
        <v>21675</v>
      </c>
      <c r="S6321" t="s">
        <v>21676</v>
      </c>
      <c r="T6321" t="s">
        <v>21677</v>
      </c>
      <c r="U6321" t="s">
        <v>21678</v>
      </c>
      <c r="V6321" t="s">
        <v>21679</v>
      </c>
    </row>
    <row r="6322" spans="1:22" x14ac:dyDescent="0.3">
      <c r="A6322" t="s">
        <v>21644</v>
      </c>
      <c r="B6322" t="s">
        <v>21645</v>
      </c>
      <c r="C6322" t="s">
        <v>14</v>
      </c>
      <c r="D6322">
        <v>39.9244658</v>
      </c>
      <c r="E6322">
        <v>-75.1793069</v>
      </c>
      <c r="F6322" t="s">
        <v>21646</v>
      </c>
      <c r="G6322">
        <v>258</v>
      </c>
      <c r="H6322">
        <v>4.5</v>
      </c>
      <c r="I6322" t="s">
        <v>21680</v>
      </c>
      <c r="J6322">
        <v>5</v>
      </c>
      <c r="K6322" t="s">
        <v>21681</v>
      </c>
      <c r="L6322" t="s">
        <v>16803</v>
      </c>
    </row>
    <row r="6323" spans="1:22" x14ac:dyDescent="0.3">
      <c r="A6323" t="s">
        <v>21682</v>
      </c>
      <c r="B6323" t="s">
        <v>10023</v>
      </c>
      <c r="C6323" t="s">
        <v>14</v>
      </c>
      <c r="D6323">
        <v>39.950571807700001</v>
      </c>
      <c r="E6323">
        <v>-75.165792960900006</v>
      </c>
      <c r="F6323" t="s">
        <v>21683</v>
      </c>
      <c r="G6323">
        <v>258</v>
      </c>
      <c r="H6323">
        <v>3</v>
      </c>
      <c r="I6323" t="s">
        <v>21684</v>
      </c>
      <c r="J6323">
        <v>2</v>
      </c>
      <c r="K6323" t="s">
        <v>21685</v>
      </c>
      <c r="L6323" t="e">
        <f>-dnERQYQCDVZFMMuh7bBDg</f>
        <v>#NAME?</v>
      </c>
    </row>
    <row r="6324" spans="1:22" x14ac:dyDescent="0.3">
      <c r="A6324" t="s">
        <v>21682</v>
      </c>
      <c r="B6324" t="s">
        <v>10023</v>
      </c>
      <c r="C6324" t="s">
        <v>14</v>
      </c>
      <c r="D6324">
        <v>39.950571807700001</v>
      </c>
      <c r="E6324">
        <v>-75.165792960900006</v>
      </c>
      <c r="F6324" t="s">
        <v>21683</v>
      </c>
      <c r="G6324">
        <v>258</v>
      </c>
      <c r="H6324">
        <v>3</v>
      </c>
      <c r="I6324" t="s">
        <v>21686</v>
      </c>
      <c r="J6324">
        <v>4</v>
      </c>
      <c r="K6324" t="s">
        <v>21687</v>
      </c>
      <c r="L6324" t="s">
        <v>21688</v>
      </c>
    </row>
    <row r="6325" spans="1:22" x14ac:dyDescent="0.3">
      <c r="A6325" t="s">
        <v>21682</v>
      </c>
      <c r="B6325" t="s">
        <v>10023</v>
      </c>
      <c r="C6325" t="s">
        <v>14</v>
      </c>
      <c r="D6325">
        <v>39.950571807700001</v>
      </c>
      <c r="E6325">
        <v>-75.165792960900006</v>
      </c>
      <c r="F6325" t="s">
        <v>21683</v>
      </c>
      <c r="G6325">
        <v>258</v>
      </c>
      <c r="H6325">
        <v>3</v>
      </c>
      <c r="I6325" t="s">
        <v>21689</v>
      </c>
      <c r="J6325">
        <v>4</v>
      </c>
      <c r="L6325" t="s">
        <v>3115</v>
      </c>
    </row>
    <row r="6326" spans="1:22" x14ac:dyDescent="0.3">
      <c r="A6326" t="s">
        <v>21682</v>
      </c>
      <c r="B6326" t="s">
        <v>10023</v>
      </c>
      <c r="C6326" t="s">
        <v>14</v>
      </c>
      <c r="D6326">
        <v>39.950571807700001</v>
      </c>
      <c r="E6326">
        <v>-75.165792960900006</v>
      </c>
      <c r="F6326" t="s">
        <v>21683</v>
      </c>
      <c r="G6326">
        <v>258</v>
      </c>
      <c r="H6326">
        <v>3</v>
      </c>
      <c r="I6326" t="s">
        <v>21690</v>
      </c>
      <c r="J6326">
        <v>1</v>
      </c>
      <c r="K6326" t="s">
        <v>21691</v>
      </c>
      <c r="L6326" t="s">
        <v>21692</v>
      </c>
    </row>
    <row r="6327" spans="1:22" x14ac:dyDescent="0.3">
      <c r="A6327" t="s">
        <v>21682</v>
      </c>
      <c r="B6327" t="s">
        <v>10023</v>
      </c>
      <c r="C6327" t="s">
        <v>14</v>
      </c>
      <c r="D6327">
        <v>39.950571807700001</v>
      </c>
      <c r="E6327">
        <v>-75.165792960900006</v>
      </c>
      <c r="F6327" t="s">
        <v>21683</v>
      </c>
      <c r="G6327">
        <v>258</v>
      </c>
      <c r="H6327">
        <v>3</v>
      </c>
      <c r="I6327" t="s">
        <v>21693</v>
      </c>
      <c r="J6327">
        <v>1</v>
      </c>
      <c r="L6327" t="s">
        <v>21694</v>
      </c>
    </row>
    <row r="6328" spans="1:22" x14ac:dyDescent="0.3">
      <c r="A6328" t="s">
        <v>21682</v>
      </c>
      <c r="B6328" t="s">
        <v>10023</v>
      </c>
      <c r="C6328" t="s">
        <v>14</v>
      </c>
      <c r="D6328">
        <v>39.950571807700001</v>
      </c>
      <c r="E6328">
        <v>-75.165792960900006</v>
      </c>
      <c r="F6328" t="s">
        <v>21683</v>
      </c>
      <c r="G6328">
        <v>258</v>
      </c>
      <c r="H6328">
        <v>3</v>
      </c>
      <c r="I6328" t="s">
        <v>21695</v>
      </c>
      <c r="J6328">
        <v>4</v>
      </c>
      <c r="K6328" t="s">
        <v>21696</v>
      </c>
      <c r="L6328" t="s">
        <v>21697</v>
      </c>
    </row>
    <row r="6329" spans="1:22" x14ac:dyDescent="0.3">
      <c r="A6329" t="s">
        <v>21682</v>
      </c>
      <c r="B6329" t="s">
        <v>10023</v>
      </c>
      <c r="C6329" t="s">
        <v>14</v>
      </c>
      <c r="D6329">
        <v>39.950571807700001</v>
      </c>
      <c r="E6329">
        <v>-75.165792960900006</v>
      </c>
      <c r="F6329" t="s">
        <v>21683</v>
      </c>
      <c r="G6329">
        <v>258</v>
      </c>
      <c r="H6329">
        <v>3</v>
      </c>
      <c r="I6329" t="s">
        <v>21698</v>
      </c>
      <c r="J6329">
        <v>5</v>
      </c>
      <c r="K6329" t="s">
        <v>21699</v>
      </c>
      <c r="L6329" t="e">
        <f>-UhZug1L3pPr4dbWDPWcGg</f>
        <v>#NAME?</v>
      </c>
    </row>
    <row r="6330" spans="1:22" x14ac:dyDescent="0.3">
      <c r="A6330" t="s">
        <v>21682</v>
      </c>
      <c r="B6330" t="s">
        <v>10023</v>
      </c>
      <c r="C6330" t="s">
        <v>14</v>
      </c>
      <c r="D6330">
        <v>39.950571807700001</v>
      </c>
      <c r="E6330">
        <v>-75.165792960900006</v>
      </c>
      <c r="F6330" t="s">
        <v>21683</v>
      </c>
      <c r="G6330">
        <v>258</v>
      </c>
      <c r="H6330">
        <v>3</v>
      </c>
      <c r="I6330" t="s">
        <v>21700</v>
      </c>
      <c r="J6330">
        <v>5</v>
      </c>
      <c r="K6330" t="s">
        <v>21701</v>
      </c>
      <c r="L6330" t="s">
        <v>21702</v>
      </c>
    </row>
    <row r="6331" spans="1:22" x14ac:dyDescent="0.3">
      <c r="A6331" t="s">
        <v>21682</v>
      </c>
      <c r="B6331" t="s">
        <v>10023</v>
      </c>
      <c r="C6331" t="s">
        <v>14</v>
      </c>
      <c r="D6331">
        <v>39.950571807700001</v>
      </c>
      <c r="E6331">
        <v>-75.165792960900006</v>
      </c>
      <c r="F6331" t="s">
        <v>21683</v>
      </c>
      <c r="G6331">
        <v>258</v>
      </c>
      <c r="H6331">
        <v>3</v>
      </c>
      <c r="I6331" t="s">
        <v>21703</v>
      </c>
      <c r="J6331">
        <v>5</v>
      </c>
      <c r="K6331" t="s">
        <v>21704</v>
      </c>
      <c r="L6331" t="s">
        <v>18633</v>
      </c>
    </row>
    <row r="6332" spans="1:22" x14ac:dyDescent="0.3">
      <c r="A6332" t="s">
        <v>21682</v>
      </c>
      <c r="B6332" t="s">
        <v>10023</v>
      </c>
      <c r="C6332" t="s">
        <v>14</v>
      </c>
      <c r="D6332">
        <v>39.950571807700001</v>
      </c>
      <c r="E6332">
        <v>-75.165792960900006</v>
      </c>
      <c r="F6332" t="s">
        <v>21683</v>
      </c>
      <c r="G6332">
        <v>258</v>
      </c>
      <c r="H6332">
        <v>3</v>
      </c>
      <c r="I6332" t="s">
        <v>21705</v>
      </c>
      <c r="J6332">
        <v>5</v>
      </c>
      <c r="K6332" t="s">
        <v>21706</v>
      </c>
      <c r="L6332" t="s">
        <v>21707</v>
      </c>
    </row>
    <row r="6333" spans="1:22" x14ac:dyDescent="0.3">
      <c r="A6333" t="s">
        <v>21708</v>
      </c>
      <c r="B6333" t="s">
        <v>21709</v>
      </c>
      <c r="C6333" t="s">
        <v>14</v>
      </c>
      <c r="D6333">
        <v>39.948099999999997</v>
      </c>
      <c r="E6333">
        <v>-75.153561499999995</v>
      </c>
      <c r="F6333" t="s">
        <v>21710</v>
      </c>
      <c r="G6333">
        <v>258</v>
      </c>
      <c r="H6333">
        <v>3.5</v>
      </c>
      <c r="I6333" t="s">
        <v>21711</v>
      </c>
      <c r="J6333">
        <v>5</v>
      </c>
      <c r="K6333" t="s">
        <v>21712</v>
      </c>
      <c r="L6333" t="s">
        <v>21713</v>
      </c>
    </row>
    <row r="6334" spans="1:22" x14ac:dyDescent="0.3">
      <c r="A6334" t="s">
        <v>21708</v>
      </c>
      <c r="B6334" t="s">
        <v>21709</v>
      </c>
      <c r="C6334" t="s">
        <v>14</v>
      </c>
      <c r="D6334">
        <v>39.948099999999997</v>
      </c>
      <c r="E6334">
        <v>-75.153561499999995</v>
      </c>
      <c r="F6334" t="s">
        <v>21710</v>
      </c>
      <c r="G6334">
        <v>258</v>
      </c>
      <c r="H6334">
        <v>3.5</v>
      </c>
      <c r="I6334" t="s">
        <v>21714</v>
      </c>
      <c r="J6334">
        <v>5</v>
      </c>
      <c r="K6334" t="s">
        <v>21715</v>
      </c>
      <c r="L6334" t="s">
        <v>21716</v>
      </c>
    </row>
    <row r="6335" spans="1:22" x14ac:dyDescent="0.3">
      <c r="A6335" t="s">
        <v>21708</v>
      </c>
      <c r="B6335" t="s">
        <v>21709</v>
      </c>
      <c r="C6335" t="s">
        <v>14</v>
      </c>
      <c r="D6335">
        <v>39.948099999999997</v>
      </c>
      <c r="E6335">
        <v>-75.153561499999995</v>
      </c>
      <c r="F6335" t="s">
        <v>21710</v>
      </c>
      <c r="G6335">
        <v>258</v>
      </c>
      <c r="H6335">
        <v>3.5</v>
      </c>
      <c r="I6335" t="s">
        <v>21717</v>
      </c>
      <c r="J6335">
        <v>5</v>
      </c>
      <c r="K6335" t="s">
        <v>21718</v>
      </c>
      <c r="L6335" t="s">
        <v>21719</v>
      </c>
      <c r="M6335" t="s">
        <v>21720</v>
      </c>
      <c r="N6335" t="s">
        <v>21721</v>
      </c>
      <c r="O6335" t="s">
        <v>21722</v>
      </c>
      <c r="P6335" t="s">
        <v>21723</v>
      </c>
      <c r="Q6335" t="s">
        <v>21724</v>
      </c>
      <c r="R6335" t="s">
        <v>21725</v>
      </c>
      <c r="S6335" t="s">
        <v>21726</v>
      </c>
    </row>
    <row r="6336" spans="1:22" x14ac:dyDescent="0.3">
      <c r="A6336" t="s">
        <v>21708</v>
      </c>
      <c r="B6336" t="s">
        <v>21709</v>
      </c>
      <c r="C6336" t="s">
        <v>14</v>
      </c>
      <c r="D6336">
        <v>39.948099999999997</v>
      </c>
      <c r="E6336">
        <v>-75.153561499999995</v>
      </c>
      <c r="F6336" t="s">
        <v>21710</v>
      </c>
      <c r="G6336">
        <v>258</v>
      </c>
      <c r="H6336">
        <v>3.5</v>
      </c>
      <c r="I6336" t="s">
        <v>21727</v>
      </c>
      <c r="J6336">
        <v>3</v>
      </c>
      <c r="K6336" t="s">
        <v>21728</v>
      </c>
      <c r="L6336" t="s">
        <v>17942</v>
      </c>
    </row>
    <row r="6337" spans="1:12" x14ac:dyDescent="0.3">
      <c r="A6337" t="s">
        <v>21708</v>
      </c>
      <c r="B6337" t="s">
        <v>21709</v>
      </c>
      <c r="C6337" t="s">
        <v>14</v>
      </c>
      <c r="D6337">
        <v>39.948099999999997</v>
      </c>
      <c r="E6337">
        <v>-75.153561499999995</v>
      </c>
      <c r="F6337" t="s">
        <v>21710</v>
      </c>
      <c r="G6337">
        <v>258</v>
      </c>
      <c r="H6337">
        <v>3.5</v>
      </c>
      <c r="I6337" t="s">
        <v>21729</v>
      </c>
      <c r="J6337">
        <v>3</v>
      </c>
      <c r="K6337" t="s">
        <v>21730</v>
      </c>
      <c r="L6337" t="s">
        <v>2425</v>
      </c>
    </row>
    <row r="6338" spans="1:12" x14ac:dyDescent="0.3">
      <c r="A6338" t="s">
        <v>21708</v>
      </c>
      <c r="B6338" t="s">
        <v>21709</v>
      </c>
      <c r="C6338" t="s">
        <v>14</v>
      </c>
      <c r="D6338">
        <v>39.948099999999997</v>
      </c>
      <c r="E6338">
        <v>-75.153561499999995</v>
      </c>
      <c r="F6338" t="s">
        <v>21710</v>
      </c>
      <c r="G6338">
        <v>258</v>
      </c>
      <c r="H6338">
        <v>3.5</v>
      </c>
      <c r="I6338" t="s">
        <v>21731</v>
      </c>
      <c r="J6338">
        <v>5</v>
      </c>
      <c r="K6338" t="s">
        <v>21732</v>
      </c>
      <c r="L6338" t="s">
        <v>21733</v>
      </c>
    </row>
    <row r="6339" spans="1:12" x14ac:dyDescent="0.3">
      <c r="A6339" t="s">
        <v>21708</v>
      </c>
      <c r="B6339" t="s">
        <v>21709</v>
      </c>
      <c r="C6339" t="s">
        <v>14</v>
      </c>
      <c r="D6339">
        <v>39.948099999999997</v>
      </c>
      <c r="E6339">
        <v>-75.153561499999995</v>
      </c>
      <c r="F6339" t="s">
        <v>21710</v>
      </c>
      <c r="G6339">
        <v>258</v>
      </c>
      <c r="H6339">
        <v>3.5</v>
      </c>
      <c r="I6339" t="s">
        <v>21734</v>
      </c>
      <c r="J6339">
        <v>4</v>
      </c>
      <c r="K6339" t="s">
        <v>21735</v>
      </c>
      <c r="L6339" t="s">
        <v>21736</v>
      </c>
    </row>
    <row r="6340" spans="1:12" x14ac:dyDescent="0.3">
      <c r="A6340" t="s">
        <v>21708</v>
      </c>
      <c r="B6340" t="s">
        <v>21709</v>
      </c>
      <c r="C6340" t="s">
        <v>14</v>
      </c>
      <c r="D6340">
        <v>39.948099999999997</v>
      </c>
      <c r="E6340">
        <v>-75.153561499999995</v>
      </c>
      <c r="F6340" t="s">
        <v>21710</v>
      </c>
      <c r="G6340">
        <v>258</v>
      </c>
      <c r="H6340">
        <v>3.5</v>
      </c>
      <c r="I6340" t="s">
        <v>21737</v>
      </c>
      <c r="J6340">
        <v>4</v>
      </c>
      <c r="K6340" t="s">
        <v>21738</v>
      </c>
      <c r="L6340" t="s">
        <v>21739</v>
      </c>
    </row>
    <row r="6341" spans="1:12" x14ac:dyDescent="0.3">
      <c r="A6341" t="s">
        <v>21708</v>
      </c>
      <c r="B6341" t="s">
        <v>21709</v>
      </c>
      <c r="C6341" t="s">
        <v>14</v>
      </c>
      <c r="D6341">
        <v>39.948099999999997</v>
      </c>
      <c r="E6341">
        <v>-75.153561499999995</v>
      </c>
      <c r="F6341" t="s">
        <v>21710</v>
      </c>
      <c r="G6341">
        <v>258</v>
      </c>
      <c r="H6341">
        <v>3.5</v>
      </c>
      <c r="I6341" t="s">
        <v>21740</v>
      </c>
      <c r="J6341">
        <v>1</v>
      </c>
      <c r="K6341" t="s">
        <v>21741</v>
      </c>
      <c r="L6341" t="s">
        <v>21742</v>
      </c>
    </row>
    <row r="6342" spans="1:12" x14ac:dyDescent="0.3">
      <c r="A6342" t="s">
        <v>21708</v>
      </c>
      <c r="B6342" t="s">
        <v>21709</v>
      </c>
      <c r="C6342" t="s">
        <v>14</v>
      </c>
      <c r="D6342">
        <v>39.948099999999997</v>
      </c>
      <c r="E6342">
        <v>-75.153561499999995</v>
      </c>
      <c r="F6342" t="s">
        <v>21710</v>
      </c>
      <c r="G6342">
        <v>258</v>
      </c>
      <c r="H6342">
        <v>3.5</v>
      </c>
      <c r="I6342" t="s">
        <v>21743</v>
      </c>
      <c r="J6342">
        <v>3</v>
      </c>
      <c r="K6342" t="s">
        <v>21744</v>
      </c>
      <c r="L6342" t="s">
        <v>10276</v>
      </c>
    </row>
    <row r="6343" spans="1:12" x14ac:dyDescent="0.3">
      <c r="A6343" t="s">
        <v>21745</v>
      </c>
      <c r="B6343" t="s">
        <v>21746</v>
      </c>
      <c r="C6343" t="s">
        <v>14</v>
      </c>
      <c r="D6343">
        <v>39.94867722</v>
      </c>
      <c r="E6343">
        <v>-75.167414065499997</v>
      </c>
      <c r="F6343" t="s">
        <v>21747</v>
      </c>
      <c r="G6343">
        <v>258</v>
      </c>
      <c r="H6343">
        <v>3.5</v>
      </c>
      <c r="I6343" t="s">
        <v>21748</v>
      </c>
      <c r="J6343">
        <v>3</v>
      </c>
      <c r="K6343" t="s">
        <v>21749</v>
      </c>
      <c r="L6343" t="s">
        <v>513</v>
      </c>
    </row>
    <row r="6344" spans="1:12" x14ac:dyDescent="0.3">
      <c r="A6344" t="s">
        <v>21745</v>
      </c>
      <c r="B6344" t="s">
        <v>21746</v>
      </c>
      <c r="C6344" t="s">
        <v>14</v>
      </c>
      <c r="D6344">
        <v>39.94867722</v>
      </c>
      <c r="E6344">
        <v>-75.167414065499997</v>
      </c>
      <c r="F6344" t="s">
        <v>21747</v>
      </c>
      <c r="G6344">
        <v>258</v>
      </c>
      <c r="H6344">
        <v>3.5</v>
      </c>
      <c r="I6344" t="s">
        <v>21750</v>
      </c>
      <c r="J6344">
        <v>5</v>
      </c>
      <c r="K6344" t="s">
        <v>21751</v>
      </c>
      <c r="L6344" t="s">
        <v>21752</v>
      </c>
    </row>
    <row r="6345" spans="1:12" x14ac:dyDescent="0.3">
      <c r="A6345" t="s">
        <v>21745</v>
      </c>
      <c r="B6345" t="s">
        <v>21746</v>
      </c>
      <c r="C6345" t="s">
        <v>14</v>
      </c>
      <c r="D6345">
        <v>39.94867722</v>
      </c>
      <c r="E6345">
        <v>-75.167414065499997</v>
      </c>
      <c r="F6345" t="s">
        <v>21747</v>
      </c>
      <c r="G6345">
        <v>258</v>
      </c>
      <c r="H6345">
        <v>3.5</v>
      </c>
      <c r="I6345" t="s">
        <v>21753</v>
      </c>
      <c r="J6345">
        <v>3</v>
      </c>
      <c r="L6345" t="s">
        <v>21754</v>
      </c>
    </row>
    <row r="6346" spans="1:12" x14ac:dyDescent="0.3">
      <c r="A6346" t="s">
        <v>21745</v>
      </c>
      <c r="B6346" t="s">
        <v>21746</v>
      </c>
      <c r="C6346" t="s">
        <v>14</v>
      </c>
      <c r="D6346">
        <v>39.94867722</v>
      </c>
      <c r="E6346">
        <v>-75.167414065499997</v>
      </c>
      <c r="F6346" t="s">
        <v>21747</v>
      </c>
      <c r="G6346">
        <v>258</v>
      </c>
      <c r="H6346">
        <v>3.5</v>
      </c>
      <c r="I6346" t="s">
        <v>21755</v>
      </c>
      <c r="J6346">
        <v>5</v>
      </c>
      <c r="K6346" t="s">
        <v>21756</v>
      </c>
      <c r="L6346" t="s">
        <v>21757</v>
      </c>
    </row>
    <row r="6347" spans="1:12" x14ac:dyDescent="0.3">
      <c r="A6347" t="s">
        <v>21745</v>
      </c>
      <c r="B6347" t="s">
        <v>21746</v>
      </c>
      <c r="C6347" t="s">
        <v>14</v>
      </c>
      <c r="D6347">
        <v>39.94867722</v>
      </c>
      <c r="E6347">
        <v>-75.167414065499997</v>
      </c>
      <c r="F6347" t="s">
        <v>21747</v>
      </c>
      <c r="G6347">
        <v>258</v>
      </c>
      <c r="H6347">
        <v>3.5</v>
      </c>
      <c r="I6347" t="s">
        <v>21758</v>
      </c>
      <c r="J6347">
        <v>4</v>
      </c>
      <c r="K6347" t="s">
        <v>21759</v>
      </c>
      <c r="L6347" t="s">
        <v>21760</v>
      </c>
    </row>
    <row r="6348" spans="1:12" x14ac:dyDescent="0.3">
      <c r="A6348" t="s">
        <v>21745</v>
      </c>
      <c r="B6348" t="s">
        <v>21746</v>
      </c>
      <c r="C6348" t="s">
        <v>14</v>
      </c>
      <c r="D6348">
        <v>39.94867722</v>
      </c>
      <c r="E6348">
        <v>-75.167414065499997</v>
      </c>
      <c r="F6348" t="s">
        <v>21747</v>
      </c>
      <c r="G6348">
        <v>258</v>
      </c>
      <c r="H6348">
        <v>3.5</v>
      </c>
      <c r="I6348" t="s">
        <v>21761</v>
      </c>
      <c r="J6348">
        <v>5</v>
      </c>
      <c r="K6348" t="s">
        <v>21762</v>
      </c>
      <c r="L6348" t="s">
        <v>21763</v>
      </c>
    </row>
    <row r="6349" spans="1:12" x14ac:dyDescent="0.3">
      <c r="A6349" t="s">
        <v>21745</v>
      </c>
      <c r="B6349" t="s">
        <v>21746</v>
      </c>
      <c r="C6349" t="s">
        <v>14</v>
      </c>
      <c r="D6349">
        <v>39.94867722</v>
      </c>
      <c r="E6349">
        <v>-75.167414065499997</v>
      </c>
      <c r="F6349" t="s">
        <v>21747</v>
      </c>
      <c r="G6349">
        <v>258</v>
      </c>
      <c r="H6349">
        <v>3.5</v>
      </c>
      <c r="I6349" t="s">
        <v>21764</v>
      </c>
      <c r="J6349">
        <v>3</v>
      </c>
      <c r="L6349" t="s">
        <v>21765</v>
      </c>
    </row>
    <row r="6350" spans="1:12" x14ac:dyDescent="0.3">
      <c r="A6350" t="s">
        <v>21745</v>
      </c>
      <c r="B6350" t="s">
        <v>21746</v>
      </c>
      <c r="C6350" t="s">
        <v>14</v>
      </c>
      <c r="D6350">
        <v>39.94867722</v>
      </c>
      <c r="E6350">
        <v>-75.167414065499997</v>
      </c>
      <c r="F6350" t="s">
        <v>21747</v>
      </c>
      <c r="G6350">
        <v>258</v>
      </c>
      <c r="H6350">
        <v>3.5</v>
      </c>
      <c r="I6350" t="s">
        <v>21766</v>
      </c>
      <c r="J6350">
        <v>1</v>
      </c>
      <c r="K6350" t="s">
        <v>21767</v>
      </c>
      <c r="L6350" t="s">
        <v>21768</v>
      </c>
    </row>
    <row r="6351" spans="1:12" x14ac:dyDescent="0.3">
      <c r="A6351" t="s">
        <v>21745</v>
      </c>
      <c r="B6351" t="s">
        <v>21746</v>
      </c>
      <c r="C6351" t="s">
        <v>14</v>
      </c>
      <c r="D6351">
        <v>39.94867722</v>
      </c>
      <c r="E6351">
        <v>-75.167414065499997</v>
      </c>
      <c r="F6351" t="s">
        <v>21747</v>
      </c>
      <c r="G6351">
        <v>258</v>
      </c>
      <c r="H6351">
        <v>3.5</v>
      </c>
      <c r="I6351" t="s">
        <v>21769</v>
      </c>
      <c r="J6351">
        <v>1</v>
      </c>
      <c r="K6351" t="s">
        <v>21770</v>
      </c>
      <c r="L6351" t="s">
        <v>12083</v>
      </c>
    </row>
    <row r="6352" spans="1:12" x14ac:dyDescent="0.3">
      <c r="A6352" t="s">
        <v>21745</v>
      </c>
      <c r="B6352" t="s">
        <v>21746</v>
      </c>
      <c r="C6352" t="s">
        <v>14</v>
      </c>
      <c r="D6352">
        <v>39.94867722</v>
      </c>
      <c r="E6352">
        <v>-75.167414065499997</v>
      </c>
      <c r="F6352" t="s">
        <v>21747</v>
      </c>
      <c r="G6352">
        <v>258</v>
      </c>
      <c r="H6352">
        <v>3.5</v>
      </c>
      <c r="I6352" t="s">
        <v>21771</v>
      </c>
      <c r="J6352">
        <v>1</v>
      </c>
      <c r="K6352" t="s">
        <v>21772</v>
      </c>
      <c r="L6352" t="s">
        <v>21773</v>
      </c>
    </row>
    <row r="6353" spans="1:20" x14ac:dyDescent="0.3">
      <c r="A6353" t="s">
        <v>21774</v>
      </c>
      <c r="B6353" t="s">
        <v>21775</v>
      </c>
      <c r="C6353" t="s">
        <v>14</v>
      </c>
      <c r="D6353">
        <v>40.025314799999997</v>
      </c>
      <c r="E6353">
        <v>-75.211398799999998</v>
      </c>
      <c r="F6353" t="s">
        <v>21776</v>
      </c>
      <c r="G6353">
        <v>257</v>
      </c>
      <c r="H6353">
        <v>4.5</v>
      </c>
      <c r="I6353" t="s">
        <v>21777</v>
      </c>
      <c r="J6353">
        <v>2</v>
      </c>
      <c r="K6353" t="s">
        <v>21778</v>
      </c>
      <c r="L6353" t="s">
        <v>21779</v>
      </c>
      <c r="M6353" t="s">
        <v>21780</v>
      </c>
      <c r="N6353" t="s">
        <v>21781</v>
      </c>
      <c r="O6353" t="s">
        <v>21782</v>
      </c>
      <c r="P6353" t="s">
        <v>21783</v>
      </c>
      <c r="Q6353" t="s">
        <v>21784</v>
      </c>
      <c r="R6353" t="s">
        <v>21785</v>
      </c>
      <c r="S6353" t="s">
        <v>21786</v>
      </c>
      <c r="T6353" t="s">
        <v>21787</v>
      </c>
    </row>
    <row r="6354" spans="1:20" x14ac:dyDescent="0.3">
      <c r="A6354" t="s">
        <v>21774</v>
      </c>
      <c r="B6354" t="s">
        <v>21775</v>
      </c>
      <c r="C6354" t="s">
        <v>14</v>
      </c>
      <c r="D6354">
        <v>40.025314799999997</v>
      </c>
      <c r="E6354">
        <v>-75.211398799999998</v>
      </c>
      <c r="F6354" t="s">
        <v>21776</v>
      </c>
      <c r="G6354">
        <v>257</v>
      </c>
      <c r="H6354">
        <v>4.5</v>
      </c>
      <c r="I6354" t="s">
        <v>21788</v>
      </c>
      <c r="J6354">
        <v>4</v>
      </c>
      <c r="K6354" t="s">
        <v>21789</v>
      </c>
      <c r="L6354" t="s">
        <v>21790</v>
      </c>
    </row>
    <row r="6355" spans="1:20" x14ac:dyDescent="0.3">
      <c r="A6355" t="s">
        <v>21774</v>
      </c>
      <c r="B6355" t="s">
        <v>21775</v>
      </c>
      <c r="C6355" t="s">
        <v>14</v>
      </c>
      <c r="D6355">
        <v>40.025314799999997</v>
      </c>
      <c r="E6355">
        <v>-75.211398799999998</v>
      </c>
      <c r="F6355" t="s">
        <v>21776</v>
      </c>
      <c r="G6355">
        <v>257</v>
      </c>
      <c r="H6355">
        <v>4.5</v>
      </c>
      <c r="I6355" t="s">
        <v>21791</v>
      </c>
      <c r="J6355">
        <v>3</v>
      </c>
      <c r="L6355" t="s">
        <v>21792</v>
      </c>
    </row>
    <row r="6356" spans="1:20" x14ac:dyDescent="0.3">
      <c r="A6356" t="s">
        <v>21774</v>
      </c>
      <c r="B6356" t="s">
        <v>21775</v>
      </c>
      <c r="C6356" t="s">
        <v>14</v>
      </c>
      <c r="D6356">
        <v>40.025314799999997</v>
      </c>
      <c r="E6356">
        <v>-75.211398799999998</v>
      </c>
      <c r="F6356" t="s">
        <v>21776</v>
      </c>
      <c r="G6356">
        <v>257</v>
      </c>
      <c r="H6356">
        <v>4.5</v>
      </c>
      <c r="I6356" t="s">
        <v>21793</v>
      </c>
      <c r="J6356">
        <v>5</v>
      </c>
      <c r="K6356" t="s">
        <v>21794</v>
      </c>
      <c r="L6356" t="s">
        <v>21795</v>
      </c>
      <c r="M6356" t="s">
        <v>21796</v>
      </c>
    </row>
    <row r="6357" spans="1:20" x14ac:dyDescent="0.3">
      <c r="A6357" t="s">
        <v>21774</v>
      </c>
      <c r="B6357" t="s">
        <v>21775</v>
      </c>
      <c r="C6357" t="s">
        <v>14</v>
      </c>
      <c r="D6357">
        <v>40.025314799999997</v>
      </c>
      <c r="E6357">
        <v>-75.211398799999998</v>
      </c>
      <c r="F6357" t="s">
        <v>21776</v>
      </c>
      <c r="G6357">
        <v>257</v>
      </c>
      <c r="H6357">
        <v>4.5</v>
      </c>
      <c r="I6357" t="s">
        <v>21797</v>
      </c>
      <c r="J6357">
        <v>4</v>
      </c>
      <c r="K6357" t="s">
        <v>21798</v>
      </c>
      <c r="L6357" t="s">
        <v>21799</v>
      </c>
    </row>
    <row r="6358" spans="1:20" x14ac:dyDescent="0.3">
      <c r="A6358" t="s">
        <v>21774</v>
      </c>
      <c r="B6358" t="s">
        <v>21775</v>
      </c>
      <c r="C6358" t="s">
        <v>14</v>
      </c>
      <c r="D6358">
        <v>40.025314799999997</v>
      </c>
      <c r="E6358">
        <v>-75.211398799999998</v>
      </c>
      <c r="F6358" t="s">
        <v>21776</v>
      </c>
      <c r="G6358">
        <v>257</v>
      </c>
      <c r="H6358">
        <v>4.5</v>
      </c>
      <c r="I6358" t="s">
        <v>21800</v>
      </c>
      <c r="J6358">
        <v>5</v>
      </c>
      <c r="K6358" t="s">
        <v>21801</v>
      </c>
      <c r="L6358" t="s">
        <v>21802</v>
      </c>
    </row>
    <row r="6359" spans="1:20" x14ac:dyDescent="0.3">
      <c r="A6359" t="s">
        <v>21774</v>
      </c>
      <c r="B6359" t="s">
        <v>21775</v>
      </c>
      <c r="C6359" t="s">
        <v>14</v>
      </c>
      <c r="D6359">
        <v>40.025314799999997</v>
      </c>
      <c r="E6359">
        <v>-75.211398799999998</v>
      </c>
      <c r="F6359" t="s">
        <v>21776</v>
      </c>
      <c r="G6359">
        <v>257</v>
      </c>
      <c r="H6359">
        <v>4.5</v>
      </c>
      <c r="I6359" t="s">
        <v>21803</v>
      </c>
      <c r="J6359">
        <v>5</v>
      </c>
      <c r="K6359" t="s">
        <v>21804</v>
      </c>
      <c r="L6359" t="s">
        <v>21805</v>
      </c>
    </row>
    <row r="6360" spans="1:20" x14ac:dyDescent="0.3">
      <c r="A6360" t="s">
        <v>21774</v>
      </c>
      <c r="B6360" t="s">
        <v>21775</v>
      </c>
      <c r="C6360" t="s">
        <v>14</v>
      </c>
      <c r="D6360">
        <v>40.025314799999997</v>
      </c>
      <c r="E6360">
        <v>-75.211398799999998</v>
      </c>
      <c r="F6360" t="s">
        <v>21776</v>
      </c>
      <c r="G6360">
        <v>257</v>
      </c>
      <c r="H6360">
        <v>4.5</v>
      </c>
      <c r="I6360" t="s">
        <v>21806</v>
      </c>
      <c r="J6360">
        <v>3</v>
      </c>
      <c r="K6360" t="s">
        <v>21807</v>
      </c>
      <c r="L6360" t="s">
        <v>21808</v>
      </c>
    </row>
    <row r="6361" spans="1:20" x14ac:dyDescent="0.3">
      <c r="A6361" t="s">
        <v>21774</v>
      </c>
      <c r="B6361" t="s">
        <v>21775</v>
      </c>
      <c r="C6361" t="s">
        <v>14</v>
      </c>
      <c r="D6361">
        <v>40.025314799999997</v>
      </c>
      <c r="E6361">
        <v>-75.211398799999998</v>
      </c>
      <c r="F6361" t="s">
        <v>21776</v>
      </c>
      <c r="G6361">
        <v>257</v>
      </c>
      <c r="H6361">
        <v>4.5</v>
      </c>
      <c r="I6361" t="s">
        <v>21809</v>
      </c>
      <c r="J6361">
        <v>2</v>
      </c>
      <c r="K6361" t="s">
        <v>21810</v>
      </c>
      <c r="L6361" t="s">
        <v>21811</v>
      </c>
    </row>
    <row r="6362" spans="1:20" x14ac:dyDescent="0.3">
      <c r="A6362" t="s">
        <v>21774</v>
      </c>
      <c r="B6362" t="s">
        <v>21775</v>
      </c>
      <c r="C6362" t="s">
        <v>14</v>
      </c>
      <c r="D6362">
        <v>40.025314799999997</v>
      </c>
      <c r="E6362">
        <v>-75.211398799999998</v>
      </c>
      <c r="F6362" t="s">
        <v>21776</v>
      </c>
      <c r="G6362">
        <v>257</v>
      </c>
      <c r="H6362">
        <v>4.5</v>
      </c>
      <c r="I6362" t="s">
        <v>21812</v>
      </c>
      <c r="J6362">
        <v>4</v>
      </c>
      <c r="K6362" t="s">
        <v>21813</v>
      </c>
      <c r="L6362" t="s">
        <v>21814</v>
      </c>
    </row>
    <row r="6363" spans="1:20" x14ac:dyDescent="0.3">
      <c r="A6363" t="s">
        <v>21815</v>
      </c>
      <c r="B6363" t="s">
        <v>21816</v>
      </c>
      <c r="C6363" t="s">
        <v>14</v>
      </c>
      <c r="D6363">
        <v>39.942818000000003</v>
      </c>
      <c r="E6363">
        <v>-75.183322000000004</v>
      </c>
      <c r="F6363" t="s">
        <v>21817</v>
      </c>
      <c r="G6363">
        <v>257</v>
      </c>
      <c r="H6363">
        <v>4</v>
      </c>
      <c r="I6363" t="s">
        <v>21818</v>
      </c>
      <c r="J6363">
        <v>4</v>
      </c>
      <c r="K6363" t="s">
        <v>21819</v>
      </c>
      <c r="L6363" t="s">
        <v>21820</v>
      </c>
    </row>
    <row r="6364" spans="1:20" x14ac:dyDescent="0.3">
      <c r="A6364" t="s">
        <v>21815</v>
      </c>
      <c r="B6364" t="s">
        <v>21816</v>
      </c>
      <c r="C6364" t="s">
        <v>14</v>
      </c>
      <c r="D6364">
        <v>39.942818000000003</v>
      </c>
      <c r="E6364">
        <v>-75.183322000000004</v>
      </c>
      <c r="F6364" t="s">
        <v>21817</v>
      </c>
      <c r="G6364">
        <v>257</v>
      </c>
      <c r="H6364">
        <v>4</v>
      </c>
      <c r="I6364" t="s">
        <v>21821</v>
      </c>
      <c r="J6364">
        <v>3</v>
      </c>
      <c r="K6364" t="s">
        <v>21822</v>
      </c>
      <c r="L6364" t="s">
        <v>21823</v>
      </c>
    </row>
    <row r="6365" spans="1:20" x14ac:dyDescent="0.3">
      <c r="A6365" t="s">
        <v>21815</v>
      </c>
      <c r="B6365" t="s">
        <v>21816</v>
      </c>
      <c r="C6365" t="s">
        <v>14</v>
      </c>
      <c r="D6365">
        <v>39.942818000000003</v>
      </c>
      <c r="E6365">
        <v>-75.183322000000004</v>
      </c>
      <c r="F6365" t="s">
        <v>21817</v>
      </c>
      <c r="G6365">
        <v>257</v>
      </c>
      <c r="H6365">
        <v>4</v>
      </c>
      <c r="I6365" t="s">
        <v>21824</v>
      </c>
      <c r="J6365">
        <v>2</v>
      </c>
      <c r="K6365" t="s">
        <v>21825</v>
      </c>
      <c r="L6365" t="s">
        <v>21826</v>
      </c>
    </row>
    <row r="6366" spans="1:20" x14ac:dyDescent="0.3">
      <c r="A6366" t="s">
        <v>21815</v>
      </c>
      <c r="B6366" t="s">
        <v>21816</v>
      </c>
      <c r="C6366" t="s">
        <v>14</v>
      </c>
      <c r="D6366">
        <v>39.942818000000003</v>
      </c>
      <c r="E6366">
        <v>-75.183322000000004</v>
      </c>
      <c r="F6366" t="s">
        <v>21817</v>
      </c>
      <c r="G6366">
        <v>257</v>
      </c>
      <c r="H6366">
        <v>4</v>
      </c>
      <c r="I6366" t="s">
        <v>21827</v>
      </c>
      <c r="J6366">
        <v>4</v>
      </c>
      <c r="K6366" t="s">
        <v>21828</v>
      </c>
      <c r="L6366" t="s">
        <v>21308</v>
      </c>
    </row>
    <row r="6367" spans="1:20" x14ac:dyDescent="0.3">
      <c r="A6367" t="s">
        <v>21815</v>
      </c>
      <c r="B6367" t="s">
        <v>21816</v>
      </c>
      <c r="C6367" t="s">
        <v>14</v>
      </c>
      <c r="D6367">
        <v>39.942818000000003</v>
      </c>
      <c r="E6367">
        <v>-75.183322000000004</v>
      </c>
      <c r="F6367" t="s">
        <v>21817</v>
      </c>
      <c r="G6367">
        <v>257</v>
      </c>
      <c r="H6367">
        <v>4</v>
      </c>
      <c r="I6367" t="s">
        <v>21829</v>
      </c>
      <c r="J6367">
        <v>2</v>
      </c>
      <c r="K6367" t="s">
        <v>21830</v>
      </c>
      <c r="L6367" t="s">
        <v>21831</v>
      </c>
    </row>
    <row r="6368" spans="1:20" x14ac:dyDescent="0.3">
      <c r="A6368" t="s">
        <v>21815</v>
      </c>
      <c r="B6368" t="s">
        <v>21816</v>
      </c>
      <c r="C6368" t="s">
        <v>14</v>
      </c>
      <c r="D6368">
        <v>39.942818000000003</v>
      </c>
      <c r="E6368">
        <v>-75.183322000000004</v>
      </c>
      <c r="F6368" t="s">
        <v>21817</v>
      </c>
      <c r="G6368">
        <v>257</v>
      </c>
      <c r="H6368">
        <v>4</v>
      </c>
      <c r="I6368" t="s">
        <v>21832</v>
      </c>
      <c r="J6368">
        <v>3</v>
      </c>
      <c r="K6368" t="s">
        <v>21833</v>
      </c>
      <c r="L6368" t="s">
        <v>21834</v>
      </c>
      <c r="M6368" t="s">
        <v>21835</v>
      </c>
      <c r="N6368" t="s">
        <v>21836</v>
      </c>
      <c r="O6368" t="s">
        <v>21837</v>
      </c>
      <c r="P6368" t="s">
        <v>3883</v>
      </c>
    </row>
    <row r="6369" spans="1:18" x14ac:dyDescent="0.3">
      <c r="A6369" t="s">
        <v>21815</v>
      </c>
      <c r="B6369" t="s">
        <v>21816</v>
      </c>
      <c r="C6369" t="s">
        <v>14</v>
      </c>
      <c r="D6369">
        <v>39.942818000000003</v>
      </c>
      <c r="E6369">
        <v>-75.183322000000004</v>
      </c>
      <c r="F6369" t="s">
        <v>21817</v>
      </c>
      <c r="G6369">
        <v>257</v>
      </c>
      <c r="H6369">
        <v>4</v>
      </c>
      <c r="I6369" t="s">
        <v>21838</v>
      </c>
      <c r="J6369">
        <v>4</v>
      </c>
      <c r="K6369" t="s">
        <v>21839</v>
      </c>
      <c r="L6369" t="s">
        <v>21840</v>
      </c>
    </row>
    <row r="6370" spans="1:18" x14ac:dyDescent="0.3">
      <c r="A6370" t="s">
        <v>21815</v>
      </c>
      <c r="B6370" t="s">
        <v>21816</v>
      </c>
      <c r="C6370" t="s">
        <v>14</v>
      </c>
      <c r="D6370">
        <v>39.942818000000003</v>
      </c>
      <c r="E6370">
        <v>-75.183322000000004</v>
      </c>
      <c r="F6370" t="s">
        <v>21817</v>
      </c>
      <c r="G6370">
        <v>257</v>
      </c>
      <c r="H6370">
        <v>4</v>
      </c>
      <c r="I6370" t="s">
        <v>21841</v>
      </c>
      <c r="J6370">
        <v>5</v>
      </c>
      <c r="L6370" t="s">
        <v>21842</v>
      </c>
    </row>
    <row r="6371" spans="1:18" x14ac:dyDescent="0.3">
      <c r="A6371" t="s">
        <v>21815</v>
      </c>
      <c r="B6371" t="s">
        <v>21816</v>
      </c>
      <c r="C6371" t="s">
        <v>14</v>
      </c>
      <c r="D6371">
        <v>39.942818000000003</v>
      </c>
      <c r="E6371">
        <v>-75.183322000000004</v>
      </c>
      <c r="F6371" t="s">
        <v>21817</v>
      </c>
      <c r="G6371">
        <v>257</v>
      </c>
      <c r="H6371">
        <v>4</v>
      </c>
      <c r="I6371" t="s">
        <v>21843</v>
      </c>
      <c r="J6371">
        <v>5</v>
      </c>
      <c r="K6371" t="s">
        <v>21844</v>
      </c>
      <c r="L6371" t="s">
        <v>1075</v>
      </c>
    </row>
    <row r="6372" spans="1:18" x14ac:dyDescent="0.3">
      <c r="A6372" t="s">
        <v>21815</v>
      </c>
      <c r="B6372" t="s">
        <v>21816</v>
      </c>
      <c r="C6372" t="s">
        <v>14</v>
      </c>
      <c r="D6372">
        <v>39.942818000000003</v>
      </c>
      <c r="E6372">
        <v>-75.183322000000004</v>
      </c>
      <c r="F6372" t="s">
        <v>21817</v>
      </c>
      <c r="G6372">
        <v>257</v>
      </c>
      <c r="H6372">
        <v>4</v>
      </c>
      <c r="I6372" t="s">
        <v>21845</v>
      </c>
      <c r="J6372">
        <v>3</v>
      </c>
      <c r="K6372" t="s">
        <v>21846</v>
      </c>
      <c r="L6372" t="s">
        <v>21847</v>
      </c>
      <c r="M6372" t="s">
        <v>21848</v>
      </c>
      <c r="N6372" t="s">
        <v>21849</v>
      </c>
      <c r="O6372" t="s">
        <v>21850</v>
      </c>
      <c r="P6372" t="s">
        <v>21851</v>
      </c>
      <c r="Q6372" t="s">
        <v>21852</v>
      </c>
      <c r="R6372" t="s">
        <v>21853</v>
      </c>
    </row>
    <row r="6373" spans="1:18" x14ac:dyDescent="0.3">
      <c r="A6373" t="s">
        <v>21854</v>
      </c>
      <c r="B6373" t="s">
        <v>21855</v>
      </c>
      <c r="C6373" t="s">
        <v>14</v>
      </c>
      <c r="D6373">
        <v>39.962182599999998</v>
      </c>
      <c r="E6373">
        <v>-75.172189700000004</v>
      </c>
      <c r="F6373" t="s">
        <v>21856</v>
      </c>
      <c r="G6373">
        <v>257</v>
      </c>
      <c r="H6373">
        <v>4</v>
      </c>
      <c r="I6373" t="s">
        <v>21857</v>
      </c>
      <c r="J6373">
        <v>4</v>
      </c>
      <c r="K6373" t="s">
        <v>21858</v>
      </c>
      <c r="L6373" t="s">
        <v>21859</v>
      </c>
    </row>
    <row r="6374" spans="1:18" x14ac:dyDescent="0.3">
      <c r="A6374" t="s">
        <v>21854</v>
      </c>
      <c r="B6374" t="s">
        <v>21855</v>
      </c>
      <c r="C6374" t="s">
        <v>14</v>
      </c>
      <c r="D6374">
        <v>39.962182599999998</v>
      </c>
      <c r="E6374">
        <v>-75.172189700000004</v>
      </c>
      <c r="F6374" t="s">
        <v>21856</v>
      </c>
      <c r="G6374">
        <v>257</v>
      </c>
      <c r="H6374">
        <v>4</v>
      </c>
      <c r="I6374" t="s">
        <v>21860</v>
      </c>
      <c r="J6374">
        <v>5</v>
      </c>
      <c r="K6374" t="s">
        <v>21861</v>
      </c>
      <c r="L6374" t="s">
        <v>21862</v>
      </c>
    </row>
    <row r="6375" spans="1:18" x14ac:dyDescent="0.3">
      <c r="A6375" t="s">
        <v>21854</v>
      </c>
      <c r="B6375" t="s">
        <v>21855</v>
      </c>
      <c r="C6375" t="s">
        <v>14</v>
      </c>
      <c r="D6375">
        <v>39.962182599999998</v>
      </c>
      <c r="E6375">
        <v>-75.172189700000004</v>
      </c>
      <c r="F6375" t="s">
        <v>21856</v>
      </c>
      <c r="G6375">
        <v>257</v>
      </c>
      <c r="H6375">
        <v>4</v>
      </c>
      <c r="I6375" t="s">
        <v>21863</v>
      </c>
      <c r="J6375">
        <v>5</v>
      </c>
      <c r="L6375" t="s">
        <v>21864</v>
      </c>
    </row>
    <row r="6376" spans="1:18" x14ac:dyDescent="0.3">
      <c r="A6376" t="s">
        <v>21854</v>
      </c>
      <c r="B6376" t="s">
        <v>21855</v>
      </c>
      <c r="C6376" t="s">
        <v>14</v>
      </c>
      <c r="D6376">
        <v>39.962182599999998</v>
      </c>
      <c r="E6376">
        <v>-75.172189700000004</v>
      </c>
      <c r="F6376" t="s">
        <v>21856</v>
      </c>
      <c r="G6376">
        <v>257</v>
      </c>
      <c r="H6376">
        <v>4</v>
      </c>
      <c r="I6376" t="s">
        <v>21865</v>
      </c>
      <c r="J6376">
        <v>5</v>
      </c>
      <c r="K6376" t="s">
        <v>21866</v>
      </c>
      <c r="L6376" t="s">
        <v>21867</v>
      </c>
    </row>
    <row r="6377" spans="1:18" x14ac:dyDescent="0.3">
      <c r="A6377" t="s">
        <v>21854</v>
      </c>
      <c r="B6377" t="s">
        <v>21855</v>
      </c>
      <c r="C6377" t="s">
        <v>14</v>
      </c>
      <c r="D6377">
        <v>39.962182599999998</v>
      </c>
      <c r="E6377">
        <v>-75.172189700000004</v>
      </c>
      <c r="F6377" t="s">
        <v>21856</v>
      </c>
      <c r="G6377">
        <v>257</v>
      </c>
      <c r="H6377">
        <v>4</v>
      </c>
      <c r="I6377" t="s">
        <v>21868</v>
      </c>
      <c r="J6377">
        <v>5</v>
      </c>
      <c r="K6377" t="s">
        <v>21869</v>
      </c>
      <c r="L6377" t="s">
        <v>21870</v>
      </c>
    </row>
    <row r="6378" spans="1:18" x14ac:dyDescent="0.3">
      <c r="A6378" t="s">
        <v>21854</v>
      </c>
      <c r="B6378" t="s">
        <v>21855</v>
      </c>
      <c r="C6378" t="s">
        <v>14</v>
      </c>
      <c r="D6378">
        <v>39.962182599999998</v>
      </c>
      <c r="E6378">
        <v>-75.172189700000004</v>
      </c>
      <c r="F6378" t="s">
        <v>21856</v>
      </c>
      <c r="G6378">
        <v>257</v>
      </c>
      <c r="H6378">
        <v>4</v>
      </c>
      <c r="I6378" t="s">
        <v>21871</v>
      </c>
      <c r="J6378">
        <v>3</v>
      </c>
      <c r="K6378" t="s">
        <v>21872</v>
      </c>
      <c r="L6378" t="s">
        <v>21168</v>
      </c>
    </row>
    <row r="6379" spans="1:18" x14ac:dyDescent="0.3">
      <c r="A6379" t="s">
        <v>21854</v>
      </c>
      <c r="B6379" t="s">
        <v>21855</v>
      </c>
      <c r="C6379" t="s">
        <v>14</v>
      </c>
      <c r="D6379">
        <v>39.962182599999998</v>
      </c>
      <c r="E6379">
        <v>-75.172189700000004</v>
      </c>
      <c r="F6379" t="s">
        <v>21856</v>
      </c>
      <c r="G6379">
        <v>257</v>
      </c>
      <c r="H6379">
        <v>4</v>
      </c>
      <c r="I6379" t="s">
        <v>21873</v>
      </c>
      <c r="J6379">
        <v>5</v>
      </c>
      <c r="L6379" t="s">
        <v>21874</v>
      </c>
    </row>
    <row r="6380" spans="1:18" x14ac:dyDescent="0.3">
      <c r="A6380" t="s">
        <v>21854</v>
      </c>
      <c r="B6380" t="s">
        <v>21855</v>
      </c>
      <c r="C6380" t="s">
        <v>14</v>
      </c>
      <c r="D6380">
        <v>39.962182599999998</v>
      </c>
      <c r="E6380">
        <v>-75.172189700000004</v>
      </c>
      <c r="F6380" t="s">
        <v>21856</v>
      </c>
      <c r="G6380">
        <v>257</v>
      </c>
      <c r="H6380">
        <v>4</v>
      </c>
      <c r="I6380" t="s">
        <v>21875</v>
      </c>
      <c r="J6380">
        <v>4</v>
      </c>
      <c r="K6380" t="s">
        <v>21876</v>
      </c>
      <c r="L6380" t="s">
        <v>1880</v>
      </c>
    </row>
    <row r="6381" spans="1:18" x14ac:dyDescent="0.3">
      <c r="A6381" t="s">
        <v>21854</v>
      </c>
      <c r="B6381" t="s">
        <v>21855</v>
      </c>
      <c r="C6381" t="s">
        <v>14</v>
      </c>
      <c r="D6381">
        <v>39.962182599999998</v>
      </c>
      <c r="E6381">
        <v>-75.172189700000004</v>
      </c>
      <c r="F6381" t="s">
        <v>21856</v>
      </c>
      <c r="G6381">
        <v>257</v>
      </c>
      <c r="H6381">
        <v>4</v>
      </c>
      <c r="I6381" t="s">
        <v>21877</v>
      </c>
      <c r="J6381">
        <v>2</v>
      </c>
      <c r="L6381" t="s">
        <v>21878</v>
      </c>
    </row>
    <row r="6382" spans="1:18" x14ac:dyDescent="0.3">
      <c r="A6382" t="s">
        <v>21854</v>
      </c>
      <c r="B6382" t="s">
        <v>21855</v>
      </c>
      <c r="C6382" t="s">
        <v>14</v>
      </c>
      <c r="D6382">
        <v>39.962182599999998</v>
      </c>
      <c r="E6382">
        <v>-75.172189700000004</v>
      </c>
      <c r="F6382" t="s">
        <v>21856</v>
      </c>
      <c r="G6382">
        <v>257</v>
      </c>
      <c r="H6382">
        <v>4</v>
      </c>
      <c r="I6382" t="s">
        <v>21879</v>
      </c>
      <c r="J6382">
        <v>4</v>
      </c>
      <c r="K6382" t="s">
        <v>21880</v>
      </c>
      <c r="L6382" t="s">
        <v>21881</v>
      </c>
    </row>
    <row r="6383" spans="1:18" x14ac:dyDescent="0.3">
      <c r="A6383" t="s">
        <v>21882</v>
      </c>
      <c r="B6383" t="s">
        <v>21883</v>
      </c>
      <c r="C6383" t="s">
        <v>14</v>
      </c>
      <c r="D6383">
        <v>39.9539370699</v>
      </c>
      <c r="E6383">
        <v>-75.202874152800007</v>
      </c>
      <c r="F6383" t="s">
        <v>21884</v>
      </c>
      <c r="G6383">
        <v>257</v>
      </c>
      <c r="H6383">
        <v>3</v>
      </c>
      <c r="I6383" t="s">
        <v>21885</v>
      </c>
      <c r="J6383">
        <v>2</v>
      </c>
      <c r="K6383" t="s">
        <v>21886</v>
      </c>
      <c r="L6383" t="s">
        <v>11168</v>
      </c>
    </row>
    <row r="6384" spans="1:18" x14ac:dyDescent="0.3">
      <c r="A6384" t="s">
        <v>21882</v>
      </c>
      <c r="B6384" t="s">
        <v>21883</v>
      </c>
      <c r="C6384" t="s">
        <v>14</v>
      </c>
      <c r="D6384">
        <v>39.9539370699</v>
      </c>
      <c r="E6384">
        <v>-75.202874152800007</v>
      </c>
      <c r="F6384" t="s">
        <v>21884</v>
      </c>
      <c r="G6384">
        <v>257</v>
      </c>
      <c r="H6384">
        <v>3</v>
      </c>
      <c r="I6384" t="s">
        <v>21887</v>
      </c>
      <c r="J6384">
        <v>4</v>
      </c>
      <c r="K6384" t="s">
        <v>21888</v>
      </c>
      <c r="L6384" t="s">
        <v>21889</v>
      </c>
    </row>
    <row r="6385" spans="1:12" x14ac:dyDescent="0.3">
      <c r="A6385" t="s">
        <v>21882</v>
      </c>
      <c r="B6385" t="s">
        <v>21883</v>
      </c>
      <c r="C6385" t="s">
        <v>14</v>
      </c>
      <c r="D6385">
        <v>39.9539370699</v>
      </c>
      <c r="E6385">
        <v>-75.202874152800007</v>
      </c>
      <c r="F6385" t="s">
        <v>21884</v>
      </c>
      <c r="G6385">
        <v>257</v>
      </c>
      <c r="H6385">
        <v>3</v>
      </c>
      <c r="I6385" t="s">
        <v>21890</v>
      </c>
      <c r="J6385">
        <v>4</v>
      </c>
      <c r="K6385" t="s">
        <v>21891</v>
      </c>
      <c r="L6385" t="s">
        <v>1267</v>
      </c>
    </row>
    <row r="6386" spans="1:12" x14ac:dyDescent="0.3">
      <c r="A6386" t="s">
        <v>21882</v>
      </c>
      <c r="B6386" t="s">
        <v>21883</v>
      </c>
      <c r="C6386" t="s">
        <v>14</v>
      </c>
      <c r="D6386">
        <v>39.9539370699</v>
      </c>
      <c r="E6386">
        <v>-75.202874152800007</v>
      </c>
      <c r="F6386" t="s">
        <v>21884</v>
      </c>
      <c r="G6386">
        <v>257</v>
      </c>
      <c r="H6386">
        <v>3</v>
      </c>
      <c r="I6386" t="s">
        <v>21892</v>
      </c>
      <c r="J6386">
        <v>4</v>
      </c>
      <c r="K6386" t="s">
        <v>21893</v>
      </c>
      <c r="L6386" t="s">
        <v>21894</v>
      </c>
    </row>
    <row r="6387" spans="1:12" x14ac:dyDescent="0.3">
      <c r="A6387" t="s">
        <v>21882</v>
      </c>
      <c r="B6387" t="s">
        <v>21883</v>
      </c>
      <c r="C6387" t="s">
        <v>14</v>
      </c>
      <c r="D6387">
        <v>39.9539370699</v>
      </c>
      <c r="E6387">
        <v>-75.202874152800007</v>
      </c>
      <c r="F6387" t="s">
        <v>21884</v>
      </c>
      <c r="G6387">
        <v>257</v>
      </c>
      <c r="H6387">
        <v>3</v>
      </c>
      <c r="I6387" t="s">
        <v>21895</v>
      </c>
      <c r="J6387">
        <v>4</v>
      </c>
      <c r="K6387" t="s">
        <v>21896</v>
      </c>
      <c r="L6387" t="s">
        <v>21897</v>
      </c>
    </row>
    <row r="6388" spans="1:12" x14ac:dyDescent="0.3">
      <c r="A6388" t="s">
        <v>21882</v>
      </c>
      <c r="B6388" t="s">
        <v>21883</v>
      </c>
      <c r="C6388" t="s">
        <v>14</v>
      </c>
      <c r="D6388">
        <v>39.9539370699</v>
      </c>
      <c r="E6388">
        <v>-75.202874152800007</v>
      </c>
      <c r="F6388" t="s">
        <v>21884</v>
      </c>
      <c r="G6388">
        <v>257</v>
      </c>
      <c r="H6388">
        <v>3</v>
      </c>
      <c r="I6388" t="s">
        <v>21898</v>
      </c>
      <c r="J6388">
        <v>4</v>
      </c>
      <c r="L6388" t="s">
        <v>21899</v>
      </c>
    </row>
    <row r="6389" spans="1:12" x14ac:dyDescent="0.3">
      <c r="A6389" t="s">
        <v>21882</v>
      </c>
      <c r="B6389" t="s">
        <v>21883</v>
      </c>
      <c r="C6389" t="s">
        <v>14</v>
      </c>
      <c r="D6389">
        <v>39.9539370699</v>
      </c>
      <c r="E6389">
        <v>-75.202874152800007</v>
      </c>
      <c r="F6389" t="s">
        <v>21884</v>
      </c>
      <c r="G6389">
        <v>257</v>
      </c>
      <c r="H6389">
        <v>3</v>
      </c>
      <c r="I6389" t="s">
        <v>21900</v>
      </c>
      <c r="J6389">
        <v>4</v>
      </c>
      <c r="K6389" t="s">
        <v>21901</v>
      </c>
      <c r="L6389" t="s">
        <v>21902</v>
      </c>
    </row>
    <row r="6390" spans="1:12" x14ac:dyDescent="0.3">
      <c r="A6390" t="s">
        <v>21882</v>
      </c>
      <c r="B6390" t="s">
        <v>21883</v>
      </c>
      <c r="C6390" t="s">
        <v>14</v>
      </c>
      <c r="D6390">
        <v>39.9539370699</v>
      </c>
      <c r="E6390">
        <v>-75.202874152800007</v>
      </c>
      <c r="F6390" t="s">
        <v>21884</v>
      </c>
      <c r="G6390">
        <v>257</v>
      </c>
      <c r="H6390">
        <v>3</v>
      </c>
      <c r="I6390" t="s">
        <v>21903</v>
      </c>
      <c r="J6390">
        <v>5</v>
      </c>
      <c r="L6390" t="s">
        <v>21904</v>
      </c>
    </row>
    <row r="6391" spans="1:12" x14ac:dyDescent="0.3">
      <c r="A6391" t="s">
        <v>21882</v>
      </c>
      <c r="B6391" t="s">
        <v>21883</v>
      </c>
      <c r="C6391" t="s">
        <v>14</v>
      </c>
      <c r="D6391">
        <v>39.9539370699</v>
      </c>
      <c r="E6391">
        <v>-75.202874152800007</v>
      </c>
      <c r="F6391" t="s">
        <v>21884</v>
      </c>
      <c r="G6391">
        <v>257</v>
      </c>
      <c r="H6391">
        <v>3</v>
      </c>
      <c r="I6391" t="s">
        <v>21905</v>
      </c>
      <c r="J6391">
        <v>1</v>
      </c>
      <c r="K6391" t="s">
        <v>21906</v>
      </c>
      <c r="L6391" t="e">
        <f>-DQfLifKMOJsldIwY-_mLw</f>
        <v>#NAME?</v>
      </c>
    </row>
    <row r="6392" spans="1:12" x14ac:dyDescent="0.3">
      <c r="A6392" t="s">
        <v>21882</v>
      </c>
      <c r="B6392" t="s">
        <v>21883</v>
      </c>
      <c r="C6392" t="s">
        <v>14</v>
      </c>
      <c r="D6392">
        <v>39.9539370699</v>
      </c>
      <c r="E6392">
        <v>-75.202874152800007</v>
      </c>
      <c r="F6392" t="s">
        <v>21884</v>
      </c>
      <c r="G6392">
        <v>257</v>
      </c>
      <c r="H6392">
        <v>3</v>
      </c>
      <c r="I6392" t="s">
        <v>21907</v>
      </c>
      <c r="J6392">
        <v>3</v>
      </c>
      <c r="K6392" t="s">
        <v>21908</v>
      </c>
      <c r="L6392" t="s">
        <v>21909</v>
      </c>
    </row>
    <row r="6393" spans="1:12" x14ac:dyDescent="0.3">
      <c r="A6393" t="s">
        <v>21910</v>
      </c>
      <c r="B6393" t="s">
        <v>5420</v>
      </c>
      <c r="C6393" t="s">
        <v>14</v>
      </c>
      <c r="D6393">
        <v>39.972369</v>
      </c>
      <c r="E6393">
        <v>-75.139196499999997</v>
      </c>
      <c r="F6393" t="s">
        <v>21911</v>
      </c>
      <c r="G6393">
        <v>256</v>
      </c>
      <c r="H6393">
        <v>4</v>
      </c>
      <c r="I6393" t="s">
        <v>21912</v>
      </c>
      <c r="J6393">
        <v>2</v>
      </c>
      <c r="K6393" t="s">
        <v>21913</v>
      </c>
      <c r="L6393" t="s">
        <v>21914</v>
      </c>
    </row>
    <row r="6394" spans="1:12" x14ac:dyDescent="0.3">
      <c r="A6394" t="s">
        <v>21910</v>
      </c>
      <c r="B6394" t="s">
        <v>5420</v>
      </c>
      <c r="C6394" t="s">
        <v>14</v>
      </c>
      <c r="D6394">
        <v>39.972369</v>
      </c>
      <c r="E6394">
        <v>-75.139196499999997</v>
      </c>
      <c r="F6394" t="s">
        <v>21911</v>
      </c>
      <c r="G6394">
        <v>256</v>
      </c>
      <c r="H6394">
        <v>4</v>
      </c>
      <c r="I6394" t="s">
        <v>21915</v>
      </c>
      <c r="J6394">
        <v>5</v>
      </c>
      <c r="K6394" t="s">
        <v>21916</v>
      </c>
      <c r="L6394" t="s">
        <v>21917</v>
      </c>
    </row>
    <row r="6395" spans="1:12" x14ac:dyDescent="0.3">
      <c r="A6395" t="s">
        <v>21910</v>
      </c>
      <c r="B6395" t="s">
        <v>5420</v>
      </c>
      <c r="C6395" t="s">
        <v>14</v>
      </c>
      <c r="D6395">
        <v>39.972369</v>
      </c>
      <c r="E6395">
        <v>-75.139196499999997</v>
      </c>
      <c r="F6395" t="s">
        <v>21911</v>
      </c>
      <c r="G6395">
        <v>256</v>
      </c>
      <c r="H6395">
        <v>4</v>
      </c>
      <c r="I6395" t="s">
        <v>21918</v>
      </c>
      <c r="J6395">
        <v>4</v>
      </c>
      <c r="K6395" t="s">
        <v>21919</v>
      </c>
      <c r="L6395" t="s">
        <v>2262</v>
      </c>
    </row>
    <row r="6396" spans="1:12" x14ac:dyDescent="0.3">
      <c r="A6396" t="s">
        <v>21910</v>
      </c>
      <c r="B6396" t="s">
        <v>5420</v>
      </c>
      <c r="C6396" t="s">
        <v>14</v>
      </c>
      <c r="D6396">
        <v>39.972369</v>
      </c>
      <c r="E6396">
        <v>-75.139196499999997</v>
      </c>
      <c r="F6396" t="s">
        <v>21911</v>
      </c>
      <c r="G6396">
        <v>256</v>
      </c>
      <c r="H6396">
        <v>4</v>
      </c>
      <c r="I6396" t="s">
        <v>21920</v>
      </c>
      <c r="J6396">
        <v>4</v>
      </c>
      <c r="L6396" t="s">
        <v>20680</v>
      </c>
    </row>
    <row r="6397" spans="1:12" x14ac:dyDescent="0.3">
      <c r="A6397" t="s">
        <v>21910</v>
      </c>
      <c r="B6397" t="s">
        <v>5420</v>
      </c>
      <c r="C6397" t="s">
        <v>14</v>
      </c>
      <c r="D6397">
        <v>39.972369</v>
      </c>
      <c r="E6397">
        <v>-75.139196499999997</v>
      </c>
      <c r="F6397" t="s">
        <v>21911</v>
      </c>
      <c r="G6397">
        <v>256</v>
      </c>
      <c r="H6397">
        <v>4</v>
      </c>
      <c r="I6397" t="s">
        <v>21921</v>
      </c>
      <c r="J6397">
        <v>4</v>
      </c>
      <c r="L6397" t="s">
        <v>21922</v>
      </c>
    </row>
    <row r="6398" spans="1:12" x14ac:dyDescent="0.3">
      <c r="A6398" t="s">
        <v>21910</v>
      </c>
      <c r="B6398" t="s">
        <v>5420</v>
      </c>
      <c r="C6398" t="s">
        <v>14</v>
      </c>
      <c r="D6398">
        <v>39.972369</v>
      </c>
      <c r="E6398">
        <v>-75.139196499999997</v>
      </c>
      <c r="F6398" t="s">
        <v>21911</v>
      </c>
      <c r="G6398">
        <v>256</v>
      </c>
      <c r="H6398">
        <v>4</v>
      </c>
      <c r="I6398" t="s">
        <v>21923</v>
      </c>
      <c r="J6398">
        <v>4</v>
      </c>
      <c r="K6398" t="s">
        <v>21924</v>
      </c>
      <c r="L6398" t="s">
        <v>21925</v>
      </c>
    </row>
    <row r="6399" spans="1:12" x14ac:dyDescent="0.3">
      <c r="A6399" t="s">
        <v>21910</v>
      </c>
      <c r="B6399" t="s">
        <v>5420</v>
      </c>
      <c r="C6399" t="s">
        <v>14</v>
      </c>
      <c r="D6399">
        <v>39.972369</v>
      </c>
      <c r="E6399">
        <v>-75.139196499999997</v>
      </c>
      <c r="F6399" t="s">
        <v>21911</v>
      </c>
      <c r="G6399">
        <v>256</v>
      </c>
      <c r="H6399">
        <v>4</v>
      </c>
      <c r="I6399" t="s">
        <v>21926</v>
      </c>
      <c r="J6399">
        <v>4</v>
      </c>
      <c r="L6399" t="s">
        <v>21927</v>
      </c>
    </row>
    <row r="6400" spans="1:12" x14ac:dyDescent="0.3">
      <c r="A6400" t="s">
        <v>21910</v>
      </c>
      <c r="B6400" t="s">
        <v>5420</v>
      </c>
      <c r="C6400" t="s">
        <v>14</v>
      </c>
      <c r="D6400">
        <v>39.972369</v>
      </c>
      <c r="E6400">
        <v>-75.139196499999997</v>
      </c>
      <c r="F6400" t="s">
        <v>21911</v>
      </c>
      <c r="G6400">
        <v>256</v>
      </c>
      <c r="H6400">
        <v>4</v>
      </c>
      <c r="I6400" t="s">
        <v>21928</v>
      </c>
      <c r="J6400">
        <v>4</v>
      </c>
      <c r="K6400" t="s">
        <v>21929</v>
      </c>
      <c r="L6400" t="s">
        <v>21930</v>
      </c>
    </row>
    <row r="6401" spans="1:20" x14ac:dyDescent="0.3">
      <c r="A6401" t="s">
        <v>21910</v>
      </c>
      <c r="B6401" t="s">
        <v>5420</v>
      </c>
      <c r="C6401" t="s">
        <v>14</v>
      </c>
      <c r="D6401">
        <v>39.972369</v>
      </c>
      <c r="E6401">
        <v>-75.139196499999997</v>
      </c>
      <c r="F6401" t="s">
        <v>21911</v>
      </c>
      <c r="G6401">
        <v>256</v>
      </c>
      <c r="H6401">
        <v>4</v>
      </c>
      <c r="I6401" t="s">
        <v>21931</v>
      </c>
      <c r="J6401">
        <v>3</v>
      </c>
      <c r="K6401" t="s">
        <v>21932</v>
      </c>
      <c r="L6401" t="s">
        <v>21933</v>
      </c>
    </row>
    <row r="6402" spans="1:20" x14ac:dyDescent="0.3">
      <c r="A6402" t="s">
        <v>21910</v>
      </c>
      <c r="B6402" t="s">
        <v>5420</v>
      </c>
      <c r="C6402" t="s">
        <v>14</v>
      </c>
      <c r="D6402">
        <v>39.972369</v>
      </c>
      <c r="E6402">
        <v>-75.139196499999997</v>
      </c>
      <c r="F6402" t="s">
        <v>21911</v>
      </c>
      <c r="G6402">
        <v>256</v>
      </c>
      <c r="H6402">
        <v>4</v>
      </c>
      <c r="I6402" t="s">
        <v>21934</v>
      </c>
      <c r="J6402">
        <v>3</v>
      </c>
      <c r="L6402" t="s">
        <v>21935</v>
      </c>
    </row>
    <row r="6403" spans="1:20" x14ac:dyDescent="0.3">
      <c r="A6403" t="s">
        <v>21936</v>
      </c>
      <c r="B6403" t="s">
        <v>21937</v>
      </c>
      <c r="C6403" t="s">
        <v>14</v>
      </c>
      <c r="D6403">
        <v>39.9540048</v>
      </c>
      <c r="E6403">
        <v>-75.145496899999998</v>
      </c>
      <c r="F6403" t="s">
        <v>21938</v>
      </c>
      <c r="G6403">
        <v>256</v>
      </c>
      <c r="H6403">
        <v>2.5</v>
      </c>
      <c r="I6403" t="s">
        <v>21939</v>
      </c>
      <c r="J6403">
        <v>1</v>
      </c>
      <c r="K6403" t="s">
        <v>21940</v>
      </c>
      <c r="L6403" t="s">
        <v>21941</v>
      </c>
      <c r="M6403" t="s">
        <v>21942</v>
      </c>
      <c r="N6403" t="s">
        <v>21943</v>
      </c>
      <c r="O6403" t="s">
        <v>21944</v>
      </c>
      <c r="P6403" t="s">
        <v>21945</v>
      </c>
      <c r="Q6403" t="s">
        <v>21946</v>
      </c>
      <c r="R6403" t="s">
        <v>21947</v>
      </c>
      <c r="S6403" t="s">
        <v>21948</v>
      </c>
      <c r="T6403" t="s">
        <v>10201</v>
      </c>
    </row>
    <row r="6404" spans="1:20" x14ac:dyDescent="0.3">
      <c r="A6404" t="s">
        <v>21936</v>
      </c>
      <c r="B6404" t="s">
        <v>21937</v>
      </c>
      <c r="C6404" t="s">
        <v>14</v>
      </c>
      <c r="D6404">
        <v>39.9540048</v>
      </c>
      <c r="E6404">
        <v>-75.145496899999998</v>
      </c>
      <c r="F6404" t="s">
        <v>21938</v>
      </c>
      <c r="G6404">
        <v>256</v>
      </c>
      <c r="H6404">
        <v>2.5</v>
      </c>
      <c r="I6404" t="s">
        <v>21949</v>
      </c>
      <c r="J6404">
        <v>3</v>
      </c>
      <c r="K6404" t="s">
        <v>21950</v>
      </c>
      <c r="L6404" t="s">
        <v>21951</v>
      </c>
    </row>
    <row r="6405" spans="1:20" x14ac:dyDescent="0.3">
      <c r="A6405" t="s">
        <v>21936</v>
      </c>
      <c r="B6405" t="s">
        <v>21937</v>
      </c>
      <c r="C6405" t="s">
        <v>14</v>
      </c>
      <c r="D6405">
        <v>39.9540048</v>
      </c>
      <c r="E6405">
        <v>-75.145496899999998</v>
      </c>
      <c r="F6405" t="s">
        <v>21938</v>
      </c>
      <c r="G6405">
        <v>256</v>
      </c>
      <c r="H6405">
        <v>2.5</v>
      </c>
      <c r="I6405" t="s">
        <v>21952</v>
      </c>
      <c r="J6405">
        <v>4</v>
      </c>
      <c r="K6405" t="s">
        <v>21953</v>
      </c>
      <c r="L6405" t="s">
        <v>21954</v>
      </c>
    </row>
    <row r="6406" spans="1:20" x14ac:dyDescent="0.3">
      <c r="A6406" t="s">
        <v>21936</v>
      </c>
      <c r="B6406" t="s">
        <v>21937</v>
      </c>
      <c r="C6406" t="s">
        <v>14</v>
      </c>
      <c r="D6406">
        <v>39.9540048</v>
      </c>
      <c r="E6406">
        <v>-75.145496899999998</v>
      </c>
      <c r="F6406" t="s">
        <v>21938</v>
      </c>
      <c r="G6406">
        <v>256</v>
      </c>
      <c r="H6406">
        <v>2.5</v>
      </c>
      <c r="I6406" t="s">
        <v>21955</v>
      </c>
      <c r="J6406">
        <v>4</v>
      </c>
      <c r="K6406" t="s">
        <v>21956</v>
      </c>
      <c r="L6406" t="s">
        <v>21957</v>
      </c>
    </row>
    <row r="6407" spans="1:20" x14ac:dyDescent="0.3">
      <c r="A6407" t="s">
        <v>21936</v>
      </c>
      <c r="B6407" t="s">
        <v>21937</v>
      </c>
      <c r="C6407" t="s">
        <v>14</v>
      </c>
      <c r="D6407">
        <v>39.9540048</v>
      </c>
      <c r="E6407">
        <v>-75.145496899999998</v>
      </c>
      <c r="F6407" t="s">
        <v>21938</v>
      </c>
      <c r="G6407">
        <v>256</v>
      </c>
      <c r="H6407">
        <v>2.5</v>
      </c>
      <c r="I6407" t="s">
        <v>21958</v>
      </c>
      <c r="J6407">
        <v>1</v>
      </c>
      <c r="L6407" t="s">
        <v>21959</v>
      </c>
    </row>
    <row r="6408" spans="1:20" x14ac:dyDescent="0.3">
      <c r="A6408" t="s">
        <v>21936</v>
      </c>
      <c r="B6408" t="s">
        <v>21937</v>
      </c>
      <c r="C6408" t="s">
        <v>14</v>
      </c>
      <c r="D6408">
        <v>39.9540048</v>
      </c>
      <c r="E6408">
        <v>-75.145496899999998</v>
      </c>
      <c r="F6408" t="s">
        <v>21938</v>
      </c>
      <c r="G6408">
        <v>256</v>
      </c>
      <c r="H6408">
        <v>2.5</v>
      </c>
      <c r="I6408" t="s">
        <v>21960</v>
      </c>
      <c r="J6408">
        <v>3</v>
      </c>
      <c r="K6408" t="s">
        <v>21961</v>
      </c>
      <c r="L6408" t="s">
        <v>21962</v>
      </c>
    </row>
    <row r="6409" spans="1:20" x14ac:dyDescent="0.3">
      <c r="A6409" t="s">
        <v>21936</v>
      </c>
      <c r="B6409" t="s">
        <v>21937</v>
      </c>
      <c r="C6409" t="s">
        <v>14</v>
      </c>
      <c r="D6409">
        <v>39.9540048</v>
      </c>
      <c r="E6409">
        <v>-75.145496899999998</v>
      </c>
      <c r="F6409" t="s">
        <v>21938</v>
      </c>
      <c r="G6409">
        <v>256</v>
      </c>
      <c r="H6409">
        <v>2.5</v>
      </c>
      <c r="I6409" t="s">
        <v>21963</v>
      </c>
      <c r="J6409">
        <v>5</v>
      </c>
      <c r="K6409" t="s">
        <v>21964</v>
      </c>
      <c r="L6409" t="s">
        <v>21965</v>
      </c>
      <c r="M6409" t="s">
        <v>21966</v>
      </c>
      <c r="N6409" t="s">
        <v>21967</v>
      </c>
    </row>
    <row r="6410" spans="1:20" x14ac:dyDescent="0.3">
      <c r="A6410" t="s">
        <v>21936</v>
      </c>
      <c r="B6410" t="s">
        <v>21937</v>
      </c>
      <c r="C6410" t="s">
        <v>14</v>
      </c>
      <c r="D6410">
        <v>39.9540048</v>
      </c>
      <c r="E6410">
        <v>-75.145496899999998</v>
      </c>
      <c r="F6410" t="s">
        <v>21938</v>
      </c>
      <c r="G6410">
        <v>256</v>
      </c>
      <c r="H6410">
        <v>2.5</v>
      </c>
      <c r="I6410" t="s">
        <v>21968</v>
      </c>
      <c r="J6410">
        <v>1</v>
      </c>
      <c r="K6410" t="s">
        <v>21969</v>
      </c>
      <c r="L6410" t="s">
        <v>5011</v>
      </c>
    </row>
    <row r="6411" spans="1:20" x14ac:dyDescent="0.3">
      <c r="A6411" t="s">
        <v>21936</v>
      </c>
      <c r="B6411" t="s">
        <v>21937</v>
      </c>
      <c r="C6411" t="s">
        <v>14</v>
      </c>
      <c r="D6411">
        <v>39.9540048</v>
      </c>
      <c r="E6411">
        <v>-75.145496899999998</v>
      </c>
      <c r="F6411" t="s">
        <v>21938</v>
      </c>
      <c r="G6411">
        <v>256</v>
      </c>
      <c r="H6411">
        <v>2.5</v>
      </c>
      <c r="I6411" t="s">
        <v>21970</v>
      </c>
      <c r="J6411">
        <v>1</v>
      </c>
      <c r="K6411" t="s">
        <v>21971</v>
      </c>
      <c r="L6411" t="s">
        <v>21972</v>
      </c>
    </row>
    <row r="6412" spans="1:20" x14ac:dyDescent="0.3">
      <c r="A6412" t="s">
        <v>21936</v>
      </c>
      <c r="B6412" t="s">
        <v>21937</v>
      </c>
      <c r="C6412" t="s">
        <v>14</v>
      </c>
      <c r="D6412">
        <v>39.9540048</v>
      </c>
      <c r="E6412">
        <v>-75.145496899999998</v>
      </c>
      <c r="F6412" t="s">
        <v>21938</v>
      </c>
      <c r="G6412">
        <v>256</v>
      </c>
      <c r="H6412">
        <v>2.5</v>
      </c>
      <c r="I6412" t="s">
        <v>21973</v>
      </c>
      <c r="J6412">
        <v>2</v>
      </c>
      <c r="K6412" t="s">
        <v>21974</v>
      </c>
      <c r="L6412" t="s">
        <v>21975</v>
      </c>
    </row>
    <row r="6413" spans="1:20" x14ac:dyDescent="0.3">
      <c r="A6413" t="s">
        <v>21976</v>
      </c>
      <c r="B6413" t="s">
        <v>21977</v>
      </c>
      <c r="C6413" t="s">
        <v>14</v>
      </c>
      <c r="D6413">
        <v>39.955247076900001</v>
      </c>
      <c r="E6413">
        <v>-75.155408701900001</v>
      </c>
      <c r="F6413" t="s">
        <v>21978</v>
      </c>
      <c r="G6413">
        <v>254</v>
      </c>
      <c r="H6413">
        <v>3.5</v>
      </c>
      <c r="I6413" t="s">
        <v>21979</v>
      </c>
      <c r="J6413">
        <v>4</v>
      </c>
      <c r="K6413" t="s">
        <v>21980</v>
      </c>
      <c r="L6413" t="s">
        <v>21981</v>
      </c>
    </row>
    <row r="6414" spans="1:20" x14ac:dyDescent="0.3">
      <c r="A6414" t="s">
        <v>21976</v>
      </c>
      <c r="B6414" t="s">
        <v>21977</v>
      </c>
      <c r="C6414" t="s">
        <v>14</v>
      </c>
      <c r="D6414">
        <v>39.955247076900001</v>
      </c>
      <c r="E6414">
        <v>-75.155408701900001</v>
      </c>
      <c r="F6414" t="s">
        <v>21978</v>
      </c>
      <c r="G6414">
        <v>254</v>
      </c>
      <c r="H6414">
        <v>3.5</v>
      </c>
      <c r="I6414" t="s">
        <v>21982</v>
      </c>
      <c r="J6414">
        <v>4</v>
      </c>
      <c r="K6414" t="s">
        <v>21983</v>
      </c>
      <c r="L6414" t="s">
        <v>12129</v>
      </c>
    </row>
    <row r="6415" spans="1:20" x14ac:dyDescent="0.3">
      <c r="A6415" t="s">
        <v>21976</v>
      </c>
      <c r="B6415" t="s">
        <v>21977</v>
      </c>
      <c r="C6415" t="s">
        <v>14</v>
      </c>
      <c r="D6415">
        <v>39.955247076900001</v>
      </c>
      <c r="E6415">
        <v>-75.155408701900001</v>
      </c>
      <c r="F6415" t="s">
        <v>21978</v>
      </c>
      <c r="G6415">
        <v>254</v>
      </c>
      <c r="H6415">
        <v>3.5</v>
      </c>
      <c r="I6415" t="s">
        <v>21984</v>
      </c>
      <c r="J6415">
        <v>5</v>
      </c>
      <c r="K6415" t="s">
        <v>21985</v>
      </c>
      <c r="L6415" t="s">
        <v>10528</v>
      </c>
    </row>
    <row r="6416" spans="1:20" x14ac:dyDescent="0.3">
      <c r="A6416" t="s">
        <v>21976</v>
      </c>
      <c r="B6416" t="s">
        <v>21977</v>
      </c>
      <c r="C6416" t="s">
        <v>14</v>
      </c>
      <c r="D6416">
        <v>39.955247076900001</v>
      </c>
      <c r="E6416">
        <v>-75.155408701900001</v>
      </c>
      <c r="F6416" t="s">
        <v>21978</v>
      </c>
      <c r="G6416">
        <v>254</v>
      </c>
      <c r="H6416">
        <v>3.5</v>
      </c>
      <c r="I6416" t="s">
        <v>21986</v>
      </c>
      <c r="J6416">
        <v>5</v>
      </c>
      <c r="K6416" t="s">
        <v>21987</v>
      </c>
      <c r="L6416" t="s">
        <v>21988</v>
      </c>
    </row>
    <row r="6417" spans="1:18" x14ac:dyDescent="0.3">
      <c r="A6417" t="s">
        <v>21976</v>
      </c>
      <c r="B6417" t="s">
        <v>21977</v>
      </c>
      <c r="C6417" t="s">
        <v>14</v>
      </c>
      <c r="D6417">
        <v>39.955247076900001</v>
      </c>
      <c r="E6417">
        <v>-75.155408701900001</v>
      </c>
      <c r="F6417" t="s">
        <v>21978</v>
      </c>
      <c r="G6417">
        <v>254</v>
      </c>
      <c r="H6417">
        <v>3.5</v>
      </c>
      <c r="I6417" t="s">
        <v>21989</v>
      </c>
      <c r="J6417">
        <v>2</v>
      </c>
      <c r="K6417" t="s">
        <v>21990</v>
      </c>
      <c r="L6417" t="s">
        <v>13068</v>
      </c>
    </row>
    <row r="6418" spans="1:18" x14ac:dyDescent="0.3">
      <c r="A6418" t="s">
        <v>21976</v>
      </c>
      <c r="B6418" t="s">
        <v>21977</v>
      </c>
      <c r="C6418" t="s">
        <v>14</v>
      </c>
      <c r="D6418">
        <v>39.955247076900001</v>
      </c>
      <c r="E6418">
        <v>-75.155408701900001</v>
      </c>
      <c r="F6418" t="s">
        <v>21978</v>
      </c>
      <c r="G6418">
        <v>254</v>
      </c>
      <c r="H6418">
        <v>3.5</v>
      </c>
      <c r="I6418" t="s">
        <v>21991</v>
      </c>
      <c r="J6418">
        <v>3</v>
      </c>
      <c r="L6418" t="s">
        <v>21992</v>
      </c>
    </row>
    <row r="6419" spans="1:18" x14ac:dyDescent="0.3">
      <c r="A6419" t="s">
        <v>21976</v>
      </c>
      <c r="B6419" t="s">
        <v>21977</v>
      </c>
      <c r="C6419" t="s">
        <v>14</v>
      </c>
      <c r="D6419">
        <v>39.955247076900001</v>
      </c>
      <c r="E6419">
        <v>-75.155408701900001</v>
      </c>
      <c r="F6419" t="s">
        <v>21978</v>
      </c>
      <c r="G6419">
        <v>254</v>
      </c>
      <c r="H6419">
        <v>3.5</v>
      </c>
      <c r="I6419" t="s">
        <v>21993</v>
      </c>
      <c r="J6419">
        <v>4</v>
      </c>
      <c r="K6419" t="s">
        <v>21994</v>
      </c>
      <c r="L6419" t="s">
        <v>21995</v>
      </c>
      <c r="M6419" t="s">
        <v>21996</v>
      </c>
      <c r="N6419" t="s">
        <v>21997</v>
      </c>
      <c r="O6419" t="s">
        <v>21998</v>
      </c>
      <c r="P6419" t="s">
        <v>21999</v>
      </c>
      <c r="Q6419" t="s">
        <v>15614</v>
      </c>
    </row>
    <row r="6420" spans="1:18" x14ac:dyDescent="0.3">
      <c r="A6420" t="s">
        <v>21976</v>
      </c>
      <c r="B6420" t="s">
        <v>21977</v>
      </c>
      <c r="C6420" t="s">
        <v>14</v>
      </c>
      <c r="D6420">
        <v>39.955247076900001</v>
      </c>
      <c r="E6420">
        <v>-75.155408701900001</v>
      </c>
      <c r="F6420" t="s">
        <v>21978</v>
      </c>
      <c r="G6420">
        <v>254</v>
      </c>
      <c r="H6420">
        <v>3.5</v>
      </c>
      <c r="I6420" t="s">
        <v>22000</v>
      </c>
      <c r="J6420">
        <v>5</v>
      </c>
      <c r="K6420" t="s">
        <v>22001</v>
      </c>
      <c r="L6420" t="s">
        <v>22002</v>
      </c>
    </row>
    <row r="6421" spans="1:18" x14ac:dyDescent="0.3">
      <c r="A6421" t="s">
        <v>21976</v>
      </c>
      <c r="B6421" t="s">
        <v>21977</v>
      </c>
      <c r="C6421" t="s">
        <v>14</v>
      </c>
      <c r="D6421">
        <v>39.955247076900001</v>
      </c>
      <c r="E6421">
        <v>-75.155408701900001</v>
      </c>
      <c r="F6421" t="s">
        <v>21978</v>
      </c>
      <c r="G6421">
        <v>254</v>
      </c>
      <c r="H6421">
        <v>3.5</v>
      </c>
      <c r="I6421" t="s">
        <v>22003</v>
      </c>
      <c r="J6421">
        <v>5</v>
      </c>
      <c r="K6421" t="s">
        <v>22004</v>
      </c>
      <c r="L6421" t="s">
        <v>22005</v>
      </c>
    </row>
    <row r="6422" spans="1:18" x14ac:dyDescent="0.3">
      <c r="A6422" t="s">
        <v>21976</v>
      </c>
      <c r="B6422" t="s">
        <v>21977</v>
      </c>
      <c r="C6422" t="s">
        <v>14</v>
      </c>
      <c r="D6422">
        <v>39.955247076900001</v>
      </c>
      <c r="E6422">
        <v>-75.155408701900001</v>
      </c>
      <c r="F6422" t="s">
        <v>21978</v>
      </c>
      <c r="G6422">
        <v>254</v>
      </c>
      <c r="H6422">
        <v>3.5</v>
      </c>
      <c r="I6422" t="s">
        <v>22006</v>
      </c>
      <c r="J6422">
        <v>1</v>
      </c>
      <c r="K6422" t="s">
        <v>22007</v>
      </c>
      <c r="L6422" t="s">
        <v>22008</v>
      </c>
    </row>
    <row r="6423" spans="1:18" x14ac:dyDescent="0.3">
      <c r="A6423" t="s">
        <v>22009</v>
      </c>
      <c r="B6423" t="s">
        <v>22010</v>
      </c>
      <c r="C6423" t="s">
        <v>14</v>
      </c>
      <c r="D6423">
        <v>39.946765900000003</v>
      </c>
      <c r="E6423">
        <v>-75.161126899999999</v>
      </c>
      <c r="F6423" t="s">
        <v>22011</v>
      </c>
      <c r="G6423">
        <v>253</v>
      </c>
      <c r="H6423">
        <v>3</v>
      </c>
      <c r="I6423" t="s">
        <v>22012</v>
      </c>
      <c r="J6423">
        <v>4</v>
      </c>
      <c r="K6423" t="s">
        <v>22013</v>
      </c>
      <c r="L6423" t="s">
        <v>3941</v>
      </c>
    </row>
    <row r="6424" spans="1:18" x14ac:dyDescent="0.3">
      <c r="A6424" t="s">
        <v>22009</v>
      </c>
      <c r="B6424" t="s">
        <v>22010</v>
      </c>
      <c r="C6424" t="s">
        <v>14</v>
      </c>
      <c r="D6424">
        <v>39.946765900000003</v>
      </c>
      <c r="E6424">
        <v>-75.161126899999999</v>
      </c>
      <c r="F6424" t="s">
        <v>22011</v>
      </c>
      <c r="G6424">
        <v>253</v>
      </c>
      <c r="H6424">
        <v>3</v>
      </c>
      <c r="I6424" t="s">
        <v>22014</v>
      </c>
      <c r="J6424">
        <v>2</v>
      </c>
      <c r="L6424" t="s">
        <v>22015</v>
      </c>
    </row>
    <row r="6425" spans="1:18" x14ac:dyDescent="0.3">
      <c r="A6425" t="s">
        <v>22009</v>
      </c>
      <c r="B6425" t="s">
        <v>22010</v>
      </c>
      <c r="C6425" t="s">
        <v>14</v>
      </c>
      <c r="D6425">
        <v>39.946765900000003</v>
      </c>
      <c r="E6425">
        <v>-75.161126899999999</v>
      </c>
      <c r="F6425" t="s">
        <v>22011</v>
      </c>
      <c r="G6425">
        <v>253</v>
      </c>
      <c r="H6425">
        <v>3</v>
      </c>
      <c r="I6425" t="s">
        <v>22016</v>
      </c>
      <c r="J6425">
        <v>5</v>
      </c>
      <c r="L6425" t="s">
        <v>22017</v>
      </c>
    </row>
    <row r="6426" spans="1:18" x14ac:dyDescent="0.3">
      <c r="A6426" t="s">
        <v>22009</v>
      </c>
      <c r="B6426" t="s">
        <v>22010</v>
      </c>
      <c r="C6426" t="s">
        <v>14</v>
      </c>
      <c r="D6426">
        <v>39.946765900000003</v>
      </c>
      <c r="E6426">
        <v>-75.161126899999999</v>
      </c>
      <c r="F6426" t="s">
        <v>22011</v>
      </c>
      <c r="G6426">
        <v>253</v>
      </c>
      <c r="H6426">
        <v>3</v>
      </c>
      <c r="I6426" t="s">
        <v>22018</v>
      </c>
      <c r="J6426">
        <v>5</v>
      </c>
      <c r="K6426" t="s">
        <v>22019</v>
      </c>
      <c r="L6426" t="s">
        <v>17332</v>
      </c>
    </row>
    <row r="6427" spans="1:18" x14ac:dyDescent="0.3">
      <c r="A6427" t="s">
        <v>22009</v>
      </c>
      <c r="B6427" t="s">
        <v>22010</v>
      </c>
      <c r="C6427" t="s">
        <v>14</v>
      </c>
      <c r="D6427">
        <v>39.946765900000003</v>
      </c>
      <c r="E6427">
        <v>-75.161126899999999</v>
      </c>
      <c r="F6427" t="s">
        <v>22011</v>
      </c>
      <c r="G6427">
        <v>253</v>
      </c>
      <c r="H6427">
        <v>3</v>
      </c>
      <c r="I6427" t="s">
        <v>22020</v>
      </c>
      <c r="J6427">
        <v>3</v>
      </c>
      <c r="K6427" t="s">
        <v>22021</v>
      </c>
      <c r="L6427" t="s">
        <v>22022</v>
      </c>
    </row>
    <row r="6428" spans="1:18" x14ac:dyDescent="0.3">
      <c r="A6428" t="s">
        <v>22009</v>
      </c>
      <c r="B6428" t="s">
        <v>22010</v>
      </c>
      <c r="C6428" t="s">
        <v>14</v>
      </c>
      <c r="D6428">
        <v>39.946765900000003</v>
      </c>
      <c r="E6428">
        <v>-75.161126899999999</v>
      </c>
      <c r="F6428" t="s">
        <v>22011</v>
      </c>
      <c r="G6428">
        <v>253</v>
      </c>
      <c r="H6428">
        <v>3</v>
      </c>
      <c r="I6428" t="s">
        <v>22023</v>
      </c>
      <c r="J6428">
        <v>5</v>
      </c>
      <c r="K6428" t="s">
        <v>22024</v>
      </c>
      <c r="L6428" t="s">
        <v>22025</v>
      </c>
      <c r="M6428" t="s">
        <v>22026</v>
      </c>
      <c r="N6428" t="s">
        <v>22027</v>
      </c>
      <c r="O6428" t="s">
        <v>22028</v>
      </c>
      <c r="P6428" t="s">
        <v>22029</v>
      </c>
      <c r="Q6428" t="s">
        <v>22030</v>
      </c>
      <c r="R6428" t="s">
        <v>22031</v>
      </c>
    </row>
    <row r="6429" spans="1:18" x14ac:dyDescent="0.3">
      <c r="A6429" t="s">
        <v>22009</v>
      </c>
      <c r="B6429" t="s">
        <v>22010</v>
      </c>
      <c r="C6429" t="s">
        <v>14</v>
      </c>
      <c r="D6429">
        <v>39.946765900000003</v>
      </c>
      <c r="E6429">
        <v>-75.161126899999999</v>
      </c>
      <c r="F6429" t="s">
        <v>22011</v>
      </c>
      <c r="G6429">
        <v>253</v>
      </c>
      <c r="H6429">
        <v>3</v>
      </c>
      <c r="I6429" t="s">
        <v>22032</v>
      </c>
      <c r="J6429">
        <v>4</v>
      </c>
      <c r="L6429" t="s">
        <v>22033</v>
      </c>
    </row>
    <row r="6430" spans="1:18" x14ac:dyDescent="0.3">
      <c r="A6430" t="s">
        <v>22009</v>
      </c>
      <c r="B6430" t="s">
        <v>22010</v>
      </c>
      <c r="C6430" t="s">
        <v>14</v>
      </c>
      <c r="D6430">
        <v>39.946765900000003</v>
      </c>
      <c r="E6430">
        <v>-75.161126899999999</v>
      </c>
      <c r="F6430" t="s">
        <v>22011</v>
      </c>
      <c r="G6430">
        <v>253</v>
      </c>
      <c r="H6430">
        <v>3</v>
      </c>
      <c r="I6430" t="s">
        <v>22034</v>
      </c>
      <c r="J6430">
        <v>5</v>
      </c>
      <c r="K6430" t="s">
        <v>22035</v>
      </c>
      <c r="L6430" t="s">
        <v>22036</v>
      </c>
    </row>
    <row r="6431" spans="1:18" x14ac:dyDescent="0.3">
      <c r="A6431" t="s">
        <v>22009</v>
      </c>
      <c r="B6431" t="s">
        <v>22010</v>
      </c>
      <c r="C6431" t="s">
        <v>14</v>
      </c>
      <c r="D6431">
        <v>39.946765900000003</v>
      </c>
      <c r="E6431">
        <v>-75.161126899999999</v>
      </c>
      <c r="F6431" t="s">
        <v>22011</v>
      </c>
      <c r="G6431">
        <v>253</v>
      </c>
      <c r="H6431">
        <v>3</v>
      </c>
      <c r="I6431" t="s">
        <v>22037</v>
      </c>
      <c r="J6431">
        <v>3</v>
      </c>
      <c r="K6431" t="s">
        <v>22038</v>
      </c>
      <c r="L6431" t="s">
        <v>22039</v>
      </c>
    </row>
    <row r="6432" spans="1:18" x14ac:dyDescent="0.3">
      <c r="A6432" t="s">
        <v>22009</v>
      </c>
      <c r="B6432" t="s">
        <v>22010</v>
      </c>
      <c r="C6432" t="s">
        <v>14</v>
      </c>
      <c r="D6432">
        <v>39.946765900000003</v>
      </c>
      <c r="E6432">
        <v>-75.161126899999999</v>
      </c>
      <c r="F6432" t="s">
        <v>22011</v>
      </c>
      <c r="G6432">
        <v>253</v>
      </c>
      <c r="H6432">
        <v>3</v>
      </c>
      <c r="I6432" t="s">
        <v>22040</v>
      </c>
      <c r="J6432">
        <v>2</v>
      </c>
      <c r="K6432" t="s">
        <v>22041</v>
      </c>
      <c r="L6432" t="s">
        <v>22042</v>
      </c>
    </row>
    <row r="6433" spans="1:20" x14ac:dyDescent="0.3">
      <c r="A6433" t="s">
        <v>22043</v>
      </c>
      <c r="B6433" t="s">
        <v>22044</v>
      </c>
      <c r="C6433" t="s">
        <v>14</v>
      </c>
      <c r="D6433">
        <v>39.942123899999999</v>
      </c>
      <c r="E6433">
        <v>-75.154437999999999</v>
      </c>
      <c r="F6433" t="s">
        <v>22045</v>
      </c>
      <c r="G6433">
        <v>253</v>
      </c>
      <c r="H6433">
        <v>4</v>
      </c>
      <c r="I6433" t="s">
        <v>22046</v>
      </c>
      <c r="J6433">
        <v>4</v>
      </c>
      <c r="K6433" t="s">
        <v>22047</v>
      </c>
      <c r="L6433" t="s">
        <v>22048</v>
      </c>
    </row>
    <row r="6434" spans="1:20" x14ac:dyDescent="0.3">
      <c r="A6434" t="s">
        <v>22043</v>
      </c>
      <c r="B6434" t="s">
        <v>22044</v>
      </c>
      <c r="C6434" t="s">
        <v>14</v>
      </c>
      <c r="D6434">
        <v>39.942123899999999</v>
      </c>
      <c r="E6434">
        <v>-75.154437999999999</v>
      </c>
      <c r="F6434" t="s">
        <v>22045</v>
      </c>
      <c r="G6434">
        <v>253</v>
      </c>
      <c r="H6434">
        <v>4</v>
      </c>
      <c r="I6434" t="s">
        <v>22049</v>
      </c>
      <c r="J6434">
        <v>1</v>
      </c>
      <c r="K6434" t="s">
        <v>22050</v>
      </c>
      <c r="L6434" t="s">
        <v>22051</v>
      </c>
    </row>
    <row r="6435" spans="1:20" x14ac:dyDescent="0.3">
      <c r="A6435" t="s">
        <v>22043</v>
      </c>
      <c r="B6435" t="s">
        <v>22044</v>
      </c>
      <c r="C6435" t="s">
        <v>14</v>
      </c>
      <c r="D6435">
        <v>39.942123899999999</v>
      </c>
      <c r="E6435">
        <v>-75.154437999999999</v>
      </c>
      <c r="F6435" t="s">
        <v>22045</v>
      </c>
      <c r="G6435">
        <v>253</v>
      </c>
      <c r="H6435">
        <v>4</v>
      </c>
      <c r="I6435" t="s">
        <v>22052</v>
      </c>
      <c r="J6435">
        <v>5</v>
      </c>
      <c r="K6435" t="s">
        <v>22053</v>
      </c>
      <c r="L6435" t="s">
        <v>22054</v>
      </c>
    </row>
    <row r="6436" spans="1:20" x14ac:dyDescent="0.3">
      <c r="A6436" t="s">
        <v>22043</v>
      </c>
      <c r="B6436" t="s">
        <v>22044</v>
      </c>
      <c r="C6436" t="s">
        <v>14</v>
      </c>
      <c r="D6436">
        <v>39.942123899999999</v>
      </c>
      <c r="E6436">
        <v>-75.154437999999999</v>
      </c>
      <c r="F6436" t="s">
        <v>22045</v>
      </c>
      <c r="G6436">
        <v>253</v>
      </c>
      <c r="H6436">
        <v>4</v>
      </c>
      <c r="I6436" t="s">
        <v>22055</v>
      </c>
      <c r="J6436">
        <v>5</v>
      </c>
      <c r="K6436" t="s">
        <v>22056</v>
      </c>
      <c r="L6436" t="s">
        <v>22057</v>
      </c>
    </row>
    <row r="6437" spans="1:20" x14ac:dyDescent="0.3">
      <c r="A6437" t="s">
        <v>22043</v>
      </c>
      <c r="B6437" t="s">
        <v>22044</v>
      </c>
      <c r="C6437" t="s">
        <v>14</v>
      </c>
      <c r="D6437">
        <v>39.942123899999999</v>
      </c>
      <c r="E6437">
        <v>-75.154437999999999</v>
      </c>
      <c r="F6437" t="s">
        <v>22045</v>
      </c>
      <c r="G6437">
        <v>253</v>
      </c>
      <c r="H6437">
        <v>4</v>
      </c>
      <c r="I6437" t="s">
        <v>22058</v>
      </c>
      <c r="J6437">
        <v>5</v>
      </c>
      <c r="K6437" t="s">
        <v>22059</v>
      </c>
      <c r="L6437" t="s">
        <v>7909</v>
      </c>
    </row>
    <row r="6438" spans="1:20" x14ac:dyDescent="0.3">
      <c r="A6438" t="s">
        <v>22043</v>
      </c>
      <c r="B6438" t="s">
        <v>22044</v>
      </c>
      <c r="C6438" t="s">
        <v>14</v>
      </c>
      <c r="D6438">
        <v>39.942123899999999</v>
      </c>
      <c r="E6438">
        <v>-75.154437999999999</v>
      </c>
      <c r="F6438" t="s">
        <v>22045</v>
      </c>
      <c r="G6438">
        <v>253</v>
      </c>
      <c r="H6438">
        <v>4</v>
      </c>
      <c r="I6438" t="s">
        <v>22060</v>
      </c>
      <c r="J6438">
        <v>5</v>
      </c>
      <c r="L6438" t="s">
        <v>22061</v>
      </c>
    </row>
    <row r="6439" spans="1:20" x14ac:dyDescent="0.3">
      <c r="A6439" t="s">
        <v>22043</v>
      </c>
      <c r="B6439" t="s">
        <v>22044</v>
      </c>
      <c r="C6439" t="s">
        <v>14</v>
      </c>
      <c r="D6439">
        <v>39.942123899999999</v>
      </c>
      <c r="E6439">
        <v>-75.154437999999999</v>
      </c>
      <c r="F6439" t="s">
        <v>22045</v>
      </c>
      <c r="G6439">
        <v>253</v>
      </c>
      <c r="H6439">
        <v>4</v>
      </c>
      <c r="I6439" t="s">
        <v>22062</v>
      </c>
      <c r="J6439">
        <v>1</v>
      </c>
      <c r="K6439" t="s">
        <v>22063</v>
      </c>
      <c r="L6439" t="s">
        <v>22064</v>
      </c>
    </row>
    <row r="6440" spans="1:20" x14ac:dyDescent="0.3">
      <c r="A6440" t="s">
        <v>22043</v>
      </c>
      <c r="B6440" t="s">
        <v>22044</v>
      </c>
      <c r="C6440" t="s">
        <v>14</v>
      </c>
      <c r="D6440">
        <v>39.942123899999999</v>
      </c>
      <c r="E6440">
        <v>-75.154437999999999</v>
      </c>
      <c r="F6440" t="s">
        <v>22045</v>
      </c>
      <c r="G6440">
        <v>253</v>
      </c>
      <c r="H6440">
        <v>4</v>
      </c>
      <c r="I6440" t="s">
        <v>22065</v>
      </c>
      <c r="J6440">
        <v>1</v>
      </c>
      <c r="K6440" t="s">
        <v>22066</v>
      </c>
      <c r="L6440" t="s">
        <v>22067</v>
      </c>
    </row>
    <row r="6441" spans="1:20" x14ac:dyDescent="0.3">
      <c r="A6441" t="s">
        <v>22043</v>
      </c>
      <c r="B6441" t="s">
        <v>22044</v>
      </c>
      <c r="C6441" t="s">
        <v>14</v>
      </c>
      <c r="D6441">
        <v>39.942123899999999</v>
      </c>
      <c r="E6441">
        <v>-75.154437999999999</v>
      </c>
      <c r="F6441" t="s">
        <v>22045</v>
      </c>
      <c r="G6441">
        <v>253</v>
      </c>
      <c r="H6441">
        <v>4</v>
      </c>
      <c r="I6441" t="s">
        <v>22068</v>
      </c>
      <c r="J6441">
        <v>5</v>
      </c>
      <c r="K6441" t="s">
        <v>22069</v>
      </c>
      <c r="L6441" t="s">
        <v>22070</v>
      </c>
    </row>
    <row r="6442" spans="1:20" x14ac:dyDescent="0.3">
      <c r="A6442" t="s">
        <v>22043</v>
      </c>
      <c r="B6442" t="s">
        <v>22044</v>
      </c>
      <c r="C6442" t="s">
        <v>14</v>
      </c>
      <c r="D6442">
        <v>39.942123899999999</v>
      </c>
      <c r="E6442">
        <v>-75.154437999999999</v>
      </c>
      <c r="F6442" t="s">
        <v>22045</v>
      </c>
      <c r="G6442">
        <v>253</v>
      </c>
      <c r="H6442">
        <v>4</v>
      </c>
      <c r="I6442" t="s">
        <v>22071</v>
      </c>
      <c r="J6442">
        <v>4</v>
      </c>
      <c r="K6442" t="s">
        <v>22072</v>
      </c>
      <c r="L6442" t="s">
        <v>2794</v>
      </c>
    </row>
    <row r="6443" spans="1:20" x14ac:dyDescent="0.3">
      <c r="A6443" t="s">
        <v>22073</v>
      </c>
      <c r="B6443" t="s">
        <v>22074</v>
      </c>
      <c r="C6443" t="s">
        <v>14</v>
      </c>
      <c r="D6443">
        <v>39.952207922699998</v>
      </c>
      <c r="E6443">
        <v>-75.183563152999994</v>
      </c>
      <c r="F6443" t="s">
        <v>22075</v>
      </c>
      <c r="G6443">
        <v>253</v>
      </c>
      <c r="H6443">
        <v>3.5</v>
      </c>
      <c r="I6443" t="s">
        <v>22076</v>
      </c>
      <c r="J6443">
        <v>4</v>
      </c>
      <c r="K6443" t="s">
        <v>22077</v>
      </c>
      <c r="L6443" t="s">
        <v>22078</v>
      </c>
    </row>
    <row r="6444" spans="1:20" x14ac:dyDescent="0.3">
      <c r="A6444" t="s">
        <v>22073</v>
      </c>
      <c r="B6444" t="s">
        <v>22074</v>
      </c>
      <c r="C6444" t="s">
        <v>14</v>
      </c>
      <c r="D6444">
        <v>39.952207922699998</v>
      </c>
      <c r="E6444">
        <v>-75.183563152999994</v>
      </c>
      <c r="F6444" t="s">
        <v>22075</v>
      </c>
      <c r="G6444">
        <v>253</v>
      </c>
      <c r="H6444">
        <v>3.5</v>
      </c>
      <c r="I6444" t="s">
        <v>22079</v>
      </c>
      <c r="J6444">
        <v>3</v>
      </c>
      <c r="L6444" t="s">
        <v>22080</v>
      </c>
    </row>
    <row r="6445" spans="1:20" x14ac:dyDescent="0.3">
      <c r="A6445" t="s">
        <v>22073</v>
      </c>
      <c r="B6445" t="s">
        <v>22074</v>
      </c>
      <c r="C6445" t="s">
        <v>14</v>
      </c>
      <c r="D6445">
        <v>39.952207922699998</v>
      </c>
      <c r="E6445">
        <v>-75.183563152999994</v>
      </c>
      <c r="F6445" t="s">
        <v>22075</v>
      </c>
      <c r="G6445">
        <v>253</v>
      </c>
      <c r="H6445">
        <v>3.5</v>
      </c>
      <c r="I6445" t="s">
        <v>22081</v>
      </c>
      <c r="J6445">
        <v>5</v>
      </c>
      <c r="K6445" t="s">
        <v>22082</v>
      </c>
      <c r="L6445" t="s">
        <v>22083</v>
      </c>
    </row>
    <row r="6446" spans="1:20" x14ac:dyDescent="0.3">
      <c r="A6446" t="s">
        <v>22073</v>
      </c>
      <c r="B6446" t="s">
        <v>22074</v>
      </c>
      <c r="C6446" t="s">
        <v>14</v>
      </c>
      <c r="D6446">
        <v>39.952207922699998</v>
      </c>
      <c r="E6446">
        <v>-75.183563152999994</v>
      </c>
      <c r="F6446" t="s">
        <v>22075</v>
      </c>
      <c r="G6446">
        <v>253</v>
      </c>
      <c r="H6446">
        <v>3.5</v>
      </c>
      <c r="I6446" t="s">
        <v>22084</v>
      </c>
      <c r="J6446">
        <v>5</v>
      </c>
      <c r="K6446" t="s">
        <v>22085</v>
      </c>
      <c r="L6446" t="s">
        <v>22086</v>
      </c>
      <c r="M6446" t="s">
        <v>22087</v>
      </c>
      <c r="N6446" t="s">
        <v>22088</v>
      </c>
      <c r="O6446" t="s">
        <v>22089</v>
      </c>
      <c r="P6446" t="s">
        <v>22090</v>
      </c>
      <c r="Q6446" t="s">
        <v>17604</v>
      </c>
      <c r="R6446" t="s">
        <v>22091</v>
      </c>
      <c r="S6446" t="s">
        <v>22092</v>
      </c>
      <c r="T6446" t="s">
        <v>22093</v>
      </c>
    </row>
    <row r="6447" spans="1:20" x14ac:dyDescent="0.3">
      <c r="A6447" t="s">
        <v>22073</v>
      </c>
      <c r="B6447" t="s">
        <v>22074</v>
      </c>
      <c r="C6447" t="s">
        <v>14</v>
      </c>
      <c r="D6447">
        <v>39.952207922699998</v>
      </c>
      <c r="E6447">
        <v>-75.183563152999994</v>
      </c>
      <c r="F6447" t="s">
        <v>22075</v>
      </c>
      <c r="G6447">
        <v>253</v>
      </c>
      <c r="H6447">
        <v>3.5</v>
      </c>
      <c r="I6447" t="s">
        <v>22094</v>
      </c>
      <c r="J6447">
        <v>3</v>
      </c>
      <c r="K6447" t="s">
        <v>22095</v>
      </c>
      <c r="L6447" t="s">
        <v>22096</v>
      </c>
    </row>
    <row r="6448" spans="1:20" x14ac:dyDescent="0.3">
      <c r="A6448" t="s">
        <v>22073</v>
      </c>
      <c r="B6448" t="s">
        <v>22074</v>
      </c>
      <c r="C6448" t="s">
        <v>14</v>
      </c>
      <c r="D6448">
        <v>39.952207922699998</v>
      </c>
      <c r="E6448">
        <v>-75.183563152999994</v>
      </c>
      <c r="F6448" t="s">
        <v>22075</v>
      </c>
      <c r="G6448">
        <v>253</v>
      </c>
      <c r="H6448">
        <v>3.5</v>
      </c>
      <c r="I6448" t="s">
        <v>22097</v>
      </c>
      <c r="J6448">
        <v>5</v>
      </c>
      <c r="K6448" t="s">
        <v>22098</v>
      </c>
      <c r="L6448" t="s">
        <v>5885</v>
      </c>
    </row>
    <row r="6449" spans="1:33" x14ac:dyDescent="0.3">
      <c r="A6449" t="s">
        <v>22073</v>
      </c>
      <c r="B6449" t="s">
        <v>22074</v>
      </c>
      <c r="C6449" t="s">
        <v>14</v>
      </c>
      <c r="D6449">
        <v>39.952207922699998</v>
      </c>
      <c r="E6449">
        <v>-75.183563152999994</v>
      </c>
      <c r="F6449" t="s">
        <v>22075</v>
      </c>
      <c r="G6449">
        <v>253</v>
      </c>
      <c r="H6449">
        <v>3.5</v>
      </c>
      <c r="I6449" t="s">
        <v>22099</v>
      </c>
      <c r="J6449">
        <v>1</v>
      </c>
      <c r="K6449" t="s">
        <v>22100</v>
      </c>
      <c r="L6449" t="s">
        <v>22101</v>
      </c>
    </row>
    <row r="6450" spans="1:33" x14ac:dyDescent="0.3">
      <c r="A6450" t="s">
        <v>22073</v>
      </c>
      <c r="B6450" t="s">
        <v>22074</v>
      </c>
      <c r="C6450" t="s">
        <v>14</v>
      </c>
      <c r="D6450">
        <v>39.952207922699998</v>
      </c>
      <c r="E6450">
        <v>-75.183563152999994</v>
      </c>
      <c r="F6450" t="s">
        <v>22075</v>
      </c>
      <c r="G6450">
        <v>253</v>
      </c>
      <c r="H6450">
        <v>3.5</v>
      </c>
      <c r="I6450" t="s">
        <v>22102</v>
      </c>
      <c r="J6450">
        <v>5</v>
      </c>
      <c r="K6450" t="s">
        <v>22103</v>
      </c>
      <c r="L6450" t="s">
        <v>5060</v>
      </c>
    </row>
    <row r="6451" spans="1:33" x14ac:dyDescent="0.3">
      <c r="A6451" t="s">
        <v>22073</v>
      </c>
      <c r="B6451" t="s">
        <v>22074</v>
      </c>
      <c r="C6451" t="s">
        <v>14</v>
      </c>
      <c r="D6451">
        <v>39.952207922699998</v>
      </c>
      <c r="E6451">
        <v>-75.183563152999994</v>
      </c>
      <c r="F6451" t="s">
        <v>22075</v>
      </c>
      <c r="G6451">
        <v>253</v>
      </c>
      <c r="H6451">
        <v>3.5</v>
      </c>
      <c r="I6451" t="s">
        <v>22104</v>
      </c>
      <c r="J6451">
        <v>5</v>
      </c>
      <c r="K6451" t="s">
        <v>22105</v>
      </c>
      <c r="L6451" t="s">
        <v>22106</v>
      </c>
      <c r="M6451" t="s">
        <v>22107</v>
      </c>
      <c r="N6451" t="s">
        <v>22108</v>
      </c>
      <c r="O6451" t="s">
        <v>22109</v>
      </c>
      <c r="P6451" t="s">
        <v>22110</v>
      </c>
      <c r="Q6451" t="s">
        <v>22111</v>
      </c>
    </row>
    <row r="6452" spans="1:33" x14ac:dyDescent="0.3">
      <c r="A6452" t="s">
        <v>22073</v>
      </c>
      <c r="B6452" t="s">
        <v>22074</v>
      </c>
      <c r="C6452" t="s">
        <v>14</v>
      </c>
      <c r="D6452">
        <v>39.952207922699998</v>
      </c>
      <c r="E6452">
        <v>-75.183563152999994</v>
      </c>
      <c r="F6452" t="s">
        <v>22075</v>
      </c>
      <c r="G6452">
        <v>253</v>
      </c>
      <c r="H6452">
        <v>3.5</v>
      </c>
      <c r="I6452" t="s">
        <v>22112</v>
      </c>
      <c r="J6452">
        <v>3</v>
      </c>
      <c r="K6452" t="s">
        <v>22113</v>
      </c>
      <c r="L6452" t="s">
        <v>22114</v>
      </c>
    </row>
    <row r="6453" spans="1:33" x14ac:dyDescent="0.3">
      <c r="A6453" t="s">
        <v>22115</v>
      </c>
      <c r="B6453" t="s">
        <v>22116</v>
      </c>
      <c r="C6453" t="s">
        <v>14</v>
      </c>
      <c r="D6453">
        <v>39.953452401900002</v>
      </c>
      <c r="E6453">
        <v>-75.140436274699994</v>
      </c>
      <c r="F6453" t="s">
        <v>22117</v>
      </c>
      <c r="G6453">
        <v>252</v>
      </c>
      <c r="H6453">
        <v>3.5</v>
      </c>
      <c r="I6453" t="s">
        <v>22118</v>
      </c>
      <c r="J6453">
        <v>3</v>
      </c>
      <c r="K6453" t="s">
        <v>22119</v>
      </c>
      <c r="L6453" t="s">
        <v>22120</v>
      </c>
    </row>
    <row r="6454" spans="1:33" x14ac:dyDescent="0.3">
      <c r="A6454" t="s">
        <v>22115</v>
      </c>
      <c r="B6454" t="s">
        <v>22116</v>
      </c>
      <c r="C6454" t="s">
        <v>14</v>
      </c>
      <c r="D6454">
        <v>39.953452401900002</v>
      </c>
      <c r="E6454">
        <v>-75.140436274699994</v>
      </c>
      <c r="F6454" t="s">
        <v>22117</v>
      </c>
      <c r="G6454">
        <v>252</v>
      </c>
      <c r="H6454">
        <v>3.5</v>
      </c>
      <c r="I6454" t="s">
        <v>22121</v>
      </c>
      <c r="J6454">
        <v>3</v>
      </c>
      <c r="K6454" t="s">
        <v>22122</v>
      </c>
      <c r="L6454" t="s">
        <v>22123</v>
      </c>
      <c r="M6454" t="s">
        <v>22124</v>
      </c>
      <c r="N6454" t="s">
        <v>22125</v>
      </c>
    </row>
    <row r="6455" spans="1:33" x14ac:dyDescent="0.3">
      <c r="A6455" t="s">
        <v>22115</v>
      </c>
      <c r="B6455" t="s">
        <v>22116</v>
      </c>
      <c r="C6455" t="s">
        <v>14</v>
      </c>
      <c r="D6455">
        <v>39.953452401900002</v>
      </c>
      <c r="E6455">
        <v>-75.140436274699994</v>
      </c>
      <c r="F6455" t="s">
        <v>22117</v>
      </c>
      <c r="G6455">
        <v>252</v>
      </c>
      <c r="H6455">
        <v>3.5</v>
      </c>
      <c r="I6455" t="s">
        <v>22126</v>
      </c>
      <c r="J6455">
        <v>4</v>
      </c>
      <c r="K6455" t="s">
        <v>22127</v>
      </c>
      <c r="L6455" t="s">
        <v>22128</v>
      </c>
    </row>
    <row r="6456" spans="1:33" x14ac:dyDescent="0.3">
      <c r="A6456" t="s">
        <v>22115</v>
      </c>
      <c r="B6456" t="s">
        <v>22116</v>
      </c>
      <c r="C6456" t="s">
        <v>14</v>
      </c>
      <c r="D6456">
        <v>39.953452401900002</v>
      </c>
      <c r="E6456">
        <v>-75.140436274699994</v>
      </c>
      <c r="F6456" t="s">
        <v>22117</v>
      </c>
      <c r="G6456">
        <v>252</v>
      </c>
      <c r="H6456">
        <v>3.5</v>
      </c>
      <c r="I6456" t="s">
        <v>22129</v>
      </c>
      <c r="J6456">
        <v>2</v>
      </c>
      <c r="K6456" t="s">
        <v>22130</v>
      </c>
      <c r="L6456" t="s">
        <v>22131</v>
      </c>
      <c r="M6456" t="s">
        <v>22132</v>
      </c>
    </row>
    <row r="6457" spans="1:33" x14ac:dyDescent="0.3">
      <c r="A6457" t="s">
        <v>22115</v>
      </c>
      <c r="B6457" t="s">
        <v>22116</v>
      </c>
      <c r="C6457" t="s">
        <v>14</v>
      </c>
      <c r="D6457">
        <v>39.953452401900002</v>
      </c>
      <c r="E6457">
        <v>-75.140436274699994</v>
      </c>
      <c r="F6457" t="s">
        <v>22117</v>
      </c>
      <c r="G6457">
        <v>252</v>
      </c>
      <c r="H6457">
        <v>3.5</v>
      </c>
      <c r="I6457" t="s">
        <v>22133</v>
      </c>
      <c r="J6457">
        <v>2</v>
      </c>
      <c r="K6457" t="s">
        <v>22134</v>
      </c>
      <c r="L6457" t="s">
        <v>22135</v>
      </c>
      <c r="M6457" t="s">
        <v>22136</v>
      </c>
      <c r="N6457" t="s">
        <v>22137</v>
      </c>
      <c r="O6457" t="s">
        <v>22138</v>
      </c>
      <c r="P6457" t="s">
        <v>22139</v>
      </c>
      <c r="Q6457" t="s">
        <v>22140</v>
      </c>
      <c r="R6457" t="s">
        <v>22141</v>
      </c>
      <c r="S6457" t="s">
        <v>22142</v>
      </c>
      <c r="T6457" t="s">
        <v>22143</v>
      </c>
      <c r="U6457" t="s">
        <v>22144</v>
      </c>
      <c r="V6457" t="s">
        <v>22145</v>
      </c>
      <c r="W6457" t="s">
        <v>22146</v>
      </c>
    </row>
    <row r="6458" spans="1:33" x14ac:dyDescent="0.3">
      <c r="A6458" t="s">
        <v>22115</v>
      </c>
      <c r="B6458" t="s">
        <v>22116</v>
      </c>
      <c r="C6458" t="s">
        <v>14</v>
      </c>
      <c r="D6458">
        <v>39.953452401900002</v>
      </c>
      <c r="E6458">
        <v>-75.140436274699994</v>
      </c>
      <c r="F6458" t="s">
        <v>22117</v>
      </c>
      <c r="G6458">
        <v>252</v>
      </c>
      <c r="H6458">
        <v>3.5</v>
      </c>
      <c r="I6458" t="s">
        <v>22147</v>
      </c>
      <c r="J6458">
        <v>3</v>
      </c>
      <c r="K6458" t="s">
        <v>22148</v>
      </c>
      <c r="L6458" t="s">
        <v>1093</v>
      </c>
    </row>
    <row r="6459" spans="1:33" x14ac:dyDescent="0.3">
      <c r="A6459" t="s">
        <v>22115</v>
      </c>
      <c r="B6459" t="s">
        <v>22116</v>
      </c>
      <c r="C6459" t="s">
        <v>14</v>
      </c>
      <c r="D6459">
        <v>39.953452401900002</v>
      </c>
      <c r="E6459">
        <v>-75.140436274699994</v>
      </c>
      <c r="F6459" t="s">
        <v>22117</v>
      </c>
      <c r="G6459">
        <v>252</v>
      </c>
      <c r="H6459">
        <v>3.5</v>
      </c>
      <c r="I6459" t="s">
        <v>22149</v>
      </c>
      <c r="J6459">
        <v>1</v>
      </c>
      <c r="K6459" t="s">
        <v>22150</v>
      </c>
      <c r="L6459" t="s">
        <v>22151</v>
      </c>
      <c r="M6459" t="s">
        <v>22152</v>
      </c>
      <c r="N6459" t="s">
        <v>22153</v>
      </c>
      <c r="O6459" t="s">
        <v>22154</v>
      </c>
      <c r="P6459" t="s">
        <v>22155</v>
      </c>
      <c r="Q6459" t="s">
        <v>22156</v>
      </c>
      <c r="R6459" t="s">
        <v>22157</v>
      </c>
      <c r="S6459" t="s">
        <v>22158</v>
      </c>
      <c r="T6459" t="s">
        <v>22159</v>
      </c>
      <c r="U6459" t="s">
        <v>22160</v>
      </c>
      <c r="V6459" t="s">
        <v>22161</v>
      </c>
      <c r="W6459" t="s">
        <v>22162</v>
      </c>
      <c r="X6459" t="s">
        <v>22163</v>
      </c>
      <c r="Y6459" t="s">
        <v>22164</v>
      </c>
      <c r="Z6459" t="s">
        <v>22165</v>
      </c>
      <c r="AA6459" t="s">
        <v>22166</v>
      </c>
      <c r="AB6459" t="s">
        <v>22167</v>
      </c>
      <c r="AC6459" t="s">
        <v>22168</v>
      </c>
      <c r="AD6459" t="s">
        <v>22169</v>
      </c>
      <c r="AE6459" t="s">
        <v>22170</v>
      </c>
      <c r="AF6459" t="s">
        <v>22171</v>
      </c>
      <c r="AG6459" t="s">
        <v>540</v>
      </c>
    </row>
    <row r="6460" spans="1:33" x14ac:dyDescent="0.3">
      <c r="A6460" t="s">
        <v>22115</v>
      </c>
      <c r="B6460" t="s">
        <v>22116</v>
      </c>
      <c r="C6460" t="s">
        <v>14</v>
      </c>
      <c r="D6460">
        <v>39.953452401900002</v>
      </c>
      <c r="E6460">
        <v>-75.140436274699994</v>
      </c>
      <c r="F6460" t="s">
        <v>22117</v>
      </c>
      <c r="G6460">
        <v>252</v>
      </c>
      <c r="H6460">
        <v>3.5</v>
      </c>
      <c r="I6460" t="s">
        <v>22172</v>
      </c>
      <c r="J6460">
        <v>3</v>
      </c>
      <c r="K6460" t="s">
        <v>22173</v>
      </c>
      <c r="L6460" t="s">
        <v>22174</v>
      </c>
    </row>
    <row r="6461" spans="1:33" x14ac:dyDescent="0.3">
      <c r="A6461" t="s">
        <v>22115</v>
      </c>
      <c r="B6461" t="s">
        <v>22116</v>
      </c>
      <c r="C6461" t="s">
        <v>14</v>
      </c>
      <c r="D6461">
        <v>39.953452401900002</v>
      </c>
      <c r="E6461">
        <v>-75.140436274699994</v>
      </c>
      <c r="F6461" t="s">
        <v>22117</v>
      </c>
      <c r="G6461">
        <v>252</v>
      </c>
      <c r="H6461">
        <v>3.5</v>
      </c>
      <c r="I6461" t="s">
        <v>22175</v>
      </c>
      <c r="J6461">
        <v>4</v>
      </c>
      <c r="K6461" t="s">
        <v>22176</v>
      </c>
      <c r="L6461" t="s">
        <v>22177</v>
      </c>
    </row>
    <row r="6462" spans="1:33" x14ac:dyDescent="0.3">
      <c r="A6462" t="s">
        <v>22115</v>
      </c>
      <c r="B6462" t="s">
        <v>22116</v>
      </c>
      <c r="C6462" t="s">
        <v>14</v>
      </c>
      <c r="D6462">
        <v>39.953452401900002</v>
      </c>
      <c r="E6462">
        <v>-75.140436274699994</v>
      </c>
      <c r="F6462" t="s">
        <v>22117</v>
      </c>
      <c r="G6462">
        <v>252</v>
      </c>
      <c r="H6462">
        <v>3.5</v>
      </c>
      <c r="I6462" t="s">
        <v>22178</v>
      </c>
      <c r="J6462">
        <v>1</v>
      </c>
      <c r="K6462" t="s">
        <v>22179</v>
      </c>
      <c r="L6462" t="s">
        <v>22180</v>
      </c>
      <c r="M6462" t="s">
        <v>22181</v>
      </c>
      <c r="N6462" t="s">
        <v>22182</v>
      </c>
      <c r="O6462" t="s">
        <v>22183</v>
      </c>
      <c r="P6462" t="s">
        <v>22184</v>
      </c>
      <c r="Q6462" t="s">
        <v>22185</v>
      </c>
      <c r="R6462" t="s">
        <v>22186</v>
      </c>
      <c r="S6462" t="s">
        <v>22187</v>
      </c>
    </row>
    <row r="6463" spans="1:33" x14ac:dyDescent="0.3">
      <c r="A6463" t="s">
        <v>22188</v>
      </c>
      <c r="B6463" t="s">
        <v>22189</v>
      </c>
      <c r="C6463" t="s">
        <v>14</v>
      </c>
      <c r="D6463">
        <v>39.9504874</v>
      </c>
      <c r="E6463">
        <v>-75.169213099999993</v>
      </c>
      <c r="F6463" t="s">
        <v>22190</v>
      </c>
      <c r="G6463">
        <v>252</v>
      </c>
      <c r="H6463">
        <v>3.5</v>
      </c>
      <c r="I6463" t="s">
        <v>22191</v>
      </c>
      <c r="J6463">
        <v>5</v>
      </c>
      <c r="K6463" t="s">
        <v>22192</v>
      </c>
      <c r="L6463" t="s">
        <v>863</v>
      </c>
    </row>
    <row r="6464" spans="1:33" x14ac:dyDescent="0.3">
      <c r="A6464" t="s">
        <v>22188</v>
      </c>
      <c r="B6464" t="s">
        <v>22189</v>
      </c>
      <c r="C6464" t="s">
        <v>14</v>
      </c>
      <c r="D6464">
        <v>39.9504874</v>
      </c>
      <c r="E6464">
        <v>-75.169213099999993</v>
      </c>
      <c r="F6464" t="s">
        <v>22190</v>
      </c>
      <c r="G6464">
        <v>252</v>
      </c>
      <c r="H6464">
        <v>3.5</v>
      </c>
      <c r="I6464" t="s">
        <v>22193</v>
      </c>
      <c r="J6464">
        <v>3</v>
      </c>
      <c r="K6464" t="s">
        <v>22194</v>
      </c>
      <c r="L6464" t="s">
        <v>11328</v>
      </c>
    </row>
    <row r="6465" spans="1:15" x14ac:dyDescent="0.3">
      <c r="A6465" t="s">
        <v>22188</v>
      </c>
      <c r="B6465" t="s">
        <v>22189</v>
      </c>
      <c r="C6465" t="s">
        <v>14</v>
      </c>
      <c r="D6465">
        <v>39.9504874</v>
      </c>
      <c r="E6465">
        <v>-75.169213099999993</v>
      </c>
      <c r="F6465" t="s">
        <v>22190</v>
      </c>
      <c r="G6465">
        <v>252</v>
      </c>
      <c r="H6465">
        <v>3.5</v>
      </c>
      <c r="I6465" t="s">
        <v>22195</v>
      </c>
      <c r="J6465">
        <v>1</v>
      </c>
      <c r="K6465" t="s">
        <v>22196</v>
      </c>
      <c r="L6465" t="s">
        <v>21308</v>
      </c>
    </row>
    <row r="6466" spans="1:15" x14ac:dyDescent="0.3">
      <c r="A6466" t="s">
        <v>22188</v>
      </c>
      <c r="B6466" t="s">
        <v>22189</v>
      </c>
      <c r="C6466" t="s">
        <v>14</v>
      </c>
      <c r="D6466">
        <v>39.9504874</v>
      </c>
      <c r="E6466">
        <v>-75.169213099999993</v>
      </c>
      <c r="F6466" t="s">
        <v>22190</v>
      </c>
      <c r="G6466">
        <v>252</v>
      </c>
      <c r="H6466">
        <v>3.5</v>
      </c>
      <c r="I6466" t="s">
        <v>22197</v>
      </c>
      <c r="J6466">
        <v>5</v>
      </c>
      <c r="K6466" t="s">
        <v>22198</v>
      </c>
      <c r="L6466" t="s">
        <v>22199</v>
      </c>
    </row>
    <row r="6467" spans="1:15" x14ac:dyDescent="0.3">
      <c r="A6467" t="s">
        <v>22188</v>
      </c>
      <c r="B6467" t="s">
        <v>22189</v>
      </c>
      <c r="C6467" t="s">
        <v>14</v>
      </c>
      <c r="D6467">
        <v>39.9504874</v>
      </c>
      <c r="E6467">
        <v>-75.169213099999993</v>
      </c>
      <c r="F6467" t="s">
        <v>22190</v>
      </c>
      <c r="G6467">
        <v>252</v>
      </c>
      <c r="H6467">
        <v>3.5</v>
      </c>
      <c r="I6467" t="s">
        <v>22200</v>
      </c>
      <c r="J6467">
        <v>1</v>
      </c>
      <c r="K6467" t="s">
        <v>22201</v>
      </c>
      <c r="L6467" t="s">
        <v>22202</v>
      </c>
    </row>
    <row r="6468" spans="1:15" x14ac:dyDescent="0.3">
      <c r="A6468" t="s">
        <v>22188</v>
      </c>
      <c r="B6468" t="s">
        <v>22189</v>
      </c>
      <c r="C6468" t="s">
        <v>14</v>
      </c>
      <c r="D6468">
        <v>39.9504874</v>
      </c>
      <c r="E6468">
        <v>-75.169213099999993</v>
      </c>
      <c r="F6468" t="s">
        <v>22190</v>
      </c>
      <c r="G6468">
        <v>252</v>
      </c>
      <c r="H6468">
        <v>3.5</v>
      </c>
      <c r="I6468" t="s">
        <v>22203</v>
      </c>
      <c r="J6468">
        <v>1</v>
      </c>
      <c r="K6468" t="s">
        <v>22204</v>
      </c>
      <c r="L6468" t="s">
        <v>22205</v>
      </c>
    </row>
    <row r="6469" spans="1:15" x14ac:dyDescent="0.3">
      <c r="A6469" t="s">
        <v>22188</v>
      </c>
      <c r="B6469" t="s">
        <v>22189</v>
      </c>
      <c r="C6469" t="s">
        <v>14</v>
      </c>
      <c r="D6469">
        <v>39.9504874</v>
      </c>
      <c r="E6469">
        <v>-75.169213099999993</v>
      </c>
      <c r="F6469" t="s">
        <v>22190</v>
      </c>
      <c r="G6469">
        <v>252</v>
      </c>
      <c r="H6469">
        <v>3.5</v>
      </c>
      <c r="I6469" t="s">
        <v>22206</v>
      </c>
      <c r="J6469">
        <v>4</v>
      </c>
      <c r="K6469" t="s">
        <v>22207</v>
      </c>
      <c r="L6469" t="s">
        <v>22208</v>
      </c>
    </row>
    <row r="6470" spans="1:15" x14ac:dyDescent="0.3">
      <c r="A6470" t="s">
        <v>22188</v>
      </c>
      <c r="B6470" t="s">
        <v>22189</v>
      </c>
      <c r="C6470" t="s">
        <v>14</v>
      </c>
      <c r="D6470">
        <v>39.9504874</v>
      </c>
      <c r="E6470">
        <v>-75.169213099999993</v>
      </c>
      <c r="F6470" t="s">
        <v>22190</v>
      </c>
      <c r="G6470">
        <v>252</v>
      </c>
      <c r="H6470">
        <v>3.5</v>
      </c>
      <c r="I6470" t="s">
        <v>22209</v>
      </c>
      <c r="J6470">
        <v>3</v>
      </c>
      <c r="K6470" t="s">
        <v>22210</v>
      </c>
      <c r="L6470" t="s">
        <v>11153</v>
      </c>
    </row>
    <row r="6471" spans="1:15" x14ac:dyDescent="0.3">
      <c r="A6471" t="s">
        <v>22188</v>
      </c>
      <c r="B6471" t="s">
        <v>22189</v>
      </c>
      <c r="C6471" t="s">
        <v>14</v>
      </c>
      <c r="D6471">
        <v>39.9504874</v>
      </c>
      <c r="E6471">
        <v>-75.169213099999993</v>
      </c>
      <c r="F6471" t="s">
        <v>22190</v>
      </c>
      <c r="G6471">
        <v>252</v>
      </c>
      <c r="H6471">
        <v>3.5</v>
      </c>
      <c r="I6471" t="s">
        <v>22211</v>
      </c>
      <c r="J6471">
        <v>4</v>
      </c>
      <c r="K6471" t="s">
        <v>22212</v>
      </c>
      <c r="L6471" t="s">
        <v>22213</v>
      </c>
      <c r="M6471" t="s">
        <v>22214</v>
      </c>
      <c r="N6471" t="s">
        <v>22215</v>
      </c>
      <c r="O6471" t="s">
        <v>22216</v>
      </c>
    </row>
    <row r="6472" spans="1:15" x14ac:dyDescent="0.3">
      <c r="A6472" t="s">
        <v>22188</v>
      </c>
      <c r="B6472" t="s">
        <v>22189</v>
      </c>
      <c r="C6472" t="s">
        <v>14</v>
      </c>
      <c r="D6472">
        <v>39.9504874</v>
      </c>
      <c r="E6472">
        <v>-75.169213099999993</v>
      </c>
      <c r="F6472" t="s">
        <v>22190</v>
      </c>
      <c r="G6472">
        <v>252</v>
      </c>
      <c r="H6472">
        <v>3.5</v>
      </c>
      <c r="I6472" t="s">
        <v>22217</v>
      </c>
      <c r="J6472">
        <v>3</v>
      </c>
      <c r="K6472" t="s">
        <v>22218</v>
      </c>
      <c r="L6472" t="s">
        <v>22219</v>
      </c>
    </row>
    <row r="6473" spans="1:15" x14ac:dyDescent="0.3">
      <c r="A6473" t="s">
        <v>22220</v>
      </c>
      <c r="B6473" t="s">
        <v>22221</v>
      </c>
      <c r="C6473" t="s">
        <v>14</v>
      </c>
      <c r="D6473">
        <v>40.0295621</v>
      </c>
      <c r="E6473">
        <v>-75.180849100000003</v>
      </c>
      <c r="F6473" t="s">
        <v>22222</v>
      </c>
      <c r="G6473">
        <v>252</v>
      </c>
      <c r="H6473">
        <v>4</v>
      </c>
      <c r="I6473" t="s">
        <v>22223</v>
      </c>
      <c r="J6473">
        <v>4</v>
      </c>
      <c r="L6473" t="s">
        <v>22224</v>
      </c>
    </row>
    <row r="6474" spans="1:15" x14ac:dyDescent="0.3">
      <c r="A6474" t="s">
        <v>22220</v>
      </c>
      <c r="B6474" t="s">
        <v>22221</v>
      </c>
      <c r="C6474" t="s">
        <v>14</v>
      </c>
      <c r="D6474">
        <v>40.0295621</v>
      </c>
      <c r="E6474">
        <v>-75.180849100000003</v>
      </c>
      <c r="F6474" t="s">
        <v>22222</v>
      </c>
      <c r="G6474">
        <v>252</v>
      </c>
      <c r="H6474">
        <v>4</v>
      </c>
      <c r="I6474" t="s">
        <v>22225</v>
      </c>
      <c r="J6474">
        <v>5</v>
      </c>
      <c r="K6474" t="s">
        <v>22226</v>
      </c>
      <c r="L6474" t="s">
        <v>22227</v>
      </c>
    </row>
    <row r="6475" spans="1:15" x14ac:dyDescent="0.3">
      <c r="A6475" t="s">
        <v>22220</v>
      </c>
      <c r="B6475" t="s">
        <v>22221</v>
      </c>
      <c r="C6475" t="s">
        <v>14</v>
      </c>
      <c r="D6475">
        <v>40.0295621</v>
      </c>
      <c r="E6475">
        <v>-75.180849100000003</v>
      </c>
      <c r="F6475" t="s">
        <v>22222</v>
      </c>
      <c r="G6475">
        <v>252</v>
      </c>
      <c r="H6475">
        <v>4</v>
      </c>
      <c r="I6475" t="s">
        <v>22228</v>
      </c>
      <c r="J6475">
        <v>5</v>
      </c>
      <c r="L6475" t="s">
        <v>22229</v>
      </c>
    </row>
    <row r="6476" spans="1:15" x14ac:dyDescent="0.3">
      <c r="A6476" t="s">
        <v>22220</v>
      </c>
      <c r="B6476" t="s">
        <v>22221</v>
      </c>
      <c r="C6476" t="s">
        <v>14</v>
      </c>
      <c r="D6476">
        <v>40.0295621</v>
      </c>
      <c r="E6476">
        <v>-75.180849100000003</v>
      </c>
      <c r="F6476" t="s">
        <v>22222</v>
      </c>
      <c r="G6476">
        <v>252</v>
      </c>
      <c r="H6476">
        <v>4</v>
      </c>
      <c r="I6476" t="s">
        <v>22230</v>
      </c>
      <c r="J6476">
        <v>2</v>
      </c>
      <c r="L6476" t="s">
        <v>22231</v>
      </c>
    </row>
    <row r="6477" spans="1:15" x14ac:dyDescent="0.3">
      <c r="A6477" t="s">
        <v>22220</v>
      </c>
      <c r="B6477" t="s">
        <v>22221</v>
      </c>
      <c r="C6477" t="s">
        <v>14</v>
      </c>
      <c r="D6477">
        <v>40.0295621</v>
      </c>
      <c r="E6477">
        <v>-75.180849100000003</v>
      </c>
      <c r="F6477" t="s">
        <v>22222</v>
      </c>
      <c r="G6477">
        <v>252</v>
      </c>
      <c r="H6477">
        <v>4</v>
      </c>
      <c r="I6477" t="s">
        <v>22232</v>
      </c>
      <c r="J6477">
        <v>5</v>
      </c>
      <c r="K6477" t="s">
        <v>22233</v>
      </c>
      <c r="L6477" t="s">
        <v>14923</v>
      </c>
    </row>
    <row r="6478" spans="1:15" x14ac:dyDescent="0.3">
      <c r="A6478" t="s">
        <v>22220</v>
      </c>
      <c r="B6478" t="s">
        <v>22221</v>
      </c>
      <c r="C6478" t="s">
        <v>14</v>
      </c>
      <c r="D6478">
        <v>40.0295621</v>
      </c>
      <c r="E6478">
        <v>-75.180849100000003</v>
      </c>
      <c r="F6478" t="s">
        <v>22222</v>
      </c>
      <c r="G6478">
        <v>252</v>
      </c>
      <c r="H6478">
        <v>4</v>
      </c>
      <c r="I6478" t="s">
        <v>22234</v>
      </c>
      <c r="J6478">
        <v>5</v>
      </c>
      <c r="L6478" t="s">
        <v>22235</v>
      </c>
    </row>
    <row r="6479" spans="1:15" x14ac:dyDescent="0.3">
      <c r="A6479" t="s">
        <v>22220</v>
      </c>
      <c r="B6479" t="s">
        <v>22221</v>
      </c>
      <c r="C6479" t="s">
        <v>14</v>
      </c>
      <c r="D6479">
        <v>40.0295621</v>
      </c>
      <c r="E6479">
        <v>-75.180849100000003</v>
      </c>
      <c r="F6479" t="s">
        <v>22222</v>
      </c>
      <c r="G6479">
        <v>252</v>
      </c>
      <c r="H6479">
        <v>4</v>
      </c>
      <c r="I6479" t="s">
        <v>22236</v>
      </c>
      <c r="J6479">
        <v>5</v>
      </c>
      <c r="K6479" t="s">
        <v>22237</v>
      </c>
      <c r="L6479" t="s">
        <v>22238</v>
      </c>
    </row>
    <row r="6480" spans="1:15" x14ac:dyDescent="0.3">
      <c r="A6480" t="s">
        <v>22220</v>
      </c>
      <c r="B6480" t="s">
        <v>22221</v>
      </c>
      <c r="C6480" t="s">
        <v>14</v>
      </c>
      <c r="D6480">
        <v>40.0295621</v>
      </c>
      <c r="E6480">
        <v>-75.180849100000003</v>
      </c>
      <c r="F6480" t="s">
        <v>22222</v>
      </c>
      <c r="G6480">
        <v>252</v>
      </c>
      <c r="H6480">
        <v>4</v>
      </c>
      <c r="I6480" t="s">
        <v>22239</v>
      </c>
      <c r="J6480">
        <v>5</v>
      </c>
      <c r="K6480" t="s">
        <v>22240</v>
      </c>
      <c r="L6480" t="s">
        <v>10941</v>
      </c>
    </row>
    <row r="6481" spans="1:29" x14ac:dyDescent="0.3">
      <c r="A6481" t="s">
        <v>22220</v>
      </c>
      <c r="B6481" t="s">
        <v>22221</v>
      </c>
      <c r="C6481" t="s">
        <v>14</v>
      </c>
      <c r="D6481">
        <v>40.0295621</v>
      </c>
      <c r="E6481">
        <v>-75.180849100000003</v>
      </c>
      <c r="F6481" t="s">
        <v>22222</v>
      </c>
      <c r="G6481">
        <v>252</v>
      </c>
      <c r="H6481">
        <v>4</v>
      </c>
      <c r="I6481" t="s">
        <v>22241</v>
      </c>
      <c r="J6481">
        <v>5</v>
      </c>
      <c r="K6481" t="s">
        <v>22242</v>
      </c>
      <c r="L6481" t="s">
        <v>22243</v>
      </c>
    </row>
    <row r="6482" spans="1:29" x14ac:dyDescent="0.3">
      <c r="A6482" t="s">
        <v>22220</v>
      </c>
      <c r="B6482" t="s">
        <v>22221</v>
      </c>
      <c r="C6482" t="s">
        <v>14</v>
      </c>
      <c r="D6482">
        <v>40.0295621</v>
      </c>
      <c r="E6482">
        <v>-75.180849100000003</v>
      </c>
      <c r="F6482" t="s">
        <v>22222</v>
      </c>
      <c r="G6482">
        <v>252</v>
      </c>
      <c r="H6482">
        <v>4</v>
      </c>
      <c r="I6482" t="s">
        <v>22244</v>
      </c>
      <c r="J6482">
        <v>2</v>
      </c>
      <c r="K6482" t="s">
        <v>22245</v>
      </c>
      <c r="L6482" t="s">
        <v>22246</v>
      </c>
      <c r="M6482" t="s">
        <v>22247</v>
      </c>
      <c r="N6482" t="s">
        <v>22248</v>
      </c>
      <c r="O6482" t="s">
        <v>22249</v>
      </c>
      <c r="P6482" t="s">
        <v>22250</v>
      </c>
      <c r="Q6482" t="s">
        <v>22251</v>
      </c>
      <c r="R6482" t="s">
        <v>22252</v>
      </c>
      <c r="S6482" t="s">
        <v>22253</v>
      </c>
      <c r="T6482" t="s">
        <v>22254</v>
      </c>
      <c r="U6482" t="s">
        <v>22248</v>
      </c>
      <c r="V6482" t="s">
        <v>22255</v>
      </c>
      <c r="W6482" t="s">
        <v>22256</v>
      </c>
      <c r="X6482" t="s">
        <v>22257</v>
      </c>
      <c r="Y6482" t="s">
        <v>22258</v>
      </c>
      <c r="Z6482" t="s">
        <v>22259</v>
      </c>
      <c r="AA6482" t="s">
        <v>22260</v>
      </c>
      <c r="AB6482" t="s">
        <v>22261</v>
      </c>
      <c r="AC6482" t="s">
        <v>22262</v>
      </c>
    </row>
    <row r="6483" spans="1:29" x14ac:dyDescent="0.3">
      <c r="A6483" t="s">
        <v>22263</v>
      </c>
      <c r="B6483" t="s">
        <v>22264</v>
      </c>
      <c r="C6483" t="s">
        <v>14</v>
      </c>
      <c r="D6483">
        <v>39.926518999999999</v>
      </c>
      <c r="E6483">
        <v>-75.145690000000002</v>
      </c>
      <c r="F6483" t="s">
        <v>22265</v>
      </c>
      <c r="G6483">
        <v>252</v>
      </c>
      <c r="H6483">
        <v>4.5</v>
      </c>
      <c r="I6483" t="s">
        <v>22266</v>
      </c>
      <c r="J6483">
        <v>2</v>
      </c>
      <c r="K6483" t="s">
        <v>22267</v>
      </c>
      <c r="L6483" t="s">
        <v>22268</v>
      </c>
    </row>
    <row r="6484" spans="1:29" x14ac:dyDescent="0.3">
      <c r="A6484" t="s">
        <v>22263</v>
      </c>
      <c r="B6484" t="s">
        <v>22264</v>
      </c>
      <c r="C6484" t="s">
        <v>14</v>
      </c>
      <c r="D6484">
        <v>39.926518999999999</v>
      </c>
      <c r="E6484">
        <v>-75.145690000000002</v>
      </c>
      <c r="F6484" t="s">
        <v>22265</v>
      </c>
      <c r="G6484">
        <v>252</v>
      </c>
      <c r="H6484">
        <v>4.5</v>
      </c>
      <c r="I6484" t="s">
        <v>22269</v>
      </c>
      <c r="J6484">
        <v>4</v>
      </c>
      <c r="L6484" t="s">
        <v>22270</v>
      </c>
    </row>
    <row r="6485" spans="1:29" x14ac:dyDescent="0.3">
      <c r="A6485" t="s">
        <v>22263</v>
      </c>
      <c r="B6485" t="s">
        <v>22264</v>
      </c>
      <c r="C6485" t="s">
        <v>14</v>
      </c>
      <c r="D6485">
        <v>39.926518999999999</v>
      </c>
      <c r="E6485">
        <v>-75.145690000000002</v>
      </c>
      <c r="F6485" t="s">
        <v>22265</v>
      </c>
      <c r="G6485">
        <v>252</v>
      </c>
      <c r="H6485">
        <v>4.5</v>
      </c>
      <c r="I6485" t="s">
        <v>22271</v>
      </c>
      <c r="J6485">
        <v>5</v>
      </c>
      <c r="L6485" t="s">
        <v>22272</v>
      </c>
    </row>
    <row r="6486" spans="1:29" x14ac:dyDescent="0.3">
      <c r="A6486" t="s">
        <v>22263</v>
      </c>
      <c r="B6486" t="s">
        <v>22264</v>
      </c>
      <c r="C6486" t="s">
        <v>14</v>
      </c>
      <c r="D6486">
        <v>39.926518999999999</v>
      </c>
      <c r="E6486">
        <v>-75.145690000000002</v>
      </c>
      <c r="F6486" t="s">
        <v>22265</v>
      </c>
      <c r="G6486">
        <v>252</v>
      </c>
      <c r="H6486">
        <v>4.5</v>
      </c>
      <c r="I6486" t="s">
        <v>22273</v>
      </c>
      <c r="J6486">
        <v>1</v>
      </c>
      <c r="L6486" t="s">
        <v>22274</v>
      </c>
    </row>
    <row r="6487" spans="1:29" x14ac:dyDescent="0.3">
      <c r="A6487" t="s">
        <v>22263</v>
      </c>
      <c r="B6487" t="s">
        <v>22264</v>
      </c>
      <c r="C6487" t="s">
        <v>14</v>
      </c>
      <c r="D6487">
        <v>39.926518999999999</v>
      </c>
      <c r="E6487">
        <v>-75.145690000000002</v>
      </c>
      <c r="F6487" t="s">
        <v>22265</v>
      </c>
      <c r="G6487">
        <v>252</v>
      </c>
      <c r="H6487">
        <v>4.5</v>
      </c>
      <c r="I6487" t="s">
        <v>22275</v>
      </c>
      <c r="J6487">
        <v>5</v>
      </c>
      <c r="K6487" t="s">
        <v>22276</v>
      </c>
      <c r="L6487" t="s">
        <v>22277</v>
      </c>
    </row>
    <row r="6488" spans="1:29" x14ac:dyDescent="0.3">
      <c r="A6488" t="s">
        <v>22263</v>
      </c>
      <c r="B6488" t="s">
        <v>22264</v>
      </c>
      <c r="C6488" t="s">
        <v>14</v>
      </c>
      <c r="D6488">
        <v>39.926518999999999</v>
      </c>
      <c r="E6488">
        <v>-75.145690000000002</v>
      </c>
      <c r="F6488" t="s">
        <v>22265</v>
      </c>
      <c r="G6488">
        <v>252</v>
      </c>
      <c r="H6488">
        <v>4.5</v>
      </c>
      <c r="I6488" t="s">
        <v>22278</v>
      </c>
      <c r="J6488">
        <v>5</v>
      </c>
      <c r="L6488" t="s">
        <v>22279</v>
      </c>
    </row>
    <row r="6489" spans="1:29" x14ac:dyDescent="0.3">
      <c r="A6489" t="s">
        <v>22263</v>
      </c>
      <c r="B6489" t="s">
        <v>22264</v>
      </c>
      <c r="C6489" t="s">
        <v>14</v>
      </c>
      <c r="D6489">
        <v>39.926518999999999</v>
      </c>
      <c r="E6489">
        <v>-75.145690000000002</v>
      </c>
      <c r="F6489" t="s">
        <v>22265</v>
      </c>
      <c r="G6489">
        <v>252</v>
      </c>
      <c r="H6489">
        <v>4.5</v>
      </c>
      <c r="I6489" t="s">
        <v>22280</v>
      </c>
      <c r="J6489">
        <v>5</v>
      </c>
      <c r="K6489" t="s">
        <v>22281</v>
      </c>
      <c r="L6489" t="s">
        <v>22282</v>
      </c>
    </row>
    <row r="6490" spans="1:29" x14ac:dyDescent="0.3">
      <c r="A6490" t="s">
        <v>22263</v>
      </c>
      <c r="B6490" t="s">
        <v>22264</v>
      </c>
      <c r="C6490" t="s">
        <v>14</v>
      </c>
      <c r="D6490">
        <v>39.926518999999999</v>
      </c>
      <c r="E6490">
        <v>-75.145690000000002</v>
      </c>
      <c r="F6490" t="s">
        <v>22265</v>
      </c>
      <c r="G6490">
        <v>252</v>
      </c>
      <c r="H6490">
        <v>4.5</v>
      </c>
      <c r="I6490" t="s">
        <v>22283</v>
      </c>
      <c r="J6490">
        <v>4</v>
      </c>
      <c r="L6490" t="s">
        <v>22284</v>
      </c>
    </row>
    <row r="6491" spans="1:29" x14ac:dyDescent="0.3">
      <c r="A6491" t="s">
        <v>22263</v>
      </c>
      <c r="B6491" t="s">
        <v>22264</v>
      </c>
      <c r="C6491" t="s">
        <v>14</v>
      </c>
      <c r="D6491">
        <v>39.926518999999999</v>
      </c>
      <c r="E6491">
        <v>-75.145690000000002</v>
      </c>
      <c r="F6491" t="s">
        <v>22265</v>
      </c>
      <c r="G6491">
        <v>252</v>
      </c>
      <c r="H6491">
        <v>4.5</v>
      </c>
      <c r="I6491" t="s">
        <v>22285</v>
      </c>
      <c r="J6491">
        <v>4</v>
      </c>
      <c r="K6491" t="s">
        <v>22286</v>
      </c>
      <c r="L6491" t="s">
        <v>22287</v>
      </c>
    </row>
    <row r="6492" spans="1:29" x14ac:dyDescent="0.3">
      <c r="A6492" t="s">
        <v>22263</v>
      </c>
      <c r="B6492" t="s">
        <v>22264</v>
      </c>
      <c r="C6492" t="s">
        <v>14</v>
      </c>
      <c r="D6492">
        <v>39.926518999999999</v>
      </c>
      <c r="E6492">
        <v>-75.145690000000002</v>
      </c>
      <c r="F6492" t="s">
        <v>22265</v>
      </c>
      <c r="G6492">
        <v>252</v>
      </c>
      <c r="H6492">
        <v>4.5</v>
      </c>
      <c r="I6492" t="s">
        <v>22288</v>
      </c>
      <c r="J6492">
        <v>5</v>
      </c>
      <c r="K6492" t="s">
        <v>22289</v>
      </c>
      <c r="L6492" t="s">
        <v>22290</v>
      </c>
    </row>
    <row r="6493" spans="1:29" x14ac:dyDescent="0.3">
      <c r="A6493" t="s">
        <v>22291</v>
      </c>
      <c r="B6493" t="s">
        <v>22292</v>
      </c>
      <c r="C6493" t="s">
        <v>14</v>
      </c>
      <c r="D6493">
        <v>39.956796099999998</v>
      </c>
      <c r="E6493">
        <v>-75.208836000000005</v>
      </c>
      <c r="F6493" t="s">
        <v>22293</v>
      </c>
      <c r="G6493">
        <v>252</v>
      </c>
      <c r="H6493">
        <v>4</v>
      </c>
      <c r="I6493" t="s">
        <v>22294</v>
      </c>
      <c r="J6493">
        <v>4</v>
      </c>
      <c r="K6493" t="s">
        <v>22295</v>
      </c>
      <c r="L6493" t="s">
        <v>6856</v>
      </c>
    </row>
    <row r="6494" spans="1:29" x14ac:dyDescent="0.3">
      <c r="A6494" t="s">
        <v>22291</v>
      </c>
      <c r="B6494" t="s">
        <v>22292</v>
      </c>
      <c r="C6494" t="s">
        <v>14</v>
      </c>
      <c r="D6494">
        <v>39.956796099999998</v>
      </c>
      <c r="E6494">
        <v>-75.208836000000005</v>
      </c>
      <c r="F6494" t="s">
        <v>22293</v>
      </c>
      <c r="G6494">
        <v>252</v>
      </c>
      <c r="H6494">
        <v>4</v>
      </c>
      <c r="I6494" t="s">
        <v>22296</v>
      </c>
      <c r="J6494">
        <v>4</v>
      </c>
      <c r="K6494" t="s">
        <v>22297</v>
      </c>
      <c r="L6494" t="s">
        <v>22298</v>
      </c>
    </row>
    <row r="6495" spans="1:29" x14ac:dyDescent="0.3">
      <c r="A6495" t="s">
        <v>22291</v>
      </c>
      <c r="B6495" t="s">
        <v>22292</v>
      </c>
      <c r="C6495" t="s">
        <v>14</v>
      </c>
      <c r="D6495">
        <v>39.956796099999998</v>
      </c>
      <c r="E6495">
        <v>-75.208836000000005</v>
      </c>
      <c r="F6495" t="s">
        <v>22293</v>
      </c>
      <c r="G6495">
        <v>252</v>
      </c>
      <c r="H6495">
        <v>4</v>
      </c>
      <c r="I6495" t="s">
        <v>22299</v>
      </c>
      <c r="J6495">
        <v>4</v>
      </c>
      <c r="K6495" t="s">
        <v>22300</v>
      </c>
      <c r="L6495" t="s">
        <v>18208</v>
      </c>
    </row>
    <row r="6496" spans="1:29" x14ac:dyDescent="0.3">
      <c r="A6496" t="s">
        <v>22291</v>
      </c>
      <c r="B6496" t="s">
        <v>22292</v>
      </c>
      <c r="C6496" t="s">
        <v>14</v>
      </c>
      <c r="D6496">
        <v>39.956796099999998</v>
      </c>
      <c r="E6496">
        <v>-75.208836000000005</v>
      </c>
      <c r="F6496" t="s">
        <v>22293</v>
      </c>
      <c r="G6496">
        <v>252</v>
      </c>
      <c r="H6496">
        <v>4</v>
      </c>
      <c r="I6496" t="s">
        <v>22301</v>
      </c>
      <c r="J6496">
        <v>4</v>
      </c>
      <c r="K6496" t="s">
        <v>22302</v>
      </c>
      <c r="L6496" t="s">
        <v>22303</v>
      </c>
    </row>
    <row r="6497" spans="1:18" x14ac:dyDescent="0.3">
      <c r="A6497" t="s">
        <v>22291</v>
      </c>
      <c r="B6497" t="s">
        <v>22292</v>
      </c>
      <c r="C6497" t="s">
        <v>14</v>
      </c>
      <c r="D6497">
        <v>39.956796099999998</v>
      </c>
      <c r="E6497">
        <v>-75.208836000000005</v>
      </c>
      <c r="F6497" t="s">
        <v>22293</v>
      </c>
      <c r="G6497">
        <v>252</v>
      </c>
      <c r="H6497">
        <v>4</v>
      </c>
      <c r="I6497" t="s">
        <v>22304</v>
      </c>
      <c r="J6497">
        <v>3</v>
      </c>
      <c r="K6497" t="s">
        <v>22305</v>
      </c>
      <c r="L6497" t="s">
        <v>22306</v>
      </c>
    </row>
    <row r="6498" spans="1:18" x14ac:dyDescent="0.3">
      <c r="A6498" t="s">
        <v>22291</v>
      </c>
      <c r="B6498" t="s">
        <v>22292</v>
      </c>
      <c r="C6498" t="s">
        <v>14</v>
      </c>
      <c r="D6498">
        <v>39.956796099999998</v>
      </c>
      <c r="E6498">
        <v>-75.208836000000005</v>
      </c>
      <c r="F6498" t="s">
        <v>22293</v>
      </c>
      <c r="G6498">
        <v>252</v>
      </c>
      <c r="H6498">
        <v>4</v>
      </c>
      <c r="I6498" t="s">
        <v>22307</v>
      </c>
      <c r="J6498">
        <v>5</v>
      </c>
      <c r="K6498" t="s">
        <v>22308</v>
      </c>
      <c r="L6498" t="s">
        <v>22309</v>
      </c>
    </row>
    <row r="6499" spans="1:18" x14ac:dyDescent="0.3">
      <c r="A6499" t="s">
        <v>22291</v>
      </c>
      <c r="B6499" t="s">
        <v>22292</v>
      </c>
      <c r="C6499" t="s">
        <v>14</v>
      </c>
      <c r="D6499">
        <v>39.956796099999998</v>
      </c>
      <c r="E6499">
        <v>-75.208836000000005</v>
      </c>
      <c r="F6499" t="s">
        <v>22293</v>
      </c>
      <c r="G6499">
        <v>252</v>
      </c>
      <c r="H6499">
        <v>4</v>
      </c>
      <c r="I6499" t="s">
        <v>22310</v>
      </c>
      <c r="J6499">
        <v>5</v>
      </c>
      <c r="K6499" t="s">
        <v>22311</v>
      </c>
      <c r="L6499" t="s">
        <v>7688</v>
      </c>
    </row>
    <row r="6500" spans="1:18" x14ac:dyDescent="0.3">
      <c r="A6500" t="s">
        <v>22291</v>
      </c>
      <c r="B6500" t="s">
        <v>22292</v>
      </c>
      <c r="C6500" t="s">
        <v>14</v>
      </c>
      <c r="D6500">
        <v>39.956796099999998</v>
      </c>
      <c r="E6500">
        <v>-75.208836000000005</v>
      </c>
      <c r="F6500" t="s">
        <v>22293</v>
      </c>
      <c r="G6500">
        <v>252</v>
      </c>
      <c r="H6500">
        <v>4</v>
      </c>
      <c r="I6500" t="s">
        <v>22312</v>
      </c>
      <c r="J6500">
        <v>3</v>
      </c>
      <c r="K6500" t="s">
        <v>22313</v>
      </c>
      <c r="L6500" t="s">
        <v>22314</v>
      </c>
    </row>
    <row r="6501" spans="1:18" x14ac:dyDescent="0.3">
      <c r="A6501" t="s">
        <v>22291</v>
      </c>
      <c r="B6501" t="s">
        <v>22292</v>
      </c>
      <c r="C6501" t="s">
        <v>14</v>
      </c>
      <c r="D6501">
        <v>39.956796099999998</v>
      </c>
      <c r="E6501">
        <v>-75.208836000000005</v>
      </c>
      <c r="F6501" t="s">
        <v>22293</v>
      </c>
      <c r="G6501">
        <v>252</v>
      </c>
      <c r="H6501">
        <v>4</v>
      </c>
      <c r="I6501" t="s">
        <v>22315</v>
      </c>
      <c r="J6501">
        <v>5</v>
      </c>
      <c r="K6501" t="s">
        <v>22316</v>
      </c>
      <c r="L6501" t="s">
        <v>22317</v>
      </c>
    </row>
    <row r="6502" spans="1:18" x14ac:dyDescent="0.3">
      <c r="A6502" t="s">
        <v>22291</v>
      </c>
      <c r="B6502" t="s">
        <v>22292</v>
      </c>
      <c r="C6502" t="s">
        <v>14</v>
      </c>
      <c r="D6502">
        <v>39.956796099999998</v>
      </c>
      <c r="E6502">
        <v>-75.208836000000005</v>
      </c>
      <c r="F6502" t="s">
        <v>22293</v>
      </c>
      <c r="G6502">
        <v>252</v>
      </c>
      <c r="H6502">
        <v>4</v>
      </c>
      <c r="I6502" t="s">
        <v>22318</v>
      </c>
      <c r="J6502">
        <v>1</v>
      </c>
      <c r="K6502" t="s">
        <v>22319</v>
      </c>
      <c r="L6502" t="s">
        <v>22320</v>
      </c>
    </row>
    <row r="6503" spans="1:18" x14ac:dyDescent="0.3">
      <c r="A6503" t="s">
        <v>22321</v>
      </c>
      <c r="B6503" t="s">
        <v>22322</v>
      </c>
      <c r="C6503" t="s">
        <v>14</v>
      </c>
      <c r="D6503">
        <v>39.9541715545</v>
      </c>
      <c r="E6503">
        <v>-75.201380084099995</v>
      </c>
      <c r="F6503" t="s">
        <v>22323</v>
      </c>
      <c r="G6503">
        <v>252</v>
      </c>
      <c r="H6503">
        <v>4</v>
      </c>
      <c r="I6503" t="s">
        <v>22324</v>
      </c>
      <c r="J6503">
        <v>1</v>
      </c>
      <c r="K6503" t="s">
        <v>22325</v>
      </c>
      <c r="L6503" t="s">
        <v>22326</v>
      </c>
    </row>
    <row r="6504" spans="1:18" x14ac:dyDescent="0.3">
      <c r="A6504" t="s">
        <v>22321</v>
      </c>
      <c r="B6504" t="s">
        <v>22322</v>
      </c>
      <c r="C6504" t="s">
        <v>14</v>
      </c>
      <c r="D6504">
        <v>39.9541715545</v>
      </c>
      <c r="E6504">
        <v>-75.201380084099995</v>
      </c>
      <c r="F6504" t="s">
        <v>22323</v>
      </c>
      <c r="G6504">
        <v>252</v>
      </c>
      <c r="H6504">
        <v>4</v>
      </c>
      <c r="I6504" t="s">
        <v>22327</v>
      </c>
      <c r="J6504">
        <v>4</v>
      </c>
      <c r="L6504" t="s">
        <v>14016</v>
      </c>
    </row>
    <row r="6505" spans="1:18" x14ac:dyDescent="0.3">
      <c r="A6505" t="s">
        <v>22321</v>
      </c>
      <c r="B6505" t="s">
        <v>22322</v>
      </c>
      <c r="C6505" t="s">
        <v>14</v>
      </c>
      <c r="D6505">
        <v>39.9541715545</v>
      </c>
      <c r="E6505">
        <v>-75.201380084099995</v>
      </c>
      <c r="F6505" t="s">
        <v>22323</v>
      </c>
      <c r="G6505">
        <v>252</v>
      </c>
      <c r="H6505">
        <v>4</v>
      </c>
      <c r="I6505" t="s">
        <v>22328</v>
      </c>
      <c r="J6505">
        <v>5</v>
      </c>
      <c r="K6505" t="s">
        <v>22329</v>
      </c>
      <c r="L6505" t="s">
        <v>22330</v>
      </c>
      <c r="M6505" t="s">
        <v>22331</v>
      </c>
      <c r="N6505" t="s">
        <v>22332</v>
      </c>
      <c r="O6505" t="s">
        <v>22333</v>
      </c>
      <c r="P6505" t="s">
        <v>22334</v>
      </c>
      <c r="Q6505" t="s">
        <v>22335</v>
      </c>
      <c r="R6505" t="s">
        <v>22336</v>
      </c>
    </row>
    <row r="6506" spans="1:18" x14ac:dyDescent="0.3">
      <c r="A6506" t="s">
        <v>22321</v>
      </c>
      <c r="B6506" t="s">
        <v>22322</v>
      </c>
      <c r="C6506" t="s">
        <v>14</v>
      </c>
      <c r="D6506">
        <v>39.9541715545</v>
      </c>
      <c r="E6506">
        <v>-75.201380084099995</v>
      </c>
      <c r="F6506" t="s">
        <v>22323</v>
      </c>
      <c r="G6506">
        <v>252</v>
      </c>
      <c r="H6506">
        <v>4</v>
      </c>
      <c r="I6506" t="s">
        <v>22337</v>
      </c>
      <c r="J6506">
        <v>4</v>
      </c>
      <c r="K6506" t="s">
        <v>22338</v>
      </c>
      <c r="L6506" t="s">
        <v>22339</v>
      </c>
    </row>
    <row r="6507" spans="1:18" x14ac:dyDescent="0.3">
      <c r="A6507" t="s">
        <v>22321</v>
      </c>
      <c r="B6507" t="s">
        <v>22322</v>
      </c>
      <c r="C6507" t="s">
        <v>14</v>
      </c>
      <c r="D6507">
        <v>39.9541715545</v>
      </c>
      <c r="E6507">
        <v>-75.201380084099995</v>
      </c>
      <c r="F6507" t="s">
        <v>22323</v>
      </c>
      <c r="G6507">
        <v>252</v>
      </c>
      <c r="H6507">
        <v>4</v>
      </c>
      <c r="I6507" t="s">
        <v>22340</v>
      </c>
      <c r="J6507">
        <v>4</v>
      </c>
      <c r="K6507" t="s">
        <v>22341</v>
      </c>
      <c r="L6507" t="s">
        <v>22342</v>
      </c>
    </row>
    <row r="6508" spans="1:18" x14ac:dyDescent="0.3">
      <c r="A6508" t="s">
        <v>22321</v>
      </c>
      <c r="B6508" t="s">
        <v>22322</v>
      </c>
      <c r="C6508" t="s">
        <v>14</v>
      </c>
      <c r="D6508">
        <v>39.9541715545</v>
      </c>
      <c r="E6508">
        <v>-75.201380084099995</v>
      </c>
      <c r="F6508" t="s">
        <v>22323</v>
      </c>
      <c r="G6508">
        <v>252</v>
      </c>
      <c r="H6508">
        <v>4</v>
      </c>
      <c r="I6508" t="e">
        <f>-YUOWtotypPLq_1pskHRhw</f>
        <v>#NAME?</v>
      </c>
      <c r="J6508">
        <v>5</v>
      </c>
      <c r="K6508" t="s">
        <v>22343</v>
      </c>
      <c r="L6508" t="s">
        <v>22344</v>
      </c>
    </row>
    <row r="6509" spans="1:18" x14ac:dyDescent="0.3">
      <c r="A6509" t="s">
        <v>22321</v>
      </c>
      <c r="B6509" t="s">
        <v>22322</v>
      </c>
      <c r="C6509" t="s">
        <v>14</v>
      </c>
      <c r="D6509">
        <v>39.9541715545</v>
      </c>
      <c r="E6509">
        <v>-75.201380084099995</v>
      </c>
      <c r="F6509" t="s">
        <v>22323</v>
      </c>
      <c r="G6509">
        <v>252</v>
      </c>
      <c r="H6509">
        <v>4</v>
      </c>
      <c r="I6509" t="s">
        <v>22345</v>
      </c>
      <c r="J6509">
        <v>4</v>
      </c>
      <c r="K6509" t="s">
        <v>22346</v>
      </c>
      <c r="L6509" t="s">
        <v>22347</v>
      </c>
    </row>
    <row r="6510" spans="1:18" x14ac:dyDescent="0.3">
      <c r="A6510" t="s">
        <v>22321</v>
      </c>
      <c r="B6510" t="s">
        <v>22322</v>
      </c>
      <c r="C6510" t="s">
        <v>14</v>
      </c>
      <c r="D6510">
        <v>39.9541715545</v>
      </c>
      <c r="E6510">
        <v>-75.201380084099995</v>
      </c>
      <c r="F6510" t="s">
        <v>22323</v>
      </c>
      <c r="G6510">
        <v>252</v>
      </c>
      <c r="H6510">
        <v>4</v>
      </c>
      <c r="I6510" t="s">
        <v>22348</v>
      </c>
      <c r="J6510">
        <v>3</v>
      </c>
      <c r="K6510" t="s">
        <v>22349</v>
      </c>
      <c r="L6510" t="s">
        <v>22350</v>
      </c>
    </row>
    <row r="6511" spans="1:18" x14ac:dyDescent="0.3">
      <c r="A6511" t="s">
        <v>22321</v>
      </c>
      <c r="B6511" t="s">
        <v>22322</v>
      </c>
      <c r="C6511" t="s">
        <v>14</v>
      </c>
      <c r="D6511">
        <v>39.9541715545</v>
      </c>
      <c r="E6511">
        <v>-75.201380084099995</v>
      </c>
      <c r="F6511" t="s">
        <v>22323</v>
      </c>
      <c r="G6511">
        <v>252</v>
      </c>
      <c r="H6511">
        <v>4</v>
      </c>
      <c r="I6511" t="s">
        <v>22351</v>
      </c>
      <c r="J6511">
        <v>4</v>
      </c>
      <c r="K6511" t="s">
        <v>22352</v>
      </c>
      <c r="L6511" t="s">
        <v>22353</v>
      </c>
    </row>
    <row r="6512" spans="1:18" x14ac:dyDescent="0.3">
      <c r="A6512" t="s">
        <v>22321</v>
      </c>
      <c r="B6512" t="s">
        <v>22322</v>
      </c>
      <c r="C6512" t="s">
        <v>14</v>
      </c>
      <c r="D6512">
        <v>39.9541715545</v>
      </c>
      <c r="E6512">
        <v>-75.201380084099995</v>
      </c>
      <c r="F6512" t="s">
        <v>22323</v>
      </c>
      <c r="G6512">
        <v>252</v>
      </c>
      <c r="H6512">
        <v>4</v>
      </c>
      <c r="I6512" t="s">
        <v>22354</v>
      </c>
      <c r="J6512">
        <v>5</v>
      </c>
      <c r="K6512" t="s">
        <v>22355</v>
      </c>
      <c r="L6512" t="s">
        <v>22356</v>
      </c>
    </row>
    <row r="6513" spans="1:13" x14ac:dyDescent="0.3">
      <c r="A6513" t="s">
        <v>22357</v>
      </c>
      <c r="B6513" t="s">
        <v>22358</v>
      </c>
      <c r="C6513" t="s">
        <v>14</v>
      </c>
      <c r="D6513">
        <v>40.025516500000002</v>
      </c>
      <c r="E6513">
        <v>-75.224096799999998</v>
      </c>
      <c r="F6513" t="s">
        <v>22359</v>
      </c>
      <c r="G6513">
        <v>251</v>
      </c>
      <c r="H6513">
        <v>4.5</v>
      </c>
      <c r="I6513" t="s">
        <v>22360</v>
      </c>
      <c r="J6513">
        <v>4</v>
      </c>
      <c r="K6513" t="s">
        <v>22361</v>
      </c>
      <c r="L6513" t="s">
        <v>22362</v>
      </c>
    </row>
    <row r="6514" spans="1:13" x14ac:dyDescent="0.3">
      <c r="A6514" t="s">
        <v>22357</v>
      </c>
      <c r="B6514" t="s">
        <v>22358</v>
      </c>
      <c r="C6514" t="s">
        <v>14</v>
      </c>
      <c r="D6514">
        <v>40.025516500000002</v>
      </c>
      <c r="E6514">
        <v>-75.224096799999998</v>
      </c>
      <c r="F6514" t="s">
        <v>22359</v>
      </c>
      <c r="G6514">
        <v>251</v>
      </c>
      <c r="H6514">
        <v>4.5</v>
      </c>
      <c r="I6514" t="s">
        <v>22363</v>
      </c>
      <c r="J6514">
        <v>4</v>
      </c>
      <c r="K6514" t="s">
        <v>22364</v>
      </c>
      <c r="L6514" t="s">
        <v>1789</v>
      </c>
    </row>
    <row r="6515" spans="1:13" x14ac:dyDescent="0.3">
      <c r="A6515" t="s">
        <v>22357</v>
      </c>
      <c r="B6515" t="s">
        <v>22358</v>
      </c>
      <c r="C6515" t="s">
        <v>14</v>
      </c>
      <c r="D6515">
        <v>40.025516500000002</v>
      </c>
      <c r="E6515">
        <v>-75.224096799999998</v>
      </c>
      <c r="F6515" t="s">
        <v>22359</v>
      </c>
      <c r="G6515">
        <v>251</v>
      </c>
      <c r="H6515">
        <v>4.5</v>
      </c>
      <c r="I6515" t="s">
        <v>22365</v>
      </c>
      <c r="J6515">
        <v>5</v>
      </c>
      <c r="K6515" t="s">
        <v>22366</v>
      </c>
      <c r="L6515" t="s">
        <v>22367</v>
      </c>
      <c r="M6515" t="s">
        <v>22368</v>
      </c>
    </row>
    <row r="6516" spans="1:13" x14ac:dyDescent="0.3">
      <c r="A6516" t="s">
        <v>22357</v>
      </c>
      <c r="B6516" t="s">
        <v>22358</v>
      </c>
      <c r="C6516" t="s">
        <v>14</v>
      </c>
      <c r="D6516">
        <v>40.025516500000002</v>
      </c>
      <c r="E6516">
        <v>-75.224096799999998</v>
      </c>
      <c r="F6516" t="s">
        <v>22359</v>
      </c>
      <c r="G6516">
        <v>251</v>
      </c>
      <c r="H6516">
        <v>4.5</v>
      </c>
      <c r="I6516" t="s">
        <v>22369</v>
      </c>
      <c r="J6516">
        <v>4</v>
      </c>
      <c r="L6516" t="s">
        <v>22370</v>
      </c>
    </row>
    <row r="6517" spans="1:13" x14ac:dyDescent="0.3">
      <c r="A6517" t="s">
        <v>22357</v>
      </c>
      <c r="B6517" t="s">
        <v>22358</v>
      </c>
      <c r="C6517" t="s">
        <v>14</v>
      </c>
      <c r="D6517">
        <v>40.025516500000002</v>
      </c>
      <c r="E6517">
        <v>-75.224096799999998</v>
      </c>
      <c r="F6517" t="s">
        <v>22359</v>
      </c>
      <c r="G6517">
        <v>251</v>
      </c>
      <c r="H6517">
        <v>4.5</v>
      </c>
      <c r="I6517" t="s">
        <v>22371</v>
      </c>
      <c r="J6517">
        <v>4</v>
      </c>
      <c r="L6517" t="s">
        <v>22372</v>
      </c>
    </row>
    <row r="6518" spans="1:13" x14ac:dyDescent="0.3">
      <c r="A6518" t="s">
        <v>22357</v>
      </c>
      <c r="B6518" t="s">
        <v>22358</v>
      </c>
      <c r="C6518" t="s">
        <v>14</v>
      </c>
      <c r="D6518">
        <v>40.025516500000002</v>
      </c>
      <c r="E6518">
        <v>-75.224096799999998</v>
      </c>
      <c r="F6518" t="s">
        <v>22359</v>
      </c>
      <c r="G6518">
        <v>251</v>
      </c>
      <c r="H6518">
        <v>4.5</v>
      </c>
      <c r="I6518" t="s">
        <v>22373</v>
      </c>
      <c r="J6518">
        <v>4</v>
      </c>
      <c r="K6518" t="s">
        <v>22374</v>
      </c>
      <c r="L6518" t="s">
        <v>10178</v>
      </c>
    </row>
    <row r="6519" spans="1:13" x14ac:dyDescent="0.3">
      <c r="A6519" t="s">
        <v>22357</v>
      </c>
      <c r="B6519" t="s">
        <v>22358</v>
      </c>
      <c r="C6519" t="s">
        <v>14</v>
      </c>
      <c r="D6519">
        <v>40.025516500000002</v>
      </c>
      <c r="E6519">
        <v>-75.224096799999998</v>
      </c>
      <c r="F6519" t="s">
        <v>22359</v>
      </c>
      <c r="G6519">
        <v>251</v>
      </c>
      <c r="H6519">
        <v>4.5</v>
      </c>
      <c r="I6519" t="s">
        <v>22375</v>
      </c>
      <c r="J6519">
        <v>5</v>
      </c>
      <c r="K6519" t="s">
        <v>22376</v>
      </c>
      <c r="L6519" t="s">
        <v>21170</v>
      </c>
    </row>
    <row r="6520" spans="1:13" x14ac:dyDescent="0.3">
      <c r="A6520" t="s">
        <v>22357</v>
      </c>
      <c r="B6520" t="s">
        <v>22358</v>
      </c>
      <c r="C6520" t="s">
        <v>14</v>
      </c>
      <c r="D6520">
        <v>40.025516500000002</v>
      </c>
      <c r="E6520">
        <v>-75.224096799999998</v>
      </c>
      <c r="F6520" t="s">
        <v>22359</v>
      </c>
      <c r="G6520">
        <v>251</v>
      </c>
      <c r="H6520">
        <v>4.5</v>
      </c>
      <c r="I6520" t="s">
        <v>22377</v>
      </c>
      <c r="J6520">
        <v>2</v>
      </c>
      <c r="K6520" t="s">
        <v>22378</v>
      </c>
      <c r="L6520" t="s">
        <v>22379</v>
      </c>
    </row>
    <row r="6521" spans="1:13" x14ac:dyDescent="0.3">
      <c r="A6521" t="s">
        <v>22357</v>
      </c>
      <c r="B6521" t="s">
        <v>22358</v>
      </c>
      <c r="C6521" t="s">
        <v>14</v>
      </c>
      <c r="D6521">
        <v>40.025516500000002</v>
      </c>
      <c r="E6521">
        <v>-75.224096799999998</v>
      </c>
      <c r="F6521" t="s">
        <v>22359</v>
      </c>
      <c r="G6521">
        <v>251</v>
      </c>
      <c r="H6521">
        <v>4.5</v>
      </c>
      <c r="I6521" t="s">
        <v>22380</v>
      </c>
      <c r="J6521">
        <v>5</v>
      </c>
      <c r="L6521" t="s">
        <v>22381</v>
      </c>
    </row>
    <row r="6522" spans="1:13" x14ac:dyDescent="0.3">
      <c r="A6522" t="s">
        <v>22357</v>
      </c>
      <c r="B6522" t="s">
        <v>22358</v>
      </c>
      <c r="C6522" t="s">
        <v>14</v>
      </c>
      <c r="D6522">
        <v>40.025516500000002</v>
      </c>
      <c r="E6522">
        <v>-75.224096799999998</v>
      </c>
      <c r="F6522" t="s">
        <v>22359</v>
      </c>
      <c r="G6522">
        <v>251</v>
      </c>
      <c r="H6522">
        <v>4.5</v>
      </c>
      <c r="I6522" t="s">
        <v>22382</v>
      </c>
      <c r="J6522">
        <v>5</v>
      </c>
      <c r="L6522" t="s">
        <v>22383</v>
      </c>
    </row>
    <row r="6523" spans="1:13" x14ac:dyDescent="0.3">
      <c r="A6523" t="s">
        <v>22384</v>
      </c>
      <c r="B6523" t="s">
        <v>22385</v>
      </c>
      <c r="C6523" t="s">
        <v>14</v>
      </c>
      <c r="D6523">
        <v>39.925509499999997</v>
      </c>
      <c r="E6523">
        <v>-75.159211999999997</v>
      </c>
      <c r="F6523" t="s">
        <v>22386</v>
      </c>
      <c r="G6523">
        <v>251</v>
      </c>
      <c r="H6523">
        <v>4</v>
      </c>
      <c r="I6523" t="s">
        <v>22387</v>
      </c>
      <c r="J6523">
        <v>3</v>
      </c>
      <c r="K6523" t="s">
        <v>22388</v>
      </c>
      <c r="L6523" t="s">
        <v>809</v>
      </c>
    </row>
    <row r="6524" spans="1:13" x14ac:dyDescent="0.3">
      <c r="A6524" t="s">
        <v>22384</v>
      </c>
      <c r="B6524" t="s">
        <v>22385</v>
      </c>
      <c r="C6524" t="s">
        <v>14</v>
      </c>
      <c r="D6524">
        <v>39.925509499999997</v>
      </c>
      <c r="E6524">
        <v>-75.159211999999997</v>
      </c>
      <c r="F6524" t="s">
        <v>22386</v>
      </c>
      <c r="G6524">
        <v>251</v>
      </c>
      <c r="H6524">
        <v>4</v>
      </c>
      <c r="I6524" t="s">
        <v>22389</v>
      </c>
      <c r="J6524">
        <v>5</v>
      </c>
      <c r="K6524" t="s">
        <v>22390</v>
      </c>
      <c r="L6524" t="s">
        <v>22391</v>
      </c>
    </row>
    <row r="6525" spans="1:13" x14ac:dyDescent="0.3">
      <c r="A6525" t="s">
        <v>22384</v>
      </c>
      <c r="B6525" t="s">
        <v>22385</v>
      </c>
      <c r="C6525" t="s">
        <v>14</v>
      </c>
      <c r="D6525">
        <v>39.925509499999997</v>
      </c>
      <c r="E6525">
        <v>-75.159211999999997</v>
      </c>
      <c r="F6525" t="s">
        <v>22386</v>
      </c>
      <c r="G6525">
        <v>251</v>
      </c>
      <c r="H6525">
        <v>4</v>
      </c>
      <c r="I6525" t="s">
        <v>22392</v>
      </c>
      <c r="J6525">
        <v>5</v>
      </c>
      <c r="K6525" t="s">
        <v>22393</v>
      </c>
      <c r="L6525" t="s">
        <v>22394</v>
      </c>
    </row>
    <row r="6526" spans="1:13" x14ac:dyDescent="0.3">
      <c r="A6526" t="s">
        <v>22384</v>
      </c>
      <c r="B6526" t="s">
        <v>22385</v>
      </c>
      <c r="C6526" t="s">
        <v>14</v>
      </c>
      <c r="D6526">
        <v>39.925509499999997</v>
      </c>
      <c r="E6526">
        <v>-75.159211999999997</v>
      </c>
      <c r="F6526" t="s">
        <v>22386</v>
      </c>
      <c r="G6526">
        <v>251</v>
      </c>
      <c r="H6526">
        <v>4</v>
      </c>
      <c r="I6526" t="s">
        <v>22395</v>
      </c>
      <c r="J6526">
        <v>5</v>
      </c>
      <c r="K6526" t="s">
        <v>22396</v>
      </c>
      <c r="L6526" t="s">
        <v>22397</v>
      </c>
    </row>
    <row r="6527" spans="1:13" x14ac:dyDescent="0.3">
      <c r="A6527" t="s">
        <v>22384</v>
      </c>
      <c r="B6527" t="s">
        <v>22385</v>
      </c>
      <c r="C6527" t="s">
        <v>14</v>
      </c>
      <c r="D6527">
        <v>39.925509499999997</v>
      </c>
      <c r="E6527">
        <v>-75.159211999999997</v>
      </c>
      <c r="F6527" t="s">
        <v>22386</v>
      </c>
      <c r="G6527">
        <v>251</v>
      </c>
      <c r="H6527">
        <v>4</v>
      </c>
      <c r="I6527" t="s">
        <v>22398</v>
      </c>
      <c r="J6527">
        <v>4</v>
      </c>
      <c r="K6527" t="s">
        <v>22399</v>
      </c>
      <c r="L6527" t="s">
        <v>22400</v>
      </c>
    </row>
    <row r="6528" spans="1:13" x14ac:dyDescent="0.3">
      <c r="A6528" t="s">
        <v>22384</v>
      </c>
      <c r="B6528" t="s">
        <v>22385</v>
      </c>
      <c r="C6528" t="s">
        <v>14</v>
      </c>
      <c r="D6528">
        <v>39.925509499999997</v>
      </c>
      <c r="E6528">
        <v>-75.159211999999997</v>
      </c>
      <c r="F6528" t="s">
        <v>22386</v>
      </c>
      <c r="G6528">
        <v>251</v>
      </c>
      <c r="H6528">
        <v>4</v>
      </c>
      <c r="I6528" t="s">
        <v>22401</v>
      </c>
      <c r="J6528">
        <v>4</v>
      </c>
      <c r="K6528" t="s">
        <v>22402</v>
      </c>
      <c r="L6528" t="s">
        <v>22403</v>
      </c>
    </row>
    <row r="6529" spans="1:12" x14ac:dyDescent="0.3">
      <c r="A6529" t="s">
        <v>22384</v>
      </c>
      <c r="B6529" t="s">
        <v>22385</v>
      </c>
      <c r="C6529" t="s">
        <v>14</v>
      </c>
      <c r="D6529">
        <v>39.925509499999997</v>
      </c>
      <c r="E6529">
        <v>-75.159211999999997</v>
      </c>
      <c r="F6529" t="s">
        <v>22386</v>
      </c>
      <c r="G6529">
        <v>251</v>
      </c>
      <c r="H6529">
        <v>4</v>
      </c>
      <c r="I6529" t="s">
        <v>22404</v>
      </c>
      <c r="J6529">
        <v>4</v>
      </c>
      <c r="K6529" t="s">
        <v>22405</v>
      </c>
      <c r="L6529" t="s">
        <v>22406</v>
      </c>
    </row>
    <row r="6530" spans="1:12" x14ac:dyDescent="0.3">
      <c r="A6530" t="s">
        <v>22384</v>
      </c>
      <c r="B6530" t="s">
        <v>22385</v>
      </c>
      <c r="C6530" t="s">
        <v>14</v>
      </c>
      <c r="D6530">
        <v>39.925509499999997</v>
      </c>
      <c r="E6530">
        <v>-75.159211999999997</v>
      </c>
      <c r="F6530" t="s">
        <v>22386</v>
      </c>
      <c r="G6530">
        <v>251</v>
      </c>
      <c r="H6530">
        <v>4</v>
      </c>
      <c r="I6530" t="s">
        <v>22407</v>
      </c>
      <c r="J6530">
        <v>5</v>
      </c>
      <c r="L6530" t="s">
        <v>22408</v>
      </c>
    </row>
    <row r="6531" spans="1:12" x14ac:dyDescent="0.3">
      <c r="A6531" t="s">
        <v>22384</v>
      </c>
      <c r="B6531" t="s">
        <v>22385</v>
      </c>
      <c r="C6531" t="s">
        <v>14</v>
      </c>
      <c r="D6531">
        <v>39.925509499999997</v>
      </c>
      <c r="E6531">
        <v>-75.159211999999997</v>
      </c>
      <c r="F6531" t="s">
        <v>22386</v>
      </c>
      <c r="G6531">
        <v>251</v>
      </c>
      <c r="H6531">
        <v>4</v>
      </c>
      <c r="I6531" t="s">
        <v>22409</v>
      </c>
      <c r="J6531">
        <v>5</v>
      </c>
      <c r="K6531" t="s">
        <v>22410</v>
      </c>
      <c r="L6531" t="s">
        <v>22411</v>
      </c>
    </row>
    <row r="6532" spans="1:12" x14ac:dyDescent="0.3">
      <c r="A6532" t="s">
        <v>22384</v>
      </c>
      <c r="B6532" t="s">
        <v>22385</v>
      </c>
      <c r="C6532" t="s">
        <v>14</v>
      </c>
      <c r="D6532">
        <v>39.925509499999997</v>
      </c>
      <c r="E6532">
        <v>-75.159211999999997</v>
      </c>
      <c r="F6532" t="s">
        <v>22386</v>
      </c>
      <c r="G6532">
        <v>251</v>
      </c>
      <c r="H6532">
        <v>4</v>
      </c>
      <c r="I6532" t="s">
        <v>22412</v>
      </c>
      <c r="J6532">
        <v>5</v>
      </c>
      <c r="K6532" t="s">
        <v>22413</v>
      </c>
      <c r="L6532" t="s">
        <v>22414</v>
      </c>
    </row>
    <row r="6533" spans="1:12" x14ac:dyDescent="0.3">
      <c r="A6533" t="s">
        <v>22415</v>
      </c>
      <c r="B6533" t="s">
        <v>22416</v>
      </c>
      <c r="C6533" t="s">
        <v>14</v>
      </c>
      <c r="D6533">
        <v>39.948985999999998</v>
      </c>
      <c r="E6533">
        <v>-75.143770000000004</v>
      </c>
      <c r="F6533" t="s">
        <v>22417</v>
      </c>
      <c r="G6533">
        <v>251</v>
      </c>
      <c r="H6533">
        <v>3.5</v>
      </c>
      <c r="I6533" t="s">
        <v>22418</v>
      </c>
      <c r="J6533">
        <v>5</v>
      </c>
      <c r="K6533" t="s">
        <v>22419</v>
      </c>
      <c r="L6533" t="s">
        <v>22420</v>
      </c>
    </row>
    <row r="6534" spans="1:12" x14ac:dyDescent="0.3">
      <c r="A6534" t="s">
        <v>22415</v>
      </c>
      <c r="B6534" t="s">
        <v>22416</v>
      </c>
      <c r="C6534" t="s">
        <v>14</v>
      </c>
      <c r="D6534">
        <v>39.948985999999998</v>
      </c>
      <c r="E6534">
        <v>-75.143770000000004</v>
      </c>
      <c r="F6534" t="s">
        <v>22417</v>
      </c>
      <c r="G6534">
        <v>251</v>
      </c>
      <c r="H6534">
        <v>3.5</v>
      </c>
      <c r="I6534" t="s">
        <v>22421</v>
      </c>
      <c r="J6534">
        <v>4</v>
      </c>
      <c r="L6534" t="s">
        <v>22422</v>
      </c>
    </row>
    <row r="6535" spans="1:12" x14ac:dyDescent="0.3">
      <c r="A6535" t="s">
        <v>22415</v>
      </c>
      <c r="B6535" t="s">
        <v>22416</v>
      </c>
      <c r="C6535" t="s">
        <v>14</v>
      </c>
      <c r="D6535">
        <v>39.948985999999998</v>
      </c>
      <c r="E6535">
        <v>-75.143770000000004</v>
      </c>
      <c r="F6535" t="s">
        <v>22417</v>
      </c>
      <c r="G6535">
        <v>251</v>
      </c>
      <c r="H6535">
        <v>3.5</v>
      </c>
      <c r="I6535" t="s">
        <v>22423</v>
      </c>
      <c r="J6535">
        <v>3</v>
      </c>
      <c r="K6535" t="s">
        <v>22424</v>
      </c>
      <c r="L6535" t="s">
        <v>22425</v>
      </c>
    </row>
    <row r="6536" spans="1:12" x14ac:dyDescent="0.3">
      <c r="A6536" t="s">
        <v>22415</v>
      </c>
      <c r="B6536" t="s">
        <v>22416</v>
      </c>
      <c r="C6536" t="s">
        <v>14</v>
      </c>
      <c r="D6536">
        <v>39.948985999999998</v>
      </c>
      <c r="E6536">
        <v>-75.143770000000004</v>
      </c>
      <c r="F6536" t="s">
        <v>22417</v>
      </c>
      <c r="G6536">
        <v>251</v>
      </c>
      <c r="H6536">
        <v>3.5</v>
      </c>
      <c r="I6536" t="s">
        <v>22426</v>
      </c>
      <c r="J6536">
        <v>5</v>
      </c>
      <c r="L6536" t="s">
        <v>22427</v>
      </c>
    </row>
    <row r="6537" spans="1:12" x14ac:dyDescent="0.3">
      <c r="A6537" t="s">
        <v>22415</v>
      </c>
      <c r="B6537" t="s">
        <v>22416</v>
      </c>
      <c r="C6537" t="s">
        <v>14</v>
      </c>
      <c r="D6537">
        <v>39.948985999999998</v>
      </c>
      <c r="E6537">
        <v>-75.143770000000004</v>
      </c>
      <c r="F6537" t="s">
        <v>22417</v>
      </c>
      <c r="G6537">
        <v>251</v>
      </c>
      <c r="H6537">
        <v>3.5</v>
      </c>
      <c r="I6537" t="s">
        <v>22428</v>
      </c>
      <c r="J6537">
        <v>1</v>
      </c>
      <c r="L6537" t="s">
        <v>22429</v>
      </c>
    </row>
    <row r="6538" spans="1:12" x14ac:dyDescent="0.3">
      <c r="A6538" t="s">
        <v>22415</v>
      </c>
      <c r="B6538" t="s">
        <v>22416</v>
      </c>
      <c r="C6538" t="s">
        <v>14</v>
      </c>
      <c r="D6538">
        <v>39.948985999999998</v>
      </c>
      <c r="E6538">
        <v>-75.143770000000004</v>
      </c>
      <c r="F6538" t="s">
        <v>22417</v>
      </c>
      <c r="G6538">
        <v>251</v>
      </c>
      <c r="H6538">
        <v>3.5</v>
      </c>
      <c r="I6538" t="s">
        <v>22430</v>
      </c>
      <c r="J6538">
        <v>4</v>
      </c>
      <c r="K6538" t="s">
        <v>22431</v>
      </c>
      <c r="L6538" t="s">
        <v>22432</v>
      </c>
    </row>
    <row r="6539" spans="1:12" x14ac:dyDescent="0.3">
      <c r="A6539" t="s">
        <v>22415</v>
      </c>
      <c r="B6539" t="s">
        <v>22416</v>
      </c>
      <c r="C6539" t="s">
        <v>14</v>
      </c>
      <c r="D6539">
        <v>39.948985999999998</v>
      </c>
      <c r="E6539">
        <v>-75.143770000000004</v>
      </c>
      <c r="F6539" t="s">
        <v>22417</v>
      </c>
      <c r="G6539">
        <v>251</v>
      </c>
      <c r="H6539">
        <v>3.5</v>
      </c>
      <c r="I6539" t="s">
        <v>22433</v>
      </c>
      <c r="J6539">
        <v>4</v>
      </c>
      <c r="K6539" t="s">
        <v>22434</v>
      </c>
      <c r="L6539" t="s">
        <v>1837</v>
      </c>
    </row>
    <row r="6540" spans="1:12" x14ac:dyDescent="0.3">
      <c r="A6540" t="s">
        <v>22415</v>
      </c>
      <c r="B6540" t="s">
        <v>22416</v>
      </c>
      <c r="C6540" t="s">
        <v>14</v>
      </c>
      <c r="D6540">
        <v>39.948985999999998</v>
      </c>
      <c r="E6540">
        <v>-75.143770000000004</v>
      </c>
      <c r="F6540" t="s">
        <v>22417</v>
      </c>
      <c r="G6540">
        <v>251</v>
      </c>
      <c r="H6540">
        <v>3.5</v>
      </c>
      <c r="I6540" t="s">
        <v>22435</v>
      </c>
      <c r="J6540">
        <v>5</v>
      </c>
      <c r="K6540" t="s">
        <v>22436</v>
      </c>
      <c r="L6540" t="s">
        <v>22437</v>
      </c>
    </row>
    <row r="6541" spans="1:12" x14ac:dyDescent="0.3">
      <c r="A6541" t="s">
        <v>22415</v>
      </c>
      <c r="B6541" t="s">
        <v>22416</v>
      </c>
      <c r="C6541" t="s">
        <v>14</v>
      </c>
      <c r="D6541">
        <v>39.948985999999998</v>
      </c>
      <c r="E6541">
        <v>-75.143770000000004</v>
      </c>
      <c r="F6541" t="s">
        <v>22417</v>
      </c>
      <c r="G6541">
        <v>251</v>
      </c>
      <c r="H6541">
        <v>3.5</v>
      </c>
      <c r="I6541" t="s">
        <v>22438</v>
      </c>
      <c r="J6541">
        <v>1</v>
      </c>
      <c r="K6541" t="s">
        <v>22439</v>
      </c>
      <c r="L6541" t="s">
        <v>13307</v>
      </c>
    </row>
    <row r="6542" spans="1:12" x14ac:dyDescent="0.3">
      <c r="A6542" t="s">
        <v>22415</v>
      </c>
      <c r="B6542" t="s">
        <v>22416</v>
      </c>
      <c r="C6542" t="s">
        <v>14</v>
      </c>
      <c r="D6542">
        <v>39.948985999999998</v>
      </c>
      <c r="E6542">
        <v>-75.143770000000004</v>
      </c>
      <c r="F6542" t="s">
        <v>22417</v>
      </c>
      <c r="G6542">
        <v>251</v>
      </c>
      <c r="H6542">
        <v>3.5</v>
      </c>
      <c r="I6542" t="s">
        <v>22440</v>
      </c>
      <c r="J6542">
        <v>5</v>
      </c>
      <c r="K6542" t="s">
        <v>22441</v>
      </c>
      <c r="L6542" t="s">
        <v>22442</v>
      </c>
    </row>
    <row r="6543" spans="1:12" x14ac:dyDescent="0.3">
      <c r="A6543" t="s">
        <v>22443</v>
      </c>
      <c r="B6543" t="s">
        <v>22444</v>
      </c>
      <c r="C6543" t="s">
        <v>14</v>
      </c>
      <c r="D6543">
        <v>39.925314999999998</v>
      </c>
      <c r="E6543">
        <v>-75.150718900000001</v>
      </c>
      <c r="F6543" t="s">
        <v>22445</v>
      </c>
      <c r="G6543">
        <v>251</v>
      </c>
      <c r="H6543">
        <v>4.5</v>
      </c>
      <c r="I6543" t="s">
        <v>22446</v>
      </c>
      <c r="J6543">
        <v>4</v>
      </c>
      <c r="K6543" t="s">
        <v>22447</v>
      </c>
      <c r="L6543" t="s">
        <v>22448</v>
      </c>
    </row>
    <row r="6544" spans="1:12" x14ac:dyDescent="0.3">
      <c r="A6544" t="s">
        <v>22443</v>
      </c>
      <c r="B6544" t="s">
        <v>22444</v>
      </c>
      <c r="C6544" t="s">
        <v>14</v>
      </c>
      <c r="D6544">
        <v>39.925314999999998</v>
      </c>
      <c r="E6544">
        <v>-75.150718900000001</v>
      </c>
      <c r="F6544" t="s">
        <v>22445</v>
      </c>
      <c r="G6544">
        <v>251</v>
      </c>
      <c r="H6544">
        <v>4.5</v>
      </c>
      <c r="I6544" t="s">
        <v>22449</v>
      </c>
      <c r="J6544">
        <v>5</v>
      </c>
      <c r="K6544" t="s">
        <v>22450</v>
      </c>
      <c r="L6544" t="s">
        <v>22451</v>
      </c>
    </row>
    <row r="6545" spans="1:14" x14ac:dyDescent="0.3">
      <c r="A6545" t="s">
        <v>22443</v>
      </c>
      <c r="B6545" t="s">
        <v>22444</v>
      </c>
      <c r="C6545" t="s">
        <v>14</v>
      </c>
      <c r="D6545">
        <v>39.925314999999998</v>
      </c>
      <c r="E6545">
        <v>-75.150718900000001</v>
      </c>
      <c r="F6545" t="s">
        <v>22445</v>
      </c>
      <c r="G6545">
        <v>251</v>
      </c>
      <c r="H6545">
        <v>4.5</v>
      </c>
      <c r="I6545" t="s">
        <v>22452</v>
      </c>
      <c r="J6545">
        <v>5</v>
      </c>
      <c r="K6545" t="s">
        <v>22453</v>
      </c>
      <c r="L6545" t="s">
        <v>22454</v>
      </c>
    </row>
    <row r="6546" spans="1:14" x14ac:dyDescent="0.3">
      <c r="A6546" t="s">
        <v>22443</v>
      </c>
      <c r="B6546" t="s">
        <v>22444</v>
      </c>
      <c r="C6546" t="s">
        <v>14</v>
      </c>
      <c r="D6546">
        <v>39.925314999999998</v>
      </c>
      <c r="E6546">
        <v>-75.150718900000001</v>
      </c>
      <c r="F6546" t="s">
        <v>22445</v>
      </c>
      <c r="G6546">
        <v>251</v>
      </c>
      <c r="H6546">
        <v>4.5</v>
      </c>
      <c r="I6546" t="s">
        <v>22455</v>
      </c>
      <c r="J6546">
        <v>5</v>
      </c>
      <c r="K6546" t="s">
        <v>22456</v>
      </c>
      <c r="L6546" t="s">
        <v>22457</v>
      </c>
    </row>
    <row r="6547" spans="1:14" x14ac:dyDescent="0.3">
      <c r="A6547" t="s">
        <v>22443</v>
      </c>
      <c r="B6547" t="s">
        <v>22444</v>
      </c>
      <c r="C6547" t="s">
        <v>14</v>
      </c>
      <c r="D6547">
        <v>39.925314999999998</v>
      </c>
      <c r="E6547">
        <v>-75.150718900000001</v>
      </c>
      <c r="F6547" t="s">
        <v>22445</v>
      </c>
      <c r="G6547">
        <v>251</v>
      </c>
      <c r="H6547">
        <v>4.5</v>
      </c>
      <c r="I6547" t="s">
        <v>22458</v>
      </c>
      <c r="J6547">
        <v>5</v>
      </c>
      <c r="K6547" t="s">
        <v>22459</v>
      </c>
      <c r="L6547" t="s">
        <v>22460</v>
      </c>
    </row>
    <row r="6548" spans="1:14" x14ac:dyDescent="0.3">
      <c r="A6548" t="s">
        <v>22443</v>
      </c>
      <c r="B6548" t="s">
        <v>22444</v>
      </c>
      <c r="C6548" t="s">
        <v>14</v>
      </c>
      <c r="D6548">
        <v>39.925314999999998</v>
      </c>
      <c r="E6548">
        <v>-75.150718900000001</v>
      </c>
      <c r="F6548" t="s">
        <v>22445</v>
      </c>
      <c r="G6548">
        <v>251</v>
      </c>
      <c r="H6548">
        <v>4.5</v>
      </c>
      <c r="I6548" t="s">
        <v>22461</v>
      </c>
      <c r="J6548">
        <v>5</v>
      </c>
      <c r="L6548" t="s">
        <v>22462</v>
      </c>
    </row>
    <row r="6549" spans="1:14" x14ac:dyDescent="0.3">
      <c r="A6549" t="s">
        <v>22443</v>
      </c>
      <c r="B6549" t="s">
        <v>22444</v>
      </c>
      <c r="C6549" t="s">
        <v>14</v>
      </c>
      <c r="D6549">
        <v>39.925314999999998</v>
      </c>
      <c r="E6549">
        <v>-75.150718900000001</v>
      </c>
      <c r="F6549" t="s">
        <v>22445</v>
      </c>
      <c r="G6549">
        <v>251</v>
      </c>
      <c r="H6549">
        <v>4.5</v>
      </c>
      <c r="I6549" t="s">
        <v>22463</v>
      </c>
      <c r="J6549">
        <v>3</v>
      </c>
      <c r="K6549" t="s">
        <v>22464</v>
      </c>
      <c r="L6549" t="s">
        <v>22465</v>
      </c>
      <c r="M6549" t="s">
        <v>22466</v>
      </c>
      <c r="N6549" t="s">
        <v>22467</v>
      </c>
    </row>
    <row r="6550" spans="1:14" x14ac:dyDescent="0.3">
      <c r="A6550" t="s">
        <v>22443</v>
      </c>
      <c r="B6550" t="s">
        <v>22444</v>
      </c>
      <c r="C6550" t="s">
        <v>14</v>
      </c>
      <c r="D6550">
        <v>39.925314999999998</v>
      </c>
      <c r="E6550">
        <v>-75.150718900000001</v>
      </c>
      <c r="F6550" t="s">
        <v>22445</v>
      </c>
      <c r="G6550">
        <v>251</v>
      </c>
      <c r="H6550">
        <v>4.5</v>
      </c>
      <c r="I6550" t="s">
        <v>22468</v>
      </c>
      <c r="J6550">
        <v>5</v>
      </c>
      <c r="L6550" t="s">
        <v>22469</v>
      </c>
    </row>
    <row r="6551" spans="1:14" x14ac:dyDescent="0.3">
      <c r="A6551" t="s">
        <v>22443</v>
      </c>
      <c r="B6551" t="s">
        <v>22444</v>
      </c>
      <c r="C6551" t="s">
        <v>14</v>
      </c>
      <c r="D6551">
        <v>39.925314999999998</v>
      </c>
      <c r="E6551">
        <v>-75.150718900000001</v>
      </c>
      <c r="F6551" t="s">
        <v>22445</v>
      </c>
      <c r="G6551">
        <v>251</v>
      </c>
      <c r="H6551">
        <v>4.5</v>
      </c>
      <c r="I6551" t="s">
        <v>22470</v>
      </c>
      <c r="J6551">
        <v>4</v>
      </c>
      <c r="L6551" t="s">
        <v>22471</v>
      </c>
    </row>
    <row r="6552" spans="1:14" x14ac:dyDescent="0.3">
      <c r="A6552" t="s">
        <v>22443</v>
      </c>
      <c r="B6552" t="s">
        <v>22444</v>
      </c>
      <c r="C6552" t="s">
        <v>14</v>
      </c>
      <c r="D6552">
        <v>39.925314999999998</v>
      </c>
      <c r="E6552">
        <v>-75.150718900000001</v>
      </c>
      <c r="F6552" t="s">
        <v>22445</v>
      </c>
      <c r="G6552">
        <v>251</v>
      </c>
      <c r="H6552">
        <v>4.5</v>
      </c>
      <c r="I6552" t="s">
        <v>22472</v>
      </c>
      <c r="J6552">
        <v>4</v>
      </c>
      <c r="K6552" t="s">
        <v>22473</v>
      </c>
      <c r="L6552" t="s">
        <v>12412</v>
      </c>
    </row>
    <row r="6553" spans="1:14" x14ac:dyDescent="0.3">
      <c r="A6553" t="s">
        <v>22474</v>
      </c>
      <c r="B6553" t="s">
        <v>22475</v>
      </c>
      <c r="C6553" t="s">
        <v>14</v>
      </c>
      <c r="D6553">
        <v>39.944522320399997</v>
      </c>
      <c r="E6553">
        <v>-75.172706868299997</v>
      </c>
      <c r="F6553" t="s">
        <v>22476</v>
      </c>
      <c r="G6553">
        <v>251</v>
      </c>
      <c r="H6553">
        <v>4.5</v>
      </c>
      <c r="I6553" t="s">
        <v>22477</v>
      </c>
      <c r="J6553">
        <v>5</v>
      </c>
      <c r="K6553" t="s">
        <v>22478</v>
      </c>
      <c r="L6553" t="s">
        <v>22479</v>
      </c>
    </row>
    <row r="6554" spans="1:14" x14ac:dyDescent="0.3">
      <c r="A6554" t="s">
        <v>22474</v>
      </c>
      <c r="B6554" t="s">
        <v>22475</v>
      </c>
      <c r="C6554" t="s">
        <v>14</v>
      </c>
      <c r="D6554">
        <v>39.944522320399997</v>
      </c>
      <c r="E6554">
        <v>-75.172706868299997</v>
      </c>
      <c r="F6554" t="s">
        <v>22476</v>
      </c>
      <c r="G6554">
        <v>251</v>
      </c>
      <c r="H6554">
        <v>4.5</v>
      </c>
      <c r="I6554" t="s">
        <v>22480</v>
      </c>
      <c r="J6554">
        <v>5</v>
      </c>
      <c r="L6554" t="s">
        <v>22481</v>
      </c>
    </row>
    <row r="6555" spans="1:14" x14ac:dyDescent="0.3">
      <c r="A6555" t="s">
        <v>22474</v>
      </c>
      <c r="B6555" t="s">
        <v>22475</v>
      </c>
      <c r="C6555" t="s">
        <v>14</v>
      </c>
      <c r="D6555">
        <v>39.944522320399997</v>
      </c>
      <c r="E6555">
        <v>-75.172706868299997</v>
      </c>
      <c r="F6555" t="s">
        <v>22476</v>
      </c>
      <c r="G6555">
        <v>251</v>
      </c>
      <c r="H6555">
        <v>4.5</v>
      </c>
      <c r="I6555" t="s">
        <v>22482</v>
      </c>
      <c r="J6555">
        <v>5</v>
      </c>
      <c r="K6555" t="s">
        <v>22483</v>
      </c>
      <c r="L6555" t="s">
        <v>22484</v>
      </c>
    </row>
    <row r="6556" spans="1:14" x14ac:dyDescent="0.3">
      <c r="A6556" t="s">
        <v>22474</v>
      </c>
      <c r="B6556" t="s">
        <v>22475</v>
      </c>
      <c r="C6556" t="s">
        <v>14</v>
      </c>
      <c r="D6556">
        <v>39.944522320399997</v>
      </c>
      <c r="E6556">
        <v>-75.172706868299997</v>
      </c>
      <c r="F6556" t="s">
        <v>22476</v>
      </c>
      <c r="G6556">
        <v>251</v>
      </c>
      <c r="H6556">
        <v>4.5</v>
      </c>
      <c r="I6556" t="s">
        <v>22485</v>
      </c>
      <c r="J6556">
        <v>4</v>
      </c>
      <c r="K6556" t="s">
        <v>22486</v>
      </c>
      <c r="L6556" t="s">
        <v>22487</v>
      </c>
    </row>
    <row r="6557" spans="1:14" x14ac:dyDescent="0.3">
      <c r="A6557" t="s">
        <v>22474</v>
      </c>
      <c r="B6557" t="s">
        <v>22475</v>
      </c>
      <c r="C6557" t="s">
        <v>14</v>
      </c>
      <c r="D6557">
        <v>39.944522320399997</v>
      </c>
      <c r="E6557">
        <v>-75.172706868299997</v>
      </c>
      <c r="F6557" t="s">
        <v>22476</v>
      </c>
      <c r="G6557">
        <v>251</v>
      </c>
      <c r="H6557">
        <v>4.5</v>
      </c>
      <c r="I6557" t="s">
        <v>22488</v>
      </c>
      <c r="J6557">
        <v>5</v>
      </c>
      <c r="K6557" t="s">
        <v>22489</v>
      </c>
      <c r="L6557" t="s">
        <v>22490</v>
      </c>
    </row>
    <row r="6558" spans="1:14" x14ac:dyDescent="0.3">
      <c r="A6558" t="s">
        <v>22474</v>
      </c>
      <c r="B6558" t="s">
        <v>22475</v>
      </c>
      <c r="C6558" t="s">
        <v>14</v>
      </c>
      <c r="D6558">
        <v>39.944522320399997</v>
      </c>
      <c r="E6558">
        <v>-75.172706868299997</v>
      </c>
      <c r="F6558" t="s">
        <v>22476</v>
      </c>
      <c r="G6558">
        <v>251</v>
      </c>
      <c r="H6558">
        <v>4.5</v>
      </c>
      <c r="I6558" t="s">
        <v>22491</v>
      </c>
      <c r="J6558">
        <v>5</v>
      </c>
      <c r="K6558" t="s">
        <v>22492</v>
      </c>
      <c r="L6558" t="s">
        <v>22493</v>
      </c>
    </row>
    <row r="6559" spans="1:14" x14ac:dyDescent="0.3">
      <c r="A6559" t="s">
        <v>22474</v>
      </c>
      <c r="B6559" t="s">
        <v>22475</v>
      </c>
      <c r="C6559" t="s">
        <v>14</v>
      </c>
      <c r="D6559">
        <v>39.944522320399997</v>
      </c>
      <c r="E6559">
        <v>-75.172706868299997</v>
      </c>
      <c r="F6559" t="s">
        <v>22476</v>
      </c>
      <c r="G6559">
        <v>251</v>
      </c>
      <c r="H6559">
        <v>4.5</v>
      </c>
      <c r="I6559" t="s">
        <v>22494</v>
      </c>
      <c r="J6559">
        <v>3</v>
      </c>
      <c r="K6559" t="s">
        <v>22495</v>
      </c>
      <c r="L6559" t="s">
        <v>2843</v>
      </c>
    </row>
    <row r="6560" spans="1:14" x14ac:dyDescent="0.3">
      <c r="A6560" t="s">
        <v>22474</v>
      </c>
      <c r="B6560" t="s">
        <v>22475</v>
      </c>
      <c r="C6560" t="s">
        <v>14</v>
      </c>
      <c r="D6560">
        <v>39.944522320399997</v>
      </c>
      <c r="E6560">
        <v>-75.172706868299997</v>
      </c>
      <c r="F6560" t="s">
        <v>22476</v>
      </c>
      <c r="G6560">
        <v>251</v>
      </c>
      <c r="H6560">
        <v>4.5</v>
      </c>
      <c r="I6560" t="s">
        <v>22496</v>
      </c>
      <c r="J6560">
        <v>5</v>
      </c>
      <c r="K6560" t="s">
        <v>22497</v>
      </c>
      <c r="L6560" t="s">
        <v>22498</v>
      </c>
    </row>
    <row r="6561" spans="1:16" x14ac:dyDescent="0.3">
      <c r="A6561" t="s">
        <v>22474</v>
      </c>
      <c r="B6561" t="s">
        <v>22475</v>
      </c>
      <c r="C6561" t="s">
        <v>14</v>
      </c>
      <c r="D6561">
        <v>39.944522320399997</v>
      </c>
      <c r="E6561">
        <v>-75.172706868299997</v>
      </c>
      <c r="F6561" t="s">
        <v>22476</v>
      </c>
      <c r="G6561">
        <v>251</v>
      </c>
      <c r="H6561">
        <v>4.5</v>
      </c>
      <c r="I6561" t="s">
        <v>22499</v>
      </c>
      <c r="J6561">
        <v>5</v>
      </c>
      <c r="K6561" t="s">
        <v>22500</v>
      </c>
      <c r="L6561" t="e">
        <f>-F8iouzhD64XVHEKdcyEBQ</f>
        <v>#NAME?</v>
      </c>
    </row>
    <row r="6562" spans="1:16" x14ac:dyDescent="0.3">
      <c r="A6562" t="s">
        <v>22474</v>
      </c>
      <c r="B6562" t="s">
        <v>22475</v>
      </c>
      <c r="C6562" t="s">
        <v>14</v>
      </c>
      <c r="D6562">
        <v>39.944522320399997</v>
      </c>
      <c r="E6562">
        <v>-75.172706868299997</v>
      </c>
      <c r="F6562" t="s">
        <v>22476</v>
      </c>
      <c r="G6562">
        <v>251</v>
      </c>
      <c r="H6562">
        <v>4.5</v>
      </c>
      <c r="I6562" t="s">
        <v>22501</v>
      </c>
      <c r="J6562">
        <v>4</v>
      </c>
      <c r="K6562" t="s">
        <v>22502</v>
      </c>
      <c r="L6562" t="s">
        <v>22503</v>
      </c>
    </row>
    <row r="6563" spans="1:16" x14ac:dyDescent="0.3">
      <c r="A6563" t="s">
        <v>22504</v>
      </c>
      <c r="B6563" t="s">
        <v>22505</v>
      </c>
      <c r="C6563" t="s">
        <v>14</v>
      </c>
      <c r="D6563">
        <v>39.950439099999997</v>
      </c>
      <c r="E6563">
        <v>-75.167554499999994</v>
      </c>
      <c r="F6563" t="s">
        <v>22506</v>
      </c>
      <c r="G6563">
        <v>251</v>
      </c>
      <c r="H6563">
        <v>3.5</v>
      </c>
      <c r="I6563" t="s">
        <v>22507</v>
      </c>
      <c r="J6563">
        <v>2</v>
      </c>
      <c r="K6563" t="s">
        <v>22508</v>
      </c>
      <c r="L6563" t="s">
        <v>22509</v>
      </c>
    </row>
    <row r="6564" spans="1:16" x14ac:dyDescent="0.3">
      <c r="A6564" t="s">
        <v>22504</v>
      </c>
      <c r="B6564" t="s">
        <v>22505</v>
      </c>
      <c r="C6564" t="s">
        <v>14</v>
      </c>
      <c r="D6564">
        <v>39.950439099999997</v>
      </c>
      <c r="E6564">
        <v>-75.167554499999994</v>
      </c>
      <c r="F6564" t="s">
        <v>22506</v>
      </c>
      <c r="G6564">
        <v>251</v>
      </c>
      <c r="H6564">
        <v>3.5</v>
      </c>
      <c r="I6564" t="s">
        <v>22510</v>
      </c>
      <c r="J6564">
        <v>5</v>
      </c>
      <c r="K6564" t="s">
        <v>22511</v>
      </c>
      <c r="L6564" t="s">
        <v>22512</v>
      </c>
      <c r="M6564" t="s">
        <v>22513</v>
      </c>
      <c r="N6564" t="s">
        <v>22514</v>
      </c>
      <c r="O6564" t="s">
        <v>22515</v>
      </c>
      <c r="P6564" t="s">
        <v>22516</v>
      </c>
    </row>
    <row r="6565" spans="1:16" x14ac:dyDescent="0.3">
      <c r="A6565" t="s">
        <v>22504</v>
      </c>
      <c r="B6565" t="s">
        <v>22505</v>
      </c>
      <c r="C6565" t="s">
        <v>14</v>
      </c>
      <c r="D6565">
        <v>39.950439099999997</v>
      </c>
      <c r="E6565">
        <v>-75.167554499999994</v>
      </c>
      <c r="F6565" t="s">
        <v>22506</v>
      </c>
      <c r="G6565">
        <v>251</v>
      </c>
      <c r="H6565">
        <v>3.5</v>
      </c>
      <c r="I6565" t="s">
        <v>22517</v>
      </c>
      <c r="J6565">
        <v>4</v>
      </c>
      <c r="L6565" t="s">
        <v>612</v>
      </c>
    </row>
    <row r="6566" spans="1:16" x14ac:dyDescent="0.3">
      <c r="A6566" t="s">
        <v>22504</v>
      </c>
      <c r="B6566" t="s">
        <v>22505</v>
      </c>
      <c r="C6566" t="s">
        <v>14</v>
      </c>
      <c r="D6566">
        <v>39.950439099999997</v>
      </c>
      <c r="E6566">
        <v>-75.167554499999994</v>
      </c>
      <c r="F6566" t="s">
        <v>22506</v>
      </c>
      <c r="G6566">
        <v>251</v>
      </c>
      <c r="H6566">
        <v>3.5</v>
      </c>
      <c r="I6566" t="s">
        <v>22518</v>
      </c>
      <c r="J6566">
        <v>1</v>
      </c>
      <c r="K6566" t="s">
        <v>22519</v>
      </c>
      <c r="L6566" t="s">
        <v>22520</v>
      </c>
    </row>
    <row r="6567" spans="1:16" x14ac:dyDescent="0.3">
      <c r="A6567" t="s">
        <v>22504</v>
      </c>
      <c r="B6567" t="s">
        <v>22505</v>
      </c>
      <c r="C6567" t="s">
        <v>14</v>
      </c>
      <c r="D6567">
        <v>39.950439099999997</v>
      </c>
      <c r="E6567">
        <v>-75.167554499999994</v>
      </c>
      <c r="F6567" t="s">
        <v>22506</v>
      </c>
      <c r="G6567">
        <v>251</v>
      </c>
      <c r="H6567">
        <v>3.5</v>
      </c>
      <c r="I6567" t="s">
        <v>22521</v>
      </c>
      <c r="J6567">
        <v>5</v>
      </c>
      <c r="L6567" t="s">
        <v>22522</v>
      </c>
    </row>
    <row r="6568" spans="1:16" x14ac:dyDescent="0.3">
      <c r="A6568" t="s">
        <v>22504</v>
      </c>
      <c r="B6568" t="s">
        <v>22505</v>
      </c>
      <c r="C6568" t="s">
        <v>14</v>
      </c>
      <c r="D6568">
        <v>39.950439099999997</v>
      </c>
      <c r="E6568">
        <v>-75.167554499999994</v>
      </c>
      <c r="F6568" t="s">
        <v>22506</v>
      </c>
      <c r="G6568">
        <v>251</v>
      </c>
      <c r="H6568">
        <v>3.5</v>
      </c>
      <c r="I6568" t="s">
        <v>22523</v>
      </c>
      <c r="J6568">
        <v>5</v>
      </c>
      <c r="K6568" t="s">
        <v>22524</v>
      </c>
      <c r="L6568" t="s">
        <v>22525</v>
      </c>
    </row>
    <row r="6569" spans="1:16" x14ac:dyDescent="0.3">
      <c r="A6569" t="s">
        <v>22504</v>
      </c>
      <c r="B6569" t="s">
        <v>22505</v>
      </c>
      <c r="C6569" t="s">
        <v>14</v>
      </c>
      <c r="D6569">
        <v>39.950439099999997</v>
      </c>
      <c r="E6569">
        <v>-75.167554499999994</v>
      </c>
      <c r="F6569" t="s">
        <v>22506</v>
      </c>
      <c r="G6569">
        <v>251</v>
      </c>
      <c r="H6569">
        <v>3.5</v>
      </c>
      <c r="I6569" t="s">
        <v>22526</v>
      </c>
      <c r="J6569">
        <v>2</v>
      </c>
      <c r="K6569" t="s">
        <v>22527</v>
      </c>
      <c r="L6569" t="s">
        <v>22528</v>
      </c>
    </row>
    <row r="6570" spans="1:16" x14ac:dyDescent="0.3">
      <c r="A6570" t="s">
        <v>22504</v>
      </c>
      <c r="B6570" t="s">
        <v>22505</v>
      </c>
      <c r="C6570" t="s">
        <v>14</v>
      </c>
      <c r="D6570">
        <v>39.950439099999997</v>
      </c>
      <c r="E6570">
        <v>-75.167554499999994</v>
      </c>
      <c r="F6570" t="s">
        <v>22506</v>
      </c>
      <c r="G6570">
        <v>251</v>
      </c>
      <c r="H6570">
        <v>3.5</v>
      </c>
      <c r="I6570" t="s">
        <v>22529</v>
      </c>
      <c r="J6570">
        <v>4</v>
      </c>
      <c r="K6570" t="s">
        <v>22530</v>
      </c>
      <c r="L6570" t="s">
        <v>22531</v>
      </c>
    </row>
    <row r="6571" spans="1:16" x14ac:dyDescent="0.3">
      <c r="A6571" t="s">
        <v>22504</v>
      </c>
      <c r="B6571" t="s">
        <v>22505</v>
      </c>
      <c r="C6571" t="s">
        <v>14</v>
      </c>
      <c r="D6571">
        <v>39.950439099999997</v>
      </c>
      <c r="E6571">
        <v>-75.167554499999994</v>
      </c>
      <c r="F6571" t="s">
        <v>22506</v>
      </c>
      <c r="G6571">
        <v>251</v>
      </c>
      <c r="H6571">
        <v>3.5</v>
      </c>
      <c r="I6571" t="s">
        <v>22532</v>
      </c>
      <c r="J6571">
        <v>5</v>
      </c>
      <c r="K6571" t="s">
        <v>22533</v>
      </c>
      <c r="L6571" t="s">
        <v>7883</v>
      </c>
    </row>
    <row r="6572" spans="1:16" x14ac:dyDescent="0.3">
      <c r="A6572" t="s">
        <v>22504</v>
      </c>
      <c r="B6572" t="s">
        <v>22505</v>
      </c>
      <c r="C6572" t="s">
        <v>14</v>
      </c>
      <c r="D6572">
        <v>39.950439099999997</v>
      </c>
      <c r="E6572">
        <v>-75.167554499999994</v>
      </c>
      <c r="F6572" t="s">
        <v>22506</v>
      </c>
      <c r="G6572">
        <v>251</v>
      </c>
      <c r="H6572">
        <v>3.5</v>
      </c>
      <c r="I6572" t="s">
        <v>22534</v>
      </c>
      <c r="J6572">
        <v>5</v>
      </c>
      <c r="K6572" t="s">
        <v>22535</v>
      </c>
      <c r="L6572" t="s">
        <v>22536</v>
      </c>
    </row>
    <row r="6573" spans="1:16" x14ac:dyDescent="0.3">
      <c r="A6573" t="s">
        <v>22537</v>
      </c>
      <c r="B6573" t="s">
        <v>22538</v>
      </c>
      <c r="C6573" t="s">
        <v>14</v>
      </c>
      <c r="D6573">
        <v>40.020444500000004</v>
      </c>
      <c r="E6573">
        <v>-75.212350900000004</v>
      </c>
      <c r="F6573" t="s">
        <v>22539</v>
      </c>
      <c r="G6573">
        <v>251</v>
      </c>
      <c r="H6573">
        <v>4</v>
      </c>
      <c r="I6573" t="s">
        <v>22540</v>
      </c>
      <c r="J6573">
        <v>4</v>
      </c>
      <c r="K6573" t="s">
        <v>22541</v>
      </c>
      <c r="L6573" t="s">
        <v>22542</v>
      </c>
    </row>
    <row r="6574" spans="1:16" x14ac:dyDescent="0.3">
      <c r="A6574" t="s">
        <v>22537</v>
      </c>
      <c r="B6574" t="s">
        <v>22538</v>
      </c>
      <c r="C6574" t="s">
        <v>14</v>
      </c>
      <c r="D6574">
        <v>40.020444500000004</v>
      </c>
      <c r="E6574">
        <v>-75.212350900000004</v>
      </c>
      <c r="F6574" t="s">
        <v>22539</v>
      </c>
      <c r="G6574">
        <v>251</v>
      </c>
      <c r="H6574">
        <v>4</v>
      </c>
      <c r="I6574" t="s">
        <v>22543</v>
      </c>
      <c r="J6574">
        <v>5</v>
      </c>
      <c r="K6574" t="s">
        <v>22544</v>
      </c>
      <c r="L6574" t="s">
        <v>22545</v>
      </c>
    </row>
    <row r="6575" spans="1:16" x14ac:dyDescent="0.3">
      <c r="A6575" t="s">
        <v>22537</v>
      </c>
      <c r="B6575" t="s">
        <v>22538</v>
      </c>
      <c r="C6575" t="s">
        <v>14</v>
      </c>
      <c r="D6575">
        <v>40.020444500000004</v>
      </c>
      <c r="E6575">
        <v>-75.212350900000004</v>
      </c>
      <c r="F6575" t="s">
        <v>22539</v>
      </c>
      <c r="G6575">
        <v>251</v>
      </c>
      <c r="H6575">
        <v>4</v>
      </c>
      <c r="I6575" t="s">
        <v>22546</v>
      </c>
      <c r="J6575">
        <v>2</v>
      </c>
      <c r="L6575" t="s">
        <v>22547</v>
      </c>
    </row>
    <row r="6576" spans="1:16" x14ac:dyDescent="0.3">
      <c r="A6576" t="s">
        <v>22537</v>
      </c>
      <c r="B6576" t="s">
        <v>22538</v>
      </c>
      <c r="C6576" t="s">
        <v>14</v>
      </c>
      <c r="D6576">
        <v>40.020444500000004</v>
      </c>
      <c r="E6576">
        <v>-75.212350900000004</v>
      </c>
      <c r="F6576" t="s">
        <v>22539</v>
      </c>
      <c r="G6576">
        <v>251</v>
      </c>
      <c r="H6576">
        <v>4</v>
      </c>
      <c r="I6576" t="s">
        <v>22548</v>
      </c>
      <c r="J6576">
        <v>3</v>
      </c>
      <c r="K6576" t="s">
        <v>22549</v>
      </c>
      <c r="L6576" t="s">
        <v>22550</v>
      </c>
    </row>
    <row r="6577" spans="1:12" x14ac:dyDescent="0.3">
      <c r="A6577" t="s">
        <v>22537</v>
      </c>
      <c r="B6577" t="s">
        <v>22538</v>
      </c>
      <c r="C6577" t="s">
        <v>14</v>
      </c>
      <c r="D6577">
        <v>40.020444500000004</v>
      </c>
      <c r="E6577">
        <v>-75.212350900000004</v>
      </c>
      <c r="F6577" t="s">
        <v>22539</v>
      </c>
      <c r="G6577">
        <v>251</v>
      </c>
      <c r="H6577">
        <v>4</v>
      </c>
      <c r="I6577" t="s">
        <v>22551</v>
      </c>
      <c r="J6577">
        <v>2</v>
      </c>
      <c r="K6577" t="s">
        <v>22552</v>
      </c>
      <c r="L6577" t="s">
        <v>22553</v>
      </c>
    </row>
    <row r="6578" spans="1:12" x14ac:dyDescent="0.3">
      <c r="A6578" t="s">
        <v>22537</v>
      </c>
      <c r="B6578" t="s">
        <v>22538</v>
      </c>
      <c r="C6578" t="s">
        <v>14</v>
      </c>
      <c r="D6578">
        <v>40.020444500000004</v>
      </c>
      <c r="E6578">
        <v>-75.212350900000004</v>
      </c>
      <c r="F6578" t="s">
        <v>22539</v>
      </c>
      <c r="G6578">
        <v>251</v>
      </c>
      <c r="H6578">
        <v>4</v>
      </c>
      <c r="I6578" t="s">
        <v>22554</v>
      </c>
      <c r="J6578">
        <v>4</v>
      </c>
      <c r="K6578" t="s">
        <v>22555</v>
      </c>
      <c r="L6578" t="s">
        <v>22372</v>
      </c>
    </row>
    <row r="6579" spans="1:12" x14ac:dyDescent="0.3">
      <c r="A6579" t="s">
        <v>22537</v>
      </c>
      <c r="B6579" t="s">
        <v>22538</v>
      </c>
      <c r="C6579" t="s">
        <v>14</v>
      </c>
      <c r="D6579">
        <v>40.020444500000004</v>
      </c>
      <c r="E6579">
        <v>-75.212350900000004</v>
      </c>
      <c r="F6579" t="s">
        <v>22539</v>
      </c>
      <c r="G6579">
        <v>251</v>
      </c>
      <c r="H6579">
        <v>4</v>
      </c>
      <c r="I6579" t="s">
        <v>22556</v>
      </c>
      <c r="J6579">
        <v>2</v>
      </c>
      <c r="K6579" t="s">
        <v>22557</v>
      </c>
      <c r="L6579" t="s">
        <v>22558</v>
      </c>
    </row>
    <row r="6580" spans="1:12" x14ac:dyDescent="0.3">
      <c r="A6580" t="s">
        <v>22537</v>
      </c>
      <c r="B6580" t="s">
        <v>22538</v>
      </c>
      <c r="C6580" t="s">
        <v>14</v>
      </c>
      <c r="D6580">
        <v>40.020444500000004</v>
      </c>
      <c r="E6580">
        <v>-75.212350900000004</v>
      </c>
      <c r="F6580" t="s">
        <v>22539</v>
      </c>
      <c r="G6580">
        <v>251</v>
      </c>
      <c r="H6580">
        <v>4</v>
      </c>
      <c r="I6580" t="s">
        <v>22559</v>
      </c>
      <c r="J6580">
        <v>4</v>
      </c>
      <c r="L6580" t="e">
        <f>-ANPgzwuYrjcOOizNIKOUA</f>
        <v>#NAME?</v>
      </c>
    </row>
    <row r="6581" spans="1:12" x14ac:dyDescent="0.3">
      <c r="A6581" t="s">
        <v>22537</v>
      </c>
      <c r="B6581" t="s">
        <v>22538</v>
      </c>
      <c r="C6581" t="s">
        <v>14</v>
      </c>
      <c r="D6581">
        <v>40.020444500000004</v>
      </c>
      <c r="E6581">
        <v>-75.212350900000004</v>
      </c>
      <c r="F6581" t="s">
        <v>22539</v>
      </c>
      <c r="G6581">
        <v>251</v>
      </c>
      <c r="H6581">
        <v>4</v>
      </c>
      <c r="I6581" t="s">
        <v>22560</v>
      </c>
      <c r="J6581">
        <v>2</v>
      </c>
      <c r="K6581" t="s">
        <v>22561</v>
      </c>
      <c r="L6581" t="s">
        <v>22562</v>
      </c>
    </row>
    <row r="6582" spans="1:12" x14ac:dyDescent="0.3">
      <c r="A6582" t="s">
        <v>22537</v>
      </c>
      <c r="B6582" t="s">
        <v>22538</v>
      </c>
      <c r="C6582" t="s">
        <v>14</v>
      </c>
      <c r="D6582">
        <v>40.020444500000004</v>
      </c>
      <c r="E6582">
        <v>-75.212350900000004</v>
      </c>
      <c r="F6582" t="s">
        <v>22539</v>
      </c>
      <c r="G6582">
        <v>251</v>
      </c>
      <c r="H6582">
        <v>4</v>
      </c>
      <c r="I6582" t="s">
        <v>22563</v>
      </c>
      <c r="J6582">
        <v>4</v>
      </c>
      <c r="L6582" t="s">
        <v>22564</v>
      </c>
    </row>
    <row r="6583" spans="1:12" x14ac:dyDescent="0.3">
      <c r="A6583" t="s">
        <v>22565</v>
      </c>
      <c r="B6583" t="s">
        <v>22566</v>
      </c>
      <c r="C6583" t="s">
        <v>14</v>
      </c>
      <c r="D6583">
        <v>39.971989999999998</v>
      </c>
      <c r="E6583">
        <v>-75.128871000000004</v>
      </c>
      <c r="F6583" t="s">
        <v>22567</v>
      </c>
      <c r="G6583">
        <v>250</v>
      </c>
      <c r="H6583">
        <v>4</v>
      </c>
      <c r="I6583" t="e">
        <f>-Xn-cnU6kKB4aZf3wrZTBQ</f>
        <v>#NAME?</v>
      </c>
      <c r="J6583">
        <v>4</v>
      </c>
      <c r="K6583" t="s">
        <v>22568</v>
      </c>
      <c r="L6583" t="s">
        <v>9003</v>
      </c>
    </row>
    <row r="6584" spans="1:12" x14ac:dyDescent="0.3">
      <c r="A6584" t="s">
        <v>22565</v>
      </c>
      <c r="B6584" t="s">
        <v>22566</v>
      </c>
      <c r="C6584" t="s">
        <v>14</v>
      </c>
      <c r="D6584">
        <v>39.971989999999998</v>
      </c>
      <c r="E6584">
        <v>-75.128871000000004</v>
      </c>
      <c r="F6584" t="s">
        <v>22567</v>
      </c>
      <c r="G6584">
        <v>250</v>
      </c>
      <c r="H6584">
        <v>4</v>
      </c>
      <c r="I6584" t="s">
        <v>22569</v>
      </c>
      <c r="J6584">
        <v>5</v>
      </c>
      <c r="K6584" t="s">
        <v>22570</v>
      </c>
      <c r="L6584" t="s">
        <v>22571</v>
      </c>
    </row>
    <row r="6585" spans="1:12" x14ac:dyDescent="0.3">
      <c r="A6585" t="s">
        <v>22565</v>
      </c>
      <c r="B6585" t="s">
        <v>22566</v>
      </c>
      <c r="C6585" t="s">
        <v>14</v>
      </c>
      <c r="D6585">
        <v>39.971989999999998</v>
      </c>
      <c r="E6585">
        <v>-75.128871000000004</v>
      </c>
      <c r="F6585" t="s">
        <v>22567</v>
      </c>
      <c r="G6585">
        <v>250</v>
      </c>
      <c r="H6585">
        <v>4</v>
      </c>
      <c r="I6585" t="s">
        <v>22572</v>
      </c>
      <c r="J6585">
        <v>1</v>
      </c>
      <c r="K6585" t="s">
        <v>22573</v>
      </c>
      <c r="L6585" t="s">
        <v>22574</v>
      </c>
    </row>
    <row r="6586" spans="1:12" x14ac:dyDescent="0.3">
      <c r="A6586" t="s">
        <v>22565</v>
      </c>
      <c r="B6586" t="s">
        <v>22566</v>
      </c>
      <c r="C6586" t="s">
        <v>14</v>
      </c>
      <c r="D6586">
        <v>39.971989999999998</v>
      </c>
      <c r="E6586">
        <v>-75.128871000000004</v>
      </c>
      <c r="F6586" t="s">
        <v>22567</v>
      </c>
      <c r="G6586">
        <v>250</v>
      </c>
      <c r="H6586">
        <v>4</v>
      </c>
      <c r="I6586" t="s">
        <v>22575</v>
      </c>
      <c r="J6586">
        <v>4</v>
      </c>
      <c r="K6586" t="s">
        <v>22576</v>
      </c>
      <c r="L6586" t="s">
        <v>22577</v>
      </c>
    </row>
    <row r="6587" spans="1:12" x14ac:dyDescent="0.3">
      <c r="A6587" t="s">
        <v>22565</v>
      </c>
      <c r="B6587" t="s">
        <v>22566</v>
      </c>
      <c r="C6587" t="s">
        <v>14</v>
      </c>
      <c r="D6587">
        <v>39.971989999999998</v>
      </c>
      <c r="E6587">
        <v>-75.128871000000004</v>
      </c>
      <c r="F6587" t="s">
        <v>22567</v>
      </c>
      <c r="G6587">
        <v>250</v>
      </c>
      <c r="H6587">
        <v>4</v>
      </c>
      <c r="I6587" t="s">
        <v>22578</v>
      </c>
      <c r="J6587">
        <v>4</v>
      </c>
      <c r="L6587" t="s">
        <v>22579</v>
      </c>
    </row>
    <row r="6588" spans="1:12" x14ac:dyDescent="0.3">
      <c r="A6588" t="s">
        <v>22565</v>
      </c>
      <c r="B6588" t="s">
        <v>22566</v>
      </c>
      <c r="C6588" t="s">
        <v>14</v>
      </c>
      <c r="D6588">
        <v>39.971989999999998</v>
      </c>
      <c r="E6588">
        <v>-75.128871000000004</v>
      </c>
      <c r="F6588" t="s">
        <v>22567</v>
      </c>
      <c r="G6588">
        <v>250</v>
      </c>
      <c r="H6588">
        <v>4</v>
      </c>
      <c r="I6588" t="s">
        <v>22580</v>
      </c>
      <c r="J6588">
        <v>4</v>
      </c>
      <c r="K6588" t="s">
        <v>22581</v>
      </c>
      <c r="L6588" t="s">
        <v>22582</v>
      </c>
    </row>
    <row r="6589" spans="1:12" x14ac:dyDescent="0.3">
      <c r="A6589" t="s">
        <v>22565</v>
      </c>
      <c r="B6589" t="s">
        <v>22566</v>
      </c>
      <c r="C6589" t="s">
        <v>14</v>
      </c>
      <c r="D6589">
        <v>39.971989999999998</v>
      </c>
      <c r="E6589">
        <v>-75.128871000000004</v>
      </c>
      <c r="F6589" t="s">
        <v>22567</v>
      </c>
      <c r="G6589">
        <v>250</v>
      </c>
      <c r="H6589">
        <v>4</v>
      </c>
      <c r="I6589" t="s">
        <v>22583</v>
      </c>
      <c r="J6589">
        <v>5</v>
      </c>
      <c r="L6589" t="s">
        <v>22584</v>
      </c>
    </row>
    <row r="6590" spans="1:12" x14ac:dyDescent="0.3">
      <c r="A6590" t="s">
        <v>22565</v>
      </c>
      <c r="B6590" t="s">
        <v>22566</v>
      </c>
      <c r="C6590" t="s">
        <v>14</v>
      </c>
      <c r="D6590">
        <v>39.971989999999998</v>
      </c>
      <c r="E6590">
        <v>-75.128871000000004</v>
      </c>
      <c r="F6590" t="s">
        <v>22567</v>
      </c>
      <c r="G6590">
        <v>250</v>
      </c>
      <c r="H6590">
        <v>4</v>
      </c>
      <c r="I6590" t="s">
        <v>22585</v>
      </c>
      <c r="J6590">
        <v>4</v>
      </c>
      <c r="K6590" t="s">
        <v>22586</v>
      </c>
      <c r="L6590" t="s">
        <v>22587</v>
      </c>
    </row>
    <row r="6591" spans="1:12" x14ac:dyDescent="0.3">
      <c r="A6591" t="s">
        <v>22565</v>
      </c>
      <c r="B6591" t="s">
        <v>22566</v>
      </c>
      <c r="C6591" t="s">
        <v>14</v>
      </c>
      <c r="D6591">
        <v>39.971989999999998</v>
      </c>
      <c r="E6591">
        <v>-75.128871000000004</v>
      </c>
      <c r="F6591" t="s">
        <v>22567</v>
      </c>
      <c r="G6591">
        <v>250</v>
      </c>
      <c r="H6591">
        <v>4</v>
      </c>
      <c r="I6591" t="s">
        <v>22588</v>
      </c>
      <c r="J6591">
        <v>5</v>
      </c>
      <c r="K6591" t="s">
        <v>22589</v>
      </c>
      <c r="L6591" t="s">
        <v>7218</v>
      </c>
    </row>
    <row r="6592" spans="1:12" x14ac:dyDescent="0.3">
      <c r="A6592" t="s">
        <v>22565</v>
      </c>
      <c r="B6592" t="s">
        <v>22566</v>
      </c>
      <c r="C6592" t="s">
        <v>14</v>
      </c>
      <c r="D6592">
        <v>39.971989999999998</v>
      </c>
      <c r="E6592">
        <v>-75.128871000000004</v>
      </c>
      <c r="F6592" t="s">
        <v>22567</v>
      </c>
      <c r="G6592">
        <v>250</v>
      </c>
      <c r="H6592">
        <v>4</v>
      </c>
      <c r="I6592" t="s">
        <v>22590</v>
      </c>
      <c r="J6592">
        <v>5</v>
      </c>
      <c r="K6592" t="s">
        <v>22591</v>
      </c>
      <c r="L6592" t="s">
        <v>22592</v>
      </c>
    </row>
    <row r="6593" spans="1:19" x14ac:dyDescent="0.3">
      <c r="A6593" t="s">
        <v>22593</v>
      </c>
      <c r="B6593" t="s">
        <v>22594</v>
      </c>
      <c r="C6593" t="s">
        <v>14</v>
      </c>
      <c r="D6593">
        <v>39.938040999999998</v>
      </c>
      <c r="E6593">
        <v>-75.158215200000001</v>
      </c>
      <c r="F6593" t="s">
        <v>7843</v>
      </c>
      <c r="G6593">
        <v>250</v>
      </c>
      <c r="H6593">
        <v>4.5</v>
      </c>
      <c r="I6593" t="s">
        <v>22595</v>
      </c>
      <c r="J6593">
        <v>5</v>
      </c>
      <c r="K6593" t="s">
        <v>22596</v>
      </c>
      <c r="L6593" t="s">
        <v>22597</v>
      </c>
    </row>
    <row r="6594" spans="1:19" x14ac:dyDescent="0.3">
      <c r="A6594" t="s">
        <v>22593</v>
      </c>
      <c r="B6594" t="s">
        <v>22594</v>
      </c>
      <c r="C6594" t="s">
        <v>14</v>
      </c>
      <c r="D6594">
        <v>39.938040999999998</v>
      </c>
      <c r="E6594">
        <v>-75.158215200000001</v>
      </c>
      <c r="F6594" t="s">
        <v>7843</v>
      </c>
      <c r="G6594">
        <v>250</v>
      </c>
      <c r="H6594">
        <v>4.5</v>
      </c>
      <c r="I6594" t="s">
        <v>22598</v>
      </c>
      <c r="J6594">
        <v>4</v>
      </c>
      <c r="K6594" t="s">
        <v>22599</v>
      </c>
      <c r="L6594" t="s">
        <v>22600</v>
      </c>
      <c r="M6594" t="s">
        <v>22601</v>
      </c>
      <c r="N6594" t="s">
        <v>22602</v>
      </c>
      <c r="O6594" t="s">
        <v>22603</v>
      </c>
      <c r="P6594" t="s">
        <v>22604</v>
      </c>
      <c r="Q6594" t="s">
        <v>22605</v>
      </c>
      <c r="R6594" t="s">
        <v>9801</v>
      </c>
    </row>
    <row r="6595" spans="1:19" x14ac:dyDescent="0.3">
      <c r="A6595" t="s">
        <v>22593</v>
      </c>
      <c r="B6595" t="s">
        <v>22594</v>
      </c>
      <c r="C6595" t="s">
        <v>14</v>
      </c>
      <c r="D6595">
        <v>39.938040999999998</v>
      </c>
      <c r="E6595">
        <v>-75.158215200000001</v>
      </c>
      <c r="F6595" t="s">
        <v>7843</v>
      </c>
      <c r="G6595">
        <v>250</v>
      </c>
      <c r="H6595">
        <v>4.5</v>
      </c>
      <c r="I6595" t="s">
        <v>22606</v>
      </c>
      <c r="J6595">
        <v>1</v>
      </c>
      <c r="L6595" t="s">
        <v>22607</v>
      </c>
    </row>
    <row r="6596" spans="1:19" x14ac:dyDescent="0.3">
      <c r="A6596" t="s">
        <v>22593</v>
      </c>
      <c r="B6596" t="s">
        <v>22594</v>
      </c>
      <c r="C6596" t="s">
        <v>14</v>
      </c>
      <c r="D6596">
        <v>39.938040999999998</v>
      </c>
      <c r="E6596">
        <v>-75.158215200000001</v>
      </c>
      <c r="F6596" t="s">
        <v>7843</v>
      </c>
      <c r="G6596">
        <v>250</v>
      </c>
      <c r="H6596">
        <v>4.5</v>
      </c>
      <c r="I6596" t="s">
        <v>22608</v>
      </c>
      <c r="J6596">
        <v>5</v>
      </c>
      <c r="K6596" t="s">
        <v>22609</v>
      </c>
      <c r="L6596" t="s">
        <v>22610</v>
      </c>
    </row>
    <row r="6597" spans="1:19" x14ac:dyDescent="0.3">
      <c r="A6597" t="s">
        <v>22593</v>
      </c>
      <c r="B6597" t="s">
        <v>22594</v>
      </c>
      <c r="C6597" t="s">
        <v>14</v>
      </c>
      <c r="D6597">
        <v>39.938040999999998</v>
      </c>
      <c r="E6597">
        <v>-75.158215200000001</v>
      </c>
      <c r="F6597" t="s">
        <v>7843</v>
      </c>
      <c r="G6597">
        <v>250</v>
      </c>
      <c r="H6597">
        <v>4.5</v>
      </c>
      <c r="I6597" t="s">
        <v>22611</v>
      </c>
      <c r="J6597">
        <v>5</v>
      </c>
      <c r="K6597" t="s">
        <v>22612</v>
      </c>
      <c r="L6597" t="s">
        <v>22613</v>
      </c>
      <c r="M6597" t="s">
        <v>22614</v>
      </c>
      <c r="N6597" t="s">
        <v>22615</v>
      </c>
      <c r="O6597" t="s">
        <v>22616</v>
      </c>
      <c r="P6597" t="s">
        <v>22617</v>
      </c>
      <c r="Q6597" t="s">
        <v>22618</v>
      </c>
      <c r="R6597" t="s">
        <v>22619</v>
      </c>
      <c r="S6597" t="s">
        <v>22620</v>
      </c>
    </row>
    <row r="6598" spans="1:19" x14ac:dyDescent="0.3">
      <c r="A6598" t="s">
        <v>22593</v>
      </c>
      <c r="B6598" t="s">
        <v>22594</v>
      </c>
      <c r="C6598" t="s">
        <v>14</v>
      </c>
      <c r="D6598">
        <v>39.938040999999998</v>
      </c>
      <c r="E6598">
        <v>-75.158215200000001</v>
      </c>
      <c r="F6598" t="s">
        <v>7843</v>
      </c>
      <c r="G6598">
        <v>250</v>
      </c>
      <c r="H6598">
        <v>4.5</v>
      </c>
      <c r="I6598" t="s">
        <v>22621</v>
      </c>
      <c r="J6598">
        <v>5</v>
      </c>
      <c r="K6598" t="s">
        <v>22622</v>
      </c>
      <c r="L6598" t="s">
        <v>22623</v>
      </c>
    </row>
    <row r="6599" spans="1:19" x14ac:dyDescent="0.3">
      <c r="A6599" t="s">
        <v>22593</v>
      </c>
      <c r="B6599" t="s">
        <v>22594</v>
      </c>
      <c r="C6599" t="s">
        <v>14</v>
      </c>
      <c r="D6599">
        <v>39.938040999999998</v>
      </c>
      <c r="E6599">
        <v>-75.158215200000001</v>
      </c>
      <c r="F6599" t="s">
        <v>7843</v>
      </c>
      <c r="G6599">
        <v>250</v>
      </c>
      <c r="H6599">
        <v>4.5</v>
      </c>
      <c r="I6599" t="s">
        <v>22624</v>
      </c>
      <c r="J6599">
        <v>5</v>
      </c>
      <c r="K6599" t="s">
        <v>22625</v>
      </c>
      <c r="L6599" t="s">
        <v>22626</v>
      </c>
    </row>
    <row r="6600" spans="1:19" x14ac:dyDescent="0.3">
      <c r="A6600" t="s">
        <v>22593</v>
      </c>
      <c r="B6600" t="s">
        <v>22594</v>
      </c>
      <c r="C6600" t="s">
        <v>14</v>
      </c>
      <c r="D6600">
        <v>39.938040999999998</v>
      </c>
      <c r="E6600">
        <v>-75.158215200000001</v>
      </c>
      <c r="F6600" t="s">
        <v>7843</v>
      </c>
      <c r="G6600">
        <v>250</v>
      </c>
      <c r="H6600">
        <v>4.5</v>
      </c>
      <c r="I6600" t="s">
        <v>22627</v>
      </c>
      <c r="J6600">
        <v>5</v>
      </c>
      <c r="K6600" t="s">
        <v>22628</v>
      </c>
      <c r="L6600" t="s">
        <v>9000</v>
      </c>
    </row>
    <row r="6601" spans="1:19" x14ac:dyDescent="0.3">
      <c r="A6601" t="s">
        <v>22593</v>
      </c>
      <c r="B6601" t="s">
        <v>22594</v>
      </c>
      <c r="C6601" t="s">
        <v>14</v>
      </c>
      <c r="D6601">
        <v>39.938040999999998</v>
      </c>
      <c r="E6601">
        <v>-75.158215200000001</v>
      </c>
      <c r="F6601" t="s">
        <v>7843</v>
      </c>
      <c r="G6601">
        <v>250</v>
      </c>
      <c r="H6601">
        <v>4.5</v>
      </c>
      <c r="I6601" t="s">
        <v>22629</v>
      </c>
      <c r="J6601">
        <v>1</v>
      </c>
      <c r="L6601" t="s">
        <v>22630</v>
      </c>
    </row>
    <row r="6602" spans="1:19" x14ac:dyDescent="0.3">
      <c r="A6602" t="s">
        <v>22593</v>
      </c>
      <c r="B6602" t="s">
        <v>22594</v>
      </c>
      <c r="C6602" t="s">
        <v>14</v>
      </c>
      <c r="D6602">
        <v>39.938040999999998</v>
      </c>
      <c r="E6602">
        <v>-75.158215200000001</v>
      </c>
      <c r="F6602" t="s">
        <v>7843</v>
      </c>
      <c r="G6602">
        <v>250</v>
      </c>
      <c r="H6602">
        <v>4.5</v>
      </c>
      <c r="I6602" t="s">
        <v>22631</v>
      </c>
      <c r="J6602">
        <v>5</v>
      </c>
      <c r="K6602" t="s">
        <v>22632</v>
      </c>
      <c r="L6602" t="s">
        <v>22633</v>
      </c>
    </row>
    <row r="6603" spans="1:19" x14ac:dyDescent="0.3">
      <c r="A6603" t="s">
        <v>22634</v>
      </c>
      <c r="B6603" t="s">
        <v>22635</v>
      </c>
      <c r="C6603" t="s">
        <v>14</v>
      </c>
      <c r="D6603">
        <v>39.972203453500001</v>
      </c>
      <c r="E6603">
        <v>-75.134602859599994</v>
      </c>
      <c r="F6603" t="s">
        <v>22636</v>
      </c>
      <c r="G6603">
        <v>250</v>
      </c>
      <c r="H6603">
        <v>4</v>
      </c>
      <c r="I6603" t="s">
        <v>22637</v>
      </c>
      <c r="J6603">
        <v>4</v>
      </c>
      <c r="K6603" t="s">
        <v>22638</v>
      </c>
      <c r="L6603" t="s">
        <v>22639</v>
      </c>
    </row>
    <row r="6604" spans="1:19" x14ac:dyDescent="0.3">
      <c r="A6604" t="s">
        <v>22634</v>
      </c>
      <c r="B6604" t="s">
        <v>22635</v>
      </c>
      <c r="C6604" t="s">
        <v>14</v>
      </c>
      <c r="D6604">
        <v>39.972203453500001</v>
      </c>
      <c r="E6604">
        <v>-75.134602859599994</v>
      </c>
      <c r="F6604" t="s">
        <v>22636</v>
      </c>
      <c r="G6604">
        <v>250</v>
      </c>
      <c r="H6604">
        <v>4</v>
      </c>
      <c r="I6604" t="s">
        <v>22640</v>
      </c>
      <c r="J6604">
        <v>5</v>
      </c>
      <c r="L6604" t="s">
        <v>7693</v>
      </c>
    </row>
    <row r="6605" spans="1:19" x14ac:dyDescent="0.3">
      <c r="A6605" t="s">
        <v>22634</v>
      </c>
      <c r="B6605" t="s">
        <v>22635</v>
      </c>
      <c r="C6605" t="s">
        <v>14</v>
      </c>
      <c r="D6605">
        <v>39.972203453500001</v>
      </c>
      <c r="E6605">
        <v>-75.134602859599994</v>
      </c>
      <c r="F6605" t="s">
        <v>22636</v>
      </c>
      <c r="G6605">
        <v>250</v>
      </c>
      <c r="H6605">
        <v>4</v>
      </c>
      <c r="I6605" t="s">
        <v>22641</v>
      </c>
      <c r="J6605">
        <v>5</v>
      </c>
      <c r="L6605" t="s">
        <v>22642</v>
      </c>
    </row>
    <row r="6606" spans="1:19" x14ac:dyDescent="0.3">
      <c r="A6606" t="s">
        <v>22634</v>
      </c>
      <c r="B6606" t="s">
        <v>22635</v>
      </c>
      <c r="C6606" t="s">
        <v>14</v>
      </c>
      <c r="D6606">
        <v>39.972203453500001</v>
      </c>
      <c r="E6606">
        <v>-75.134602859599994</v>
      </c>
      <c r="F6606" t="s">
        <v>22636</v>
      </c>
      <c r="G6606">
        <v>250</v>
      </c>
      <c r="H6606">
        <v>4</v>
      </c>
      <c r="I6606" t="s">
        <v>22643</v>
      </c>
      <c r="J6606">
        <v>3</v>
      </c>
      <c r="K6606" t="s">
        <v>22644</v>
      </c>
      <c r="L6606" t="s">
        <v>22645</v>
      </c>
    </row>
    <row r="6607" spans="1:19" x14ac:dyDescent="0.3">
      <c r="A6607" t="s">
        <v>22634</v>
      </c>
      <c r="B6607" t="s">
        <v>22635</v>
      </c>
      <c r="C6607" t="s">
        <v>14</v>
      </c>
      <c r="D6607">
        <v>39.972203453500001</v>
      </c>
      <c r="E6607">
        <v>-75.134602859599994</v>
      </c>
      <c r="F6607" t="s">
        <v>22636</v>
      </c>
      <c r="G6607">
        <v>250</v>
      </c>
      <c r="H6607">
        <v>4</v>
      </c>
      <c r="I6607" t="s">
        <v>22646</v>
      </c>
      <c r="J6607">
        <v>5</v>
      </c>
      <c r="K6607" t="s">
        <v>22647</v>
      </c>
      <c r="L6607" t="s">
        <v>16573</v>
      </c>
    </row>
    <row r="6608" spans="1:19" x14ac:dyDescent="0.3">
      <c r="A6608" t="s">
        <v>22634</v>
      </c>
      <c r="B6608" t="s">
        <v>22635</v>
      </c>
      <c r="C6608" t="s">
        <v>14</v>
      </c>
      <c r="D6608">
        <v>39.972203453500001</v>
      </c>
      <c r="E6608">
        <v>-75.134602859599994</v>
      </c>
      <c r="F6608" t="s">
        <v>22636</v>
      </c>
      <c r="G6608">
        <v>250</v>
      </c>
      <c r="H6608">
        <v>4</v>
      </c>
      <c r="I6608" t="s">
        <v>22648</v>
      </c>
      <c r="J6608">
        <v>5</v>
      </c>
      <c r="K6608" t="s">
        <v>22649</v>
      </c>
      <c r="L6608" t="s">
        <v>22650</v>
      </c>
    </row>
    <row r="6609" spans="1:27" x14ac:dyDescent="0.3">
      <c r="A6609" t="s">
        <v>22634</v>
      </c>
      <c r="B6609" t="s">
        <v>22635</v>
      </c>
      <c r="C6609" t="s">
        <v>14</v>
      </c>
      <c r="D6609">
        <v>39.972203453500001</v>
      </c>
      <c r="E6609">
        <v>-75.134602859599994</v>
      </c>
      <c r="F6609" t="s">
        <v>22636</v>
      </c>
      <c r="G6609">
        <v>250</v>
      </c>
      <c r="H6609">
        <v>4</v>
      </c>
      <c r="I6609" t="s">
        <v>22651</v>
      </c>
      <c r="J6609">
        <v>3</v>
      </c>
      <c r="K6609" t="s">
        <v>22652</v>
      </c>
      <c r="L6609" t="s">
        <v>22653</v>
      </c>
    </row>
    <row r="6610" spans="1:27" x14ac:dyDescent="0.3">
      <c r="A6610" t="s">
        <v>22634</v>
      </c>
      <c r="B6610" t="s">
        <v>22635</v>
      </c>
      <c r="C6610" t="s">
        <v>14</v>
      </c>
      <c r="D6610">
        <v>39.972203453500001</v>
      </c>
      <c r="E6610">
        <v>-75.134602859599994</v>
      </c>
      <c r="F6610" t="s">
        <v>22636</v>
      </c>
      <c r="G6610">
        <v>250</v>
      </c>
      <c r="H6610">
        <v>4</v>
      </c>
      <c r="I6610" t="s">
        <v>22654</v>
      </c>
      <c r="J6610">
        <v>4</v>
      </c>
      <c r="K6610" t="s">
        <v>22655</v>
      </c>
      <c r="L6610" t="s">
        <v>22656</v>
      </c>
      <c r="M6610" t="s">
        <v>22657</v>
      </c>
      <c r="N6610" t="s">
        <v>22658</v>
      </c>
      <c r="O6610" t="s">
        <v>22659</v>
      </c>
      <c r="P6610" t="s">
        <v>22660</v>
      </c>
      <c r="Q6610" t="s">
        <v>22661</v>
      </c>
      <c r="R6610" t="s">
        <v>22662</v>
      </c>
      <c r="S6610" t="s">
        <v>22663</v>
      </c>
      <c r="T6610" t="s">
        <v>22664</v>
      </c>
      <c r="U6610" t="s">
        <v>22665</v>
      </c>
      <c r="V6610" t="s">
        <v>22666</v>
      </c>
      <c r="W6610" t="s">
        <v>22667</v>
      </c>
      <c r="X6610" t="s">
        <v>22668</v>
      </c>
      <c r="Y6610" t="s">
        <v>22669</v>
      </c>
      <c r="Z6610" t="s">
        <v>22670</v>
      </c>
      <c r="AA6610" t="s">
        <v>19904</v>
      </c>
    </row>
    <row r="6611" spans="1:27" x14ac:dyDescent="0.3">
      <c r="A6611" t="s">
        <v>22634</v>
      </c>
      <c r="B6611" t="s">
        <v>22635</v>
      </c>
      <c r="C6611" t="s">
        <v>14</v>
      </c>
      <c r="D6611">
        <v>39.972203453500001</v>
      </c>
      <c r="E6611">
        <v>-75.134602859599994</v>
      </c>
      <c r="F6611" t="s">
        <v>22636</v>
      </c>
      <c r="G6611">
        <v>250</v>
      </c>
      <c r="H6611">
        <v>4</v>
      </c>
      <c r="I6611" t="s">
        <v>22671</v>
      </c>
      <c r="J6611">
        <v>3</v>
      </c>
      <c r="K6611" t="s">
        <v>22672</v>
      </c>
      <c r="L6611" t="s">
        <v>15421</v>
      </c>
    </row>
    <row r="6612" spans="1:27" x14ac:dyDescent="0.3">
      <c r="A6612" t="s">
        <v>22634</v>
      </c>
      <c r="B6612" t="s">
        <v>22635</v>
      </c>
      <c r="C6612" t="s">
        <v>14</v>
      </c>
      <c r="D6612">
        <v>39.972203453500001</v>
      </c>
      <c r="E6612">
        <v>-75.134602859599994</v>
      </c>
      <c r="F6612" t="s">
        <v>22636</v>
      </c>
      <c r="G6612">
        <v>250</v>
      </c>
      <c r="H6612">
        <v>4</v>
      </c>
      <c r="I6612" t="s">
        <v>22673</v>
      </c>
      <c r="J6612">
        <v>5</v>
      </c>
      <c r="K6612" t="s">
        <v>22674</v>
      </c>
      <c r="L6612" t="s">
        <v>22675</v>
      </c>
    </row>
    <row r="6613" spans="1:27" x14ac:dyDescent="0.3">
      <c r="A6613" t="s">
        <v>22676</v>
      </c>
      <c r="B6613" t="s">
        <v>22677</v>
      </c>
      <c r="C6613" t="s">
        <v>14</v>
      </c>
      <c r="D6613">
        <v>40.076318000000001</v>
      </c>
      <c r="E6613">
        <v>-75.206294999999997</v>
      </c>
      <c r="F6613" t="s">
        <v>22678</v>
      </c>
      <c r="G6613">
        <v>250</v>
      </c>
      <c r="H6613">
        <v>4</v>
      </c>
      <c r="I6613" t="s">
        <v>22679</v>
      </c>
      <c r="J6613">
        <v>3</v>
      </c>
      <c r="K6613" t="s">
        <v>22680</v>
      </c>
      <c r="L6613" t="s">
        <v>22681</v>
      </c>
    </row>
    <row r="6614" spans="1:27" x14ac:dyDescent="0.3">
      <c r="A6614" t="s">
        <v>22676</v>
      </c>
      <c r="B6614" t="s">
        <v>22677</v>
      </c>
      <c r="C6614" t="s">
        <v>14</v>
      </c>
      <c r="D6614">
        <v>40.076318000000001</v>
      </c>
      <c r="E6614">
        <v>-75.206294999999997</v>
      </c>
      <c r="F6614" t="s">
        <v>22678</v>
      </c>
      <c r="G6614">
        <v>250</v>
      </c>
      <c r="H6614">
        <v>4</v>
      </c>
      <c r="I6614" t="s">
        <v>22682</v>
      </c>
      <c r="J6614">
        <v>5</v>
      </c>
      <c r="K6614" t="s">
        <v>22683</v>
      </c>
      <c r="L6614" t="s">
        <v>22684</v>
      </c>
    </row>
    <row r="6615" spans="1:27" x14ac:dyDescent="0.3">
      <c r="A6615" t="s">
        <v>22676</v>
      </c>
      <c r="B6615" t="s">
        <v>22677</v>
      </c>
      <c r="C6615" t="s">
        <v>14</v>
      </c>
      <c r="D6615">
        <v>40.076318000000001</v>
      </c>
      <c r="E6615">
        <v>-75.206294999999997</v>
      </c>
      <c r="F6615" t="s">
        <v>22678</v>
      </c>
      <c r="G6615">
        <v>250</v>
      </c>
      <c r="H6615">
        <v>4</v>
      </c>
      <c r="I6615" t="s">
        <v>22685</v>
      </c>
      <c r="J6615">
        <v>3</v>
      </c>
      <c r="K6615" t="s">
        <v>22686</v>
      </c>
      <c r="L6615" t="s">
        <v>22687</v>
      </c>
    </row>
    <row r="6616" spans="1:27" x14ac:dyDescent="0.3">
      <c r="A6616" t="s">
        <v>22676</v>
      </c>
      <c r="B6616" t="s">
        <v>22677</v>
      </c>
      <c r="C6616" t="s">
        <v>14</v>
      </c>
      <c r="D6616">
        <v>40.076318000000001</v>
      </c>
      <c r="E6616">
        <v>-75.206294999999997</v>
      </c>
      <c r="F6616" t="s">
        <v>22678</v>
      </c>
      <c r="G6616">
        <v>250</v>
      </c>
      <c r="H6616">
        <v>4</v>
      </c>
      <c r="I6616" t="s">
        <v>22688</v>
      </c>
      <c r="J6616">
        <v>1</v>
      </c>
      <c r="K6616" t="s">
        <v>22689</v>
      </c>
      <c r="L6616" t="s">
        <v>22690</v>
      </c>
    </row>
    <row r="6617" spans="1:27" x14ac:dyDescent="0.3">
      <c r="A6617" t="s">
        <v>22676</v>
      </c>
      <c r="B6617" t="s">
        <v>22677</v>
      </c>
      <c r="C6617" t="s">
        <v>14</v>
      </c>
      <c r="D6617">
        <v>40.076318000000001</v>
      </c>
      <c r="E6617">
        <v>-75.206294999999997</v>
      </c>
      <c r="F6617" t="s">
        <v>22678</v>
      </c>
      <c r="G6617">
        <v>250</v>
      </c>
      <c r="H6617">
        <v>4</v>
      </c>
      <c r="I6617" t="s">
        <v>22691</v>
      </c>
      <c r="J6617">
        <v>5</v>
      </c>
      <c r="K6617" t="s">
        <v>22692</v>
      </c>
      <c r="L6617" t="s">
        <v>22693</v>
      </c>
    </row>
    <row r="6618" spans="1:27" x14ac:dyDescent="0.3">
      <c r="A6618" t="s">
        <v>22676</v>
      </c>
      <c r="B6618" t="s">
        <v>22677</v>
      </c>
      <c r="C6618" t="s">
        <v>14</v>
      </c>
      <c r="D6618">
        <v>40.076318000000001</v>
      </c>
      <c r="E6618">
        <v>-75.206294999999997</v>
      </c>
      <c r="F6618" t="s">
        <v>22678</v>
      </c>
      <c r="G6618">
        <v>250</v>
      </c>
      <c r="H6618">
        <v>4</v>
      </c>
      <c r="I6618" t="s">
        <v>22694</v>
      </c>
      <c r="J6618">
        <v>3</v>
      </c>
      <c r="K6618" t="s">
        <v>22695</v>
      </c>
      <c r="L6618" t="s">
        <v>22696</v>
      </c>
    </row>
    <row r="6619" spans="1:27" x14ac:dyDescent="0.3">
      <c r="A6619" t="s">
        <v>22676</v>
      </c>
      <c r="B6619" t="s">
        <v>22677</v>
      </c>
      <c r="C6619" t="s">
        <v>14</v>
      </c>
      <c r="D6619">
        <v>40.076318000000001</v>
      </c>
      <c r="E6619">
        <v>-75.206294999999997</v>
      </c>
      <c r="F6619" t="s">
        <v>22678</v>
      </c>
      <c r="G6619">
        <v>250</v>
      </c>
      <c r="H6619">
        <v>4</v>
      </c>
      <c r="I6619" t="s">
        <v>22697</v>
      </c>
      <c r="J6619">
        <v>5</v>
      </c>
      <c r="K6619" t="s">
        <v>22698</v>
      </c>
      <c r="L6619" t="s">
        <v>22699</v>
      </c>
    </row>
    <row r="6620" spans="1:27" x14ac:dyDescent="0.3">
      <c r="A6620" t="s">
        <v>22676</v>
      </c>
      <c r="B6620" t="s">
        <v>22677</v>
      </c>
      <c r="C6620" t="s">
        <v>14</v>
      </c>
      <c r="D6620">
        <v>40.076318000000001</v>
      </c>
      <c r="E6620">
        <v>-75.206294999999997</v>
      </c>
      <c r="F6620" t="s">
        <v>22678</v>
      </c>
      <c r="G6620">
        <v>250</v>
      </c>
      <c r="H6620">
        <v>4</v>
      </c>
      <c r="I6620" t="s">
        <v>22700</v>
      </c>
      <c r="J6620">
        <v>4</v>
      </c>
      <c r="K6620" t="s">
        <v>22701</v>
      </c>
      <c r="L6620" t="s">
        <v>22702</v>
      </c>
    </row>
    <row r="6621" spans="1:27" x14ac:dyDescent="0.3">
      <c r="A6621" t="s">
        <v>22676</v>
      </c>
      <c r="B6621" t="s">
        <v>22677</v>
      </c>
      <c r="C6621" t="s">
        <v>14</v>
      </c>
      <c r="D6621">
        <v>40.076318000000001</v>
      </c>
      <c r="E6621">
        <v>-75.206294999999997</v>
      </c>
      <c r="F6621" t="s">
        <v>22678</v>
      </c>
      <c r="G6621">
        <v>250</v>
      </c>
      <c r="H6621">
        <v>4</v>
      </c>
      <c r="I6621" t="s">
        <v>22703</v>
      </c>
      <c r="J6621">
        <v>5</v>
      </c>
      <c r="K6621" t="s">
        <v>22704</v>
      </c>
      <c r="L6621" t="s">
        <v>22705</v>
      </c>
    </row>
    <row r="6622" spans="1:27" x14ac:dyDescent="0.3">
      <c r="A6622" t="s">
        <v>22676</v>
      </c>
      <c r="B6622" t="s">
        <v>22677</v>
      </c>
      <c r="C6622" t="s">
        <v>14</v>
      </c>
      <c r="D6622">
        <v>40.076318000000001</v>
      </c>
      <c r="E6622">
        <v>-75.206294999999997</v>
      </c>
      <c r="F6622" t="s">
        <v>22678</v>
      </c>
      <c r="G6622">
        <v>250</v>
      </c>
      <c r="H6622">
        <v>4</v>
      </c>
      <c r="I6622" t="s">
        <v>22706</v>
      </c>
      <c r="J6622">
        <v>5</v>
      </c>
      <c r="K6622" t="s">
        <v>22707</v>
      </c>
      <c r="L6622" t="s">
        <v>22708</v>
      </c>
    </row>
    <row r="6623" spans="1:27" x14ac:dyDescent="0.3">
      <c r="A6623" t="s">
        <v>22709</v>
      </c>
      <c r="B6623" t="s">
        <v>22710</v>
      </c>
      <c r="C6623" t="s">
        <v>14</v>
      </c>
      <c r="D6623">
        <v>39.951929</v>
      </c>
      <c r="E6623">
        <v>-75.168420999999995</v>
      </c>
      <c r="F6623" t="s">
        <v>22711</v>
      </c>
      <c r="G6623">
        <v>250</v>
      </c>
      <c r="H6623">
        <v>3</v>
      </c>
      <c r="I6623" t="s">
        <v>22712</v>
      </c>
      <c r="J6623">
        <v>2</v>
      </c>
      <c r="K6623" t="s">
        <v>22713</v>
      </c>
      <c r="L6623" t="s">
        <v>22714</v>
      </c>
    </row>
    <row r="6624" spans="1:27" x14ac:dyDescent="0.3">
      <c r="A6624" t="s">
        <v>22709</v>
      </c>
      <c r="B6624" t="s">
        <v>22710</v>
      </c>
      <c r="C6624" t="s">
        <v>14</v>
      </c>
      <c r="D6624">
        <v>39.951929</v>
      </c>
      <c r="E6624">
        <v>-75.168420999999995</v>
      </c>
      <c r="F6624" t="s">
        <v>22711</v>
      </c>
      <c r="G6624">
        <v>250</v>
      </c>
      <c r="H6624">
        <v>3</v>
      </c>
      <c r="I6624" t="s">
        <v>22715</v>
      </c>
      <c r="J6624">
        <v>5</v>
      </c>
      <c r="K6624" t="s">
        <v>22716</v>
      </c>
      <c r="L6624" t="s">
        <v>22717</v>
      </c>
    </row>
    <row r="6625" spans="1:12" x14ac:dyDescent="0.3">
      <c r="A6625" t="s">
        <v>22709</v>
      </c>
      <c r="B6625" t="s">
        <v>22710</v>
      </c>
      <c r="C6625" t="s">
        <v>14</v>
      </c>
      <c r="D6625">
        <v>39.951929</v>
      </c>
      <c r="E6625">
        <v>-75.168420999999995</v>
      </c>
      <c r="F6625" t="s">
        <v>22711</v>
      </c>
      <c r="G6625">
        <v>250</v>
      </c>
      <c r="H6625">
        <v>3</v>
      </c>
      <c r="I6625" t="s">
        <v>22718</v>
      </c>
      <c r="J6625">
        <v>5</v>
      </c>
      <c r="L6625" t="s">
        <v>8872</v>
      </c>
    </row>
    <row r="6626" spans="1:12" x14ac:dyDescent="0.3">
      <c r="A6626" t="s">
        <v>22709</v>
      </c>
      <c r="B6626" t="s">
        <v>22710</v>
      </c>
      <c r="C6626" t="s">
        <v>14</v>
      </c>
      <c r="D6626">
        <v>39.951929</v>
      </c>
      <c r="E6626">
        <v>-75.168420999999995</v>
      </c>
      <c r="F6626" t="s">
        <v>22711</v>
      </c>
      <c r="G6626">
        <v>250</v>
      </c>
      <c r="H6626">
        <v>3</v>
      </c>
      <c r="I6626" t="s">
        <v>22719</v>
      </c>
      <c r="J6626">
        <v>4</v>
      </c>
      <c r="K6626" t="s">
        <v>22720</v>
      </c>
      <c r="L6626" t="s">
        <v>22721</v>
      </c>
    </row>
    <row r="6627" spans="1:12" x14ac:dyDescent="0.3">
      <c r="A6627" t="s">
        <v>22709</v>
      </c>
      <c r="B6627" t="s">
        <v>22710</v>
      </c>
      <c r="C6627" t="s">
        <v>14</v>
      </c>
      <c r="D6627">
        <v>39.951929</v>
      </c>
      <c r="E6627">
        <v>-75.168420999999995</v>
      </c>
      <c r="F6627" t="s">
        <v>22711</v>
      </c>
      <c r="G6627">
        <v>250</v>
      </c>
      <c r="H6627">
        <v>3</v>
      </c>
      <c r="I6627" t="s">
        <v>22722</v>
      </c>
      <c r="J6627">
        <v>5</v>
      </c>
      <c r="K6627" t="s">
        <v>22723</v>
      </c>
      <c r="L6627" t="s">
        <v>22724</v>
      </c>
    </row>
    <row r="6628" spans="1:12" x14ac:dyDescent="0.3">
      <c r="A6628" t="s">
        <v>22709</v>
      </c>
      <c r="B6628" t="s">
        <v>22710</v>
      </c>
      <c r="C6628" t="s">
        <v>14</v>
      </c>
      <c r="D6628">
        <v>39.951929</v>
      </c>
      <c r="E6628">
        <v>-75.168420999999995</v>
      </c>
      <c r="F6628" t="s">
        <v>22711</v>
      </c>
      <c r="G6628">
        <v>250</v>
      </c>
      <c r="H6628">
        <v>3</v>
      </c>
      <c r="I6628" t="s">
        <v>22725</v>
      </c>
      <c r="J6628">
        <v>3</v>
      </c>
      <c r="K6628" t="s">
        <v>22726</v>
      </c>
      <c r="L6628" t="s">
        <v>22727</v>
      </c>
    </row>
    <row r="6629" spans="1:12" x14ac:dyDescent="0.3">
      <c r="A6629" t="s">
        <v>22709</v>
      </c>
      <c r="B6629" t="s">
        <v>22710</v>
      </c>
      <c r="C6629" t="s">
        <v>14</v>
      </c>
      <c r="D6629">
        <v>39.951929</v>
      </c>
      <c r="E6629">
        <v>-75.168420999999995</v>
      </c>
      <c r="F6629" t="s">
        <v>22711</v>
      </c>
      <c r="G6629">
        <v>250</v>
      </c>
      <c r="H6629">
        <v>3</v>
      </c>
      <c r="I6629" t="s">
        <v>22728</v>
      </c>
      <c r="J6629">
        <v>1</v>
      </c>
      <c r="K6629" t="s">
        <v>22729</v>
      </c>
      <c r="L6629" t="s">
        <v>22730</v>
      </c>
    </row>
    <row r="6630" spans="1:12" x14ac:dyDescent="0.3">
      <c r="A6630" t="s">
        <v>22709</v>
      </c>
      <c r="B6630" t="s">
        <v>22710</v>
      </c>
      <c r="C6630" t="s">
        <v>14</v>
      </c>
      <c r="D6630">
        <v>39.951929</v>
      </c>
      <c r="E6630">
        <v>-75.168420999999995</v>
      </c>
      <c r="F6630" t="s">
        <v>22711</v>
      </c>
      <c r="G6630">
        <v>250</v>
      </c>
      <c r="H6630">
        <v>3</v>
      </c>
      <c r="I6630" t="s">
        <v>22731</v>
      </c>
      <c r="J6630">
        <v>1</v>
      </c>
      <c r="K6630" t="s">
        <v>22732</v>
      </c>
      <c r="L6630" t="s">
        <v>22733</v>
      </c>
    </row>
    <row r="6631" spans="1:12" x14ac:dyDescent="0.3">
      <c r="A6631" t="s">
        <v>22709</v>
      </c>
      <c r="B6631" t="s">
        <v>22710</v>
      </c>
      <c r="C6631" t="s">
        <v>14</v>
      </c>
      <c r="D6631">
        <v>39.951929</v>
      </c>
      <c r="E6631">
        <v>-75.168420999999995</v>
      </c>
      <c r="F6631" t="s">
        <v>22711</v>
      </c>
      <c r="G6631">
        <v>250</v>
      </c>
      <c r="H6631">
        <v>3</v>
      </c>
      <c r="I6631" t="s">
        <v>22734</v>
      </c>
      <c r="J6631">
        <v>4</v>
      </c>
      <c r="K6631" t="s">
        <v>22735</v>
      </c>
      <c r="L6631" t="s">
        <v>22736</v>
      </c>
    </row>
    <row r="6632" spans="1:12" x14ac:dyDescent="0.3">
      <c r="A6632" t="s">
        <v>22709</v>
      </c>
      <c r="B6632" t="s">
        <v>22710</v>
      </c>
      <c r="C6632" t="s">
        <v>14</v>
      </c>
      <c r="D6632">
        <v>39.951929</v>
      </c>
      <c r="E6632">
        <v>-75.168420999999995</v>
      </c>
      <c r="F6632" t="s">
        <v>22711</v>
      </c>
      <c r="G6632">
        <v>250</v>
      </c>
      <c r="H6632">
        <v>3</v>
      </c>
      <c r="I6632" t="s">
        <v>22737</v>
      </c>
      <c r="J6632">
        <v>1</v>
      </c>
      <c r="K6632" t="s">
        <v>22738</v>
      </c>
      <c r="L6632" t="s">
        <v>22739</v>
      </c>
    </row>
    <row r="6633" spans="1:12" x14ac:dyDescent="0.3">
      <c r="A6633" t="s">
        <v>22740</v>
      </c>
      <c r="B6633" t="s">
        <v>22741</v>
      </c>
      <c r="C6633" t="s">
        <v>14</v>
      </c>
      <c r="D6633">
        <v>39.967550500000002</v>
      </c>
      <c r="E6633">
        <v>-75.177121600000007</v>
      </c>
      <c r="F6633" t="s">
        <v>22742</v>
      </c>
      <c r="G6633">
        <v>249</v>
      </c>
      <c r="H6633">
        <v>4</v>
      </c>
      <c r="I6633" t="s">
        <v>22743</v>
      </c>
      <c r="J6633">
        <v>5</v>
      </c>
      <c r="L6633" t="s">
        <v>22744</v>
      </c>
    </row>
    <row r="6634" spans="1:12" x14ac:dyDescent="0.3">
      <c r="A6634" t="s">
        <v>22740</v>
      </c>
      <c r="B6634" t="s">
        <v>22741</v>
      </c>
      <c r="C6634" t="s">
        <v>14</v>
      </c>
      <c r="D6634">
        <v>39.967550500000002</v>
      </c>
      <c r="E6634">
        <v>-75.177121600000007</v>
      </c>
      <c r="F6634" t="s">
        <v>22742</v>
      </c>
      <c r="G6634">
        <v>249</v>
      </c>
      <c r="H6634">
        <v>4</v>
      </c>
      <c r="I6634" t="s">
        <v>22745</v>
      </c>
      <c r="J6634">
        <v>4</v>
      </c>
      <c r="K6634" t="s">
        <v>22746</v>
      </c>
      <c r="L6634" t="s">
        <v>22747</v>
      </c>
    </row>
    <row r="6635" spans="1:12" x14ac:dyDescent="0.3">
      <c r="A6635" t="s">
        <v>22740</v>
      </c>
      <c r="B6635" t="s">
        <v>22741</v>
      </c>
      <c r="C6635" t="s">
        <v>14</v>
      </c>
      <c r="D6635">
        <v>39.967550500000002</v>
      </c>
      <c r="E6635">
        <v>-75.177121600000007</v>
      </c>
      <c r="F6635" t="s">
        <v>22742</v>
      </c>
      <c r="G6635">
        <v>249</v>
      </c>
      <c r="H6635">
        <v>4</v>
      </c>
      <c r="I6635" t="s">
        <v>22748</v>
      </c>
      <c r="J6635">
        <v>4</v>
      </c>
      <c r="K6635" t="s">
        <v>22749</v>
      </c>
      <c r="L6635" t="s">
        <v>22750</v>
      </c>
    </row>
    <row r="6636" spans="1:12" x14ac:dyDescent="0.3">
      <c r="A6636" t="s">
        <v>22740</v>
      </c>
      <c r="B6636" t="s">
        <v>22741</v>
      </c>
      <c r="C6636" t="s">
        <v>14</v>
      </c>
      <c r="D6636">
        <v>39.967550500000002</v>
      </c>
      <c r="E6636">
        <v>-75.177121600000007</v>
      </c>
      <c r="F6636" t="s">
        <v>22742</v>
      </c>
      <c r="G6636">
        <v>249</v>
      </c>
      <c r="H6636">
        <v>4</v>
      </c>
      <c r="I6636" t="s">
        <v>22751</v>
      </c>
      <c r="J6636">
        <v>4</v>
      </c>
      <c r="K6636" t="s">
        <v>22752</v>
      </c>
      <c r="L6636" t="s">
        <v>22753</v>
      </c>
    </row>
    <row r="6637" spans="1:12" x14ac:dyDescent="0.3">
      <c r="A6637" t="s">
        <v>22740</v>
      </c>
      <c r="B6637" t="s">
        <v>22741</v>
      </c>
      <c r="C6637" t="s">
        <v>14</v>
      </c>
      <c r="D6637">
        <v>39.967550500000002</v>
      </c>
      <c r="E6637">
        <v>-75.177121600000007</v>
      </c>
      <c r="F6637" t="s">
        <v>22742</v>
      </c>
      <c r="G6637">
        <v>249</v>
      </c>
      <c r="H6637">
        <v>4</v>
      </c>
      <c r="I6637" t="s">
        <v>22754</v>
      </c>
      <c r="J6637">
        <v>3</v>
      </c>
      <c r="K6637" t="s">
        <v>22755</v>
      </c>
      <c r="L6637" t="s">
        <v>22756</v>
      </c>
    </row>
    <row r="6638" spans="1:12" x14ac:dyDescent="0.3">
      <c r="A6638" t="s">
        <v>22740</v>
      </c>
      <c r="B6638" t="s">
        <v>22741</v>
      </c>
      <c r="C6638" t="s">
        <v>14</v>
      </c>
      <c r="D6638">
        <v>39.967550500000002</v>
      </c>
      <c r="E6638">
        <v>-75.177121600000007</v>
      </c>
      <c r="F6638" t="s">
        <v>22742</v>
      </c>
      <c r="G6638">
        <v>249</v>
      </c>
      <c r="H6638">
        <v>4</v>
      </c>
      <c r="I6638" t="s">
        <v>22757</v>
      </c>
      <c r="J6638">
        <v>4</v>
      </c>
      <c r="K6638" t="s">
        <v>22758</v>
      </c>
      <c r="L6638" t="s">
        <v>22759</v>
      </c>
    </row>
    <row r="6639" spans="1:12" x14ac:dyDescent="0.3">
      <c r="A6639" t="s">
        <v>22740</v>
      </c>
      <c r="B6639" t="s">
        <v>22741</v>
      </c>
      <c r="C6639" t="s">
        <v>14</v>
      </c>
      <c r="D6639">
        <v>39.967550500000002</v>
      </c>
      <c r="E6639">
        <v>-75.177121600000007</v>
      </c>
      <c r="F6639" t="s">
        <v>22742</v>
      </c>
      <c r="G6639">
        <v>249</v>
      </c>
      <c r="H6639">
        <v>4</v>
      </c>
      <c r="I6639" t="e">
        <f>-RqggT9cyPYcNCrZR3xp6A</f>
        <v>#NAME?</v>
      </c>
      <c r="J6639">
        <v>5</v>
      </c>
      <c r="L6639" t="s">
        <v>10007</v>
      </c>
    </row>
    <row r="6640" spans="1:12" x14ac:dyDescent="0.3">
      <c r="A6640" t="s">
        <v>22740</v>
      </c>
      <c r="B6640" t="s">
        <v>22741</v>
      </c>
      <c r="C6640" t="s">
        <v>14</v>
      </c>
      <c r="D6640">
        <v>39.967550500000002</v>
      </c>
      <c r="E6640">
        <v>-75.177121600000007</v>
      </c>
      <c r="F6640" t="s">
        <v>22742</v>
      </c>
      <c r="G6640">
        <v>249</v>
      </c>
      <c r="H6640">
        <v>4</v>
      </c>
      <c r="I6640" t="s">
        <v>22760</v>
      </c>
      <c r="J6640">
        <v>5</v>
      </c>
      <c r="K6640" t="s">
        <v>22761</v>
      </c>
      <c r="L6640" t="s">
        <v>22762</v>
      </c>
    </row>
    <row r="6641" spans="1:12" x14ac:dyDescent="0.3">
      <c r="A6641" t="s">
        <v>22740</v>
      </c>
      <c r="B6641" t="s">
        <v>22741</v>
      </c>
      <c r="C6641" t="s">
        <v>14</v>
      </c>
      <c r="D6641">
        <v>39.967550500000002</v>
      </c>
      <c r="E6641">
        <v>-75.177121600000007</v>
      </c>
      <c r="F6641" t="s">
        <v>22742</v>
      </c>
      <c r="G6641">
        <v>249</v>
      </c>
      <c r="H6641">
        <v>4</v>
      </c>
      <c r="I6641" t="s">
        <v>22763</v>
      </c>
      <c r="J6641">
        <v>4</v>
      </c>
      <c r="K6641" t="s">
        <v>22764</v>
      </c>
      <c r="L6641" t="s">
        <v>22765</v>
      </c>
    </row>
    <row r="6642" spans="1:12" x14ac:dyDescent="0.3">
      <c r="A6642" t="s">
        <v>22740</v>
      </c>
      <c r="B6642" t="s">
        <v>22741</v>
      </c>
      <c r="C6642" t="s">
        <v>14</v>
      </c>
      <c r="D6642">
        <v>39.967550500000002</v>
      </c>
      <c r="E6642">
        <v>-75.177121600000007</v>
      </c>
      <c r="F6642" t="s">
        <v>22742</v>
      </c>
      <c r="G6642">
        <v>249</v>
      </c>
      <c r="H6642">
        <v>4</v>
      </c>
      <c r="I6642" t="s">
        <v>22766</v>
      </c>
      <c r="J6642">
        <v>5</v>
      </c>
      <c r="K6642" t="s">
        <v>22767</v>
      </c>
      <c r="L6642" t="s">
        <v>22768</v>
      </c>
    </row>
    <row r="6643" spans="1:12" x14ac:dyDescent="0.3">
      <c r="A6643" t="s">
        <v>22769</v>
      </c>
      <c r="B6643" t="s">
        <v>22770</v>
      </c>
      <c r="C6643" t="s">
        <v>14</v>
      </c>
      <c r="D6643">
        <v>39.944609200000002</v>
      </c>
      <c r="E6643">
        <v>-75.157833100000005</v>
      </c>
      <c r="F6643" t="s">
        <v>22771</v>
      </c>
      <c r="G6643">
        <v>249</v>
      </c>
      <c r="H6643">
        <v>4</v>
      </c>
      <c r="I6643" t="s">
        <v>22772</v>
      </c>
      <c r="J6643">
        <v>5</v>
      </c>
      <c r="K6643" t="s">
        <v>22773</v>
      </c>
      <c r="L6643" t="s">
        <v>22774</v>
      </c>
    </row>
    <row r="6644" spans="1:12" x14ac:dyDescent="0.3">
      <c r="A6644" t="s">
        <v>22769</v>
      </c>
      <c r="B6644" t="s">
        <v>22770</v>
      </c>
      <c r="C6644" t="s">
        <v>14</v>
      </c>
      <c r="D6644">
        <v>39.944609200000002</v>
      </c>
      <c r="E6644">
        <v>-75.157833100000005</v>
      </c>
      <c r="F6644" t="s">
        <v>22771</v>
      </c>
      <c r="G6644">
        <v>249</v>
      </c>
      <c r="H6644">
        <v>4</v>
      </c>
      <c r="I6644" t="s">
        <v>22775</v>
      </c>
      <c r="J6644">
        <v>5</v>
      </c>
      <c r="K6644" t="s">
        <v>22776</v>
      </c>
      <c r="L6644" t="e">
        <f>-Z22QbTkRQHH_PyNrrRSYw</f>
        <v>#NAME?</v>
      </c>
    </row>
    <row r="6645" spans="1:12" x14ac:dyDescent="0.3">
      <c r="A6645" t="s">
        <v>22769</v>
      </c>
      <c r="B6645" t="s">
        <v>22770</v>
      </c>
      <c r="C6645" t="s">
        <v>14</v>
      </c>
      <c r="D6645">
        <v>39.944609200000002</v>
      </c>
      <c r="E6645">
        <v>-75.157833100000005</v>
      </c>
      <c r="F6645" t="s">
        <v>22771</v>
      </c>
      <c r="G6645">
        <v>249</v>
      </c>
      <c r="H6645">
        <v>4</v>
      </c>
      <c r="I6645" t="s">
        <v>22777</v>
      </c>
      <c r="J6645">
        <v>4</v>
      </c>
      <c r="K6645" t="s">
        <v>22778</v>
      </c>
      <c r="L6645" t="s">
        <v>22779</v>
      </c>
    </row>
    <row r="6646" spans="1:12" x14ac:dyDescent="0.3">
      <c r="A6646" t="s">
        <v>22769</v>
      </c>
      <c r="B6646" t="s">
        <v>22770</v>
      </c>
      <c r="C6646" t="s">
        <v>14</v>
      </c>
      <c r="D6646">
        <v>39.944609200000002</v>
      </c>
      <c r="E6646">
        <v>-75.157833100000005</v>
      </c>
      <c r="F6646" t="s">
        <v>22771</v>
      </c>
      <c r="G6646">
        <v>249</v>
      </c>
      <c r="H6646">
        <v>4</v>
      </c>
      <c r="I6646" t="s">
        <v>22780</v>
      </c>
      <c r="J6646">
        <v>4</v>
      </c>
      <c r="K6646" t="s">
        <v>22781</v>
      </c>
      <c r="L6646" t="s">
        <v>22782</v>
      </c>
    </row>
    <row r="6647" spans="1:12" x14ac:dyDescent="0.3">
      <c r="A6647" t="s">
        <v>22769</v>
      </c>
      <c r="B6647" t="s">
        <v>22770</v>
      </c>
      <c r="C6647" t="s">
        <v>14</v>
      </c>
      <c r="D6647">
        <v>39.944609200000002</v>
      </c>
      <c r="E6647">
        <v>-75.157833100000005</v>
      </c>
      <c r="F6647" t="s">
        <v>22771</v>
      </c>
      <c r="G6647">
        <v>249</v>
      </c>
      <c r="H6647">
        <v>4</v>
      </c>
      <c r="I6647" t="s">
        <v>22783</v>
      </c>
      <c r="J6647">
        <v>5</v>
      </c>
      <c r="K6647" t="s">
        <v>22784</v>
      </c>
      <c r="L6647" t="s">
        <v>22785</v>
      </c>
    </row>
    <row r="6648" spans="1:12" x14ac:dyDescent="0.3">
      <c r="A6648" t="s">
        <v>22769</v>
      </c>
      <c r="B6648" t="s">
        <v>22770</v>
      </c>
      <c r="C6648" t="s">
        <v>14</v>
      </c>
      <c r="D6648">
        <v>39.944609200000002</v>
      </c>
      <c r="E6648">
        <v>-75.157833100000005</v>
      </c>
      <c r="F6648" t="s">
        <v>22771</v>
      </c>
      <c r="G6648">
        <v>249</v>
      </c>
      <c r="H6648">
        <v>4</v>
      </c>
      <c r="I6648" t="s">
        <v>22786</v>
      </c>
      <c r="J6648">
        <v>5</v>
      </c>
      <c r="K6648" t="s">
        <v>22787</v>
      </c>
      <c r="L6648" t="s">
        <v>22788</v>
      </c>
    </row>
    <row r="6649" spans="1:12" x14ac:dyDescent="0.3">
      <c r="A6649" t="s">
        <v>22769</v>
      </c>
      <c r="B6649" t="s">
        <v>22770</v>
      </c>
      <c r="C6649" t="s">
        <v>14</v>
      </c>
      <c r="D6649">
        <v>39.944609200000002</v>
      </c>
      <c r="E6649">
        <v>-75.157833100000005</v>
      </c>
      <c r="F6649" t="s">
        <v>22771</v>
      </c>
      <c r="G6649">
        <v>249</v>
      </c>
      <c r="H6649">
        <v>4</v>
      </c>
      <c r="I6649" t="s">
        <v>22789</v>
      </c>
      <c r="J6649">
        <v>5</v>
      </c>
      <c r="K6649" t="s">
        <v>22790</v>
      </c>
      <c r="L6649" t="s">
        <v>22791</v>
      </c>
    </row>
    <row r="6650" spans="1:12" x14ac:dyDescent="0.3">
      <c r="A6650" t="s">
        <v>22769</v>
      </c>
      <c r="B6650" t="s">
        <v>22770</v>
      </c>
      <c r="C6650" t="s">
        <v>14</v>
      </c>
      <c r="D6650">
        <v>39.944609200000002</v>
      </c>
      <c r="E6650">
        <v>-75.157833100000005</v>
      </c>
      <c r="F6650" t="s">
        <v>22771</v>
      </c>
      <c r="G6650">
        <v>249</v>
      </c>
      <c r="H6650">
        <v>4</v>
      </c>
      <c r="I6650" t="s">
        <v>22792</v>
      </c>
      <c r="J6650">
        <v>4</v>
      </c>
      <c r="K6650" t="s">
        <v>22793</v>
      </c>
      <c r="L6650" t="s">
        <v>12850</v>
      </c>
    </row>
    <row r="6651" spans="1:12" x14ac:dyDescent="0.3">
      <c r="A6651" t="s">
        <v>22769</v>
      </c>
      <c r="B6651" t="s">
        <v>22770</v>
      </c>
      <c r="C6651" t="s">
        <v>14</v>
      </c>
      <c r="D6651">
        <v>39.944609200000002</v>
      </c>
      <c r="E6651">
        <v>-75.157833100000005</v>
      </c>
      <c r="F6651" t="s">
        <v>22771</v>
      </c>
      <c r="G6651">
        <v>249</v>
      </c>
      <c r="H6651">
        <v>4</v>
      </c>
      <c r="I6651" t="s">
        <v>22794</v>
      </c>
      <c r="J6651">
        <v>3</v>
      </c>
      <c r="K6651" t="s">
        <v>22795</v>
      </c>
      <c r="L6651" t="s">
        <v>22796</v>
      </c>
    </row>
    <row r="6652" spans="1:12" x14ac:dyDescent="0.3">
      <c r="A6652" t="s">
        <v>22769</v>
      </c>
      <c r="B6652" t="s">
        <v>22770</v>
      </c>
      <c r="C6652" t="s">
        <v>14</v>
      </c>
      <c r="D6652">
        <v>39.944609200000002</v>
      </c>
      <c r="E6652">
        <v>-75.157833100000005</v>
      </c>
      <c r="F6652" t="s">
        <v>22771</v>
      </c>
      <c r="G6652">
        <v>249</v>
      </c>
      <c r="H6652">
        <v>4</v>
      </c>
      <c r="I6652" t="s">
        <v>22797</v>
      </c>
      <c r="J6652">
        <v>4</v>
      </c>
      <c r="K6652" t="s">
        <v>22798</v>
      </c>
      <c r="L6652" t="e">
        <f>-diePajeU2qg_MKPEo92kw</f>
        <v>#NAME?</v>
      </c>
    </row>
    <row r="6653" spans="1:12" x14ac:dyDescent="0.3">
      <c r="A6653" t="s">
        <v>22799</v>
      </c>
      <c r="B6653" t="s">
        <v>22800</v>
      </c>
      <c r="C6653" t="s">
        <v>14</v>
      </c>
      <c r="D6653">
        <v>39.938336100000001</v>
      </c>
      <c r="E6653">
        <v>-75.144345400000006</v>
      </c>
      <c r="F6653" t="s">
        <v>22801</v>
      </c>
      <c r="G6653">
        <v>249</v>
      </c>
      <c r="H6653">
        <v>4.5</v>
      </c>
      <c r="I6653" t="s">
        <v>22802</v>
      </c>
      <c r="J6653">
        <v>1</v>
      </c>
      <c r="K6653" t="s">
        <v>22803</v>
      </c>
      <c r="L6653" t="s">
        <v>22804</v>
      </c>
    </row>
    <row r="6654" spans="1:12" x14ac:dyDescent="0.3">
      <c r="A6654" t="s">
        <v>22799</v>
      </c>
      <c r="B6654" t="s">
        <v>22800</v>
      </c>
      <c r="C6654" t="s">
        <v>14</v>
      </c>
      <c r="D6654">
        <v>39.938336100000001</v>
      </c>
      <c r="E6654">
        <v>-75.144345400000006</v>
      </c>
      <c r="F6654" t="s">
        <v>22801</v>
      </c>
      <c r="G6654">
        <v>249</v>
      </c>
      <c r="H6654">
        <v>4.5</v>
      </c>
      <c r="I6654" t="s">
        <v>22805</v>
      </c>
      <c r="J6654">
        <v>4</v>
      </c>
      <c r="L6654" t="s">
        <v>36</v>
      </c>
    </row>
    <row r="6655" spans="1:12" x14ac:dyDescent="0.3">
      <c r="A6655" t="s">
        <v>22799</v>
      </c>
      <c r="B6655" t="s">
        <v>22800</v>
      </c>
      <c r="C6655" t="s">
        <v>14</v>
      </c>
      <c r="D6655">
        <v>39.938336100000001</v>
      </c>
      <c r="E6655">
        <v>-75.144345400000006</v>
      </c>
      <c r="F6655" t="s">
        <v>22801</v>
      </c>
      <c r="G6655">
        <v>249</v>
      </c>
      <c r="H6655">
        <v>4.5</v>
      </c>
      <c r="I6655" t="s">
        <v>22806</v>
      </c>
      <c r="J6655">
        <v>2</v>
      </c>
      <c r="K6655" t="s">
        <v>22807</v>
      </c>
      <c r="L6655" t="s">
        <v>22808</v>
      </c>
    </row>
    <row r="6656" spans="1:12" x14ac:dyDescent="0.3">
      <c r="A6656" t="s">
        <v>22799</v>
      </c>
      <c r="B6656" t="s">
        <v>22800</v>
      </c>
      <c r="C6656" t="s">
        <v>14</v>
      </c>
      <c r="D6656">
        <v>39.938336100000001</v>
      </c>
      <c r="E6656">
        <v>-75.144345400000006</v>
      </c>
      <c r="F6656" t="s">
        <v>22801</v>
      </c>
      <c r="G6656">
        <v>249</v>
      </c>
      <c r="H6656">
        <v>4.5</v>
      </c>
      <c r="I6656" t="s">
        <v>22809</v>
      </c>
      <c r="J6656">
        <v>5</v>
      </c>
      <c r="K6656" t="s">
        <v>22810</v>
      </c>
      <c r="L6656" t="s">
        <v>22811</v>
      </c>
    </row>
    <row r="6657" spans="1:12" x14ac:dyDescent="0.3">
      <c r="A6657" t="s">
        <v>22799</v>
      </c>
      <c r="B6657" t="s">
        <v>22800</v>
      </c>
      <c r="C6657" t="s">
        <v>14</v>
      </c>
      <c r="D6657">
        <v>39.938336100000001</v>
      </c>
      <c r="E6657">
        <v>-75.144345400000006</v>
      </c>
      <c r="F6657" t="s">
        <v>22801</v>
      </c>
      <c r="G6657">
        <v>249</v>
      </c>
      <c r="H6657">
        <v>4.5</v>
      </c>
      <c r="I6657" t="s">
        <v>22812</v>
      </c>
      <c r="J6657">
        <v>5</v>
      </c>
      <c r="K6657" t="s">
        <v>22813</v>
      </c>
      <c r="L6657" t="s">
        <v>22814</v>
      </c>
    </row>
    <row r="6658" spans="1:12" x14ac:dyDescent="0.3">
      <c r="A6658" t="s">
        <v>22799</v>
      </c>
      <c r="B6658" t="s">
        <v>22800</v>
      </c>
      <c r="C6658" t="s">
        <v>14</v>
      </c>
      <c r="D6658">
        <v>39.938336100000001</v>
      </c>
      <c r="E6658">
        <v>-75.144345400000006</v>
      </c>
      <c r="F6658" t="s">
        <v>22801</v>
      </c>
      <c r="G6658">
        <v>249</v>
      </c>
      <c r="H6658">
        <v>4.5</v>
      </c>
      <c r="I6658" t="s">
        <v>22815</v>
      </c>
      <c r="J6658">
        <v>5</v>
      </c>
      <c r="K6658" t="s">
        <v>22816</v>
      </c>
      <c r="L6658" t="s">
        <v>22817</v>
      </c>
    </row>
    <row r="6659" spans="1:12" x14ac:dyDescent="0.3">
      <c r="A6659" t="s">
        <v>22799</v>
      </c>
      <c r="B6659" t="s">
        <v>22800</v>
      </c>
      <c r="C6659" t="s">
        <v>14</v>
      </c>
      <c r="D6659">
        <v>39.938336100000001</v>
      </c>
      <c r="E6659">
        <v>-75.144345400000006</v>
      </c>
      <c r="F6659" t="s">
        <v>22801</v>
      </c>
      <c r="G6659">
        <v>249</v>
      </c>
      <c r="H6659">
        <v>4.5</v>
      </c>
      <c r="I6659" t="s">
        <v>22818</v>
      </c>
      <c r="J6659">
        <v>5</v>
      </c>
      <c r="L6659" t="s">
        <v>22819</v>
      </c>
    </row>
    <row r="6660" spans="1:12" x14ac:dyDescent="0.3">
      <c r="A6660" t="s">
        <v>22799</v>
      </c>
      <c r="B6660" t="s">
        <v>22800</v>
      </c>
      <c r="C6660" t="s">
        <v>14</v>
      </c>
      <c r="D6660">
        <v>39.938336100000001</v>
      </c>
      <c r="E6660">
        <v>-75.144345400000006</v>
      </c>
      <c r="F6660" t="s">
        <v>22801</v>
      </c>
      <c r="G6660">
        <v>249</v>
      </c>
      <c r="H6660">
        <v>4.5</v>
      </c>
      <c r="I6660" t="s">
        <v>22820</v>
      </c>
      <c r="J6660">
        <v>1</v>
      </c>
      <c r="K6660" t="s">
        <v>22821</v>
      </c>
      <c r="L6660" t="s">
        <v>22822</v>
      </c>
    </row>
    <row r="6661" spans="1:12" x14ac:dyDescent="0.3">
      <c r="A6661" t="s">
        <v>22799</v>
      </c>
      <c r="B6661" t="s">
        <v>22800</v>
      </c>
      <c r="C6661" t="s">
        <v>14</v>
      </c>
      <c r="D6661">
        <v>39.938336100000001</v>
      </c>
      <c r="E6661">
        <v>-75.144345400000006</v>
      </c>
      <c r="F6661" t="s">
        <v>22801</v>
      </c>
      <c r="G6661">
        <v>249</v>
      </c>
      <c r="H6661">
        <v>4.5</v>
      </c>
      <c r="I6661" t="s">
        <v>22823</v>
      </c>
      <c r="J6661">
        <v>5</v>
      </c>
      <c r="K6661" t="s">
        <v>22824</v>
      </c>
      <c r="L6661" t="e">
        <f>-NqXs4bqwXf8V2VP2EjGjw</f>
        <v>#NAME?</v>
      </c>
    </row>
    <row r="6662" spans="1:12" x14ac:dyDescent="0.3">
      <c r="A6662" t="s">
        <v>22799</v>
      </c>
      <c r="B6662" t="s">
        <v>22800</v>
      </c>
      <c r="C6662" t="s">
        <v>14</v>
      </c>
      <c r="D6662">
        <v>39.938336100000001</v>
      </c>
      <c r="E6662">
        <v>-75.144345400000006</v>
      </c>
      <c r="F6662" t="s">
        <v>22801</v>
      </c>
      <c r="G6662">
        <v>249</v>
      </c>
      <c r="H6662">
        <v>4.5</v>
      </c>
      <c r="I6662" t="s">
        <v>22825</v>
      </c>
      <c r="J6662">
        <v>5</v>
      </c>
      <c r="K6662" t="s">
        <v>22826</v>
      </c>
      <c r="L6662" t="s">
        <v>22827</v>
      </c>
    </row>
    <row r="6663" spans="1:12" x14ac:dyDescent="0.3">
      <c r="A6663" t="s">
        <v>22828</v>
      </c>
      <c r="B6663" t="s">
        <v>22829</v>
      </c>
      <c r="C6663" t="s">
        <v>14</v>
      </c>
      <c r="D6663">
        <v>39.914292799999998</v>
      </c>
      <c r="E6663">
        <v>-75.147150100000005</v>
      </c>
      <c r="F6663" t="s">
        <v>22830</v>
      </c>
      <c r="G6663">
        <v>249</v>
      </c>
      <c r="H6663">
        <v>3.5</v>
      </c>
      <c r="I6663" t="s">
        <v>22831</v>
      </c>
      <c r="J6663">
        <v>5</v>
      </c>
      <c r="K6663" t="s">
        <v>22832</v>
      </c>
      <c r="L6663" t="s">
        <v>22833</v>
      </c>
    </row>
    <row r="6664" spans="1:12" x14ac:dyDescent="0.3">
      <c r="A6664" t="s">
        <v>22828</v>
      </c>
      <c r="B6664" t="s">
        <v>22829</v>
      </c>
      <c r="C6664" t="s">
        <v>14</v>
      </c>
      <c r="D6664">
        <v>39.914292799999998</v>
      </c>
      <c r="E6664">
        <v>-75.147150100000005</v>
      </c>
      <c r="F6664" t="s">
        <v>22830</v>
      </c>
      <c r="G6664">
        <v>249</v>
      </c>
      <c r="H6664">
        <v>3.5</v>
      </c>
      <c r="I6664" t="s">
        <v>22834</v>
      </c>
      <c r="J6664">
        <v>3</v>
      </c>
      <c r="K6664" t="s">
        <v>22835</v>
      </c>
      <c r="L6664" t="s">
        <v>22836</v>
      </c>
    </row>
    <row r="6665" spans="1:12" x14ac:dyDescent="0.3">
      <c r="A6665" t="s">
        <v>22828</v>
      </c>
      <c r="B6665" t="s">
        <v>22829</v>
      </c>
      <c r="C6665" t="s">
        <v>14</v>
      </c>
      <c r="D6665">
        <v>39.914292799999998</v>
      </c>
      <c r="E6665">
        <v>-75.147150100000005</v>
      </c>
      <c r="F6665" t="s">
        <v>22830</v>
      </c>
      <c r="G6665">
        <v>249</v>
      </c>
      <c r="H6665">
        <v>3.5</v>
      </c>
      <c r="I6665" t="s">
        <v>22837</v>
      </c>
      <c r="J6665">
        <v>3</v>
      </c>
      <c r="K6665" t="s">
        <v>22838</v>
      </c>
      <c r="L6665" t="s">
        <v>513</v>
      </c>
    </row>
    <row r="6666" spans="1:12" x14ac:dyDescent="0.3">
      <c r="A6666" t="s">
        <v>22828</v>
      </c>
      <c r="B6666" t="s">
        <v>22829</v>
      </c>
      <c r="C6666" t="s">
        <v>14</v>
      </c>
      <c r="D6666">
        <v>39.914292799999998</v>
      </c>
      <c r="E6666">
        <v>-75.147150100000005</v>
      </c>
      <c r="F6666" t="s">
        <v>22830</v>
      </c>
      <c r="G6666">
        <v>249</v>
      </c>
      <c r="H6666">
        <v>3.5</v>
      </c>
      <c r="I6666" t="s">
        <v>22839</v>
      </c>
      <c r="J6666">
        <v>4</v>
      </c>
      <c r="K6666" t="s">
        <v>22840</v>
      </c>
      <c r="L6666" t="s">
        <v>22841</v>
      </c>
    </row>
    <row r="6667" spans="1:12" x14ac:dyDescent="0.3">
      <c r="A6667" t="s">
        <v>22828</v>
      </c>
      <c r="B6667" t="s">
        <v>22829</v>
      </c>
      <c r="C6667" t="s">
        <v>14</v>
      </c>
      <c r="D6667">
        <v>39.914292799999998</v>
      </c>
      <c r="E6667">
        <v>-75.147150100000005</v>
      </c>
      <c r="F6667" t="s">
        <v>22830</v>
      </c>
      <c r="G6667">
        <v>249</v>
      </c>
      <c r="H6667">
        <v>3.5</v>
      </c>
      <c r="I6667" t="s">
        <v>22842</v>
      </c>
      <c r="J6667">
        <v>5</v>
      </c>
      <c r="K6667" t="s">
        <v>22843</v>
      </c>
      <c r="L6667" t="s">
        <v>22844</v>
      </c>
    </row>
    <row r="6668" spans="1:12" x14ac:dyDescent="0.3">
      <c r="A6668" t="s">
        <v>22828</v>
      </c>
      <c r="B6668" t="s">
        <v>22829</v>
      </c>
      <c r="C6668" t="s">
        <v>14</v>
      </c>
      <c r="D6668">
        <v>39.914292799999998</v>
      </c>
      <c r="E6668">
        <v>-75.147150100000005</v>
      </c>
      <c r="F6668" t="s">
        <v>22830</v>
      </c>
      <c r="G6668">
        <v>249</v>
      </c>
      <c r="H6668">
        <v>3.5</v>
      </c>
      <c r="I6668" t="s">
        <v>22845</v>
      </c>
      <c r="J6668">
        <v>5</v>
      </c>
      <c r="K6668" t="s">
        <v>22846</v>
      </c>
      <c r="L6668" t="s">
        <v>2397</v>
      </c>
    </row>
    <row r="6669" spans="1:12" x14ac:dyDescent="0.3">
      <c r="A6669" t="s">
        <v>22828</v>
      </c>
      <c r="B6669" t="s">
        <v>22829</v>
      </c>
      <c r="C6669" t="s">
        <v>14</v>
      </c>
      <c r="D6669">
        <v>39.914292799999998</v>
      </c>
      <c r="E6669">
        <v>-75.147150100000005</v>
      </c>
      <c r="F6669" t="s">
        <v>22830</v>
      </c>
      <c r="G6669">
        <v>249</v>
      </c>
      <c r="H6669">
        <v>3.5</v>
      </c>
      <c r="I6669" t="s">
        <v>22847</v>
      </c>
      <c r="J6669">
        <v>5</v>
      </c>
      <c r="K6669" t="s">
        <v>22848</v>
      </c>
      <c r="L6669" t="s">
        <v>22849</v>
      </c>
    </row>
    <row r="6670" spans="1:12" x14ac:dyDescent="0.3">
      <c r="A6670" t="s">
        <v>22828</v>
      </c>
      <c r="B6670" t="s">
        <v>22829</v>
      </c>
      <c r="C6670" t="s">
        <v>14</v>
      </c>
      <c r="D6670">
        <v>39.914292799999998</v>
      </c>
      <c r="E6670">
        <v>-75.147150100000005</v>
      </c>
      <c r="F6670" t="s">
        <v>22830</v>
      </c>
      <c r="G6670">
        <v>249</v>
      </c>
      <c r="H6670">
        <v>3.5</v>
      </c>
      <c r="I6670" t="s">
        <v>22850</v>
      </c>
      <c r="J6670">
        <v>5</v>
      </c>
      <c r="L6670" t="s">
        <v>22851</v>
      </c>
    </row>
    <row r="6671" spans="1:12" x14ac:dyDescent="0.3">
      <c r="A6671" t="s">
        <v>22828</v>
      </c>
      <c r="B6671" t="s">
        <v>22829</v>
      </c>
      <c r="C6671" t="s">
        <v>14</v>
      </c>
      <c r="D6671">
        <v>39.914292799999998</v>
      </c>
      <c r="E6671">
        <v>-75.147150100000005</v>
      </c>
      <c r="F6671" t="s">
        <v>22830</v>
      </c>
      <c r="G6671">
        <v>249</v>
      </c>
      <c r="H6671">
        <v>3.5</v>
      </c>
      <c r="I6671" t="s">
        <v>22852</v>
      </c>
      <c r="J6671">
        <v>5</v>
      </c>
      <c r="K6671" t="s">
        <v>22853</v>
      </c>
      <c r="L6671" t="s">
        <v>12924</v>
      </c>
    </row>
    <row r="6672" spans="1:12" x14ac:dyDescent="0.3">
      <c r="A6672" t="s">
        <v>22828</v>
      </c>
      <c r="B6672" t="s">
        <v>22829</v>
      </c>
      <c r="C6672" t="s">
        <v>14</v>
      </c>
      <c r="D6672">
        <v>39.914292799999998</v>
      </c>
      <c r="E6672">
        <v>-75.147150100000005</v>
      </c>
      <c r="F6672" t="s">
        <v>22830</v>
      </c>
      <c r="G6672">
        <v>249</v>
      </c>
      <c r="H6672">
        <v>3.5</v>
      </c>
      <c r="I6672" t="s">
        <v>22854</v>
      </c>
      <c r="J6672">
        <v>4</v>
      </c>
      <c r="K6672" t="s">
        <v>22855</v>
      </c>
      <c r="L6672" t="s">
        <v>22856</v>
      </c>
    </row>
    <row r="6673" spans="1:25" x14ac:dyDescent="0.3">
      <c r="A6673" t="s">
        <v>22857</v>
      </c>
      <c r="B6673" t="s">
        <v>22858</v>
      </c>
      <c r="C6673" t="s">
        <v>14</v>
      </c>
      <c r="D6673">
        <v>39.954288599999998</v>
      </c>
      <c r="E6673">
        <v>-75.185537699999998</v>
      </c>
      <c r="F6673" t="s">
        <v>22859</v>
      </c>
      <c r="G6673">
        <v>248</v>
      </c>
      <c r="H6673">
        <v>4.5</v>
      </c>
      <c r="I6673" t="s">
        <v>22860</v>
      </c>
      <c r="J6673">
        <v>5</v>
      </c>
      <c r="K6673" t="s">
        <v>22861</v>
      </c>
      <c r="L6673" t="s">
        <v>22862</v>
      </c>
    </row>
    <row r="6674" spans="1:25" x14ac:dyDescent="0.3">
      <c r="A6674" t="s">
        <v>22857</v>
      </c>
      <c r="B6674" t="s">
        <v>22858</v>
      </c>
      <c r="C6674" t="s">
        <v>14</v>
      </c>
      <c r="D6674">
        <v>39.954288599999998</v>
      </c>
      <c r="E6674">
        <v>-75.185537699999998</v>
      </c>
      <c r="F6674" t="s">
        <v>22859</v>
      </c>
      <c r="G6674">
        <v>248</v>
      </c>
      <c r="H6674">
        <v>4.5</v>
      </c>
      <c r="I6674" t="s">
        <v>22863</v>
      </c>
      <c r="J6674">
        <v>5</v>
      </c>
      <c r="K6674" t="s">
        <v>22864</v>
      </c>
      <c r="L6674" t="s">
        <v>17546</v>
      </c>
    </row>
    <row r="6675" spans="1:25" x14ac:dyDescent="0.3">
      <c r="A6675" t="s">
        <v>22857</v>
      </c>
      <c r="B6675" t="s">
        <v>22858</v>
      </c>
      <c r="C6675" t="s">
        <v>14</v>
      </c>
      <c r="D6675">
        <v>39.954288599999998</v>
      </c>
      <c r="E6675">
        <v>-75.185537699999998</v>
      </c>
      <c r="F6675" t="s">
        <v>22859</v>
      </c>
      <c r="G6675">
        <v>248</v>
      </c>
      <c r="H6675">
        <v>4.5</v>
      </c>
      <c r="I6675" t="s">
        <v>22865</v>
      </c>
      <c r="J6675">
        <v>4</v>
      </c>
      <c r="K6675" t="s">
        <v>22866</v>
      </c>
      <c r="L6675" t="s">
        <v>6228</v>
      </c>
    </row>
    <row r="6676" spans="1:25" x14ac:dyDescent="0.3">
      <c r="A6676" t="s">
        <v>22857</v>
      </c>
      <c r="B6676" t="s">
        <v>22858</v>
      </c>
      <c r="C6676" t="s">
        <v>14</v>
      </c>
      <c r="D6676">
        <v>39.954288599999998</v>
      </c>
      <c r="E6676">
        <v>-75.185537699999998</v>
      </c>
      <c r="F6676" t="s">
        <v>22859</v>
      </c>
      <c r="G6676">
        <v>248</v>
      </c>
      <c r="H6676">
        <v>4.5</v>
      </c>
      <c r="I6676" t="s">
        <v>22867</v>
      </c>
      <c r="J6676">
        <v>5</v>
      </c>
      <c r="L6676" t="s">
        <v>22868</v>
      </c>
    </row>
    <row r="6677" spans="1:25" x14ac:dyDescent="0.3">
      <c r="A6677" t="s">
        <v>22857</v>
      </c>
      <c r="B6677" t="s">
        <v>22858</v>
      </c>
      <c r="C6677" t="s">
        <v>14</v>
      </c>
      <c r="D6677">
        <v>39.954288599999998</v>
      </c>
      <c r="E6677">
        <v>-75.185537699999998</v>
      </c>
      <c r="F6677" t="s">
        <v>22859</v>
      </c>
      <c r="G6677">
        <v>248</v>
      </c>
      <c r="H6677">
        <v>4.5</v>
      </c>
      <c r="I6677" t="s">
        <v>22869</v>
      </c>
      <c r="J6677">
        <v>5</v>
      </c>
      <c r="L6677" t="s">
        <v>22870</v>
      </c>
    </row>
    <row r="6678" spans="1:25" x14ac:dyDescent="0.3">
      <c r="A6678" t="s">
        <v>22857</v>
      </c>
      <c r="B6678" t="s">
        <v>22858</v>
      </c>
      <c r="C6678" t="s">
        <v>14</v>
      </c>
      <c r="D6678">
        <v>39.954288599999998</v>
      </c>
      <c r="E6678">
        <v>-75.185537699999998</v>
      </c>
      <c r="F6678" t="s">
        <v>22859</v>
      </c>
      <c r="G6678">
        <v>248</v>
      </c>
      <c r="H6678">
        <v>4.5</v>
      </c>
      <c r="I6678" t="s">
        <v>22871</v>
      </c>
      <c r="J6678">
        <v>4</v>
      </c>
      <c r="K6678" t="s">
        <v>22872</v>
      </c>
      <c r="L6678" t="s">
        <v>21164</v>
      </c>
    </row>
    <row r="6679" spans="1:25" x14ac:dyDescent="0.3">
      <c r="A6679" t="s">
        <v>22857</v>
      </c>
      <c r="B6679" t="s">
        <v>22858</v>
      </c>
      <c r="C6679" t="s">
        <v>14</v>
      </c>
      <c r="D6679">
        <v>39.954288599999998</v>
      </c>
      <c r="E6679">
        <v>-75.185537699999998</v>
      </c>
      <c r="F6679" t="s">
        <v>22859</v>
      </c>
      <c r="G6679">
        <v>248</v>
      </c>
      <c r="H6679">
        <v>4.5</v>
      </c>
      <c r="I6679" t="s">
        <v>22873</v>
      </c>
      <c r="J6679">
        <v>5</v>
      </c>
      <c r="K6679" t="s">
        <v>22874</v>
      </c>
      <c r="L6679" t="s">
        <v>12708</v>
      </c>
    </row>
    <row r="6680" spans="1:25" x14ac:dyDescent="0.3">
      <c r="A6680" t="s">
        <v>22857</v>
      </c>
      <c r="B6680" t="s">
        <v>22858</v>
      </c>
      <c r="C6680" t="s">
        <v>14</v>
      </c>
      <c r="D6680">
        <v>39.954288599999998</v>
      </c>
      <c r="E6680">
        <v>-75.185537699999998</v>
      </c>
      <c r="F6680" t="s">
        <v>22859</v>
      </c>
      <c r="G6680">
        <v>248</v>
      </c>
      <c r="H6680">
        <v>4.5</v>
      </c>
      <c r="I6680" t="s">
        <v>22875</v>
      </c>
      <c r="J6680">
        <v>5</v>
      </c>
      <c r="K6680" t="s">
        <v>22876</v>
      </c>
      <c r="L6680" t="s">
        <v>22877</v>
      </c>
    </row>
    <row r="6681" spans="1:25" x14ac:dyDescent="0.3">
      <c r="A6681" t="s">
        <v>22857</v>
      </c>
      <c r="B6681" t="s">
        <v>22858</v>
      </c>
      <c r="C6681" t="s">
        <v>14</v>
      </c>
      <c r="D6681">
        <v>39.954288599999998</v>
      </c>
      <c r="E6681">
        <v>-75.185537699999998</v>
      </c>
      <c r="F6681" t="s">
        <v>22859</v>
      </c>
      <c r="G6681">
        <v>248</v>
      </c>
      <c r="H6681">
        <v>4.5</v>
      </c>
      <c r="I6681" t="s">
        <v>22878</v>
      </c>
      <c r="J6681">
        <v>5</v>
      </c>
      <c r="K6681" t="s">
        <v>22879</v>
      </c>
      <c r="L6681" t="s">
        <v>22880</v>
      </c>
    </row>
    <row r="6682" spans="1:25" x14ac:dyDescent="0.3">
      <c r="A6682" t="s">
        <v>22857</v>
      </c>
      <c r="B6682" t="s">
        <v>22858</v>
      </c>
      <c r="C6682" t="s">
        <v>14</v>
      </c>
      <c r="D6682">
        <v>39.954288599999998</v>
      </c>
      <c r="E6682">
        <v>-75.185537699999998</v>
      </c>
      <c r="F6682" t="s">
        <v>22859</v>
      </c>
      <c r="G6682">
        <v>248</v>
      </c>
      <c r="H6682">
        <v>4.5</v>
      </c>
      <c r="I6682" t="s">
        <v>22881</v>
      </c>
      <c r="J6682">
        <v>5</v>
      </c>
      <c r="K6682" t="s">
        <v>22882</v>
      </c>
      <c r="L6682" t="s">
        <v>8884</v>
      </c>
    </row>
    <row r="6683" spans="1:25" x14ac:dyDescent="0.3">
      <c r="A6683" t="s">
        <v>22883</v>
      </c>
      <c r="B6683" t="s">
        <v>22884</v>
      </c>
      <c r="C6683" t="s">
        <v>14</v>
      </c>
      <c r="D6683">
        <v>39.940879526099998</v>
      </c>
      <c r="E6683">
        <v>-75.147553269900001</v>
      </c>
      <c r="F6683" t="s">
        <v>22885</v>
      </c>
      <c r="G6683">
        <v>248</v>
      </c>
      <c r="H6683">
        <v>4</v>
      </c>
      <c r="I6683" t="s">
        <v>22886</v>
      </c>
      <c r="J6683">
        <v>3</v>
      </c>
      <c r="L6683" t="s">
        <v>22887</v>
      </c>
    </row>
    <row r="6684" spans="1:25" x14ac:dyDescent="0.3">
      <c r="A6684" t="s">
        <v>22883</v>
      </c>
      <c r="B6684" t="s">
        <v>22884</v>
      </c>
      <c r="C6684" t="s">
        <v>14</v>
      </c>
      <c r="D6684">
        <v>39.940879526099998</v>
      </c>
      <c r="E6684">
        <v>-75.147553269900001</v>
      </c>
      <c r="F6684" t="s">
        <v>22885</v>
      </c>
      <c r="G6684">
        <v>248</v>
      </c>
      <c r="H6684">
        <v>4</v>
      </c>
      <c r="I6684" t="s">
        <v>22888</v>
      </c>
      <c r="J6684">
        <v>5</v>
      </c>
      <c r="K6684" t="s">
        <v>22889</v>
      </c>
      <c r="L6684" t="s">
        <v>3248</v>
      </c>
    </row>
    <row r="6685" spans="1:25" x14ac:dyDescent="0.3">
      <c r="A6685" t="s">
        <v>22883</v>
      </c>
      <c r="B6685" t="s">
        <v>22884</v>
      </c>
      <c r="C6685" t="s">
        <v>14</v>
      </c>
      <c r="D6685">
        <v>39.940879526099998</v>
      </c>
      <c r="E6685">
        <v>-75.147553269900001</v>
      </c>
      <c r="F6685" t="s">
        <v>22885</v>
      </c>
      <c r="G6685">
        <v>248</v>
      </c>
      <c r="H6685">
        <v>4</v>
      </c>
      <c r="I6685" t="s">
        <v>22890</v>
      </c>
      <c r="J6685">
        <v>3</v>
      </c>
      <c r="K6685" t="s">
        <v>22891</v>
      </c>
      <c r="L6685" t="s">
        <v>22892</v>
      </c>
    </row>
    <row r="6686" spans="1:25" x14ac:dyDescent="0.3">
      <c r="A6686" t="s">
        <v>22883</v>
      </c>
      <c r="B6686" t="s">
        <v>22884</v>
      </c>
      <c r="C6686" t="s">
        <v>14</v>
      </c>
      <c r="D6686">
        <v>39.940879526099998</v>
      </c>
      <c r="E6686">
        <v>-75.147553269900001</v>
      </c>
      <c r="F6686" t="s">
        <v>22885</v>
      </c>
      <c r="G6686">
        <v>248</v>
      </c>
      <c r="H6686">
        <v>4</v>
      </c>
      <c r="I6686" t="s">
        <v>22893</v>
      </c>
      <c r="J6686">
        <v>5</v>
      </c>
      <c r="K6686" t="s">
        <v>22894</v>
      </c>
      <c r="L6686" t="s">
        <v>6897</v>
      </c>
    </row>
    <row r="6687" spans="1:25" x14ac:dyDescent="0.3">
      <c r="A6687" t="s">
        <v>22883</v>
      </c>
      <c r="B6687" t="s">
        <v>22884</v>
      </c>
      <c r="C6687" t="s">
        <v>14</v>
      </c>
      <c r="D6687">
        <v>39.940879526099998</v>
      </c>
      <c r="E6687">
        <v>-75.147553269900001</v>
      </c>
      <c r="F6687" t="s">
        <v>22885</v>
      </c>
      <c r="G6687">
        <v>248</v>
      </c>
      <c r="H6687">
        <v>4</v>
      </c>
      <c r="I6687" t="s">
        <v>22895</v>
      </c>
      <c r="J6687">
        <v>4</v>
      </c>
      <c r="K6687" t="s">
        <v>22896</v>
      </c>
      <c r="L6687" t="s">
        <v>22897</v>
      </c>
      <c r="M6687" t="s">
        <v>22898</v>
      </c>
      <c r="N6687" t="s">
        <v>22899</v>
      </c>
      <c r="O6687" t="s">
        <v>22900</v>
      </c>
      <c r="P6687" t="s">
        <v>22901</v>
      </c>
      <c r="Q6687" t="s">
        <v>22902</v>
      </c>
      <c r="R6687" t="s">
        <v>22903</v>
      </c>
      <c r="S6687" t="s">
        <v>22904</v>
      </c>
      <c r="T6687" t="s">
        <v>22905</v>
      </c>
      <c r="U6687" t="s">
        <v>22906</v>
      </c>
      <c r="V6687" t="s">
        <v>22907</v>
      </c>
      <c r="W6687" t="s">
        <v>22908</v>
      </c>
      <c r="X6687" t="s">
        <v>22909</v>
      </c>
      <c r="Y6687" t="s">
        <v>11516</v>
      </c>
    </row>
    <row r="6688" spans="1:25" x14ac:dyDescent="0.3">
      <c r="A6688" t="s">
        <v>22883</v>
      </c>
      <c r="B6688" t="s">
        <v>22884</v>
      </c>
      <c r="C6688" t="s">
        <v>14</v>
      </c>
      <c r="D6688">
        <v>39.940879526099998</v>
      </c>
      <c r="E6688">
        <v>-75.147553269900001</v>
      </c>
      <c r="F6688" t="s">
        <v>22885</v>
      </c>
      <c r="G6688">
        <v>248</v>
      </c>
      <c r="H6688">
        <v>4</v>
      </c>
      <c r="I6688" t="s">
        <v>22910</v>
      </c>
      <c r="J6688">
        <v>5</v>
      </c>
      <c r="K6688" t="s">
        <v>22911</v>
      </c>
      <c r="L6688" t="s">
        <v>22912</v>
      </c>
    </row>
    <row r="6689" spans="1:17" x14ac:dyDescent="0.3">
      <c r="A6689" t="s">
        <v>22883</v>
      </c>
      <c r="B6689" t="s">
        <v>22884</v>
      </c>
      <c r="C6689" t="s">
        <v>14</v>
      </c>
      <c r="D6689">
        <v>39.940879526099998</v>
      </c>
      <c r="E6689">
        <v>-75.147553269900001</v>
      </c>
      <c r="F6689" t="s">
        <v>22885</v>
      </c>
      <c r="G6689">
        <v>248</v>
      </c>
      <c r="H6689">
        <v>4</v>
      </c>
      <c r="I6689" t="s">
        <v>22913</v>
      </c>
      <c r="J6689">
        <v>5</v>
      </c>
      <c r="K6689" t="s">
        <v>22914</v>
      </c>
      <c r="L6689" t="s">
        <v>22915</v>
      </c>
      <c r="M6689" t="s">
        <v>22916</v>
      </c>
      <c r="N6689" t="s">
        <v>22917</v>
      </c>
      <c r="O6689" t="s">
        <v>22918</v>
      </c>
      <c r="P6689" t="s">
        <v>22919</v>
      </c>
      <c r="Q6689" t="s">
        <v>22920</v>
      </c>
    </row>
    <row r="6690" spans="1:17" x14ac:dyDescent="0.3">
      <c r="A6690" t="s">
        <v>22883</v>
      </c>
      <c r="B6690" t="s">
        <v>22884</v>
      </c>
      <c r="C6690" t="s">
        <v>14</v>
      </c>
      <c r="D6690">
        <v>39.940879526099998</v>
      </c>
      <c r="E6690">
        <v>-75.147553269900001</v>
      </c>
      <c r="F6690" t="s">
        <v>22885</v>
      </c>
      <c r="G6690">
        <v>248</v>
      </c>
      <c r="H6690">
        <v>4</v>
      </c>
      <c r="I6690" t="s">
        <v>22921</v>
      </c>
      <c r="J6690">
        <v>4</v>
      </c>
      <c r="L6690" t="s">
        <v>16575</v>
      </c>
    </row>
    <row r="6691" spans="1:17" x14ac:dyDescent="0.3">
      <c r="A6691" t="s">
        <v>22883</v>
      </c>
      <c r="B6691" t="s">
        <v>22884</v>
      </c>
      <c r="C6691" t="s">
        <v>14</v>
      </c>
      <c r="D6691">
        <v>39.940879526099998</v>
      </c>
      <c r="E6691">
        <v>-75.147553269900001</v>
      </c>
      <c r="F6691" t="s">
        <v>22885</v>
      </c>
      <c r="G6691">
        <v>248</v>
      </c>
      <c r="H6691">
        <v>4</v>
      </c>
      <c r="I6691" t="s">
        <v>22922</v>
      </c>
      <c r="J6691">
        <v>3</v>
      </c>
      <c r="L6691" t="s">
        <v>22923</v>
      </c>
    </row>
    <row r="6692" spans="1:17" x14ac:dyDescent="0.3">
      <c r="A6692" t="s">
        <v>22883</v>
      </c>
      <c r="B6692" t="s">
        <v>22884</v>
      </c>
      <c r="C6692" t="s">
        <v>14</v>
      </c>
      <c r="D6692">
        <v>39.940879526099998</v>
      </c>
      <c r="E6692">
        <v>-75.147553269900001</v>
      </c>
      <c r="F6692" t="s">
        <v>22885</v>
      </c>
      <c r="G6692">
        <v>248</v>
      </c>
      <c r="H6692">
        <v>4</v>
      </c>
      <c r="I6692" t="s">
        <v>22924</v>
      </c>
      <c r="J6692">
        <v>5</v>
      </c>
      <c r="K6692" t="s">
        <v>22925</v>
      </c>
      <c r="L6692" t="s">
        <v>14062</v>
      </c>
    </row>
    <row r="6693" spans="1:17" x14ac:dyDescent="0.3">
      <c r="A6693" t="s">
        <v>22926</v>
      </c>
      <c r="B6693" t="s">
        <v>22927</v>
      </c>
      <c r="C6693" t="s">
        <v>14</v>
      </c>
      <c r="D6693">
        <v>39.961437005900002</v>
      </c>
      <c r="E6693">
        <v>-75.141503</v>
      </c>
      <c r="F6693" t="s">
        <v>4546</v>
      </c>
      <c r="G6693">
        <v>248</v>
      </c>
      <c r="H6693">
        <v>4</v>
      </c>
      <c r="I6693" t="s">
        <v>22928</v>
      </c>
      <c r="J6693">
        <v>5</v>
      </c>
      <c r="K6693" t="s">
        <v>22929</v>
      </c>
      <c r="L6693" t="s">
        <v>22930</v>
      </c>
    </row>
    <row r="6694" spans="1:17" x14ac:dyDescent="0.3">
      <c r="A6694" t="s">
        <v>22926</v>
      </c>
      <c r="B6694" t="s">
        <v>22927</v>
      </c>
      <c r="C6694" t="s">
        <v>14</v>
      </c>
      <c r="D6694">
        <v>39.961437005900002</v>
      </c>
      <c r="E6694">
        <v>-75.141503</v>
      </c>
      <c r="F6694" t="s">
        <v>4546</v>
      </c>
      <c r="G6694">
        <v>248</v>
      </c>
      <c r="H6694">
        <v>4</v>
      </c>
      <c r="I6694" t="s">
        <v>22931</v>
      </c>
      <c r="J6694">
        <v>5</v>
      </c>
      <c r="K6694" t="s">
        <v>22932</v>
      </c>
      <c r="L6694" t="s">
        <v>22933</v>
      </c>
    </row>
    <row r="6695" spans="1:17" x14ac:dyDescent="0.3">
      <c r="A6695" t="s">
        <v>22926</v>
      </c>
      <c r="B6695" t="s">
        <v>22927</v>
      </c>
      <c r="C6695" t="s">
        <v>14</v>
      </c>
      <c r="D6695">
        <v>39.961437005900002</v>
      </c>
      <c r="E6695">
        <v>-75.141503</v>
      </c>
      <c r="F6695" t="s">
        <v>4546</v>
      </c>
      <c r="G6695">
        <v>248</v>
      </c>
      <c r="H6695">
        <v>4</v>
      </c>
      <c r="I6695" t="s">
        <v>22934</v>
      </c>
      <c r="J6695">
        <v>5</v>
      </c>
      <c r="K6695" t="s">
        <v>22935</v>
      </c>
      <c r="L6695" t="s">
        <v>22936</v>
      </c>
    </row>
    <row r="6696" spans="1:17" x14ac:dyDescent="0.3">
      <c r="A6696" t="s">
        <v>22926</v>
      </c>
      <c r="B6696" t="s">
        <v>22927</v>
      </c>
      <c r="C6696" t="s">
        <v>14</v>
      </c>
      <c r="D6696">
        <v>39.961437005900002</v>
      </c>
      <c r="E6696">
        <v>-75.141503</v>
      </c>
      <c r="F6696" t="s">
        <v>4546</v>
      </c>
      <c r="G6696">
        <v>248</v>
      </c>
      <c r="H6696">
        <v>4</v>
      </c>
      <c r="I6696" t="s">
        <v>22937</v>
      </c>
      <c r="J6696">
        <v>5</v>
      </c>
      <c r="K6696" t="s">
        <v>22938</v>
      </c>
      <c r="L6696" t="s">
        <v>22939</v>
      </c>
    </row>
    <row r="6697" spans="1:17" x14ac:dyDescent="0.3">
      <c r="A6697" t="s">
        <v>22926</v>
      </c>
      <c r="B6697" t="s">
        <v>22927</v>
      </c>
      <c r="C6697" t="s">
        <v>14</v>
      </c>
      <c r="D6697">
        <v>39.961437005900002</v>
      </c>
      <c r="E6697">
        <v>-75.141503</v>
      </c>
      <c r="F6697" t="s">
        <v>4546</v>
      </c>
      <c r="G6697">
        <v>248</v>
      </c>
      <c r="H6697">
        <v>4</v>
      </c>
      <c r="I6697" t="s">
        <v>22940</v>
      </c>
      <c r="J6697">
        <v>2</v>
      </c>
      <c r="K6697" t="s">
        <v>22941</v>
      </c>
      <c r="L6697" t="s">
        <v>22942</v>
      </c>
    </row>
    <row r="6698" spans="1:17" x14ac:dyDescent="0.3">
      <c r="A6698" t="s">
        <v>22926</v>
      </c>
      <c r="B6698" t="s">
        <v>22927</v>
      </c>
      <c r="C6698" t="s">
        <v>14</v>
      </c>
      <c r="D6698">
        <v>39.961437005900002</v>
      </c>
      <c r="E6698">
        <v>-75.141503</v>
      </c>
      <c r="F6698" t="s">
        <v>4546</v>
      </c>
      <c r="G6698">
        <v>248</v>
      </c>
      <c r="H6698">
        <v>4</v>
      </c>
      <c r="I6698" t="s">
        <v>22943</v>
      </c>
      <c r="J6698">
        <v>5</v>
      </c>
      <c r="K6698" t="s">
        <v>22944</v>
      </c>
      <c r="L6698" t="s">
        <v>22945</v>
      </c>
    </row>
    <row r="6699" spans="1:17" x14ac:dyDescent="0.3">
      <c r="A6699" t="s">
        <v>22926</v>
      </c>
      <c r="B6699" t="s">
        <v>22927</v>
      </c>
      <c r="C6699" t="s">
        <v>14</v>
      </c>
      <c r="D6699">
        <v>39.961437005900002</v>
      </c>
      <c r="E6699">
        <v>-75.141503</v>
      </c>
      <c r="F6699" t="s">
        <v>4546</v>
      </c>
      <c r="G6699">
        <v>248</v>
      </c>
      <c r="H6699">
        <v>4</v>
      </c>
      <c r="I6699" t="s">
        <v>22946</v>
      </c>
      <c r="J6699">
        <v>4</v>
      </c>
      <c r="K6699" t="s">
        <v>22947</v>
      </c>
      <c r="L6699" t="s">
        <v>22948</v>
      </c>
    </row>
    <row r="6700" spans="1:17" x14ac:dyDescent="0.3">
      <c r="A6700" t="s">
        <v>22926</v>
      </c>
      <c r="B6700" t="s">
        <v>22927</v>
      </c>
      <c r="C6700" t="s">
        <v>14</v>
      </c>
      <c r="D6700">
        <v>39.961437005900002</v>
      </c>
      <c r="E6700">
        <v>-75.141503</v>
      </c>
      <c r="F6700" t="s">
        <v>4546</v>
      </c>
      <c r="G6700">
        <v>248</v>
      </c>
      <c r="H6700">
        <v>4</v>
      </c>
      <c r="I6700" t="s">
        <v>22949</v>
      </c>
      <c r="J6700">
        <v>3</v>
      </c>
      <c r="K6700" t="s">
        <v>22950</v>
      </c>
      <c r="L6700" t="s">
        <v>22951</v>
      </c>
    </row>
    <row r="6701" spans="1:17" x14ac:dyDescent="0.3">
      <c r="A6701" t="s">
        <v>22926</v>
      </c>
      <c r="B6701" t="s">
        <v>22927</v>
      </c>
      <c r="C6701" t="s">
        <v>14</v>
      </c>
      <c r="D6701">
        <v>39.961437005900002</v>
      </c>
      <c r="E6701">
        <v>-75.141503</v>
      </c>
      <c r="F6701" t="s">
        <v>4546</v>
      </c>
      <c r="G6701">
        <v>248</v>
      </c>
      <c r="H6701">
        <v>4</v>
      </c>
      <c r="I6701" t="s">
        <v>22952</v>
      </c>
      <c r="J6701">
        <v>4</v>
      </c>
      <c r="K6701" t="s">
        <v>22953</v>
      </c>
      <c r="L6701" t="s">
        <v>22954</v>
      </c>
    </row>
    <row r="6702" spans="1:17" x14ac:dyDescent="0.3">
      <c r="A6702" t="s">
        <v>22926</v>
      </c>
      <c r="B6702" t="s">
        <v>22927</v>
      </c>
      <c r="C6702" t="s">
        <v>14</v>
      </c>
      <c r="D6702">
        <v>39.961437005900002</v>
      </c>
      <c r="E6702">
        <v>-75.141503</v>
      </c>
      <c r="F6702" t="s">
        <v>4546</v>
      </c>
      <c r="G6702">
        <v>248</v>
      </c>
      <c r="H6702">
        <v>4</v>
      </c>
      <c r="I6702" t="s">
        <v>22955</v>
      </c>
      <c r="J6702">
        <v>5</v>
      </c>
      <c r="K6702" t="s">
        <v>22956</v>
      </c>
      <c r="L6702" t="s">
        <v>22957</v>
      </c>
    </row>
    <row r="6703" spans="1:17" x14ac:dyDescent="0.3">
      <c r="A6703" t="s">
        <v>22958</v>
      </c>
      <c r="B6703" t="s">
        <v>22959</v>
      </c>
      <c r="C6703" t="s">
        <v>14</v>
      </c>
      <c r="D6703">
        <v>39.950499700000002</v>
      </c>
      <c r="E6703">
        <v>-75.166696000000002</v>
      </c>
      <c r="F6703" t="s">
        <v>22960</v>
      </c>
      <c r="G6703">
        <v>248</v>
      </c>
      <c r="H6703">
        <v>4</v>
      </c>
      <c r="I6703" t="s">
        <v>22961</v>
      </c>
      <c r="J6703">
        <v>1</v>
      </c>
      <c r="K6703" t="s">
        <v>22962</v>
      </c>
      <c r="L6703" t="s">
        <v>10261</v>
      </c>
    </row>
    <row r="6704" spans="1:17" x14ac:dyDescent="0.3">
      <c r="A6704" t="s">
        <v>22958</v>
      </c>
      <c r="B6704" t="s">
        <v>22959</v>
      </c>
      <c r="C6704" t="s">
        <v>14</v>
      </c>
      <c r="D6704">
        <v>39.950499700000002</v>
      </c>
      <c r="E6704">
        <v>-75.166696000000002</v>
      </c>
      <c r="F6704" t="s">
        <v>22960</v>
      </c>
      <c r="G6704">
        <v>248</v>
      </c>
      <c r="H6704">
        <v>4</v>
      </c>
      <c r="I6704" t="s">
        <v>22963</v>
      </c>
      <c r="J6704">
        <v>5</v>
      </c>
      <c r="K6704" t="s">
        <v>22964</v>
      </c>
      <c r="L6704" t="s">
        <v>22965</v>
      </c>
    </row>
    <row r="6705" spans="1:32" x14ac:dyDescent="0.3">
      <c r="A6705" t="s">
        <v>22958</v>
      </c>
      <c r="B6705" t="s">
        <v>22959</v>
      </c>
      <c r="C6705" t="s">
        <v>14</v>
      </c>
      <c r="D6705">
        <v>39.950499700000002</v>
      </c>
      <c r="E6705">
        <v>-75.166696000000002</v>
      </c>
      <c r="F6705" t="s">
        <v>22960</v>
      </c>
      <c r="G6705">
        <v>248</v>
      </c>
      <c r="H6705">
        <v>4</v>
      </c>
      <c r="I6705" t="s">
        <v>22966</v>
      </c>
      <c r="J6705">
        <v>5</v>
      </c>
      <c r="K6705" t="s">
        <v>22967</v>
      </c>
      <c r="L6705" t="s">
        <v>22968</v>
      </c>
    </row>
    <row r="6706" spans="1:32" x14ac:dyDescent="0.3">
      <c r="A6706" t="s">
        <v>22958</v>
      </c>
      <c r="B6706" t="s">
        <v>22959</v>
      </c>
      <c r="C6706" t="s">
        <v>14</v>
      </c>
      <c r="D6706">
        <v>39.950499700000002</v>
      </c>
      <c r="E6706">
        <v>-75.166696000000002</v>
      </c>
      <c r="F6706" t="s">
        <v>22960</v>
      </c>
      <c r="G6706">
        <v>248</v>
      </c>
      <c r="H6706">
        <v>4</v>
      </c>
      <c r="I6706" t="s">
        <v>22969</v>
      </c>
      <c r="J6706">
        <v>3</v>
      </c>
      <c r="K6706" t="s">
        <v>22970</v>
      </c>
      <c r="L6706" t="s">
        <v>22971</v>
      </c>
    </row>
    <row r="6707" spans="1:32" x14ac:dyDescent="0.3">
      <c r="A6707" t="s">
        <v>22958</v>
      </c>
      <c r="B6707" t="s">
        <v>22959</v>
      </c>
      <c r="C6707" t="s">
        <v>14</v>
      </c>
      <c r="D6707">
        <v>39.950499700000002</v>
      </c>
      <c r="E6707">
        <v>-75.166696000000002</v>
      </c>
      <c r="F6707" t="s">
        <v>22960</v>
      </c>
      <c r="G6707">
        <v>248</v>
      </c>
      <c r="H6707">
        <v>4</v>
      </c>
      <c r="I6707" t="s">
        <v>22972</v>
      </c>
      <c r="J6707">
        <v>5</v>
      </c>
      <c r="K6707" t="s">
        <v>22973</v>
      </c>
      <c r="L6707" t="s">
        <v>22974</v>
      </c>
    </row>
    <row r="6708" spans="1:32" x14ac:dyDescent="0.3">
      <c r="A6708" t="s">
        <v>22958</v>
      </c>
      <c r="B6708" t="s">
        <v>22959</v>
      </c>
      <c r="C6708" t="s">
        <v>14</v>
      </c>
      <c r="D6708">
        <v>39.950499700000002</v>
      </c>
      <c r="E6708">
        <v>-75.166696000000002</v>
      </c>
      <c r="F6708" t="s">
        <v>22960</v>
      </c>
      <c r="G6708">
        <v>248</v>
      </c>
      <c r="H6708">
        <v>4</v>
      </c>
      <c r="I6708" t="s">
        <v>22975</v>
      </c>
      <c r="J6708">
        <v>5</v>
      </c>
      <c r="K6708" t="s">
        <v>22976</v>
      </c>
      <c r="L6708" t="s">
        <v>22977</v>
      </c>
    </row>
    <row r="6709" spans="1:32" x14ac:dyDescent="0.3">
      <c r="A6709" t="s">
        <v>22958</v>
      </c>
      <c r="B6709" t="s">
        <v>22959</v>
      </c>
      <c r="C6709" t="s">
        <v>14</v>
      </c>
      <c r="D6709">
        <v>39.950499700000002</v>
      </c>
      <c r="E6709">
        <v>-75.166696000000002</v>
      </c>
      <c r="F6709" t="s">
        <v>22960</v>
      </c>
      <c r="G6709">
        <v>248</v>
      </c>
      <c r="H6709">
        <v>4</v>
      </c>
      <c r="I6709" t="s">
        <v>22978</v>
      </c>
      <c r="J6709">
        <v>5</v>
      </c>
      <c r="K6709" t="s">
        <v>22979</v>
      </c>
      <c r="L6709" t="s">
        <v>22980</v>
      </c>
    </row>
    <row r="6710" spans="1:32" x14ac:dyDescent="0.3">
      <c r="A6710" t="s">
        <v>22958</v>
      </c>
      <c r="B6710" t="s">
        <v>22959</v>
      </c>
      <c r="C6710" t="s">
        <v>14</v>
      </c>
      <c r="D6710">
        <v>39.950499700000002</v>
      </c>
      <c r="E6710">
        <v>-75.166696000000002</v>
      </c>
      <c r="F6710" t="s">
        <v>22960</v>
      </c>
      <c r="G6710">
        <v>248</v>
      </c>
      <c r="H6710">
        <v>4</v>
      </c>
      <c r="I6710" t="s">
        <v>22981</v>
      </c>
      <c r="J6710">
        <v>3</v>
      </c>
      <c r="K6710" t="s">
        <v>22982</v>
      </c>
      <c r="L6710" t="s">
        <v>22983</v>
      </c>
    </row>
    <row r="6711" spans="1:32" x14ac:dyDescent="0.3">
      <c r="A6711" t="s">
        <v>22958</v>
      </c>
      <c r="B6711" t="s">
        <v>22959</v>
      </c>
      <c r="C6711" t="s">
        <v>14</v>
      </c>
      <c r="D6711">
        <v>39.950499700000002</v>
      </c>
      <c r="E6711">
        <v>-75.166696000000002</v>
      </c>
      <c r="F6711" t="s">
        <v>22960</v>
      </c>
      <c r="G6711">
        <v>248</v>
      </c>
      <c r="H6711">
        <v>4</v>
      </c>
      <c r="I6711" t="s">
        <v>22984</v>
      </c>
      <c r="J6711">
        <v>2</v>
      </c>
      <c r="K6711" t="s">
        <v>22985</v>
      </c>
      <c r="L6711" t="s">
        <v>22986</v>
      </c>
    </row>
    <row r="6712" spans="1:32" x14ac:dyDescent="0.3">
      <c r="A6712" t="s">
        <v>22958</v>
      </c>
      <c r="B6712" t="s">
        <v>22959</v>
      </c>
      <c r="C6712" t="s">
        <v>14</v>
      </c>
      <c r="D6712">
        <v>39.950499700000002</v>
      </c>
      <c r="E6712">
        <v>-75.166696000000002</v>
      </c>
      <c r="F6712" t="s">
        <v>22960</v>
      </c>
      <c r="G6712">
        <v>248</v>
      </c>
      <c r="H6712">
        <v>4</v>
      </c>
      <c r="I6712" t="s">
        <v>22987</v>
      </c>
      <c r="J6712">
        <v>2</v>
      </c>
      <c r="K6712" t="s">
        <v>22988</v>
      </c>
      <c r="L6712" t="s">
        <v>22989</v>
      </c>
    </row>
    <row r="6713" spans="1:32" x14ac:dyDescent="0.3">
      <c r="A6713" t="s">
        <v>22990</v>
      </c>
      <c r="B6713" t="s">
        <v>22991</v>
      </c>
      <c r="C6713" t="s">
        <v>14</v>
      </c>
      <c r="D6713">
        <v>39.967557100000001</v>
      </c>
      <c r="E6713">
        <v>-75.176870800000003</v>
      </c>
      <c r="F6713" t="s">
        <v>22992</v>
      </c>
      <c r="G6713">
        <v>248</v>
      </c>
      <c r="H6713">
        <v>3.5</v>
      </c>
      <c r="I6713" t="s">
        <v>22993</v>
      </c>
      <c r="J6713">
        <v>3</v>
      </c>
      <c r="L6713" t="s">
        <v>763</v>
      </c>
    </row>
    <row r="6714" spans="1:32" x14ac:dyDescent="0.3">
      <c r="A6714" t="s">
        <v>22990</v>
      </c>
      <c r="B6714" t="s">
        <v>22991</v>
      </c>
      <c r="C6714" t="s">
        <v>14</v>
      </c>
      <c r="D6714">
        <v>39.967557100000001</v>
      </c>
      <c r="E6714">
        <v>-75.176870800000003</v>
      </c>
      <c r="F6714" t="s">
        <v>22992</v>
      </c>
      <c r="G6714">
        <v>248</v>
      </c>
      <c r="H6714">
        <v>3.5</v>
      </c>
      <c r="I6714" t="s">
        <v>22994</v>
      </c>
      <c r="J6714">
        <v>1</v>
      </c>
      <c r="K6714" t="s">
        <v>22995</v>
      </c>
      <c r="L6714" t="s">
        <v>22996</v>
      </c>
      <c r="M6714" t="s">
        <v>22997</v>
      </c>
      <c r="N6714" t="s">
        <v>22998</v>
      </c>
      <c r="O6714" t="s">
        <v>22999</v>
      </c>
      <c r="P6714" t="s">
        <v>23000</v>
      </c>
      <c r="Q6714" t="s">
        <v>23001</v>
      </c>
      <c r="R6714" t="s">
        <v>23002</v>
      </c>
      <c r="S6714" t="s">
        <v>23003</v>
      </c>
      <c r="T6714" t="s">
        <v>23004</v>
      </c>
      <c r="U6714" t="s">
        <v>23005</v>
      </c>
      <c r="V6714" t="s">
        <v>23006</v>
      </c>
      <c r="W6714" t="s">
        <v>23007</v>
      </c>
      <c r="X6714" t="s">
        <v>23008</v>
      </c>
      <c r="Y6714" t="s">
        <v>23009</v>
      </c>
      <c r="Z6714" t="s">
        <v>23010</v>
      </c>
      <c r="AA6714" t="s">
        <v>23011</v>
      </c>
      <c r="AB6714" t="s">
        <v>23012</v>
      </c>
      <c r="AC6714" t="s">
        <v>23013</v>
      </c>
      <c r="AD6714" t="s">
        <v>23014</v>
      </c>
      <c r="AE6714" t="s">
        <v>23015</v>
      </c>
      <c r="AF6714" t="s">
        <v>8482</v>
      </c>
    </row>
    <row r="6715" spans="1:32" x14ac:dyDescent="0.3">
      <c r="A6715" t="s">
        <v>22990</v>
      </c>
      <c r="B6715" t="s">
        <v>22991</v>
      </c>
      <c r="C6715" t="s">
        <v>14</v>
      </c>
      <c r="D6715">
        <v>39.967557100000001</v>
      </c>
      <c r="E6715">
        <v>-75.176870800000003</v>
      </c>
      <c r="F6715" t="s">
        <v>22992</v>
      </c>
      <c r="G6715">
        <v>248</v>
      </c>
      <c r="H6715">
        <v>3.5</v>
      </c>
      <c r="I6715" t="s">
        <v>23016</v>
      </c>
      <c r="J6715">
        <v>3</v>
      </c>
      <c r="K6715" t="s">
        <v>23017</v>
      </c>
      <c r="L6715" t="s">
        <v>23018</v>
      </c>
    </row>
    <row r="6716" spans="1:32" x14ac:dyDescent="0.3">
      <c r="A6716" t="s">
        <v>22990</v>
      </c>
      <c r="B6716" t="s">
        <v>22991</v>
      </c>
      <c r="C6716" t="s">
        <v>14</v>
      </c>
      <c r="D6716">
        <v>39.967557100000001</v>
      </c>
      <c r="E6716">
        <v>-75.176870800000003</v>
      </c>
      <c r="F6716" t="s">
        <v>22992</v>
      </c>
      <c r="G6716">
        <v>248</v>
      </c>
      <c r="H6716">
        <v>3.5</v>
      </c>
      <c r="I6716" t="s">
        <v>23019</v>
      </c>
      <c r="J6716">
        <v>4</v>
      </c>
      <c r="K6716" t="s">
        <v>23020</v>
      </c>
      <c r="L6716" t="s">
        <v>23021</v>
      </c>
    </row>
    <row r="6717" spans="1:32" x14ac:dyDescent="0.3">
      <c r="A6717" t="s">
        <v>22990</v>
      </c>
      <c r="B6717" t="s">
        <v>22991</v>
      </c>
      <c r="C6717" t="s">
        <v>14</v>
      </c>
      <c r="D6717">
        <v>39.967557100000001</v>
      </c>
      <c r="E6717">
        <v>-75.176870800000003</v>
      </c>
      <c r="F6717" t="s">
        <v>22992</v>
      </c>
      <c r="G6717">
        <v>248</v>
      </c>
      <c r="H6717">
        <v>3.5</v>
      </c>
      <c r="I6717" t="s">
        <v>23022</v>
      </c>
      <c r="J6717">
        <v>4</v>
      </c>
      <c r="L6717" t="s">
        <v>23023</v>
      </c>
    </row>
    <row r="6718" spans="1:32" x14ac:dyDescent="0.3">
      <c r="A6718" t="s">
        <v>22990</v>
      </c>
      <c r="B6718" t="s">
        <v>22991</v>
      </c>
      <c r="C6718" t="s">
        <v>14</v>
      </c>
      <c r="D6718">
        <v>39.967557100000001</v>
      </c>
      <c r="E6718">
        <v>-75.176870800000003</v>
      </c>
      <c r="F6718" t="s">
        <v>22992</v>
      </c>
      <c r="G6718">
        <v>248</v>
      </c>
      <c r="H6718">
        <v>3.5</v>
      </c>
      <c r="I6718" t="s">
        <v>23024</v>
      </c>
      <c r="J6718">
        <v>4</v>
      </c>
      <c r="K6718" t="s">
        <v>23025</v>
      </c>
      <c r="L6718" t="s">
        <v>23026</v>
      </c>
      <c r="M6718" t="s">
        <v>23027</v>
      </c>
      <c r="N6718" t="s">
        <v>23028</v>
      </c>
      <c r="O6718" t="s">
        <v>23029</v>
      </c>
      <c r="P6718" t="s">
        <v>23030</v>
      </c>
      <c r="Q6718" t="s">
        <v>23031</v>
      </c>
      <c r="R6718" t="s">
        <v>23032</v>
      </c>
      <c r="S6718" t="s">
        <v>23033</v>
      </c>
      <c r="T6718" t="s">
        <v>23034</v>
      </c>
      <c r="U6718" t="s">
        <v>23035</v>
      </c>
      <c r="V6718" t="s">
        <v>23036</v>
      </c>
      <c r="W6718" t="s">
        <v>12972</v>
      </c>
    </row>
    <row r="6719" spans="1:32" x14ac:dyDescent="0.3">
      <c r="A6719" t="s">
        <v>22990</v>
      </c>
      <c r="B6719" t="s">
        <v>22991</v>
      </c>
      <c r="C6719" t="s">
        <v>14</v>
      </c>
      <c r="D6719">
        <v>39.967557100000001</v>
      </c>
      <c r="E6719">
        <v>-75.176870800000003</v>
      </c>
      <c r="F6719" t="s">
        <v>22992</v>
      </c>
      <c r="G6719">
        <v>248</v>
      </c>
      <c r="H6719">
        <v>3.5</v>
      </c>
      <c r="I6719" t="s">
        <v>23037</v>
      </c>
      <c r="J6719">
        <v>4</v>
      </c>
      <c r="K6719" t="s">
        <v>23038</v>
      </c>
      <c r="L6719" t="s">
        <v>13161</v>
      </c>
    </row>
    <row r="6720" spans="1:32" x14ac:dyDescent="0.3">
      <c r="A6720" t="s">
        <v>22990</v>
      </c>
      <c r="B6720" t="s">
        <v>22991</v>
      </c>
      <c r="C6720" t="s">
        <v>14</v>
      </c>
      <c r="D6720">
        <v>39.967557100000001</v>
      </c>
      <c r="E6720">
        <v>-75.176870800000003</v>
      </c>
      <c r="F6720" t="s">
        <v>22992</v>
      </c>
      <c r="G6720">
        <v>248</v>
      </c>
      <c r="H6720">
        <v>3.5</v>
      </c>
      <c r="I6720" t="s">
        <v>23039</v>
      </c>
      <c r="J6720">
        <v>4</v>
      </c>
      <c r="K6720" t="s">
        <v>23040</v>
      </c>
      <c r="L6720" t="s">
        <v>23041</v>
      </c>
    </row>
    <row r="6721" spans="1:13" x14ac:dyDescent="0.3">
      <c r="A6721" t="s">
        <v>22990</v>
      </c>
      <c r="B6721" t="s">
        <v>22991</v>
      </c>
      <c r="C6721" t="s">
        <v>14</v>
      </c>
      <c r="D6721">
        <v>39.967557100000001</v>
      </c>
      <c r="E6721">
        <v>-75.176870800000003</v>
      </c>
      <c r="F6721" t="s">
        <v>22992</v>
      </c>
      <c r="G6721">
        <v>248</v>
      </c>
      <c r="H6721">
        <v>3.5</v>
      </c>
      <c r="I6721" t="s">
        <v>23042</v>
      </c>
      <c r="J6721">
        <v>3</v>
      </c>
      <c r="K6721" t="s">
        <v>23043</v>
      </c>
      <c r="L6721" t="s">
        <v>23044</v>
      </c>
    </row>
    <row r="6722" spans="1:13" x14ac:dyDescent="0.3">
      <c r="A6722" t="s">
        <v>22990</v>
      </c>
      <c r="B6722" t="s">
        <v>22991</v>
      </c>
      <c r="C6722" t="s">
        <v>14</v>
      </c>
      <c r="D6722">
        <v>39.967557100000001</v>
      </c>
      <c r="E6722">
        <v>-75.176870800000003</v>
      </c>
      <c r="F6722" t="s">
        <v>22992</v>
      </c>
      <c r="G6722">
        <v>248</v>
      </c>
      <c r="H6722">
        <v>3.5</v>
      </c>
      <c r="I6722" t="s">
        <v>23045</v>
      </c>
      <c r="J6722">
        <v>4</v>
      </c>
      <c r="L6722" t="s">
        <v>5490</v>
      </c>
    </row>
    <row r="6723" spans="1:13" x14ac:dyDescent="0.3">
      <c r="A6723" t="s">
        <v>23046</v>
      </c>
      <c r="B6723" t="s">
        <v>23047</v>
      </c>
      <c r="C6723" t="s">
        <v>14</v>
      </c>
      <c r="D6723">
        <v>39.9504169</v>
      </c>
      <c r="E6723">
        <v>-75.145679400000006</v>
      </c>
      <c r="F6723" t="s">
        <v>23048</v>
      </c>
      <c r="G6723">
        <v>247</v>
      </c>
      <c r="H6723">
        <v>4</v>
      </c>
      <c r="I6723" t="s">
        <v>23049</v>
      </c>
      <c r="J6723">
        <v>3</v>
      </c>
      <c r="K6723" t="s">
        <v>23050</v>
      </c>
      <c r="L6723" t="s">
        <v>23051</v>
      </c>
    </row>
    <row r="6724" spans="1:13" x14ac:dyDescent="0.3">
      <c r="A6724" t="s">
        <v>23046</v>
      </c>
      <c r="B6724" t="s">
        <v>23047</v>
      </c>
      <c r="C6724" t="s">
        <v>14</v>
      </c>
      <c r="D6724">
        <v>39.9504169</v>
      </c>
      <c r="E6724">
        <v>-75.145679400000006</v>
      </c>
      <c r="F6724" t="s">
        <v>23048</v>
      </c>
      <c r="G6724">
        <v>247</v>
      </c>
      <c r="H6724">
        <v>4</v>
      </c>
      <c r="I6724" t="s">
        <v>23052</v>
      </c>
      <c r="J6724">
        <v>4</v>
      </c>
      <c r="K6724" t="s">
        <v>23053</v>
      </c>
      <c r="L6724" t="s">
        <v>14065</v>
      </c>
    </row>
    <row r="6725" spans="1:13" x14ac:dyDescent="0.3">
      <c r="A6725" t="s">
        <v>23046</v>
      </c>
      <c r="B6725" t="s">
        <v>23047</v>
      </c>
      <c r="C6725" t="s">
        <v>14</v>
      </c>
      <c r="D6725">
        <v>39.9504169</v>
      </c>
      <c r="E6725">
        <v>-75.145679400000006</v>
      </c>
      <c r="F6725" t="s">
        <v>23048</v>
      </c>
      <c r="G6725">
        <v>247</v>
      </c>
      <c r="H6725">
        <v>4</v>
      </c>
      <c r="I6725" t="s">
        <v>23054</v>
      </c>
      <c r="J6725">
        <v>4</v>
      </c>
      <c r="L6725" t="s">
        <v>137</v>
      </c>
    </row>
    <row r="6726" spans="1:13" x14ac:dyDescent="0.3">
      <c r="A6726" t="s">
        <v>23046</v>
      </c>
      <c r="B6726" t="s">
        <v>23047</v>
      </c>
      <c r="C6726" t="s">
        <v>14</v>
      </c>
      <c r="D6726">
        <v>39.9504169</v>
      </c>
      <c r="E6726">
        <v>-75.145679400000006</v>
      </c>
      <c r="F6726" t="s">
        <v>23048</v>
      </c>
      <c r="G6726">
        <v>247</v>
      </c>
      <c r="H6726">
        <v>4</v>
      </c>
      <c r="I6726" t="s">
        <v>23055</v>
      </c>
      <c r="J6726">
        <v>5</v>
      </c>
      <c r="K6726" t="s">
        <v>23056</v>
      </c>
      <c r="L6726" t="s">
        <v>791</v>
      </c>
    </row>
    <row r="6727" spans="1:13" x14ac:dyDescent="0.3">
      <c r="A6727" t="s">
        <v>23046</v>
      </c>
      <c r="B6727" t="s">
        <v>23047</v>
      </c>
      <c r="C6727" t="s">
        <v>14</v>
      </c>
      <c r="D6727">
        <v>39.9504169</v>
      </c>
      <c r="E6727">
        <v>-75.145679400000006</v>
      </c>
      <c r="F6727" t="s">
        <v>23048</v>
      </c>
      <c r="G6727">
        <v>247</v>
      </c>
      <c r="H6727">
        <v>4</v>
      </c>
      <c r="I6727" t="s">
        <v>23057</v>
      </c>
      <c r="J6727">
        <v>4</v>
      </c>
      <c r="K6727" t="s">
        <v>23058</v>
      </c>
      <c r="L6727" t="s">
        <v>10573</v>
      </c>
    </row>
    <row r="6728" spans="1:13" x14ac:dyDescent="0.3">
      <c r="A6728" t="s">
        <v>23046</v>
      </c>
      <c r="B6728" t="s">
        <v>23047</v>
      </c>
      <c r="C6728" t="s">
        <v>14</v>
      </c>
      <c r="D6728">
        <v>39.9504169</v>
      </c>
      <c r="E6728">
        <v>-75.145679400000006</v>
      </c>
      <c r="F6728" t="s">
        <v>23048</v>
      </c>
      <c r="G6728">
        <v>247</v>
      </c>
      <c r="H6728">
        <v>4</v>
      </c>
      <c r="I6728" t="s">
        <v>23059</v>
      </c>
      <c r="J6728">
        <v>5</v>
      </c>
      <c r="K6728" t="s">
        <v>23060</v>
      </c>
      <c r="L6728" t="s">
        <v>12227</v>
      </c>
    </row>
    <row r="6729" spans="1:13" x14ac:dyDescent="0.3">
      <c r="A6729" t="s">
        <v>23046</v>
      </c>
      <c r="B6729" t="s">
        <v>23047</v>
      </c>
      <c r="C6729" t="s">
        <v>14</v>
      </c>
      <c r="D6729">
        <v>39.9504169</v>
      </c>
      <c r="E6729">
        <v>-75.145679400000006</v>
      </c>
      <c r="F6729" t="s">
        <v>23048</v>
      </c>
      <c r="G6729">
        <v>247</v>
      </c>
      <c r="H6729">
        <v>4</v>
      </c>
      <c r="I6729" t="s">
        <v>23061</v>
      </c>
      <c r="J6729">
        <v>4</v>
      </c>
      <c r="K6729" t="s">
        <v>23062</v>
      </c>
      <c r="L6729" t="s">
        <v>23063</v>
      </c>
    </row>
    <row r="6730" spans="1:13" x14ac:dyDescent="0.3">
      <c r="A6730" t="s">
        <v>23046</v>
      </c>
      <c r="B6730" t="s">
        <v>23047</v>
      </c>
      <c r="C6730" t="s">
        <v>14</v>
      </c>
      <c r="D6730">
        <v>39.9504169</v>
      </c>
      <c r="E6730">
        <v>-75.145679400000006</v>
      </c>
      <c r="F6730" t="s">
        <v>23048</v>
      </c>
      <c r="G6730">
        <v>247</v>
      </c>
      <c r="H6730">
        <v>4</v>
      </c>
      <c r="I6730" t="s">
        <v>23064</v>
      </c>
      <c r="J6730">
        <v>1</v>
      </c>
      <c r="K6730" t="s">
        <v>23065</v>
      </c>
      <c r="L6730" t="s">
        <v>23066</v>
      </c>
    </row>
    <row r="6731" spans="1:13" x14ac:dyDescent="0.3">
      <c r="A6731" t="s">
        <v>23046</v>
      </c>
      <c r="B6731" t="s">
        <v>23047</v>
      </c>
      <c r="C6731" t="s">
        <v>14</v>
      </c>
      <c r="D6731">
        <v>39.9504169</v>
      </c>
      <c r="E6731">
        <v>-75.145679400000006</v>
      </c>
      <c r="F6731" t="s">
        <v>23048</v>
      </c>
      <c r="G6731">
        <v>247</v>
      </c>
      <c r="H6731">
        <v>4</v>
      </c>
      <c r="I6731" t="s">
        <v>23067</v>
      </c>
      <c r="J6731">
        <v>5</v>
      </c>
      <c r="K6731" t="s">
        <v>23068</v>
      </c>
      <c r="L6731" t="s">
        <v>23069</v>
      </c>
    </row>
    <row r="6732" spans="1:13" x14ac:dyDescent="0.3">
      <c r="A6732" t="s">
        <v>23046</v>
      </c>
      <c r="B6732" t="s">
        <v>23047</v>
      </c>
      <c r="C6732" t="s">
        <v>14</v>
      </c>
      <c r="D6732">
        <v>39.9504169</v>
      </c>
      <c r="E6732">
        <v>-75.145679400000006</v>
      </c>
      <c r="F6732" t="s">
        <v>23048</v>
      </c>
      <c r="G6732">
        <v>247</v>
      </c>
      <c r="H6732">
        <v>4</v>
      </c>
      <c r="I6732" t="s">
        <v>23070</v>
      </c>
      <c r="J6732">
        <v>4</v>
      </c>
      <c r="K6732" t="s">
        <v>23071</v>
      </c>
      <c r="L6732" t="s">
        <v>23072</v>
      </c>
      <c r="M6732" t="s">
        <v>14430</v>
      </c>
    </row>
    <row r="6733" spans="1:13" x14ac:dyDescent="0.3">
      <c r="A6733" t="s">
        <v>23073</v>
      </c>
      <c r="B6733" t="s">
        <v>23074</v>
      </c>
      <c r="C6733" t="s">
        <v>14</v>
      </c>
      <c r="D6733">
        <v>39.948292100000003</v>
      </c>
      <c r="E6733">
        <v>-75.217013699999995</v>
      </c>
      <c r="F6733" t="s">
        <v>23075</v>
      </c>
      <c r="G6733">
        <v>247</v>
      </c>
      <c r="H6733">
        <v>4.5</v>
      </c>
      <c r="I6733" t="s">
        <v>23076</v>
      </c>
      <c r="J6733">
        <v>5</v>
      </c>
      <c r="K6733" t="s">
        <v>23077</v>
      </c>
      <c r="L6733" t="s">
        <v>6929</v>
      </c>
    </row>
    <row r="6734" spans="1:13" x14ac:dyDescent="0.3">
      <c r="A6734" t="s">
        <v>23073</v>
      </c>
      <c r="B6734" t="s">
        <v>23074</v>
      </c>
      <c r="C6734" t="s">
        <v>14</v>
      </c>
      <c r="D6734">
        <v>39.948292100000003</v>
      </c>
      <c r="E6734">
        <v>-75.217013699999995</v>
      </c>
      <c r="F6734" t="s">
        <v>23075</v>
      </c>
      <c r="G6734">
        <v>247</v>
      </c>
      <c r="H6734">
        <v>4.5</v>
      </c>
      <c r="I6734" t="s">
        <v>23078</v>
      </c>
      <c r="J6734">
        <v>5</v>
      </c>
      <c r="K6734" t="s">
        <v>23079</v>
      </c>
      <c r="L6734" t="s">
        <v>2171</v>
      </c>
    </row>
    <row r="6735" spans="1:13" x14ac:dyDescent="0.3">
      <c r="A6735" t="s">
        <v>23073</v>
      </c>
      <c r="B6735" t="s">
        <v>23074</v>
      </c>
      <c r="C6735" t="s">
        <v>14</v>
      </c>
      <c r="D6735">
        <v>39.948292100000003</v>
      </c>
      <c r="E6735">
        <v>-75.217013699999995</v>
      </c>
      <c r="F6735" t="s">
        <v>23075</v>
      </c>
      <c r="G6735">
        <v>247</v>
      </c>
      <c r="H6735">
        <v>4.5</v>
      </c>
      <c r="I6735" t="s">
        <v>23080</v>
      </c>
      <c r="J6735">
        <v>5</v>
      </c>
      <c r="K6735" t="s">
        <v>23081</v>
      </c>
      <c r="L6735" t="s">
        <v>23082</v>
      </c>
    </row>
    <row r="6736" spans="1:13" x14ac:dyDescent="0.3">
      <c r="A6736" t="s">
        <v>23073</v>
      </c>
      <c r="B6736" t="s">
        <v>23074</v>
      </c>
      <c r="C6736" t="s">
        <v>14</v>
      </c>
      <c r="D6736">
        <v>39.948292100000003</v>
      </c>
      <c r="E6736">
        <v>-75.217013699999995</v>
      </c>
      <c r="F6736" t="s">
        <v>23075</v>
      </c>
      <c r="G6736">
        <v>247</v>
      </c>
      <c r="H6736">
        <v>4.5</v>
      </c>
      <c r="I6736" t="s">
        <v>23083</v>
      </c>
      <c r="J6736">
        <v>4</v>
      </c>
      <c r="K6736" t="s">
        <v>23084</v>
      </c>
      <c r="L6736" t="s">
        <v>16661</v>
      </c>
    </row>
    <row r="6737" spans="1:12" x14ac:dyDescent="0.3">
      <c r="A6737" t="s">
        <v>23073</v>
      </c>
      <c r="B6737" t="s">
        <v>23074</v>
      </c>
      <c r="C6737" t="s">
        <v>14</v>
      </c>
      <c r="D6737">
        <v>39.948292100000003</v>
      </c>
      <c r="E6737">
        <v>-75.217013699999995</v>
      </c>
      <c r="F6737" t="s">
        <v>23075</v>
      </c>
      <c r="G6737">
        <v>247</v>
      </c>
      <c r="H6737">
        <v>4.5</v>
      </c>
      <c r="I6737" t="s">
        <v>23085</v>
      </c>
      <c r="J6737">
        <v>4</v>
      </c>
      <c r="K6737" t="s">
        <v>23086</v>
      </c>
      <c r="L6737" t="s">
        <v>23087</v>
      </c>
    </row>
    <row r="6738" spans="1:12" x14ac:dyDescent="0.3">
      <c r="A6738" t="s">
        <v>23073</v>
      </c>
      <c r="B6738" t="s">
        <v>23074</v>
      </c>
      <c r="C6738" t="s">
        <v>14</v>
      </c>
      <c r="D6738">
        <v>39.948292100000003</v>
      </c>
      <c r="E6738">
        <v>-75.217013699999995</v>
      </c>
      <c r="F6738" t="s">
        <v>23075</v>
      </c>
      <c r="G6738">
        <v>247</v>
      </c>
      <c r="H6738">
        <v>4.5</v>
      </c>
      <c r="I6738" t="s">
        <v>23088</v>
      </c>
      <c r="J6738">
        <v>5</v>
      </c>
      <c r="K6738" t="s">
        <v>23089</v>
      </c>
      <c r="L6738" t="s">
        <v>23090</v>
      </c>
    </row>
    <row r="6739" spans="1:12" x14ac:dyDescent="0.3">
      <c r="A6739" t="s">
        <v>23073</v>
      </c>
      <c r="B6739" t="s">
        <v>23074</v>
      </c>
      <c r="C6739" t="s">
        <v>14</v>
      </c>
      <c r="D6739">
        <v>39.948292100000003</v>
      </c>
      <c r="E6739">
        <v>-75.217013699999995</v>
      </c>
      <c r="F6739" t="s">
        <v>23075</v>
      </c>
      <c r="G6739">
        <v>247</v>
      </c>
      <c r="H6739">
        <v>4.5</v>
      </c>
      <c r="I6739" t="s">
        <v>23091</v>
      </c>
      <c r="J6739">
        <v>5</v>
      </c>
      <c r="K6739" t="s">
        <v>23092</v>
      </c>
      <c r="L6739" t="s">
        <v>23093</v>
      </c>
    </row>
    <row r="6740" spans="1:12" x14ac:dyDescent="0.3">
      <c r="A6740" t="s">
        <v>23073</v>
      </c>
      <c r="B6740" t="s">
        <v>23074</v>
      </c>
      <c r="C6740" t="s">
        <v>14</v>
      </c>
      <c r="D6740">
        <v>39.948292100000003</v>
      </c>
      <c r="E6740">
        <v>-75.217013699999995</v>
      </c>
      <c r="F6740" t="s">
        <v>23075</v>
      </c>
      <c r="G6740">
        <v>247</v>
      </c>
      <c r="H6740">
        <v>4.5</v>
      </c>
      <c r="I6740" t="s">
        <v>23094</v>
      </c>
      <c r="J6740">
        <v>5</v>
      </c>
      <c r="L6740" t="s">
        <v>23095</v>
      </c>
    </row>
    <row r="6741" spans="1:12" x14ac:dyDescent="0.3">
      <c r="A6741" t="s">
        <v>23073</v>
      </c>
      <c r="B6741" t="s">
        <v>23074</v>
      </c>
      <c r="C6741" t="s">
        <v>14</v>
      </c>
      <c r="D6741">
        <v>39.948292100000003</v>
      </c>
      <c r="E6741">
        <v>-75.217013699999995</v>
      </c>
      <c r="F6741" t="s">
        <v>23075</v>
      </c>
      <c r="G6741">
        <v>247</v>
      </c>
      <c r="H6741">
        <v>4.5</v>
      </c>
      <c r="I6741" t="s">
        <v>23096</v>
      </c>
      <c r="J6741">
        <v>4</v>
      </c>
      <c r="K6741" t="s">
        <v>23097</v>
      </c>
      <c r="L6741" t="s">
        <v>13525</v>
      </c>
    </row>
    <row r="6742" spans="1:12" x14ac:dyDescent="0.3">
      <c r="A6742" t="s">
        <v>23073</v>
      </c>
      <c r="B6742" t="s">
        <v>23074</v>
      </c>
      <c r="C6742" t="s">
        <v>14</v>
      </c>
      <c r="D6742">
        <v>39.948292100000003</v>
      </c>
      <c r="E6742">
        <v>-75.217013699999995</v>
      </c>
      <c r="F6742" t="s">
        <v>23075</v>
      </c>
      <c r="G6742">
        <v>247</v>
      </c>
      <c r="H6742">
        <v>4.5</v>
      </c>
      <c r="I6742" t="s">
        <v>23098</v>
      </c>
      <c r="J6742">
        <v>5</v>
      </c>
      <c r="K6742" t="s">
        <v>23099</v>
      </c>
      <c r="L6742" t="s">
        <v>5582</v>
      </c>
    </row>
    <row r="6743" spans="1:12" x14ac:dyDescent="0.3">
      <c r="A6743" t="s">
        <v>23100</v>
      </c>
      <c r="B6743" t="s">
        <v>23101</v>
      </c>
      <c r="C6743" t="s">
        <v>14</v>
      </c>
      <c r="D6743">
        <v>39.947241200000001</v>
      </c>
      <c r="E6743">
        <v>-75.168281899999997</v>
      </c>
      <c r="F6743" t="s">
        <v>23102</v>
      </c>
      <c r="G6743">
        <v>247</v>
      </c>
      <c r="H6743">
        <v>3.5</v>
      </c>
      <c r="I6743" t="s">
        <v>23103</v>
      </c>
      <c r="J6743">
        <v>2</v>
      </c>
      <c r="K6743" t="s">
        <v>23104</v>
      </c>
      <c r="L6743" t="s">
        <v>23105</v>
      </c>
    </row>
    <row r="6744" spans="1:12" x14ac:dyDescent="0.3">
      <c r="A6744" t="s">
        <v>23100</v>
      </c>
      <c r="B6744" t="s">
        <v>23101</v>
      </c>
      <c r="C6744" t="s">
        <v>14</v>
      </c>
      <c r="D6744">
        <v>39.947241200000001</v>
      </c>
      <c r="E6744">
        <v>-75.168281899999997</v>
      </c>
      <c r="F6744" t="s">
        <v>23102</v>
      </c>
      <c r="G6744">
        <v>247</v>
      </c>
      <c r="H6744">
        <v>3.5</v>
      </c>
      <c r="I6744" t="s">
        <v>23106</v>
      </c>
      <c r="J6744">
        <v>1</v>
      </c>
      <c r="L6744" t="s">
        <v>23107</v>
      </c>
    </row>
    <row r="6745" spans="1:12" x14ac:dyDescent="0.3">
      <c r="A6745" t="s">
        <v>23100</v>
      </c>
      <c r="B6745" t="s">
        <v>23101</v>
      </c>
      <c r="C6745" t="s">
        <v>14</v>
      </c>
      <c r="D6745">
        <v>39.947241200000001</v>
      </c>
      <c r="E6745">
        <v>-75.168281899999997</v>
      </c>
      <c r="F6745" t="s">
        <v>23102</v>
      </c>
      <c r="G6745">
        <v>247</v>
      </c>
      <c r="H6745">
        <v>3.5</v>
      </c>
      <c r="I6745" t="s">
        <v>23108</v>
      </c>
      <c r="J6745">
        <v>4</v>
      </c>
      <c r="K6745" t="s">
        <v>23109</v>
      </c>
      <c r="L6745" t="s">
        <v>22339</v>
      </c>
    </row>
    <row r="6746" spans="1:12" x14ac:dyDescent="0.3">
      <c r="A6746" t="s">
        <v>23100</v>
      </c>
      <c r="B6746" t="s">
        <v>23101</v>
      </c>
      <c r="C6746" t="s">
        <v>14</v>
      </c>
      <c r="D6746">
        <v>39.947241200000001</v>
      </c>
      <c r="E6746">
        <v>-75.168281899999997</v>
      </c>
      <c r="F6746" t="s">
        <v>23102</v>
      </c>
      <c r="G6746">
        <v>247</v>
      </c>
      <c r="H6746">
        <v>3.5</v>
      </c>
      <c r="I6746" t="s">
        <v>23110</v>
      </c>
      <c r="J6746">
        <v>4</v>
      </c>
      <c r="L6746" t="s">
        <v>23111</v>
      </c>
    </row>
    <row r="6747" spans="1:12" x14ac:dyDescent="0.3">
      <c r="A6747" t="s">
        <v>23100</v>
      </c>
      <c r="B6747" t="s">
        <v>23101</v>
      </c>
      <c r="C6747" t="s">
        <v>14</v>
      </c>
      <c r="D6747">
        <v>39.947241200000001</v>
      </c>
      <c r="E6747">
        <v>-75.168281899999997</v>
      </c>
      <c r="F6747" t="s">
        <v>23102</v>
      </c>
      <c r="G6747">
        <v>247</v>
      </c>
      <c r="H6747">
        <v>3.5</v>
      </c>
      <c r="I6747" t="s">
        <v>23112</v>
      </c>
      <c r="J6747">
        <v>5</v>
      </c>
      <c r="L6747" t="s">
        <v>23113</v>
      </c>
    </row>
    <row r="6748" spans="1:12" x14ac:dyDescent="0.3">
      <c r="A6748" t="s">
        <v>23100</v>
      </c>
      <c r="B6748" t="s">
        <v>23101</v>
      </c>
      <c r="C6748" t="s">
        <v>14</v>
      </c>
      <c r="D6748">
        <v>39.947241200000001</v>
      </c>
      <c r="E6748">
        <v>-75.168281899999997</v>
      </c>
      <c r="F6748" t="s">
        <v>23102</v>
      </c>
      <c r="G6748">
        <v>247</v>
      </c>
      <c r="H6748">
        <v>3.5</v>
      </c>
      <c r="I6748" t="s">
        <v>23114</v>
      </c>
      <c r="J6748">
        <v>3</v>
      </c>
      <c r="K6748" t="s">
        <v>23115</v>
      </c>
      <c r="L6748" t="s">
        <v>9202</v>
      </c>
    </row>
    <row r="6749" spans="1:12" x14ac:dyDescent="0.3">
      <c r="A6749" t="s">
        <v>23100</v>
      </c>
      <c r="B6749" t="s">
        <v>23101</v>
      </c>
      <c r="C6749" t="s">
        <v>14</v>
      </c>
      <c r="D6749">
        <v>39.947241200000001</v>
      </c>
      <c r="E6749">
        <v>-75.168281899999997</v>
      </c>
      <c r="F6749" t="s">
        <v>23102</v>
      </c>
      <c r="G6749">
        <v>247</v>
      </c>
      <c r="H6749">
        <v>3.5</v>
      </c>
      <c r="I6749" t="s">
        <v>23116</v>
      </c>
      <c r="J6749">
        <v>5</v>
      </c>
      <c r="K6749" t="s">
        <v>23117</v>
      </c>
      <c r="L6749" t="s">
        <v>23118</v>
      </c>
    </row>
    <row r="6750" spans="1:12" x14ac:dyDescent="0.3">
      <c r="A6750" t="s">
        <v>23100</v>
      </c>
      <c r="B6750" t="s">
        <v>23101</v>
      </c>
      <c r="C6750" t="s">
        <v>14</v>
      </c>
      <c r="D6750">
        <v>39.947241200000001</v>
      </c>
      <c r="E6750">
        <v>-75.168281899999997</v>
      </c>
      <c r="F6750" t="s">
        <v>23102</v>
      </c>
      <c r="G6750">
        <v>247</v>
      </c>
      <c r="H6750">
        <v>3.5</v>
      </c>
      <c r="I6750" t="s">
        <v>23119</v>
      </c>
      <c r="J6750">
        <v>5</v>
      </c>
      <c r="K6750" t="s">
        <v>23120</v>
      </c>
      <c r="L6750" t="s">
        <v>7725</v>
      </c>
    </row>
    <row r="6751" spans="1:12" x14ac:dyDescent="0.3">
      <c r="A6751" t="s">
        <v>23100</v>
      </c>
      <c r="B6751" t="s">
        <v>23101</v>
      </c>
      <c r="C6751" t="s">
        <v>14</v>
      </c>
      <c r="D6751">
        <v>39.947241200000001</v>
      </c>
      <c r="E6751">
        <v>-75.168281899999997</v>
      </c>
      <c r="F6751" t="s">
        <v>23102</v>
      </c>
      <c r="G6751">
        <v>247</v>
      </c>
      <c r="H6751">
        <v>3.5</v>
      </c>
      <c r="I6751" t="s">
        <v>23121</v>
      </c>
      <c r="J6751">
        <v>3</v>
      </c>
      <c r="K6751" t="s">
        <v>23122</v>
      </c>
      <c r="L6751" t="s">
        <v>23123</v>
      </c>
    </row>
    <row r="6752" spans="1:12" x14ac:dyDescent="0.3">
      <c r="A6752" t="s">
        <v>23100</v>
      </c>
      <c r="B6752" t="s">
        <v>23101</v>
      </c>
      <c r="C6752" t="s">
        <v>14</v>
      </c>
      <c r="D6752">
        <v>39.947241200000001</v>
      </c>
      <c r="E6752">
        <v>-75.168281899999997</v>
      </c>
      <c r="F6752" t="s">
        <v>23102</v>
      </c>
      <c r="G6752">
        <v>247</v>
      </c>
      <c r="H6752">
        <v>3.5</v>
      </c>
      <c r="I6752" t="s">
        <v>23124</v>
      </c>
      <c r="J6752">
        <v>4</v>
      </c>
      <c r="K6752" t="s">
        <v>23125</v>
      </c>
      <c r="L6752" t="s">
        <v>23126</v>
      </c>
    </row>
    <row r="6753" spans="1:12" x14ac:dyDescent="0.3">
      <c r="A6753" t="s">
        <v>23127</v>
      </c>
      <c r="B6753" t="s">
        <v>23128</v>
      </c>
      <c r="C6753" t="s">
        <v>14</v>
      </c>
      <c r="D6753">
        <v>39.947791000000002</v>
      </c>
      <c r="E6753">
        <v>-75.160339199999996</v>
      </c>
      <c r="F6753" t="s">
        <v>23129</v>
      </c>
      <c r="G6753">
        <v>246</v>
      </c>
      <c r="H6753">
        <v>4.5</v>
      </c>
      <c r="I6753" t="s">
        <v>23130</v>
      </c>
      <c r="J6753">
        <v>5</v>
      </c>
      <c r="L6753" t="s">
        <v>23131</v>
      </c>
    </row>
    <row r="6754" spans="1:12" x14ac:dyDescent="0.3">
      <c r="A6754" t="s">
        <v>23132</v>
      </c>
      <c r="B6754" t="s">
        <v>651</v>
      </c>
      <c r="C6754" t="s">
        <v>14</v>
      </c>
      <c r="D6754">
        <v>39.949383099999999</v>
      </c>
      <c r="E6754">
        <v>-75.155130900000003</v>
      </c>
      <c r="F6754" t="s">
        <v>23133</v>
      </c>
      <c r="G6754">
        <v>246</v>
      </c>
      <c r="H6754">
        <v>4</v>
      </c>
      <c r="I6754" t="s">
        <v>23134</v>
      </c>
      <c r="J6754">
        <v>5</v>
      </c>
      <c r="K6754" t="s">
        <v>23135</v>
      </c>
      <c r="L6754" t="s">
        <v>23136</v>
      </c>
    </row>
    <row r="6755" spans="1:12" x14ac:dyDescent="0.3">
      <c r="A6755" t="s">
        <v>23132</v>
      </c>
      <c r="B6755" t="s">
        <v>651</v>
      </c>
      <c r="C6755" t="s">
        <v>14</v>
      </c>
      <c r="D6755">
        <v>39.949383099999999</v>
      </c>
      <c r="E6755">
        <v>-75.155130900000003</v>
      </c>
      <c r="F6755" t="s">
        <v>23133</v>
      </c>
      <c r="G6755">
        <v>246</v>
      </c>
      <c r="H6755">
        <v>4</v>
      </c>
      <c r="I6755" t="s">
        <v>23137</v>
      </c>
      <c r="J6755">
        <v>5</v>
      </c>
      <c r="K6755" t="s">
        <v>23138</v>
      </c>
      <c r="L6755" t="s">
        <v>23139</v>
      </c>
    </row>
    <row r="6756" spans="1:12" x14ac:dyDescent="0.3">
      <c r="A6756" t="s">
        <v>23132</v>
      </c>
      <c r="B6756" t="s">
        <v>651</v>
      </c>
      <c r="C6756" t="s">
        <v>14</v>
      </c>
      <c r="D6756">
        <v>39.949383099999999</v>
      </c>
      <c r="E6756">
        <v>-75.155130900000003</v>
      </c>
      <c r="F6756" t="s">
        <v>23133</v>
      </c>
      <c r="G6756">
        <v>246</v>
      </c>
      <c r="H6756">
        <v>4</v>
      </c>
      <c r="I6756" t="s">
        <v>23140</v>
      </c>
      <c r="J6756">
        <v>2</v>
      </c>
      <c r="K6756" t="s">
        <v>23141</v>
      </c>
      <c r="L6756" t="s">
        <v>2849</v>
      </c>
    </row>
    <row r="6757" spans="1:12" x14ac:dyDescent="0.3">
      <c r="A6757" t="s">
        <v>23132</v>
      </c>
      <c r="B6757" t="s">
        <v>651</v>
      </c>
      <c r="C6757" t="s">
        <v>14</v>
      </c>
      <c r="D6757">
        <v>39.949383099999999</v>
      </c>
      <c r="E6757">
        <v>-75.155130900000003</v>
      </c>
      <c r="F6757" t="s">
        <v>23133</v>
      </c>
      <c r="G6757">
        <v>246</v>
      </c>
      <c r="H6757">
        <v>4</v>
      </c>
      <c r="I6757" t="s">
        <v>23142</v>
      </c>
      <c r="J6757">
        <v>3</v>
      </c>
      <c r="K6757" t="s">
        <v>23143</v>
      </c>
      <c r="L6757" t="s">
        <v>23144</v>
      </c>
    </row>
    <row r="6758" spans="1:12" x14ac:dyDescent="0.3">
      <c r="A6758" t="s">
        <v>23132</v>
      </c>
      <c r="B6758" t="s">
        <v>651</v>
      </c>
      <c r="C6758" t="s">
        <v>14</v>
      </c>
      <c r="D6758">
        <v>39.949383099999999</v>
      </c>
      <c r="E6758">
        <v>-75.155130900000003</v>
      </c>
      <c r="F6758" t="s">
        <v>23133</v>
      </c>
      <c r="G6758">
        <v>246</v>
      </c>
      <c r="H6758">
        <v>4</v>
      </c>
      <c r="I6758" t="s">
        <v>23145</v>
      </c>
      <c r="J6758">
        <v>2</v>
      </c>
      <c r="K6758" t="s">
        <v>23146</v>
      </c>
      <c r="L6758" t="s">
        <v>7883</v>
      </c>
    </row>
    <row r="6759" spans="1:12" x14ac:dyDescent="0.3">
      <c r="A6759" t="s">
        <v>23132</v>
      </c>
      <c r="B6759" t="s">
        <v>651</v>
      </c>
      <c r="C6759" t="s">
        <v>14</v>
      </c>
      <c r="D6759">
        <v>39.949383099999999</v>
      </c>
      <c r="E6759">
        <v>-75.155130900000003</v>
      </c>
      <c r="F6759" t="s">
        <v>23133</v>
      </c>
      <c r="G6759">
        <v>246</v>
      </c>
      <c r="H6759">
        <v>4</v>
      </c>
      <c r="I6759" t="s">
        <v>23147</v>
      </c>
      <c r="J6759">
        <v>5</v>
      </c>
      <c r="K6759" t="s">
        <v>23148</v>
      </c>
      <c r="L6759" t="s">
        <v>23149</v>
      </c>
    </row>
    <row r="6760" spans="1:12" x14ac:dyDescent="0.3">
      <c r="A6760" t="s">
        <v>23132</v>
      </c>
      <c r="B6760" t="s">
        <v>651</v>
      </c>
      <c r="C6760" t="s">
        <v>14</v>
      </c>
      <c r="D6760">
        <v>39.949383099999999</v>
      </c>
      <c r="E6760">
        <v>-75.155130900000003</v>
      </c>
      <c r="F6760" t="s">
        <v>23133</v>
      </c>
      <c r="G6760">
        <v>246</v>
      </c>
      <c r="H6760">
        <v>4</v>
      </c>
      <c r="I6760" t="s">
        <v>23150</v>
      </c>
      <c r="J6760">
        <v>5</v>
      </c>
      <c r="L6760" t="s">
        <v>23151</v>
      </c>
    </row>
    <row r="6761" spans="1:12" x14ac:dyDescent="0.3">
      <c r="A6761" t="s">
        <v>23132</v>
      </c>
      <c r="B6761" t="s">
        <v>651</v>
      </c>
      <c r="C6761" t="s">
        <v>14</v>
      </c>
      <c r="D6761">
        <v>39.949383099999999</v>
      </c>
      <c r="E6761">
        <v>-75.155130900000003</v>
      </c>
      <c r="F6761" t="s">
        <v>23133</v>
      </c>
      <c r="G6761">
        <v>246</v>
      </c>
      <c r="H6761">
        <v>4</v>
      </c>
      <c r="I6761" t="s">
        <v>23152</v>
      </c>
      <c r="J6761">
        <v>5</v>
      </c>
      <c r="L6761" t="s">
        <v>1522</v>
      </c>
    </row>
    <row r="6762" spans="1:12" x14ac:dyDescent="0.3">
      <c r="A6762" t="s">
        <v>23132</v>
      </c>
      <c r="B6762" t="s">
        <v>651</v>
      </c>
      <c r="C6762" t="s">
        <v>14</v>
      </c>
      <c r="D6762">
        <v>39.949383099999999</v>
      </c>
      <c r="E6762">
        <v>-75.155130900000003</v>
      </c>
      <c r="F6762" t="s">
        <v>23133</v>
      </c>
      <c r="G6762">
        <v>246</v>
      </c>
      <c r="H6762">
        <v>4</v>
      </c>
      <c r="I6762" t="s">
        <v>23153</v>
      </c>
      <c r="J6762">
        <v>4</v>
      </c>
      <c r="K6762" t="s">
        <v>23154</v>
      </c>
      <c r="L6762" t="s">
        <v>23155</v>
      </c>
    </row>
    <row r="6763" spans="1:12" x14ac:dyDescent="0.3">
      <c r="A6763" t="s">
        <v>23132</v>
      </c>
      <c r="B6763" t="s">
        <v>651</v>
      </c>
      <c r="C6763" t="s">
        <v>14</v>
      </c>
      <c r="D6763">
        <v>39.949383099999999</v>
      </c>
      <c r="E6763">
        <v>-75.155130900000003</v>
      </c>
      <c r="F6763" t="s">
        <v>23133</v>
      </c>
      <c r="G6763">
        <v>246</v>
      </c>
      <c r="H6763">
        <v>4</v>
      </c>
      <c r="I6763" t="s">
        <v>23156</v>
      </c>
      <c r="J6763">
        <v>5</v>
      </c>
      <c r="L6763" t="s">
        <v>23157</v>
      </c>
    </row>
    <row r="6764" spans="1:12" x14ac:dyDescent="0.3">
      <c r="A6764" t="s">
        <v>23127</v>
      </c>
      <c r="B6764" t="s">
        <v>23128</v>
      </c>
      <c r="C6764" t="s">
        <v>14</v>
      </c>
      <c r="D6764">
        <v>39.947791000000002</v>
      </c>
      <c r="E6764">
        <v>-75.160339199999996</v>
      </c>
      <c r="F6764" t="s">
        <v>23129</v>
      </c>
      <c r="G6764">
        <v>246</v>
      </c>
      <c r="H6764">
        <v>4.5</v>
      </c>
      <c r="I6764" t="s">
        <v>23158</v>
      </c>
      <c r="J6764">
        <v>5</v>
      </c>
      <c r="L6764" t="s">
        <v>23159</v>
      </c>
    </row>
    <row r="6765" spans="1:12" x14ac:dyDescent="0.3">
      <c r="A6765" t="s">
        <v>23127</v>
      </c>
      <c r="B6765" t="s">
        <v>23128</v>
      </c>
      <c r="C6765" t="s">
        <v>14</v>
      </c>
      <c r="D6765">
        <v>39.947791000000002</v>
      </c>
      <c r="E6765">
        <v>-75.160339199999996</v>
      </c>
      <c r="F6765" t="s">
        <v>23129</v>
      </c>
      <c r="G6765">
        <v>246</v>
      </c>
      <c r="H6765">
        <v>4.5</v>
      </c>
      <c r="I6765" t="s">
        <v>23160</v>
      </c>
      <c r="J6765">
        <v>5</v>
      </c>
      <c r="L6765" t="s">
        <v>23161</v>
      </c>
    </row>
    <row r="6766" spans="1:12" x14ac:dyDescent="0.3">
      <c r="A6766" t="s">
        <v>23127</v>
      </c>
      <c r="B6766" t="s">
        <v>23128</v>
      </c>
      <c r="C6766" t="s">
        <v>14</v>
      </c>
      <c r="D6766">
        <v>39.947791000000002</v>
      </c>
      <c r="E6766">
        <v>-75.160339199999996</v>
      </c>
      <c r="F6766" t="s">
        <v>23129</v>
      </c>
      <c r="G6766">
        <v>246</v>
      </c>
      <c r="H6766">
        <v>4.5</v>
      </c>
      <c r="I6766" t="s">
        <v>23162</v>
      </c>
      <c r="J6766">
        <v>5</v>
      </c>
      <c r="K6766" t="s">
        <v>23163</v>
      </c>
      <c r="L6766" t="s">
        <v>23164</v>
      </c>
    </row>
    <row r="6767" spans="1:12" x14ac:dyDescent="0.3">
      <c r="A6767" t="s">
        <v>23127</v>
      </c>
      <c r="B6767" t="s">
        <v>23128</v>
      </c>
      <c r="C6767" t="s">
        <v>14</v>
      </c>
      <c r="D6767">
        <v>39.947791000000002</v>
      </c>
      <c r="E6767">
        <v>-75.160339199999996</v>
      </c>
      <c r="F6767" t="s">
        <v>23129</v>
      </c>
      <c r="G6767">
        <v>246</v>
      </c>
      <c r="H6767">
        <v>4.5</v>
      </c>
      <c r="I6767" t="s">
        <v>23165</v>
      </c>
      <c r="J6767">
        <v>5</v>
      </c>
      <c r="K6767" t="s">
        <v>23166</v>
      </c>
      <c r="L6767" t="s">
        <v>23167</v>
      </c>
    </row>
    <row r="6768" spans="1:12" x14ac:dyDescent="0.3">
      <c r="A6768" t="s">
        <v>23127</v>
      </c>
      <c r="B6768" t="s">
        <v>23128</v>
      </c>
      <c r="C6768" t="s">
        <v>14</v>
      </c>
      <c r="D6768">
        <v>39.947791000000002</v>
      </c>
      <c r="E6768">
        <v>-75.160339199999996</v>
      </c>
      <c r="F6768" t="s">
        <v>23129</v>
      </c>
      <c r="G6768">
        <v>246</v>
      </c>
      <c r="H6768">
        <v>4.5</v>
      </c>
      <c r="I6768" t="s">
        <v>23168</v>
      </c>
      <c r="J6768">
        <v>5</v>
      </c>
      <c r="K6768" t="s">
        <v>23169</v>
      </c>
      <c r="L6768" t="s">
        <v>23170</v>
      </c>
    </row>
    <row r="6769" spans="1:12" x14ac:dyDescent="0.3">
      <c r="A6769" t="s">
        <v>23127</v>
      </c>
      <c r="B6769" t="s">
        <v>23128</v>
      </c>
      <c r="C6769" t="s">
        <v>14</v>
      </c>
      <c r="D6769">
        <v>39.947791000000002</v>
      </c>
      <c r="E6769">
        <v>-75.160339199999996</v>
      </c>
      <c r="F6769" t="s">
        <v>23129</v>
      </c>
      <c r="G6769">
        <v>246</v>
      </c>
      <c r="H6769">
        <v>4.5</v>
      </c>
      <c r="I6769" t="s">
        <v>23171</v>
      </c>
      <c r="J6769">
        <v>5</v>
      </c>
      <c r="K6769" t="s">
        <v>23172</v>
      </c>
      <c r="L6769" t="s">
        <v>19992</v>
      </c>
    </row>
    <row r="6770" spans="1:12" x14ac:dyDescent="0.3">
      <c r="A6770" t="s">
        <v>23127</v>
      </c>
      <c r="B6770" t="s">
        <v>23128</v>
      </c>
      <c r="C6770" t="s">
        <v>14</v>
      </c>
      <c r="D6770">
        <v>39.947791000000002</v>
      </c>
      <c r="E6770">
        <v>-75.160339199999996</v>
      </c>
      <c r="F6770" t="s">
        <v>23129</v>
      </c>
      <c r="G6770">
        <v>246</v>
      </c>
      <c r="H6770">
        <v>4.5</v>
      </c>
      <c r="I6770" t="s">
        <v>23173</v>
      </c>
      <c r="J6770">
        <v>5</v>
      </c>
      <c r="K6770" t="s">
        <v>23174</v>
      </c>
      <c r="L6770" t="s">
        <v>23175</v>
      </c>
    </row>
    <row r="6771" spans="1:12" x14ac:dyDescent="0.3">
      <c r="A6771" t="s">
        <v>23127</v>
      </c>
      <c r="B6771" t="s">
        <v>23128</v>
      </c>
      <c r="C6771" t="s">
        <v>14</v>
      </c>
      <c r="D6771">
        <v>39.947791000000002</v>
      </c>
      <c r="E6771">
        <v>-75.160339199999996</v>
      </c>
      <c r="F6771" t="s">
        <v>23129</v>
      </c>
      <c r="G6771">
        <v>246</v>
      </c>
      <c r="H6771">
        <v>4.5</v>
      </c>
      <c r="I6771" t="s">
        <v>23176</v>
      </c>
      <c r="J6771">
        <v>5</v>
      </c>
      <c r="K6771" t="s">
        <v>23177</v>
      </c>
      <c r="L6771" t="s">
        <v>23178</v>
      </c>
    </row>
    <row r="6772" spans="1:12" x14ac:dyDescent="0.3">
      <c r="A6772" t="s">
        <v>23127</v>
      </c>
      <c r="B6772" t="s">
        <v>23128</v>
      </c>
      <c r="C6772" t="s">
        <v>14</v>
      </c>
      <c r="D6772">
        <v>39.947791000000002</v>
      </c>
      <c r="E6772">
        <v>-75.160339199999996</v>
      </c>
      <c r="F6772" t="s">
        <v>23129</v>
      </c>
      <c r="G6772">
        <v>246</v>
      </c>
      <c r="H6772">
        <v>4.5</v>
      </c>
      <c r="I6772" t="s">
        <v>23179</v>
      </c>
      <c r="J6772">
        <v>5</v>
      </c>
      <c r="L6772" t="s">
        <v>23180</v>
      </c>
    </row>
    <row r="6773" spans="1:12" x14ac:dyDescent="0.3">
      <c r="A6773" t="s">
        <v>23181</v>
      </c>
      <c r="B6773" t="s">
        <v>23182</v>
      </c>
      <c r="C6773" t="s">
        <v>14</v>
      </c>
      <c r="D6773">
        <v>39.9489363</v>
      </c>
      <c r="E6773">
        <v>-75.175989599999994</v>
      </c>
      <c r="F6773" t="s">
        <v>19517</v>
      </c>
      <c r="G6773">
        <v>246</v>
      </c>
      <c r="H6773">
        <v>4</v>
      </c>
      <c r="I6773" t="s">
        <v>23183</v>
      </c>
      <c r="J6773">
        <v>4</v>
      </c>
      <c r="K6773" t="s">
        <v>23184</v>
      </c>
      <c r="L6773" t="s">
        <v>23185</v>
      </c>
    </row>
    <row r="6774" spans="1:12" x14ac:dyDescent="0.3">
      <c r="A6774" t="s">
        <v>23181</v>
      </c>
      <c r="B6774" t="s">
        <v>23182</v>
      </c>
      <c r="C6774" t="s">
        <v>14</v>
      </c>
      <c r="D6774">
        <v>39.9489363</v>
      </c>
      <c r="E6774">
        <v>-75.175989599999994</v>
      </c>
      <c r="F6774" t="s">
        <v>19517</v>
      </c>
      <c r="G6774">
        <v>246</v>
      </c>
      <c r="H6774">
        <v>4</v>
      </c>
      <c r="I6774" t="s">
        <v>23186</v>
      </c>
      <c r="J6774">
        <v>5</v>
      </c>
      <c r="K6774" t="s">
        <v>23187</v>
      </c>
      <c r="L6774" t="s">
        <v>23188</v>
      </c>
    </row>
    <row r="6775" spans="1:12" x14ac:dyDescent="0.3">
      <c r="A6775" t="s">
        <v>23181</v>
      </c>
      <c r="B6775" t="s">
        <v>23182</v>
      </c>
      <c r="C6775" t="s">
        <v>14</v>
      </c>
      <c r="D6775">
        <v>39.9489363</v>
      </c>
      <c r="E6775">
        <v>-75.175989599999994</v>
      </c>
      <c r="F6775" t="s">
        <v>19517</v>
      </c>
      <c r="G6775">
        <v>246</v>
      </c>
      <c r="H6775">
        <v>4</v>
      </c>
      <c r="I6775" t="s">
        <v>23189</v>
      </c>
      <c r="J6775">
        <v>2</v>
      </c>
      <c r="K6775" t="s">
        <v>23190</v>
      </c>
      <c r="L6775" t="s">
        <v>23191</v>
      </c>
    </row>
    <row r="6776" spans="1:12" x14ac:dyDescent="0.3">
      <c r="A6776" t="s">
        <v>23181</v>
      </c>
      <c r="B6776" t="s">
        <v>23182</v>
      </c>
      <c r="C6776" t="s">
        <v>14</v>
      </c>
      <c r="D6776">
        <v>39.9489363</v>
      </c>
      <c r="E6776">
        <v>-75.175989599999994</v>
      </c>
      <c r="F6776" t="s">
        <v>19517</v>
      </c>
      <c r="G6776">
        <v>246</v>
      </c>
      <c r="H6776">
        <v>4</v>
      </c>
      <c r="I6776" t="s">
        <v>23192</v>
      </c>
      <c r="J6776">
        <v>5</v>
      </c>
      <c r="K6776" t="s">
        <v>23193</v>
      </c>
      <c r="L6776" t="s">
        <v>23194</v>
      </c>
    </row>
    <row r="6777" spans="1:12" x14ac:dyDescent="0.3">
      <c r="A6777" t="s">
        <v>23181</v>
      </c>
      <c r="B6777" t="s">
        <v>23182</v>
      </c>
      <c r="C6777" t="s">
        <v>14</v>
      </c>
      <c r="D6777">
        <v>39.9489363</v>
      </c>
      <c r="E6777">
        <v>-75.175989599999994</v>
      </c>
      <c r="F6777" t="s">
        <v>19517</v>
      </c>
      <c r="G6777">
        <v>246</v>
      </c>
      <c r="H6777">
        <v>4</v>
      </c>
      <c r="I6777" t="s">
        <v>23195</v>
      </c>
      <c r="J6777">
        <v>5</v>
      </c>
      <c r="L6777" t="s">
        <v>23196</v>
      </c>
    </row>
    <row r="6778" spans="1:12" x14ac:dyDescent="0.3">
      <c r="A6778" t="s">
        <v>23181</v>
      </c>
      <c r="B6778" t="s">
        <v>23182</v>
      </c>
      <c r="C6778" t="s">
        <v>14</v>
      </c>
      <c r="D6778">
        <v>39.9489363</v>
      </c>
      <c r="E6778">
        <v>-75.175989599999994</v>
      </c>
      <c r="F6778" t="s">
        <v>19517</v>
      </c>
      <c r="G6778">
        <v>246</v>
      </c>
      <c r="H6778">
        <v>4</v>
      </c>
      <c r="I6778" t="s">
        <v>23197</v>
      </c>
      <c r="J6778">
        <v>3</v>
      </c>
      <c r="L6778" t="s">
        <v>2108</v>
      </c>
    </row>
    <row r="6779" spans="1:12" x14ac:dyDescent="0.3">
      <c r="A6779" t="s">
        <v>23181</v>
      </c>
      <c r="B6779" t="s">
        <v>23182</v>
      </c>
      <c r="C6779" t="s">
        <v>14</v>
      </c>
      <c r="D6779">
        <v>39.9489363</v>
      </c>
      <c r="E6779">
        <v>-75.175989599999994</v>
      </c>
      <c r="F6779" t="s">
        <v>19517</v>
      </c>
      <c r="G6779">
        <v>246</v>
      </c>
      <c r="H6779">
        <v>4</v>
      </c>
      <c r="I6779" t="s">
        <v>23198</v>
      </c>
      <c r="J6779">
        <v>5</v>
      </c>
      <c r="K6779" t="s">
        <v>23199</v>
      </c>
      <c r="L6779" t="s">
        <v>980</v>
      </c>
    </row>
    <row r="6780" spans="1:12" x14ac:dyDescent="0.3">
      <c r="A6780" t="s">
        <v>23181</v>
      </c>
      <c r="B6780" t="s">
        <v>23182</v>
      </c>
      <c r="C6780" t="s">
        <v>14</v>
      </c>
      <c r="D6780">
        <v>39.9489363</v>
      </c>
      <c r="E6780">
        <v>-75.175989599999994</v>
      </c>
      <c r="F6780" t="s">
        <v>19517</v>
      </c>
      <c r="G6780">
        <v>246</v>
      </c>
      <c r="H6780">
        <v>4</v>
      </c>
      <c r="I6780" t="s">
        <v>23200</v>
      </c>
      <c r="J6780">
        <v>4</v>
      </c>
      <c r="K6780" t="s">
        <v>23201</v>
      </c>
      <c r="L6780" t="s">
        <v>23202</v>
      </c>
    </row>
    <row r="6781" spans="1:12" x14ac:dyDescent="0.3">
      <c r="A6781" t="s">
        <v>23181</v>
      </c>
      <c r="B6781" t="s">
        <v>23182</v>
      </c>
      <c r="C6781" t="s">
        <v>14</v>
      </c>
      <c r="D6781">
        <v>39.9489363</v>
      </c>
      <c r="E6781">
        <v>-75.175989599999994</v>
      </c>
      <c r="F6781" t="s">
        <v>19517</v>
      </c>
      <c r="G6781">
        <v>246</v>
      </c>
      <c r="H6781">
        <v>4</v>
      </c>
      <c r="I6781" t="s">
        <v>23203</v>
      </c>
      <c r="J6781">
        <v>5</v>
      </c>
      <c r="K6781" t="s">
        <v>23204</v>
      </c>
      <c r="L6781" t="s">
        <v>23205</v>
      </c>
    </row>
    <row r="6782" spans="1:12" x14ac:dyDescent="0.3">
      <c r="A6782" t="s">
        <v>23181</v>
      </c>
      <c r="B6782" t="s">
        <v>23182</v>
      </c>
      <c r="C6782" t="s">
        <v>14</v>
      </c>
      <c r="D6782">
        <v>39.9489363</v>
      </c>
      <c r="E6782">
        <v>-75.175989599999994</v>
      </c>
      <c r="F6782" t="s">
        <v>19517</v>
      </c>
      <c r="G6782">
        <v>246</v>
      </c>
      <c r="H6782">
        <v>4</v>
      </c>
      <c r="I6782" t="s">
        <v>23206</v>
      </c>
      <c r="J6782">
        <v>5</v>
      </c>
      <c r="K6782" t="s">
        <v>23207</v>
      </c>
      <c r="L6782" t="s">
        <v>23208</v>
      </c>
    </row>
    <row r="6783" spans="1:12" x14ac:dyDescent="0.3">
      <c r="A6783" t="s">
        <v>23209</v>
      </c>
      <c r="B6783" t="s">
        <v>23210</v>
      </c>
      <c r="C6783" t="s">
        <v>14</v>
      </c>
      <c r="D6783">
        <v>40.009229544100002</v>
      </c>
      <c r="E6783">
        <v>-75.193863095599994</v>
      </c>
      <c r="F6783" t="s">
        <v>23211</v>
      </c>
      <c r="G6783">
        <v>246</v>
      </c>
      <c r="H6783">
        <v>3.5</v>
      </c>
      <c r="I6783" t="s">
        <v>23212</v>
      </c>
      <c r="J6783">
        <v>4</v>
      </c>
      <c r="K6783" t="s">
        <v>23213</v>
      </c>
      <c r="L6783" t="s">
        <v>23214</v>
      </c>
    </row>
    <row r="6784" spans="1:12" x14ac:dyDescent="0.3">
      <c r="A6784" t="s">
        <v>23209</v>
      </c>
      <c r="B6784" t="s">
        <v>23210</v>
      </c>
      <c r="C6784" t="s">
        <v>14</v>
      </c>
      <c r="D6784">
        <v>40.009229544100002</v>
      </c>
      <c r="E6784">
        <v>-75.193863095599994</v>
      </c>
      <c r="F6784" t="s">
        <v>23211</v>
      </c>
      <c r="G6784">
        <v>246</v>
      </c>
      <c r="H6784">
        <v>3.5</v>
      </c>
      <c r="I6784" t="s">
        <v>23215</v>
      </c>
      <c r="J6784">
        <v>4</v>
      </c>
      <c r="K6784" t="s">
        <v>23216</v>
      </c>
      <c r="L6784" t="s">
        <v>23217</v>
      </c>
    </row>
    <row r="6785" spans="1:17" x14ac:dyDescent="0.3">
      <c r="A6785" t="s">
        <v>23209</v>
      </c>
      <c r="B6785" t="s">
        <v>23210</v>
      </c>
      <c r="C6785" t="s">
        <v>14</v>
      </c>
      <c r="D6785">
        <v>40.009229544100002</v>
      </c>
      <c r="E6785">
        <v>-75.193863095599994</v>
      </c>
      <c r="F6785" t="s">
        <v>23211</v>
      </c>
      <c r="G6785">
        <v>246</v>
      </c>
      <c r="H6785">
        <v>3.5</v>
      </c>
      <c r="I6785" t="s">
        <v>23218</v>
      </c>
      <c r="J6785">
        <v>5</v>
      </c>
      <c r="K6785" t="s">
        <v>23219</v>
      </c>
      <c r="L6785" t="s">
        <v>23220</v>
      </c>
    </row>
    <row r="6786" spans="1:17" x14ac:dyDescent="0.3">
      <c r="A6786" t="s">
        <v>23209</v>
      </c>
      <c r="B6786" t="s">
        <v>23210</v>
      </c>
      <c r="C6786" t="s">
        <v>14</v>
      </c>
      <c r="D6786">
        <v>40.009229544100002</v>
      </c>
      <c r="E6786">
        <v>-75.193863095599994</v>
      </c>
      <c r="F6786" t="s">
        <v>23211</v>
      </c>
      <c r="G6786">
        <v>246</v>
      </c>
      <c r="H6786">
        <v>3.5</v>
      </c>
      <c r="I6786" t="s">
        <v>23221</v>
      </c>
      <c r="J6786">
        <v>5</v>
      </c>
      <c r="L6786" t="s">
        <v>23222</v>
      </c>
    </row>
    <row r="6787" spans="1:17" x14ac:dyDescent="0.3">
      <c r="A6787" t="s">
        <v>23209</v>
      </c>
      <c r="B6787" t="s">
        <v>23210</v>
      </c>
      <c r="C6787" t="s">
        <v>14</v>
      </c>
      <c r="D6787">
        <v>40.009229544100002</v>
      </c>
      <c r="E6787">
        <v>-75.193863095599994</v>
      </c>
      <c r="F6787" t="s">
        <v>23211</v>
      </c>
      <c r="G6787">
        <v>246</v>
      </c>
      <c r="H6787">
        <v>3.5</v>
      </c>
      <c r="I6787" t="s">
        <v>23223</v>
      </c>
      <c r="J6787">
        <v>5</v>
      </c>
      <c r="K6787" t="s">
        <v>23224</v>
      </c>
      <c r="L6787" t="s">
        <v>23225</v>
      </c>
    </row>
    <row r="6788" spans="1:17" x14ac:dyDescent="0.3">
      <c r="A6788" t="s">
        <v>23209</v>
      </c>
      <c r="B6788" t="s">
        <v>23210</v>
      </c>
      <c r="C6788" t="s">
        <v>14</v>
      </c>
      <c r="D6788">
        <v>40.009229544100002</v>
      </c>
      <c r="E6788">
        <v>-75.193863095599994</v>
      </c>
      <c r="F6788" t="s">
        <v>23211</v>
      </c>
      <c r="G6788">
        <v>246</v>
      </c>
      <c r="H6788">
        <v>3.5</v>
      </c>
      <c r="I6788" t="s">
        <v>23226</v>
      </c>
      <c r="J6788">
        <v>4</v>
      </c>
      <c r="K6788" t="s">
        <v>23227</v>
      </c>
      <c r="L6788" t="s">
        <v>23228</v>
      </c>
    </row>
    <row r="6789" spans="1:17" x14ac:dyDescent="0.3">
      <c r="A6789" t="s">
        <v>23209</v>
      </c>
      <c r="B6789" t="s">
        <v>23210</v>
      </c>
      <c r="C6789" t="s">
        <v>14</v>
      </c>
      <c r="D6789">
        <v>40.009229544100002</v>
      </c>
      <c r="E6789">
        <v>-75.193863095599994</v>
      </c>
      <c r="F6789" t="s">
        <v>23211</v>
      </c>
      <c r="G6789">
        <v>246</v>
      </c>
      <c r="H6789">
        <v>3.5</v>
      </c>
      <c r="I6789" t="s">
        <v>23229</v>
      </c>
      <c r="J6789">
        <v>4</v>
      </c>
      <c r="K6789" t="s">
        <v>23230</v>
      </c>
      <c r="L6789" t="s">
        <v>23231</v>
      </c>
    </row>
    <row r="6790" spans="1:17" x14ac:dyDescent="0.3">
      <c r="A6790" t="s">
        <v>23209</v>
      </c>
      <c r="B6790" t="s">
        <v>23210</v>
      </c>
      <c r="C6790" t="s">
        <v>14</v>
      </c>
      <c r="D6790">
        <v>40.009229544100002</v>
      </c>
      <c r="E6790">
        <v>-75.193863095599994</v>
      </c>
      <c r="F6790" t="s">
        <v>23211</v>
      </c>
      <c r="G6790">
        <v>246</v>
      </c>
      <c r="H6790">
        <v>3.5</v>
      </c>
      <c r="I6790" t="s">
        <v>23232</v>
      </c>
      <c r="J6790">
        <v>4</v>
      </c>
      <c r="L6790" t="s">
        <v>23233</v>
      </c>
    </row>
    <row r="6791" spans="1:17" x14ac:dyDescent="0.3">
      <c r="A6791" t="s">
        <v>23209</v>
      </c>
      <c r="B6791" t="s">
        <v>23210</v>
      </c>
      <c r="C6791" t="s">
        <v>14</v>
      </c>
      <c r="D6791">
        <v>40.009229544100002</v>
      </c>
      <c r="E6791">
        <v>-75.193863095599994</v>
      </c>
      <c r="F6791" t="s">
        <v>23211</v>
      </c>
      <c r="G6791">
        <v>246</v>
      </c>
      <c r="H6791">
        <v>3.5</v>
      </c>
      <c r="I6791" t="s">
        <v>23234</v>
      </c>
      <c r="J6791">
        <v>5</v>
      </c>
      <c r="L6791" t="s">
        <v>23235</v>
      </c>
    </row>
    <row r="6792" spans="1:17" x14ac:dyDescent="0.3">
      <c r="A6792" t="s">
        <v>23209</v>
      </c>
      <c r="B6792" t="s">
        <v>23210</v>
      </c>
      <c r="C6792" t="s">
        <v>14</v>
      </c>
      <c r="D6792">
        <v>40.009229544100002</v>
      </c>
      <c r="E6792">
        <v>-75.193863095599994</v>
      </c>
      <c r="F6792" t="s">
        <v>23211</v>
      </c>
      <c r="G6792">
        <v>246</v>
      </c>
      <c r="H6792">
        <v>3.5</v>
      </c>
      <c r="I6792" t="s">
        <v>23236</v>
      </c>
      <c r="J6792">
        <v>4</v>
      </c>
      <c r="L6792" t="s">
        <v>23237</v>
      </c>
    </row>
    <row r="6793" spans="1:17" x14ac:dyDescent="0.3">
      <c r="A6793" t="s">
        <v>23238</v>
      </c>
      <c r="B6793" t="s">
        <v>23239</v>
      </c>
      <c r="C6793" t="s">
        <v>14</v>
      </c>
      <c r="D6793">
        <v>39.948332999999998</v>
      </c>
      <c r="E6793">
        <v>-75.174520999999999</v>
      </c>
      <c r="F6793" t="s">
        <v>23240</v>
      </c>
      <c r="G6793">
        <v>246</v>
      </c>
      <c r="H6793">
        <v>3.5</v>
      </c>
      <c r="I6793" t="s">
        <v>23241</v>
      </c>
      <c r="J6793">
        <v>4</v>
      </c>
      <c r="K6793" t="s">
        <v>23242</v>
      </c>
      <c r="L6793" t="s">
        <v>23243</v>
      </c>
    </row>
    <row r="6794" spans="1:17" x14ac:dyDescent="0.3">
      <c r="A6794" t="s">
        <v>23238</v>
      </c>
      <c r="B6794" t="s">
        <v>23239</v>
      </c>
      <c r="C6794" t="s">
        <v>14</v>
      </c>
      <c r="D6794">
        <v>39.948332999999998</v>
      </c>
      <c r="E6794">
        <v>-75.174520999999999</v>
      </c>
      <c r="F6794" t="s">
        <v>23240</v>
      </c>
      <c r="G6794">
        <v>246</v>
      </c>
      <c r="H6794">
        <v>3.5</v>
      </c>
      <c r="I6794" t="s">
        <v>23244</v>
      </c>
      <c r="J6794">
        <v>3</v>
      </c>
      <c r="K6794" t="s">
        <v>23245</v>
      </c>
      <c r="L6794" t="s">
        <v>3489</v>
      </c>
    </row>
    <row r="6795" spans="1:17" x14ac:dyDescent="0.3">
      <c r="A6795" t="s">
        <v>23238</v>
      </c>
      <c r="B6795" t="s">
        <v>23239</v>
      </c>
      <c r="C6795" t="s">
        <v>14</v>
      </c>
      <c r="D6795">
        <v>39.948332999999998</v>
      </c>
      <c r="E6795">
        <v>-75.174520999999999</v>
      </c>
      <c r="F6795" t="s">
        <v>23240</v>
      </c>
      <c r="G6795">
        <v>246</v>
      </c>
      <c r="H6795">
        <v>3.5</v>
      </c>
      <c r="I6795" t="s">
        <v>23246</v>
      </c>
      <c r="J6795">
        <v>4</v>
      </c>
      <c r="K6795" t="s">
        <v>23247</v>
      </c>
      <c r="L6795" t="s">
        <v>23248</v>
      </c>
    </row>
    <row r="6796" spans="1:17" x14ac:dyDescent="0.3">
      <c r="A6796" t="s">
        <v>23238</v>
      </c>
      <c r="B6796" t="s">
        <v>23239</v>
      </c>
      <c r="C6796" t="s">
        <v>14</v>
      </c>
      <c r="D6796">
        <v>39.948332999999998</v>
      </c>
      <c r="E6796">
        <v>-75.174520999999999</v>
      </c>
      <c r="F6796" t="s">
        <v>23240</v>
      </c>
      <c r="G6796">
        <v>246</v>
      </c>
      <c r="H6796">
        <v>3.5</v>
      </c>
      <c r="I6796" t="s">
        <v>23249</v>
      </c>
      <c r="J6796">
        <v>5</v>
      </c>
      <c r="K6796" t="s">
        <v>23250</v>
      </c>
      <c r="L6796" t="s">
        <v>23251</v>
      </c>
    </row>
    <row r="6797" spans="1:17" x14ac:dyDescent="0.3">
      <c r="A6797" t="s">
        <v>23238</v>
      </c>
      <c r="B6797" t="s">
        <v>23239</v>
      </c>
      <c r="C6797" t="s">
        <v>14</v>
      </c>
      <c r="D6797">
        <v>39.948332999999998</v>
      </c>
      <c r="E6797">
        <v>-75.174520999999999</v>
      </c>
      <c r="F6797" t="s">
        <v>23240</v>
      </c>
      <c r="G6797">
        <v>246</v>
      </c>
      <c r="H6797">
        <v>3.5</v>
      </c>
      <c r="I6797" t="s">
        <v>23252</v>
      </c>
      <c r="J6797">
        <v>4</v>
      </c>
      <c r="K6797" t="s">
        <v>23253</v>
      </c>
      <c r="L6797" t="s">
        <v>13412</v>
      </c>
    </row>
    <row r="6798" spans="1:17" x14ac:dyDescent="0.3">
      <c r="A6798" t="s">
        <v>23238</v>
      </c>
      <c r="B6798" t="s">
        <v>23239</v>
      </c>
      <c r="C6798" t="s">
        <v>14</v>
      </c>
      <c r="D6798">
        <v>39.948332999999998</v>
      </c>
      <c r="E6798">
        <v>-75.174520999999999</v>
      </c>
      <c r="F6798" t="s">
        <v>23240</v>
      </c>
      <c r="G6798">
        <v>246</v>
      </c>
      <c r="H6798">
        <v>3.5</v>
      </c>
      <c r="I6798" t="s">
        <v>23254</v>
      </c>
      <c r="J6798">
        <v>4</v>
      </c>
      <c r="K6798" t="s">
        <v>23255</v>
      </c>
      <c r="L6798" t="s">
        <v>23256</v>
      </c>
    </row>
    <row r="6799" spans="1:17" x14ac:dyDescent="0.3">
      <c r="A6799" t="s">
        <v>23238</v>
      </c>
      <c r="B6799" t="s">
        <v>23239</v>
      </c>
      <c r="C6799" t="s">
        <v>14</v>
      </c>
      <c r="D6799">
        <v>39.948332999999998</v>
      </c>
      <c r="E6799">
        <v>-75.174520999999999</v>
      </c>
      <c r="F6799" t="s">
        <v>23240</v>
      </c>
      <c r="G6799">
        <v>246</v>
      </c>
      <c r="H6799">
        <v>3.5</v>
      </c>
      <c r="I6799" t="s">
        <v>23257</v>
      </c>
      <c r="J6799">
        <v>5</v>
      </c>
      <c r="K6799" t="s">
        <v>23258</v>
      </c>
      <c r="L6799" t="s">
        <v>23259</v>
      </c>
    </row>
    <row r="6800" spans="1:17" x14ac:dyDescent="0.3">
      <c r="A6800" t="s">
        <v>23238</v>
      </c>
      <c r="B6800" t="s">
        <v>23239</v>
      </c>
      <c r="C6800" t="s">
        <v>14</v>
      </c>
      <c r="D6800">
        <v>39.948332999999998</v>
      </c>
      <c r="E6800">
        <v>-75.174520999999999</v>
      </c>
      <c r="F6800" t="s">
        <v>23240</v>
      </c>
      <c r="G6800">
        <v>246</v>
      </c>
      <c r="H6800">
        <v>3.5</v>
      </c>
      <c r="I6800" t="e">
        <f>-lMC1xp96P6Ur4C4ugexjA</f>
        <v>#NAME?</v>
      </c>
      <c r="J6800">
        <v>4</v>
      </c>
      <c r="K6800" t="s">
        <v>23260</v>
      </c>
      <c r="L6800" t="s">
        <v>13492</v>
      </c>
      <c r="M6800" t="s">
        <v>23261</v>
      </c>
      <c r="N6800" t="s">
        <v>23262</v>
      </c>
      <c r="O6800" t="s">
        <v>23263</v>
      </c>
      <c r="P6800" t="s">
        <v>23264</v>
      </c>
      <c r="Q6800" t="s">
        <v>7449</v>
      </c>
    </row>
    <row r="6801" spans="1:15" x14ac:dyDescent="0.3">
      <c r="A6801" t="s">
        <v>23238</v>
      </c>
      <c r="B6801" t="s">
        <v>23239</v>
      </c>
      <c r="C6801" t="s">
        <v>14</v>
      </c>
      <c r="D6801">
        <v>39.948332999999998</v>
      </c>
      <c r="E6801">
        <v>-75.174520999999999</v>
      </c>
      <c r="F6801" t="s">
        <v>23240</v>
      </c>
      <c r="G6801">
        <v>246</v>
      </c>
      <c r="H6801">
        <v>3.5</v>
      </c>
      <c r="I6801" t="s">
        <v>23265</v>
      </c>
      <c r="J6801">
        <v>4</v>
      </c>
      <c r="K6801" t="s">
        <v>23266</v>
      </c>
      <c r="L6801" t="s">
        <v>23267</v>
      </c>
      <c r="M6801" t="s">
        <v>23268</v>
      </c>
      <c r="N6801" t="s">
        <v>23269</v>
      </c>
      <c r="O6801" t="s">
        <v>23270</v>
      </c>
    </row>
    <row r="6802" spans="1:15" x14ac:dyDescent="0.3">
      <c r="A6802" t="s">
        <v>23238</v>
      </c>
      <c r="B6802" t="s">
        <v>23239</v>
      </c>
      <c r="C6802" t="s">
        <v>14</v>
      </c>
      <c r="D6802">
        <v>39.948332999999998</v>
      </c>
      <c r="E6802">
        <v>-75.174520999999999</v>
      </c>
      <c r="F6802" t="s">
        <v>23240</v>
      </c>
      <c r="G6802">
        <v>246</v>
      </c>
      <c r="H6802">
        <v>3.5</v>
      </c>
      <c r="I6802" t="s">
        <v>23271</v>
      </c>
      <c r="J6802">
        <v>4</v>
      </c>
      <c r="K6802" t="s">
        <v>23272</v>
      </c>
      <c r="L6802" t="s">
        <v>7449</v>
      </c>
    </row>
    <row r="6803" spans="1:15" x14ac:dyDescent="0.3">
      <c r="A6803" t="s">
        <v>23273</v>
      </c>
      <c r="B6803" t="s">
        <v>23274</v>
      </c>
      <c r="C6803" t="s">
        <v>14</v>
      </c>
      <c r="D6803">
        <v>39.938845899999997</v>
      </c>
      <c r="E6803">
        <v>-75.158106500000002</v>
      </c>
      <c r="F6803" t="s">
        <v>23275</v>
      </c>
      <c r="G6803">
        <v>246</v>
      </c>
      <c r="H6803">
        <v>4</v>
      </c>
      <c r="I6803" t="s">
        <v>23276</v>
      </c>
      <c r="J6803">
        <v>3</v>
      </c>
      <c r="K6803" t="s">
        <v>23277</v>
      </c>
      <c r="L6803" t="s">
        <v>23278</v>
      </c>
    </row>
    <row r="6804" spans="1:15" x14ac:dyDescent="0.3">
      <c r="A6804" t="s">
        <v>23273</v>
      </c>
      <c r="B6804" t="s">
        <v>23274</v>
      </c>
      <c r="C6804" t="s">
        <v>14</v>
      </c>
      <c r="D6804">
        <v>39.938845899999997</v>
      </c>
      <c r="E6804">
        <v>-75.158106500000002</v>
      </c>
      <c r="F6804" t="s">
        <v>23275</v>
      </c>
      <c r="G6804">
        <v>246</v>
      </c>
      <c r="H6804">
        <v>4</v>
      </c>
      <c r="I6804" t="s">
        <v>23279</v>
      </c>
      <c r="J6804">
        <v>5</v>
      </c>
      <c r="K6804" t="s">
        <v>23280</v>
      </c>
      <c r="L6804" t="s">
        <v>16573</v>
      </c>
    </row>
    <row r="6805" spans="1:15" x14ac:dyDescent="0.3">
      <c r="A6805" t="s">
        <v>23273</v>
      </c>
      <c r="B6805" t="s">
        <v>23274</v>
      </c>
      <c r="C6805" t="s">
        <v>14</v>
      </c>
      <c r="D6805">
        <v>39.938845899999997</v>
      </c>
      <c r="E6805">
        <v>-75.158106500000002</v>
      </c>
      <c r="F6805" t="s">
        <v>23275</v>
      </c>
      <c r="G6805">
        <v>246</v>
      </c>
      <c r="H6805">
        <v>4</v>
      </c>
      <c r="I6805" t="s">
        <v>23281</v>
      </c>
      <c r="J6805">
        <v>5</v>
      </c>
      <c r="K6805" t="s">
        <v>23282</v>
      </c>
      <c r="L6805" t="s">
        <v>23283</v>
      </c>
    </row>
    <row r="6806" spans="1:15" x14ac:dyDescent="0.3">
      <c r="A6806" t="s">
        <v>23273</v>
      </c>
      <c r="B6806" t="s">
        <v>23274</v>
      </c>
      <c r="C6806" t="s">
        <v>14</v>
      </c>
      <c r="D6806">
        <v>39.938845899999997</v>
      </c>
      <c r="E6806">
        <v>-75.158106500000002</v>
      </c>
      <c r="F6806" t="s">
        <v>23275</v>
      </c>
      <c r="G6806">
        <v>246</v>
      </c>
      <c r="H6806">
        <v>4</v>
      </c>
      <c r="I6806" t="s">
        <v>23284</v>
      </c>
      <c r="J6806">
        <v>4</v>
      </c>
      <c r="K6806" t="s">
        <v>23285</v>
      </c>
      <c r="L6806" t="s">
        <v>13837</v>
      </c>
    </row>
    <row r="6807" spans="1:15" x14ac:dyDescent="0.3">
      <c r="A6807" t="s">
        <v>23273</v>
      </c>
      <c r="B6807" t="s">
        <v>23274</v>
      </c>
      <c r="C6807" t="s">
        <v>14</v>
      </c>
      <c r="D6807">
        <v>39.938845899999997</v>
      </c>
      <c r="E6807">
        <v>-75.158106500000002</v>
      </c>
      <c r="F6807" t="s">
        <v>23275</v>
      </c>
      <c r="G6807">
        <v>246</v>
      </c>
      <c r="H6807">
        <v>4</v>
      </c>
      <c r="I6807" t="s">
        <v>23286</v>
      </c>
      <c r="J6807">
        <v>5</v>
      </c>
      <c r="K6807" t="s">
        <v>23287</v>
      </c>
      <c r="L6807" t="s">
        <v>23288</v>
      </c>
    </row>
    <row r="6808" spans="1:15" x14ac:dyDescent="0.3">
      <c r="A6808" t="s">
        <v>23273</v>
      </c>
      <c r="B6808" t="s">
        <v>23274</v>
      </c>
      <c r="C6808" t="s">
        <v>14</v>
      </c>
      <c r="D6808">
        <v>39.938845899999997</v>
      </c>
      <c r="E6808">
        <v>-75.158106500000002</v>
      </c>
      <c r="F6808" t="s">
        <v>23275</v>
      </c>
      <c r="G6808">
        <v>246</v>
      </c>
      <c r="H6808">
        <v>4</v>
      </c>
      <c r="I6808" t="s">
        <v>23289</v>
      </c>
      <c r="J6808">
        <v>4</v>
      </c>
      <c r="K6808" t="s">
        <v>23290</v>
      </c>
      <c r="L6808" t="s">
        <v>4180</v>
      </c>
    </row>
    <row r="6809" spans="1:15" x14ac:dyDescent="0.3">
      <c r="A6809" t="s">
        <v>23273</v>
      </c>
      <c r="B6809" t="s">
        <v>23274</v>
      </c>
      <c r="C6809" t="s">
        <v>14</v>
      </c>
      <c r="D6809">
        <v>39.938845899999997</v>
      </c>
      <c r="E6809">
        <v>-75.158106500000002</v>
      </c>
      <c r="F6809" t="s">
        <v>23275</v>
      </c>
      <c r="G6809">
        <v>246</v>
      </c>
      <c r="H6809">
        <v>4</v>
      </c>
      <c r="I6809" t="s">
        <v>23291</v>
      </c>
      <c r="J6809">
        <v>1</v>
      </c>
      <c r="K6809" t="s">
        <v>23292</v>
      </c>
      <c r="L6809" t="s">
        <v>23293</v>
      </c>
    </row>
    <row r="6810" spans="1:15" x14ac:dyDescent="0.3">
      <c r="A6810" t="s">
        <v>23273</v>
      </c>
      <c r="B6810" t="s">
        <v>23274</v>
      </c>
      <c r="C6810" t="s">
        <v>14</v>
      </c>
      <c r="D6810">
        <v>39.938845899999997</v>
      </c>
      <c r="E6810">
        <v>-75.158106500000002</v>
      </c>
      <c r="F6810" t="s">
        <v>23275</v>
      </c>
      <c r="G6810">
        <v>246</v>
      </c>
      <c r="H6810">
        <v>4</v>
      </c>
      <c r="I6810" t="s">
        <v>23294</v>
      </c>
      <c r="J6810">
        <v>4</v>
      </c>
      <c r="K6810" t="s">
        <v>23295</v>
      </c>
      <c r="L6810" t="s">
        <v>23087</v>
      </c>
    </row>
    <row r="6811" spans="1:15" x14ac:dyDescent="0.3">
      <c r="A6811" t="s">
        <v>23273</v>
      </c>
      <c r="B6811" t="s">
        <v>23274</v>
      </c>
      <c r="C6811" t="s">
        <v>14</v>
      </c>
      <c r="D6811">
        <v>39.938845899999997</v>
      </c>
      <c r="E6811">
        <v>-75.158106500000002</v>
      </c>
      <c r="F6811" t="s">
        <v>23275</v>
      </c>
      <c r="G6811">
        <v>246</v>
      </c>
      <c r="H6811">
        <v>4</v>
      </c>
      <c r="I6811" t="s">
        <v>23296</v>
      </c>
      <c r="J6811">
        <v>5</v>
      </c>
      <c r="K6811" t="s">
        <v>23297</v>
      </c>
      <c r="L6811" t="s">
        <v>23298</v>
      </c>
    </row>
    <row r="6812" spans="1:15" x14ac:dyDescent="0.3">
      <c r="A6812" t="s">
        <v>23273</v>
      </c>
      <c r="B6812" t="s">
        <v>23274</v>
      </c>
      <c r="C6812" t="s">
        <v>14</v>
      </c>
      <c r="D6812">
        <v>39.938845899999997</v>
      </c>
      <c r="E6812">
        <v>-75.158106500000002</v>
      </c>
      <c r="F6812" t="s">
        <v>23275</v>
      </c>
      <c r="G6812">
        <v>246</v>
      </c>
      <c r="H6812">
        <v>4</v>
      </c>
      <c r="I6812" t="s">
        <v>23299</v>
      </c>
      <c r="J6812">
        <v>5</v>
      </c>
      <c r="K6812" t="s">
        <v>23300</v>
      </c>
      <c r="L6812" t="s">
        <v>18834</v>
      </c>
    </row>
    <row r="6813" spans="1:15" x14ac:dyDescent="0.3">
      <c r="A6813" t="s">
        <v>23301</v>
      </c>
      <c r="B6813" t="s">
        <v>23302</v>
      </c>
      <c r="C6813" t="s">
        <v>14</v>
      </c>
      <c r="D6813">
        <v>39.951096999999997</v>
      </c>
      <c r="E6813">
        <v>-75.176541999999998</v>
      </c>
      <c r="F6813" t="s">
        <v>23303</v>
      </c>
      <c r="G6813">
        <v>246</v>
      </c>
      <c r="H6813">
        <v>4.5</v>
      </c>
      <c r="I6813" t="s">
        <v>23304</v>
      </c>
      <c r="J6813">
        <v>5</v>
      </c>
      <c r="K6813" t="s">
        <v>23305</v>
      </c>
      <c r="L6813" t="s">
        <v>23306</v>
      </c>
    </row>
    <row r="6814" spans="1:15" x14ac:dyDescent="0.3">
      <c r="A6814" t="s">
        <v>23301</v>
      </c>
      <c r="B6814" t="s">
        <v>23302</v>
      </c>
      <c r="C6814" t="s">
        <v>14</v>
      </c>
      <c r="D6814">
        <v>39.951096999999997</v>
      </c>
      <c r="E6814">
        <v>-75.176541999999998</v>
      </c>
      <c r="F6814" t="s">
        <v>23303</v>
      </c>
      <c r="G6814">
        <v>246</v>
      </c>
      <c r="H6814">
        <v>4.5</v>
      </c>
      <c r="I6814" t="s">
        <v>23307</v>
      </c>
      <c r="J6814">
        <v>3</v>
      </c>
      <c r="K6814" t="s">
        <v>23308</v>
      </c>
      <c r="L6814" t="s">
        <v>23309</v>
      </c>
    </row>
    <row r="6815" spans="1:15" x14ac:dyDescent="0.3">
      <c r="A6815" t="s">
        <v>23301</v>
      </c>
      <c r="B6815" t="s">
        <v>23302</v>
      </c>
      <c r="C6815" t="s">
        <v>14</v>
      </c>
      <c r="D6815">
        <v>39.951096999999997</v>
      </c>
      <c r="E6815">
        <v>-75.176541999999998</v>
      </c>
      <c r="F6815" t="s">
        <v>23303</v>
      </c>
      <c r="G6815">
        <v>246</v>
      </c>
      <c r="H6815">
        <v>4.5</v>
      </c>
      <c r="I6815" t="s">
        <v>23310</v>
      </c>
      <c r="J6815">
        <v>5</v>
      </c>
      <c r="K6815" t="s">
        <v>23311</v>
      </c>
      <c r="L6815" t="s">
        <v>19696</v>
      </c>
    </row>
    <row r="6816" spans="1:15" x14ac:dyDescent="0.3">
      <c r="A6816" t="s">
        <v>23301</v>
      </c>
      <c r="B6816" t="s">
        <v>23302</v>
      </c>
      <c r="C6816" t="s">
        <v>14</v>
      </c>
      <c r="D6816">
        <v>39.951096999999997</v>
      </c>
      <c r="E6816">
        <v>-75.176541999999998</v>
      </c>
      <c r="F6816" t="s">
        <v>23303</v>
      </c>
      <c r="G6816">
        <v>246</v>
      </c>
      <c r="H6816">
        <v>4.5</v>
      </c>
      <c r="I6816" t="s">
        <v>23312</v>
      </c>
      <c r="J6816">
        <v>3</v>
      </c>
      <c r="K6816" t="s">
        <v>23313</v>
      </c>
      <c r="L6816" t="s">
        <v>23314</v>
      </c>
    </row>
    <row r="6817" spans="1:12" x14ac:dyDescent="0.3">
      <c r="A6817" t="s">
        <v>23301</v>
      </c>
      <c r="B6817" t="s">
        <v>23302</v>
      </c>
      <c r="C6817" t="s">
        <v>14</v>
      </c>
      <c r="D6817">
        <v>39.951096999999997</v>
      </c>
      <c r="E6817">
        <v>-75.176541999999998</v>
      </c>
      <c r="F6817" t="s">
        <v>23303</v>
      </c>
      <c r="G6817">
        <v>246</v>
      </c>
      <c r="H6817">
        <v>4.5</v>
      </c>
      <c r="I6817" t="s">
        <v>23315</v>
      </c>
      <c r="J6817">
        <v>4</v>
      </c>
      <c r="K6817" t="s">
        <v>23316</v>
      </c>
      <c r="L6817" t="s">
        <v>4443</v>
      </c>
    </row>
    <row r="6818" spans="1:12" x14ac:dyDescent="0.3">
      <c r="A6818" t="s">
        <v>23301</v>
      </c>
      <c r="B6818" t="s">
        <v>23302</v>
      </c>
      <c r="C6818" t="s">
        <v>14</v>
      </c>
      <c r="D6818">
        <v>39.951096999999997</v>
      </c>
      <c r="E6818">
        <v>-75.176541999999998</v>
      </c>
      <c r="F6818" t="s">
        <v>23303</v>
      </c>
      <c r="G6818">
        <v>246</v>
      </c>
      <c r="H6818">
        <v>4.5</v>
      </c>
      <c r="I6818" t="s">
        <v>23317</v>
      </c>
      <c r="J6818">
        <v>5</v>
      </c>
      <c r="K6818" t="s">
        <v>23318</v>
      </c>
      <c r="L6818" t="s">
        <v>23319</v>
      </c>
    </row>
    <row r="6819" spans="1:12" x14ac:dyDescent="0.3">
      <c r="A6819" t="s">
        <v>23301</v>
      </c>
      <c r="B6819" t="s">
        <v>23302</v>
      </c>
      <c r="C6819" t="s">
        <v>14</v>
      </c>
      <c r="D6819">
        <v>39.951096999999997</v>
      </c>
      <c r="E6819">
        <v>-75.176541999999998</v>
      </c>
      <c r="F6819" t="s">
        <v>23303</v>
      </c>
      <c r="G6819">
        <v>246</v>
      </c>
      <c r="H6819">
        <v>4.5</v>
      </c>
      <c r="I6819" t="s">
        <v>23320</v>
      </c>
      <c r="J6819">
        <v>3</v>
      </c>
      <c r="K6819" t="s">
        <v>23321</v>
      </c>
      <c r="L6819" t="s">
        <v>23322</v>
      </c>
    </row>
    <row r="6820" spans="1:12" x14ac:dyDescent="0.3">
      <c r="A6820" t="s">
        <v>23301</v>
      </c>
      <c r="B6820" t="s">
        <v>23302</v>
      </c>
      <c r="C6820" t="s">
        <v>14</v>
      </c>
      <c r="D6820">
        <v>39.951096999999997</v>
      </c>
      <c r="E6820">
        <v>-75.176541999999998</v>
      </c>
      <c r="F6820" t="s">
        <v>23303</v>
      </c>
      <c r="G6820">
        <v>246</v>
      </c>
      <c r="H6820">
        <v>4.5</v>
      </c>
      <c r="I6820" t="s">
        <v>23323</v>
      </c>
      <c r="J6820">
        <v>5</v>
      </c>
      <c r="K6820" t="s">
        <v>23324</v>
      </c>
      <c r="L6820" t="s">
        <v>13845</v>
      </c>
    </row>
    <row r="6821" spans="1:12" x14ac:dyDescent="0.3">
      <c r="A6821" t="s">
        <v>23301</v>
      </c>
      <c r="B6821" t="s">
        <v>23302</v>
      </c>
      <c r="C6821" t="s">
        <v>14</v>
      </c>
      <c r="D6821">
        <v>39.951096999999997</v>
      </c>
      <c r="E6821">
        <v>-75.176541999999998</v>
      </c>
      <c r="F6821" t="s">
        <v>23303</v>
      </c>
      <c r="G6821">
        <v>246</v>
      </c>
      <c r="H6821">
        <v>4.5</v>
      </c>
      <c r="I6821" t="s">
        <v>23325</v>
      </c>
      <c r="J6821">
        <v>5</v>
      </c>
      <c r="K6821" t="s">
        <v>23326</v>
      </c>
      <c r="L6821" t="s">
        <v>23327</v>
      </c>
    </row>
    <row r="6822" spans="1:12" x14ac:dyDescent="0.3">
      <c r="A6822" t="s">
        <v>23301</v>
      </c>
      <c r="B6822" t="s">
        <v>23302</v>
      </c>
      <c r="C6822" t="s">
        <v>14</v>
      </c>
      <c r="D6822">
        <v>39.951096999999997</v>
      </c>
      <c r="E6822">
        <v>-75.176541999999998</v>
      </c>
      <c r="F6822" t="s">
        <v>23303</v>
      </c>
      <c r="G6822">
        <v>246</v>
      </c>
      <c r="H6822">
        <v>4.5</v>
      </c>
      <c r="I6822" t="s">
        <v>23328</v>
      </c>
      <c r="J6822">
        <v>5</v>
      </c>
      <c r="K6822" t="s">
        <v>23329</v>
      </c>
      <c r="L6822" t="s">
        <v>8835</v>
      </c>
    </row>
    <row r="6823" spans="1:12" x14ac:dyDescent="0.3">
      <c r="A6823" t="s">
        <v>23330</v>
      </c>
      <c r="B6823" t="s">
        <v>23331</v>
      </c>
      <c r="C6823" t="s">
        <v>14</v>
      </c>
      <c r="D6823">
        <v>39.976727599999997</v>
      </c>
      <c r="E6823">
        <v>-75.123718499999995</v>
      </c>
      <c r="F6823" t="s">
        <v>23332</v>
      </c>
      <c r="G6823">
        <v>246</v>
      </c>
      <c r="H6823">
        <v>4.5</v>
      </c>
      <c r="I6823" t="s">
        <v>23333</v>
      </c>
      <c r="J6823">
        <v>2</v>
      </c>
      <c r="K6823" t="s">
        <v>23334</v>
      </c>
      <c r="L6823" t="s">
        <v>23335</v>
      </c>
    </row>
    <row r="6824" spans="1:12" x14ac:dyDescent="0.3">
      <c r="A6824" t="s">
        <v>23330</v>
      </c>
      <c r="B6824" t="s">
        <v>23331</v>
      </c>
      <c r="C6824" t="s">
        <v>14</v>
      </c>
      <c r="D6824">
        <v>39.976727599999997</v>
      </c>
      <c r="E6824">
        <v>-75.123718499999995</v>
      </c>
      <c r="F6824" t="s">
        <v>23332</v>
      </c>
      <c r="G6824">
        <v>246</v>
      </c>
      <c r="H6824">
        <v>4.5</v>
      </c>
      <c r="I6824" t="s">
        <v>23336</v>
      </c>
      <c r="J6824">
        <v>1</v>
      </c>
      <c r="L6824" t="s">
        <v>23337</v>
      </c>
    </row>
    <row r="6825" spans="1:12" x14ac:dyDescent="0.3">
      <c r="A6825" t="s">
        <v>23330</v>
      </c>
      <c r="B6825" t="s">
        <v>23331</v>
      </c>
      <c r="C6825" t="s">
        <v>14</v>
      </c>
      <c r="D6825">
        <v>39.976727599999997</v>
      </c>
      <c r="E6825">
        <v>-75.123718499999995</v>
      </c>
      <c r="F6825" t="s">
        <v>23332</v>
      </c>
      <c r="G6825">
        <v>246</v>
      </c>
      <c r="H6825">
        <v>4.5</v>
      </c>
      <c r="I6825" t="s">
        <v>23338</v>
      </c>
      <c r="J6825">
        <v>4</v>
      </c>
      <c r="K6825" t="s">
        <v>23339</v>
      </c>
      <c r="L6825" t="s">
        <v>23340</v>
      </c>
    </row>
    <row r="6826" spans="1:12" x14ac:dyDescent="0.3">
      <c r="A6826" t="s">
        <v>23330</v>
      </c>
      <c r="B6826" t="s">
        <v>23331</v>
      </c>
      <c r="C6826" t="s">
        <v>14</v>
      </c>
      <c r="D6826">
        <v>39.976727599999997</v>
      </c>
      <c r="E6826">
        <v>-75.123718499999995</v>
      </c>
      <c r="F6826" t="s">
        <v>23332</v>
      </c>
      <c r="G6826">
        <v>246</v>
      </c>
      <c r="H6826">
        <v>4.5</v>
      </c>
      <c r="I6826" t="s">
        <v>23341</v>
      </c>
      <c r="J6826">
        <v>5</v>
      </c>
      <c r="K6826" t="s">
        <v>23342</v>
      </c>
      <c r="L6826" t="s">
        <v>16967</v>
      </c>
    </row>
    <row r="6827" spans="1:12" x14ac:dyDescent="0.3">
      <c r="A6827" t="s">
        <v>23330</v>
      </c>
      <c r="B6827" t="s">
        <v>23331</v>
      </c>
      <c r="C6827" t="s">
        <v>14</v>
      </c>
      <c r="D6827">
        <v>39.976727599999997</v>
      </c>
      <c r="E6827">
        <v>-75.123718499999995</v>
      </c>
      <c r="F6827" t="s">
        <v>23332</v>
      </c>
      <c r="G6827">
        <v>246</v>
      </c>
      <c r="H6827">
        <v>4.5</v>
      </c>
      <c r="I6827" t="s">
        <v>23343</v>
      </c>
      <c r="J6827">
        <v>5</v>
      </c>
      <c r="K6827" t="s">
        <v>23344</v>
      </c>
      <c r="L6827" t="s">
        <v>23345</v>
      </c>
    </row>
    <row r="6828" spans="1:12" x14ac:dyDescent="0.3">
      <c r="A6828" t="s">
        <v>23330</v>
      </c>
      <c r="B6828" t="s">
        <v>23331</v>
      </c>
      <c r="C6828" t="s">
        <v>14</v>
      </c>
      <c r="D6828">
        <v>39.976727599999997</v>
      </c>
      <c r="E6828">
        <v>-75.123718499999995</v>
      </c>
      <c r="F6828" t="s">
        <v>23332</v>
      </c>
      <c r="G6828">
        <v>246</v>
      </c>
      <c r="H6828">
        <v>4.5</v>
      </c>
      <c r="I6828" t="s">
        <v>23346</v>
      </c>
      <c r="J6828">
        <v>5</v>
      </c>
      <c r="L6828" t="s">
        <v>23347</v>
      </c>
    </row>
    <row r="6829" spans="1:12" x14ac:dyDescent="0.3">
      <c r="A6829" t="s">
        <v>23330</v>
      </c>
      <c r="B6829" t="s">
        <v>23331</v>
      </c>
      <c r="C6829" t="s">
        <v>14</v>
      </c>
      <c r="D6829">
        <v>39.976727599999997</v>
      </c>
      <c r="E6829">
        <v>-75.123718499999995</v>
      </c>
      <c r="F6829" t="s">
        <v>23332</v>
      </c>
      <c r="G6829">
        <v>246</v>
      </c>
      <c r="H6829">
        <v>4.5</v>
      </c>
      <c r="I6829" t="s">
        <v>23348</v>
      </c>
      <c r="J6829">
        <v>5</v>
      </c>
      <c r="K6829" t="s">
        <v>23349</v>
      </c>
      <c r="L6829" t="s">
        <v>23350</v>
      </c>
    </row>
    <row r="6830" spans="1:12" x14ac:dyDescent="0.3">
      <c r="A6830" t="s">
        <v>23330</v>
      </c>
      <c r="B6830" t="s">
        <v>23331</v>
      </c>
      <c r="C6830" t="s">
        <v>14</v>
      </c>
      <c r="D6830">
        <v>39.976727599999997</v>
      </c>
      <c r="E6830">
        <v>-75.123718499999995</v>
      </c>
      <c r="F6830" t="s">
        <v>23332</v>
      </c>
      <c r="G6830">
        <v>246</v>
      </c>
      <c r="H6830">
        <v>4.5</v>
      </c>
      <c r="I6830" t="s">
        <v>23351</v>
      </c>
      <c r="J6830">
        <v>5</v>
      </c>
      <c r="K6830" t="s">
        <v>23352</v>
      </c>
      <c r="L6830" t="s">
        <v>23353</v>
      </c>
    </row>
    <row r="6831" spans="1:12" x14ac:dyDescent="0.3">
      <c r="A6831" t="s">
        <v>23330</v>
      </c>
      <c r="B6831" t="s">
        <v>23331</v>
      </c>
      <c r="C6831" t="s">
        <v>14</v>
      </c>
      <c r="D6831">
        <v>39.976727599999997</v>
      </c>
      <c r="E6831">
        <v>-75.123718499999995</v>
      </c>
      <c r="F6831" t="s">
        <v>23332</v>
      </c>
      <c r="G6831">
        <v>246</v>
      </c>
      <c r="H6831">
        <v>4.5</v>
      </c>
      <c r="I6831" t="s">
        <v>23354</v>
      </c>
      <c r="J6831">
        <v>5</v>
      </c>
      <c r="K6831" t="s">
        <v>23355</v>
      </c>
      <c r="L6831" t="s">
        <v>23356</v>
      </c>
    </row>
    <row r="6832" spans="1:12" x14ac:dyDescent="0.3">
      <c r="A6832" t="s">
        <v>23330</v>
      </c>
      <c r="B6832" t="s">
        <v>23331</v>
      </c>
      <c r="C6832" t="s">
        <v>14</v>
      </c>
      <c r="D6832">
        <v>39.976727599999997</v>
      </c>
      <c r="E6832">
        <v>-75.123718499999995</v>
      </c>
      <c r="F6832" t="s">
        <v>23332</v>
      </c>
      <c r="G6832">
        <v>246</v>
      </c>
      <c r="H6832">
        <v>4.5</v>
      </c>
      <c r="I6832" t="s">
        <v>23357</v>
      </c>
      <c r="J6832">
        <v>5</v>
      </c>
      <c r="K6832" t="s">
        <v>23358</v>
      </c>
      <c r="L6832" t="s">
        <v>23359</v>
      </c>
    </row>
    <row r="6833" spans="1:12" x14ac:dyDescent="0.3">
      <c r="A6833" t="s">
        <v>23360</v>
      </c>
      <c r="B6833" t="s">
        <v>651</v>
      </c>
      <c r="C6833" t="s">
        <v>14</v>
      </c>
      <c r="D6833">
        <v>40.026214299999999</v>
      </c>
      <c r="E6833">
        <v>-75.225079300000004</v>
      </c>
      <c r="F6833" t="s">
        <v>23361</v>
      </c>
      <c r="G6833">
        <v>246</v>
      </c>
      <c r="H6833">
        <v>3</v>
      </c>
      <c r="I6833" t="s">
        <v>23362</v>
      </c>
      <c r="J6833">
        <v>1</v>
      </c>
      <c r="K6833" t="s">
        <v>23363</v>
      </c>
      <c r="L6833" t="s">
        <v>23364</v>
      </c>
    </row>
    <row r="6834" spans="1:12" x14ac:dyDescent="0.3">
      <c r="A6834" t="s">
        <v>23360</v>
      </c>
      <c r="B6834" t="s">
        <v>651</v>
      </c>
      <c r="C6834" t="s">
        <v>14</v>
      </c>
      <c r="D6834">
        <v>40.026214299999999</v>
      </c>
      <c r="E6834">
        <v>-75.225079300000004</v>
      </c>
      <c r="F6834" t="s">
        <v>23361</v>
      </c>
      <c r="G6834">
        <v>246</v>
      </c>
      <c r="H6834">
        <v>3</v>
      </c>
      <c r="I6834" t="s">
        <v>23365</v>
      </c>
      <c r="J6834">
        <v>4</v>
      </c>
      <c r="K6834" t="s">
        <v>23366</v>
      </c>
      <c r="L6834" t="s">
        <v>23367</v>
      </c>
    </row>
    <row r="6835" spans="1:12" x14ac:dyDescent="0.3">
      <c r="A6835" t="s">
        <v>23360</v>
      </c>
      <c r="B6835" t="s">
        <v>651</v>
      </c>
      <c r="C6835" t="s">
        <v>14</v>
      </c>
      <c r="D6835">
        <v>40.026214299999999</v>
      </c>
      <c r="E6835">
        <v>-75.225079300000004</v>
      </c>
      <c r="F6835" t="s">
        <v>23361</v>
      </c>
      <c r="G6835">
        <v>246</v>
      </c>
      <c r="H6835">
        <v>3</v>
      </c>
      <c r="I6835" t="s">
        <v>23368</v>
      </c>
      <c r="J6835">
        <v>3</v>
      </c>
      <c r="K6835" t="s">
        <v>23369</v>
      </c>
      <c r="L6835" t="s">
        <v>2494</v>
      </c>
    </row>
    <row r="6836" spans="1:12" x14ac:dyDescent="0.3">
      <c r="A6836" t="s">
        <v>23360</v>
      </c>
      <c r="B6836" t="s">
        <v>651</v>
      </c>
      <c r="C6836" t="s">
        <v>14</v>
      </c>
      <c r="D6836">
        <v>40.026214299999999</v>
      </c>
      <c r="E6836">
        <v>-75.225079300000004</v>
      </c>
      <c r="F6836" t="s">
        <v>23361</v>
      </c>
      <c r="G6836">
        <v>246</v>
      </c>
      <c r="H6836">
        <v>3</v>
      </c>
      <c r="I6836" t="s">
        <v>23370</v>
      </c>
      <c r="J6836">
        <v>3</v>
      </c>
      <c r="K6836" t="s">
        <v>23371</v>
      </c>
      <c r="L6836" t="s">
        <v>23372</v>
      </c>
    </row>
    <row r="6837" spans="1:12" x14ac:dyDescent="0.3">
      <c r="A6837" t="s">
        <v>23360</v>
      </c>
      <c r="B6837" t="s">
        <v>651</v>
      </c>
      <c r="C6837" t="s">
        <v>14</v>
      </c>
      <c r="D6837">
        <v>40.026214299999999</v>
      </c>
      <c r="E6837">
        <v>-75.225079300000004</v>
      </c>
      <c r="F6837" t="s">
        <v>23361</v>
      </c>
      <c r="G6837">
        <v>246</v>
      </c>
      <c r="H6837">
        <v>3</v>
      </c>
      <c r="I6837" t="s">
        <v>23373</v>
      </c>
      <c r="J6837">
        <v>5</v>
      </c>
      <c r="L6837" t="s">
        <v>23374</v>
      </c>
    </row>
    <row r="6838" spans="1:12" x14ac:dyDescent="0.3">
      <c r="A6838" t="s">
        <v>23360</v>
      </c>
      <c r="B6838" t="s">
        <v>651</v>
      </c>
      <c r="C6838" t="s">
        <v>14</v>
      </c>
      <c r="D6838">
        <v>40.026214299999999</v>
      </c>
      <c r="E6838">
        <v>-75.225079300000004</v>
      </c>
      <c r="F6838" t="s">
        <v>23361</v>
      </c>
      <c r="G6838">
        <v>246</v>
      </c>
      <c r="H6838">
        <v>3</v>
      </c>
      <c r="I6838" t="s">
        <v>23375</v>
      </c>
      <c r="J6838">
        <v>3</v>
      </c>
      <c r="K6838" t="s">
        <v>23376</v>
      </c>
      <c r="L6838" t="s">
        <v>7223</v>
      </c>
    </row>
    <row r="6839" spans="1:12" x14ac:dyDescent="0.3">
      <c r="A6839" t="s">
        <v>23360</v>
      </c>
      <c r="B6839" t="s">
        <v>651</v>
      </c>
      <c r="C6839" t="s">
        <v>14</v>
      </c>
      <c r="D6839">
        <v>40.026214299999999</v>
      </c>
      <c r="E6839">
        <v>-75.225079300000004</v>
      </c>
      <c r="F6839" t="s">
        <v>23361</v>
      </c>
      <c r="G6839">
        <v>246</v>
      </c>
      <c r="H6839">
        <v>3</v>
      </c>
      <c r="I6839" t="s">
        <v>23377</v>
      </c>
      <c r="J6839">
        <v>3</v>
      </c>
      <c r="K6839" t="s">
        <v>23378</v>
      </c>
      <c r="L6839" t="s">
        <v>23379</v>
      </c>
    </row>
    <row r="6840" spans="1:12" x14ac:dyDescent="0.3">
      <c r="A6840" t="s">
        <v>23360</v>
      </c>
      <c r="B6840" t="s">
        <v>651</v>
      </c>
      <c r="C6840" t="s">
        <v>14</v>
      </c>
      <c r="D6840">
        <v>40.026214299999999</v>
      </c>
      <c r="E6840">
        <v>-75.225079300000004</v>
      </c>
      <c r="F6840" t="s">
        <v>23361</v>
      </c>
      <c r="G6840">
        <v>246</v>
      </c>
      <c r="H6840">
        <v>3</v>
      </c>
      <c r="I6840" t="s">
        <v>23380</v>
      </c>
      <c r="J6840">
        <v>5</v>
      </c>
      <c r="K6840" t="s">
        <v>23381</v>
      </c>
      <c r="L6840" t="s">
        <v>23382</v>
      </c>
    </row>
    <row r="6841" spans="1:12" x14ac:dyDescent="0.3">
      <c r="A6841" t="s">
        <v>23360</v>
      </c>
      <c r="B6841" t="s">
        <v>651</v>
      </c>
      <c r="C6841" t="s">
        <v>14</v>
      </c>
      <c r="D6841">
        <v>40.026214299999999</v>
      </c>
      <c r="E6841">
        <v>-75.225079300000004</v>
      </c>
      <c r="F6841" t="s">
        <v>23361</v>
      </c>
      <c r="G6841">
        <v>246</v>
      </c>
      <c r="H6841">
        <v>3</v>
      </c>
      <c r="I6841" t="s">
        <v>23383</v>
      </c>
      <c r="J6841">
        <v>2</v>
      </c>
      <c r="K6841" t="s">
        <v>23384</v>
      </c>
      <c r="L6841" t="s">
        <v>13901</v>
      </c>
    </row>
    <row r="6842" spans="1:12" x14ac:dyDescent="0.3">
      <c r="A6842" t="s">
        <v>23360</v>
      </c>
      <c r="B6842" t="s">
        <v>651</v>
      </c>
      <c r="C6842" t="s">
        <v>14</v>
      </c>
      <c r="D6842">
        <v>40.026214299999999</v>
      </c>
      <c r="E6842">
        <v>-75.225079300000004</v>
      </c>
      <c r="F6842" t="s">
        <v>23361</v>
      </c>
      <c r="G6842">
        <v>246</v>
      </c>
      <c r="H6842">
        <v>3</v>
      </c>
      <c r="I6842" t="s">
        <v>23385</v>
      </c>
      <c r="J6842">
        <v>1</v>
      </c>
      <c r="K6842" t="s">
        <v>23386</v>
      </c>
      <c r="L6842" t="s">
        <v>23387</v>
      </c>
    </row>
    <row r="6843" spans="1:12" x14ac:dyDescent="0.3">
      <c r="A6843" t="s">
        <v>23388</v>
      </c>
      <c r="B6843" t="s">
        <v>23389</v>
      </c>
      <c r="C6843" t="s">
        <v>14</v>
      </c>
      <c r="D6843">
        <v>39.953949000000001</v>
      </c>
      <c r="E6843">
        <v>-75.143226200000001</v>
      </c>
      <c r="F6843" t="s">
        <v>23390</v>
      </c>
      <c r="G6843">
        <v>245</v>
      </c>
      <c r="H6843">
        <v>4</v>
      </c>
      <c r="I6843" t="s">
        <v>23391</v>
      </c>
      <c r="J6843">
        <v>5</v>
      </c>
      <c r="K6843" t="s">
        <v>23392</v>
      </c>
      <c r="L6843" t="s">
        <v>23393</v>
      </c>
    </row>
    <row r="6844" spans="1:12" x14ac:dyDescent="0.3">
      <c r="A6844" t="s">
        <v>23388</v>
      </c>
      <c r="B6844" t="s">
        <v>23389</v>
      </c>
      <c r="C6844" t="s">
        <v>14</v>
      </c>
      <c r="D6844">
        <v>39.953949000000001</v>
      </c>
      <c r="E6844">
        <v>-75.143226200000001</v>
      </c>
      <c r="F6844" t="s">
        <v>23390</v>
      </c>
      <c r="G6844">
        <v>245</v>
      </c>
      <c r="H6844">
        <v>4</v>
      </c>
      <c r="I6844" t="s">
        <v>23394</v>
      </c>
      <c r="J6844">
        <v>1</v>
      </c>
      <c r="K6844" t="s">
        <v>23395</v>
      </c>
      <c r="L6844" t="s">
        <v>23396</v>
      </c>
    </row>
    <row r="6845" spans="1:12" x14ac:dyDescent="0.3">
      <c r="A6845" t="s">
        <v>23388</v>
      </c>
      <c r="B6845" t="s">
        <v>23389</v>
      </c>
      <c r="C6845" t="s">
        <v>14</v>
      </c>
      <c r="D6845">
        <v>39.953949000000001</v>
      </c>
      <c r="E6845">
        <v>-75.143226200000001</v>
      </c>
      <c r="F6845" t="s">
        <v>23390</v>
      </c>
      <c r="G6845">
        <v>245</v>
      </c>
      <c r="H6845">
        <v>4</v>
      </c>
      <c r="I6845" t="s">
        <v>23397</v>
      </c>
      <c r="J6845">
        <v>5</v>
      </c>
      <c r="K6845" t="s">
        <v>23398</v>
      </c>
      <c r="L6845" t="s">
        <v>23399</v>
      </c>
    </row>
    <row r="6846" spans="1:12" x14ac:dyDescent="0.3">
      <c r="A6846" t="s">
        <v>23388</v>
      </c>
      <c r="B6846" t="s">
        <v>23389</v>
      </c>
      <c r="C6846" t="s">
        <v>14</v>
      </c>
      <c r="D6846">
        <v>39.953949000000001</v>
      </c>
      <c r="E6846">
        <v>-75.143226200000001</v>
      </c>
      <c r="F6846" t="s">
        <v>23390</v>
      </c>
      <c r="G6846">
        <v>245</v>
      </c>
      <c r="H6846">
        <v>4</v>
      </c>
      <c r="I6846" t="s">
        <v>23400</v>
      </c>
      <c r="J6846">
        <v>5</v>
      </c>
      <c r="K6846" t="s">
        <v>23401</v>
      </c>
      <c r="L6846" t="s">
        <v>23402</v>
      </c>
    </row>
    <row r="6847" spans="1:12" x14ac:dyDescent="0.3">
      <c r="A6847" t="s">
        <v>23388</v>
      </c>
      <c r="B6847" t="s">
        <v>23389</v>
      </c>
      <c r="C6847" t="s">
        <v>14</v>
      </c>
      <c r="D6847">
        <v>39.953949000000001</v>
      </c>
      <c r="E6847">
        <v>-75.143226200000001</v>
      </c>
      <c r="F6847" t="s">
        <v>23390</v>
      </c>
      <c r="G6847">
        <v>245</v>
      </c>
      <c r="H6847">
        <v>4</v>
      </c>
      <c r="I6847" t="s">
        <v>23403</v>
      </c>
      <c r="J6847">
        <v>5</v>
      </c>
      <c r="K6847" t="s">
        <v>23404</v>
      </c>
      <c r="L6847" t="s">
        <v>23405</v>
      </c>
    </row>
    <row r="6848" spans="1:12" x14ac:dyDescent="0.3">
      <c r="A6848" t="s">
        <v>23388</v>
      </c>
      <c r="B6848" t="s">
        <v>23389</v>
      </c>
      <c r="C6848" t="s">
        <v>14</v>
      </c>
      <c r="D6848">
        <v>39.953949000000001</v>
      </c>
      <c r="E6848">
        <v>-75.143226200000001</v>
      </c>
      <c r="F6848" t="s">
        <v>23390</v>
      </c>
      <c r="G6848">
        <v>245</v>
      </c>
      <c r="H6848">
        <v>4</v>
      </c>
      <c r="I6848" t="s">
        <v>23406</v>
      </c>
      <c r="J6848">
        <v>5</v>
      </c>
      <c r="K6848" t="s">
        <v>23407</v>
      </c>
      <c r="L6848" t="s">
        <v>23408</v>
      </c>
    </row>
    <row r="6849" spans="1:12" x14ac:dyDescent="0.3">
      <c r="A6849" t="s">
        <v>23388</v>
      </c>
      <c r="B6849" t="s">
        <v>23389</v>
      </c>
      <c r="C6849" t="s">
        <v>14</v>
      </c>
      <c r="D6849">
        <v>39.953949000000001</v>
      </c>
      <c r="E6849">
        <v>-75.143226200000001</v>
      </c>
      <c r="F6849" t="s">
        <v>23390</v>
      </c>
      <c r="G6849">
        <v>245</v>
      </c>
      <c r="H6849">
        <v>4</v>
      </c>
      <c r="I6849" t="s">
        <v>23409</v>
      </c>
      <c r="J6849">
        <v>5</v>
      </c>
      <c r="K6849" t="s">
        <v>23410</v>
      </c>
      <c r="L6849" t="s">
        <v>23411</v>
      </c>
    </row>
    <row r="6850" spans="1:12" x14ac:dyDescent="0.3">
      <c r="A6850" t="s">
        <v>23388</v>
      </c>
      <c r="B6850" t="s">
        <v>23389</v>
      </c>
      <c r="C6850" t="s">
        <v>14</v>
      </c>
      <c r="D6850">
        <v>39.953949000000001</v>
      </c>
      <c r="E6850">
        <v>-75.143226200000001</v>
      </c>
      <c r="F6850" t="s">
        <v>23390</v>
      </c>
      <c r="G6850">
        <v>245</v>
      </c>
      <c r="H6850">
        <v>4</v>
      </c>
      <c r="I6850" t="s">
        <v>23412</v>
      </c>
      <c r="J6850">
        <v>5</v>
      </c>
      <c r="K6850" t="s">
        <v>23413</v>
      </c>
      <c r="L6850" t="s">
        <v>23414</v>
      </c>
    </row>
    <row r="6851" spans="1:12" x14ac:dyDescent="0.3">
      <c r="A6851" t="s">
        <v>23388</v>
      </c>
      <c r="B6851" t="s">
        <v>23389</v>
      </c>
      <c r="C6851" t="s">
        <v>14</v>
      </c>
      <c r="D6851">
        <v>39.953949000000001</v>
      </c>
      <c r="E6851">
        <v>-75.143226200000001</v>
      </c>
      <c r="F6851" t="s">
        <v>23390</v>
      </c>
      <c r="G6851">
        <v>245</v>
      </c>
      <c r="H6851">
        <v>4</v>
      </c>
      <c r="I6851" t="s">
        <v>23415</v>
      </c>
      <c r="J6851">
        <v>5</v>
      </c>
      <c r="K6851" t="s">
        <v>23416</v>
      </c>
      <c r="L6851" t="s">
        <v>23417</v>
      </c>
    </row>
    <row r="6852" spans="1:12" x14ac:dyDescent="0.3">
      <c r="A6852" t="s">
        <v>23388</v>
      </c>
      <c r="B6852" t="s">
        <v>23389</v>
      </c>
      <c r="C6852" t="s">
        <v>14</v>
      </c>
      <c r="D6852">
        <v>39.953949000000001</v>
      </c>
      <c r="E6852">
        <v>-75.143226200000001</v>
      </c>
      <c r="F6852" t="s">
        <v>23390</v>
      </c>
      <c r="G6852">
        <v>245</v>
      </c>
      <c r="H6852">
        <v>4</v>
      </c>
      <c r="I6852" t="s">
        <v>23418</v>
      </c>
      <c r="J6852">
        <v>5</v>
      </c>
      <c r="K6852" t="s">
        <v>23419</v>
      </c>
      <c r="L6852" t="s">
        <v>23420</v>
      </c>
    </row>
    <row r="6853" spans="1:12" x14ac:dyDescent="0.3">
      <c r="A6853" t="s">
        <v>23421</v>
      </c>
      <c r="B6853" t="s">
        <v>23422</v>
      </c>
      <c r="C6853" t="s">
        <v>14</v>
      </c>
      <c r="D6853">
        <v>39.948906800000003</v>
      </c>
      <c r="E6853">
        <v>-75.1460802</v>
      </c>
      <c r="F6853" t="s">
        <v>23423</v>
      </c>
      <c r="G6853">
        <v>245</v>
      </c>
      <c r="H6853">
        <v>4.5</v>
      </c>
      <c r="I6853" t="s">
        <v>23424</v>
      </c>
      <c r="J6853">
        <v>3</v>
      </c>
      <c r="K6853" t="s">
        <v>23425</v>
      </c>
      <c r="L6853" t="s">
        <v>23426</v>
      </c>
    </row>
    <row r="6854" spans="1:12" x14ac:dyDescent="0.3">
      <c r="A6854" t="s">
        <v>23421</v>
      </c>
      <c r="B6854" t="s">
        <v>23422</v>
      </c>
      <c r="C6854" t="s">
        <v>14</v>
      </c>
      <c r="D6854">
        <v>39.948906800000003</v>
      </c>
      <c r="E6854">
        <v>-75.1460802</v>
      </c>
      <c r="F6854" t="s">
        <v>23423</v>
      </c>
      <c r="G6854">
        <v>245</v>
      </c>
      <c r="H6854">
        <v>4.5</v>
      </c>
      <c r="I6854" t="s">
        <v>23427</v>
      </c>
      <c r="J6854">
        <v>3</v>
      </c>
      <c r="K6854" t="s">
        <v>23428</v>
      </c>
      <c r="L6854" t="s">
        <v>23429</v>
      </c>
    </row>
    <row r="6855" spans="1:12" x14ac:dyDescent="0.3">
      <c r="A6855" t="s">
        <v>23421</v>
      </c>
      <c r="B6855" t="s">
        <v>23422</v>
      </c>
      <c r="C6855" t="s">
        <v>14</v>
      </c>
      <c r="D6855">
        <v>39.948906800000003</v>
      </c>
      <c r="E6855">
        <v>-75.1460802</v>
      </c>
      <c r="F6855" t="s">
        <v>23423</v>
      </c>
      <c r="G6855">
        <v>245</v>
      </c>
      <c r="H6855">
        <v>4.5</v>
      </c>
      <c r="I6855" t="s">
        <v>23430</v>
      </c>
      <c r="J6855">
        <v>5</v>
      </c>
      <c r="L6855" t="s">
        <v>23431</v>
      </c>
    </row>
    <row r="6856" spans="1:12" x14ac:dyDescent="0.3">
      <c r="A6856" t="s">
        <v>23421</v>
      </c>
      <c r="B6856" t="s">
        <v>23422</v>
      </c>
      <c r="C6856" t="s">
        <v>14</v>
      </c>
      <c r="D6856">
        <v>39.948906800000003</v>
      </c>
      <c r="E6856">
        <v>-75.1460802</v>
      </c>
      <c r="F6856" t="s">
        <v>23423</v>
      </c>
      <c r="G6856">
        <v>245</v>
      </c>
      <c r="H6856">
        <v>4.5</v>
      </c>
      <c r="I6856" t="s">
        <v>23432</v>
      </c>
      <c r="J6856">
        <v>5</v>
      </c>
      <c r="L6856" t="s">
        <v>23433</v>
      </c>
    </row>
    <row r="6857" spans="1:12" x14ac:dyDescent="0.3">
      <c r="A6857" t="s">
        <v>23421</v>
      </c>
      <c r="B6857" t="s">
        <v>23422</v>
      </c>
      <c r="C6857" t="s">
        <v>14</v>
      </c>
      <c r="D6857">
        <v>39.948906800000003</v>
      </c>
      <c r="E6857">
        <v>-75.1460802</v>
      </c>
      <c r="F6857" t="s">
        <v>23423</v>
      </c>
      <c r="G6857">
        <v>245</v>
      </c>
      <c r="H6857">
        <v>4.5</v>
      </c>
      <c r="I6857" t="s">
        <v>23434</v>
      </c>
      <c r="J6857">
        <v>5</v>
      </c>
      <c r="K6857" t="s">
        <v>23435</v>
      </c>
      <c r="L6857" t="s">
        <v>23436</v>
      </c>
    </row>
    <row r="6858" spans="1:12" x14ac:dyDescent="0.3">
      <c r="A6858" t="s">
        <v>23421</v>
      </c>
      <c r="B6858" t="s">
        <v>23422</v>
      </c>
      <c r="C6858" t="s">
        <v>14</v>
      </c>
      <c r="D6858">
        <v>39.948906800000003</v>
      </c>
      <c r="E6858">
        <v>-75.1460802</v>
      </c>
      <c r="F6858" t="s">
        <v>23423</v>
      </c>
      <c r="G6858">
        <v>245</v>
      </c>
      <c r="H6858">
        <v>4.5</v>
      </c>
      <c r="I6858" t="s">
        <v>23437</v>
      </c>
      <c r="J6858">
        <v>4</v>
      </c>
      <c r="K6858" t="s">
        <v>23438</v>
      </c>
      <c r="L6858" t="s">
        <v>23439</v>
      </c>
    </row>
    <row r="6859" spans="1:12" x14ac:dyDescent="0.3">
      <c r="A6859" t="s">
        <v>23421</v>
      </c>
      <c r="B6859" t="s">
        <v>23422</v>
      </c>
      <c r="C6859" t="s">
        <v>14</v>
      </c>
      <c r="D6859">
        <v>39.948906800000003</v>
      </c>
      <c r="E6859">
        <v>-75.1460802</v>
      </c>
      <c r="F6859" t="s">
        <v>23423</v>
      </c>
      <c r="G6859">
        <v>245</v>
      </c>
      <c r="H6859">
        <v>4.5</v>
      </c>
      <c r="I6859" t="s">
        <v>23440</v>
      </c>
      <c r="J6859">
        <v>4</v>
      </c>
      <c r="L6859" t="s">
        <v>23441</v>
      </c>
    </row>
    <row r="6860" spans="1:12" x14ac:dyDescent="0.3">
      <c r="A6860" t="s">
        <v>23421</v>
      </c>
      <c r="B6860" t="s">
        <v>23422</v>
      </c>
      <c r="C6860" t="s">
        <v>14</v>
      </c>
      <c r="D6860">
        <v>39.948906800000003</v>
      </c>
      <c r="E6860">
        <v>-75.1460802</v>
      </c>
      <c r="F6860" t="s">
        <v>23423</v>
      </c>
      <c r="G6860">
        <v>245</v>
      </c>
      <c r="H6860">
        <v>4.5</v>
      </c>
      <c r="I6860" t="s">
        <v>23442</v>
      </c>
      <c r="J6860">
        <v>4</v>
      </c>
      <c r="K6860" t="s">
        <v>23443</v>
      </c>
      <c r="L6860" t="s">
        <v>23444</v>
      </c>
    </row>
    <row r="6861" spans="1:12" x14ac:dyDescent="0.3">
      <c r="A6861" t="s">
        <v>23421</v>
      </c>
      <c r="B6861" t="s">
        <v>23422</v>
      </c>
      <c r="C6861" t="s">
        <v>14</v>
      </c>
      <c r="D6861">
        <v>39.948906800000003</v>
      </c>
      <c r="E6861">
        <v>-75.1460802</v>
      </c>
      <c r="F6861" t="s">
        <v>23423</v>
      </c>
      <c r="G6861">
        <v>245</v>
      </c>
      <c r="H6861">
        <v>4.5</v>
      </c>
      <c r="I6861" t="s">
        <v>23445</v>
      </c>
      <c r="J6861">
        <v>5</v>
      </c>
      <c r="L6861" t="s">
        <v>23446</v>
      </c>
    </row>
    <row r="6862" spans="1:12" x14ac:dyDescent="0.3">
      <c r="A6862" t="s">
        <v>23421</v>
      </c>
      <c r="B6862" t="s">
        <v>23422</v>
      </c>
      <c r="C6862" t="s">
        <v>14</v>
      </c>
      <c r="D6862">
        <v>39.948906800000003</v>
      </c>
      <c r="E6862">
        <v>-75.1460802</v>
      </c>
      <c r="F6862" t="s">
        <v>23423</v>
      </c>
      <c r="G6862">
        <v>245</v>
      </c>
      <c r="H6862">
        <v>4.5</v>
      </c>
      <c r="I6862" t="s">
        <v>23447</v>
      </c>
      <c r="J6862">
        <v>5</v>
      </c>
      <c r="K6862" t="s">
        <v>23448</v>
      </c>
      <c r="L6862" t="s">
        <v>23449</v>
      </c>
    </row>
    <row r="6863" spans="1:12" x14ac:dyDescent="0.3">
      <c r="A6863" t="s">
        <v>23450</v>
      </c>
      <c r="B6863" t="s">
        <v>23451</v>
      </c>
      <c r="C6863" t="s">
        <v>14</v>
      </c>
      <c r="D6863">
        <v>39.954456482200001</v>
      </c>
      <c r="E6863">
        <v>-75.166754279599999</v>
      </c>
      <c r="F6863" t="s">
        <v>23452</v>
      </c>
      <c r="G6863">
        <v>245</v>
      </c>
      <c r="H6863">
        <v>3.5</v>
      </c>
      <c r="I6863" t="s">
        <v>23453</v>
      </c>
      <c r="J6863">
        <v>3</v>
      </c>
      <c r="K6863" t="s">
        <v>23454</v>
      </c>
      <c r="L6863" t="s">
        <v>23455</v>
      </c>
    </row>
    <row r="6864" spans="1:12" x14ac:dyDescent="0.3">
      <c r="A6864" t="s">
        <v>23450</v>
      </c>
      <c r="B6864" t="s">
        <v>23451</v>
      </c>
      <c r="C6864" t="s">
        <v>14</v>
      </c>
      <c r="D6864">
        <v>39.954456482200001</v>
      </c>
      <c r="E6864">
        <v>-75.166754279599999</v>
      </c>
      <c r="F6864" t="s">
        <v>23452</v>
      </c>
      <c r="G6864">
        <v>245</v>
      </c>
      <c r="H6864">
        <v>3.5</v>
      </c>
      <c r="I6864" t="s">
        <v>23456</v>
      </c>
      <c r="J6864">
        <v>5</v>
      </c>
      <c r="K6864" t="s">
        <v>23457</v>
      </c>
      <c r="L6864" t="s">
        <v>23458</v>
      </c>
    </row>
    <row r="6865" spans="1:18" x14ac:dyDescent="0.3">
      <c r="A6865" t="s">
        <v>23450</v>
      </c>
      <c r="B6865" t="s">
        <v>23451</v>
      </c>
      <c r="C6865" t="s">
        <v>14</v>
      </c>
      <c r="D6865">
        <v>39.954456482200001</v>
      </c>
      <c r="E6865">
        <v>-75.166754279599999</v>
      </c>
      <c r="F6865" t="s">
        <v>23452</v>
      </c>
      <c r="G6865">
        <v>245</v>
      </c>
      <c r="H6865">
        <v>3.5</v>
      </c>
      <c r="I6865" t="s">
        <v>23459</v>
      </c>
      <c r="J6865">
        <v>1</v>
      </c>
      <c r="K6865" t="s">
        <v>23460</v>
      </c>
      <c r="L6865" t="s">
        <v>23461</v>
      </c>
    </row>
    <row r="6866" spans="1:18" x14ac:dyDescent="0.3">
      <c r="A6866" t="s">
        <v>23450</v>
      </c>
      <c r="B6866" t="s">
        <v>23451</v>
      </c>
      <c r="C6866" t="s">
        <v>14</v>
      </c>
      <c r="D6866">
        <v>39.954456482200001</v>
      </c>
      <c r="E6866">
        <v>-75.166754279599999</v>
      </c>
      <c r="F6866" t="s">
        <v>23452</v>
      </c>
      <c r="G6866">
        <v>245</v>
      </c>
      <c r="H6866">
        <v>3.5</v>
      </c>
      <c r="I6866" t="s">
        <v>23462</v>
      </c>
      <c r="J6866">
        <v>4</v>
      </c>
      <c r="K6866" t="s">
        <v>23463</v>
      </c>
      <c r="L6866" t="s">
        <v>23464</v>
      </c>
    </row>
    <row r="6867" spans="1:18" x14ac:dyDescent="0.3">
      <c r="A6867" t="s">
        <v>23450</v>
      </c>
      <c r="B6867" t="s">
        <v>23451</v>
      </c>
      <c r="C6867" t="s">
        <v>14</v>
      </c>
      <c r="D6867">
        <v>39.954456482200001</v>
      </c>
      <c r="E6867">
        <v>-75.166754279599999</v>
      </c>
      <c r="F6867" t="s">
        <v>23452</v>
      </c>
      <c r="G6867">
        <v>245</v>
      </c>
      <c r="H6867">
        <v>3.5</v>
      </c>
      <c r="I6867" t="s">
        <v>23465</v>
      </c>
      <c r="J6867">
        <v>5</v>
      </c>
      <c r="L6867" t="s">
        <v>23466</v>
      </c>
    </row>
    <row r="6868" spans="1:18" x14ac:dyDescent="0.3">
      <c r="A6868" t="s">
        <v>23450</v>
      </c>
      <c r="B6868" t="s">
        <v>23451</v>
      </c>
      <c r="C6868" t="s">
        <v>14</v>
      </c>
      <c r="D6868">
        <v>39.954456482200001</v>
      </c>
      <c r="E6868">
        <v>-75.166754279599999</v>
      </c>
      <c r="F6868" t="s">
        <v>23452</v>
      </c>
      <c r="G6868">
        <v>245</v>
      </c>
      <c r="H6868">
        <v>3.5</v>
      </c>
      <c r="I6868" t="s">
        <v>23467</v>
      </c>
      <c r="J6868">
        <v>5</v>
      </c>
      <c r="K6868" t="s">
        <v>23468</v>
      </c>
      <c r="L6868" t="s">
        <v>23469</v>
      </c>
      <c r="M6868" t="s">
        <v>23470</v>
      </c>
      <c r="N6868" t="s">
        <v>2044</v>
      </c>
    </row>
    <row r="6869" spans="1:18" x14ac:dyDescent="0.3">
      <c r="A6869" t="s">
        <v>23450</v>
      </c>
      <c r="B6869" t="s">
        <v>23451</v>
      </c>
      <c r="C6869" t="s">
        <v>14</v>
      </c>
      <c r="D6869">
        <v>39.954456482200001</v>
      </c>
      <c r="E6869">
        <v>-75.166754279599999</v>
      </c>
      <c r="F6869" t="s">
        <v>23452</v>
      </c>
      <c r="G6869">
        <v>245</v>
      </c>
      <c r="H6869">
        <v>3.5</v>
      </c>
      <c r="I6869" t="s">
        <v>23471</v>
      </c>
      <c r="J6869">
        <v>4</v>
      </c>
      <c r="K6869" t="s">
        <v>23472</v>
      </c>
      <c r="L6869" t="s">
        <v>23473</v>
      </c>
    </row>
    <row r="6870" spans="1:18" x14ac:dyDescent="0.3">
      <c r="A6870" t="s">
        <v>23450</v>
      </c>
      <c r="B6870" t="s">
        <v>23451</v>
      </c>
      <c r="C6870" t="s">
        <v>14</v>
      </c>
      <c r="D6870">
        <v>39.954456482200001</v>
      </c>
      <c r="E6870">
        <v>-75.166754279599999</v>
      </c>
      <c r="F6870" t="s">
        <v>23452</v>
      </c>
      <c r="G6870">
        <v>245</v>
      </c>
      <c r="H6870">
        <v>3.5</v>
      </c>
      <c r="I6870" t="s">
        <v>23474</v>
      </c>
      <c r="J6870">
        <v>3</v>
      </c>
      <c r="K6870" t="s">
        <v>23475</v>
      </c>
      <c r="L6870" t="s">
        <v>23476</v>
      </c>
    </row>
    <row r="6871" spans="1:18" x14ac:dyDescent="0.3">
      <c r="A6871" t="s">
        <v>23450</v>
      </c>
      <c r="B6871" t="s">
        <v>23451</v>
      </c>
      <c r="C6871" t="s">
        <v>14</v>
      </c>
      <c r="D6871">
        <v>39.954456482200001</v>
      </c>
      <c r="E6871">
        <v>-75.166754279599999</v>
      </c>
      <c r="F6871" t="s">
        <v>23452</v>
      </c>
      <c r="G6871">
        <v>245</v>
      </c>
      <c r="H6871">
        <v>3.5</v>
      </c>
      <c r="I6871" t="s">
        <v>23477</v>
      </c>
      <c r="J6871">
        <v>4</v>
      </c>
      <c r="K6871" t="s">
        <v>23478</v>
      </c>
      <c r="L6871" t="s">
        <v>23479</v>
      </c>
    </row>
    <row r="6872" spans="1:18" x14ac:dyDescent="0.3">
      <c r="A6872" t="s">
        <v>23450</v>
      </c>
      <c r="B6872" t="s">
        <v>23451</v>
      </c>
      <c r="C6872" t="s">
        <v>14</v>
      </c>
      <c r="D6872">
        <v>39.954456482200001</v>
      </c>
      <c r="E6872">
        <v>-75.166754279599999</v>
      </c>
      <c r="F6872" t="s">
        <v>23452</v>
      </c>
      <c r="G6872">
        <v>245</v>
      </c>
      <c r="H6872">
        <v>3.5</v>
      </c>
      <c r="I6872" t="s">
        <v>23480</v>
      </c>
      <c r="J6872">
        <v>5</v>
      </c>
      <c r="K6872" t="s">
        <v>23481</v>
      </c>
      <c r="L6872" t="s">
        <v>23482</v>
      </c>
    </row>
    <row r="6873" spans="1:18" x14ac:dyDescent="0.3">
      <c r="A6873" t="s">
        <v>23483</v>
      </c>
      <c r="B6873" t="s">
        <v>23484</v>
      </c>
      <c r="C6873" t="s">
        <v>14</v>
      </c>
      <c r="D6873">
        <v>39.945164066799997</v>
      </c>
      <c r="E6873">
        <v>-75.179163068500003</v>
      </c>
      <c r="F6873" t="s">
        <v>23485</v>
      </c>
      <c r="G6873">
        <v>245</v>
      </c>
      <c r="H6873">
        <v>2.5</v>
      </c>
      <c r="I6873" t="s">
        <v>23486</v>
      </c>
      <c r="J6873">
        <v>3</v>
      </c>
      <c r="K6873" t="s">
        <v>23487</v>
      </c>
      <c r="L6873" t="s">
        <v>763</v>
      </c>
    </row>
    <row r="6874" spans="1:18" x14ac:dyDescent="0.3">
      <c r="A6874" t="s">
        <v>23483</v>
      </c>
      <c r="B6874" t="s">
        <v>23484</v>
      </c>
      <c r="C6874" t="s">
        <v>14</v>
      </c>
      <c r="D6874">
        <v>39.945164066799997</v>
      </c>
      <c r="E6874">
        <v>-75.179163068500003</v>
      </c>
      <c r="F6874" t="s">
        <v>23485</v>
      </c>
      <c r="G6874">
        <v>245</v>
      </c>
      <c r="H6874">
        <v>2.5</v>
      </c>
      <c r="I6874" t="s">
        <v>23488</v>
      </c>
      <c r="J6874">
        <v>5</v>
      </c>
      <c r="K6874" t="s">
        <v>23489</v>
      </c>
      <c r="L6874" t="s">
        <v>23490</v>
      </c>
    </row>
    <row r="6875" spans="1:18" x14ac:dyDescent="0.3">
      <c r="A6875" t="s">
        <v>23483</v>
      </c>
      <c r="B6875" t="s">
        <v>23484</v>
      </c>
      <c r="C6875" t="s">
        <v>14</v>
      </c>
      <c r="D6875">
        <v>39.945164066799997</v>
      </c>
      <c r="E6875">
        <v>-75.179163068500003</v>
      </c>
      <c r="F6875" t="s">
        <v>23485</v>
      </c>
      <c r="G6875">
        <v>245</v>
      </c>
      <c r="H6875">
        <v>2.5</v>
      </c>
      <c r="I6875" t="s">
        <v>23491</v>
      </c>
      <c r="J6875">
        <v>4</v>
      </c>
      <c r="K6875" t="s">
        <v>23492</v>
      </c>
      <c r="L6875" t="s">
        <v>23493</v>
      </c>
    </row>
    <row r="6876" spans="1:18" x14ac:dyDescent="0.3">
      <c r="A6876" t="s">
        <v>23483</v>
      </c>
      <c r="B6876" t="s">
        <v>23484</v>
      </c>
      <c r="C6876" t="s">
        <v>14</v>
      </c>
      <c r="D6876">
        <v>39.945164066799997</v>
      </c>
      <c r="E6876">
        <v>-75.179163068500003</v>
      </c>
      <c r="F6876" t="s">
        <v>23485</v>
      </c>
      <c r="G6876">
        <v>245</v>
      </c>
      <c r="H6876">
        <v>2.5</v>
      </c>
      <c r="I6876" t="s">
        <v>23494</v>
      </c>
      <c r="J6876">
        <v>2</v>
      </c>
      <c r="L6876" t="s">
        <v>23495</v>
      </c>
    </row>
    <row r="6877" spans="1:18" x14ac:dyDescent="0.3">
      <c r="A6877" t="s">
        <v>23483</v>
      </c>
      <c r="B6877" t="s">
        <v>23484</v>
      </c>
      <c r="C6877" t="s">
        <v>14</v>
      </c>
      <c r="D6877">
        <v>39.945164066799997</v>
      </c>
      <c r="E6877">
        <v>-75.179163068500003</v>
      </c>
      <c r="F6877" t="s">
        <v>23485</v>
      </c>
      <c r="G6877">
        <v>245</v>
      </c>
      <c r="H6877">
        <v>2.5</v>
      </c>
      <c r="I6877" t="s">
        <v>23496</v>
      </c>
      <c r="J6877">
        <v>1</v>
      </c>
      <c r="K6877" t="s">
        <v>23497</v>
      </c>
      <c r="L6877" t="s">
        <v>23498</v>
      </c>
      <c r="M6877" t="s">
        <v>23499</v>
      </c>
      <c r="N6877" t="s">
        <v>23500</v>
      </c>
      <c r="O6877" t="s">
        <v>23501</v>
      </c>
      <c r="P6877" t="s">
        <v>23502</v>
      </c>
      <c r="Q6877" t="s">
        <v>23503</v>
      </c>
      <c r="R6877" t="s">
        <v>23504</v>
      </c>
    </row>
    <row r="6878" spans="1:18" x14ac:dyDescent="0.3">
      <c r="A6878" t="s">
        <v>23483</v>
      </c>
      <c r="B6878" t="s">
        <v>23484</v>
      </c>
      <c r="C6878" t="s">
        <v>14</v>
      </c>
      <c r="D6878">
        <v>39.945164066799997</v>
      </c>
      <c r="E6878">
        <v>-75.179163068500003</v>
      </c>
      <c r="F6878" t="s">
        <v>23485</v>
      </c>
      <c r="G6878">
        <v>245</v>
      </c>
      <c r="H6878">
        <v>2.5</v>
      </c>
      <c r="I6878" t="s">
        <v>23505</v>
      </c>
      <c r="J6878">
        <v>4</v>
      </c>
      <c r="K6878" t="s">
        <v>23506</v>
      </c>
      <c r="L6878" t="s">
        <v>23507</v>
      </c>
    </row>
    <row r="6879" spans="1:18" x14ac:dyDescent="0.3">
      <c r="A6879" t="s">
        <v>23483</v>
      </c>
      <c r="B6879" t="s">
        <v>23484</v>
      </c>
      <c r="C6879" t="s">
        <v>14</v>
      </c>
      <c r="D6879">
        <v>39.945164066799997</v>
      </c>
      <c r="E6879">
        <v>-75.179163068500003</v>
      </c>
      <c r="F6879" t="s">
        <v>23485</v>
      </c>
      <c r="G6879">
        <v>245</v>
      </c>
      <c r="H6879">
        <v>2.5</v>
      </c>
      <c r="I6879" t="s">
        <v>23508</v>
      </c>
      <c r="J6879">
        <v>1</v>
      </c>
      <c r="K6879" t="s">
        <v>23509</v>
      </c>
      <c r="L6879" t="s">
        <v>8476</v>
      </c>
    </row>
    <row r="6880" spans="1:18" x14ac:dyDescent="0.3">
      <c r="A6880" t="s">
        <v>23483</v>
      </c>
      <c r="B6880" t="s">
        <v>23484</v>
      </c>
      <c r="C6880" t="s">
        <v>14</v>
      </c>
      <c r="D6880">
        <v>39.945164066799997</v>
      </c>
      <c r="E6880">
        <v>-75.179163068500003</v>
      </c>
      <c r="F6880" t="s">
        <v>23485</v>
      </c>
      <c r="G6880">
        <v>245</v>
      </c>
      <c r="H6880">
        <v>2.5</v>
      </c>
      <c r="I6880" t="s">
        <v>23510</v>
      </c>
      <c r="J6880">
        <v>2</v>
      </c>
      <c r="K6880" t="s">
        <v>23511</v>
      </c>
      <c r="L6880" t="s">
        <v>23512</v>
      </c>
    </row>
    <row r="6881" spans="1:15" x14ac:dyDescent="0.3">
      <c r="A6881" t="s">
        <v>23483</v>
      </c>
      <c r="B6881" t="s">
        <v>23484</v>
      </c>
      <c r="C6881" t="s">
        <v>14</v>
      </c>
      <c r="D6881">
        <v>39.945164066799997</v>
      </c>
      <c r="E6881">
        <v>-75.179163068500003</v>
      </c>
      <c r="F6881" t="s">
        <v>23485</v>
      </c>
      <c r="G6881">
        <v>245</v>
      </c>
      <c r="H6881">
        <v>2.5</v>
      </c>
      <c r="I6881" t="s">
        <v>23513</v>
      </c>
      <c r="J6881">
        <v>4</v>
      </c>
      <c r="K6881" t="s">
        <v>23514</v>
      </c>
      <c r="L6881" t="s">
        <v>23515</v>
      </c>
    </row>
    <row r="6882" spans="1:15" x14ac:dyDescent="0.3">
      <c r="A6882" t="s">
        <v>23483</v>
      </c>
      <c r="B6882" t="s">
        <v>23484</v>
      </c>
      <c r="C6882" t="s">
        <v>14</v>
      </c>
      <c r="D6882">
        <v>39.945164066799997</v>
      </c>
      <c r="E6882">
        <v>-75.179163068500003</v>
      </c>
      <c r="F6882" t="s">
        <v>23485</v>
      </c>
      <c r="G6882">
        <v>245</v>
      </c>
      <c r="H6882">
        <v>2.5</v>
      </c>
      <c r="I6882" t="s">
        <v>23516</v>
      </c>
      <c r="J6882">
        <v>1</v>
      </c>
      <c r="K6882" t="s">
        <v>23517</v>
      </c>
      <c r="L6882" t="s">
        <v>23518</v>
      </c>
      <c r="M6882" t="s">
        <v>23519</v>
      </c>
      <c r="N6882" t="s">
        <v>23520</v>
      </c>
      <c r="O6882" t="s">
        <v>23521</v>
      </c>
    </row>
    <row r="6883" spans="1:15" x14ac:dyDescent="0.3">
      <c r="A6883" t="s">
        <v>23522</v>
      </c>
      <c r="B6883" t="s">
        <v>11100</v>
      </c>
      <c r="C6883" t="s">
        <v>14</v>
      </c>
      <c r="D6883">
        <v>39.875534158400001</v>
      </c>
      <c r="E6883">
        <v>-75.238064570600002</v>
      </c>
      <c r="F6883" t="s">
        <v>23523</v>
      </c>
      <c r="G6883">
        <v>244</v>
      </c>
      <c r="H6883">
        <v>2</v>
      </c>
      <c r="I6883" t="s">
        <v>23524</v>
      </c>
      <c r="J6883">
        <v>3</v>
      </c>
      <c r="K6883" t="s">
        <v>23525</v>
      </c>
      <c r="L6883" t="s">
        <v>20550</v>
      </c>
    </row>
    <row r="6884" spans="1:15" x14ac:dyDescent="0.3">
      <c r="A6884" t="s">
        <v>23522</v>
      </c>
      <c r="B6884" t="s">
        <v>11100</v>
      </c>
      <c r="C6884" t="s">
        <v>14</v>
      </c>
      <c r="D6884">
        <v>39.875534158400001</v>
      </c>
      <c r="E6884">
        <v>-75.238064570600002</v>
      </c>
      <c r="F6884" t="s">
        <v>23523</v>
      </c>
      <c r="G6884">
        <v>244</v>
      </c>
      <c r="H6884">
        <v>2</v>
      </c>
      <c r="I6884" t="s">
        <v>23526</v>
      </c>
      <c r="J6884">
        <v>1</v>
      </c>
      <c r="K6884" t="s">
        <v>23527</v>
      </c>
      <c r="L6884" t="s">
        <v>23528</v>
      </c>
    </row>
    <row r="6885" spans="1:15" x14ac:dyDescent="0.3">
      <c r="A6885" t="s">
        <v>23522</v>
      </c>
      <c r="B6885" t="s">
        <v>11100</v>
      </c>
      <c r="C6885" t="s">
        <v>14</v>
      </c>
      <c r="D6885">
        <v>39.875534158400001</v>
      </c>
      <c r="E6885">
        <v>-75.238064570600002</v>
      </c>
      <c r="F6885" t="s">
        <v>23523</v>
      </c>
      <c r="G6885">
        <v>244</v>
      </c>
      <c r="H6885">
        <v>2</v>
      </c>
      <c r="I6885" t="s">
        <v>23529</v>
      </c>
      <c r="J6885">
        <v>2</v>
      </c>
      <c r="K6885" t="s">
        <v>23530</v>
      </c>
      <c r="L6885" t="s">
        <v>23531</v>
      </c>
    </row>
    <row r="6886" spans="1:15" x14ac:dyDescent="0.3">
      <c r="A6886" t="s">
        <v>23522</v>
      </c>
      <c r="B6886" t="s">
        <v>11100</v>
      </c>
      <c r="C6886" t="s">
        <v>14</v>
      </c>
      <c r="D6886">
        <v>39.875534158400001</v>
      </c>
      <c r="E6886">
        <v>-75.238064570600002</v>
      </c>
      <c r="F6886" t="s">
        <v>23523</v>
      </c>
      <c r="G6886">
        <v>244</v>
      </c>
      <c r="H6886">
        <v>2</v>
      </c>
      <c r="I6886" t="s">
        <v>23532</v>
      </c>
      <c r="J6886">
        <v>1</v>
      </c>
      <c r="K6886" t="s">
        <v>23533</v>
      </c>
      <c r="L6886" t="s">
        <v>23534</v>
      </c>
    </row>
    <row r="6887" spans="1:15" x14ac:dyDescent="0.3">
      <c r="A6887" t="s">
        <v>23522</v>
      </c>
      <c r="B6887" t="s">
        <v>11100</v>
      </c>
      <c r="C6887" t="s">
        <v>14</v>
      </c>
      <c r="D6887">
        <v>39.875534158400001</v>
      </c>
      <c r="E6887">
        <v>-75.238064570600002</v>
      </c>
      <c r="F6887" t="s">
        <v>23523</v>
      </c>
      <c r="G6887">
        <v>244</v>
      </c>
      <c r="H6887">
        <v>2</v>
      </c>
      <c r="I6887" t="s">
        <v>23535</v>
      </c>
      <c r="J6887">
        <v>2</v>
      </c>
      <c r="K6887" t="s">
        <v>23536</v>
      </c>
      <c r="L6887" t="s">
        <v>23537</v>
      </c>
    </row>
    <row r="6888" spans="1:15" x14ac:dyDescent="0.3">
      <c r="A6888" t="s">
        <v>23522</v>
      </c>
      <c r="B6888" t="s">
        <v>11100</v>
      </c>
      <c r="C6888" t="s">
        <v>14</v>
      </c>
      <c r="D6888">
        <v>39.875534158400001</v>
      </c>
      <c r="E6888">
        <v>-75.238064570600002</v>
      </c>
      <c r="F6888" t="s">
        <v>23523</v>
      </c>
      <c r="G6888">
        <v>244</v>
      </c>
      <c r="H6888">
        <v>2</v>
      </c>
      <c r="I6888" t="s">
        <v>23538</v>
      </c>
      <c r="J6888">
        <v>1</v>
      </c>
      <c r="K6888" t="s">
        <v>23539</v>
      </c>
      <c r="L6888" t="s">
        <v>23540</v>
      </c>
    </row>
    <row r="6889" spans="1:15" x14ac:dyDescent="0.3">
      <c r="A6889" t="s">
        <v>23522</v>
      </c>
      <c r="B6889" t="s">
        <v>11100</v>
      </c>
      <c r="C6889" t="s">
        <v>14</v>
      </c>
      <c r="D6889">
        <v>39.875534158400001</v>
      </c>
      <c r="E6889">
        <v>-75.238064570600002</v>
      </c>
      <c r="F6889" t="s">
        <v>23523</v>
      </c>
      <c r="G6889">
        <v>244</v>
      </c>
      <c r="H6889">
        <v>2</v>
      </c>
      <c r="I6889" t="s">
        <v>23541</v>
      </c>
      <c r="J6889">
        <v>1</v>
      </c>
      <c r="K6889" t="s">
        <v>23542</v>
      </c>
      <c r="L6889" t="s">
        <v>5198</v>
      </c>
    </row>
    <row r="6890" spans="1:15" x14ac:dyDescent="0.3">
      <c r="A6890" t="s">
        <v>23522</v>
      </c>
      <c r="B6890" t="s">
        <v>11100</v>
      </c>
      <c r="C6890" t="s">
        <v>14</v>
      </c>
      <c r="D6890">
        <v>39.875534158400001</v>
      </c>
      <c r="E6890">
        <v>-75.238064570600002</v>
      </c>
      <c r="F6890" t="s">
        <v>23523</v>
      </c>
      <c r="G6890">
        <v>244</v>
      </c>
      <c r="H6890">
        <v>2</v>
      </c>
      <c r="I6890" t="s">
        <v>23543</v>
      </c>
      <c r="J6890">
        <v>3</v>
      </c>
      <c r="K6890" t="s">
        <v>23544</v>
      </c>
      <c r="L6890" t="s">
        <v>23545</v>
      </c>
      <c r="M6890" t="s">
        <v>23546</v>
      </c>
    </row>
    <row r="6891" spans="1:15" x14ac:dyDescent="0.3">
      <c r="A6891" t="s">
        <v>23522</v>
      </c>
      <c r="B6891" t="s">
        <v>11100</v>
      </c>
      <c r="C6891" t="s">
        <v>14</v>
      </c>
      <c r="D6891">
        <v>39.875534158400001</v>
      </c>
      <c r="E6891">
        <v>-75.238064570600002</v>
      </c>
      <c r="F6891" t="s">
        <v>23523</v>
      </c>
      <c r="G6891">
        <v>244</v>
      </c>
      <c r="H6891">
        <v>2</v>
      </c>
      <c r="I6891" t="s">
        <v>23547</v>
      </c>
      <c r="J6891">
        <v>1</v>
      </c>
      <c r="K6891" t="s">
        <v>23548</v>
      </c>
      <c r="L6891" t="s">
        <v>23549</v>
      </c>
    </row>
    <row r="6892" spans="1:15" x14ac:dyDescent="0.3">
      <c r="A6892" t="s">
        <v>23522</v>
      </c>
      <c r="B6892" t="s">
        <v>11100</v>
      </c>
      <c r="C6892" t="s">
        <v>14</v>
      </c>
      <c r="D6892">
        <v>39.875534158400001</v>
      </c>
      <c r="E6892">
        <v>-75.238064570600002</v>
      </c>
      <c r="F6892" t="s">
        <v>23523</v>
      </c>
      <c r="G6892">
        <v>244</v>
      </c>
      <c r="H6892">
        <v>2</v>
      </c>
      <c r="I6892" t="s">
        <v>23550</v>
      </c>
      <c r="J6892">
        <v>3</v>
      </c>
      <c r="K6892" t="s">
        <v>23551</v>
      </c>
      <c r="L6892" t="s">
        <v>23552</v>
      </c>
      <c r="M6892" t="s">
        <v>23553</v>
      </c>
      <c r="N6892" t="s">
        <v>23554</v>
      </c>
    </row>
    <row r="6893" spans="1:15" x14ac:dyDescent="0.3">
      <c r="A6893" t="s">
        <v>23555</v>
      </c>
      <c r="B6893" t="s">
        <v>23556</v>
      </c>
      <c r="C6893" t="s">
        <v>14</v>
      </c>
      <c r="D6893">
        <v>39.928409524300001</v>
      </c>
      <c r="E6893">
        <v>-75.163210630400002</v>
      </c>
      <c r="F6893" t="s">
        <v>23557</v>
      </c>
      <c r="G6893">
        <v>244</v>
      </c>
      <c r="H6893">
        <v>4.5</v>
      </c>
      <c r="I6893" t="s">
        <v>23558</v>
      </c>
      <c r="J6893">
        <v>5</v>
      </c>
      <c r="K6893" t="s">
        <v>23559</v>
      </c>
      <c r="L6893" t="s">
        <v>23560</v>
      </c>
    </row>
    <row r="6894" spans="1:15" x14ac:dyDescent="0.3">
      <c r="A6894" t="s">
        <v>23555</v>
      </c>
      <c r="B6894" t="s">
        <v>23556</v>
      </c>
      <c r="C6894" t="s">
        <v>14</v>
      </c>
      <c r="D6894">
        <v>39.928409524300001</v>
      </c>
      <c r="E6894">
        <v>-75.163210630400002</v>
      </c>
      <c r="F6894" t="s">
        <v>23557</v>
      </c>
      <c r="G6894">
        <v>244</v>
      </c>
      <c r="H6894">
        <v>4.5</v>
      </c>
      <c r="I6894" t="s">
        <v>23561</v>
      </c>
      <c r="J6894">
        <v>5</v>
      </c>
      <c r="K6894" t="s">
        <v>23562</v>
      </c>
      <c r="L6894" t="s">
        <v>7949</v>
      </c>
    </row>
    <row r="6895" spans="1:15" x14ac:dyDescent="0.3">
      <c r="A6895" t="s">
        <v>23555</v>
      </c>
      <c r="B6895" t="s">
        <v>23556</v>
      </c>
      <c r="C6895" t="s">
        <v>14</v>
      </c>
      <c r="D6895">
        <v>39.928409524300001</v>
      </c>
      <c r="E6895">
        <v>-75.163210630400002</v>
      </c>
      <c r="F6895" t="s">
        <v>23557</v>
      </c>
      <c r="G6895">
        <v>244</v>
      </c>
      <c r="H6895">
        <v>4.5</v>
      </c>
      <c r="I6895" t="s">
        <v>23563</v>
      </c>
      <c r="J6895">
        <v>5</v>
      </c>
      <c r="K6895" t="s">
        <v>23564</v>
      </c>
      <c r="L6895" t="s">
        <v>23565</v>
      </c>
    </row>
    <row r="6896" spans="1:15" x14ac:dyDescent="0.3">
      <c r="A6896" t="s">
        <v>23555</v>
      </c>
      <c r="B6896" t="s">
        <v>23556</v>
      </c>
      <c r="C6896" t="s">
        <v>14</v>
      </c>
      <c r="D6896">
        <v>39.928409524300001</v>
      </c>
      <c r="E6896">
        <v>-75.163210630400002</v>
      </c>
      <c r="F6896" t="s">
        <v>23557</v>
      </c>
      <c r="G6896">
        <v>244</v>
      </c>
      <c r="H6896">
        <v>4.5</v>
      </c>
      <c r="I6896" t="s">
        <v>23566</v>
      </c>
      <c r="J6896">
        <v>5</v>
      </c>
      <c r="K6896" t="s">
        <v>23567</v>
      </c>
      <c r="L6896" t="s">
        <v>23568</v>
      </c>
    </row>
    <row r="6897" spans="1:12" x14ac:dyDescent="0.3">
      <c r="A6897" t="s">
        <v>23555</v>
      </c>
      <c r="B6897" t="s">
        <v>23556</v>
      </c>
      <c r="C6897" t="s">
        <v>14</v>
      </c>
      <c r="D6897">
        <v>39.928409524300001</v>
      </c>
      <c r="E6897">
        <v>-75.163210630400002</v>
      </c>
      <c r="F6897" t="s">
        <v>23557</v>
      </c>
      <c r="G6897">
        <v>244</v>
      </c>
      <c r="H6897">
        <v>4.5</v>
      </c>
      <c r="I6897" t="s">
        <v>23569</v>
      </c>
      <c r="J6897">
        <v>5</v>
      </c>
      <c r="K6897" t="s">
        <v>23570</v>
      </c>
      <c r="L6897" t="s">
        <v>23571</v>
      </c>
    </row>
    <row r="6898" spans="1:12" x14ac:dyDescent="0.3">
      <c r="A6898" t="s">
        <v>23555</v>
      </c>
      <c r="B6898" t="s">
        <v>23556</v>
      </c>
      <c r="C6898" t="s">
        <v>14</v>
      </c>
      <c r="D6898">
        <v>39.928409524300001</v>
      </c>
      <c r="E6898">
        <v>-75.163210630400002</v>
      </c>
      <c r="F6898" t="s">
        <v>23557</v>
      </c>
      <c r="G6898">
        <v>244</v>
      </c>
      <c r="H6898">
        <v>4.5</v>
      </c>
      <c r="I6898" t="s">
        <v>23572</v>
      </c>
      <c r="J6898">
        <v>5</v>
      </c>
      <c r="K6898" t="s">
        <v>23573</v>
      </c>
      <c r="L6898" t="s">
        <v>8835</v>
      </c>
    </row>
    <row r="6899" spans="1:12" x14ac:dyDescent="0.3">
      <c r="A6899" t="s">
        <v>23555</v>
      </c>
      <c r="B6899" t="s">
        <v>23556</v>
      </c>
      <c r="C6899" t="s">
        <v>14</v>
      </c>
      <c r="D6899">
        <v>39.928409524300001</v>
      </c>
      <c r="E6899">
        <v>-75.163210630400002</v>
      </c>
      <c r="F6899" t="s">
        <v>23557</v>
      </c>
      <c r="G6899">
        <v>244</v>
      </c>
      <c r="H6899">
        <v>4.5</v>
      </c>
      <c r="I6899" t="s">
        <v>23574</v>
      </c>
      <c r="J6899">
        <v>5</v>
      </c>
      <c r="K6899" t="s">
        <v>23575</v>
      </c>
      <c r="L6899" t="s">
        <v>23576</v>
      </c>
    </row>
    <row r="6900" spans="1:12" x14ac:dyDescent="0.3">
      <c r="A6900" t="s">
        <v>23555</v>
      </c>
      <c r="B6900" t="s">
        <v>23556</v>
      </c>
      <c r="C6900" t="s">
        <v>14</v>
      </c>
      <c r="D6900">
        <v>39.928409524300001</v>
      </c>
      <c r="E6900">
        <v>-75.163210630400002</v>
      </c>
      <c r="F6900" t="s">
        <v>23557</v>
      </c>
      <c r="G6900">
        <v>244</v>
      </c>
      <c r="H6900">
        <v>4.5</v>
      </c>
      <c r="I6900" t="s">
        <v>23577</v>
      </c>
      <c r="J6900">
        <v>5</v>
      </c>
      <c r="K6900" t="s">
        <v>23578</v>
      </c>
      <c r="L6900" t="s">
        <v>23579</v>
      </c>
    </row>
    <row r="6901" spans="1:12" x14ac:dyDescent="0.3">
      <c r="A6901" t="s">
        <v>23555</v>
      </c>
      <c r="B6901" t="s">
        <v>23556</v>
      </c>
      <c r="C6901" t="s">
        <v>14</v>
      </c>
      <c r="D6901">
        <v>39.928409524300001</v>
      </c>
      <c r="E6901">
        <v>-75.163210630400002</v>
      </c>
      <c r="F6901" t="s">
        <v>23557</v>
      </c>
      <c r="G6901">
        <v>244</v>
      </c>
      <c r="H6901">
        <v>4.5</v>
      </c>
      <c r="I6901" t="s">
        <v>23580</v>
      </c>
      <c r="J6901">
        <v>5</v>
      </c>
      <c r="K6901" t="s">
        <v>23581</v>
      </c>
      <c r="L6901" t="s">
        <v>23582</v>
      </c>
    </row>
    <row r="6902" spans="1:12" x14ac:dyDescent="0.3">
      <c r="A6902" t="s">
        <v>23555</v>
      </c>
      <c r="B6902" t="s">
        <v>23556</v>
      </c>
      <c r="C6902" t="s">
        <v>14</v>
      </c>
      <c r="D6902">
        <v>39.928409524300001</v>
      </c>
      <c r="E6902">
        <v>-75.163210630400002</v>
      </c>
      <c r="F6902" t="s">
        <v>23557</v>
      </c>
      <c r="G6902">
        <v>244</v>
      </c>
      <c r="H6902">
        <v>4.5</v>
      </c>
      <c r="I6902" t="s">
        <v>23583</v>
      </c>
      <c r="J6902">
        <v>5</v>
      </c>
      <c r="K6902" t="s">
        <v>23584</v>
      </c>
      <c r="L6902" t="s">
        <v>23585</v>
      </c>
    </row>
    <row r="6903" spans="1:12" x14ac:dyDescent="0.3">
      <c r="A6903" t="s">
        <v>23586</v>
      </c>
      <c r="B6903" t="s">
        <v>23587</v>
      </c>
      <c r="C6903" t="s">
        <v>14</v>
      </c>
      <c r="D6903">
        <v>39.968480999999997</v>
      </c>
      <c r="E6903">
        <v>-75.176917000000003</v>
      </c>
      <c r="F6903" t="s">
        <v>23588</v>
      </c>
      <c r="G6903">
        <v>244</v>
      </c>
      <c r="H6903">
        <v>4</v>
      </c>
      <c r="I6903" t="s">
        <v>23589</v>
      </c>
      <c r="J6903">
        <v>4</v>
      </c>
      <c r="K6903" t="s">
        <v>23590</v>
      </c>
      <c r="L6903" t="s">
        <v>23591</v>
      </c>
    </row>
    <row r="6904" spans="1:12" x14ac:dyDescent="0.3">
      <c r="A6904" t="s">
        <v>23586</v>
      </c>
      <c r="B6904" t="s">
        <v>23587</v>
      </c>
      <c r="C6904" t="s">
        <v>14</v>
      </c>
      <c r="D6904">
        <v>39.968480999999997</v>
      </c>
      <c r="E6904">
        <v>-75.176917000000003</v>
      </c>
      <c r="F6904" t="s">
        <v>23588</v>
      </c>
      <c r="G6904">
        <v>244</v>
      </c>
      <c r="H6904">
        <v>4</v>
      </c>
      <c r="I6904" t="s">
        <v>23592</v>
      </c>
      <c r="J6904">
        <v>3</v>
      </c>
      <c r="K6904" t="s">
        <v>23593</v>
      </c>
      <c r="L6904" t="s">
        <v>23594</v>
      </c>
    </row>
    <row r="6905" spans="1:12" x14ac:dyDescent="0.3">
      <c r="A6905" t="s">
        <v>23586</v>
      </c>
      <c r="B6905" t="s">
        <v>23587</v>
      </c>
      <c r="C6905" t="s">
        <v>14</v>
      </c>
      <c r="D6905">
        <v>39.968480999999997</v>
      </c>
      <c r="E6905">
        <v>-75.176917000000003</v>
      </c>
      <c r="F6905" t="s">
        <v>23588</v>
      </c>
      <c r="G6905">
        <v>244</v>
      </c>
      <c r="H6905">
        <v>4</v>
      </c>
      <c r="I6905" t="s">
        <v>23595</v>
      </c>
      <c r="J6905">
        <v>5</v>
      </c>
      <c r="K6905" t="s">
        <v>23596</v>
      </c>
      <c r="L6905" t="s">
        <v>7942</v>
      </c>
    </row>
    <row r="6906" spans="1:12" x14ac:dyDescent="0.3">
      <c r="A6906" t="s">
        <v>23586</v>
      </c>
      <c r="B6906" t="s">
        <v>23587</v>
      </c>
      <c r="C6906" t="s">
        <v>14</v>
      </c>
      <c r="D6906">
        <v>39.968480999999997</v>
      </c>
      <c r="E6906">
        <v>-75.176917000000003</v>
      </c>
      <c r="F6906" t="s">
        <v>23588</v>
      </c>
      <c r="G6906">
        <v>244</v>
      </c>
      <c r="H6906">
        <v>4</v>
      </c>
      <c r="I6906" t="s">
        <v>23597</v>
      </c>
      <c r="J6906">
        <v>4</v>
      </c>
      <c r="L6906" t="s">
        <v>23598</v>
      </c>
    </row>
    <row r="6907" spans="1:12" x14ac:dyDescent="0.3">
      <c r="A6907" t="s">
        <v>23586</v>
      </c>
      <c r="B6907" t="s">
        <v>23587</v>
      </c>
      <c r="C6907" t="s">
        <v>14</v>
      </c>
      <c r="D6907">
        <v>39.968480999999997</v>
      </c>
      <c r="E6907">
        <v>-75.176917000000003</v>
      </c>
      <c r="F6907" t="s">
        <v>23588</v>
      </c>
      <c r="G6907">
        <v>244</v>
      </c>
      <c r="H6907">
        <v>4</v>
      </c>
      <c r="I6907" t="s">
        <v>23599</v>
      </c>
      <c r="J6907">
        <v>4</v>
      </c>
      <c r="K6907" t="s">
        <v>23600</v>
      </c>
      <c r="L6907" t="s">
        <v>262</v>
      </c>
    </row>
    <row r="6908" spans="1:12" x14ac:dyDescent="0.3">
      <c r="A6908" t="s">
        <v>23586</v>
      </c>
      <c r="B6908" t="s">
        <v>23587</v>
      </c>
      <c r="C6908" t="s">
        <v>14</v>
      </c>
      <c r="D6908">
        <v>39.968480999999997</v>
      </c>
      <c r="E6908">
        <v>-75.176917000000003</v>
      </c>
      <c r="F6908" t="s">
        <v>23588</v>
      </c>
      <c r="G6908">
        <v>244</v>
      </c>
      <c r="H6908">
        <v>4</v>
      </c>
      <c r="I6908" t="s">
        <v>23601</v>
      </c>
      <c r="J6908">
        <v>1</v>
      </c>
      <c r="K6908" t="s">
        <v>23602</v>
      </c>
      <c r="L6908" t="s">
        <v>23603</v>
      </c>
    </row>
    <row r="6909" spans="1:12" x14ac:dyDescent="0.3">
      <c r="A6909" t="s">
        <v>23586</v>
      </c>
      <c r="B6909" t="s">
        <v>23587</v>
      </c>
      <c r="C6909" t="s">
        <v>14</v>
      </c>
      <c r="D6909">
        <v>39.968480999999997</v>
      </c>
      <c r="E6909">
        <v>-75.176917000000003</v>
      </c>
      <c r="F6909" t="s">
        <v>23588</v>
      </c>
      <c r="G6909">
        <v>244</v>
      </c>
      <c r="H6909">
        <v>4</v>
      </c>
      <c r="I6909" t="s">
        <v>23604</v>
      </c>
      <c r="J6909">
        <v>2</v>
      </c>
      <c r="K6909" t="s">
        <v>23605</v>
      </c>
      <c r="L6909" t="s">
        <v>19950</v>
      </c>
    </row>
    <row r="6910" spans="1:12" x14ac:dyDescent="0.3">
      <c r="A6910" t="s">
        <v>23586</v>
      </c>
      <c r="B6910" t="s">
        <v>23587</v>
      </c>
      <c r="C6910" t="s">
        <v>14</v>
      </c>
      <c r="D6910">
        <v>39.968480999999997</v>
      </c>
      <c r="E6910">
        <v>-75.176917000000003</v>
      </c>
      <c r="F6910" t="s">
        <v>23588</v>
      </c>
      <c r="G6910">
        <v>244</v>
      </c>
      <c r="H6910">
        <v>4</v>
      </c>
      <c r="I6910" t="s">
        <v>23606</v>
      </c>
      <c r="J6910">
        <v>5</v>
      </c>
      <c r="K6910" t="s">
        <v>23607</v>
      </c>
      <c r="L6910" t="s">
        <v>23608</v>
      </c>
    </row>
    <row r="6911" spans="1:12" x14ac:dyDescent="0.3">
      <c r="A6911" t="s">
        <v>23586</v>
      </c>
      <c r="B6911" t="s">
        <v>23587</v>
      </c>
      <c r="C6911" t="s">
        <v>14</v>
      </c>
      <c r="D6911">
        <v>39.968480999999997</v>
      </c>
      <c r="E6911">
        <v>-75.176917000000003</v>
      </c>
      <c r="F6911" t="s">
        <v>23588</v>
      </c>
      <c r="G6911">
        <v>244</v>
      </c>
      <c r="H6911">
        <v>4</v>
      </c>
      <c r="I6911" t="s">
        <v>23609</v>
      </c>
      <c r="J6911">
        <v>4</v>
      </c>
      <c r="K6911" t="s">
        <v>23610</v>
      </c>
      <c r="L6911" t="s">
        <v>980</v>
      </c>
    </row>
    <row r="6912" spans="1:12" x14ac:dyDescent="0.3">
      <c r="A6912" t="s">
        <v>23586</v>
      </c>
      <c r="B6912" t="s">
        <v>23587</v>
      </c>
      <c r="C6912" t="s">
        <v>14</v>
      </c>
      <c r="D6912">
        <v>39.968480999999997</v>
      </c>
      <c r="E6912">
        <v>-75.176917000000003</v>
      </c>
      <c r="F6912" t="s">
        <v>23588</v>
      </c>
      <c r="G6912">
        <v>244</v>
      </c>
      <c r="H6912">
        <v>4</v>
      </c>
      <c r="I6912" t="s">
        <v>23611</v>
      </c>
      <c r="J6912">
        <v>1</v>
      </c>
      <c r="K6912" t="s">
        <v>23612</v>
      </c>
      <c r="L6912" t="s">
        <v>23613</v>
      </c>
    </row>
    <row r="6913" spans="1:12" x14ac:dyDescent="0.3">
      <c r="A6913" t="s">
        <v>23614</v>
      </c>
      <c r="B6913" t="s">
        <v>23615</v>
      </c>
      <c r="C6913" t="s">
        <v>14</v>
      </c>
      <c r="D6913">
        <v>39.951934710700002</v>
      </c>
      <c r="E6913">
        <v>-75.175681212699999</v>
      </c>
      <c r="F6913" t="s">
        <v>23616</v>
      </c>
      <c r="G6913">
        <v>243</v>
      </c>
      <c r="H6913">
        <v>3.5</v>
      </c>
      <c r="I6913" t="s">
        <v>23617</v>
      </c>
      <c r="J6913">
        <v>4</v>
      </c>
      <c r="K6913" t="s">
        <v>23618</v>
      </c>
      <c r="L6913" t="s">
        <v>7449</v>
      </c>
    </row>
    <row r="6914" spans="1:12" x14ac:dyDescent="0.3">
      <c r="A6914" t="s">
        <v>23614</v>
      </c>
      <c r="B6914" t="s">
        <v>23615</v>
      </c>
      <c r="C6914" t="s">
        <v>14</v>
      </c>
      <c r="D6914">
        <v>39.951934710700002</v>
      </c>
      <c r="E6914">
        <v>-75.175681212699999</v>
      </c>
      <c r="F6914" t="s">
        <v>23616</v>
      </c>
      <c r="G6914">
        <v>243</v>
      </c>
      <c r="H6914">
        <v>3.5</v>
      </c>
      <c r="I6914" t="s">
        <v>23619</v>
      </c>
      <c r="J6914">
        <v>4</v>
      </c>
      <c r="K6914" t="s">
        <v>23620</v>
      </c>
      <c r="L6914" t="s">
        <v>23621</v>
      </c>
    </row>
    <row r="6915" spans="1:12" x14ac:dyDescent="0.3">
      <c r="A6915" t="s">
        <v>23614</v>
      </c>
      <c r="B6915" t="s">
        <v>23615</v>
      </c>
      <c r="C6915" t="s">
        <v>14</v>
      </c>
      <c r="D6915">
        <v>39.951934710700002</v>
      </c>
      <c r="E6915">
        <v>-75.175681212699999</v>
      </c>
      <c r="F6915" t="s">
        <v>23616</v>
      </c>
      <c r="G6915">
        <v>243</v>
      </c>
      <c r="H6915">
        <v>3.5</v>
      </c>
      <c r="I6915" t="s">
        <v>23622</v>
      </c>
      <c r="J6915">
        <v>5</v>
      </c>
      <c r="L6915" t="s">
        <v>23623</v>
      </c>
    </row>
    <row r="6916" spans="1:12" x14ac:dyDescent="0.3">
      <c r="A6916" t="s">
        <v>23614</v>
      </c>
      <c r="B6916" t="s">
        <v>23615</v>
      </c>
      <c r="C6916" t="s">
        <v>14</v>
      </c>
      <c r="D6916">
        <v>39.951934710700002</v>
      </c>
      <c r="E6916">
        <v>-75.175681212699999</v>
      </c>
      <c r="F6916" t="s">
        <v>23616</v>
      </c>
      <c r="G6916">
        <v>243</v>
      </c>
      <c r="H6916">
        <v>3.5</v>
      </c>
      <c r="I6916" t="s">
        <v>23624</v>
      </c>
      <c r="J6916">
        <v>4</v>
      </c>
      <c r="K6916" t="s">
        <v>23625</v>
      </c>
      <c r="L6916" t="s">
        <v>7256</v>
      </c>
    </row>
    <row r="6917" spans="1:12" x14ac:dyDescent="0.3">
      <c r="A6917" t="s">
        <v>23614</v>
      </c>
      <c r="B6917" t="s">
        <v>23615</v>
      </c>
      <c r="C6917" t="s">
        <v>14</v>
      </c>
      <c r="D6917">
        <v>39.951934710700002</v>
      </c>
      <c r="E6917">
        <v>-75.175681212699999</v>
      </c>
      <c r="F6917" t="s">
        <v>23616</v>
      </c>
      <c r="G6917">
        <v>243</v>
      </c>
      <c r="H6917">
        <v>3.5</v>
      </c>
      <c r="I6917" t="s">
        <v>23626</v>
      </c>
      <c r="J6917">
        <v>4</v>
      </c>
      <c r="K6917" t="s">
        <v>23627</v>
      </c>
      <c r="L6917" t="s">
        <v>15405</v>
      </c>
    </row>
    <row r="6918" spans="1:12" x14ac:dyDescent="0.3">
      <c r="A6918" t="s">
        <v>23614</v>
      </c>
      <c r="B6918" t="s">
        <v>23615</v>
      </c>
      <c r="C6918" t="s">
        <v>14</v>
      </c>
      <c r="D6918">
        <v>39.951934710700002</v>
      </c>
      <c r="E6918">
        <v>-75.175681212699999</v>
      </c>
      <c r="F6918" t="s">
        <v>23616</v>
      </c>
      <c r="G6918">
        <v>243</v>
      </c>
      <c r="H6918">
        <v>3.5</v>
      </c>
      <c r="I6918" t="s">
        <v>23628</v>
      </c>
      <c r="J6918">
        <v>4</v>
      </c>
      <c r="K6918" t="s">
        <v>23629</v>
      </c>
      <c r="L6918" t="s">
        <v>23630</v>
      </c>
    </row>
    <row r="6919" spans="1:12" x14ac:dyDescent="0.3">
      <c r="A6919" t="s">
        <v>23614</v>
      </c>
      <c r="B6919" t="s">
        <v>23615</v>
      </c>
      <c r="C6919" t="s">
        <v>14</v>
      </c>
      <c r="D6919">
        <v>39.951934710700002</v>
      </c>
      <c r="E6919">
        <v>-75.175681212699999</v>
      </c>
      <c r="F6919" t="s">
        <v>23616</v>
      </c>
      <c r="G6919">
        <v>243</v>
      </c>
      <c r="H6919">
        <v>3.5</v>
      </c>
      <c r="I6919" t="s">
        <v>23631</v>
      </c>
      <c r="J6919">
        <v>4</v>
      </c>
      <c r="K6919" t="s">
        <v>23632</v>
      </c>
      <c r="L6919" t="s">
        <v>7449</v>
      </c>
    </row>
    <row r="6920" spans="1:12" x14ac:dyDescent="0.3">
      <c r="A6920" t="s">
        <v>23614</v>
      </c>
      <c r="B6920" t="s">
        <v>23615</v>
      </c>
      <c r="C6920" t="s">
        <v>14</v>
      </c>
      <c r="D6920">
        <v>39.951934710700002</v>
      </c>
      <c r="E6920">
        <v>-75.175681212699999</v>
      </c>
      <c r="F6920" t="s">
        <v>23616</v>
      </c>
      <c r="G6920">
        <v>243</v>
      </c>
      <c r="H6920">
        <v>3.5</v>
      </c>
      <c r="I6920" t="s">
        <v>23633</v>
      </c>
      <c r="J6920">
        <v>4</v>
      </c>
      <c r="K6920" t="s">
        <v>23634</v>
      </c>
      <c r="L6920" t="s">
        <v>23635</v>
      </c>
    </row>
    <row r="6921" spans="1:12" x14ac:dyDescent="0.3">
      <c r="A6921" t="s">
        <v>23614</v>
      </c>
      <c r="B6921" t="s">
        <v>23615</v>
      </c>
      <c r="C6921" t="s">
        <v>14</v>
      </c>
      <c r="D6921">
        <v>39.951934710700002</v>
      </c>
      <c r="E6921">
        <v>-75.175681212699999</v>
      </c>
      <c r="F6921" t="s">
        <v>23616</v>
      </c>
      <c r="G6921">
        <v>243</v>
      </c>
      <c r="H6921">
        <v>3.5</v>
      </c>
      <c r="I6921" t="e">
        <f>-SdD_Ld-jtP2bd-AjJBuVQ</f>
        <v>#NAME?</v>
      </c>
      <c r="J6921">
        <v>5</v>
      </c>
      <c r="K6921" t="s">
        <v>23636</v>
      </c>
      <c r="L6921" t="s">
        <v>23637</v>
      </c>
    </row>
    <row r="6922" spans="1:12" x14ac:dyDescent="0.3">
      <c r="A6922" t="s">
        <v>23614</v>
      </c>
      <c r="B6922" t="s">
        <v>23615</v>
      </c>
      <c r="C6922" t="s">
        <v>14</v>
      </c>
      <c r="D6922">
        <v>39.951934710700002</v>
      </c>
      <c r="E6922">
        <v>-75.175681212699999</v>
      </c>
      <c r="F6922" t="s">
        <v>23616</v>
      </c>
      <c r="G6922">
        <v>243</v>
      </c>
      <c r="H6922">
        <v>3.5</v>
      </c>
      <c r="I6922" t="s">
        <v>23638</v>
      </c>
      <c r="J6922">
        <v>2</v>
      </c>
      <c r="K6922" t="s">
        <v>23639</v>
      </c>
      <c r="L6922" t="s">
        <v>23640</v>
      </c>
    </row>
    <row r="6923" spans="1:12" x14ac:dyDescent="0.3">
      <c r="A6923" t="s">
        <v>23641</v>
      </c>
      <c r="B6923" t="s">
        <v>23642</v>
      </c>
      <c r="C6923" t="s">
        <v>14</v>
      </c>
      <c r="D6923">
        <v>39.944011600000003</v>
      </c>
      <c r="E6923">
        <v>-75.168992500000002</v>
      </c>
      <c r="F6923" t="s">
        <v>23643</v>
      </c>
      <c r="G6923">
        <v>243</v>
      </c>
      <c r="H6923">
        <v>3.5</v>
      </c>
      <c r="I6923" t="s">
        <v>23644</v>
      </c>
      <c r="J6923">
        <v>3</v>
      </c>
      <c r="K6923" t="s">
        <v>23645</v>
      </c>
      <c r="L6923" t="s">
        <v>5942</v>
      </c>
    </row>
    <row r="6924" spans="1:12" x14ac:dyDescent="0.3">
      <c r="A6924" t="s">
        <v>23641</v>
      </c>
      <c r="B6924" t="s">
        <v>23642</v>
      </c>
      <c r="C6924" t="s">
        <v>14</v>
      </c>
      <c r="D6924">
        <v>39.944011600000003</v>
      </c>
      <c r="E6924">
        <v>-75.168992500000002</v>
      </c>
      <c r="F6924" t="s">
        <v>23643</v>
      </c>
      <c r="G6924">
        <v>243</v>
      </c>
      <c r="H6924">
        <v>3.5</v>
      </c>
      <c r="I6924" t="s">
        <v>23646</v>
      </c>
      <c r="J6924">
        <v>5</v>
      </c>
      <c r="K6924" t="s">
        <v>23647</v>
      </c>
      <c r="L6924" t="s">
        <v>23648</v>
      </c>
    </row>
    <row r="6925" spans="1:12" x14ac:dyDescent="0.3">
      <c r="A6925" t="s">
        <v>23641</v>
      </c>
      <c r="B6925" t="s">
        <v>23642</v>
      </c>
      <c r="C6925" t="s">
        <v>14</v>
      </c>
      <c r="D6925">
        <v>39.944011600000003</v>
      </c>
      <c r="E6925">
        <v>-75.168992500000002</v>
      </c>
      <c r="F6925" t="s">
        <v>23643</v>
      </c>
      <c r="G6925">
        <v>243</v>
      </c>
      <c r="H6925">
        <v>3.5</v>
      </c>
      <c r="I6925" t="s">
        <v>23649</v>
      </c>
      <c r="J6925">
        <v>1</v>
      </c>
      <c r="K6925" t="s">
        <v>23650</v>
      </c>
      <c r="L6925" t="s">
        <v>23651</v>
      </c>
    </row>
    <row r="6926" spans="1:12" x14ac:dyDescent="0.3">
      <c r="A6926" t="s">
        <v>23641</v>
      </c>
      <c r="B6926" t="s">
        <v>23642</v>
      </c>
      <c r="C6926" t="s">
        <v>14</v>
      </c>
      <c r="D6926">
        <v>39.944011600000003</v>
      </c>
      <c r="E6926">
        <v>-75.168992500000002</v>
      </c>
      <c r="F6926" t="s">
        <v>23643</v>
      </c>
      <c r="G6926">
        <v>243</v>
      </c>
      <c r="H6926">
        <v>3.5</v>
      </c>
      <c r="I6926" t="s">
        <v>23652</v>
      </c>
      <c r="J6926">
        <v>4</v>
      </c>
      <c r="K6926" t="s">
        <v>23653</v>
      </c>
      <c r="L6926" t="s">
        <v>23654</v>
      </c>
    </row>
    <row r="6927" spans="1:12" x14ac:dyDescent="0.3">
      <c r="A6927" t="s">
        <v>23641</v>
      </c>
      <c r="B6927" t="s">
        <v>23642</v>
      </c>
      <c r="C6927" t="s">
        <v>14</v>
      </c>
      <c r="D6927">
        <v>39.944011600000003</v>
      </c>
      <c r="E6927">
        <v>-75.168992500000002</v>
      </c>
      <c r="F6927" t="s">
        <v>23643</v>
      </c>
      <c r="G6927">
        <v>243</v>
      </c>
      <c r="H6927">
        <v>3.5</v>
      </c>
      <c r="I6927" t="s">
        <v>23655</v>
      </c>
      <c r="J6927">
        <v>3</v>
      </c>
      <c r="K6927" t="s">
        <v>23656</v>
      </c>
      <c r="L6927" t="s">
        <v>23657</v>
      </c>
    </row>
    <row r="6928" spans="1:12" x14ac:dyDescent="0.3">
      <c r="A6928" t="s">
        <v>23641</v>
      </c>
      <c r="B6928" t="s">
        <v>23642</v>
      </c>
      <c r="C6928" t="s">
        <v>14</v>
      </c>
      <c r="D6928">
        <v>39.944011600000003</v>
      </c>
      <c r="E6928">
        <v>-75.168992500000002</v>
      </c>
      <c r="F6928" t="s">
        <v>23643</v>
      </c>
      <c r="G6928">
        <v>243</v>
      </c>
      <c r="H6928">
        <v>3.5</v>
      </c>
      <c r="I6928" t="s">
        <v>23658</v>
      </c>
      <c r="J6928">
        <v>3</v>
      </c>
      <c r="L6928" t="s">
        <v>23659</v>
      </c>
    </row>
    <row r="6929" spans="1:25" x14ac:dyDescent="0.3">
      <c r="A6929" t="s">
        <v>23641</v>
      </c>
      <c r="B6929" t="s">
        <v>23642</v>
      </c>
      <c r="C6929" t="s">
        <v>14</v>
      </c>
      <c r="D6929">
        <v>39.944011600000003</v>
      </c>
      <c r="E6929">
        <v>-75.168992500000002</v>
      </c>
      <c r="F6929" t="s">
        <v>23643</v>
      </c>
      <c r="G6929">
        <v>243</v>
      </c>
      <c r="H6929">
        <v>3.5</v>
      </c>
      <c r="I6929" t="s">
        <v>23660</v>
      </c>
      <c r="J6929">
        <v>4</v>
      </c>
      <c r="K6929" t="s">
        <v>23661</v>
      </c>
      <c r="L6929" t="s">
        <v>23662</v>
      </c>
      <c r="M6929" t="s">
        <v>23663</v>
      </c>
    </row>
    <row r="6930" spans="1:25" x14ac:dyDescent="0.3">
      <c r="A6930" t="s">
        <v>23641</v>
      </c>
      <c r="B6930" t="s">
        <v>23642</v>
      </c>
      <c r="C6930" t="s">
        <v>14</v>
      </c>
      <c r="D6930">
        <v>39.944011600000003</v>
      </c>
      <c r="E6930">
        <v>-75.168992500000002</v>
      </c>
      <c r="F6930" t="s">
        <v>23643</v>
      </c>
      <c r="G6930">
        <v>243</v>
      </c>
      <c r="H6930">
        <v>3.5</v>
      </c>
      <c r="I6930" t="s">
        <v>23664</v>
      </c>
      <c r="J6930">
        <v>2</v>
      </c>
      <c r="K6930" t="s">
        <v>23665</v>
      </c>
      <c r="L6930" t="s">
        <v>23666</v>
      </c>
      <c r="M6930" t="s">
        <v>23667</v>
      </c>
      <c r="N6930" t="s">
        <v>23668</v>
      </c>
    </row>
    <row r="6931" spans="1:25" x14ac:dyDescent="0.3">
      <c r="A6931" t="s">
        <v>23641</v>
      </c>
      <c r="B6931" t="s">
        <v>23642</v>
      </c>
      <c r="C6931" t="s">
        <v>14</v>
      </c>
      <c r="D6931">
        <v>39.944011600000003</v>
      </c>
      <c r="E6931">
        <v>-75.168992500000002</v>
      </c>
      <c r="F6931" t="s">
        <v>23643</v>
      </c>
      <c r="G6931">
        <v>243</v>
      </c>
      <c r="H6931">
        <v>3.5</v>
      </c>
      <c r="I6931" t="s">
        <v>23669</v>
      </c>
      <c r="J6931">
        <v>5</v>
      </c>
      <c r="K6931" t="s">
        <v>23670</v>
      </c>
      <c r="L6931" t="s">
        <v>23671</v>
      </c>
    </row>
    <row r="6932" spans="1:25" x14ac:dyDescent="0.3">
      <c r="A6932" t="s">
        <v>23641</v>
      </c>
      <c r="B6932" t="s">
        <v>23642</v>
      </c>
      <c r="C6932" t="s">
        <v>14</v>
      </c>
      <c r="D6932">
        <v>39.944011600000003</v>
      </c>
      <c r="E6932">
        <v>-75.168992500000002</v>
      </c>
      <c r="F6932" t="s">
        <v>23643</v>
      </c>
      <c r="G6932">
        <v>243</v>
      </c>
      <c r="H6932">
        <v>3.5</v>
      </c>
      <c r="I6932" t="s">
        <v>23672</v>
      </c>
      <c r="J6932">
        <v>2</v>
      </c>
      <c r="K6932" t="s">
        <v>23673</v>
      </c>
      <c r="L6932" t="s">
        <v>23674</v>
      </c>
    </row>
    <row r="6933" spans="1:25" x14ac:dyDescent="0.3">
      <c r="A6933" t="s">
        <v>23675</v>
      </c>
      <c r="B6933" t="s">
        <v>23676</v>
      </c>
      <c r="C6933" t="s">
        <v>14</v>
      </c>
      <c r="D6933">
        <v>39.961863800000003</v>
      </c>
      <c r="E6933">
        <v>-75.155661300000006</v>
      </c>
      <c r="F6933" t="s">
        <v>23677</v>
      </c>
      <c r="G6933">
        <v>243</v>
      </c>
      <c r="H6933">
        <v>3.5</v>
      </c>
      <c r="I6933" t="s">
        <v>23678</v>
      </c>
      <c r="J6933">
        <v>5</v>
      </c>
      <c r="K6933" t="s">
        <v>23679</v>
      </c>
      <c r="L6933" t="s">
        <v>23680</v>
      </c>
    </row>
    <row r="6934" spans="1:25" x14ac:dyDescent="0.3">
      <c r="A6934" t="s">
        <v>23675</v>
      </c>
      <c r="B6934" t="s">
        <v>23676</v>
      </c>
      <c r="C6934" t="s">
        <v>14</v>
      </c>
      <c r="D6934">
        <v>39.961863800000003</v>
      </c>
      <c r="E6934">
        <v>-75.155661300000006</v>
      </c>
      <c r="F6934" t="s">
        <v>23677</v>
      </c>
      <c r="G6934">
        <v>243</v>
      </c>
      <c r="H6934">
        <v>3.5</v>
      </c>
      <c r="I6934" t="s">
        <v>23681</v>
      </c>
      <c r="J6934">
        <v>2</v>
      </c>
      <c r="K6934" t="s">
        <v>23682</v>
      </c>
      <c r="L6934" t="s">
        <v>23683</v>
      </c>
    </row>
    <row r="6935" spans="1:25" x14ac:dyDescent="0.3">
      <c r="A6935" t="s">
        <v>23675</v>
      </c>
      <c r="B6935" t="s">
        <v>23676</v>
      </c>
      <c r="C6935" t="s">
        <v>14</v>
      </c>
      <c r="D6935">
        <v>39.961863800000003</v>
      </c>
      <c r="E6935">
        <v>-75.155661300000006</v>
      </c>
      <c r="F6935" t="s">
        <v>23677</v>
      </c>
      <c r="G6935">
        <v>243</v>
      </c>
      <c r="H6935">
        <v>3.5</v>
      </c>
      <c r="I6935" t="s">
        <v>23684</v>
      </c>
      <c r="J6935">
        <v>1</v>
      </c>
      <c r="K6935" t="s">
        <v>23685</v>
      </c>
      <c r="L6935" t="s">
        <v>23686</v>
      </c>
      <c r="M6935" t="s">
        <v>23687</v>
      </c>
      <c r="N6935" t="s">
        <v>23688</v>
      </c>
      <c r="O6935" t="s">
        <v>23689</v>
      </c>
      <c r="P6935" t="s">
        <v>23690</v>
      </c>
      <c r="Q6935" t="s">
        <v>23691</v>
      </c>
      <c r="R6935" t="s">
        <v>23692</v>
      </c>
      <c r="S6935" t="s">
        <v>23693</v>
      </c>
      <c r="T6935" t="s">
        <v>23694</v>
      </c>
      <c r="U6935" t="s">
        <v>23695</v>
      </c>
      <c r="V6935" t="s">
        <v>23696</v>
      </c>
      <c r="W6935" t="s">
        <v>23697</v>
      </c>
      <c r="X6935" t="s">
        <v>23698</v>
      </c>
      <c r="Y6935" t="s">
        <v>23699</v>
      </c>
    </row>
    <row r="6936" spans="1:25" x14ac:dyDescent="0.3">
      <c r="A6936" t="s">
        <v>23675</v>
      </c>
      <c r="B6936" t="s">
        <v>23676</v>
      </c>
      <c r="C6936" t="s">
        <v>14</v>
      </c>
      <c r="D6936">
        <v>39.961863800000003</v>
      </c>
      <c r="E6936">
        <v>-75.155661300000006</v>
      </c>
      <c r="F6936" t="s">
        <v>23677</v>
      </c>
      <c r="G6936">
        <v>243</v>
      </c>
      <c r="H6936">
        <v>3.5</v>
      </c>
      <c r="I6936" t="s">
        <v>23700</v>
      </c>
      <c r="J6936">
        <v>2</v>
      </c>
      <c r="K6936" t="s">
        <v>23701</v>
      </c>
      <c r="L6936" t="s">
        <v>23594</v>
      </c>
    </row>
    <row r="6937" spans="1:25" x14ac:dyDescent="0.3">
      <c r="A6937" t="s">
        <v>23675</v>
      </c>
      <c r="B6937" t="s">
        <v>23676</v>
      </c>
      <c r="C6937" t="s">
        <v>14</v>
      </c>
      <c r="D6937">
        <v>39.961863800000003</v>
      </c>
      <c r="E6937">
        <v>-75.155661300000006</v>
      </c>
      <c r="F6937" t="s">
        <v>23677</v>
      </c>
      <c r="G6937">
        <v>243</v>
      </c>
      <c r="H6937">
        <v>3.5</v>
      </c>
      <c r="I6937" t="s">
        <v>23702</v>
      </c>
      <c r="J6937">
        <v>1</v>
      </c>
      <c r="K6937" t="s">
        <v>23703</v>
      </c>
      <c r="L6937" t="s">
        <v>23704</v>
      </c>
    </row>
    <row r="6938" spans="1:25" x14ac:dyDescent="0.3">
      <c r="A6938" t="s">
        <v>23675</v>
      </c>
      <c r="B6938" t="s">
        <v>23676</v>
      </c>
      <c r="C6938" t="s">
        <v>14</v>
      </c>
      <c r="D6938">
        <v>39.961863800000003</v>
      </c>
      <c r="E6938">
        <v>-75.155661300000006</v>
      </c>
      <c r="F6938" t="s">
        <v>23677</v>
      </c>
      <c r="G6938">
        <v>243</v>
      </c>
      <c r="H6938">
        <v>3.5</v>
      </c>
      <c r="I6938" t="s">
        <v>23705</v>
      </c>
      <c r="J6938">
        <v>4</v>
      </c>
      <c r="K6938" t="s">
        <v>23706</v>
      </c>
      <c r="L6938" t="s">
        <v>4117</v>
      </c>
    </row>
    <row r="6939" spans="1:25" x14ac:dyDescent="0.3">
      <c r="A6939" t="s">
        <v>23675</v>
      </c>
      <c r="B6939" t="s">
        <v>23676</v>
      </c>
      <c r="C6939" t="s">
        <v>14</v>
      </c>
      <c r="D6939">
        <v>39.961863800000003</v>
      </c>
      <c r="E6939">
        <v>-75.155661300000006</v>
      </c>
      <c r="F6939" t="s">
        <v>23677</v>
      </c>
      <c r="G6939">
        <v>243</v>
      </c>
      <c r="H6939">
        <v>3.5</v>
      </c>
      <c r="I6939" t="s">
        <v>23707</v>
      </c>
      <c r="J6939">
        <v>4</v>
      </c>
      <c r="K6939" t="s">
        <v>23708</v>
      </c>
      <c r="L6939" t="s">
        <v>22696</v>
      </c>
    </row>
    <row r="6940" spans="1:25" x14ac:dyDescent="0.3">
      <c r="A6940" t="s">
        <v>23675</v>
      </c>
      <c r="B6940" t="s">
        <v>23676</v>
      </c>
      <c r="C6940" t="s">
        <v>14</v>
      </c>
      <c r="D6940">
        <v>39.961863800000003</v>
      </c>
      <c r="E6940">
        <v>-75.155661300000006</v>
      </c>
      <c r="F6940" t="s">
        <v>23677</v>
      </c>
      <c r="G6940">
        <v>243</v>
      </c>
      <c r="H6940">
        <v>3.5</v>
      </c>
      <c r="I6940" t="s">
        <v>23709</v>
      </c>
      <c r="J6940">
        <v>1</v>
      </c>
      <c r="K6940" t="s">
        <v>23710</v>
      </c>
      <c r="L6940" t="s">
        <v>23711</v>
      </c>
    </row>
    <row r="6941" spans="1:25" x14ac:dyDescent="0.3">
      <c r="A6941" t="s">
        <v>23675</v>
      </c>
      <c r="B6941" t="s">
        <v>23676</v>
      </c>
      <c r="C6941" t="s">
        <v>14</v>
      </c>
      <c r="D6941">
        <v>39.961863800000003</v>
      </c>
      <c r="E6941">
        <v>-75.155661300000006</v>
      </c>
      <c r="F6941" t="s">
        <v>23677</v>
      </c>
      <c r="G6941">
        <v>243</v>
      </c>
      <c r="H6941">
        <v>3.5</v>
      </c>
      <c r="I6941" t="s">
        <v>23712</v>
      </c>
      <c r="J6941">
        <v>1</v>
      </c>
      <c r="K6941" t="s">
        <v>23713</v>
      </c>
      <c r="L6941" t="s">
        <v>23714</v>
      </c>
    </row>
    <row r="6942" spans="1:25" x14ac:dyDescent="0.3">
      <c r="A6942" t="s">
        <v>23675</v>
      </c>
      <c r="B6942" t="s">
        <v>23676</v>
      </c>
      <c r="C6942" t="s">
        <v>14</v>
      </c>
      <c r="D6942">
        <v>39.961863800000003</v>
      </c>
      <c r="E6942">
        <v>-75.155661300000006</v>
      </c>
      <c r="F6942" t="s">
        <v>23677</v>
      </c>
      <c r="G6942">
        <v>243</v>
      </c>
      <c r="H6942">
        <v>3.5</v>
      </c>
      <c r="I6942" t="s">
        <v>23715</v>
      </c>
      <c r="J6942">
        <v>4</v>
      </c>
      <c r="K6942" t="s">
        <v>23716</v>
      </c>
      <c r="L6942" t="s">
        <v>23717</v>
      </c>
    </row>
    <row r="6943" spans="1:25" x14ac:dyDescent="0.3">
      <c r="A6943" t="s">
        <v>23718</v>
      </c>
      <c r="B6943" t="s">
        <v>23719</v>
      </c>
      <c r="C6943" t="s">
        <v>14</v>
      </c>
      <c r="D6943">
        <v>39.948332000000001</v>
      </c>
      <c r="E6943">
        <v>-75.166127000000003</v>
      </c>
      <c r="F6943" t="s">
        <v>23720</v>
      </c>
      <c r="G6943">
        <v>243</v>
      </c>
      <c r="H6943">
        <v>4.5</v>
      </c>
      <c r="I6943" t="s">
        <v>23721</v>
      </c>
      <c r="J6943">
        <v>5</v>
      </c>
      <c r="K6943" t="s">
        <v>23722</v>
      </c>
      <c r="L6943" t="s">
        <v>23723</v>
      </c>
    </row>
    <row r="6944" spans="1:25" x14ac:dyDescent="0.3">
      <c r="A6944" t="s">
        <v>23718</v>
      </c>
      <c r="B6944" t="s">
        <v>23719</v>
      </c>
      <c r="C6944" t="s">
        <v>14</v>
      </c>
      <c r="D6944">
        <v>39.948332000000001</v>
      </c>
      <c r="E6944">
        <v>-75.166127000000003</v>
      </c>
      <c r="F6944" t="s">
        <v>23720</v>
      </c>
      <c r="G6944">
        <v>243</v>
      </c>
      <c r="H6944">
        <v>4.5</v>
      </c>
      <c r="I6944" t="s">
        <v>23724</v>
      </c>
      <c r="J6944">
        <v>5</v>
      </c>
      <c r="K6944" t="s">
        <v>23725</v>
      </c>
      <c r="L6944" t="s">
        <v>23726</v>
      </c>
    </row>
    <row r="6945" spans="1:12" x14ac:dyDescent="0.3">
      <c r="A6945" t="s">
        <v>23718</v>
      </c>
      <c r="B6945" t="s">
        <v>23719</v>
      </c>
      <c r="C6945" t="s">
        <v>14</v>
      </c>
      <c r="D6945">
        <v>39.948332000000001</v>
      </c>
      <c r="E6945">
        <v>-75.166127000000003</v>
      </c>
      <c r="F6945" t="s">
        <v>23720</v>
      </c>
      <c r="G6945">
        <v>243</v>
      </c>
      <c r="H6945">
        <v>4.5</v>
      </c>
      <c r="I6945" t="s">
        <v>23727</v>
      </c>
      <c r="J6945">
        <v>5</v>
      </c>
      <c r="K6945" t="s">
        <v>23728</v>
      </c>
      <c r="L6945" t="s">
        <v>23729</v>
      </c>
    </row>
    <row r="6946" spans="1:12" x14ac:dyDescent="0.3">
      <c r="A6946" t="s">
        <v>23718</v>
      </c>
      <c r="B6946" t="s">
        <v>23719</v>
      </c>
      <c r="C6946" t="s">
        <v>14</v>
      </c>
      <c r="D6946">
        <v>39.948332000000001</v>
      </c>
      <c r="E6946">
        <v>-75.166127000000003</v>
      </c>
      <c r="F6946" t="s">
        <v>23720</v>
      </c>
      <c r="G6946">
        <v>243</v>
      </c>
      <c r="H6946">
        <v>4.5</v>
      </c>
      <c r="I6946" t="s">
        <v>23730</v>
      </c>
      <c r="J6946">
        <v>5</v>
      </c>
      <c r="K6946" t="s">
        <v>23731</v>
      </c>
      <c r="L6946" t="s">
        <v>23732</v>
      </c>
    </row>
    <row r="6947" spans="1:12" x14ac:dyDescent="0.3">
      <c r="A6947" t="s">
        <v>23718</v>
      </c>
      <c r="B6947" t="s">
        <v>23719</v>
      </c>
      <c r="C6947" t="s">
        <v>14</v>
      </c>
      <c r="D6947">
        <v>39.948332000000001</v>
      </c>
      <c r="E6947">
        <v>-75.166127000000003</v>
      </c>
      <c r="F6947" t="s">
        <v>23720</v>
      </c>
      <c r="G6947">
        <v>243</v>
      </c>
      <c r="H6947">
        <v>4.5</v>
      </c>
      <c r="I6947" t="s">
        <v>23733</v>
      </c>
      <c r="J6947">
        <v>4</v>
      </c>
      <c r="K6947" t="s">
        <v>23734</v>
      </c>
      <c r="L6947" t="s">
        <v>23735</v>
      </c>
    </row>
    <row r="6948" spans="1:12" x14ac:dyDescent="0.3">
      <c r="A6948" t="s">
        <v>23718</v>
      </c>
      <c r="B6948" t="s">
        <v>23719</v>
      </c>
      <c r="C6948" t="s">
        <v>14</v>
      </c>
      <c r="D6948">
        <v>39.948332000000001</v>
      </c>
      <c r="E6948">
        <v>-75.166127000000003</v>
      </c>
      <c r="F6948" t="s">
        <v>23720</v>
      </c>
      <c r="G6948">
        <v>243</v>
      </c>
      <c r="H6948">
        <v>4.5</v>
      </c>
      <c r="I6948" t="s">
        <v>23736</v>
      </c>
      <c r="J6948">
        <v>5</v>
      </c>
      <c r="K6948" t="s">
        <v>23737</v>
      </c>
      <c r="L6948" t="s">
        <v>23738</v>
      </c>
    </row>
    <row r="6949" spans="1:12" x14ac:dyDescent="0.3">
      <c r="A6949" t="s">
        <v>23718</v>
      </c>
      <c r="B6949" t="s">
        <v>23719</v>
      </c>
      <c r="C6949" t="s">
        <v>14</v>
      </c>
      <c r="D6949">
        <v>39.948332000000001</v>
      </c>
      <c r="E6949">
        <v>-75.166127000000003</v>
      </c>
      <c r="F6949" t="s">
        <v>23720</v>
      </c>
      <c r="G6949">
        <v>243</v>
      </c>
      <c r="H6949">
        <v>4.5</v>
      </c>
      <c r="I6949" t="s">
        <v>23739</v>
      </c>
      <c r="J6949">
        <v>4</v>
      </c>
      <c r="K6949" t="s">
        <v>23740</v>
      </c>
      <c r="L6949" t="s">
        <v>23741</v>
      </c>
    </row>
    <row r="6950" spans="1:12" x14ac:dyDescent="0.3">
      <c r="A6950" t="s">
        <v>23718</v>
      </c>
      <c r="B6950" t="s">
        <v>23719</v>
      </c>
      <c r="C6950" t="s">
        <v>14</v>
      </c>
      <c r="D6950">
        <v>39.948332000000001</v>
      </c>
      <c r="E6950">
        <v>-75.166127000000003</v>
      </c>
      <c r="F6950" t="s">
        <v>23720</v>
      </c>
      <c r="G6950">
        <v>243</v>
      </c>
      <c r="H6950">
        <v>4.5</v>
      </c>
      <c r="I6950" t="s">
        <v>23742</v>
      </c>
      <c r="J6950">
        <v>5</v>
      </c>
      <c r="K6950" t="s">
        <v>23743</v>
      </c>
      <c r="L6950" t="s">
        <v>1184</v>
      </c>
    </row>
    <row r="6951" spans="1:12" x14ac:dyDescent="0.3">
      <c r="A6951" t="s">
        <v>23718</v>
      </c>
      <c r="B6951" t="s">
        <v>23719</v>
      </c>
      <c r="C6951" t="s">
        <v>14</v>
      </c>
      <c r="D6951">
        <v>39.948332000000001</v>
      </c>
      <c r="E6951">
        <v>-75.166127000000003</v>
      </c>
      <c r="F6951" t="s">
        <v>23720</v>
      </c>
      <c r="G6951">
        <v>243</v>
      </c>
      <c r="H6951">
        <v>4.5</v>
      </c>
      <c r="I6951" t="s">
        <v>23744</v>
      </c>
      <c r="J6951">
        <v>5</v>
      </c>
      <c r="K6951" t="s">
        <v>23745</v>
      </c>
      <c r="L6951" t="s">
        <v>23746</v>
      </c>
    </row>
    <row r="6952" spans="1:12" x14ac:dyDescent="0.3">
      <c r="A6952" t="s">
        <v>23718</v>
      </c>
      <c r="B6952" t="s">
        <v>23719</v>
      </c>
      <c r="C6952" t="s">
        <v>14</v>
      </c>
      <c r="D6952">
        <v>39.948332000000001</v>
      </c>
      <c r="E6952">
        <v>-75.166127000000003</v>
      </c>
      <c r="F6952" t="s">
        <v>23720</v>
      </c>
      <c r="G6952">
        <v>243</v>
      </c>
      <c r="H6952">
        <v>4.5</v>
      </c>
      <c r="I6952" t="s">
        <v>23747</v>
      </c>
      <c r="J6952">
        <v>3</v>
      </c>
      <c r="K6952" t="s">
        <v>23748</v>
      </c>
      <c r="L6952" t="s">
        <v>8769</v>
      </c>
    </row>
    <row r="6953" spans="1:12" x14ac:dyDescent="0.3">
      <c r="A6953" t="s">
        <v>23749</v>
      </c>
      <c r="B6953" t="s">
        <v>23750</v>
      </c>
      <c r="C6953" t="s">
        <v>14</v>
      </c>
      <c r="D6953">
        <v>39.948294799999999</v>
      </c>
      <c r="E6953">
        <v>-75.1728154459</v>
      </c>
      <c r="F6953" t="s">
        <v>23751</v>
      </c>
      <c r="G6953">
        <v>242</v>
      </c>
      <c r="H6953">
        <v>4</v>
      </c>
      <c r="I6953" t="s">
        <v>23752</v>
      </c>
      <c r="J6953">
        <v>4</v>
      </c>
      <c r="K6953" t="s">
        <v>23753</v>
      </c>
      <c r="L6953" t="s">
        <v>763</v>
      </c>
    </row>
    <row r="6954" spans="1:12" x14ac:dyDescent="0.3">
      <c r="A6954" t="s">
        <v>23749</v>
      </c>
      <c r="B6954" t="s">
        <v>23750</v>
      </c>
      <c r="C6954" t="s">
        <v>14</v>
      </c>
      <c r="D6954">
        <v>39.948294799999999</v>
      </c>
      <c r="E6954">
        <v>-75.1728154459</v>
      </c>
      <c r="F6954" t="s">
        <v>23751</v>
      </c>
      <c r="G6954">
        <v>242</v>
      </c>
      <c r="H6954">
        <v>4</v>
      </c>
      <c r="I6954" t="s">
        <v>23754</v>
      </c>
      <c r="J6954">
        <v>5</v>
      </c>
      <c r="K6954" t="s">
        <v>23755</v>
      </c>
      <c r="L6954" t="s">
        <v>4205</v>
      </c>
    </row>
    <row r="6955" spans="1:12" x14ac:dyDescent="0.3">
      <c r="A6955" t="s">
        <v>23749</v>
      </c>
      <c r="B6955" t="s">
        <v>23750</v>
      </c>
      <c r="C6955" t="s">
        <v>14</v>
      </c>
      <c r="D6955">
        <v>39.948294799999999</v>
      </c>
      <c r="E6955">
        <v>-75.1728154459</v>
      </c>
      <c r="F6955" t="s">
        <v>23751</v>
      </c>
      <c r="G6955">
        <v>242</v>
      </c>
      <c r="H6955">
        <v>4</v>
      </c>
      <c r="I6955" t="s">
        <v>23756</v>
      </c>
      <c r="J6955">
        <v>5</v>
      </c>
      <c r="L6955" t="s">
        <v>1780</v>
      </c>
    </row>
    <row r="6956" spans="1:12" x14ac:dyDescent="0.3">
      <c r="A6956" t="s">
        <v>23749</v>
      </c>
      <c r="B6956" t="s">
        <v>23750</v>
      </c>
      <c r="C6956" t="s">
        <v>14</v>
      </c>
      <c r="D6956">
        <v>39.948294799999999</v>
      </c>
      <c r="E6956">
        <v>-75.1728154459</v>
      </c>
      <c r="F6956" t="s">
        <v>23751</v>
      </c>
      <c r="G6956">
        <v>242</v>
      </c>
      <c r="H6956">
        <v>4</v>
      </c>
      <c r="I6956" t="s">
        <v>23757</v>
      </c>
      <c r="J6956">
        <v>5</v>
      </c>
      <c r="K6956" t="s">
        <v>23758</v>
      </c>
      <c r="L6956" t="s">
        <v>23759</v>
      </c>
    </row>
    <row r="6957" spans="1:12" x14ac:dyDescent="0.3">
      <c r="A6957" t="s">
        <v>23749</v>
      </c>
      <c r="B6957" t="s">
        <v>23750</v>
      </c>
      <c r="C6957" t="s">
        <v>14</v>
      </c>
      <c r="D6957">
        <v>39.948294799999999</v>
      </c>
      <c r="E6957">
        <v>-75.1728154459</v>
      </c>
      <c r="F6957" t="s">
        <v>23751</v>
      </c>
      <c r="G6957">
        <v>242</v>
      </c>
      <c r="H6957">
        <v>4</v>
      </c>
      <c r="I6957" t="s">
        <v>23760</v>
      </c>
      <c r="J6957">
        <v>2</v>
      </c>
      <c r="K6957" t="s">
        <v>23761</v>
      </c>
      <c r="L6957" t="s">
        <v>8157</v>
      </c>
    </row>
    <row r="6958" spans="1:12" x14ac:dyDescent="0.3">
      <c r="A6958" t="s">
        <v>23749</v>
      </c>
      <c r="B6958" t="s">
        <v>23750</v>
      </c>
      <c r="C6958" t="s">
        <v>14</v>
      </c>
      <c r="D6958">
        <v>39.948294799999999</v>
      </c>
      <c r="E6958">
        <v>-75.1728154459</v>
      </c>
      <c r="F6958" t="s">
        <v>23751</v>
      </c>
      <c r="G6958">
        <v>242</v>
      </c>
      <c r="H6958">
        <v>4</v>
      </c>
      <c r="I6958" t="s">
        <v>23762</v>
      </c>
      <c r="J6958">
        <v>4</v>
      </c>
      <c r="K6958" t="s">
        <v>23763</v>
      </c>
      <c r="L6958" t="s">
        <v>23764</v>
      </c>
    </row>
    <row r="6959" spans="1:12" x14ac:dyDescent="0.3">
      <c r="A6959" t="s">
        <v>23749</v>
      </c>
      <c r="B6959" t="s">
        <v>23750</v>
      </c>
      <c r="C6959" t="s">
        <v>14</v>
      </c>
      <c r="D6959">
        <v>39.948294799999999</v>
      </c>
      <c r="E6959">
        <v>-75.1728154459</v>
      </c>
      <c r="F6959" t="s">
        <v>23751</v>
      </c>
      <c r="G6959">
        <v>242</v>
      </c>
      <c r="H6959">
        <v>4</v>
      </c>
      <c r="I6959" t="e">
        <f>-MNyl8YTEu62MZ3mK26zyA</f>
        <v>#NAME?</v>
      </c>
      <c r="J6959">
        <v>3</v>
      </c>
      <c r="K6959" t="s">
        <v>23765</v>
      </c>
      <c r="L6959" t="s">
        <v>23766</v>
      </c>
    </row>
    <row r="6960" spans="1:12" x14ac:dyDescent="0.3">
      <c r="A6960" t="s">
        <v>23749</v>
      </c>
      <c r="B6960" t="s">
        <v>23750</v>
      </c>
      <c r="C6960" t="s">
        <v>14</v>
      </c>
      <c r="D6960">
        <v>39.948294799999999</v>
      </c>
      <c r="E6960">
        <v>-75.1728154459</v>
      </c>
      <c r="F6960" t="s">
        <v>23751</v>
      </c>
      <c r="G6960">
        <v>242</v>
      </c>
      <c r="H6960">
        <v>4</v>
      </c>
      <c r="I6960" t="s">
        <v>23767</v>
      </c>
      <c r="J6960">
        <v>4</v>
      </c>
      <c r="K6960" t="s">
        <v>23768</v>
      </c>
      <c r="L6960" t="s">
        <v>23769</v>
      </c>
    </row>
    <row r="6961" spans="1:12" x14ac:dyDescent="0.3">
      <c r="A6961" t="s">
        <v>23749</v>
      </c>
      <c r="B6961" t="s">
        <v>23750</v>
      </c>
      <c r="C6961" t="s">
        <v>14</v>
      </c>
      <c r="D6961">
        <v>39.948294799999999</v>
      </c>
      <c r="E6961">
        <v>-75.1728154459</v>
      </c>
      <c r="F6961" t="s">
        <v>23751</v>
      </c>
      <c r="G6961">
        <v>242</v>
      </c>
      <c r="H6961">
        <v>4</v>
      </c>
      <c r="I6961" t="s">
        <v>23770</v>
      </c>
      <c r="J6961">
        <v>2</v>
      </c>
      <c r="K6961" t="s">
        <v>23771</v>
      </c>
      <c r="L6961" t="s">
        <v>23772</v>
      </c>
    </row>
    <row r="6962" spans="1:12" x14ac:dyDescent="0.3">
      <c r="A6962" t="s">
        <v>23749</v>
      </c>
      <c r="B6962" t="s">
        <v>23750</v>
      </c>
      <c r="C6962" t="s">
        <v>14</v>
      </c>
      <c r="D6962">
        <v>39.948294799999999</v>
      </c>
      <c r="E6962">
        <v>-75.1728154459</v>
      </c>
      <c r="F6962" t="s">
        <v>23751</v>
      </c>
      <c r="G6962">
        <v>242</v>
      </c>
      <c r="H6962">
        <v>4</v>
      </c>
      <c r="I6962" t="s">
        <v>23773</v>
      </c>
      <c r="J6962">
        <v>4</v>
      </c>
      <c r="K6962" t="s">
        <v>23774</v>
      </c>
      <c r="L6962" t="s">
        <v>23775</v>
      </c>
    </row>
    <row r="6963" spans="1:12" x14ac:dyDescent="0.3">
      <c r="A6963" t="s">
        <v>23776</v>
      </c>
      <c r="B6963" t="s">
        <v>10023</v>
      </c>
      <c r="C6963" t="s">
        <v>14</v>
      </c>
      <c r="D6963">
        <v>39.949222499999998</v>
      </c>
      <c r="E6963">
        <v>-75.153147200000006</v>
      </c>
      <c r="F6963" t="s">
        <v>23777</v>
      </c>
      <c r="G6963">
        <v>242</v>
      </c>
      <c r="H6963">
        <v>3.5</v>
      </c>
      <c r="I6963" t="s">
        <v>23778</v>
      </c>
      <c r="J6963">
        <v>2</v>
      </c>
      <c r="K6963" t="s">
        <v>23779</v>
      </c>
      <c r="L6963" t="s">
        <v>2667</v>
      </c>
    </row>
    <row r="6964" spans="1:12" x14ac:dyDescent="0.3">
      <c r="A6964" t="s">
        <v>23776</v>
      </c>
      <c r="B6964" t="s">
        <v>10023</v>
      </c>
      <c r="C6964" t="s">
        <v>14</v>
      </c>
      <c r="D6964">
        <v>39.949222499999998</v>
      </c>
      <c r="E6964">
        <v>-75.153147200000006</v>
      </c>
      <c r="F6964" t="s">
        <v>23777</v>
      </c>
      <c r="G6964">
        <v>242</v>
      </c>
      <c r="H6964">
        <v>3.5</v>
      </c>
      <c r="I6964" t="s">
        <v>23780</v>
      </c>
      <c r="J6964">
        <v>2</v>
      </c>
      <c r="K6964" t="s">
        <v>23781</v>
      </c>
      <c r="L6964" t="s">
        <v>4760</v>
      </c>
    </row>
    <row r="6965" spans="1:12" x14ac:dyDescent="0.3">
      <c r="A6965" t="s">
        <v>23776</v>
      </c>
      <c r="B6965" t="s">
        <v>10023</v>
      </c>
      <c r="C6965" t="s">
        <v>14</v>
      </c>
      <c r="D6965">
        <v>39.949222499999998</v>
      </c>
      <c r="E6965">
        <v>-75.153147200000006</v>
      </c>
      <c r="F6965" t="s">
        <v>23777</v>
      </c>
      <c r="G6965">
        <v>242</v>
      </c>
      <c r="H6965">
        <v>3.5</v>
      </c>
      <c r="I6965" t="s">
        <v>23782</v>
      </c>
      <c r="J6965">
        <v>4</v>
      </c>
      <c r="L6965" t="s">
        <v>8894</v>
      </c>
    </row>
    <row r="6966" spans="1:12" x14ac:dyDescent="0.3">
      <c r="A6966" t="s">
        <v>23776</v>
      </c>
      <c r="B6966" t="s">
        <v>10023</v>
      </c>
      <c r="C6966" t="s">
        <v>14</v>
      </c>
      <c r="D6966">
        <v>39.949222499999998</v>
      </c>
      <c r="E6966">
        <v>-75.153147200000006</v>
      </c>
      <c r="F6966" t="s">
        <v>23777</v>
      </c>
      <c r="G6966">
        <v>242</v>
      </c>
      <c r="H6966">
        <v>3.5</v>
      </c>
      <c r="I6966" t="s">
        <v>23783</v>
      </c>
      <c r="J6966">
        <v>3</v>
      </c>
      <c r="K6966" t="s">
        <v>23784</v>
      </c>
      <c r="L6966" t="s">
        <v>23785</v>
      </c>
    </row>
    <row r="6967" spans="1:12" x14ac:dyDescent="0.3">
      <c r="A6967" t="s">
        <v>23776</v>
      </c>
      <c r="B6967" t="s">
        <v>10023</v>
      </c>
      <c r="C6967" t="s">
        <v>14</v>
      </c>
      <c r="D6967">
        <v>39.949222499999998</v>
      </c>
      <c r="E6967">
        <v>-75.153147200000006</v>
      </c>
      <c r="F6967" t="s">
        <v>23777</v>
      </c>
      <c r="G6967">
        <v>242</v>
      </c>
      <c r="H6967">
        <v>3.5</v>
      </c>
      <c r="I6967" t="s">
        <v>23786</v>
      </c>
      <c r="J6967">
        <v>4</v>
      </c>
      <c r="L6967" t="s">
        <v>23787</v>
      </c>
    </row>
    <row r="6968" spans="1:12" x14ac:dyDescent="0.3">
      <c r="A6968" t="s">
        <v>23776</v>
      </c>
      <c r="B6968" t="s">
        <v>10023</v>
      </c>
      <c r="C6968" t="s">
        <v>14</v>
      </c>
      <c r="D6968">
        <v>39.949222499999998</v>
      </c>
      <c r="E6968">
        <v>-75.153147200000006</v>
      </c>
      <c r="F6968" t="s">
        <v>23777</v>
      </c>
      <c r="G6968">
        <v>242</v>
      </c>
      <c r="H6968">
        <v>3.5</v>
      </c>
      <c r="I6968" t="s">
        <v>23788</v>
      </c>
      <c r="J6968">
        <v>4</v>
      </c>
      <c r="L6968" t="s">
        <v>941</v>
      </c>
    </row>
    <row r="6969" spans="1:12" x14ac:dyDescent="0.3">
      <c r="A6969" t="s">
        <v>23776</v>
      </c>
      <c r="B6969" t="s">
        <v>10023</v>
      </c>
      <c r="C6969" t="s">
        <v>14</v>
      </c>
      <c r="D6969">
        <v>39.949222499999998</v>
      </c>
      <c r="E6969">
        <v>-75.153147200000006</v>
      </c>
      <c r="F6969" t="s">
        <v>23777</v>
      </c>
      <c r="G6969">
        <v>242</v>
      </c>
      <c r="H6969">
        <v>3.5</v>
      </c>
      <c r="I6969" t="s">
        <v>23789</v>
      </c>
      <c r="J6969">
        <v>3</v>
      </c>
      <c r="K6969" t="s">
        <v>23790</v>
      </c>
      <c r="L6969" t="s">
        <v>11516</v>
      </c>
    </row>
    <row r="6970" spans="1:12" x14ac:dyDescent="0.3">
      <c r="A6970" t="s">
        <v>23776</v>
      </c>
      <c r="B6970" t="s">
        <v>10023</v>
      </c>
      <c r="C6970" t="s">
        <v>14</v>
      </c>
      <c r="D6970">
        <v>39.949222499999998</v>
      </c>
      <c r="E6970">
        <v>-75.153147200000006</v>
      </c>
      <c r="F6970" t="s">
        <v>23777</v>
      </c>
      <c r="G6970">
        <v>242</v>
      </c>
      <c r="H6970">
        <v>3.5</v>
      </c>
      <c r="I6970" t="s">
        <v>23791</v>
      </c>
      <c r="J6970">
        <v>5</v>
      </c>
      <c r="K6970" t="s">
        <v>23792</v>
      </c>
      <c r="L6970" t="s">
        <v>21308</v>
      </c>
    </row>
    <row r="6971" spans="1:12" x14ac:dyDescent="0.3">
      <c r="A6971" t="s">
        <v>23776</v>
      </c>
      <c r="B6971" t="s">
        <v>10023</v>
      </c>
      <c r="C6971" t="s">
        <v>14</v>
      </c>
      <c r="D6971">
        <v>39.949222499999998</v>
      </c>
      <c r="E6971">
        <v>-75.153147200000006</v>
      </c>
      <c r="F6971" t="s">
        <v>23777</v>
      </c>
      <c r="G6971">
        <v>242</v>
      </c>
      <c r="H6971">
        <v>3.5</v>
      </c>
      <c r="I6971" t="s">
        <v>23793</v>
      </c>
      <c r="J6971">
        <v>1</v>
      </c>
      <c r="K6971" t="s">
        <v>23794</v>
      </c>
      <c r="L6971" t="s">
        <v>23795</v>
      </c>
    </row>
    <row r="6972" spans="1:12" x14ac:dyDescent="0.3">
      <c r="A6972" t="s">
        <v>23776</v>
      </c>
      <c r="B6972" t="s">
        <v>10023</v>
      </c>
      <c r="C6972" t="s">
        <v>14</v>
      </c>
      <c r="D6972">
        <v>39.949222499999998</v>
      </c>
      <c r="E6972">
        <v>-75.153147200000006</v>
      </c>
      <c r="F6972" t="s">
        <v>23777</v>
      </c>
      <c r="G6972">
        <v>242</v>
      </c>
      <c r="H6972">
        <v>3.5</v>
      </c>
      <c r="I6972" t="s">
        <v>23796</v>
      </c>
      <c r="J6972">
        <v>3</v>
      </c>
      <c r="K6972" t="s">
        <v>23797</v>
      </c>
      <c r="L6972" t="s">
        <v>6685</v>
      </c>
    </row>
    <row r="6973" spans="1:12" x14ac:dyDescent="0.3">
      <c r="A6973" t="s">
        <v>23798</v>
      </c>
      <c r="B6973" t="s">
        <v>23799</v>
      </c>
      <c r="C6973" t="s">
        <v>14</v>
      </c>
      <c r="D6973">
        <v>39.936939503700003</v>
      </c>
      <c r="E6973">
        <v>-75.161884007300003</v>
      </c>
      <c r="F6973" t="s">
        <v>23800</v>
      </c>
      <c r="G6973">
        <v>242</v>
      </c>
      <c r="H6973">
        <v>3.5</v>
      </c>
      <c r="I6973" t="s">
        <v>23801</v>
      </c>
      <c r="J6973">
        <v>4</v>
      </c>
      <c r="L6973" t="s">
        <v>23802</v>
      </c>
    </row>
    <row r="6974" spans="1:12" x14ac:dyDescent="0.3">
      <c r="A6974" t="s">
        <v>23798</v>
      </c>
      <c r="B6974" t="s">
        <v>23799</v>
      </c>
      <c r="C6974" t="s">
        <v>14</v>
      </c>
      <c r="D6974">
        <v>39.936939503700003</v>
      </c>
      <c r="E6974">
        <v>-75.161884007300003</v>
      </c>
      <c r="F6974" t="s">
        <v>23800</v>
      </c>
      <c r="G6974">
        <v>242</v>
      </c>
      <c r="H6974">
        <v>3.5</v>
      </c>
      <c r="I6974" t="s">
        <v>23803</v>
      </c>
      <c r="J6974">
        <v>4</v>
      </c>
      <c r="K6974" t="s">
        <v>23804</v>
      </c>
      <c r="L6974" t="s">
        <v>23805</v>
      </c>
    </row>
    <row r="6975" spans="1:12" x14ac:dyDescent="0.3">
      <c r="A6975" t="s">
        <v>23798</v>
      </c>
      <c r="B6975" t="s">
        <v>23799</v>
      </c>
      <c r="C6975" t="s">
        <v>14</v>
      </c>
      <c r="D6975">
        <v>39.936939503700003</v>
      </c>
      <c r="E6975">
        <v>-75.161884007300003</v>
      </c>
      <c r="F6975" t="s">
        <v>23800</v>
      </c>
      <c r="G6975">
        <v>242</v>
      </c>
      <c r="H6975">
        <v>3.5</v>
      </c>
      <c r="I6975" t="s">
        <v>23806</v>
      </c>
      <c r="J6975">
        <v>5</v>
      </c>
      <c r="L6975" t="s">
        <v>20886</v>
      </c>
    </row>
    <row r="6976" spans="1:12" x14ac:dyDescent="0.3">
      <c r="A6976" t="s">
        <v>23798</v>
      </c>
      <c r="B6976" t="s">
        <v>23799</v>
      </c>
      <c r="C6976" t="s">
        <v>14</v>
      </c>
      <c r="D6976">
        <v>39.936939503700003</v>
      </c>
      <c r="E6976">
        <v>-75.161884007300003</v>
      </c>
      <c r="F6976" t="s">
        <v>23800</v>
      </c>
      <c r="G6976">
        <v>242</v>
      </c>
      <c r="H6976">
        <v>3.5</v>
      </c>
      <c r="I6976" t="s">
        <v>23807</v>
      </c>
      <c r="J6976">
        <v>5</v>
      </c>
      <c r="K6976" t="s">
        <v>23808</v>
      </c>
      <c r="L6976" t="s">
        <v>9656</v>
      </c>
    </row>
    <row r="6977" spans="1:13" x14ac:dyDescent="0.3">
      <c r="A6977" t="s">
        <v>23798</v>
      </c>
      <c r="B6977" t="s">
        <v>23799</v>
      </c>
      <c r="C6977" t="s">
        <v>14</v>
      </c>
      <c r="D6977">
        <v>39.936939503700003</v>
      </c>
      <c r="E6977">
        <v>-75.161884007300003</v>
      </c>
      <c r="F6977" t="s">
        <v>23800</v>
      </c>
      <c r="G6977">
        <v>242</v>
      </c>
      <c r="H6977">
        <v>3.5</v>
      </c>
      <c r="I6977" t="s">
        <v>23809</v>
      </c>
      <c r="J6977">
        <v>3</v>
      </c>
      <c r="K6977" t="s">
        <v>23810</v>
      </c>
      <c r="L6977" t="s">
        <v>23811</v>
      </c>
      <c r="M6977" t="s">
        <v>23812</v>
      </c>
    </row>
    <row r="6978" spans="1:13" x14ac:dyDescent="0.3">
      <c r="A6978" t="s">
        <v>23798</v>
      </c>
      <c r="B6978" t="s">
        <v>23799</v>
      </c>
      <c r="C6978" t="s">
        <v>14</v>
      </c>
      <c r="D6978">
        <v>39.936939503700003</v>
      </c>
      <c r="E6978">
        <v>-75.161884007300003</v>
      </c>
      <c r="F6978" t="s">
        <v>23800</v>
      </c>
      <c r="G6978">
        <v>242</v>
      </c>
      <c r="H6978">
        <v>3.5</v>
      </c>
      <c r="I6978" t="s">
        <v>23813</v>
      </c>
      <c r="J6978">
        <v>4</v>
      </c>
      <c r="K6978" t="s">
        <v>23814</v>
      </c>
      <c r="L6978" t="s">
        <v>23815</v>
      </c>
    </row>
    <row r="6979" spans="1:13" x14ac:dyDescent="0.3">
      <c r="A6979" t="s">
        <v>23798</v>
      </c>
      <c r="B6979" t="s">
        <v>23799</v>
      </c>
      <c r="C6979" t="s">
        <v>14</v>
      </c>
      <c r="D6979">
        <v>39.936939503700003</v>
      </c>
      <c r="E6979">
        <v>-75.161884007300003</v>
      </c>
      <c r="F6979" t="s">
        <v>23800</v>
      </c>
      <c r="G6979">
        <v>242</v>
      </c>
      <c r="H6979">
        <v>3.5</v>
      </c>
      <c r="I6979" t="s">
        <v>23816</v>
      </c>
      <c r="J6979">
        <v>4</v>
      </c>
      <c r="L6979" t="s">
        <v>23817</v>
      </c>
    </row>
    <row r="6980" spans="1:13" x14ac:dyDescent="0.3">
      <c r="A6980" t="s">
        <v>23798</v>
      </c>
      <c r="B6980" t="s">
        <v>23799</v>
      </c>
      <c r="C6980" t="s">
        <v>14</v>
      </c>
      <c r="D6980">
        <v>39.936939503700003</v>
      </c>
      <c r="E6980">
        <v>-75.161884007300003</v>
      </c>
      <c r="F6980" t="s">
        <v>23800</v>
      </c>
      <c r="G6980">
        <v>242</v>
      </c>
      <c r="H6980">
        <v>3.5</v>
      </c>
      <c r="I6980" t="s">
        <v>23818</v>
      </c>
      <c r="J6980">
        <v>4</v>
      </c>
      <c r="K6980" t="s">
        <v>23819</v>
      </c>
      <c r="L6980" t="s">
        <v>2044</v>
      </c>
    </row>
    <row r="6981" spans="1:13" x14ac:dyDescent="0.3">
      <c r="A6981" t="s">
        <v>23798</v>
      </c>
      <c r="B6981" t="s">
        <v>23799</v>
      </c>
      <c r="C6981" t="s">
        <v>14</v>
      </c>
      <c r="D6981">
        <v>39.936939503700003</v>
      </c>
      <c r="E6981">
        <v>-75.161884007300003</v>
      </c>
      <c r="F6981" t="s">
        <v>23800</v>
      </c>
      <c r="G6981">
        <v>242</v>
      </c>
      <c r="H6981">
        <v>3.5</v>
      </c>
      <c r="I6981" t="s">
        <v>23820</v>
      </c>
      <c r="J6981">
        <v>1</v>
      </c>
      <c r="K6981" t="s">
        <v>23821</v>
      </c>
      <c r="L6981" t="s">
        <v>23822</v>
      </c>
    </row>
    <row r="6982" spans="1:13" x14ac:dyDescent="0.3">
      <c r="A6982" t="s">
        <v>23798</v>
      </c>
      <c r="B6982" t="s">
        <v>23799</v>
      </c>
      <c r="C6982" t="s">
        <v>14</v>
      </c>
      <c r="D6982">
        <v>39.936939503700003</v>
      </c>
      <c r="E6982">
        <v>-75.161884007300003</v>
      </c>
      <c r="F6982" t="s">
        <v>23800</v>
      </c>
      <c r="G6982">
        <v>242</v>
      </c>
      <c r="H6982">
        <v>3.5</v>
      </c>
      <c r="I6982" t="s">
        <v>23823</v>
      </c>
      <c r="J6982">
        <v>2</v>
      </c>
      <c r="K6982" t="s">
        <v>23824</v>
      </c>
      <c r="L6982" t="s">
        <v>13412</v>
      </c>
    </row>
    <row r="6983" spans="1:13" x14ac:dyDescent="0.3">
      <c r="A6983" t="s">
        <v>23825</v>
      </c>
      <c r="B6983" t="s">
        <v>23826</v>
      </c>
      <c r="C6983" t="s">
        <v>14</v>
      </c>
      <c r="D6983">
        <v>40.100552204499998</v>
      </c>
      <c r="E6983">
        <v>-75.009253675899998</v>
      </c>
      <c r="F6983" t="s">
        <v>23827</v>
      </c>
      <c r="G6983">
        <v>242</v>
      </c>
      <c r="H6983">
        <v>4</v>
      </c>
      <c r="I6983" t="s">
        <v>23828</v>
      </c>
      <c r="J6983">
        <v>5</v>
      </c>
      <c r="L6983" t="s">
        <v>23829</v>
      </c>
    </row>
    <row r="6984" spans="1:13" x14ac:dyDescent="0.3">
      <c r="A6984" t="s">
        <v>23825</v>
      </c>
      <c r="B6984" t="s">
        <v>23826</v>
      </c>
      <c r="C6984" t="s">
        <v>14</v>
      </c>
      <c r="D6984">
        <v>40.100552204499998</v>
      </c>
      <c r="E6984">
        <v>-75.009253675899998</v>
      </c>
      <c r="F6984" t="s">
        <v>23827</v>
      </c>
      <c r="G6984">
        <v>242</v>
      </c>
      <c r="H6984">
        <v>4</v>
      </c>
      <c r="I6984" t="s">
        <v>23830</v>
      </c>
      <c r="J6984">
        <v>5</v>
      </c>
      <c r="L6984" t="s">
        <v>9643</v>
      </c>
    </row>
    <row r="6985" spans="1:13" x14ac:dyDescent="0.3">
      <c r="A6985" t="s">
        <v>23825</v>
      </c>
      <c r="B6985" t="s">
        <v>23826</v>
      </c>
      <c r="C6985" t="s">
        <v>14</v>
      </c>
      <c r="D6985">
        <v>40.100552204499998</v>
      </c>
      <c r="E6985">
        <v>-75.009253675899998</v>
      </c>
      <c r="F6985" t="s">
        <v>23827</v>
      </c>
      <c r="G6985">
        <v>242</v>
      </c>
      <c r="H6985">
        <v>4</v>
      </c>
      <c r="I6985" t="s">
        <v>23831</v>
      </c>
      <c r="J6985">
        <v>5</v>
      </c>
      <c r="L6985" t="s">
        <v>9638</v>
      </c>
    </row>
    <row r="6986" spans="1:13" x14ac:dyDescent="0.3">
      <c r="A6986" t="s">
        <v>23825</v>
      </c>
      <c r="B6986" t="s">
        <v>23826</v>
      </c>
      <c r="C6986" t="s">
        <v>14</v>
      </c>
      <c r="D6986">
        <v>40.100552204499998</v>
      </c>
      <c r="E6986">
        <v>-75.009253675899998</v>
      </c>
      <c r="F6986" t="s">
        <v>23827</v>
      </c>
      <c r="G6986">
        <v>242</v>
      </c>
      <c r="H6986">
        <v>4</v>
      </c>
      <c r="I6986" t="s">
        <v>23832</v>
      </c>
      <c r="J6986">
        <v>5</v>
      </c>
      <c r="L6986" t="s">
        <v>23833</v>
      </c>
    </row>
    <row r="6987" spans="1:13" x14ac:dyDescent="0.3">
      <c r="A6987" t="s">
        <v>23825</v>
      </c>
      <c r="B6987" t="s">
        <v>23826</v>
      </c>
      <c r="C6987" t="s">
        <v>14</v>
      </c>
      <c r="D6987">
        <v>40.100552204499998</v>
      </c>
      <c r="E6987">
        <v>-75.009253675899998</v>
      </c>
      <c r="F6987" t="s">
        <v>23827</v>
      </c>
      <c r="G6987">
        <v>242</v>
      </c>
      <c r="H6987">
        <v>4</v>
      </c>
      <c r="I6987" t="s">
        <v>23834</v>
      </c>
      <c r="J6987">
        <v>5</v>
      </c>
      <c r="K6987" t="s">
        <v>23835</v>
      </c>
      <c r="L6987" t="s">
        <v>23836</v>
      </c>
    </row>
    <row r="6988" spans="1:13" x14ac:dyDescent="0.3">
      <c r="A6988" t="s">
        <v>23825</v>
      </c>
      <c r="B6988" t="s">
        <v>23826</v>
      </c>
      <c r="C6988" t="s">
        <v>14</v>
      </c>
      <c r="D6988">
        <v>40.100552204499998</v>
      </c>
      <c r="E6988">
        <v>-75.009253675899998</v>
      </c>
      <c r="F6988" t="s">
        <v>23827</v>
      </c>
      <c r="G6988">
        <v>242</v>
      </c>
      <c r="H6988">
        <v>4</v>
      </c>
      <c r="I6988" t="s">
        <v>23837</v>
      </c>
      <c r="J6988">
        <v>4</v>
      </c>
      <c r="L6988" t="s">
        <v>23838</v>
      </c>
    </row>
    <row r="6989" spans="1:13" x14ac:dyDescent="0.3">
      <c r="A6989" t="s">
        <v>23825</v>
      </c>
      <c r="B6989" t="s">
        <v>23826</v>
      </c>
      <c r="C6989" t="s">
        <v>14</v>
      </c>
      <c r="D6989">
        <v>40.100552204499998</v>
      </c>
      <c r="E6989">
        <v>-75.009253675899998</v>
      </c>
      <c r="F6989" t="s">
        <v>23827</v>
      </c>
      <c r="G6989">
        <v>242</v>
      </c>
      <c r="H6989">
        <v>4</v>
      </c>
      <c r="I6989" t="s">
        <v>23839</v>
      </c>
      <c r="J6989">
        <v>5</v>
      </c>
      <c r="K6989" t="s">
        <v>23840</v>
      </c>
      <c r="L6989" t="s">
        <v>23841</v>
      </c>
    </row>
    <row r="6990" spans="1:13" x14ac:dyDescent="0.3">
      <c r="A6990" t="s">
        <v>23825</v>
      </c>
      <c r="B6990" t="s">
        <v>23826</v>
      </c>
      <c r="C6990" t="s">
        <v>14</v>
      </c>
      <c r="D6990">
        <v>40.100552204499998</v>
      </c>
      <c r="E6990">
        <v>-75.009253675899998</v>
      </c>
      <c r="F6990" t="s">
        <v>23827</v>
      </c>
      <c r="G6990">
        <v>242</v>
      </c>
      <c r="H6990">
        <v>4</v>
      </c>
      <c r="I6990" t="s">
        <v>23842</v>
      </c>
      <c r="J6990">
        <v>3</v>
      </c>
      <c r="K6990" t="s">
        <v>23843</v>
      </c>
      <c r="L6990" t="s">
        <v>23844</v>
      </c>
    </row>
    <row r="6991" spans="1:13" x14ac:dyDescent="0.3">
      <c r="A6991" t="s">
        <v>23825</v>
      </c>
      <c r="B6991" t="s">
        <v>23826</v>
      </c>
      <c r="C6991" t="s">
        <v>14</v>
      </c>
      <c r="D6991">
        <v>40.100552204499998</v>
      </c>
      <c r="E6991">
        <v>-75.009253675899998</v>
      </c>
      <c r="F6991" t="s">
        <v>23827</v>
      </c>
      <c r="G6991">
        <v>242</v>
      </c>
      <c r="H6991">
        <v>4</v>
      </c>
      <c r="I6991" t="s">
        <v>23845</v>
      </c>
      <c r="J6991">
        <v>5</v>
      </c>
      <c r="L6991" t="s">
        <v>23846</v>
      </c>
    </row>
    <row r="6992" spans="1:13" x14ac:dyDescent="0.3">
      <c r="A6992" t="s">
        <v>23825</v>
      </c>
      <c r="B6992" t="s">
        <v>23826</v>
      </c>
      <c r="C6992" t="s">
        <v>14</v>
      </c>
      <c r="D6992">
        <v>40.100552204499998</v>
      </c>
      <c r="E6992">
        <v>-75.009253675899998</v>
      </c>
      <c r="F6992" t="s">
        <v>23827</v>
      </c>
      <c r="G6992">
        <v>242</v>
      </c>
      <c r="H6992">
        <v>4</v>
      </c>
      <c r="I6992" t="s">
        <v>23847</v>
      </c>
      <c r="J6992">
        <v>5</v>
      </c>
      <c r="K6992" t="s">
        <v>23848</v>
      </c>
      <c r="L6992" t="s">
        <v>23849</v>
      </c>
    </row>
    <row r="6993" spans="1:12" x14ac:dyDescent="0.3">
      <c r="A6993" t="s">
        <v>23850</v>
      </c>
      <c r="B6993" t="s">
        <v>23851</v>
      </c>
      <c r="C6993" t="s">
        <v>14</v>
      </c>
      <c r="D6993">
        <v>39.9463188</v>
      </c>
      <c r="E6993">
        <v>-75.157960900000006</v>
      </c>
      <c r="F6993" t="s">
        <v>23852</v>
      </c>
      <c r="G6993">
        <v>242</v>
      </c>
      <c r="H6993">
        <v>4</v>
      </c>
      <c r="I6993" t="s">
        <v>23853</v>
      </c>
      <c r="J6993">
        <v>3</v>
      </c>
      <c r="K6993" t="s">
        <v>23854</v>
      </c>
      <c r="L6993" t="s">
        <v>23855</v>
      </c>
    </row>
    <row r="6994" spans="1:12" x14ac:dyDescent="0.3">
      <c r="A6994" t="s">
        <v>23850</v>
      </c>
      <c r="B6994" t="s">
        <v>23851</v>
      </c>
      <c r="C6994" t="s">
        <v>14</v>
      </c>
      <c r="D6994">
        <v>39.9463188</v>
      </c>
      <c r="E6994">
        <v>-75.157960900000006</v>
      </c>
      <c r="F6994" t="s">
        <v>23852</v>
      </c>
      <c r="G6994">
        <v>242</v>
      </c>
      <c r="H6994">
        <v>4</v>
      </c>
      <c r="I6994" t="s">
        <v>23856</v>
      </c>
      <c r="J6994">
        <v>1</v>
      </c>
      <c r="K6994" t="s">
        <v>23857</v>
      </c>
      <c r="L6994" t="s">
        <v>22804</v>
      </c>
    </row>
    <row r="6995" spans="1:12" x14ac:dyDescent="0.3">
      <c r="A6995" t="s">
        <v>23850</v>
      </c>
      <c r="B6995" t="s">
        <v>23851</v>
      </c>
      <c r="C6995" t="s">
        <v>14</v>
      </c>
      <c r="D6995">
        <v>39.9463188</v>
      </c>
      <c r="E6995">
        <v>-75.157960900000006</v>
      </c>
      <c r="F6995" t="s">
        <v>23852</v>
      </c>
      <c r="G6995">
        <v>242</v>
      </c>
      <c r="H6995">
        <v>4</v>
      </c>
      <c r="I6995" t="s">
        <v>23858</v>
      </c>
      <c r="J6995">
        <v>5</v>
      </c>
      <c r="K6995" t="s">
        <v>23859</v>
      </c>
      <c r="L6995" t="s">
        <v>23860</v>
      </c>
    </row>
    <row r="6996" spans="1:12" x14ac:dyDescent="0.3">
      <c r="A6996" t="s">
        <v>23850</v>
      </c>
      <c r="B6996" t="s">
        <v>23851</v>
      </c>
      <c r="C6996" t="s">
        <v>14</v>
      </c>
      <c r="D6996">
        <v>39.9463188</v>
      </c>
      <c r="E6996">
        <v>-75.157960900000006</v>
      </c>
      <c r="F6996" t="s">
        <v>23852</v>
      </c>
      <c r="G6996">
        <v>242</v>
      </c>
      <c r="H6996">
        <v>4</v>
      </c>
      <c r="I6996" t="s">
        <v>23861</v>
      </c>
      <c r="J6996">
        <v>2</v>
      </c>
      <c r="L6996" t="s">
        <v>23862</v>
      </c>
    </row>
    <row r="6997" spans="1:12" x14ac:dyDescent="0.3">
      <c r="A6997" t="s">
        <v>23850</v>
      </c>
      <c r="B6997" t="s">
        <v>23851</v>
      </c>
      <c r="C6997" t="s">
        <v>14</v>
      </c>
      <c r="D6997">
        <v>39.9463188</v>
      </c>
      <c r="E6997">
        <v>-75.157960900000006</v>
      </c>
      <c r="F6997" t="s">
        <v>23852</v>
      </c>
      <c r="G6997">
        <v>242</v>
      </c>
      <c r="H6997">
        <v>4</v>
      </c>
      <c r="I6997" t="s">
        <v>23863</v>
      </c>
      <c r="J6997">
        <v>4</v>
      </c>
      <c r="K6997" t="s">
        <v>23864</v>
      </c>
      <c r="L6997" t="s">
        <v>23865</v>
      </c>
    </row>
    <row r="6998" spans="1:12" x14ac:dyDescent="0.3">
      <c r="A6998" t="s">
        <v>23850</v>
      </c>
      <c r="B6998" t="s">
        <v>23851</v>
      </c>
      <c r="C6998" t="s">
        <v>14</v>
      </c>
      <c r="D6998">
        <v>39.9463188</v>
      </c>
      <c r="E6998">
        <v>-75.157960900000006</v>
      </c>
      <c r="F6998" t="s">
        <v>23852</v>
      </c>
      <c r="G6998">
        <v>242</v>
      </c>
      <c r="H6998">
        <v>4</v>
      </c>
      <c r="I6998" t="s">
        <v>23866</v>
      </c>
      <c r="J6998">
        <v>3</v>
      </c>
      <c r="K6998" t="s">
        <v>23867</v>
      </c>
      <c r="L6998" t="s">
        <v>18372</v>
      </c>
    </row>
    <row r="6999" spans="1:12" x14ac:dyDescent="0.3">
      <c r="A6999" t="s">
        <v>23850</v>
      </c>
      <c r="B6999" t="s">
        <v>23851</v>
      </c>
      <c r="C6999" t="s">
        <v>14</v>
      </c>
      <c r="D6999">
        <v>39.9463188</v>
      </c>
      <c r="E6999">
        <v>-75.157960900000006</v>
      </c>
      <c r="F6999" t="s">
        <v>23852</v>
      </c>
      <c r="G6999">
        <v>242</v>
      </c>
      <c r="H6999">
        <v>4</v>
      </c>
      <c r="I6999" t="s">
        <v>23868</v>
      </c>
      <c r="J6999">
        <v>5</v>
      </c>
      <c r="K6999" t="s">
        <v>23869</v>
      </c>
      <c r="L6999" t="s">
        <v>12953</v>
      </c>
    </row>
    <row r="7000" spans="1:12" x14ac:dyDescent="0.3">
      <c r="A7000" t="s">
        <v>23850</v>
      </c>
      <c r="B7000" t="s">
        <v>23851</v>
      </c>
      <c r="C7000" t="s">
        <v>14</v>
      </c>
      <c r="D7000">
        <v>39.9463188</v>
      </c>
      <c r="E7000">
        <v>-75.157960900000006</v>
      </c>
      <c r="F7000" t="s">
        <v>23852</v>
      </c>
      <c r="G7000">
        <v>242</v>
      </c>
      <c r="H7000">
        <v>4</v>
      </c>
      <c r="I7000" t="s">
        <v>23870</v>
      </c>
      <c r="J7000">
        <v>4</v>
      </c>
      <c r="K7000" t="s">
        <v>23871</v>
      </c>
      <c r="L7000" t="s">
        <v>23872</v>
      </c>
    </row>
    <row r="7001" spans="1:12" x14ac:dyDescent="0.3">
      <c r="A7001" t="s">
        <v>23850</v>
      </c>
      <c r="B7001" t="s">
        <v>23851</v>
      </c>
      <c r="C7001" t="s">
        <v>14</v>
      </c>
      <c r="D7001">
        <v>39.9463188</v>
      </c>
      <c r="E7001">
        <v>-75.157960900000006</v>
      </c>
      <c r="F7001" t="s">
        <v>23852</v>
      </c>
      <c r="G7001">
        <v>242</v>
      </c>
      <c r="H7001">
        <v>4</v>
      </c>
      <c r="I7001" t="s">
        <v>23873</v>
      </c>
      <c r="J7001">
        <v>5</v>
      </c>
      <c r="K7001" t="s">
        <v>23874</v>
      </c>
      <c r="L7001" t="s">
        <v>23875</v>
      </c>
    </row>
    <row r="7002" spans="1:12" x14ac:dyDescent="0.3">
      <c r="A7002" t="s">
        <v>23850</v>
      </c>
      <c r="B7002" t="s">
        <v>23851</v>
      </c>
      <c r="C7002" t="s">
        <v>14</v>
      </c>
      <c r="D7002">
        <v>39.9463188</v>
      </c>
      <c r="E7002">
        <v>-75.157960900000006</v>
      </c>
      <c r="F7002" t="s">
        <v>23852</v>
      </c>
      <c r="G7002">
        <v>242</v>
      </c>
      <c r="H7002">
        <v>4</v>
      </c>
      <c r="I7002" t="s">
        <v>23876</v>
      </c>
      <c r="J7002">
        <v>4</v>
      </c>
      <c r="L7002" t="s">
        <v>23877</v>
      </c>
    </row>
    <row r="7003" spans="1:12" x14ac:dyDescent="0.3">
      <c r="A7003" t="s">
        <v>23878</v>
      </c>
      <c r="B7003" t="s">
        <v>23879</v>
      </c>
      <c r="C7003" t="s">
        <v>14</v>
      </c>
      <c r="D7003">
        <v>39.948189999999997</v>
      </c>
      <c r="E7003">
        <v>-75.143299999999996</v>
      </c>
      <c r="F7003" t="s">
        <v>23880</v>
      </c>
      <c r="G7003">
        <v>241</v>
      </c>
      <c r="H7003">
        <v>3.5</v>
      </c>
      <c r="I7003" t="s">
        <v>23881</v>
      </c>
      <c r="J7003">
        <v>3</v>
      </c>
      <c r="K7003" t="s">
        <v>23882</v>
      </c>
      <c r="L7003" t="s">
        <v>8354</v>
      </c>
    </row>
    <row r="7004" spans="1:12" x14ac:dyDescent="0.3">
      <c r="A7004" t="s">
        <v>23878</v>
      </c>
      <c r="B7004" t="s">
        <v>23879</v>
      </c>
      <c r="C7004" t="s">
        <v>14</v>
      </c>
      <c r="D7004">
        <v>39.948189999999997</v>
      </c>
      <c r="E7004">
        <v>-75.143299999999996</v>
      </c>
      <c r="F7004" t="s">
        <v>23880</v>
      </c>
      <c r="G7004">
        <v>241</v>
      </c>
      <c r="H7004">
        <v>3.5</v>
      </c>
      <c r="I7004" t="s">
        <v>23883</v>
      </c>
      <c r="J7004">
        <v>4</v>
      </c>
      <c r="K7004" t="s">
        <v>23884</v>
      </c>
      <c r="L7004" t="s">
        <v>23885</v>
      </c>
    </row>
    <row r="7005" spans="1:12" x14ac:dyDescent="0.3">
      <c r="A7005" t="s">
        <v>23878</v>
      </c>
      <c r="B7005" t="s">
        <v>23879</v>
      </c>
      <c r="C7005" t="s">
        <v>14</v>
      </c>
      <c r="D7005">
        <v>39.948189999999997</v>
      </c>
      <c r="E7005">
        <v>-75.143299999999996</v>
      </c>
      <c r="F7005" t="s">
        <v>23880</v>
      </c>
      <c r="G7005">
        <v>241</v>
      </c>
      <c r="H7005">
        <v>3.5</v>
      </c>
      <c r="I7005" t="s">
        <v>23886</v>
      </c>
      <c r="J7005">
        <v>3</v>
      </c>
      <c r="K7005" t="s">
        <v>23887</v>
      </c>
      <c r="L7005" t="s">
        <v>23888</v>
      </c>
    </row>
    <row r="7006" spans="1:12" x14ac:dyDescent="0.3">
      <c r="A7006" t="s">
        <v>23878</v>
      </c>
      <c r="B7006" t="s">
        <v>23879</v>
      </c>
      <c r="C7006" t="s">
        <v>14</v>
      </c>
      <c r="D7006">
        <v>39.948189999999997</v>
      </c>
      <c r="E7006">
        <v>-75.143299999999996</v>
      </c>
      <c r="F7006" t="s">
        <v>23880</v>
      </c>
      <c r="G7006">
        <v>241</v>
      </c>
      <c r="H7006">
        <v>3.5</v>
      </c>
      <c r="I7006" t="s">
        <v>23889</v>
      </c>
      <c r="J7006">
        <v>5</v>
      </c>
      <c r="K7006" t="s">
        <v>23890</v>
      </c>
      <c r="L7006" t="s">
        <v>23891</v>
      </c>
    </row>
    <row r="7007" spans="1:12" x14ac:dyDescent="0.3">
      <c r="A7007" t="s">
        <v>23878</v>
      </c>
      <c r="B7007" t="s">
        <v>23879</v>
      </c>
      <c r="C7007" t="s">
        <v>14</v>
      </c>
      <c r="D7007">
        <v>39.948189999999997</v>
      </c>
      <c r="E7007">
        <v>-75.143299999999996</v>
      </c>
      <c r="F7007" t="s">
        <v>23880</v>
      </c>
      <c r="G7007">
        <v>241</v>
      </c>
      <c r="H7007">
        <v>3.5</v>
      </c>
      <c r="I7007" t="s">
        <v>23892</v>
      </c>
      <c r="J7007">
        <v>4</v>
      </c>
      <c r="K7007" t="s">
        <v>23893</v>
      </c>
      <c r="L7007" t="s">
        <v>23894</v>
      </c>
    </row>
    <row r="7008" spans="1:12" x14ac:dyDescent="0.3">
      <c r="A7008" t="s">
        <v>23878</v>
      </c>
      <c r="B7008" t="s">
        <v>23879</v>
      </c>
      <c r="C7008" t="s">
        <v>14</v>
      </c>
      <c r="D7008">
        <v>39.948189999999997</v>
      </c>
      <c r="E7008">
        <v>-75.143299999999996</v>
      </c>
      <c r="F7008" t="s">
        <v>23880</v>
      </c>
      <c r="G7008">
        <v>241</v>
      </c>
      <c r="H7008">
        <v>3.5</v>
      </c>
      <c r="I7008" t="s">
        <v>23895</v>
      </c>
      <c r="J7008">
        <v>4</v>
      </c>
      <c r="K7008" t="s">
        <v>23896</v>
      </c>
      <c r="L7008" t="s">
        <v>23897</v>
      </c>
    </row>
    <row r="7009" spans="1:27" x14ac:dyDescent="0.3">
      <c r="A7009" t="s">
        <v>23878</v>
      </c>
      <c r="B7009" t="s">
        <v>23879</v>
      </c>
      <c r="C7009" t="s">
        <v>14</v>
      </c>
      <c r="D7009">
        <v>39.948189999999997</v>
      </c>
      <c r="E7009">
        <v>-75.143299999999996</v>
      </c>
      <c r="F7009" t="s">
        <v>23880</v>
      </c>
      <c r="G7009">
        <v>241</v>
      </c>
      <c r="H7009">
        <v>3.5</v>
      </c>
      <c r="I7009" t="s">
        <v>23898</v>
      </c>
      <c r="J7009">
        <v>4</v>
      </c>
      <c r="K7009" t="s">
        <v>23899</v>
      </c>
      <c r="L7009" t="s">
        <v>23900</v>
      </c>
    </row>
    <row r="7010" spans="1:27" x14ac:dyDescent="0.3">
      <c r="A7010" t="s">
        <v>23878</v>
      </c>
      <c r="B7010" t="s">
        <v>23879</v>
      </c>
      <c r="C7010" t="s">
        <v>14</v>
      </c>
      <c r="D7010">
        <v>39.948189999999997</v>
      </c>
      <c r="E7010">
        <v>-75.143299999999996</v>
      </c>
      <c r="F7010" t="s">
        <v>23880</v>
      </c>
      <c r="G7010">
        <v>241</v>
      </c>
      <c r="H7010">
        <v>3.5</v>
      </c>
      <c r="I7010" t="s">
        <v>23901</v>
      </c>
      <c r="J7010">
        <v>4</v>
      </c>
      <c r="K7010" t="s">
        <v>23902</v>
      </c>
      <c r="L7010" t="s">
        <v>3027</v>
      </c>
    </row>
    <row r="7011" spans="1:27" x14ac:dyDescent="0.3">
      <c r="A7011" t="s">
        <v>23878</v>
      </c>
      <c r="B7011" t="s">
        <v>23879</v>
      </c>
      <c r="C7011" t="s">
        <v>14</v>
      </c>
      <c r="D7011">
        <v>39.948189999999997</v>
      </c>
      <c r="E7011">
        <v>-75.143299999999996</v>
      </c>
      <c r="F7011" t="s">
        <v>23880</v>
      </c>
      <c r="G7011">
        <v>241</v>
      </c>
      <c r="H7011">
        <v>3.5</v>
      </c>
      <c r="I7011" t="s">
        <v>23903</v>
      </c>
      <c r="J7011">
        <v>4</v>
      </c>
      <c r="K7011" t="s">
        <v>23904</v>
      </c>
      <c r="L7011" t="s">
        <v>8675</v>
      </c>
    </row>
    <row r="7012" spans="1:27" x14ac:dyDescent="0.3">
      <c r="A7012" t="s">
        <v>23878</v>
      </c>
      <c r="B7012" t="s">
        <v>23879</v>
      </c>
      <c r="C7012" t="s">
        <v>14</v>
      </c>
      <c r="D7012">
        <v>39.948189999999997</v>
      </c>
      <c r="E7012">
        <v>-75.143299999999996</v>
      </c>
      <c r="F7012" t="s">
        <v>23880</v>
      </c>
      <c r="G7012">
        <v>241</v>
      </c>
      <c r="H7012">
        <v>3.5</v>
      </c>
      <c r="I7012" t="s">
        <v>23905</v>
      </c>
      <c r="J7012">
        <v>1</v>
      </c>
      <c r="K7012" t="s">
        <v>23906</v>
      </c>
      <c r="L7012" t="s">
        <v>23907</v>
      </c>
    </row>
    <row r="7013" spans="1:27" x14ac:dyDescent="0.3">
      <c r="A7013" t="s">
        <v>23908</v>
      </c>
      <c r="B7013" t="s">
        <v>23909</v>
      </c>
      <c r="C7013" t="s">
        <v>14</v>
      </c>
      <c r="D7013">
        <v>39.949641800000002</v>
      </c>
      <c r="E7013">
        <v>-75.2069391</v>
      </c>
      <c r="F7013" t="s">
        <v>23910</v>
      </c>
      <c r="G7013">
        <v>241</v>
      </c>
      <c r="H7013">
        <v>4</v>
      </c>
      <c r="I7013" t="s">
        <v>23911</v>
      </c>
      <c r="J7013">
        <v>5</v>
      </c>
      <c r="K7013" t="s">
        <v>23912</v>
      </c>
      <c r="L7013" t="s">
        <v>17847</v>
      </c>
    </row>
    <row r="7014" spans="1:27" x14ac:dyDescent="0.3">
      <c r="A7014" t="s">
        <v>23908</v>
      </c>
      <c r="B7014" t="s">
        <v>23909</v>
      </c>
      <c r="C7014" t="s">
        <v>14</v>
      </c>
      <c r="D7014">
        <v>39.949641800000002</v>
      </c>
      <c r="E7014">
        <v>-75.2069391</v>
      </c>
      <c r="F7014" t="s">
        <v>23910</v>
      </c>
      <c r="G7014">
        <v>241</v>
      </c>
      <c r="H7014">
        <v>4</v>
      </c>
      <c r="I7014" t="s">
        <v>23913</v>
      </c>
      <c r="J7014">
        <v>3</v>
      </c>
      <c r="K7014" t="s">
        <v>23914</v>
      </c>
      <c r="L7014" t="s">
        <v>1267</v>
      </c>
    </row>
    <row r="7015" spans="1:27" x14ac:dyDescent="0.3">
      <c r="A7015" t="s">
        <v>23908</v>
      </c>
      <c r="B7015" t="s">
        <v>23909</v>
      </c>
      <c r="C7015" t="s">
        <v>14</v>
      </c>
      <c r="D7015">
        <v>39.949641800000002</v>
      </c>
      <c r="E7015">
        <v>-75.2069391</v>
      </c>
      <c r="F7015" t="s">
        <v>23910</v>
      </c>
      <c r="G7015">
        <v>241</v>
      </c>
      <c r="H7015">
        <v>4</v>
      </c>
      <c r="I7015" t="s">
        <v>23915</v>
      </c>
      <c r="J7015">
        <v>4</v>
      </c>
      <c r="K7015" t="s">
        <v>23916</v>
      </c>
      <c r="L7015" t="s">
        <v>519</v>
      </c>
    </row>
    <row r="7016" spans="1:27" x14ac:dyDescent="0.3">
      <c r="A7016" t="s">
        <v>23908</v>
      </c>
      <c r="B7016" t="s">
        <v>23909</v>
      </c>
      <c r="C7016" t="s">
        <v>14</v>
      </c>
      <c r="D7016">
        <v>39.949641800000002</v>
      </c>
      <c r="E7016">
        <v>-75.2069391</v>
      </c>
      <c r="F7016" t="s">
        <v>23910</v>
      </c>
      <c r="G7016">
        <v>241</v>
      </c>
      <c r="H7016">
        <v>4</v>
      </c>
      <c r="I7016" t="s">
        <v>23917</v>
      </c>
      <c r="J7016">
        <v>1</v>
      </c>
      <c r="L7016" t="s">
        <v>23918</v>
      </c>
    </row>
    <row r="7017" spans="1:27" x14ac:dyDescent="0.3">
      <c r="A7017" t="s">
        <v>23908</v>
      </c>
      <c r="B7017" t="s">
        <v>23909</v>
      </c>
      <c r="C7017" t="s">
        <v>14</v>
      </c>
      <c r="D7017">
        <v>39.949641800000002</v>
      </c>
      <c r="E7017">
        <v>-75.2069391</v>
      </c>
      <c r="F7017" t="s">
        <v>23910</v>
      </c>
      <c r="G7017">
        <v>241</v>
      </c>
      <c r="H7017">
        <v>4</v>
      </c>
      <c r="I7017" t="s">
        <v>23919</v>
      </c>
      <c r="J7017">
        <v>1</v>
      </c>
      <c r="L7017" t="s">
        <v>23920</v>
      </c>
    </row>
    <row r="7018" spans="1:27" x14ac:dyDescent="0.3">
      <c r="A7018" t="s">
        <v>23908</v>
      </c>
      <c r="B7018" t="s">
        <v>23909</v>
      </c>
      <c r="C7018" t="s">
        <v>14</v>
      </c>
      <c r="D7018">
        <v>39.949641800000002</v>
      </c>
      <c r="E7018">
        <v>-75.2069391</v>
      </c>
      <c r="F7018" t="s">
        <v>23910</v>
      </c>
      <c r="G7018">
        <v>241</v>
      </c>
      <c r="H7018">
        <v>4</v>
      </c>
      <c r="I7018" t="s">
        <v>23921</v>
      </c>
      <c r="J7018">
        <v>3</v>
      </c>
      <c r="K7018" t="s">
        <v>23922</v>
      </c>
      <c r="L7018" t="s">
        <v>23923</v>
      </c>
    </row>
    <row r="7019" spans="1:27" x14ac:dyDescent="0.3">
      <c r="A7019" t="s">
        <v>23908</v>
      </c>
      <c r="B7019" t="s">
        <v>23909</v>
      </c>
      <c r="C7019" t="s">
        <v>14</v>
      </c>
      <c r="D7019">
        <v>39.949641800000002</v>
      </c>
      <c r="E7019">
        <v>-75.2069391</v>
      </c>
      <c r="F7019" t="s">
        <v>23910</v>
      </c>
      <c r="G7019">
        <v>241</v>
      </c>
      <c r="H7019">
        <v>4</v>
      </c>
      <c r="I7019" t="s">
        <v>23924</v>
      </c>
      <c r="J7019">
        <v>3</v>
      </c>
      <c r="K7019" t="s">
        <v>23925</v>
      </c>
      <c r="L7019" t="s">
        <v>2629</v>
      </c>
    </row>
    <row r="7020" spans="1:27" x14ac:dyDescent="0.3">
      <c r="A7020" t="s">
        <v>23908</v>
      </c>
      <c r="B7020" t="s">
        <v>23909</v>
      </c>
      <c r="C7020" t="s">
        <v>14</v>
      </c>
      <c r="D7020">
        <v>39.949641800000002</v>
      </c>
      <c r="E7020">
        <v>-75.2069391</v>
      </c>
      <c r="F7020" t="s">
        <v>23910</v>
      </c>
      <c r="G7020">
        <v>241</v>
      </c>
      <c r="H7020">
        <v>4</v>
      </c>
      <c r="I7020" t="s">
        <v>23926</v>
      </c>
      <c r="J7020">
        <v>5</v>
      </c>
      <c r="K7020" t="s">
        <v>23927</v>
      </c>
      <c r="L7020" t="s">
        <v>23928</v>
      </c>
    </row>
    <row r="7021" spans="1:27" x14ac:dyDescent="0.3">
      <c r="A7021" t="s">
        <v>23908</v>
      </c>
      <c r="B7021" t="s">
        <v>23909</v>
      </c>
      <c r="C7021" t="s">
        <v>14</v>
      </c>
      <c r="D7021">
        <v>39.949641800000002</v>
      </c>
      <c r="E7021">
        <v>-75.2069391</v>
      </c>
      <c r="F7021" t="s">
        <v>23910</v>
      </c>
      <c r="G7021">
        <v>241</v>
      </c>
      <c r="H7021">
        <v>4</v>
      </c>
      <c r="I7021" t="s">
        <v>23929</v>
      </c>
      <c r="J7021">
        <v>2</v>
      </c>
      <c r="K7021" t="s">
        <v>23930</v>
      </c>
      <c r="L7021" t="s">
        <v>15606</v>
      </c>
    </row>
    <row r="7022" spans="1:27" x14ac:dyDescent="0.3">
      <c r="A7022" t="s">
        <v>23908</v>
      </c>
      <c r="B7022" t="s">
        <v>23909</v>
      </c>
      <c r="C7022" t="s">
        <v>14</v>
      </c>
      <c r="D7022">
        <v>39.949641800000002</v>
      </c>
      <c r="E7022">
        <v>-75.2069391</v>
      </c>
      <c r="F7022" t="s">
        <v>23910</v>
      </c>
      <c r="G7022">
        <v>241</v>
      </c>
      <c r="H7022">
        <v>4</v>
      </c>
      <c r="I7022" t="s">
        <v>23931</v>
      </c>
      <c r="J7022">
        <v>3</v>
      </c>
      <c r="K7022" t="s">
        <v>23932</v>
      </c>
      <c r="L7022" t="s">
        <v>23933</v>
      </c>
      <c r="M7022" t="s">
        <v>23934</v>
      </c>
      <c r="N7022" t="s">
        <v>23935</v>
      </c>
      <c r="O7022" t="s">
        <v>23936</v>
      </c>
      <c r="P7022" t="s">
        <v>23937</v>
      </c>
      <c r="Q7022" t="s">
        <v>23938</v>
      </c>
      <c r="R7022" t="s">
        <v>23939</v>
      </c>
      <c r="S7022" t="s">
        <v>11228</v>
      </c>
      <c r="T7022" t="s">
        <v>23940</v>
      </c>
      <c r="U7022" t="s">
        <v>23941</v>
      </c>
      <c r="V7022" t="s">
        <v>23942</v>
      </c>
      <c r="W7022" t="s">
        <v>23943</v>
      </c>
      <c r="X7022" t="s">
        <v>23944</v>
      </c>
      <c r="Y7022" t="s">
        <v>23945</v>
      </c>
      <c r="Z7022" t="s">
        <v>23946</v>
      </c>
      <c r="AA7022" t="s">
        <v>23947</v>
      </c>
    </row>
    <row r="7023" spans="1:27" x14ac:dyDescent="0.3">
      <c r="A7023" t="s">
        <v>23948</v>
      </c>
      <c r="B7023" t="s">
        <v>23949</v>
      </c>
      <c r="C7023" t="s">
        <v>14</v>
      </c>
      <c r="D7023">
        <v>39.941606200000003</v>
      </c>
      <c r="E7023">
        <v>-75.163026000000002</v>
      </c>
      <c r="F7023" t="s">
        <v>23950</v>
      </c>
      <c r="G7023">
        <v>241</v>
      </c>
      <c r="H7023">
        <v>4</v>
      </c>
      <c r="I7023" t="s">
        <v>23951</v>
      </c>
      <c r="J7023">
        <v>4</v>
      </c>
      <c r="K7023" t="s">
        <v>23952</v>
      </c>
      <c r="L7023" t="s">
        <v>23953</v>
      </c>
    </row>
    <row r="7024" spans="1:27" x14ac:dyDescent="0.3">
      <c r="A7024" t="s">
        <v>23948</v>
      </c>
      <c r="B7024" t="s">
        <v>23949</v>
      </c>
      <c r="C7024" t="s">
        <v>14</v>
      </c>
      <c r="D7024">
        <v>39.941606200000003</v>
      </c>
      <c r="E7024">
        <v>-75.163026000000002</v>
      </c>
      <c r="F7024" t="s">
        <v>23950</v>
      </c>
      <c r="G7024">
        <v>241</v>
      </c>
      <c r="H7024">
        <v>4</v>
      </c>
      <c r="I7024" t="s">
        <v>23954</v>
      </c>
      <c r="J7024">
        <v>5</v>
      </c>
      <c r="K7024" t="s">
        <v>23955</v>
      </c>
      <c r="L7024" t="s">
        <v>23956</v>
      </c>
    </row>
    <row r="7025" spans="1:12" x14ac:dyDescent="0.3">
      <c r="A7025" t="s">
        <v>23948</v>
      </c>
      <c r="B7025" t="s">
        <v>23949</v>
      </c>
      <c r="C7025" t="s">
        <v>14</v>
      </c>
      <c r="D7025">
        <v>39.941606200000003</v>
      </c>
      <c r="E7025">
        <v>-75.163026000000002</v>
      </c>
      <c r="F7025" t="s">
        <v>23950</v>
      </c>
      <c r="G7025">
        <v>241</v>
      </c>
      <c r="H7025">
        <v>4</v>
      </c>
      <c r="I7025" t="s">
        <v>23957</v>
      </c>
      <c r="J7025">
        <v>5</v>
      </c>
      <c r="K7025" t="s">
        <v>23958</v>
      </c>
      <c r="L7025" t="s">
        <v>892</v>
      </c>
    </row>
    <row r="7026" spans="1:12" x14ac:dyDescent="0.3">
      <c r="A7026" t="s">
        <v>23948</v>
      </c>
      <c r="B7026" t="s">
        <v>23949</v>
      </c>
      <c r="C7026" t="s">
        <v>14</v>
      </c>
      <c r="D7026">
        <v>39.941606200000003</v>
      </c>
      <c r="E7026">
        <v>-75.163026000000002</v>
      </c>
      <c r="F7026" t="s">
        <v>23950</v>
      </c>
      <c r="G7026">
        <v>241</v>
      </c>
      <c r="H7026">
        <v>4</v>
      </c>
      <c r="I7026" t="s">
        <v>23959</v>
      </c>
      <c r="J7026">
        <v>4</v>
      </c>
      <c r="K7026" t="s">
        <v>23960</v>
      </c>
      <c r="L7026" t="s">
        <v>23961</v>
      </c>
    </row>
    <row r="7027" spans="1:12" x14ac:dyDescent="0.3">
      <c r="A7027" t="s">
        <v>23948</v>
      </c>
      <c r="B7027" t="s">
        <v>23949</v>
      </c>
      <c r="C7027" t="s">
        <v>14</v>
      </c>
      <c r="D7027">
        <v>39.941606200000003</v>
      </c>
      <c r="E7027">
        <v>-75.163026000000002</v>
      </c>
      <c r="F7027" t="s">
        <v>23950</v>
      </c>
      <c r="G7027">
        <v>241</v>
      </c>
      <c r="H7027">
        <v>4</v>
      </c>
      <c r="I7027" t="s">
        <v>23962</v>
      </c>
      <c r="J7027">
        <v>5</v>
      </c>
      <c r="K7027" t="s">
        <v>23963</v>
      </c>
      <c r="L7027" t="s">
        <v>23964</v>
      </c>
    </row>
    <row r="7028" spans="1:12" x14ac:dyDescent="0.3">
      <c r="A7028" t="s">
        <v>23948</v>
      </c>
      <c r="B7028" t="s">
        <v>23949</v>
      </c>
      <c r="C7028" t="s">
        <v>14</v>
      </c>
      <c r="D7028">
        <v>39.941606200000003</v>
      </c>
      <c r="E7028">
        <v>-75.163026000000002</v>
      </c>
      <c r="F7028" t="s">
        <v>23950</v>
      </c>
      <c r="G7028">
        <v>241</v>
      </c>
      <c r="H7028">
        <v>4</v>
      </c>
      <c r="I7028" t="s">
        <v>23965</v>
      </c>
      <c r="J7028">
        <v>5</v>
      </c>
      <c r="K7028" t="s">
        <v>23966</v>
      </c>
      <c r="L7028" t="s">
        <v>23967</v>
      </c>
    </row>
    <row r="7029" spans="1:12" x14ac:dyDescent="0.3">
      <c r="A7029" t="s">
        <v>23948</v>
      </c>
      <c r="B7029" t="s">
        <v>23949</v>
      </c>
      <c r="C7029" t="s">
        <v>14</v>
      </c>
      <c r="D7029">
        <v>39.941606200000003</v>
      </c>
      <c r="E7029">
        <v>-75.163026000000002</v>
      </c>
      <c r="F7029" t="s">
        <v>23950</v>
      </c>
      <c r="G7029">
        <v>241</v>
      </c>
      <c r="H7029">
        <v>4</v>
      </c>
      <c r="I7029" t="s">
        <v>23968</v>
      </c>
      <c r="J7029">
        <v>1</v>
      </c>
      <c r="K7029" t="s">
        <v>23969</v>
      </c>
      <c r="L7029" t="s">
        <v>23970</v>
      </c>
    </row>
    <row r="7030" spans="1:12" x14ac:dyDescent="0.3">
      <c r="A7030" t="s">
        <v>23948</v>
      </c>
      <c r="B7030" t="s">
        <v>23949</v>
      </c>
      <c r="C7030" t="s">
        <v>14</v>
      </c>
      <c r="D7030">
        <v>39.941606200000003</v>
      </c>
      <c r="E7030">
        <v>-75.163026000000002</v>
      </c>
      <c r="F7030" t="s">
        <v>23950</v>
      </c>
      <c r="G7030">
        <v>241</v>
      </c>
      <c r="H7030">
        <v>4</v>
      </c>
      <c r="I7030" t="s">
        <v>23971</v>
      </c>
      <c r="J7030">
        <v>2</v>
      </c>
      <c r="K7030" t="s">
        <v>23972</v>
      </c>
      <c r="L7030" t="s">
        <v>23973</v>
      </c>
    </row>
    <row r="7031" spans="1:12" x14ac:dyDescent="0.3">
      <c r="A7031" t="s">
        <v>23948</v>
      </c>
      <c r="B7031" t="s">
        <v>23949</v>
      </c>
      <c r="C7031" t="s">
        <v>14</v>
      </c>
      <c r="D7031">
        <v>39.941606200000003</v>
      </c>
      <c r="E7031">
        <v>-75.163026000000002</v>
      </c>
      <c r="F7031" t="s">
        <v>23950</v>
      </c>
      <c r="G7031">
        <v>241</v>
      </c>
      <c r="H7031">
        <v>4</v>
      </c>
      <c r="I7031" t="e">
        <f>-pCJNtIvpp_FrUlIjXt1FQ</f>
        <v>#NAME?</v>
      </c>
      <c r="J7031">
        <v>5</v>
      </c>
      <c r="L7031" t="s">
        <v>23974</v>
      </c>
    </row>
    <row r="7032" spans="1:12" x14ac:dyDescent="0.3">
      <c r="A7032" t="s">
        <v>23948</v>
      </c>
      <c r="B7032" t="s">
        <v>23949</v>
      </c>
      <c r="C7032" t="s">
        <v>14</v>
      </c>
      <c r="D7032">
        <v>39.941606200000003</v>
      </c>
      <c r="E7032">
        <v>-75.163026000000002</v>
      </c>
      <c r="F7032" t="s">
        <v>23950</v>
      </c>
      <c r="G7032">
        <v>241</v>
      </c>
      <c r="H7032">
        <v>4</v>
      </c>
      <c r="I7032" t="s">
        <v>23975</v>
      </c>
      <c r="J7032">
        <v>5</v>
      </c>
      <c r="K7032" t="s">
        <v>23976</v>
      </c>
      <c r="L7032" t="s">
        <v>23977</v>
      </c>
    </row>
    <row r="7033" spans="1:12" x14ac:dyDescent="0.3">
      <c r="A7033" t="s">
        <v>23978</v>
      </c>
      <c r="B7033" t="s">
        <v>23979</v>
      </c>
      <c r="C7033" t="s">
        <v>14</v>
      </c>
      <c r="D7033">
        <v>39.970468013999998</v>
      </c>
      <c r="E7033">
        <v>-75.134539662199998</v>
      </c>
      <c r="F7033" t="s">
        <v>23980</v>
      </c>
      <c r="G7033">
        <v>241</v>
      </c>
      <c r="H7033">
        <v>4.5</v>
      </c>
      <c r="I7033" t="s">
        <v>23981</v>
      </c>
      <c r="J7033">
        <v>4</v>
      </c>
      <c r="K7033" t="s">
        <v>23982</v>
      </c>
      <c r="L7033" t="s">
        <v>4543</v>
      </c>
    </row>
    <row r="7034" spans="1:12" x14ac:dyDescent="0.3">
      <c r="A7034" t="s">
        <v>23978</v>
      </c>
      <c r="B7034" t="s">
        <v>23979</v>
      </c>
      <c r="C7034" t="s">
        <v>14</v>
      </c>
      <c r="D7034">
        <v>39.970468013999998</v>
      </c>
      <c r="E7034">
        <v>-75.134539662199998</v>
      </c>
      <c r="F7034" t="s">
        <v>23980</v>
      </c>
      <c r="G7034">
        <v>241</v>
      </c>
      <c r="H7034">
        <v>4.5</v>
      </c>
      <c r="I7034" t="s">
        <v>23983</v>
      </c>
      <c r="J7034">
        <v>4</v>
      </c>
      <c r="L7034" t="s">
        <v>23984</v>
      </c>
    </row>
    <row r="7035" spans="1:12" x14ac:dyDescent="0.3">
      <c r="A7035" t="s">
        <v>23978</v>
      </c>
      <c r="B7035" t="s">
        <v>23979</v>
      </c>
      <c r="C7035" t="s">
        <v>14</v>
      </c>
      <c r="D7035">
        <v>39.970468013999998</v>
      </c>
      <c r="E7035">
        <v>-75.134539662199998</v>
      </c>
      <c r="F7035" t="s">
        <v>23980</v>
      </c>
      <c r="G7035">
        <v>241</v>
      </c>
      <c r="H7035">
        <v>4.5</v>
      </c>
      <c r="I7035" t="s">
        <v>23985</v>
      </c>
      <c r="J7035">
        <v>4</v>
      </c>
      <c r="K7035" t="s">
        <v>23986</v>
      </c>
      <c r="L7035" t="s">
        <v>23987</v>
      </c>
    </row>
    <row r="7036" spans="1:12" x14ac:dyDescent="0.3">
      <c r="A7036" t="s">
        <v>23978</v>
      </c>
      <c r="B7036" t="s">
        <v>23979</v>
      </c>
      <c r="C7036" t="s">
        <v>14</v>
      </c>
      <c r="D7036">
        <v>39.970468013999998</v>
      </c>
      <c r="E7036">
        <v>-75.134539662199998</v>
      </c>
      <c r="F7036" t="s">
        <v>23980</v>
      </c>
      <c r="G7036">
        <v>241</v>
      </c>
      <c r="H7036">
        <v>4.5</v>
      </c>
      <c r="I7036" t="s">
        <v>23988</v>
      </c>
      <c r="J7036">
        <v>3</v>
      </c>
      <c r="K7036" t="s">
        <v>23989</v>
      </c>
      <c r="L7036" t="s">
        <v>2885</v>
      </c>
    </row>
    <row r="7037" spans="1:12" x14ac:dyDescent="0.3">
      <c r="A7037" t="s">
        <v>23978</v>
      </c>
      <c r="B7037" t="s">
        <v>23979</v>
      </c>
      <c r="C7037" t="s">
        <v>14</v>
      </c>
      <c r="D7037">
        <v>39.970468013999998</v>
      </c>
      <c r="E7037">
        <v>-75.134539662199998</v>
      </c>
      <c r="F7037" t="s">
        <v>23980</v>
      </c>
      <c r="G7037">
        <v>241</v>
      </c>
      <c r="H7037">
        <v>4.5</v>
      </c>
      <c r="I7037" t="s">
        <v>23990</v>
      </c>
      <c r="J7037">
        <v>5</v>
      </c>
      <c r="K7037" t="s">
        <v>23991</v>
      </c>
      <c r="L7037" t="s">
        <v>23992</v>
      </c>
    </row>
    <row r="7038" spans="1:12" x14ac:dyDescent="0.3">
      <c r="A7038" t="s">
        <v>23978</v>
      </c>
      <c r="B7038" t="s">
        <v>23979</v>
      </c>
      <c r="C7038" t="s">
        <v>14</v>
      </c>
      <c r="D7038">
        <v>39.970468013999998</v>
      </c>
      <c r="E7038">
        <v>-75.134539662199998</v>
      </c>
      <c r="F7038" t="s">
        <v>23980</v>
      </c>
      <c r="G7038">
        <v>241</v>
      </c>
      <c r="H7038">
        <v>4.5</v>
      </c>
      <c r="I7038" t="s">
        <v>23993</v>
      </c>
      <c r="J7038">
        <v>5</v>
      </c>
      <c r="K7038" t="s">
        <v>23994</v>
      </c>
      <c r="L7038" t="s">
        <v>23995</v>
      </c>
    </row>
    <row r="7039" spans="1:12" x14ac:dyDescent="0.3">
      <c r="A7039" t="s">
        <v>23978</v>
      </c>
      <c r="B7039" t="s">
        <v>23979</v>
      </c>
      <c r="C7039" t="s">
        <v>14</v>
      </c>
      <c r="D7039">
        <v>39.970468013999998</v>
      </c>
      <c r="E7039">
        <v>-75.134539662199998</v>
      </c>
      <c r="F7039" t="s">
        <v>23980</v>
      </c>
      <c r="G7039">
        <v>241</v>
      </c>
      <c r="H7039">
        <v>4.5</v>
      </c>
      <c r="I7039" t="s">
        <v>23996</v>
      </c>
      <c r="J7039">
        <v>5</v>
      </c>
      <c r="K7039" t="s">
        <v>23997</v>
      </c>
      <c r="L7039" t="s">
        <v>23998</v>
      </c>
    </row>
    <row r="7040" spans="1:12" x14ac:dyDescent="0.3">
      <c r="A7040" t="s">
        <v>23978</v>
      </c>
      <c r="B7040" t="s">
        <v>23979</v>
      </c>
      <c r="C7040" t="s">
        <v>14</v>
      </c>
      <c r="D7040">
        <v>39.970468013999998</v>
      </c>
      <c r="E7040">
        <v>-75.134539662199998</v>
      </c>
      <c r="F7040" t="s">
        <v>23980</v>
      </c>
      <c r="G7040">
        <v>241</v>
      </c>
      <c r="H7040">
        <v>4.5</v>
      </c>
      <c r="I7040" t="s">
        <v>23999</v>
      </c>
      <c r="J7040">
        <v>5</v>
      </c>
      <c r="K7040" t="s">
        <v>24000</v>
      </c>
      <c r="L7040" t="s">
        <v>24001</v>
      </c>
    </row>
    <row r="7041" spans="1:15" x14ac:dyDescent="0.3">
      <c r="A7041" t="s">
        <v>23978</v>
      </c>
      <c r="B7041" t="s">
        <v>23979</v>
      </c>
      <c r="C7041" t="s">
        <v>14</v>
      </c>
      <c r="D7041">
        <v>39.970468013999998</v>
      </c>
      <c r="E7041">
        <v>-75.134539662199998</v>
      </c>
      <c r="F7041" t="s">
        <v>23980</v>
      </c>
      <c r="G7041">
        <v>241</v>
      </c>
      <c r="H7041">
        <v>4.5</v>
      </c>
      <c r="I7041" t="s">
        <v>24002</v>
      </c>
      <c r="J7041">
        <v>5</v>
      </c>
      <c r="K7041" t="s">
        <v>24003</v>
      </c>
      <c r="L7041" t="e">
        <f>-diePajeU2qg_MKPEo92kw</f>
        <v>#NAME?</v>
      </c>
    </row>
    <row r="7042" spans="1:15" x14ac:dyDescent="0.3">
      <c r="A7042" t="s">
        <v>23978</v>
      </c>
      <c r="B7042" t="s">
        <v>23979</v>
      </c>
      <c r="C7042" t="s">
        <v>14</v>
      </c>
      <c r="D7042">
        <v>39.970468013999998</v>
      </c>
      <c r="E7042">
        <v>-75.134539662199998</v>
      </c>
      <c r="F7042" t="s">
        <v>23980</v>
      </c>
      <c r="G7042">
        <v>241</v>
      </c>
      <c r="H7042">
        <v>4.5</v>
      </c>
      <c r="I7042" t="s">
        <v>24004</v>
      </c>
      <c r="J7042">
        <v>5</v>
      </c>
      <c r="K7042" t="s">
        <v>24005</v>
      </c>
      <c r="L7042" t="s">
        <v>24006</v>
      </c>
    </row>
    <row r="7043" spans="1:15" x14ac:dyDescent="0.3">
      <c r="A7043" t="s">
        <v>24007</v>
      </c>
      <c r="B7043" t="s">
        <v>24008</v>
      </c>
      <c r="C7043" t="s">
        <v>14</v>
      </c>
      <c r="D7043">
        <v>39.942855000000002</v>
      </c>
      <c r="E7043">
        <v>-75.157207</v>
      </c>
      <c r="F7043" t="s">
        <v>24009</v>
      </c>
      <c r="G7043">
        <v>241</v>
      </c>
      <c r="H7043">
        <v>3.5</v>
      </c>
      <c r="I7043" t="s">
        <v>24010</v>
      </c>
      <c r="J7043">
        <v>5</v>
      </c>
      <c r="K7043" t="s">
        <v>24011</v>
      </c>
      <c r="L7043" t="e">
        <f>-_TyPUcWnWfpC-KejP6Qnw</f>
        <v>#NAME?</v>
      </c>
    </row>
    <row r="7044" spans="1:15" x14ac:dyDescent="0.3">
      <c r="A7044" t="s">
        <v>24007</v>
      </c>
      <c r="B7044" t="s">
        <v>24008</v>
      </c>
      <c r="C7044" t="s">
        <v>14</v>
      </c>
      <c r="D7044">
        <v>39.942855000000002</v>
      </c>
      <c r="E7044">
        <v>-75.157207</v>
      </c>
      <c r="F7044" t="s">
        <v>24009</v>
      </c>
      <c r="G7044">
        <v>241</v>
      </c>
      <c r="H7044">
        <v>3.5</v>
      </c>
      <c r="I7044" t="s">
        <v>24012</v>
      </c>
      <c r="J7044">
        <v>5</v>
      </c>
      <c r="L7044" t="s">
        <v>24013</v>
      </c>
    </row>
    <row r="7045" spans="1:15" x14ac:dyDescent="0.3">
      <c r="A7045" t="s">
        <v>24007</v>
      </c>
      <c r="B7045" t="s">
        <v>24008</v>
      </c>
      <c r="C7045" t="s">
        <v>14</v>
      </c>
      <c r="D7045">
        <v>39.942855000000002</v>
      </c>
      <c r="E7045">
        <v>-75.157207</v>
      </c>
      <c r="F7045" t="s">
        <v>24009</v>
      </c>
      <c r="G7045">
        <v>241</v>
      </c>
      <c r="H7045">
        <v>3.5</v>
      </c>
      <c r="I7045" t="s">
        <v>24014</v>
      </c>
      <c r="J7045">
        <v>1</v>
      </c>
      <c r="K7045" t="s">
        <v>24015</v>
      </c>
      <c r="L7045" t="s">
        <v>24016</v>
      </c>
    </row>
    <row r="7046" spans="1:15" x14ac:dyDescent="0.3">
      <c r="A7046" t="s">
        <v>24007</v>
      </c>
      <c r="B7046" t="s">
        <v>24008</v>
      </c>
      <c r="C7046" t="s">
        <v>14</v>
      </c>
      <c r="D7046">
        <v>39.942855000000002</v>
      </c>
      <c r="E7046">
        <v>-75.157207</v>
      </c>
      <c r="F7046" t="s">
        <v>24009</v>
      </c>
      <c r="G7046">
        <v>241</v>
      </c>
      <c r="H7046">
        <v>3.5</v>
      </c>
      <c r="I7046" t="s">
        <v>24017</v>
      </c>
      <c r="J7046">
        <v>3</v>
      </c>
      <c r="K7046" t="s">
        <v>24018</v>
      </c>
      <c r="L7046" t="s">
        <v>24019</v>
      </c>
    </row>
    <row r="7047" spans="1:15" x14ac:dyDescent="0.3">
      <c r="A7047" t="s">
        <v>24007</v>
      </c>
      <c r="B7047" t="s">
        <v>24008</v>
      </c>
      <c r="C7047" t="s">
        <v>14</v>
      </c>
      <c r="D7047">
        <v>39.942855000000002</v>
      </c>
      <c r="E7047">
        <v>-75.157207</v>
      </c>
      <c r="F7047" t="s">
        <v>24009</v>
      </c>
      <c r="G7047">
        <v>241</v>
      </c>
      <c r="H7047">
        <v>3.5</v>
      </c>
      <c r="I7047" t="s">
        <v>24020</v>
      </c>
      <c r="J7047">
        <v>4</v>
      </c>
      <c r="K7047" t="s">
        <v>24021</v>
      </c>
      <c r="L7047" t="s">
        <v>24022</v>
      </c>
    </row>
    <row r="7048" spans="1:15" x14ac:dyDescent="0.3">
      <c r="A7048" t="s">
        <v>24007</v>
      </c>
      <c r="B7048" t="s">
        <v>24008</v>
      </c>
      <c r="C7048" t="s">
        <v>14</v>
      </c>
      <c r="D7048">
        <v>39.942855000000002</v>
      </c>
      <c r="E7048">
        <v>-75.157207</v>
      </c>
      <c r="F7048" t="s">
        <v>24009</v>
      </c>
      <c r="G7048">
        <v>241</v>
      </c>
      <c r="H7048">
        <v>3.5</v>
      </c>
      <c r="I7048" t="s">
        <v>24023</v>
      </c>
      <c r="J7048">
        <v>5</v>
      </c>
      <c r="K7048" t="s">
        <v>24024</v>
      </c>
      <c r="L7048" t="s">
        <v>24025</v>
      </c>
    </row>
    <row r="7049" spans="1:15" x14ac:dyDescent="0.3">
      <c r="A7049" t="s">
        <v>24007</v>
      </c>
      <c r="B7049" t="s">
        <v>24008</v>
      </c>
      <c r="C7049" t="s">
        <v>14</v>
      </c>
      <c r="D7049">
        <v>39.942855000000002</v>
      </c>
      <c r="E7049">
        <v>-75.157207</v>
      </c>
      <c r="F7049" t="s">
        <v>24009</v>
      </c>
      <c r="G7049">
        <v>241</v>
      </c>
      <c r="H7049">
        <v>3.5</v>
      </c>
      <c r="I7049" t="s">
        <v>24026</v>
      </c>
      <c r="J7049">
        <v>4</v>
      </c>
      <c r="K7049" t="s">
        <v>24027</v>
      </c>
      <c r="L7049" t="s">
        <v>24028</v>
      </c>
    </row>
    <row r="7050" spans="1:15" x14ac:dyDescent="0.3">
      <c r="A7050" t="s">
        <v>24007</v>
      </c>
      <c r="B7050" t="s">
        <v>24008</v>
      </c>
      <c r="C7050" t="s">
        <v>14</v>
      </c>
      <c r="D7050">
        <v>39.942855000000002</v>
      </c>
      <c r="E7050">
        <v>-75.157207</v>
      </c>
      <c r="F7050" t="s">
        <v>24009</v>
      </c>
      <c r="G7050">
        <v>241</v>
      </c>
      <c r="H7050">
        <v>3.5</v>
      </c>
      <c r="I7050" t="s">
        <v>24029</v>
      </c>
      <c r="J7050">
        <v>1</v>
      </c>
      <c r="L7050" t="s">
        <v>24030</v>
      </c>
    </row>
    <row r="7051" spans="1:15" x14ac:dyDescent="0.3">
      <c r="A7051" t="s">
        <v>24007</v>
      </c>
      <c r="B7051" t="s">
        <v>24008</v>
      </c>
      <c r="C7051" t="s">
        <v>14</v>
      </c>
      <c r="D7051">
        <v>39.942855000000002</v>
      </c>
      <c r="E7051">
        <v>-75.157207</v>
      </c>
      <c r="F7051" t="s">
        <v>24009</v>
      </c>
      <c r="G7051">
        <v>241</v>
      </c>
      <c r="H7051">
        <v>3.5</v>
      </c>
      <c r="I7051" t="s">
        <v>24031</v>
      </c>
      <c r="J7051">
        <v>4</v>
      </c>
      <c r="K7051" t="s">
        <v>24032</v>
      </c>
      <c r="L7051" t="s">
        <v>24033</v>
      </c>
    </row>
    <row r="7052" spans="1:15" x14ac:dyDescent="0.3">
      <c r="A7052" t="s">
        <v>24007</v>
      </c>
      <c r="B7052" t="s">
        <v>24008</v>
      </c>
      <c r="C7052" t="s">
        <v>14</v>
      </c>
      <c r="D7052">
        <v>39.942855000000002</v>
      </c>
      <c r="E7052">
        <v>-75.157207</v>
      </c>
      <c r="F7052" t="s">
        <v>24009</v>
      </c>
      <c r="G7052">
        <v>241</v>
      </c>
      <c r="H7052">
        <v>3.5</v>
      </c>
      <c r="I7052" t="s">
        <v>24034</v>
      </c>
      <c r="J7052">
        <v>5</v>
      </c>
      <c r="L7052" t="s">
        <v>7122</v>
      </c>
    </row>
    <row r="7053" spans="1:15" x14ac:dyDescent="0.3">
      <c r="A7053" t="s">
        <v>24035</v>
      </c>
      <c r="B7053" t="s">
        <v>24036</v>
      </c>
      <c r="C7053" t="s">
        <v>14</v>
      </c>
      <c r="D7053">
        <v>39.949752199999999</v>
      </c>
      <c r="E7053">
        <v>-75.144480599999994</v>
      </c>
      <c r="F7053" t="s">
        <v>24037</v>
      </c>
      <c r="G7053">
        <v>240</v>
      </c>
      <c r="H7053">
        <v>3.5</v>
      </c>
      <c r="I7053" t="s">
        <v>24038</v>
      </c>
      <c r="J7053">
        <v>1</v>
      </c>
      <c r="K7053" t="s">
        <v>24039</v>
      </c>
      <c r="L7053" t="s">
        <v>24040</v>
      </c>
    </row>
    <row r="7054" spans="1:15" x14ac:dyDescent="0.3">
      <c r="A7054" t="s">
        <v>24035</v>
      </c>
      <c r="B7054" t="s">
        <v>24036</v>
      </c>
      <c r="C7054" t="s">
        <v>14</v>
      </c>
      <c r="D7054">
        <v>39.949752199999999</v>
      </c>
      <c r="E7054">
        <v>-75.144480599999994</v>
      </c>
      <c r="F7054" t="s">
        <v>24037</v>
      </c>
      <c r="G7054">
        <v>240</v>
      </c>
      <c r="H7054">
        <v>3.5</v>
      </c>
      <c r="I7054" t="s">
        <v>24041</v>
      </c>
      <c r="J7054">
        <v>5</v>
      </c>
      <c r="K7054" t="s">
        <v>24042</v>
      </c>
      <c r="L7054" t="s">
        <v>24043</v>
      </c>
      <c r="M7054" t="s">
        <v>24044</v>
      </c>
      <c r="N7054" t="s">
        <v>24045</v>
      </c>
      <c r="O7054" t="s">
        <v>24046</v>
      </c>
    </row>
    <row r="7055" spans="1:15" x14ac:dyDescent="0.3">
      <c r="A7055" t="s">
        <v>24035</v>
      </c>
      <c r="B7055" t="s">
        <v>24036</v>
      </c>
      <c r="C7055" t="s">
        <v>14</v>
      </c>
      <c r="D7055">
        <v>39.949752199999999</v>
      </c>
      <c r="E7055">
        <v>-75.144480599999994</v>
      </c>
      <c r="F7055" t="s">
        <v>24037</v>
      </c>
      <c r="G7055">
        <v>240</v>
      </c>
      <c r="H7055">
        <v>3.5</v>
      </c>
      <c r="I7055" t="s">
        <v>24047</v>
      </c>
      <c r="J7055">
        <v>1</v>
      </c>
      <c r="K7055" t="s">
        <v>24048</v>
      </c>
      <c r="L7055" t="s">
        <v>23560</v>
      </c>
    </row>
    <row r="7056" spans="1:15" x14ac:dyDescent="0.3">
      <c r="A7056" t="s">
        <v>24035</v>
      </c>
      <c r="B7056" t="s">
        <v>24036</v>
      </c>
      <c r="C7056" t="s">
        <v>14</v>
      </c>
      <c r="D7056">
        <v>39.949752199999999</v>
      </c>
      <c r="E7056">
        <v>-75.144480599999994</v>
      </c>
      <c r="F7056" t="s">
        <v>24037</v>
      </c>
      <c r="G7056">
        <v>240</v>
      </c>
      <c r="H7056">
        <v>3.5</v>
      </c>
      <c r="I7056" t="s">
        <v>24049</v>
      </c>
      <c r="J7056">
        <v>1</v>
      </c>
      <c r="K7056" t="s">
        <v>24050</v>
      </c>
      <c r="L7056" t="s">
        <v>24051</v>
      </c>
    </row>
    <row r="7057" spans="1:15" x14ac:dyDescent="0.3">
      <c r="A7057" t="s">
        <v>24035</v>
      </c>
      <c r="B7057" t="s">
        <v>24036</v>
      </c>
      <c r="C7057" t="s">
        <v>14</v>
      </c>
      <c r="D7057">
        <v>39.949752199999999</v>
      </c>
      <c r="E7057">
        <v>-75.144480599999994</v>
      </c>
      <c r="F7057" t="s">
        <v>24037</v>
      </c>
      <c r="G7057">
        <v>240</v>
      </c>
      <c r="H7057">
        <v>3.5</v>
      </c>
      <c r="I7057" t="s">
        <v>24052</v>
      </c>
      <c r="J7057">
        <v>3</v>
      </c>
      <c r="K7057" t="s">
        <v>24053</v>
      </c>
      <c r="L7057" t="s">
        <v>24054</v>
      </c>
      <c r="M7057" t="s">
        <v>24055</v>
      </c>
      <c r="N7057" t="s">
        <v>24056</v>
      </c>
      <c r="O7057" t="e">
        <f>-Rocdfu1eqSbyqCEBvOzDw</f>
        <v>#NAME?</v>
      </c>
    </row>
    <row r="7058" spans="1:15" x14ac:dyDescent="0.3">
      <c r="A7058" t="s">
        <v>24035</v>
      </c>
      <c r="B7058" t="s">
        <v>24036</v>
      </c>
      <c r="C7058" t="s">
        <v>14</v>
      </c>
      <c r="D7058">
        <v>39.949752199999999</v>
      </c>
      <c r="E7058">
        <v>-75.144480599999994</v>
      </c>
      <c r="F7058" t="s">
        <v>24037</v>
      </c>
      <c r="G7058">
        <v>240</v>
      </c>
      <c r="H7058">
        <v>3.5</v>
      </c>
      <c r="I7058" t="s">
        <v>24057</v>
      </c>
      <c r="J7058">
        <v>5</v>
      </c>
      <c r="K7058" t="s">
        <v>24058</v>
      </c>
      <c r="L7058" t="s">
        <v>24059</v>
      </c>
    </row>
    <row r="7059" spans="1:15" x14ac:dyDescent="0.3">
      <c r="A7059" t="s">
        <v>24035</v>
      </c>
      <c r="B7059" t="s">
        <v>24036</v>
      </c>
      <c r="C7059" t="s">
        <v>14</v>
      </c>
      <c r="D7059">
        <v>39.949752199999999</v>
      </c>
      <c r="E7059">
        <v>-75.144480599999994</v>
      </c>
      <c r="F7059" t="s">
        <v>24037</v>
      </c>
      <c r="G7059">
        <v>240</v>
      </c>
      <c r="H7059">
        <v>3.5</v>
      </c>
      <c r="I7059" t="s">
        <v>24060</v>
      </c>
      <c r="J7059">
        <v>4</v>
      </c>
      <c r="K7059" t="s">
        <v>24061</v>
      </c>
      <c r="L7059" t="s">
        <v>24062</v>
      </c>
    </row>
    <row r="7060" spans="1:15" x14ac:dyDescent="0.3">
      <c r="A7060" t="s">
        <v>24035</v>
      </c>
      <c r="B7060" t="s">
        <v>24036</v>
      </c>
      <c r="C7060" t="s">
        <v>14</v>
      </c>
      <c r="D7060">
        <v>39.949752199999999</v>
      </c>
      <c r="E7060">
        <v>-75.144480599999994</v>
      </c>
      <c r="F7060" t="s">
        <v>24037</v>
      </c>
      <c r="G7060">
        <v>240</v>
      </c>
      <c r="H7060">
        <v>3.5</v>
      </c>
      <c r="I7060" t="s">
        <v>24063</v>
      </c>
      <c r="J7060">
        <v>5</v>
      </c>
      <c r="L7060" t="s">
        <v>24064</v>
      </c>
    </row>
    <row r="7061" spans="1:15" x14ac:dyDescent="0.3">
      <c r="A7061" t="s">
        <v>24035</v>
      </c>
      <c r="B7061" t="s">
        <v>24036</v>
      </c>
      <c r="C7061" t="s">
        <v>14</v>
      </c>
      <c r="D7061">
        <v>39.949752199999999</v>
      </c>
      <c r="E7061">
        <v>-75.144480599999994</v>
      </c>
      <c r="F7061" t="s">
        <v>24037</v>
      </c>
      <c r="G7061">
        <v>240</v>
      </c>
      <c r="H7061">
        <v>3.5</v>
      </c>
      <c r="I7061" t="s">
        <v>24065</v>
      </c>
      <c r="J7061">
        <v>1</v>
      </c>
      <c r="K7061" t="s">
        <v>24066</v>
      </c>
      <c r="L7061" t="s">
        <v>24067</v>
      </c>
    </row>
    <row r="7062" spans="1:15" x14ac:dyDescent="0.3">
      <c r="A7062" t="s">
        <v>24035</v>
      </c>
      <c r="B7062" t="s">
        <v>24036</v>
      </c>
      <c r="C7062" t="s">
        <v>14</v>
      </c>
      <c r="D7062">
        <v>39.949752199999999</v>
      </c>
      <c r="E7062">
        <v>-75.144480599999994</v>
      </c>
      <c r="F7062" t="s">
        <v>24037</v>
      </c>
      <c r="G7062">
        <v>240</v>
      </c>
      <c r="H7062">
        <v>3.5</v>
      </c>
      <c r="I7062" t="s">
        <v>24068</v>
      </c>
      <c r="J7062">
        <v>2</v>
      </c>
      <c r="K7062" t="s">
        <v>24069</v>
      </c>
      <c r="L7062" t="s">
        <v>24070</v>
      </c>
      <c r="M7062" t="s">
        <v>3027</v>
      </c>
    </row>
    <row r="7063" spans="1:15" x14ac:dyDescent="0.3">
      <c r="A7063" t="s">
        <v>24071</v>
      </c>
      <c r="B7063" t="s">
        <v>24072</v>
      </c>
      <c r="C7063" t="s">
        <v>14</v>
      </c>
      <c r="D7063">
        <v>39.948321560499998</v>
      </c>
      <c r="E7063">
        <v>-75.152453217200005</v>
      </c>
      <c r="F7063" t="s">
        <v>24073</v>
      </c>
      <c r="G7063">
        <v>240</v>
      </c>
      <c r="H7063">
        <v>4</v>
      </c>
      <c r="I7063" t="s">
        <v>24074</v>
      </c>
      <c r="J7063">
        <v>4</v>
      </c>
      <c r="K7063" t="s">
        <v>24075</v>
      </c>
      <c r="L7063" t="s">
        <v>13633</v>
      </c>
    </row>
    <row r="7064" spans="1:15" x14ac:dyDescent="0.3">
      <c r="A7064" t="s">
        <v>24071</v>
      </c>
      <c r="B7064" t="s">
        <v>24072</v>
      </c>
      <c r="C7064" t="s">
        <v>14</v>
      </c>
      <c r="D7064">
        <v>39.948321560499998</v>
      </c>
      <c r="E7064">
        <v>-75.152453217200005</v>
      </c>
      <c r="F7064" t="s">
        <v>24073</v>
      </c>
      <c r="G7064">
        <v>240</v>
      </c>
      <c r="H7064">
        <v>4</v>
      </c>
      <c r="I7064" t="s">
        <v>24076</v>
      </c>
      <c r="J7064">
        <v>2</v>
      </c>
      <c r="K7064" t="s">
        <v>24077</v>
      </c>
      <c r="L7064" t="s">
        <v>24078</v>
      </c>
    </row>
    <row r="7065" spans="1:15" x14ac:dyDescent="0.3">
      <c r="A7065" t="s">
        <v>24071</v>
      </c>
      <c r="B7065" t="s">
        <v>24072</v>
      </c>
      <c r="C7065" t="s">
        <v>14</v>
      </c>
      <c r="D7065">
        <v>39.948321560499998</v>
      </c>
      <c r="E7065">
        <v>-75.152453217200005</v>
      </c>
      <c r="F7065" t="s">
        <v>24073</v>
      </c>
      <c r="G7065">
        <v>240</v>
      </c>
      <c r="H7065">
        <v>4</v>
      </c>
      <c r="I7065" t="s">
        <v>24079</v>
      </c>
      <c r="J7065">
        <v>3</v>
      </c>
      <c r="K7065" t="s">
        <v>24080</v>
      </c>
      <c r="L7065" t="s">
        <v>24081</v>
      </c>
    </row>
    <row r="7066" spans="1:15" x14ac:dyDescent="0.3">
      <c r="A7066" t="s">
        <v>24071</v>
      </c>
      <c r="B7066" t="s">
        <v>24072</v>
      </c>
      <c r="C7066" t="s">
        <v>14</v>
      </c>
      <c r="D7066">
        <v>39.948321560499998</v>
      </c>
      <c r="E7066">
        <v>-75.152453217200005</v>
      </c>
      <c r="F7066" t="s">
        <v>24073</v>
      </c>
      <c r="G7066">
        <v>240</v>
      </c>
      <c r="H7066">
        <v>4</v>
      </c>
      <c r="I7066" t="s">
        <v>24082</v>
      </c>
      <c r="J7066">
        <v>5</v>
      </c>
      <c r="K7066" t="s">
        <v>24083</v>
      </c>
      <c r="L7066" t="s">
        <v>24084</v>
      </c>
    </row>
    <row r="7067" spans="1:15" x14ac:dyDescent="0.3">
      <c r="A7067" t="s">
        <v>24071</v>
      </c>
      <c r="B7067" t="s">
        <v>24072</v>
      </c>
      <c r="C7067" t="s">
        <v>14</v>
      </c>
      <c r="D7067">
        <v>39.948321560499998</v>
      </c>
      <c r="E7067">
        <v>-75.152453217200005</v>
      </c>
      <c r="F7067" t="s">
        <v>24073</v>
      </c>
      <c r="G7067">
        <v>240</v>
      </c>
      <c r="H7067">
        <v>4</v>
      </c>
      <c r="I7067" t="s">
        <v>24085</v>
      </c>
      <c r="J7067">
        <v>4</v>
      </c>
      <c r="K7067" t="s">
        <v>24086</v>
      </c>
      <c r="L7067" t="s">
        <v>24087</v>
      </c>
    </row>
    <row r="7068" spans="1:15" x14ac:dyDescent="0.3">
      <c r="A7068" t="s">
        <v>24071</v>
      </c>
      <c r="B7068" t="s">
        <v>24072</v>
      </c>
      <c r="C7068" t="s">
        <v>14</v>
      </c>
      <c r="D7068">
        <v>39.948321560499998</v>
      </c>
      <c r="E7068">
        <v>-75.152453217200005</v>
      </c>
      <c r="F7068" t="s">
        <v>24073</v>
      </c>
      <c r="G7068">
        <v>240</v>
      </c>
      <c r="H7068">
        <v>4</v>
      </c>
      <c r="I7068" t="s">
        <v>24088</v>
      </c>
      <c r="J7068">
        <v>2</v>
      </c>
      <c r="K7068" t="s">
        <v>24089</v>
      </c>
      <c r="L7068" t="s">
        <v>10710</v>
      </c>
    </row>
    <row r="7069" spans="1:15" x14ac:dyDescent="0.3">
      <c r="A7069" t="s">
        <v>24071</v>
      </c>
      <c r="B7069" t="s">
        <v>24072</v>
      </c>
      <c r="C7069" t="s">
        <v>14</v>
      </c>
      <c r="D7069">
        <v>39.948321560499998</v>
      </c>
      <c r="E7069">
        <v>-75.152453217200005</v>
      </c>
      <c r="F7069" t="s">
        <v>24073</v>
      </c>
      <c r="G7069">
        <v>240</v>
      </c>
      <c r="H7069">
        <v>4</v>
      </c>
      <c r="I7069" t="s">
        <v>24090</v>
      </c>
      <c r="J7069">
        <v>5</v>
      </c>
      <c r="K7069" t="s">
        <v>24091</v>
      </c>
      <c r="L7069" t="s">
        <v>24092</v>
      </c>
    </row>
    <row r="7070" spans="1:15" x14ac:dyDescent="0.3">
      <c r="A7070" t="s">
        <v>24071</v>
      </c>
      <c r="B7070" t="s">
        <v>24072</v>
      </c>
      <c r="C7070" t="s">
        <v>14</v>
      </c>
      <c r="D7070">
        <v>39.948321560499998</v>
      </c>
      <c r="E7070">
        <v>-75.152453217200005</v>
      </c>
      <c r="F7070" t="s">
        <v>24073</v>
      </c>
      <c r="G7070">
        <v>240</v>
      </c>
      <c r="H7070">
        <v>4</v>
      </c>
      <c r="I7070" t="s">
        <v>24093</v>
      </c>
      <c r="J7070">
        <v>3</v>
      </c>
      <c r="K7070" t="s">
        <v>24094</v>
      </c>
      <c r="L7070" t="s">
        <v>24095</v>
      </c>
    </row>
    <row r="7071" spans="1:15" x14ac:dyDescent="0.3">
      <c r="A7071" t="s">
        <v>24071</v>
      </c>
      <c r="B7071" t="s">
        <v>24072</v>
      </c>
      <c r="C7071" t="s">
        <v>14</v>
      </c>
      <c r="D7071">
        <v>39.948321560499998</v>
      </c>
      <c r="E7071">
        <v>-75.152453217200005</v>
      </c>
      <c r="F7071" t="s">
        <v>24073</v>
      </c>
      <c r="G7071">
        <v>240</v>
      </c>
      <c r="H7071">
        <v>4</v>
      </c>
      <c r="I7071" t="s">
        <v>24096</v>
      </c>
      <c r="J7071">
        <v>4</v>
      </c>
      <c r="K7071" t="s">
        <v>24097</v>
      </c>
      <c r="L7071" t="s">
        <v>15162</v>
      </c>
    </row>
    <row r="7072" spans="1:15" x14ac:dyDescent="0.3">
      <c r="A7072" t="s">
        <v>24071</v>
      </c>
      <c r="B7072" t="s">
        <v>24072</v>
      </c>
      <c r="C7072" t="s">
        <v>14</v>
      </c>
      <c r="D7072">
        <v>39.948321560499998</v>
      </c>
      <c r="E7072">
        <v>-75.152453217200005</v>
      </c>
      <c r="F7072" t="s">
        <v>24073</v>
      </c>
      <c r="G7072">
        <v>240</v>
      </c>
      <c r="H7072">
        <v>4</v>
      </c>
      <c r="I7072" t="s">
        <v>24098</v>
      </c>
      <c r="J7072">
        <v>5</v>
      </c>
      <c r="K7072" t="s">
        <v>24099</v>
      </c>
      <c r="L7072" t="s">
        <v>24100</v>
      </c>
    </row>
    <row r="7073" spans="1:12" x14ac:dyDescent="0.3">
      <c r="A7073" t="s">
        <v>24101</v>
      </c>
      <c r="B7073" t="s">
        <v>24102</v>
      </c>
      <c r="C7073" t="s">
        <v>14</v>
      </c>
      <c r="D7073">
        <v>39.937250040000002</v>
      </c>
      <c r="E7073">
        <v>-75.177109837499998</v>
      </c>
      <c r="F7073" t="s">
        <v>24103</v>
      </c>
      <c r="G7073">
        <v>240</v>
      </c>
      <c r="H7073">
        <v>4.5</v>
      </c>
      <c r="I7073" t="s">
        <v>24104</v>
      </c>
      <c r="J7073">
        <v>5</v>
      </c>
      <c r="K7073" t="s">
        <v>24105</v>
      </c>
      <c r="L7073" t="s">
        <v>24106</v>
      </c>
    </row>
    <row r="7074" spans="1:12" x14ac:dyDescent="0.3">
      <c r="A7074" t="s">
        <v>24101</v>
      </c>
      <c r="B7074" t="s">
        <v>24102</v>
      </c>
      <c r="C7074" t="s">
        <v>14</v>
      </c>
      <c r="D7074">
        <v>39.937250040000002</v>
      </c>
      <c r="E7074">
        <v>-75.177109837499998</v>
      </c>
      <c r="F7074" t="s">
        <v>24103</v>
      </c>
      <c r="G7074">
        <v>240</v>
      </c>
      <c r="H7074">
        <v>4.5</v>
      </c>
      <c r="I7074" t="s">
        <v>24107</v>
      </c>
      <c r="J7074">
        <v>5</v>
      </c>
      <c r="K7074" t="s">
        <v>24108</v>
      </c>
      <c r="L7074" t="s">
        <v>24109</v>
      </c>
    </row>
    <row r="7075" spans="1:12" x14ac:dyDescent="0.3">
      <c r="A7075" t="s">
        <v>24101</v>
      </c>
      <c r="B7075" t="s">
        <v>24102</v>
      </c>
      <c r="C7075" t="s">
        <v>14</v>
      </c>
      <c r="D7075">
        <v>39.937250040000002</v>
      </c>
      <c r="E7075">
        <v>-75.177109837499998</v>
      </c>
      <c r="F7075" t="s">
        <v>24103</v>
      </c>
      <c r="G7075">
        <v>240</v>
      </c>
      <c r="H7075">
        <v>4.5</v>
      </c>
      <c r="I7075" t="s">
        <v>24110</v>
      </c>
      <c r="J7075">
        <v>5</v>
      </c>
      <c r="L7075" t="s">
        <v>24111</v>
      </c>
    </row>
    <row r="7076" spans="1:12" x14ac:dyDescent="0.3">
      <c r="A7076" t="s">
        <v>24101</v>
      </c>
      <c r="B7076" t="s">
        <v>24102</v>
      </c>
      <c r="C7076" t="s">
        <v>14</v>
      </c>
      <c r="D7076">
        <v>39.937250040000002</v>
      </c>
      <c r="E7076">
        <v>-75.177109837499998</v>
      </c>
      <c r="F7076" t="s">
        <v>24103</v>
      </c>
      <c r="G7076">
        <v>240</v>
      </c>
      <c r="H7076">
        <v>4.5</v>
      </c>
      <c r="I7076" t="s">
        <v>24112</v>
      </c>
      <c r="J7076">
        <v>4</v>
      </c>
      <c r="K7076" t="s">
        <v>24113</v>
      </c>
      <c r="L7076" t="s">
        <v>11325</v>
      </c>
    </row>
    <row r="7077" spans="1:12" x14ac:dyDescent="0.3">
      <c r="A7077" t="s">
        <v>24101</v>
      </c>
      <c r="B7077" t="s">
        <v>24102</v>
      </c>
      <c r="C7077" t="s">
        <v>14</v>
      </c>
      <c r="D7077">
        <v>39.937250040000002</v>
      </c>
      <c r="E7077">
        <v>-75.177109837499998</v>
      </c>
      <c r="F7077" t="s">
        <v>24103</v>
      </c>
      <c r="G7077">
        <v>240</v>
      </c>
      <c r="H7077">
        <v>4.5</v>
      </c>
      <c r="I7077" t="s">
        <v>24114</v>
      </c>
      <c r="J7077">
        <v>5</v>
      </c>
      <c r="K7077" t="s">
        <v>24115</v>
      </c>
      <c r="L7077" t="s">
        <v>24116</v>
      </c>
    </row>
    <row r="7078" spans="1:12" x14ac:dyDescent="0.3">
      <c r="A7078" t="s">
        <v>24101</v>
      </c>
      <c r="B7078" t="s">
        <v>24102</v>
      </c>
      <c r="C7078" t="s">
        <v>14</v>
      </c>
      <c r="D7078">
        <v>39.937250040000002</v>
      </c>
      <c r="E7078">
        <v>-75.177109837499998</v>
      </c>
      <c r="F7078" t="s">
        <v>24103</v>
      </c>
      <c r="G7078">
        <v>240</v>
      </c>
      <c r="H7078">
        <v>4.5</v>
      </c>
      <c r="I7078" t="s">
        <v>24117</v>
      </c>
      <c r="J7078">
        <v>5</v>
      </c>
      <c r="K7078" t="s">
        <v>24118</v>
      </c>
      <c r="L7078" t="s">
        <v>24119</v>
      </c>
    </row>
    <row r="7079" spans="1:12" x14ac:dyDescent="0.3">
      <c r="A7079" t="s">
        <v>24101</v>
      </c>
      <c r="B7079" t="s">
        <v>24102</v>
      </c>
      <c r="C7079" t="s">
        <v>14</v>
      </c>
      <c r="D7079">
        <v>39.937250040000002</v>
      </c>
      <c r="E7079">
        <v>-75.177109837499998</v>
      </c>
      <c r="F7079" t="s">
        <v>24103</v>
      </c>
      <c r="G7079">
        <v>240</v>
      </c>
      <c r="H7079">
        <v>4.5</v>
      </c>
      <c r="I7079" t="s">
        <v>24120</v>
      </c>
      <c r="J7079">
        <v>3</v>
      </c>
      <c r="K7079" t="s">
        <v>24121</v>
      </c>
      <c r="L7079" t="s">
        <v>24122</v>
      </c>
    </row>
    <row r="7080" spans="1:12" x14ac:dyDescent="0.3">
      <c r="A7080" t="s">
        <v>24101</v>
      </c>
      <c r="B7080" t="s">
        <v>24102</v>
      </c>
      <c r="C7080" t="s">
        <v>14</v>
      </c>
      <c r="D7080">
        <v>39.937250040000002</v>
      </c>
      <c r="E7080">
        <v>-75.177109837499998</v>
      </c>
      <c r="F7080" t="s">
        <v>24103</v>
      </c>
      <c r="G7080">
        <v>240</v>
      </c>
      <c r="H7080">
        <v>4.5</v>
      </c>
      <c r="I7080" t="s">
        <v>24123</v>
      </c>
      <c r="J7080">
        <v>4</v>
      </c>
      <c r="K7080" t="s">
        <v>24124</v>
      </c>
      <c r="L7080" t="s">
        <v>24125</v>
      </c>
    </row>
    <row r="7081" spans="1:12" x14ac:dyDescent="0.3">
      <c r="A7081" t="s">
        <v>24101</v>
      </c>
      <c r="B7081" t="s">
        <v>24102</v>
      </c>
      <c r="C7081" t="s">
        <v>14</v>
      </c>
      <c r="D7081">
        <v>39.937250040000002</v>
      </c>
      <c r="E7081">
        <v>-75.177109837499998</v>
      </c>
      <c r="F7081" t="s">
        <v>24103</v>
      </c>
      <c r="G7081">
        <v>240</v>
      </c>
      <c r="H7081">
        <v>4.5</v>
      </c>
      <c r="I7081" t="s">
        <v>24126</v>
      </c>
      <c r="J7081">
        <v>5</v>
      </c>
      <c r="K7081" t="s">
        <v>24127</v>
      </c>
      <c r="L7081" t="s">
        <v>24084</v>
      </c>
    </row>
    <row r="7082" spans="1:12" x14ac:dyDescent="0.3">
      <c r="A7082" t="s">
        <v>24101</v>
      </c>
      <c r="B7082" t="s">
        <v>24102</v>
      </c>
      <c r="C7082" t="s">
        <v>14</v>
      </c>
      <c r="D7082">
        <v>39.937250040000002</v>
      </c>
      <c r="E7082">
        <v>-75.177109837499998</v>
      </c>
      <c r="F7082" t="s">
        <v>24103</v>
      </c>
      <c r="G7082">
        <v>240</v>
      </c>
      <c r="H7082">
        <v>4.5</v>
      </c>
      <c r="I7082" t="s">
        <v>24128</v>
      </c>
      <c r="J7082">
        <v>5</v>
      </c>
      <c r="L7082" t="s">
        <v>5411</v>
      </c>
    </row>
    <row r="7083" spans="1:12" x14ac:dyDescent="0.3">
      <c r="A7083" t="s">
        <v>24129</v>
      </c>
      <c r="B7083" t="s">
        <v>24130</v>
      </c>
      <c r="C7083" t="s">
        <v>14</v>
      </c>
      <c r="D7083">
        <v>39.944860845100003</v>
      </c>
      <c r="E7083">
        <v>-75.165207900400006</v>
      </c>
      <c r="F7083" t="s">
        <v>24131</v>
      </c>
      <c r="G7083">
        <v>240</v>
      </c>
      <c r="H7083">
        <v>4</v>
      </c>
      <c r="I7083" t="s">
        <v>24132</v>
      </c>
      <c r="J7083">
        <v>4</v>
      </c>
      <c r="L7083" t="s">
        <v>4933</v>
      </c>
    </row>
    <row r="7084" spans="1:12" x14ac:dyDescent="0.3">
      <c r="A7084" t="s">
        <v>24129</v>
      </c>
      <c r="B7084" t="s">
        <v>24130</v>
      </c>
      <c r="C7084" t="s">
        <v>14</v>
      </c>
      <c r="D7084">
        <v>39.944860845100003</v>
      </c>
      <c r="E7084">
        <v>-75.165207900400006</v>
      </c>
      <c r="F7084" t="s">
        <v>24131</v>
      </c>
      <c r="G7084">
        <v>240</v>
      </c>
      <c r="H7084">
        <v>4</v>
      </c>
      <c r="I7084" t="s">
        <v>24133</v>
      </c>
      <c r="J7084">
        <v>3</v>
      </c>
      <c r="K7084" t="s">
        <v>24134</v>
      </c>
      <c r="L7084" t="s">
        <v>24135</v>
      </c>
    </row>
    <row r="7085" spans="1:12" x14ac:dyDescent="0.3">
      <c r="A7085" t="s">
        <v>24129</v>
      </c>
      <c r="B7085" t="s">
        <v>24130</v>
      </c>
      <c r="C7085" t="s">
        <v>14</v>
      </c>
      <c r="D7085">
        <v>39.944860845100003</v>
      </c>
      <c r="E7085">
        <v>-75.165207900400006</v>
      </c>
      <c r="F7085" t="s">
        <v>24131</v>
      </c>
      <c r="G7085">
        <v>240</v>
      </c>
      <c r="H7085">
        <v>4</v>
      </c>
      <c r="I7085" t="s">
        <v>24136</v>
      </c>
      <c r="J7085">
        <v>4</v>
      </c>
      <c r="K7085" t="s">
        <v>24137</v>
      </c>
      <c r="L7085" t="s">
        <v>24138</v>
      </c>
    </row>
    <row r="7086" spans="1:12" x14ac:dyDescent="0.3">
      <c r="A7086" t="s">
        <v>24129</v>
      </c>
      <c r="B7086" t="s">
        <v>24130</v>
      </c>
      <c r="C7086" t="s">
        <v>14</v>
      </c>
      <c r="D7086">
        <v>39.944860845100003</v>
      </c>
      <c r="E7086">
        <v>-75.165207900400006</v>
      </c>
      <c r="F7086" t="s">
        <v>24131</v>
      </c>
      <c r="G7086">
        <v>240</v>
      </c>
      <c r="H7086">
        <v>4</v>
      </c>
      <c r="I7086" t="s">
        <v>24139</v>
      </c>
      <c r="J7086">
        <v>4</v>
      </c>
      <c r="K7086" t="s">
        <v>24140</v>
      </c>
      <c r="L7086" t="s">
        <v>8930</v>
      </c>
    </row>
    <row r="7087" spans="1:12" x14ac:dyDescent="0.3">
      <c r="A7087" t="s">
        <v>24129</v>
      </c>
      <c r="B7087" t="s">
        <v>24130</v>
      </c>
      <c r="C7087" t="s">
        <v>14</v>
      </c>
      <c r="D7087">
        <v>39.944860845100003</v>
      </c>
      <c r="E7087">
        <v>-75.165207900400006</v>
      </c>
      <c r="F7087" t="s">
        <v>24131</v>
      </c>
      <c r="G7087">
        <v>240</v>
      </c>
      <c r="H7087">
        <v>4</v>
      </c>
      <c r="I7087" t="s">
        <v>24141</v>
      </c>
      <c r="J7087">
        <v>5</v>
      </c>
      <c r="K7087" t="s">
        <v>24142</v>
      </c>
      <c r="L7087" t="s">
        <v>24143</v>
      </c>
    </row>
    <row r="7088" spans="1:12" x14ac:dyDescent="0.3">
      <c r="A7088" t="s">
        <v>24129</v>
      </c>
      <c r="B7088" t="s">
        <v>24130</v>
      </c>
      <c r="C7088" t="s">
        <v>14</v>
      </c>
      <c r="D7088">
        <v>39.944860845100003</v>
      </c>
      <c r="E7088">
        <v>-75.165207900400006</v>
      </c>
      <c r="F7088" t="s">
        <v>24131</v>
      </c>
      <c r="G7088">
        <v>240</v>
      </c>
      <c r="H7088">
        <v>4</v>
      </c>
      <c r="I7088" t="s">
        <v>24144</v>
      </c>
      <c r="J7088">
        <v>5</v>
      </c>
      <c r="L7088" t="s">
        <v>24145</v>
      </c>
    </row>
    <row r="7089" spans="1:12" x14ac:dyDescent="0.3">
      <c r="A7089" t="s">
        <v>24129</v>
      </c>
      <c r="B7089" t="s">
        <v>24130</v>
      </c>
      <c r="C7089" t="s">
        <v>14</v>
      </c>
      <c r="D7089">
        <v>39.944860845100003</v>
      </c>
      <c r="E7089">
        <v>-75.165207900400006</v>
      </c>
      <c r="F7089" t="s">
        <v>24131</v>
      </c>
      <c r="G7089">
        <v>240</v>
      </c>
      <c r="H7089">
        <v>4</v>
      </c>
      <c r="I7089" t="s">
        <v>24146</v>
      </c>
      <c r="J7089">
        <v>2</v>
      </c>
      <c r="K7089" t="s">
        <v>24147</v>
      </c>
      <c r="L7089" t="s">
        <v>24148</v>
      </c>
    </row>
    <row r="7090" spans="1:12" x14ac:dyDescent="0.3">
      <c r="A7090" t="s">
        <v>24129</v>
      </c>
      <c r="B7090" t="s">
        <v>24130</v>
      </c>
      <c r="C7090" t="s">
        <v>14</v>
      </c>
      <c r="D7090">
        <v>39.944860845100003</v>
      </c>
      <c r="E7090">
        <v>-75.165207900400006</v>
      </c>
      <c r="F7090" t="s">
        <v>24131</v>
      </c>
      <c r="G7090">
        <v>240</v>
      </c>
      <c r="H7090">
        <v>4</v>
      </c>
      <c r="I7090" t="s">
        <v>24149</v>
      </c>
      <c r="J7090">
        <v>5</v>
      </c>
      <c r="K7090" t="s">
        <v>24150</v>
      </c>
      <c r="L7090" t="s">
        <v>24151</v>
      </c>
    </row>
    <row r="7091" spans="1:12" x14ac:dyDescent="0.3">
      <c r="A7091" t="s">
        <v>24129</v>
      </c>
      <c r="B7091" t="s">
        <v>24130</v>
      </c>
      <c r="C7091" t="s">
        <v>14</v>
      </c>
      <c r="D7091">
        <v>39.944860845100003</v>
      </c>
      <c r="E7091">
        <v>-75.165207900400006</v>
      </c>
      <c r="F7091" t="s">
        <v>24131</v>
      </c>
      <c r="G7091">
        <v>240</v>
      </c>
      <c r="H7091">
        <v>4</v>
      </c>
      <c r="I7091" t="s">
        <v>24152</v>
      </c>
      <c r="J7091">
        <v>4</v>
      </c>
      <c r="K7091" t="s">
        <v>24153</v>
      </c>
      <c r="L7091" t="s">
        <v>24154</v>
      </c>
    </row>
    <row r="7092" spans="1:12" x14ac:dyDescent="0.3">
      <c r="A7092" t="s">
        <v>24129</v>
      </c>
      <c r="B7092" t="s">
        <v>24130</v>
      </c>
      <c r="C7092" t="s">
        <v>14</v>
      </c>
      <c r="D7092">
        <v>39.944860845100003</v>
      </c>
      <c r="E7092">
        <v>-75.165207900400006</v>
      </c>
      <c r="F7092" t="s">
        <v>24131</v>
      </c>
      <c r="G7092">
        <v>240</v>
      </c>
      <c r="H7092">
        <v>4</v>
      </c>
      <c r="I7092" t="s">
        <v>24155</v>
      </c>
      <c r="J7092">
        <v>5</v>
      </c>
      <c r="K7092" t="s">
        <v>24156</v>
      </c>
      <c r="L7092" t="s">
        <v>24157</v>
      </c>
    </row>
    <row r="7093" spans="1:12" x14ac:dyDescent="0.3">
      <c r="A7093" t="s">
        <v>24158</v>
      </c>
      <c r="B7093" t="s">
        <v>24159</v>
      </c>
      <c r="C7093" t="s">
        <v>14</v>
      </c>
      <c r="D7093">
        <v>39.940506300000003</v>
      </c>
      <c r="E7093">
        <v>-75.154522700000001</v>
      </c>
      <c r="F7093" t="s">
        <v>24160</v>
      </c>
      <c r="G7093">
        <v>240</v>
      </c>
      <c r="H7093">
        <v>4</v>
      </c>
      <c r="I7093" t="s">
        <v>24161</v>
      </c>
      <c r="J7093">
        <v>4</v>
      </c>
      <c r="K7093" t="s">
        <v>24162</v>
      </c>
      <c r="L7093" t="s">
        <v>4174</v>
      </c>
    </row>
    <row r="7094" spans="1:12" x14ac:dyDescent="0.3">
      <c r="A7094" t="s">
        <v>24158</v>
      </c>
      <c r="B7094" t="s">
        <v>24159</v>
      </c>
      <c r="C7094" t="s">
        <v>14</v>
      </c>
      <c r="D7094">
        <v>39.940506300000003</v>
      </c>
      <c r="E7094">
        <v>-75.154522700000001</v>
      </c>
      <c r="F7094" t="s">
        <v>24160</v>
      </c>
      <c r="G7094">
        <v>240</v>
      </c>
      <c r="H7094">
        <v>4</v>
      </c>
      <c r="I7094" t="s">
        <v>24163</v>
      </c>
      <c r="J7094">
        <v>5</v>
      </c>
      <c r="L7094" t="s">
        <v>6313</v>
      </c>
    </row>
    <row r="7095" spans="1:12" x14ac:dyDescent="0.3">
      <c r="A7095" t="s">
        <v>24158</v>
      </c>
      <c r="B7095" t="s">
        <v>24159</v>
      </c>
      <c r="C7095" t="s">
        <v>14</v>
      </c>
      <c r="D7095">
        <v>39.940506300000003</v>
      </c>
      <c r="E7095">
        <v>-75.154522700000001</v>
      </c>
      <c r="F7095" t="s">
        <v>24160</v>
      </c>
      <c r="G7095">
        <v>240</v>
      </c>
      <c r="H7095">
        <v>4</v>
      </c>
      <c r="I7095" t="s">
        <v>24164</v>
      </c>
      <c r="J7095">
        <v>1</v>
      </c>
      <c r="L7095" t="s">
        <v>24165</v>
      </c>
    </row>
    <row r="7096" spans="1:12" x14ac:dyDescent="0.3">
      <c r="A7096" t="s">
        <v>24158</v>
      </c>
      <c r="B7096" t="s">
        <v>24159</v>
      </c>
      <c r="C7096" t="s">
        <v>14</v>
      </c>
      <c r="D7096">
        <v>39.940506300000003</v>
      </c>
      <c r="E7096">
        <v>-75.154522700000001</v>
      </c>
      <c r="F7096" t="s">
        <v>24160</v>
      </c>
      <c r="G7096">
        <v>240</v>
      </c>
      <c r="H7096">
        <v>4</v>
      </c>
      <c r="I7096" t="s">
        <v>24166</v>
      </c>
      <c r="J7096">
        <v>5</v>
      </c>
      <c r="K7096" t="s">
        <v>24167</v>
      </c>
      <c r="L7096" t="s">
        <v>24168</v>
      </c>
    </row>
    <row r="7097" spans="1:12" x14ac:dyDescent="0.3">
      <c r="A7097" t="s">
        <v>24158</v>
      </c>
      <c r="B7097" t="s">
        <v>24159</v>
      </c>
      <c r="C7097" t="s">
        <v>14</v>
      </c>
      <c r="D7097">
        <v>39.940506300000003</v>
      </c>
      <c r="E7097">
        <v>-75.154522700000001</v>
      </c>
      <c r="F7097" t="s">
        <v>24160</v>
      </c>
      <c r="G7097">
        <v>240</v>
      </c>
      <c r="H7097">
        <v>4</v>
      </c>
      <c r="I7097" t="s">
        <v>24169</v>
      </c>
      <c r="J7097">
        <v>5</v>
      </c>
      <c r="K7097" t="s">
        <v>24170</v>
      </c>
      <c r="L7097" t="s">
        <v>24171</v>
      </c>
    </row>
    <row r="7098" spans="1:12" x14ac:dyDescent="0.3">
      <c r="A7098" t="s">
        <v>24158</v>
      </c>
      <c r="B7098" t="s">
        <v>24159</v>
      </c>
      <c r="C7098" t="s">
        <v>14</v>
      </c>
      <c r="D7098">
        <v>39.940506300000003</v>
      </c>
      <c r="E7098">
        <v>-75.154522700000001</v>
      </c>
      <c r="F7098" t="s">
        <v>24160</v>
      </c>
      <c r="G7098">
        <v>240</v>
      </c>
      <c r="H7098">
        <v>4</v>
      </c>
      <c r="I7098" t="s">
        <v>24172</v>
      </c>
      <c r="J7098">
        <v>4</v>
      </c>
      <c r="L7098" t="s">
        <v>24173</v>
      </c>
    </row>
    <row r="7099" spans="1:12" x14ac:dyDescent="0.3">
      <c r="A7099" t="s">
        <v>24158</v>
      </c>
      <c r="B7099" t="s">
        <v>24159</v>
      </c>
      <c r="C7099" t="s">
        <v>14</v>
      </c>
      <c r="D7099">
        <v>39.940506300000003</v>
      </c>
      <c r="E7099">
        <v>-75.154522700000001</v>
      </c>
      <c r="F7099" t="s">
        <v>24160</v>
      </c>
      <c r="G7099">
        <v>240</v>
      </c>
      <c r="H7099">
        <v>4</v>
      </c>
      <c r="I7099" t="s">
        <v>24174</v>
      </c>
      <c r="J7099">
        <v>4</v>
      </c>
      <c r="L7099" t="s">
        <v>24175</v>
      </c>
    </row>
    <row r="7100" spans="1:12" x14ac:dyDescent="0.3">
      <c r="A7100" t="s">
        <v>24158</v>
      </c>
      <c r="B7100" t="s">
        <v>24159</v>
      </c>
      <c r="C7100" t="s">
        <v>14</v>
      </c>
      <c r="D7100">
        <v>39.940506300000003</v>
      </c>
      <c r="E7100">
        <v>-75.154522700000001</v>
      </c>
      <c r="F7100" t="s">
        <v>24160</v>
      </c>
      <c r="G7100">
        <v>240</v>
      </c>
      <c r="H7100">
        <v>4</v>
      </c>
      <c r="I7100" t="s">
        <v>24176</v>
      </c>
      <c r="J7100">
        <v>4</v>
      </c>
      <c r="K7100" t="s">
        <v>24177</v>
      </c>
      <c r="L7100" t="s">
        <v>24178</v>
      </c>
    </row>
    <row r="7101" spans="1:12" x14ac:dyDescent="0.3">
      <c r="A7101" t="s">
        <v>24158</v>
      </c>
      <c r="B7101" t="s">
        <v>24159</v>
      </c>
      <c r="C7101" t="s">
        <v>14</v>
      </c>
      <c r="D7101">
        <v>39.940506300000003</v>
      </c>
      <c r="E7101">
        <v>-75.154522700000001</v>
      </c>
      <c r="F7101" t="s">
        <v>24160</v>
      </c>
      <c r="G7101">
        <v>240</v>
      </c>
      <c r="H7101">
        <v>4</v>
      </c>
      <c r="I7101" t="s">
        <v>24179</v>
      </c>
      <c r="J7101">
        <v>3</v>
      </c>
      <c r="K7101" t="s">
        <v>24180</v>
      </c>
      <c r="L7101" t="s">
        <v>24181</v>
      </c>
    </row>
    <row r="7102" spans="1:12" x14ac:dyDescent="0.3">
      <c r="A7102" t="s">
        <v>24158</v>
      </c>
      <c r="B7102" t="s">
        <v>24159</v>
      </c>
      <c r="C7102" t="s">
        <v>14</v>
      </c>
      <c r="D7102">
        <v>39.940506300000003</v>
      </c>
      <c r="E7102">
        <v>-75.154522700000001</v>
      </c>
      <c r="F7102" t="s">
        <v>24160</v>
      </c>
      <c r="G7102">
        <v>240</v>
      </c>
      <c r="H7102">
        <v>4</v>
      </c>
      <c r="I7102" t="s">
        <v>24182</v>
      </c>
      <c r="J7102">
        <v>4</v>
      </c>
      <c r="K7102" t="s">
        <v>24183</v>
      </c>
      <c r="L7102" t="s">
        <v>10480</v>
      </c>
    </row>
    <row r="7103" spans="1:12" x14ac:dyDescent="0.3">
      <c r="A7103" t="s">
        <v>24184</v>
      </c>
      <c r="B7103" t="s">
        <v>24185</v>
      </c>
      <c r="C7103" t="s">
        <v>14</v>
      </c>
      <c r="D7103">
        <v>39.955871999999999</v>
      </c>
      <c r="E7103">
        <v>-75.172527599999995</v>
      </c>
      <c r="F7103" t="s">
        <v>24186</v>
      </c>
      <c r="G7103">
        <v>240</v>
      </c>
      <c r="H7103">
        <v>4.5</v>
      </c>
      <c r="I7103" t="e">
        <f>-knbeOrqa7kR5hAii8JtdQ</f>
        <v>#NAME?</v>
      </c>
      <c r="J7103">
        <v>4</v>
      </c>
      <c r="K7103" t="s">
        <v>24187</v>
      </c>
      <c r="L7103" t="s">
        <v>16467</v>
      </c>
    </row>
    <row r="7104" spans="1:12" x14ac:dyDescent="0.3">
      <c r="A7104" t="s">
        <v>24184</v>
      </c>
      <c r="B7104" t="s">
        <v>24185</v>
      </c>
      <c r="C7104" t="s">
        <v>14</v>
      </c>
      <c r="D7104">
        <v>39.955871999999999</v>
      </c>
      <c r="E7104">
        <v>-75.172527599999995</v>
      </c>
      <c r="F7104" t="s">
        <v>24186</v>
      </c>
      <c r="G7104">
        <v>240</v>
      </c>
      <c r="H7104">
        <v>4.5</v>
      </c>
      <c r="I7104" t="s">
        <v>24188</v>
      </c>
      <c r="J7104">
        <v>5</v>
      </c>
      <c r="L7104" t="s">
        <v>24189</v>
      </c>
    </row>
    <row r="7105" spans="1:12" x14ac:dyDescent="0.3">
      <c r="A7105" t="s">
        <v>24184</v>
      </c>
      <c r="B7105" t="s">
        <v>24185</v>
      </c>
      <c r="C7105" t="s">
        <v>14</v>
      </c>
      <c r="D7105">
        <v>39.955871999999999</v>
      </c>
      <c r="E7105">
        <v>-75.172527599999995</v>
      </c>
      <c r="F7105" t="s">
        <v>24186</v>
      </c>
      <c r="G7105">
        <v>240</v>
      </c>
      <c r="H7105">
        <v>4.5</v>
      </c>
      <c r="I7105" t="s">
        <v>24190</v>
      </c>
      <c r="J7105">
        <v>5</v>
      </c>
      <c r="K7105" t="s">
        <v>24191</v>
      </c>
      <c r="L7105" t="s">
        <v>24192</v>
      </c>
    </row>
    <row r="7106" spans="1:12" x14ac:dyDescent="0.3">
      <c r="A7106" t="s">
        <v>24184</v>
      </c>
      <c r="B7106" t="s">
        <v>24185</v>
      </c>
      <c r="C7106" t="s">
        <v>14</v>
      </c>
      <c r="D7106">
        <v>39.955871999999999</v>
      </c>
      <c r="E7106">
        <v>-75.172527599999995</v>
      </c>
      <c r="F7106" t="s">
        <v>24186</v>
      </c>
      <c r="G7106">
        <v>240</v>
      </c>
      <c r="H7106">
        <v>4.5</v>
      </c>
      <c r="I7106" t="s">
        <v>24193</v>
      </c>
      <c r="J7106">
        <v>5</v>
      </c>
      <c r="K7106" t="s">
        <v>24194</v>
      </c>
      <c r="L7106" t="s">
        <v>24195</v>
      </c>
    </row>
    <row r="7107" spans="1:12" x14ac:dyDescent="0.3">
      <c r="A7107" t="s">
        <v>24184</v>
      </c>
      <c r="B7107" t="s">
        <v>24185</v>
      </c>
      <c r="C7107" t="s">
        <v>14</v>
      </c>
      <c r="D7107">
        <v>39.955871999999999</v>
      </c>
      <c r="E7107">
        <v>-75.172527599999995</v>
      </c>
      <c r="F7107" t="s">
        <v>24186</v>
      </c>
      <c r="G7107">
        <v>240</v>
      </c>
      <c r="H7107">
        <v>4.5</v>
      </c>
      <c r="I7107" t="s">
        <v>24196</v>
      </c>
      <c r="J7107">
        <v>5</v>
      </c>
      <c r="K7107" t="s">
        <v>24197</v>
      </c>
      <c r="L7107" t="s">
        <v>24198</v>
      </c>
    </row>
    <row r="7108" spans="1:12" x14ac:dyDescent="0.3">
      <c r="A7108" t="s">
        <v>24184</v>
      </c>
      <c r="B7108" t="s">
        <v>24185</v>
      </c>
      <c r="C7108" t="s">
        <v>14</v>
      </c>
      <c r="D7108">
        <v>39.955871999999999</v>
      </c>
      <c r="E7108">
        <v>-75.172527599999995</v>
      </c>
      <c r="F7108" t="s">
        <v>24186</v>
      </c>
      <c r="G7108">
        <v>240</v>
      </c>
      <c r="H7108">
        <v>4.5</v>
      </c>
      <c r="I7108" t="s">
        <v>24199</v>
      </c>
      <c r="J7108">
        <v>4</v>
      </c>
      <c r="K7108" t="s">
        <v>24200</v>
      </c>
      <c r="L7108" t="s">
        <v>5885</v>
      </c>
    </row>
    <row r="7109" spans="1:12" x14ac:dyDescent="0.3">
      <c r="A7109" t="s">
        <v>24184</v>
      </c>
      <c r="B7109" t="s">
        <v>24185</v>
      </c>
      <c r="C7109" t="s">
        <v>14</v>
      </c>
      <c r="D7109">
        <v>39.955871999999999</v>
      </c>
      <c r="E7109">
        <v>-75.172527599999995</v>
      </c>
      <c r="F7109" t="s">
        <v>24186</v>
      </c>
      <c r="G7109">
        <v>240</v>
      </c>
      <c r="H7109">
        <v>4.5</v>
      </c>
      <c r="I7109" t="s">
        <v>24201</v>
      </c>
      <c r="J7109">
        <v>5</v>
      </c>
      <c r="K7109" t="s">
        <v>24202</v>
      </c>
      <c r="L7109" t="s">
        <v>24203</v>
      </c>
    </row>
    <row r="7110" spans="1:12" x14ac:dyDescent="0.3">
      <c r="A7110" t="s">
        <v>24184</v>
      </c>
      <c r="B7110" t="s">
        <v>24185</v>
      </c>
      <c r="C7110" t="s">
        <v>14</v>
      </c>
      <c r="D7110">
        <v>39.955871999999999</v>
      </c>
      <c r="E7110">
        <v>-75.172527599999995</v>
      </c>
      <c r="F7110" t="s">
        <v>24186</v>
      </c>
      <c r="G7110">
        <v>240</v>
      </c>
      <c r="H7110">
        <v>4.5</v>
      </c>
      <c r="I7110" t="s">
        <v>24204</v>
      </c>
      <c r="J7110">
        <v>5</v>
      </c>
      <c r="K7110" t="s">
        <v>24205</v>
      </c>
      <c r="L7110" t="s">
        <v>24206</v>
      </c>
    </row>
    <row r="7111" spans="1:12" x14ac:dyDescent="0.3">
      <c r="A7111" t="s">
        <v>24184</v>
      </c>
      <c r="B7111" t="s">
        <v>24185</v>
      </c>
      <c r="C7111" t="s">
        <v>14</v>
      </c>
      <c r="D7111">
        <v>39.955871999999999</v>
      </c>
      <c r="E7111">
        <v>-75.172527599999995</v>
      </c>
      <c r="F7111" t="s">
        <v>24186</v>
      </c>
      <c r="G7111">
        <v>240</v>
      </c>
      <c r="H7111">
        <v>4.5</v>
      </c>
      <c r="I7111" t="s">
        <v>24207</v>
      </c>
      <c r="J7111">
        <v>5</v>
      </c>
      <c r="L7111" t="s">
        <v>24208</v>
      </c>
    </row>
    <row r="7112" spans="1:12" x14ac:dyDescent="0.3">
      <c r="A7112" t="s">
        <v>24184</v>
      </c>
      <c r="B7112" t="s">
        <v>24185</v>
      </c>
      <c r="C7112" t="s">
        <v>14</v>
      </c>
      <c r="D7112">
        <v>39.955871999999999</v>
      </c>
      <c r="E7112">
        <v>-75.172527599999995</v>
      </c>
      <c r="F7112" t="s">
        <v>24186</v>
      </c>
      <c r="G7112">
        <v>240</v>
      </c>
      <c r="H7112">
        <v>4.5</v>
      </c>
      <c r="I7112" t="s">
        <v>24209</v>
      </c>
      <c r="J7112">
        <v>5</v>
      </c>
      <c r="K7112" t="s">
        <v>24210</v>
      </c>
      <c r="L7112" t="s">
        <v>24211</v>
      </c>
    </row>
    <row r="7113" spans="1:12" x14ac:dyDescent="0.3">
      <c r="A7113" t="s">
        <v>24212</v>
      </c>
      <c r="B7113" t="s">
        <v>24213</v>
      </c>
      <c r="C7113" t="s">
        <v>14</v>
      </c>
      <c r="D7113">
        <v>40.0771023</v>
      </c>
      <c r="E7113">
        <v>-75.208872600000007</v>
      </c>
      <c r="F7113" t="s">
        <v>24214</v>
      </c>
      <c r="G7113">
        <v>240</v>
      </c>
      <c r="H7113">
        <v>4.5</v>
      </c>
      <c r="I7113" t="s">
        <v>24215</v>
      </c>
      <c r="J7113">
        <v>5</v>
      </c>
      <c r="K7113" t="s">
        <v>24216</v>
      </c>
      <c r="L7113" t="s">
        <v>24217</v>
      </c>
    </row>
    <row r="7114" spans="1:12" x14ac:dyDescent="0.3">
      <c r="A7114" t="s">
        <v>24212</v>
      </c>
      <c r="B7114" t="s">
        <v>24213</v>
      </c>
      <c r="C7114" t="s">
        <v>14</v>
      </c>
      <c r="D7114">
        <v>40.0771023</v>
      </c>
      <c r="E7114">
        <v>-75.208872600000007</v>
      </c>
      <c r="F7114" t="s">
        <v>24214</v>
      </c>
      <c r="G7114">
        <v>240</v>
      </c>
      <c r="H7114">
        <v>4.5</v>
      </c>
      <c r="I7114" t="s">
        <v>24218</v>
      </c>
      <c r="J7114">
        <v>5</v>
      </c>
      <c r="K7114" t="s">
        <v>24219</v>
      </c>
      <c r="L7114" t="s">
        <v>24220</v>
      </c>
    </row>
    <row r="7115" spans="1:12" x14ac:dyDescent="0.3">
      <c r="A7115" t="s">
        <v>24212</v>
      </c>
      <c r="B7115" t="s">
        <v>24213</v>
      </c>
      <c r="C7115" t="s">
        <v>14</v>
      </c>
      <c r="D7115">
        <v>40.0771023</v>
      </c>
      <c r="E7115">
        <v>-75.208872600000007</v>
      </c>
      <c r="F7115" t="s">
        <v>24214</v>
      </c>
      <c r="G7115">
        <v>240</v>
      </c>
      <c r="H7115">
        <v>4.5</v>
      </c>
      <c r="I7115" t="s">
        <v>24221</v>
      </c>
      <c r="J7115">
        <v>5</v>
      </c>
      <c r="K7115" t="s">
        <v>24222</v>
      </c>
      <c r="L7115" t="s">
        <v>24223</v>
      </c>
    </row>
    <row r="7116" spans="1:12" x14ac:dyDescent="0.3">
      <c r="A7116" t="s">
        <v>24212</v>
      </c>
      <c r="B7116" t="s">
        <v>24213</v>
      </c>
      <c r="C7116" t="s">
        <v>14</v>
      </c>
      <c r="D7116">
        <v>40.0771023</v>
      </c>
      <c r="E7116">
        <v>-75.208872600000007</v>
      </c>
      <c r="F7116" t="s">
        <v>24214</v>
      </c>
      <c r="G7116">
        <v>240</v>
      </c>
      <c r="H7116">
        <v>4.5</v>
      </c>
      <c r="I7116" t="s">
        <v>24224</v>
      </c>
      <c r="J7116">
        <v>5</v>
      </c>
      <c r="K7116" t="s">
        <v>24225</v>
      </c>
      <c r="L7116" t="s">
        <v>24226</v>
      </c>
    </row>
    <row r="7117" spans="1:12" x14ac:dyDescent="0.3">
      <c r="A7117" t="s">
        <v>24212</v>
      </c>
      <c r="B7117" t="s">
        <v>24213</v>
      </c>
      <c r="C7117" t="s">
        <v>14</v>
      </c>
      <c r="D7117">
        <v>40.0771023</v>
      </c>
      <c r="E7117">
        <v>-75.208872600000007</v>
      </c>
      <c r="F7117" t="s">
        <v>24214</v>
      </c>
      <c r="G7117">
        <v>240</v>
      </c>
      <c r="H7117">
        <v>4.5</v>
      </c>
      <c r="I7117" t="s">
        <v>24227</v>
      </c>
      <c r="J7117">
        <v>3</v>
      </c>
      <c r="L7117" t="s">
        <v>24228</v>
      </c>
    </row>
    <row r="7118" spans="1:12" x14ac:dyDescent="0.3">
      <c r="A7118" t="s">
        <v>24212</v>
      </c>
      <c r="B7118" t="s">
        <v>24213</v>
      </c>
      <c r="C7118" t="s">
        <v>14</v>
      </c>
      <c r="D7118">
        <v>40.0771023</v>
      </c>
      <c r="E7118">
        <v>-75.208872600000007</v>
      </c>
      <c r="F7118" t="s">
        <v>24214</v>
      </c>
      <c r="G7118">
        <v>240</v>
      </c>
      <c r="H7118">
        <v>4.5</v>
      </c>
      <c r="I7118" t="s">
        <v>24229</v>
      </c>
      <c r="J7118">
        <v>5</v>
      </c>
      <c r="L7118" t="s">
        <v>24230</v>
      </c>
    </row>
    <row r="7119" spans="1:12" x14ac:dyDescent="0.3">
      <c r="A7119" t="s">
        <v>24212</v>
      </c>
      <c r="B7119" t="s">
        <v>24213</v>
      </c>
      <c r="C7119" t="s">
        <v>14</v>
      </c>
      <c r="D7119">
        <v>40.0771023</v>
      </c>
      <c r="E7119">
        <v>-75.208872600000007</v>
      </c>
      <c r="F7119" t="s">
        <v>24214</v>
      </c>
      <c r="G7119">
        <v>240</v>
      </c>
      <c r="H7119">
        <v>4.5</v>
      </c>
      <c r="I7119" t="s">
        <v>24231</v>
      </c>
      <c r="J7119">
        <v>5</v>
      </c>
      <c r="K7119" t="s">
        <v>24232</v>
      </c>
      <c r="L7119" t="s">
        <v>24233</v>
      </c>
    </row>
    <row r="7120" spans="1:12" x14ac:dyDescent="0.3">
      <c r="A7120" t="s">
        <v>24212</v>
      </c>
      <c r="B7120" t="s">
        <v>24213</v>
      </c>
      <c r="C7120" t="s">
        <v>14</v>
      </c>
      <c r="D7120">
        <v>40.0771023</v>
      </c>
      <c r="E7120">
        <v>-75.208872600000007</v>
      </c>
      <c r="F7120" t="s">
        <v>24214</v>
      </c>
      <c r="G7120">
        <v>240</v>
      </c>
      <c r="H7120">
        <v>4.5</v>
      </c>
      <c r="I7120" t="s">
        <v>24234</v>
      </c>
      <c r="J7120">
        <v>5</v>
      </c>
      <c r="K7120" t="s">
        <v>24235</v>
      </c>
      <c r="L7120" t="s">
        <v>24236</v>
      </c>
    </row>
    <row r="7121" spans="1:13" x14ac:dyDescent="0.3">
      <c r="A7121" t="s">
        <v>24212</v>
      </c>
      <c r="B7121" t="s">
        <v>24213</v>
      </c>
      <c r="C7121" t="s">
        <v>14</v>
      </c>
      <c r="D7121">
        <v>40.0771023</v>
      </c>
      <c r="E7121">
        <v>-75.208872600000007</v>
      </c>
      <c r="F7121" t="s">
        <v>24214</v>
      </c>
      <c r="G7121">
        <v>240</v>
      </c>
      <c r="H7121">
        <v>4.5</v>
      </c>
      <c r="I7121" t="s">
        <v>24237</v>
      </c>
      <c r="J7121">
        <v>5</v>
      </c>
      <c r="L7121" t="s">
        <v>24238</v>
      </c>
    </row>
    <row r="7122" spans="1:13" x14ac:dyDescent="0.3">
      <c r="A7122" t="s">
        <v>24212</v>
      </c>
      <c r="B7122" t="s">
        <v>24213</v>
      </c>
      <c r="C7122" t="s">
        <v>14</v>
      </c>
      <c r="D7122">
        <v>40.0771023</v>
      </c>
      <c r="E7122">
        <v>-75.208872600000007</v>
      </c>
      <c r="F7122" t="s">
        <v>24214</v>
      </c>
      <c r="G7122">
        <v>240</v>
      </c>
      <c r="H7122">
        <v>4.5</v>
      </c>
      <c r="I7122" t="s">
        <v>24239</v>
      </c>
      <c r="J7122">
        <v>5</v>
      </c>
      <c r="K7122" t="s">
        <v>24240</v>
      </c>
      <c r="L7122" t="s">
        <v>13331</v>
      </c>
    </row>
    <row r="7123" spans="1:13" x14ac:dyDescent="0.3">
      <c r="A7123" t="s">
        <v>24241</v>
      </c>
      <c r="B7123" t="s">
        <v>24242</v>
      </c>
      <c r="C7123" t="s">
        <v>14</v>
      </c>
      <c r="D7123">
        <v>39.950789999999998</v>
      </c>
      <c r="E7123">
        <v>-75.144829000000001</v>
      </c>
      <c r="F7123" t="s">
        <v>24243</v>
      </c>
      <c r="G7123">
        <v>239</v>
      </c>
      <c r="H7123">
        <v>4</v>
      </c>
      <c r="I7123" t="s">
        <v>24244</v>
      </c>
      <c r="J7123">
        <v>5</v>
      </c>
      <c r="K7123" t="s">
        <v>24245</v>
      </c>
      <c r="L7123" t="s">
        <v>9199</v>
      </c>
    </row>
    <row r="7124" spans="1:13" x14ac:dyDescent="0.3">
      <c r="A7124" t="s">
        <v>24241</v>
      </c>
      <c r="B7124" t="s">
        <v>24242</v>
      </c>
      <c r="C7124" t="s">
        <v>14</v>
      </c>
      <c r="D7124">
        <v>39.950789999999998</v>
      </c>
      <c r="E7124">
        <v>-75.144829000000001</v>
      </c>
      <c r="F7124" t="s">
        <v>24243</v>
      </c>
      <c r="G7124">
        <v>239</v>
      </c>
      <c r="H7124">
        <v>4</v>
      </c>
      <c r="I7124" t="s">
        <v>24246</v>
      </c>
      <c r="J7124">
        <v>4</v>
      </c>
      <c r="K7124" t="s">
        <v>24247</v>
      </c>
      <c r="L7124" t="s">
        <v>22912</v>
      </c>
    </row>
    <row r="7125" spans="1:13" x14ac:dyDescent="0.3">
      <c r="A7125" t="s">
        <v>24241</v>
      </c>
      <c r="B7125" t="s">
        <v>24242</v>
      </c>
      <c r="C7125" t="s">
        <v>14</v>
      </c>
      <c r="D7125">
        <v>39.950789999999998</v>
      </c>
      <c r="E7125">
        <v>-75.144829000000001</v>
      </c>
      <c r="F7125" t="s">
        <v>24243</v>
      </c>
      <c r="G7125">
        <v>239</v>
      </c>
      <c r="H7125">
        <v>4</v>
      </c>
      <c r="I7125" t="s">
        <v>24248</v>
      </c>
      <c r="J7125">
        <v>5</v>
      </c>
      <c r="L7125" t="s">
        <v>1858</v>
      </c>
    </row>
    <row r="7126" spans="1:13" x14ac:dyDescent="0.3">
      <c r="A7126" t="s">
        <v>24241</v>
      </c>
      <c r="B7126" t="s">
        <v>24242</v>
      </c>
      <c r="C7126" t="s">
        <v>14</v>
      </c>
      <c r="D7126">
        <v>39.950789999999998</v>
      </c>
      <c r="E7126">
        <v>-75.144829000000001</v>
      </c>
      <c r="F7126" t="s">
        <v>24243</v>
      </c>
      <c r="G7126">
        <v>239</v>
      </c>
      <c r="H7126">
        <v>4</v>
      </c>
      <c r="I7126" t="s">
        <v>24249</v>
      </c>
      <c r="J7126">
        <v>5</v>
      </c>
      <c r="K7126" t="s">
        <v>24250</v>
      </c>
      <c r="L7126" t="s">
        <v>24251</v>
      </c>
    </row>
    <row r="7127" spans="1:13" x14ac:dyDescent="0.3">
      <c r="A7127" t="s">
        <v>24241</v>
      </c>
      <c r="B7127" t="s">
        <v>24242</v>
      </c>
      <c r="C7127" t="s">
        <v>14</v>
      </c>
      <c r="D7127">
        <v>39.950789999999998</v>
      </c>
      <c r="E7127">
        <v>-75.144829000000001</v>
      </c>
      <c r="F7127" t="s">
        <v>24243</v>
      </c>
      <c r="G7127">
        <v>239</v>
      </c>
      <c r="H7127">
        <v>4</v>
      </c>
      <c r="I7127" t="s">
        <v>24252</v>
      </c>
      <c r="J7127">
        <v>5</v>
      </c>
      <c r="L7127" t="s">
        <v>24253</v>
      </c>
    </row>
    <row r="7128" spans="1:13" x14ac:dyDescent="0.3">
      <c r="A7128" t="s">
        <v>24241</v>
      </c>
      <c r="B7128" t="s">
        <v>24242</v>
      </c>
      <c r="C7128" t="s">
        <v>14</v>
      </c>
      <c r="D7128">
        <v>39.950789999999998</v>
      </c>
      <c r="E7128">
        <v>-75.144829000000001</v>
      </c>
      <c r="F7128" t="s">
        <v>24243</v>
      </c>
      <c r="G7128">
        <v>239</v>
      </c>
      <c r="H7128">
        <v>4</v>
      </c>
      <c r="I7128" t="s">
        <v>24254</v>
      </c>
      <c r="J7128">
        <v>3</v>
      </c>
      <c r="K7128" t="s">
        <v>24255</v>
      </c>
      <c r="L7128" t="s">
        <v>24256</v>
      </c>
    </row>
    <row r="7129" spans="1:13" x14ac:dyDescent="0.3">
      <c r="A7129" t="s">
        <v>24241</v>
      </c>
      <c r="B7129" t="s">
        <v>24242</v>
      </c>
      <c r="C7129" t="s">
        <v>14</v>
      </c>
      <c r="D7129">
        <v>39.950789999999998</v>
      </c>
      <c r="E7129">
        <v>-75.144829000000001</v>
      </c>
      <c r="F7129" t="s">
        <v>24243</v>
      </c>
      <c r="G7129">
        <v>239</v>
      </c>
      <c r="H7129">
        <v>4</v>
      </c>
      <c r="I7129" t="s">
        <v>24257</v>
      </c>
      <c r="J7129">
        <v>5</v>
      </c>
      <c r="K7129" t="s">
        <v>24258</v>
      </c>
      <c r="L7129" t="s">
        <v>24259</v>
      </c>
    </row>
    <row r="7130" spans="1:13" x14ac:dyDescent="0.3">
      <c r="A7130" t="s">
        <v>24241</v>
      </c>
      <c r="B7130" t="s">
        <v>24242</v>
      </c>
      <c r="C7130" t="s">
        <v>14</v>
      </c>
      <c r="D7130">
        <v>39.950789999999998</v>
      </c>
      <c r="E7130">
        <v>-75.144829000000001</v>
      </c>
      <c r="F7130" t="s">
        <v>24243</v>
      </c>
      <c r="G7130">
        <v>239</v>
      </c>
      <c r="H7130">
        <v>4</v>
      </c>
      <c r="I7130" t="s">
        <v>24260</v>
      </c>
      <c r="J7130">
        <v>4</v>
      </c>
      <c r="K7130" t="s">
        <v>24261</v>
      </c>
      <c r="L7130" t="s">
        <v>10564</v>
      </c>
    </row>
    <row r="7131" spans="1:13" x14ac:dyDescent="0.3">
      <c r="A7131" t="s">
        <v>24241</v>
      </c>
      <c r="B7131" t="s">
        <v>24242</v>
      </c>
      <c r="C7131" t="s">
        <v>14</v>
      </c>
      <c r="D7131">
        <v>39.950789999999998</v>
      </c>
      <c r="E7131">
        <v>-75.144829000000001</v>
      </c>
      <c r="F7131" t="s">
        <v>24243</v>
      </c>
      <c r="G7131">
        <v>239</v>
      </c>
      <c r="H7131">
        <v>4</v>
      </c>
      <c r="I7131" t="s">
        <v>24262</v>
      </c>
      <c r="J7131">
        <v>4</v>
      </c>
      <c r="L7131" t="s">
        <v>24263</v>
      </c>
    </row>
    <row r="7132" spans="1:13" x14ac:dyDescent="0.3">
      <c r="A7132" t="s">
        <v>24241</v>
      </c>
      <c r="B7132" t="s">
        <v>24242</v>
      </c>
      <c r="C7132" t="s">
        <v>14</v>
      </c>
      <c r="D7132">
        <v>39.950789999999998</v>
      </c>
      <c r="E7132">
        <v>-75.144829000000001</v>
      </c>
      <c r="F7132" t="s">
        <v>24243</v>
      </c>
      <c r="G7132">
        <v>239</v>
      </c>
      <c r="H7132">
        <v>4</v>
      </c>
      <c r="I7132" t="s">
        <v>24264</v>
      </c>
      <c r="J7132">
        <v>5</v>
      </c>
      <c r="K7132" t="s">
        <v>24265</v>
      </c>
      <c r="L7132" t="s">
        <v>24266</v>
      </c>
    </row>
    <row r="7133" spans="1:13" x14ac:dyDescent="0.3">
      <c r="A7133" t="s">
        <v>24267</v>
      </c>
      <c r="B7133" t="s">
        <v>24268</v>
      </c>
      <c r="C7133" t="s">
        <v>14</v>
      </c>
      <c r="D7133">
        <v>39.947791000000002</v>
      </c>
      <c r="E7133">
        <v>-75.160339199999996</v>
      </c>
      <c r="F7133" t="s">
        <v>24269</v>
      </c>
      <c r="G7133">
        <v>239</v>
      </c>
      <c r="H7133">
        <v>3.5</v>
      </c>
      <c r="I7133" t="s">
        <v>24270</v>
      </c>
      <c r="J7133">
        <v>3</v>
      </c>
      <c r="K7133" t="s">
        <v>24271</v>
      </c>
      <c r="L7133" t="s">
        <v>21342</v>
      </c>
    </row>
    <row r="7134" spans="1:13" x14ac:dyDescent="0.3">
      <c r="A7134" t="s">
        <v>24267</v>
      </c>
      <c r="B7134" t="s">
        <v>24268</v>
      </c>
      <c r="C7134" t="s">
        <v>14</v>
      </c>
      <c r="D7134">
        <v>39.947791000000002</v>
      </c>
      <c r="E7134">
        <v>-75.160339199999996</v>
      </c>
      <c r="F7134" t="s">
        <v>24269</v>
      </c>
      <c r="G7134">
        <v>239</v>
      </c>
      <c r="H7134">
        <v>3.5</v>
      </c>
      <c r="I7134" t="s">
        <v>24272</v>
      </c>
      <c r="J7134">
        <v>2</v>
      </c>
      <c r="K7134" t="s">
        <v>24273</v>
      </c>
      <c r="L7134" t="s">
        <v>24274</v>
      </c>
    </row>
    <row r="7135" spans="1:13" x14ac:dyDescent="0.3">
      <c r="A7135" t="s">
        <v>24267</v>
      </c>
      <c r="B7135" t="s">
        <v>24268</v>
      </c>
      <c r="C7135" t="s">
        <v>14</v>
      </c>
      <c r="D7135">
        <v>39.947791000000002</v>
      </c>
      <c r="E7135">
        <v>-75.160339199999996</v>
      </c>
      <c r="F7135" t="s">
        <v>24269</v>
      </c>
      <c r="G7135">
        <v>239</v>
      </c>
      <c r="H7135">
        <v>3.5</v>
      </c>
      <c r="I7135" t="s">
        <v>24275</v>
      </c>
      <c r="J7135">
        <v>2</v>
      </c>
      <c r="K7135" t="s">
        <v>24276</v>
      </c>
      <c r="L7135" t="s">
        <v>949</v>
      </c>
    </row>
    <row r="7136" spans="1:13" x14ac:dyDescent="0.3">
      <c r="A7136" t="s">
        <v>24267</v>
      </c>
      <c r="B7136" t="s">
        <v>24268</v>
      </c>
      <c r="C7136" t="s">
        <v>14</v>
      </c>
      <c r="D7136">
        <v>39.947791000000002</v>
      </c>
      <c r="E7136">
        <v>-75.160339199999996</v>
      </c>
      <c r="F7136" t="s">
        <v>24269</v>
      </c>
      <c r="G7136">
        <v>239</v>
      </c>
      <c r="H7136">
        <v>3.5</v>
      </c>
      <c r="I7136" t="s">
        <v>24277</v>
      </c>
      <c r="J7136">
        <v>2</v>
      </c>
      <c r="K7136" t="s">
        <v>24278</v>
      </c>
      <c r="L7136" t="s">
        <v>24279</v>
      </c>
      <c r="M7136" t="s">
        <v>24280</v>
      </c>
    </row>
    <row r="7137" spans="1:30" x14ac:dyDescent="0.3">
      <c r="A7137" t="s">
        <v>24267</v>
      </c>
      <c r="B7137" t="s">
        <v>24268</v>
      </c>
      <c r="C7137" t="s">
        <v>14</v>
      </c>
      <c r="D7137">
        <v>39.947791000000002</v>
      </c>
      <c r="E7137">
        <v>-75.160339199999996</v>
      </c>
      <c r="F7137" t="s">
        <v>24269</v>
      </c>
      <c r="G7137">
        <v>239</v>
      </c>
      <c r="H7137">
        <v>3.5</v>
      </c>
      <c r="I7137" t="s">
        <v>24281</v>
      </c>
      <c r="J7137">
        <v>4</v>
      </c>
      <c r="L7137" t="s">
        <v>24282</v>
      </c>
    </row>
    <row r="7138" spans="1:30" x14ac:dyDescent="0.3">
      <c r="A7138" t="s">
        <v>24267</v>
      </c>
      <c r="B7138" t="s">
        <v>24268</v>
      </c>
      <c r="C7138" t="s">
        <v>14</v>
      </c>
      <c r="D7138">
        <v>39.947791000000002</v>
      </c>
      <c r="E7138">
        <v>-75.160339199999996</v>
      </c>
      <c r="F7138" t="s">
        <v>24269</v>
      </c>
      <c r="G7138">
        <v>239</v>
      </c>
      <c r="H7138">
        <v>3.5</v>
      </c>
      <c r="I7138" t="s">
        <v>24283</v>
      </c>
      <c r="J7138">
        <v>4</v>
      </c>
      <c r="K7138" t="s">
        <v>24284</v>
      </c>
      <c r="L7138" t="s">
        <v>2670</v>
      </c>
    </row>
    <row r="7139" spans="1:30" x14ac:dyDescent="0.3">
      <c r="A7139" t="s">
        <v>24267</v>
      </c>
      <c r="B7139" t="s">
        <v>24268</v>
      </c>
      <c r="C7139" t="s">
        <v>14</v>
      </c>
      <c r="D7139">
        <v>39.947791000000002</v>
      </c>
      <c r="E7139">
        <v>-75.160339199999996</v>
      </c>
      <c r="F7139" t="s">
        <v>24269</v>
      </c>
      <c r="G7139">
        <v>239</v>
      </c>
      <c r="H7139">
        <v>3.5</v>
      </c>
      <c r="I7139" t="s">
        <v>24285</v>
      </c>
      <c r="J7139">
        <v>3</v>
      </c>
      <c r="K7139" t="s">
        <v>24286</v>
      </c>
      <c r="L7139" t="s">
        <v>19407</v>
      </c>
    </row>
    <row r="7140" spans="1:30" x14ac:dyDescent="0.3">
      <c r="A7140" t="s">
        <v>24267</v>
      </c>
      <c r="B7140" t="s">
        <v>24268</v>
      </c>
      <c r="C7140" t="s">
        <v>14</v>
      </c>
      <c r="D7140">
        <v>39.947791000000002</v>
      </c>
      <c r="E7140">
        <v>-75.160339199999996</v>
      </c>
      <c r="F7140" t="s">
        <v>24269</v>
      </c>
      <c r="G7140">
        <v>239</v>
      </c>
      <c r="H7140">
        <v>3.5</v>
      </c>
      <c r="I7140" t="s">
        <v>24287</v>
      </c>
      <c r="J7140">
        <v>3</v>
      </c>
      <c r="K7140" t="s">
        <v>24288</v>
      </c>
      <c r="L7140" t="s">
        <v>9681</v>
      </c>
    </row>
    <row r="7141" spans="1:30" x14ac:dyDescent="0.3">
      <c r="A7141" t="s">
        <v>24267</v>
      </c>
      <c r="B7141" t="s">
        <v>24268</v>
      </c>
      <c r="C7141" t="s">
        <v>14</v>
      </c>
      <c r="D7141">
        <v>39.947791000000002</v>
      </c>
      <c r="E7141">
        <v>-75.160339199999996</v>
      </c>
      <c r="F7141" t="s">
        <v>24269</v>
      </c>
      <c r="G7141">
        <v>239</v>
      </c>
      <c r="H7141">
        <v>3.5</v>
      </c>
      <c r="I7141" t="s">
        <v>24289</v>
      </c>
      <c r="J7141">
        <v>4</v>
      </c>
      <c r="K7141" t="s">
        <v>24290</v>
      </c>
      <c r="L7141" t="s">
        <v>24291</v>
      </c>
    </row>
    <row r="7142" spans="1:30" x14ac:dyDescent="0.3">
      <c r="A7142" t="s">
        <v>24267</v>
      </c>
      <c r="B7142" t="s">
        <v>24268</v>
      </c>
      <c r="C7142" t="s">
        <v>14</v>
      </c>
      <c r="D7142">
        <v>39.947791000000002</v>
      </c>
      <c r="E7142">
        <v>-75.160339199999996</v>
      </c>
      <c r="F7142" t="s">
        <v>24269</v>
      </c>
      <c r="G7142">
        <v>239</v>
      </c>
      <c r="H7142">
        <v>3.5</v>
      </c>
      <c r="I7142" t="s">
        <v>24292</v>
      </c>
      <c r="J7142">
        <v>4</v>
      </c>
      <c r="K7142" t="s">
        <v>24293</v>
      </c>
      <c r="L7142" t="s">
        <v>24294</v>
      </c>
    </row>
    <row r="7143" spans="1:30" x14ac:dyDescent="0.3">
      <c r="A7143" t="s">
        <v>24295</v>
      </c>
      <c r="B7143" t="s">
        <v>24296</v>
      </c>
      <c r="C7143" t="s">
        <v>14</v>
      </c>
      <c r="D7143">
        <v>40.059508000000001</v>
      </c>
      <c r="E7143">
        <v>-75.190837999999999</v>
      </c>
      <c r="F7143" t="s">
        <v>24297</v>
      </c>
      <c r="G7143">
        <v>239</v>
      </c>
      <c r="H7143">
        <v>3.5</v>
      </c>
      <c r="I7143" t="e">
        <f>-nQb6kAOmXgfVIzJRpGmJQ</f>
        <v>#NAME?</v>
      </c>
      <c r="J7143">
        <v>4</v>
      </c>
      <c r="K7143" t="s">
        <v>24298</v>
      </c>
      <c r="L7143" t="s">
        <v>14713</v>
      </c>
    </row>
    <row r="7144" spans="1:30" x14ac:dyDescent="0.3">
      <c r="A7144" t="s">
        <v>24295</v>
      </c>
      <c r="B7144" t="s">
        <v>24296</v>
      </c>
      <c r="C7144" t="s">
        <v>14</v>
      </c>
      <c r="D7144">
        <v>40.059508000000001</v>
      </c>
      <c r="E7144">
        <v>-75.190837999999999</v>
      </c>
      <c r="F7144" t="s">
        <v>24297</v>
      </c>
      <c r="G7144">
        <v>239</v>
      </c>
      <c r="H7144">
        <v>3.5</v>
      </c>
      <c r="I7144" t="s">
        <v>24299</v>
      </c>
      <c r="J7144">
        <v>3</v>
      </c>
      <c r="K7144" t="s">
        <v>24300</v>
      </c>
      <c r="L7144" t="s">
        <v>24301</v>
      </c>
    </row>
    <row r="7145" spans="1:30" x14ac:dyDescent="0.3">
      <c r="A7145" t="s">
        <v>24295</v>
      </c>
      <c r="B7145" t="s">
        <v>24296</v>
      </c>
      <c r="C7145" t="s">
        <v>14</v>
      </c>
      <c r="D7145">
        <v>40.059508000000001</v>
      </c>
      <c r="E7145">
        <v>-75.190837999999999</v>
      </c>
      <c r="F7145" t="s">
        <v>24297</v>
      </c>
      <c r="G7145">
        <v>239</v>
      </c>
      <c r="H7145">
        <v>3.5</v>
      </c>
      <c r="I7145" t="s">
        <v>24302</v>
      </c>
      <c r="J7145">
        <v>2</v>
      </c>
      <c r="K7145" t="s">
        <v>24303</v>
      </c>
      <c r="L7145" t="s">
        <v>24304</v>
      </c>
    </row>
    <row r="7146" spans="1:30" x14ac:dyDescent="0.3">
      <c r="A7146" t="s">
        <v>24295</v>
      </c>
      <c r="B7146" t="s">
        <v>24296</v>
      </c>
      <c r="C7146" t="s">
        <v>14</v>
      </c>
      <c r="D7146">
        <v>40.059508000000001</v>
      </c>
      <c r="E7146">
        <v>-75.190837999999999</v>
      </c>
      <c r="F7146" t="s">
        <v>24297</v>
      </c>
      <c r="G7146">
        <v>239</v>
      </c>
      <c r="H7146">
        <v>3.5</v>
      </c>
      <c r="I7146" t="s">
        <v>24305</v>
      </c>
      <c r="J7146">
        <v>2</v>
      </c>
      <c r="K7146" t="s">
        <v>24306</v>
      </c>
      <c r="L7146" t="s">
        <v>24307</v>
      </c>
    </row>
    <row r="7147" spans="1:30" x14ac:dyDescent="0.3">
      <c r="A7147" t="s">
        <v>24295</v>
      </c>
      <c r="B7147" t="s">
        <v>24296</v>
      </c>
      <c r="C7147" t="s">
        <v>14</v>
      </c>
      <c r="D7147">
        <v>40.059508000000001</v>
      </c>
      <c r="E7147">
        <v>-75.190837999999999</v>
      </c>
      <c r="F7147" t="s">
        <v>24297</v>
      </c>
      <c r="G7147">
        <v>239</v>
      </c>
      <c r="H7147">
        <v>3.5</v>
      </c>
      <c r="I7147" t="s">
        <v>24308</v>
      </c>
      <c r="J7147">
        <v>5</v>
      </c>
      <c r="K7147" t="s">
        <v>24309</v>
      </c>
      <c r="L7147" t="s">
        <v>24310</v>
      </c>
      <c r="M7147" t="s">
        <v>24311</v>
      </c>
      <c r="N7147" t="s">
        <v>24312</v>
      </c>
      <c r="O7147" t="s">
        <v>24313</v>
      </c>
      <c r="P7147" t="s">
        <v>24314</v>
      </c>
      <c r="Q7147" t="s">
        <v>24315</v>
      </c>
      <c r="R7147" t="s">
        <v>5056</v>
      </c>
      <c r="S7147" t="s">
        <v>24316</v>
      </c>
      <c r="T7147" t="s">
        <v>24317</v>
      </c>
      <c r="U7147" t="s">
        <v>24318</v>
      </c>
      <c r="V7147" t="s">
        <v>24319</v>
      </c>
      <c r="W7147" t="s">
        <v>24320</v>
      </c>
      <c r="X7147" t="s">
        <v>24321</v>
      </c>
      <c r="Y7147" t="s">
        <v>24322</v>
      </c>
      <c r="Z7147" t="s">
        <v>24323</v>
      </c>
      <c r="AA7147" t="s">
        <v>24324</v>
      </c>
      <c r="AB7147" t="s">
        <v>6476</v>
      </c>
      <c r="AC7147" t="s">
        <v>24325</v>
      </c>
      <c r="AD7147" t="s">
        <v>12806</v>
      </c>
    </row>
    <row r="7148" spans="1:30" x14ac:dyDescent="0.3">
      <c r="A7148" t="s">
        <v>24295</v>
      </c>
      <c r="B7148" t="s">
        <v>24296</v>
      </c>
      <c r="C7148" t="s">
        <v>14</v>
      </c>
      <c r="D7148">
        <v>40.059508000000001</v>
      </c>
      <c r="E7148">
        <v>-75.190837999999999</v>
      </c>
      <c r="F7148" t="s">
        <v>24297</v>
      </c>
      <c r="G7148">
        <v>239</v>
      </c>
      <c r="H7148">
        <v>3.5</v>
      </c>
      <c r="I7148" t="s">
        <v>24326</v>
      </c>
      <c r="J7148">
        <v>4</v>
      </c>
      <c r="K7148" t="s">
        <v>24327</v>
      </c>
      <c r="L7148" t="s">
        <v>24328</v>
      </c>
    </row>
    <row r="7149" spans="1:30" x14ac:dyDescent="0.3">
      <c r="A7149" t="s">
        <v>24295</v>
      </c>
      <c r="B7149" t="s">
        <v>24296</v>
      </c>
      <c r="C7149" t="s">
        <v>14</v>
      </c>
      <c r="D7149">
        <v>40.059508000000001</v>
      </c>
      <c r="E7149">
        <v>-75.190837999999999</v>
      </c>
      <c r="F7149" t="s">
        <v>24297</v>
      </c>
      <c r="G7149">
        <v>239</v>
      </c>
      <c r="H7149">
        <v>3.5</v>
      </c>
      <c r="I7149" t="s">
        <v>24329</v>
      </c>
      <c r="J7149">
        <v>2</v>
      </c>
      <c r="K7149" t="s">
        <v>24330</v>
      </c>
      <c r="L7149" t="s">
        <v>24331</v>
      </c>
    </row>
    <row r="7150" spans="1:30" x14ac:dyDescent="0.3">
      <c r="A7150" t="s">
        <v>24295</v>
      </c>
      <c r="B7150" t="s">
        <v>24296</v>
      </c>
      <c r="C7150" t="s">
        <v>14</v>
      </c>
      <c r="D7150">
        <v>40.059508000000001</v>
      </c>
      <c r="E7150">
        <v>-75.190837999999999</v>
      </c>
      <c r="F7150" t="s">
        <v>24297</v>
      </c>
      <c r="G7150">
        <v>239</v>
      </c>
      <c r="H7150">
        <v>3.5</v>
      </c>
      <c r="I7150" t="s">
        <v>24332</v>
      </c>
      <c r="J7150">
        <v>4</v>
      </c>
      <c r="K7150" t="s">
        <v>24333</v>
      </c>
      <c r="L7150" t="s">
        <v>24334</v>
      </c>
      <c r="M7150" t="s">
        <v>24335</v>
      </c>
      <c r="N7150" t="s">
        <v>24336</v>
      </c>
      <c r="O7150" t="s">
        <v>24337</v>
      </c>
      <c r="P7150" t="s">
        <v>24338</v>
      </c>
      <c r="Q7150" t="s">
        <v>24339</v>
      </c>
      <c r="R7150" t="s">
        <v>24340</v>
      </c>
      <c r="S7150" t="s">
        <v>24341</v>
      </c>
    </row>
    <row r="7151" spans="1:30" x14ac:dyDescent="0.3">
      <c r="A7151" t="s">
        <v>24295</v>
      </c>
      <c r="B7151" t="s">
        <v>24296</v>
      </c>
      <c r="C7151" t="s">
        <v>14</v>
      </c>
      <c r="D7151">
        <v>40.059508000000001</v>
      </c>
      <c r="E7151">
        <v>-75.190837999999999</v>
      </c>
      <c r="F7151" t="s">
        <v>24297</v>
      </c>
      <c r="G7151">
        <v>239</v>
      </c>
      <c r="H7151">
        <v>3.5</v>
      </c>
      <c r="I7151" t="s">
        <v>24342</v>
      </c>
      <c r="J7151">
        <v>3</v>
      </c>
      <c r="L7151" t="s">
        <v>24343</v>
      </c>
    </row>
    <row r="7152" spans="1:30" x14ac:dyDescent="0.3">
      <c r="A7152" t="s">
        <v>24295</v>
      </c>
      <c r="B7152" t="s">
        <v>24296</v>
      </c>
      <c r="C7152" t="s">
        <v>14</v>
      </c>
      <c r="D7152">
        <v>40.059508000000001</v>
      </c>
      <c r="E7152">
        <v>-75.190837999999999</v>
      </c>
      <c r="F7152" t="s">
        <v>24297</v>
      </c>
      <c r="G7152">
        <v>239</v>
      </c>
      <c r="H7152">
        <v>3.5</v>
      </c>
      <c r="I7152" t="s">
        <v>24344</v>
      </c>
      <c r="J7152">
        <v>5</v>
      </c>
      <c r="K7152" t="s">
        <v>24345</v>
      </c>
      <c r="L7152" t="s">
        <v>158</v>
      </c>
    </row>
    <row r="7153" spans="1:19" x14ac:dyDescent="0.3">
      <c r="A7153" t="s">
        <v>24346</v>
      </c>
      <c r="B7153" t="s">
        <v>10023</v>
      </c>
      <c r="C7153" t="s">
        <v>14</v>
      </c>
      <c r="D7153">
        <v>39.958133461599999</v>
      </c>
      <c r="E7153">
        <v>-75.158424898999996</v>
      </c>
      <c r="F7153" t="s">
        <v>24347</v>
      </c>
      <c r="G7153">
        <v>239</v>
      </c>
      <c r="H7153">
        <v>4.5</v>
      </c>
      <c r="I7153" t="s">
        <v>24348</v>
      </c>
      <c r="J7153">
        <v>5</v>
      </c>
      <c r="K7153" t="s">
        <v>24349</v>
      </c>
      <c r="L7153" t="s">
        <v>24350</v>
      </c>
    </row>
    <row r="7154" spans="1:19" x14ac:dyDescent="0.3">
      <c r="A7154" t="s">
        <v>24346</v>
      </c>
      <c r="B7154" t="s">
        <v>10023</v>
      </c>
      <c r="C7154" t="s">
        <v>14</v>
      </c>
      <c r="D7154">
        <v>39.958133461599999</v>
      </c>
      <c r="E7154">
        <v>-75.158424898999996</v>
      </c>
      <c r="F7154" t="s">
        <v>24347</v>
      </c>
      <c r="G7154">
        <v>239</v>
      </c>
      <c r="H7154">
        <v>4.5</v>
      </c>
      <c r="I7154" t="s">
        <v>24351</v>
      </c>
      <c r="J7154">
        <v>5</v>
      </c>
      <c r="K7154" t="s">
        <v>24352</v>
      </c>
      <c r="L7154" t="s">
        <v>24353</v>
      </c>
      <c r="M7154" t="s">
        <v>24354</v>
      </c>
      <c r="N7154" t="s">
        <v>24355</v>
      </c>
      <c r="O7154" t="s">
        <v>24356</v>
      </c>
      <c r="P7154" t="s">
        <v>24357</v>
      </c>
      <c r="Q7154" t="s">
        <v>24358</v>
      </c>
      <c r="R7154" t="s">
        <v>24359</v>
      </c>
      <c r="S7154" t="s">
        <v>24360</v>
      </c>
    </row>
    <row r="7155" spans="1:19" x14ac:dyDescent="0.3">
      <c r="A7155" t="s">
        <v>24346</v>
      </c>
      <c r="B7155" t="s">
        <v>10023</v>
      </c>
      <c r="C7155" t="s">
        <v>14</v>
      </c>
      <c r="D7155">
        <v>39.958133461599999</v>
      </c>
      <c r="E7155">
        <v>-75.158424898999996</v>
      </c>
      <c r="F7155" t="s">
        <v>24347</v>
      </c>
      <c r="G7155">
        <v>239</v>
      </c>
      <c r="H7155">
        <v>4.5</v>
      </c>
      <c r="I7155" t="s">
        <v>24361</v>
      </c>
      <c r="J7155">
        <v>5</v>
      </c>
      <c r="K7155" t="s">
        <v>24362</v>
      </c>
      <c r="L7155" t="s">
        <v>24363</v>
      </c>
    </row>
    <row r="7156" spans="1:19" x14ac:dyDescent="0.3">
      <c r="A7156" t="s">
        <v>24346</v>
      </c>
      <c r="B7156" t="s">
        <v>10023</v>
      </c>
      <c r="C7156" t="s">
        <v>14</v>
      </c>
      <c r="D7156">
        <v>39.958133461599999</v>
      </c>
      <c r="E7156">
        <v>-75.158424898999996</v>
      </c>
      <c r="F7156" t="s">
        <v>24347</v>
      </c>
      <c r="G7156">
        <v>239</v>
      </c>
      <c r="H7156">
        <v>4.5</v>
      </c>
      <c r="I7156" t="s">
        <v>24364</v>
      </c>
      <c r="J7156">
        <v>5</v>
      </c>
      <c r="K7156" t="s">
        <v>24365</v>
      </c>
      <c r="L7156" t="s">
        <v>24366</v>
      </c>
    </row>
    <row r="7157" spans="1:19" x14ac:dyDescent="0.3">
      <c r="A7157" t="s">
        <v>24346</v>
      </c>
      <c r="B7157" t="s">
        <v>10023</v>
      </c>
      <c r="C7157" t="s">
        <v>14</v>
      </c>
      <c r="D7157">
        <v>39.958133461599999</v>
      </c>
      <c r="E7157">
        <v>-75.158424898999996</v>
      </c>
      <c r="F7157" t="s">
        <v>24347</v>
      </c>
      <c r="G7157">
        <v>239</v>
      </c>
      <c r="H7157">
        <v>4.5</v>
      </c>
      <c r="I7157" t="s">
        <v>24367</v>
      </c>
      <c r="J7157">
        <v>5</v>
      </c>
      <c r="L7157" t="s">
        <v>24368</v>
      </c>
    </row>
    <row r="7158" spans="1:19" x14ac:dyDescent="0.3">
      <c r="A7158" t="s">
        <v>24346</v>
      </c>
      <c r="B7158" t="s">
        <v>10023</v>
      </c>
      <c r="C7158" t="s">
        <v>14</v>
      </c>
      <c r="D7158">
        <v>39.958133461599999</v>
      </c>
      <c r="E7158">
        <v>-75.158424898999996</v>
      </c>
      <c r="F7158" t="s">
        <v>24347</v>
      </c>
      <c r="G7158">
        <v>239</v>
      </c>
      <c r="H7158">
        <v>4.5</v>
      </c>
      <c r="I7158" t="s">
        <v>24369</v>
      </c>
      <c r="J7158">
        <v>5</v>
      </c>
      <c r="K7158" t="s">
        <v>24370</v>
      </c>
      <c r="L7158" t="s">
        <v>24371</v>
      </c>
    </row>
    <row r="7159" spans="1:19" x14ac:dyDescent="0.3">
      <c r="A7159" t="s">
        <v>24346</v>
      </c>
      <c r="B7159" t="s">
        <v>10023</v>
      </c>
      <c r="C7159" t="s">
        <v>14</v>
      </c>
      <c r="D7159">
        <v>39.958133461599999</v>
      </c>
      <c r="E7159">
        <v>-75.158424898999996</v>
      </c>
      <c r="F7159" t="s">
        <v>24347</v>
      </c>
      <c r="G7159">
        <v>239</v>
      </c>
      <c r="H7159">
        <v>4.5</v>
      </c>
      <c r="I7159" t="s">
        <v>24372</v>
      </c>
      <c r="J7159">
        <v>5</v>
      </c>
      <c r="K7159" t="s">
        <v>24373</v>
      </c>
      <c r="L7159" t="s">
        <v>24374</v>
      </c>
    </row>
    <row r="7160" spans="1:19" x14ac:dyDescent="0.3">
      <c r="A7160" t="s">
        <v>24346</v>
      </c>
      <c r="B7160" t="s">
        <v>10023</v>
      </c>
      <c r="C7160" t="s">
        <v>14</v>
      </c>
      <c r="D7160">
        <v>39.958133461599999</v>
      </c>
      <c r="E7160">
        <v>-75.158424898999996</v>
      </c>
      <c r="F7160" t="s">
        <v>24347</v>
      </c>
      <c r="G7160">
        <v>239</v>
      </c>
      <c r="H7160">
        <v>4.5</v>
      </c>
      <c r="I7160" t="s">
        <v>24375</v>
      </c>
      <c r="J7160">
        <v>5</v>
      </c>
      <c r="K7160" t="s">
        <v>24376</v>
      </c>
      <c r="L7160" t="s">
        <v>24377</v>
      </c>
    </row>
    <row r="7161" spans="1:19" x14ac:dyDescent="0.3">
      <c r="A7161" t="s">
        <v>24346</v>
      </c>
      <c r="B7161" t="s">
        <v>10023</v>
      </c>
      <c r="C7161" t="s">
        <v>14</v>
      </c>
      <c r="D7161">
        <v>39.958133461599999</v>
      </c>
      <c r="E7161">
        <v>-75.158424898999996</v>
      </c>
      <c r="F7161" t="s">
        <v>24347</v>
      </c>
      <c r="G7161">
        <v>239</v>
      </c>
      <c r="H7161">
        <v>4.5</v>
      </c>
      <c r="I7161" t="s">
        <v>24378</v>
      </c>
      <c r="J7161">
        <v>3</v>
      </c>
      <c r="K7161" t="s">
        <v>24379</v>
      </c>
      <c r="L7161" t="s">
        <v>24380</v>
      </c>
    </row>
    <row r="7162" spans="1:19" x14ac:dyDescent="0.3">
      <c r="A7162" t="s">
        <v>24346</v>
      </c>
      <c r="B7162" t="s">
        <v>10023</v>
      </c>
      <c r="C7162" t="s">
        <v>14</v>
      </c>
      <c r="D7162">
        <v>39.958133461599999</v>
      </c>
      <c r="E7162">
        <v>-75.158424898999996</v>
      </c>
      <c r="F7162" t="s">
        <v>24347</v>
      </c>
      <c r="G7162">
        <v>239</v>
      </c>
      <c r="H7162">
        <v>4.5</v>
      </c>
      <c r="I7162" t="s">
        <v>24381</v>
      </c>
      <c r="J7162">
        <v>5</v>
      </c>
      <c r="K7162" t="s">
        <v>24382</v>
      </c>
      <c r="L7162" t="s">
        <v>22372</v>
      </c>
    </row>
    <row r="7163" spans="1:19" x14ac:dyDescent="0.3">
      <c r="A7163" t="s">
        <v>24383</v>
      </c>
      <c r="B7163" t="s">
        <v>24384</v>
      </c>
      <c r="C7163" t="s">
        <v>14</v>
      </c>
      <c r="D7163">
        <v>39.948249279000002</v>
      </c>
      <c r="E7163">
        <v>-75.154379457199994</v>
      </c>
      <c r="F7163" t="s">
        <v>17821</v>
      </c>
      <c r="G7163">
        <v>239</v>
      </c>
      <c r="H7163">
        <v>3.5</v>
      </c>
      <c r="I7163" t="s">
        <v>24385</v>
      </c>
      <c r="J7163">
        <v>4</v>
      </c>
      <c r="K7163" t="s">
        <v>24386</v>
      </c>
      <c r="L7163" t="s">
        <v>24387</v>
      </c>
    </row>
    <row r="7164" spans="1:19" x14ac:dyDescent="0.3">
      <c r="A7164" t="s">
        <v>24383</v>
      </c>
      <c r="B7164" t="s">
        <v>24384</v>
      </c>
      <c r="C7164" t="s">
        <v>14</v>
      </c>
      <c r="D7164">
        <v>39.948249279000002</v>
      </c>
      <c r="E7164">
        <v>-75.154379457199994</v>
      </c>
      <c r="F7164" t="s">
        <v>17821</v>
      </c>
      <c r="G7164">
        <v>239</v>
      </c>
      <c r="H7164">
        <v>3.5</v>
      </c>
      <c r="I7164" t="s">
        <v>24388</v>
      </c>
      <c r="J7164">
        <v>5</v>
      </c>
      <c r="K7164" t="s">
        <v>24389</v>
      </c>
      <c r="L7164" t="s">
        <v>24390</v>
      </c>
    </row>
    <row r="7165" spans="1:19" x14ac:dyDescent="0.3">
      <c r="A7165" t="s">
        <v>24383</v>
      </c>
      <c r="B7165" t="s">
        <v>24384</v>
      </c>
      <c r="C7165" t="s">
        <v>14</v>
      </c>
      <c r="D7165">
        <v>39.948249279000002</v>
      </c>
      <c r="E7165">
        <v>-75.154379457199994</v>
      </c>
      <c r="F7165" t="s">
        <v>17821</v>
      </c>
      <c r="G7165">
        <v>239</v>
      </c>
      <c r="H7165">
        <v>3.5</v>
      </c>
      <c r="I7165" t="s">
        <v>24391</v>
      </c>
      <c r="J7165">
        <v>3</v>
      </c>
      <c r="K7165" t="s">
        <v>24392</v>
      </c>
      <c r="L7165" t="s">
        <v>4760</v>
      </c>
    </row>
    <row r="7166" spans="1:19" x14ac:dyDescent="0.3">
      <c r="A7166" t="s">
        <v>24383</v>
      </c>
      <c r="B7166" t="s">
        <v>24384</v>
      </c>
      <c r="C7166" t="s">
        <v>14</v>
      </c>
      <c r="D7166">
        <v>39.948249279000002</v>
      </c>
      <c r="E7166">
        <v>-75.154379457199994</v>
      </c>
      <c r="F7166" t="s">
        <v>17821</v>
      </c>
      <c r="G7166">
        <v>239</v>
      </c>
      <c r="H7166">
        <v>3.5</v>
      </c>
      <c r="I7166" t="s">
        <v>24393</v>
      </c>
      <c r="J7166">
        <v>5</v>
      </c>
      <c r="K7166" t="s">
        <v>24394</v>
      </c>
      <c r="L7166" t="s">
        <v>24395</v>
      </c>
    </row>
    <row r="7167" spans="1:19" x14ac:dyDescent="0.3">
      <c r="A7167" t="s">
        <v>24383</v>
      </c>
      <c r="B7167" t="s">
        <v>24384</v>
      </c>
      <c r="C7167" t="s">
        <v>14</v>
      </c>
      <c r="D7167">
        <v>39.948249279000002</v>
      </c>
      <c r="E7167">
        <v>-75.154379457199994</v>
      </c>
      <c r="F7167" t="s">
        <v>17821</v>
      </c>
      <c r="G7167">
        <v>239</v>
      </c>
      <c r="H7167">
        <v>3.5</v>
      </c>
      <c r="I7167" t="s">
        <v>24396</v>
      </c>
      <c r="J7167">
        <v>5</v>
      </c>
      <c r="K7167" t="s">
        <v>24397</v>
      </c>
      <c r="L7167" t="s">
        <v>24398</v>
      </c>
    </row>
    <row r="7168" spans="1:19" x14ac:dyDescent="0.3">
      <c r="A7168" t="s">
        <v>24383</v>
      </c>
      <c r="B7168" t="s">
        <v>24384</v>
      </c>
      <c r="C7168" t="s">
        <v>14</v>
      </c>
      <c r="D7168">
        <v>39.948249279000002</v>
      </c>
      <c r="E7168">
        <v>-75.154379457199994</v>
      </c>
      <c r="F7168" t="s">
        <v>17821</v>
      </c>
      <c r="G7168">
        <v>239</v>
      </c>
      <c r="H7168">
        <v>3.5</v>
      </c>
      <c r="I7168" t="s">
        <v>24399</v>
      </c>
      <c r="J7168">
        <v>5</v>
      </c>
      <c r="L7168" t="s">
        <v>24400</v>
      </c>
    </row>
    <row r="7169" spans="1:12" x14ac:dyDescent="0.3">
      <c r="A7169" t="s">
        <v>24383</v>
      </c>
      <c r="B7169" t="s">
        <v>24384</v>
      </c>
      <c r="C7169" t="s">
        <v>14</v>
      </c>
      <c r="D7169">
        <v>39.948249279000002</v>
      </c>
      <c r="E7169">
        <v>-75.154379457199994</v>
      </c>
      <c r="F7169" t="s">
        <v>17821</v>
      </c>
      <c r="G7169">
        <v>239</v>
      </c>
      <c r="H7169">
        <v>3.5</v>
      </c>
      <c r="I7169" t="s">
        <v>24401</v>
      </c>
      <c r="J7169">
        <v>1</v>
      </c>
      <c r="K7169" t="s">
        <v>24402</v>
      </c>
      <c r="L7169" t="s">
        <v>24403</v>
      </c>
    </row>
    <row r="7170" spans="1:12" x14ac:dyDescent="0.3">
      <c r="A7170" t="s">
        <v>24383</v>
      </c>
      <c r="B7170" t="s">
        <v>24384</v>
      </c>
      <c r="C7170" t="s">
        <v>14</v>
      </c>
      <c r="D7170">
        <v>39.948249279000002</v>
      </c>
      <c r="E7170">
        <v>-75.154379457199994</v>
      </c>
      <c r="F7170" t="s">
        <v>17821</v>
      </c>
      <c r="G7170">
        <v>239</v>
      </c>
      <c r="H7170">
        <v>3.5</v>
      </c>
      <c r="I7170" t="s">
        <v>24404</v>
      </c>
      <c r="J7170">
        <v>3</v>
      </c>
      <c r="K7170" t="s">
        <v>24405</v>
      </c>
      <c r="L7170" t="s">
        <v>24406</v>
      </c>
    </row>
    <row r="7171" spans="1:12" x14ac:dyDescent="0.3">
      <c r="A7171" t="s">
        <v>24383</v>
      </c>
      <c r="B7171" t="s">
        <v>24384</v>
      </c>
      <c r="C7171" t="s">
        <v>14</v>
      </c>
      <c r="D7171">
        <v>39.948249279000002</v>
      </c>
      <c r="E7171">
        <v>-75.154379457199994</v>
      </c>
      <c r="F7171" t="s">
        <v>17821</v>
      </c>
      <c r="G7171">
        <v>239</v>
      </c>
      <c r="H7171">
        <v>3.5</v>
      </c>
      <c r="I7171" t="s">
        <v>24407</v>
      </c>
      <c r="J7171">
        <v>5</v>
      </c>
      <c r="K7171" t="s">
        <v>24408</v>
      </c>
      <c r="L7171" t="s">
        <v>24409</v>
      </c>
    </row>
    <row r="7172" spans="1:12" x14ac:dyDescent="0.3">
      <c r="A7172" t="s">
        <v>24383</v>
      </c>
      <c r="B7172" t="s">
        <v>24384</v>
      </c>
      <c r="C7172" t="s">
        <v>14</v>
      </c>
      <c r="D7172">
        <v>39.948249279000002</v>
      </c>
      <c r="E7172">
        <v>-75.154379457199994</v>
      </c>
      <c r="F7172" t="s">
        <v>17821</v>
      </c>
      <c r="G7172">
        <v>239</v>
      </c>
      <c r="H7172">
        <v>3.5</v>
      </c>
      <c r="I7172" t="s">
        <v>24410</v>
      </c>
      <c r="J7172">
        <v>1</v>
      </c>
      <c r="L7172" t="s">
        <v>24411</v>
      </c>
    </row>
    <row r="7173" spans="1:12" x14ac:dyDescent="0.3">
      <c r="A7173" t="s">
        <v>24412</v>
      </c>
      <c r="B7173" t="s">
        <v>24413</v>
      </c>
      <c r="C7173" t="s">
        <v>14</v>
      </c>
      <c r="D7173">
        <v>39.948648800000001</v>
      </c>
      <c r="E7173">
        <v>-75.144630500000005</v>
      </c>
      <c r="F7173" t="s">
        <v>24414</v>
      </c>
      <c r="G7173">
        <v>239</v>
      </c>
      <c r="H7173">
        <v>4</v>
      </c>
      <c r="I7173" t="s">
        <v>24415</v>
      </c>
      <c r="J7173">
        <v>5</v>
      </c>
      <c r="L7173" t="s">
        <v>12227</v>
      </c>
    </row>
    <row r="7174" spans="1:12" x14ac:dyDescent="0.3">
      <c r="A7174" t="s">
        <v>24412</v>
      </c>
      <c r="B7174" t="s">
        <v>24413</v>
      </c>
      <c r="C7174" t="s">
        <v>14</v>
      </c>
      <c r="D7174">
        <v>39.948648800000001</v>
      </c>
      <c r="E7174">
        <v>-75.144630500000005</v>
      </c>
      <c r="F7174" t="s">
        <v>24414</v>
      </c>
      <c r="G7174">
        <v>239</v>
      </c>
      <c r="H7174">
        <v>4</v>
      </c>
      <c r="I7174" t="s">
        <v>24416</v>
      </c>
      <c r="J7174">
        <v>4</v>
      </c>
      <c r="L7174" t="s">
        <v>24417</v>
      </c>
    </row>
    <row r="7175" spans="1:12" x14ac:dyDescent="0.3">
      <c r="A7175" t="s">
        <v>24412</v>
      </c>
      <c r="B7175" t="s">
        <v>24413</v>
      </c>
      <c r="C7175" t="s">
        <v>14</v>
      </c>
      <c r="D7175">
        <v>39.948648800000001</v>
      </c>
      <c r="E7175">
        <v>-75.144630500000005</v>
      </c>
      <c r="F7175" t="s">
        <v>24414</v>
      </c>
      <c r="G7175">
        <v>239</v>
      </c>
      <c r="H7175">
        <v>4</v>
      </c>
      <c r="I7175" t="s">
        <v>24418</v>
      </c>
      <c r="J7175">
        <v>5</v>
      </c>
      <c r="K7175" t="s">
        <v>24419</v>
      </c>
      <c r="L7175" t="s">
        <v>14056</v>
      </c>
    </row>
    <row r="7176" spans="1:12" x14ac:dyDescent="0.3">
      <c r="A7176" t="s">
        <v>24412</v>
      </c>
      <c r="B7176" t="s">
        <v>24413</v>
      </c>
      <c r="C7176" t="s">
        <v>14</v>
      </c>
      <c r="D7176">
        <v>39.948648800000001</v>
      </c>
      <c r="E7176">
        <v>-75.144630500000005</v>
      </c>
      <c r="F7176" t="s">
        <v>24414</v>
      </c>
      <c r="G7176">
        <v>239</v>
      </c>
      <c r="H7176">
        <v>4</v>
      </c>
      <c r="I7176" t="s">
        <v>24420</v>
      </c>
      <c r="J7176">
        <v>5</v>
      </c>
      <c r="K7176" t="s">
        <v>24421</v>
      </c>
      <c r="L7176" t="s">
        <v>24422</v>
      </c>
    </row>
    <row r="7177" spans="1:12" x14ac:dyDescent="0.3">
      <c r="A7177" t="s">
        <v>24412</v>
      </c>
      <c r="B7177" t="s">
        <v>24413</v>
      </c>
      <c r="C7177" t="s">
        <v>14</v>
      </c>
      <c r="D7177">
        <v>39.948648800000001</v>
      </c>
      <c r="E7177">
        <v>-75.144630500000005</v>
      </c>
      <c r="F7177" t="s">
        <v>24414</v>
      </c>
      <c r="G7177">
        <v>239</v>
      </c>
      <c r="H7177">
        <v>4</v>
      </c>
      <c r="I7177" t="s">
        <v>24423</v>
      </c>
      <c r="J7177">
        <v>1</v>
      </c>
      <c r="K7177" t="s">
        <v>24424</v>
      </c>
      <c r="L7177" t="s">
        <v>24425</v>
      </c>
    </row>
    <row r="7178" spans="1:12" x14ac:dyDescent="0.3">
      <c r="A7178" t="s">
        <v>24412</v>
      </c>
      <c r="B7178" t="s">
        <v>24413</v>
      </c>
      <c r="C7178" t="s">
        <v>14</v>
      </c>
      <c r="D7178">
        <v>39.948648800000001</v>
      </c>
      <c r="E7178">
        <v>-75.144630500000005</v>
      </c>
      <c r="F7178" t="s">
        <v>24414</v>
      </c>
      <c r="G7178">
        <v>239</v>
      </c>
      <c r="H7178">
        <v>4</v>
      </c>
      <c r="I7178" t="s">
        <v>24426</v>
      </c>
      <c r="J7178">
        <v>5</v>
      </c>
      <c r="K7178" t="s">
        <v>24427</v>
      </c>
      <c r="L7178" t="s">
        <v>24428</v>
      </c>
    </row>
    <row r="7179" spans="1:12" x14ac:dyDescent="0.3">
      <c r="A7179" t="s">
        <v>24412</v>
      </c>
      <c r="B7179" t="s">
        <v>24413</v>
      </c>
      <c r="C7179" t="s">
        <v>14</v>
      </c>
      <c r="D7179">
        <v>39.948648800000001</v>
      </c>
      <c r="E7179">
        <v>-75.144630500000005</v>
      </c>
      <c r="F7179" t="s">
        <v>24414</v>
      </c>
      <c r="G7179">
        <v>239</v>
      </c>
      <c r="H7179">
        <v>4</v>
      </c>
      <c r="I7179" t="s">
        <v>24429</v>
      </c>
      <c r="J7179">
        <v>3</v>
      </c>
      <c r="K7179" t="s">
        <v>24430</v>
      </c>
      <c r="L7179" t="s">
        <v>24431</v>
      </c>
    </row>
    <row r="7180" spans="1:12" x14ac:dyDescent="0.3">
      <c r="A7180" t="s">
        <v>24412</v>
      </c>
      <c r="B7180" t="s">
        <v>24413</v>
      </c>
      <c r="C7180" t="s">
        <v>14</v>
      </c>
      <c r="D7180">
        <v>39.948648800000001</v>
      </c>
      <c r="E7180">
        <v>-75.144630500000005</v>
      </c>
      <c r="F7180" t="s">
        <v>24414</v>
      </c>
      <c r="G7180">
        <v>239</v>
      </c>
      <c r="H7180">
        <v>4</v>
      </c>
      <c r="I7180" t="s">
        <v>24432</v>
      </c>
      <c r="J7180">
        <v>5</v>
      </c>
      <c r="K7180" t="s">
        <v>24433</v>
      </c>
      <c r="L7180" t="s">
        <v>24434</v>
      </c>
    </row>
    <row r="7181" spans="1:12" x14ac:dyDescent="0.3">
      <c r="A7181" t="s">
        <v>24412</v>
      </c>
      <c r="B7181" t="s">
        <v>24413</v>
      </c>
      <c r="C7181" t="s">
        <v>14</v>
      </c>
      <c r="D7181">
        <v>39.948648800000001</v>
      </c>
      <c r="E7181">
        <v>-75.144630500000005</v>
      </c>
      <c r="F7181" t="s">
        <v>24414</v>
      </c>
      <c r="G7181">
        <v>239</v>
      </c>
      <c r="H7181">
        <v>4</v>
      </c>
      <c r="I7181" t="s">
        <v>24435</v>
      </c>
      <c r="J7181">
        <v>4</v>
      </c>
      <c r="K7181" t="s">
        <v>24436</v>
      </c>
      <c r="L7181" t="s">
        <v>24437</v>
      </c>
    </row>
    <row r="7182" spans="1:12" x14ac:dyDescent="0.3">
      <c r="A7182" t="s">
        <v>24412</v>
      </c>
      <c r="B7182" t="s">
        <v>24413</v>
      </c>
      <c r="C7182" t="s">
        <v>14</v>
      </c>
      <c r="D7182">
        <v>39.948648800000001</v>
      </c>
      <c r="E7182">
        <v>-75.144630500000005</v>
      </c>
      <c r="F7182" t="s">
        <v>24414</v>
      </c>
      <c r="G7182">
        <v>239</v>
      </c>
      <c r="H7182">
        <v>4</v>
      </c>
      <c r="I7182" t="s">
        <v>24438</v>
      </c>
      <c r="J7182">
        <v>4</v>
      </c>
      <c r="K7182" t="s">
        <v>24439</v>
      </c>
      <c r="L7182" t="s">
        <v>24440</v>
      </c>
    </row>
    <row r="7183" spans="1:12" x14ac:dyDescent="0.3">
      <c r="A7183" t="s">
        <v>24441</v>
      </c>
      <c r="B7183" t="s">
        <v>24442</v>
      </c>
      <c r="C7183" t="s">
        <v>14</v>
      </c>
      <c r="D7183">
        <v>39.933379305599999</v>
      </c>
      <c r="E7183">
        <v>-75.162215886599995</v>
      </c>
      <c r="F7183" t="s">
        <v>24443</v>
      </c>
      <c r="G7183">
        <v>238</v>
      </c>
      <c r="H7183">
        <v>4.5</v>
      </c>
      <c r="I7183" t="s">
        <v>24444</v>
      </c>
      <c r="J7183">
        <v>4</v>
      </c>
      <c r="K7183" t="s">
        <v>24445</v>
      </c>
      <c r="L7183" t="s">
        <v>24446</v>
      </c>
    </row>
    <row r="7184" spans="1:12" x14ac:dyDescent="0.3">
      <c r="A7184" t="s">
        <v>24441</v>
      </c>
      <c r="B7184" t="s">
        <v>24442</v>
      </c>
      <c r="C7184" t="s">
        <v>14</v>
      </c>
      <c r="D7184">
        <v>39.933379305599999</v>
      </c>
      <c r="E7184">
        <v>-75.162215886599995</v>
      </c>
      <c r="F7184" t="s">
        <v>24443</v>
      </c>
      <c r="G7184">
        <v>238</v>
      </c>
      <c r="H7184">
        <v>4.5</v>
      </c>
      <c r="I7184" t="s">
        <v>24447</v>
      </c>
      <c r="J7184">
        <v>4</v>
      </c>
      <c r="K7184" t="s">
        <v>24448</v>
      </c>
      <c r="L7184" t="s">
        <v>707</v>
      </c>
    </row>
    <row r="7185" spans="1:18" x14ac:dyDescent="0.3">
      <c r="A7185" t="s">
        <v>24441</v>
      </c>
      <c r="B7185" t="s">
        <v>24442</v>
      </c>
      <c r="C7185" t="s">
        <v>14</v>
      </c>
      <c r="D7185">
        <v>39.933379305599999</v>
      </c>
      <c r="E7185">
        <v>-75.162215886599995</v>
      </c>
      <c r="F7185" t="s">
        <v>24443</v>
      </c>
      <c r="G7185">
        <v>238</v>
      </c>
      <c r="H7185">
        <v>4.5</v>
      </c>
      <c r="I7185" t="s">
        <v>24449</v>
      </c>
      <c r="J7185">
        <v>5</v>
      </c>
      <c r="K7185" t="s">
        <v>24450</v>
      </c>
      <c r="L7185" t="s">
        <v>6506</v>
      </c>
    </row>
    <row r="7186" spans="1:18" x14ac:dyDescent="0.3">
      <c r="A7186" t="s">
        <v>24441</v>
      </c>
      <c r="B7186" t="s">
        <v>24442</v>
      </c>
      <c r="C7186" t="s">
        <v>14</v>
      </c>
      <c r="D7186">
        <v>39.933379305599999</v>
      </c>
      <c r="E7186">
        <v>-75.162215886599995</v>
      </c>
      <c r="F7186" t="s">
        <v>24443</v>
      </c>
      <c r="G7186">
        <v>238</v>
      </c>
      <c r="H7186">
        <v>4.5</v>
      </c>
      <c r="I7186" t="s">
        <v>24451</v>
      </c>
      <c r="J7186">
        <v>4</v>
      </c>
      <c r="K7186" t="s">
        <v>24452</v>
      </c>
      <c r="L7186" t="s">
        <v>10178</v>
      </c>
    </row>
    <row r="7187" spans="1:18" x14ac:dyDescent="0.3">
      <c r="A7187" t="s">
        <v>24441</v>
      </c>
      <c r="B7187" t="s">
        <v>24442</v>
      </c>
      <c r="C7187" t="s">
        <v>14</v>
      </c>
      <c r="D7187">
        <v>39.933379305599999</v>
      </c>
      <c r="E7187">
        <v>-75.162215886599995</v>
      </c>
      <c r="F7187" t="s">
        <v>24443</v>
      </c>
      <c r="G7187">
        <v>238</v>
      </c>
      <c r="H7187">
        <v>4.5</v>
      </c>
      <c r="I7187" t="s">
        <v>24453</v>
      </c>
      <c r="J7187">
        <v>3</v>
      </c>
      <c r="L7187" t="s">
        <v>24454</v>
      </c>
    </row>
    <row r="7188" spans="1:18" x14ac:dyDescent="0.3">
      <c r="A7188" t="s">
        <v>24441</v>
      </c>
      <c r="B7188" t="s">
        <v>24442</v>
      </c>
      <c r="C7188" t="s">
        <v>14</v>
      </c>
      <c r="D7188">
        <v>39.933379305599999</v>
      </c>
      <c r="E7188">
        <v>-75.162215886599995</v>
      </c>
      <c r="F7188" t="s">
        <v>24443</v>
      </c>
      <c r="G7188">
        <v>238</v>
      </c>
      <c r="H7188">
        <v>4.5</v>
      </c>
      <c r="I7188" t="s">
        <v>24455</v>
      </c>
      <c r="J7188">
        <v>5</v>
      </c>
      <c r="K7188" t="s">
        <v>24456</v>
      </c>
      <c r="L7188" t="s">
        <v>24457</v>
      </c>
    </row>
    <row r="7189" spans="1:18" x14ac:dyDescent="0.3">
      <c r="A7189" t="s">
        <v>24441</v>
      </c>
      <c r="B7189" t="s">
        <v>24442</v>
      </c>
      <c r="C7189" t="s">
        <v>14</v>
      </c>
      <c r="D7189">
        <v>39.933379305599999</v>
      </c>
      <c r="E7189">
        <v>-75.162215886599995</v>
      </c>
      <c r="F7189" t="s">
        <v>24443</v>
      </c>
      <c r="G7189">
        <v>238</v>
      </c>
      <c r="H7189">
        <v>4.5</v>
      </c>
      <c r="I7189" t="s">
        <v>24458</v>
      </c>
      <c r="J7189">
        <v>5</v>
      </c>
      <c r="K7189" t="s">
        <v>24459</v>
      </c>
      <c r="L7189" t="s">
        <v>24460</v>
      </c>
    </row>
    <row r="7190" spans="1:18" x14ac:dyDescent="0.3">
      <c r="A7190" t="s">
        <v>24441</v>
      </c>
      <c r="B7190" t="s">
        <v>24442</v>
      </c>
      <c r="C7190" t="s">
        <v>14</v>
      </c>
      <c r="D7190">
        <v>39.933379305599999</v>
      </c>
      <c r="E7190">
        <v>-75.162215886599995</v>
      </c>
      <c r="F7190" t="s">
        <v>24443</v>
      </c>
      <c r="G7190">
        <v>238</v>
      </c>
      <c r="H7190">
        <v>4.5</v>
      </c>
      <c r="I7190" t="s">
        <v>24461</v>
      </c>
      <c r="J7190">
        <v>4</v>
      </c>
      <c r="K7190" t="s">
        <v>24462</v>
      </c>
      <c r="L7190" t="s">
        <v>24463</v>
      </c>
    </row>
    <row r="7191" spans="1:18" x14ac:dyDescent="0.3">
      <c r="A7191" t="s">
        <v>24441</v>
      </c>
      <c r="B7191" t="s">
        <v>24442</v>
      </c>
      <c r="C7191" t="s">
        <v>14</v>
      </c>
      <c r="D7191">
        <v>39.933379305599999</v>
      </c>
      <c r="E7191">
        <v>-75.162215886599995</v>
      </c>
      <c r="F7191" t="s">
        <v>24443</v>
      </c>
      <c r="G7191">
        <v>238</v>
      </c>
      <c r="H7191">
        <v>4.5</v>
      </c>
      <c r="I7191" t="s">
        <v>24464</v>
      </c>
      <c r="J7191">
        <v>5</v>
      </c>
      <c r="K7191" t="s">
        <v>24465</v>
      </c>
      <c r="L7191" t="s">
        <v>14746</v>
      </c>
    </row>
    <row r="7192" spans="1:18" x14ac:dyDescent="0.3">
      <c r="A7192" t="s">
        <v>24441</v>
      </c>
      <c r="B7192" t="s">
        <v>24442</v>
      </c>
      <c r="C7192" t="s">
        <v>14</v>
      </c>
      <c r="D7192">
        <v>39.933379305599999</v>
      </c>
      <c r="E7192">
        <v>-75.162215886599995</v>
      </c>
      <c r="F7192" t="s">
        <v>24443</v>
      </c>
      <c r="G7192">
        <v>238</v>
      </c>
      <c r="H7192">
        <v>4.5</v>
      </c>
      <c r="I7192" t="s">
        <v>24466</v>
      </c>
      <c r="J7192">
        <v>4</v>
      </c>
      <c r="K7192" t="s">
        <v>24467</v>
      </c>
      <c r="L7192" t="s">
        <v>24468</v>
      </c>
    </row>
    <row r="7193" spans="1:18" x14ac:dyDescent="0.3">
      <c r="A7193" t="s">
        <v>24469</v>
      </c>
      <c r="B7193" t="s">
        <v>24470</v>
      </c>
      <c r="C7193" t="s">
        <v>14</v>
      </c>
      <c r="D7193">
        <v>39.941428899999998</v>
      </c>
      <c r="E7193">
        <v>-75.1503017</v>
      </c>
      <c r="F7193" t="s">
        <v>24471</v>
      </c>
      <c r="G7193">
        <v>238</v>
      </c>
      <c r="H7193">
        <v>4</v>
      </c>
      <c r="I7193" t="s">
        <v>24472</v>
      </c>
      <c r="J7193">
        <v>5</v>
      </c>
      <c r="K7193" t="s">
        <v>24473</v>
      </c>
      <c r="L7193" t="s">
        <v>24474</v>
      </c>
    </row>
    <row r="7194" spans="1:18" x14ac:dyDescent="0.3">
      <c r="A7194" t="s">
        <v>24469</v>
      </c>
      <c r="B7194" t="s">
        <v>24470</v>
      </c>
      <c r="C7194" t="s">
        <v>14</v>
      </c>
      <c r="D7194">
        <v>39.941428899999998</v>
      </c>
      <c r="E7194">
        <v>-75.1503017</v>
      </c>
      <c r="F7194" t="s">
        <v>24471</v>
      </c>
      <c r="G7194">
        <v>238</v>
      </c>
      <c r="H7194">
        <v>4</v>
      </c>
      <c r="I7194" t="s">
        <v>24475</v>
      </c>
      <c r="J7194">
        <v>4</v>
      </c>
      <c r="L7194" t="s">
        <v>24476</v>
      </c>
    </row>
    <row r="7195" spans="1:18" x14ac:dyDescent="0.3">
      <c r="A7195" t="s">
        <v>24469</v>
      </c>
      <c r="B7195" t="s">
        <v>24470</v>
      </c>
      <c r="C7195" t="s">
        <v>14</v>
      </c>
      <c r="D7195">
        <v>39.941428899999998</v>
      </c>
      <c r="E7195">
        <v>-75.1503017</v>
      </c>
      <c r="F7195" t="s">
        <v>24471</v>
      </c>
      <c r="G7195">
        <v>238</v>
      </c>
      <c r="H7195">
        <v>4</v>
      </c>
      <c r="I7195" t="s">
        <v>24477</v>
      </c>
      <c r="J7195">
        <v>5</v>
      </c>
      <c r="L7195" t="s">
        <v>24478</v>
      </c>
    </row>
    <row r="7196" spans="1:18" x14ac:dyDescent="0.3">
      <c r="A7196" t="s">
        <v>24469</v>
      </c>
      <c r="B7196" t="s">
        <v>24470</v>
      </c>
      <c r="C7196" t="s">
        <v>14</v>
      </c>
      <c r="D7196">
        <v>39.941428899999998</v>
      </c>
      <c r="E7196">
        <v>-75.1503017</v>
      </c>
      <c r="F7196" t="s">
        <v>24471</v>
      </c>
      <c r="G7196">
        <v>238</v>
      </c>
      <c r="H7196">
        <v>4</v>
      </c>
      <c r="I7196" t="s">
        <v>24479</v>
      </c>
      <c r="J7196">
        <v>4</v>
      </c>
      <c r="K7196" t="s">
        <v>24480</v>
      </c>
      <c r="L7196" t="s">
        <v>2064</v>
      </c>
    </row>
    <row r="7197" spans="1:18" x14ac:dyDescent="0.3">
      <c r="A7197" t="s">
        <v>24469</v>
      </c>
      <c r="B7197" t="s">
        <v>24470</v>
      </c>
      <c r="C7197" t="s">
        <v>14</v>
      </c>
      <c r="D7197">
        <v>39.941428899999998</v>
      </c>
      <c r="E7197">
        <v>-75.1503017</v>
      </c>
      <c r="F7197" t="s">
        <v>24471</v>
      </c>
      <c r="G7197">
        <v>238</v>
      </c>
      <c r="H7197">
        <v>4</v>
      </c>
      <c r="I7197" t="s">
        <v>24481</v>
      </c>
      <c r="J7197">
        <v>4</v>
      </c>
      <c r="K7197" t="s">
        <v>24482</v>
      </c>
      <c r="L7197" t="s">
        <v>24483</v>
      </c>
      <c r="M7197" t="s">
        <v>24484</v>
      </c>
      <c r="N7197" t="s">
        <v>24485</v>
      </c>
      <c r="O7197" t="s">
        <v>24486</v>
      </c>
      <c r="P7197" t="s">
        <v>24487</v>
      </c>
      <c r="Q7197" t="s">
        <v>24488</v>
      </c>
      <c r="R7197" t="s">
        <v>24489</v>
      </c>
    </row>
    <row r="7198" spans="1:18" x14ac:dyDescent="0.3">
      <c r="A7198" t="s">
        <v>24469</v>
      </c>
      <c r="B7198" t="s">
        <v>24470</v>
      </c>
      <c r="C7198" t="s">
        <v>14</v>
      </c>
      <c r="D7198">
        <v>39.941428899999998</v>
      </c>
      <c r="E7198">
        <v>-75.1503017</v>
      </c>
      <c r="F7198" t="s">
        <v>24471</v>
      </c>
      <c r="G7198">
        <v>238</v>
      </c>
      <c r="H7198">
        <v>4</v>
      </c>
      <c r="I7198" t="s">
        <v>24490</v>
      </c>
      <c r="J7198">
        <v>5</v>
      </c>
      <c r="K7198" t="s">
        <v>24491</v>
      </c>
      <c r="L7198" t="s">
        <v>24492</v>
      </c>
    </row>
    <row r="7199" spans="1:18" x14ac:dyDescent="0.3">
      <c r="A7199" t="s">
        <v>24469</v>
      </c>
      <c r="B7199" t="s">
        <v>24470</v>
      </c>
      <c r="C7199" t="s">
        <v>14</v>
      </c>
      <c r="D7199">
        <v>39.941428899999998</v>
      </c>
      <c r="E7199">
        <v>-75.1503017</v>
      </c>
      <c r="F7199" t="s">
        <v>24471</v>
      </c>
      <c r="G7199">
        <v>238</v>
      </c>
      <c r="H7199">
        <v>4</v>
      </c>
      <c r="I7199" t="s">
        <v>24493</v>
      </c>
      <c r="J7199">
        <v>1</v>
      </c>
      <c r="K7199" t="s">
        <v>24494</v>
      </c>
      <c r="L7199" t="s">
        <v>24495</v>
      </c>
    </row>
    <row r="7200" spans="1:18" x14ac:dyDescent="0.3">
      <c r="A7200" t="s">
        <v>24469</v>
      </c>
      <c r="B7200" t="s">
        <v>24470</v>
      </c>
      <c r="C7200" t="s">
        <v>14</v>
      </c>
      <c r="D7200">
        <v>39.941428899999998</v>
      </c>
      <c r="E7200">
        <v>-75.1503017</v>
      </c>
      <c r="F7200" t="s">
        <v>24471</v>
      </c>
      <c r="G7200">
        <v>238</v>
      </c>
      <c r="H7200">
        <v>4</v>
      </c>
      <c r="I7200" t="s">
        <v>24496</v>
      </c>
      <c r="J7200">
        <v>4</v>
      </c>
      <c r="L7200" t="s">
        <v>24497</v>
      </c>
    </row>
    <row r="7201" spans="1:19" x14ac:dyDescent="0.3">
      <c r="A7201" t="s">
        <v>24469</v>
      </c>
      <c r="B7201" t="s">
        <v>24470</v>
      </c>
      <c r="C7201" t="s">
        <v>14</v>
      </c>
      <c r="D7201">
        <v>39.941428899999998</v>
      </c>
      <c r="E7201">
        <v>-75.1503017</v>
      </c>
      <c r="F7201" t="s">
        <v>24471</v>
      </c>
      <c r="G7201">
        <v>238</v>
      </c>
      <c r="H7201">
        <v>4</v>
      </c>
      <c r="I7201" t="s">
        <v>24498</v>
      </c>
      <c r="J7201">
        <v>4</v>
      </c>
      <c r="K7201" t="s">
        <v>24499</v>
      </c>
      <c r="L7201" t="s">
        <v>24500</v>
      </c>
    </row>
    <row r="7202" spans="1:19" x14ac:dyDescent="0.3">
      <c r="A7202" t="s">
        <v>24469</v>
      </c>
      <c r="B7202" t="s">
        <v>24470</v>
      </c>
      <c r="C7202" t="s">
        <v>14</v>
      </c>
      <c r="D7202">
        <v>39.941428899999998</v>
      </c>
      <c r="E7202">
        <v>-75.1503017</v>
      </c>
      <c r="F7202" t="s">
        <v>24471</v>
      </c>
      <c r="G7202">
        <v>238</v>
      </c>
      <c r="H7202">
        <v>4</v>
      </c>
      <c r="I7202" t="s">
        <v>24501</v>
      </c>
      <c r="J7202">
        <v>4</v>
      </c>
      <c r="K7202" t="s">
        <v>24502</v>
      </c>
      <c r="L7202" t="s">
        <v>24503</v>
      </c>
    </row>
    <row r="7203" spans="1:19" x14ac:dyDescent="0.3">
      <c r="A7203" t="s">
        <v>24504</v>
      </c>
      <c r="B7203" t="s">
        <v>24505</v>
      </c>
      <c r="C7203" t="s">
        <v>14</v>
      </c>
      <c r="D7203">
        <v>40.133247690300003</v>
      </c>
      <c r="E7203">
        <v>-75.009879999999995</v>
      </c>
      <c r="F7203" t="s">
        <v>24506</v>
      </c>
      <c r="G7203">
        <v>238</v>
      </c>
      <c r="H7203">
        <v>3.5</v>
      </c>
      <c r="I7203" t="s">
        <v>24507</v>
      </c>
      <c r="J7203">
        <v>5</v>
      </c>
      <c r="K7203" t="s">
        <v>24508</v>
      </c>
      <c r="L7203" t="s">
        <v>24509</v>
      </c>
    </row>
    <row r="7204" spans="1:19" x14ac:dyDescent="0.3">
      <c r="A7204" t="s">
        <v>24504</v>
      </c>
      <c r="B7204" t="s">
        <v>24505</v>
      </c>
      <c r="C7204" t="s">
        <v>14</v>
      </c>
      <c r="D7204">
        <v>40.133247690300003</v>
      </c>
      <c r="E7204">
        <v>-75.009879999999995</v>
      </c>
      <c r="F7204" t="s">
        <v>24506</v>
      </c>
      <c r="G7204">
        <v>238</v>
      </c>
      <c r="H7204">
        <v>3.5</v>
      </c>
      <c r="I7204" t="s">
        <v>24510</v>
      </c>
      <c r="J7204">
        <v>3</v>
      </c>
      <c r="K7204" t="s">
        <v>24511</v>
      </c>
      <c r="L7204" t="s">
        <v>16029</v>
      </c>
    </row>
    <row r="7205" spans="1:19" x14ac:dyDescent="0.3">
      <c r="A7205" t="s">
        <v>24504</v>
      </c>
      <c r="B7205" t="s">
        <v>24505</v>
      </c>
      <c r="C7205" t="s">
        <v>14</v>
      </c>
      <c r="D7205">
        <v>40.133247690300003</v>
      </c>
      <c r="E7205">
        <v>-75.009879999999995</v>
      </c>
      <c r="F7205" t="s">
        <v>24506</v>
      </c>
      <c r="G7205">
        <v>238</v>
      </c>
      <c r="H7205">
        <v>3.5</v>
      </c>
      <c r="I7205" t="s">
        <v>24512</v>
      </c>
      <c r="J7205">
        <v>4</v>
      </c>
      <c r="K7205" t="s">
        <v>24513</v>
      </c>
      <c r="L7205" t="s">
        <v>24514</v>
      </c>
    </row>
    <row r="7206" spans="1:19" x14ac:dyDescent="0.3">
      <c r="A7206" t="s">
        <v>24504</v>
      </c>
      <c r="B7206" t="s">
        <v>24505</v>
      </c>
      <c r="C7206" t="s">
        <v>14</v>
      </c>
      <c r="D7206">
        <v>40.133247690300003</v>
      </c>
      <c r="E7206">
        <v>-75.009879999999995</v>
      </c>
      <c r="F7206" t="s">
        <v>24506</v>
      </c>
      <c r="G7206">
        <v>238</v>
      </c>
      <c r="H7206">
        <v>3.5</v>
      </c>
      <c r="I7206" t="s">
        <v>24515</v>
      </c>
      <c r="J7206">
        <v>5</v>
      </c>
      <c r="K7206" t="s">
        <v>24516</v>
      </c>
      <c r="L7206" t="s">
        <v>24517</v>
      </c>
    </row>
    <row r="7207" spans="1:19" x14ac:dyDescent="0.3">
      <c r="A7207" t="s">
        <v>24504</v>
      </c>
      <c r="B7207" t="s">
        <v>24505</v>
      </c>
      <c r="C7207" t="s">
        <v>14</v>
      </c>
      <c r="D7207">
        <v>40.133247690300003</v>
      </c>
      <c r="E7207">
        <v>-75.009879999999995</v>
      </c>
      <c r="F7207" t="s">
        <v>24506</v>
      </c>
      <c r="G7207">
        <v>238</v>
      </c>
      <c r="H7207">
        <v>3.5</v>
      </c>
      <c r="I7207" t="s">
        <v>24518</v>
      </c>
      <c r="J7207">
        <v>2</v>
      </c>
      <c r="K7207" t="s">
        <v>24519</v>
      </c>
      <c r="L7207" t="s">
        <v>24520</v>
      </c>
    </row>
    <row r="7208" spans="1:19" x14ac:dyDescent="0.3">
      <c r="A7208" t="s">
        <v>24504</v>
      </c>
      <c r="B7208" t="s">
        <v>24505</v>
      </c>
      <c r="C7208" t="s">
        <v>14</v>
      </c>
      <c r="D7208">
        <v>40.133247690300003</v>
      </c>
      <c r="E7208">
        <v>-75.009879999999995</v>
      </c>
      <c r="F7208" t="s">
        <v>24506</v>
      </c>
      <c r="G7208">
        <v>238</v>
      </c>
      <c r="H7208">
        <v>3.5</v>
      </c>
      <c r="I7208" t="s">
        <v>24521</v>
      </c>
      <c r="J7208">
        <v>3</v>
      </c>
      <c r="K7208" t="s">
        <v>24522</v>
      </c>
      <c r="L7208" t="s">
        <v>24523</v>
      </c>
    </row>
    <row r="7209" spans="1:19" x14ac:dyDescent="0.3">
      <c r="A7209" t="s">
        <v>24504</v>
      </c>
      <c r="B7209" t="s">
        <v>24505</v>
      </c>
      <c r="C7209" t="s">
        <v>14</v>
      </c>
      <c r="D7209">
        <v>40.133247690300003</v>
      </c>
      <c r="E7209">
        <v>-75.009879999999995</v>
      </c>
      <c r="F7209" t="s">
        <v>24506</v>
      </c>
      <c r="G7209">
        <v>238</v>
      </c>
      <c r="H7209">
        <v>3.5</v>
      </c>
      <c r="I7209" t="s">
        <v>24524</v>
      </c>
      <c r="J7209">
        <v>5</v>
      </c>
      <c r="K7209" t="s">
        <v>24525</v>
      </c>
      <c r="L7209" t="s">
        <v>24526</v>
      </c>
    </row>
    <row r="7210" spans="1:19" x14ac:dyDescent="0.3">
      <c r="A7210" t="s">
        <v>24504</v>
      </c>
      <c r="B7210" t="s">
        <v>24505</v>
      </c>
      <c r="C7210" t="s">
        <v>14</v>
      </c>
      <c r="D7210">
        <v>40.133247690300003</v>
      </c>
      <c r="E7210">
        <v>-75.009879999999995</v>
      </c>
      <c r="F7210" t="s">
        <v>24506</v>
      </c>
      <c r="G7210">
        <v>238</v>
      </c>
      <c r="H7210">
        <v>3.5</v>
      </c>
      <c r="I7210" t="s">
        <v>24527</v>
      </c>
      <c r="J7210">
        <v>5</v>
      </c>
      <c r="K7210" t="s">
        <v>24528</v>
      </c>
      <c r="L7210" t="s">
        <v>24529</v>
      </c>
    </row>
    <row r="7211" spans="1:19" x14ac:dyDescent="0.3">
      <c r="A7211" t="s">
        <v>24504</v>
      </c>
      <c r="B7211" t="s">
        <v>24505</v>
      </c>
      <c r="C7211" t="s">
        <v>14</v>
      </c>
      <c r="D7211">
        <v>40.133247690300003</v>
      </c>
      <c r="E7211">
        <v>-75.009879999999995</v>
      </c>
      <c r="F7211" t="s">
        <v>24506</v>
      </c>
      <c r="G7211">
        <v>238</v>
      </c>
      <c r="H7211">
        <v>3.5</v>
      </c>
      <c r="I7211" t="s">
        <v>24530</v>
      </c>
      <c r="J7211">
        <v>3</v>
      </c>
      <c r="L7211" t="s">
        <v>24531</v>
      </c>
    </row>
    <row r="7212" spans="1:19" x14ac:dyDescent="0.3">
      <c r="A7212" t="s">
        <v>24504</v>
      </c>
      <c r="B7212" t="s">
        <v>24505</v>
      </c>
      <c r="C7212" t="s">
        <v>14</v>
      </c>
      <c r="D7212">
        <v>40.133247690300003</v>
      </c>
      <c r="E7212">
        <v>-75.009879999999995</v>
      </c>
      <c r="F7212" t="s">
        <v>24506</v>
      </c>
      <c r="G7212">
        <v>238</v>
      </c>
      <c r="H7212">
        <v>3.5</v>
      </c>
      <c r="I7212" t="s">
        <v>24532</v>
      </c>
      <c r="J7212">
        <v>5</v>
      </c>
      <c r="L7212" t="s">
        <v>24533</v>
      </c>
    </row>
    <row r="7213" spans="1:19" x14ac:dyDescent="0.3">
      <c r="A7213" t="s">
        <v>24534</v>
      </c>
      <c r="B7213" t="s">
        <v>24535</v>
      </c>
      <c r="C7213" t="s">
        <v>14</v>
      </c>
      <c r="D7213">
        <v>40.079835099999997</v>
      </c>
      <c r="E7213">
        <v>-75.028576900000004</v>
      </c>
      <c r="F7213" t="s">
        <v>24536</v>
      </c>
      <c r="G7213">
        <v>237</v>
      </c>
      <c r="H7213">
        <v>3</v>
      </c>
      <c r="I7213" t="s">
        <v>24537</v>
      </c>
      <c r="J7213">
        <v>1</v>
      </c>
      <c r="K7213" t="s">
        <v>24538</v>
      </c>
      <c r="L7213" t="s">
        <v>12025</v>
      </c>
    </row>
    <row r="7214" spans="1:19" x14ac:dyDescent="0.3">
      <c r="A7214" t="s">
        <v>24534</v>
      </c>
      <c r="B7214" t="s">
        <v>24535</v>
      </c>
      <c r="C7214" t="s">
        <v>14</v>
      </c>
      <c r="D7214">
        <v>40.079835099999997</v>
      </c>
      <c r="E7214">
        <v>-75.028576900000004</v>
      </c>
      <c r="F7214" t="s">
        <v>24536</v>
      </c>
      <c r="G7214">
        <v>237</v>
      </c>
      <c r="H7214">
        <v>3</v>
      </c>
      <c r="I7214" t="s">
        <v>24539</v>
      </c>
      <c r="J7214">
        <v>1</v>
      </c>
      <c r="K7214" t="s">
        <v>24540</v>
      </c>
      <c r="L7214" t="s">
        <v>24541</v>
      </c>
    </row>
    <row r="7215" spans="1:19" x14ac:dyDescent="0.3">
      <c r="A7215" t="s">
        <v>24534</v>
      </c>
      <c r="B7215" t="s">
        <v>24535</v>
      </c>
      <c r="C7215" t="s">
        <v>14</v>
      </c>
      <c r="D7215">
        <v>40.079835099999997</v>
      </c>
      <c r="E7215">
        <v>-75.028576900000004</v>
      </c>
      <c r="F7215" t="s">
        <v>24536</v>
      </c>
      <c r="G7215">
        <v>237</v>
      </c>
      <c r="H7215">
        <v>3</v>
      </c>
      <c r="I7215" t="s">
        <v>24542</v>
      </c>
      <c r="J7215">
        <v>2</v>
      </c>
      <c r="K7215" t="s">
        <v>24543</v>
      </c>
      <c r="L7215" t="s">
        <v>24544</v>
      </c>
      <c r="M7215" t="s">
        <v>24545</v>
      </c>
      <c r="N7215" t="s">
        <v>24546</v>
      </c>
      <c r="O7215" t="s">
        <v>24547</v>
      </c>
      <c r="P7215" t="s">
        <v>24548</v>
      </c>
      <c r="Q7215" t="s">
        <v>24549</v>
      </c>
      <c r="R7215" t="s">
        <v>24550</v>
      </c>
      <c r="S7215" t="s">
        <v>20844</v>
      </c>
    </row>
    <row r="7216" spans="1:19" x14ac:dyDescent="0.3">
      <c r="A7216" t="s">
        <v>24534</v>
      </c>
      <c r="B7216" t="s">
        <v>24535</v>
      </c>
      <c r="C7216" t="s">
        <v>14</v>
      </c>
      <c r="D7216">
        <v>40.079835099999997</v>
      </c>
      <c r="E7216">
        <v>-75.028576900000004</v>
      </c>
      <c r="F7216" t="s">
        <v>24536</v>
      </c>
      <c r="G7216">
        <v>237</v>
      </c>
      <c r="H7216">
        <v>3</v>
      </c>
      <c r="I7216" t="s">
        <v>24551</v>
      </c>
      <c r="J7216">
        <v>3</v>
      </c>
      <c r="L7216" t="s">
        <v>24552</v>
      </c>
    </row>
    <row r="7217" spans="1:12" x14ac:dyDescent="0.3">
      <c r="A7217" t="s">
        <v>24534</v>
      </c>
      <c r="B7217" t="s">
        <v>24535</v>
      </c>
      <c r="C7217" t="s">
        <v>14</v>
      </c>
      <c r="D7217">
        <v>40.079835099999997</v>
      </c>
      <c r="E7217">
        <v>-75.028576900000004</v>
      </c>
      <c r="F7217" t="s">
        <v>24536</v>
      </c>
      <c r="G7217">
        <v>237</v>
      </c>
      <c r="H7217">
        <v>3</v>
      </c>
      <c r="I7217" t="s">
        <v>24553</v>
      </c>
      <c r="J7217">
        <v>4</v>
      </c>
      <c r="L7217" t="s">
        <v>13705</v>
      </c>
    </row>
    <row r="7218" spans="1:12" x14ac:dyDescent="0.3">
      <c r="A7218" t="s">
        <v>24534</v>
      </c>
      <c r="B7218" t="s">
        <v>24535</v>
      </c>
      <c r="C7218" t="s">
        <v>14</v>
      </c>
      <c r="D7218">
        <v>40.079835099999997</v>
      </c>
      <c r="E7218">
        <v>-75.028576900000004</v>
      </c>
      <c r="F7218" t="s">
        <v>24536</v>
      </c>
      <c r="G7218">
        <v>237</v>
      </c>
      <c r="H7218">
        <v>3</v>
      </c>
      <c r="I7218" t="s">
        <v>24554</v>
      </c>
      <c r="J7218">
        <v>2</v>
      </c>
      <c r="K7218" t="s">
        <v>24555</v>
      </c>
      <c r="L7218" t="s">
        <v>24556</v>
      </c>
    </row>
    <row r="7219" spans="1:12" x14ac:dyDescent="0.3">
      <c r="A7219" t="s">
        <v>24534</v>
      </c>
      <c r="B7219" t="s">
        <v>24535</v>
      </c>
      <c r="C7219" t="s">
        <v>14</v>
      </c>
      <c r="D7219">
        <v>40.079835099999997</v>
      </c>
      <c r="E7219">
        <v>-75.028576900000004</v>
      </c>
      <c r="F7219" t="s">
        <v>24536</v>
      </c>
      <c r="G7219">
        <v>237</v>
      </c>
      <c r="H7219">
        <v>3</v>
      </c>
      <c r="I7219" t="s">
        <v>24557</v>
      </c>
      <c r="J7219">
        <v>4</v>
      </c>
      <c r="L7219" t="s">
        <v>24558</v>
      </c>
    </row>
    <row r="7220" spans="1:12" x14ac:dyDescent="0.3">
      <c r="A7220" t="s">
        <v>24534</v>
      </c>
      <c r="B7220" t="s">
        <v>24535</v>
      </c>
      <c r="C7220" t="s">
        <v>14</v>
      </c>
      <c r="D7220">
        <v>40.079835099999997</v>
      </c>
      <c r="E7220">
        <v>-75.028576900000004</v>
      </c>
      <c r="F7220" t="s">
        <v>24536</v>
      </c>
      <c r="G7220">
        <v>237</v>
      </c>
      <c r="H7220">
        <v>3</v>
      </c>
      <c r="I7220" t="s">
        <v>24559</v>
      </c>
      <c r="J7220">
        <v>1</v>
      </c>
      <c r="L7220" t="s">
        <v>24560</v>
      </c>
    </row>
    <row r="7221" spans="1:12" x14ac:dyDescent="0.3">
      <c r="A7221" t="s">
        <v>24534</v>
      </c>
      <c r="B7221" t="s">
        <v>24535</v>
      </c>
      <c r="C7221" t="s">
        <v>14</v>
      </c>
      <c r="D7221">
        <v>40.079835099999997</v>
      </c>
      <c r="E7221">
        <v>-75.028576900000004</v>
      </c>
      <c r="F7221" t="s">
        <v>24536</v>
      </c>
      <c r="G7221">
        <v>237</v>
      </c>
      <c r="H7221">
        <v>3</v>
      </c>
      <c r="I7221" t="s">
        <v>24561</v>
      </c>
      <c r="J7221">
        <v>3</v>
      </c>
      <c r="K7221" t="s">
        <v>24562</v>
      </c>
      <c r="L7221" t="s">
        <v>24563</v>
      </c>
    </row>
    <row r="7222" spans="1:12" x14ac:dyDescent="0.3">
      <c r="A7222" t="s">
        <v>24534</v>
      </c>
      <c r="B7222" t="s">
        <v>24535</v>
      </c>
      <c r="C7222" t="s">
        <v>14</v>
      </c>
      <c r="D7222">
        <v>40.079835099999997</v>
      </c>
      <c r="E7222">
        <v>-75.028576900000004</v>
      </c>
      <c r="F7222" t="s">
        <v>24536</v>
      </c>
      <c r="G7222">
        <v>237</v>
      </c>
      <c r="H7222">
        <v>3</v>
      </c>
      <c r="I7222" t="s">
        <v>24564</v>
      </c>
      <c r="J7222">
        <v>2</v>
      </c>
      <c r="K7222" t="s">
        <v>24565</v>
      </c>
      <c r="L7222" t="s">
        <v>24566</v>
      </c>
    </row>
    <row r="7223" spans="1:12" x14ac:dyDescent="0.3">
      <c r="A7223" t="s">
        <v>24567</v>
      </c>
      <c r="B7223" t="s">
        <v>24568</v>
      </c>
      <c r="C7223" t="s">
        <v>14</v>
      </c>
      <c r="D7223">
        <v>39.954011800000004</v>
      </c>
      <c r="E7223">
        <v>-75.156282700000006</v>
      </c>
      <c r="F7223" t="s">
        <v>24569</v>
      </c>
      <c r="G7223">
        <v>237</v>
      </c>
      <c r="H7223">
        <v>4.5</v>
      </c>
      <c r="I7223" t="s">
        <v>24570</v>
      </c>
      <c r="J7223">
        <v>5</v>
      </c>
      <c r="K7223" t="s">
        <v>24571</v>
      </c>
      <c r="L7223" t="s">
        <v>24572</v>
      </c>
    </row>
    <row r="7224" spans="1:12" x14ac:dyDescent="0.3">
      <c r="A7224" t="s">
        <v>24567</v>
      </c>
      <c r="B7224" t="s">
        <v>24568</v>
      </c>
      <c r="C7224" t="s">
        <v>14</v>
      </c>
      <c r="D7224">
        <v>39.954011800000004</v>
      </c>
      <c r="E7224">
        <v>-75.156282700000006</v>
      </c>
      <c r="F7224" t="s">
        <v>24569</v>
      </c>
      <c r="G7224">
        <v>237</v>
      </c>
      <c r="H7224">
        <v>4.5</v>
      </c>
      <c r="I7224" t="s">
        <v>24573</v>
      </c>
      <c r="J7224">
        <v>4</v>
      </c>
      <c r="K7224" t="s">
        <v>24574</v>
      </c>
      <c r="L7224" t="s">
        <v>2111</v>
      </c>
    </row>
    <row r="7225" spans="1:12" x14ac:dyDescent="0.3">
      <c r="A7225" t="s">
        <v>24567</v>
      </c>
      <c r="B7225" t="s">
        <v>24568</v>
      </c>
      <c r="C7225" t="s">
        <v>14</v>
      </c>
      <c r="D7225">
        <v>39.954011800000004</v>
      </c>
      <c r="E7225">
        <v>-75.156282700000006</v>
      </c>
      <c r="F7225" t="s">
        <v>24569</v>
      </c>
      <c r="G7225">
        <v>237</v>
      </c>
      <c r="H7225">
        <v>4.5</v>
      </c>
      <c r="I7225" t="s">
        <v>24575</v>
      </c>
      <c r="J7225">
        <v>4</v>
      </c>
      <c r="L7225" t="s">
        <v>24576</v>
      </c>
    </row>
    <row r="7226" spans="1:12" x14ac:dyDescent="0.3">
      <c r="A7226" t="s">
        <v>24567</v>
      </c>
      <c r="B7226" t="s">
        <v>24568</v>
      </c>
      <c r="C7226" t="s">
        <v>14</v>
      </c>
      <c r="D7226">
        <v>39.954011800000004</v>
      </c>
      <c r="E7226">
        <v>-75.156282700000006</v>
      </c>
      <c r="F7226" t="s">
        <v>24569</v>
      </c>
      <c r="G7226">
        <v>237</v>
      </c>
      <c r="H7226">
        <v>4.5</v>
      </c>
      <c r="I7226" t="s">
        <v>24577</v>
      </c>
      <c r="J7226">
        <v>5</v>
      </c>
      <c r="K7226" t="s">
        <v>24578</v>
      </c>
      <c r="L7226" t="s">
        <v>24579</v>
      </c>
    </row>
    <row r="7227" spans="1:12" x14ac:dyDescent="0.3">
      <c r="A7227" t="s">
        <v>24567</v>
      </c>
      <c r="B7227" t="s">
        <v>24568</v>
      </c>
      <c r="C7227" t="s">
        <v>14</v>
      </c>
      <c r="D7227">
        <v>39.954011800000004</v>
      </c>
      <c r="E7227">
        <v>-75.156282700000006</v>
      </c>
      <c r="F7227" t="s">
        <v>24569</v>
      </c>
      <c r="G7227">
        <v>237</v>
      </c>
      <c r="H7227">
        <v>4.5</v>
      </c>
      <c r="I7227" t="s">
        <v>24580</v>
      </c>
      <c r="J7227">
        <v>4</v>
      </c>
      <c r="K7227" t="s">
        <v>24581</v>
      </c>
      <c r="L7227" t="s">
        <v>24582</v>
      </c>
    </row>
    <row r="7228" spans="1:12" x14ac:dyDescent="0.3">
      <c r="A7228" t="s">
        <v>24567</v>
      </c>
      <c r="B7228" t="s">
        <v>24568</v>
      </c>
      <c r="C7228" t="s">
        <v>14</v>
      </c>
      <c r="D7228">
        <v>39.954011800000004</v>
      </c>
      <c r="E7228">
        <v>-75.156282700000006</v>
      </c>
      <c r="F7228" t="s">
        <v>24569</v>
      </c>
      <c r="G7228">
        <v>237</v>
      </c>
      <c r="H7228">
        <v>4.5</v>
      </c>
      <c r="I7228" t="s">
        <v>24583</v>
      </c>
      <c r="J7228">
        <v>2</v>
      </c>
      <c r="K7228" t="s">
        <v>24584</v>
      </c>
      <c r="L7228" t="s">
        <v>24585</v>
      </c>
    </row>
    <row r="7229" spans="1:12" x14ac:dyDescent="0.3">
      <c r="A7229" t="s">
        <v>24567</v>
      </c>
      <c r="B7229" t="s">
        <v>24568</v>
      </c>
      <c r="C7229" t="s">
        <v>14</v>
      </c>
      <c r="D7229">
        <v>39.954011800000004</v>
      </c>
      <c r="E7229">
        <v>-75.156282700000006</v>
      </c>
      <c r="F7229" t="s">
        <v>24569</v>
      </c>
      <c r="G7229">
        <v>237</v>
      </c>
      <c r="H7229">
        <v>4.5</v>
      </c>
      <c r="I7229" t="s">
        <v>24586</v>
      </c>
      <c r="J7229">
        <v>4</v>
      </c>
      <c r="K7229" t="s">
        <v>24587</v>
      </c>
      <c r="L7229" t="s">
        <v>24588</v>
      </c>
    </row>
    <row r="7230" spans="1:12" x14ac:dyDescent="0.3">
      <c r="A7230" t="s">
        <v>24567</v>
      </c>
      <c r="B7230" t="s">
        <v>24568</v>
      </c>
      <c r="C7230" t="s">
        <v>14</v>
      </c>
      <c r="D7230">
        <v>39.954011800000004</v>
      </c>
      <c r="E7230">
        <v>-75.156282700000006</v>
      </c>
      <c r="F7230" t="s">
        <v>24569</v>
      </c>
      <c r="G7230">
        <v>237</v>
      </c>
      <c r="H7230">
        <v>4.5</v>
      </c>
      <c r="I7230" t="s">
        <v>24589</v>
      </c>
      <c r="J7230">
        <v>5</v>
      </c>
      <c r="K7230" t="s">
        <v>24590</v>
      </c>
      <c r="L7230" t="s">
        <v>5500</v>
      </c>
    </row>
    <row r="7231" spans="1:12" x14ac:dyDescent="0.3">
      <c r="A7231" t="s">
        <v>24567</v>
      </c>
      <c r="B7231" t="s">
        <v>24568</v>
      </c>
      <c r="C7231" t="s">
        <v>14</v>
      </c>
      <c r="D7231">
        <v>39.954011800000004</v>
      </c>
      <c r="E7231">
        <v>-75.156282700000006</v>
      </c>
      <c r="F7231" t="s">
        <v>24569</v>
      </c>
      <c r="G7231">
        <v>237</v>
      </c>
      <c r="H7231">
        <v>4.5</v>
      </c>
      <c r="I7231" t="s">
        <v>24591</v>
      </c>
      <c r="J7231">
        <v>5</v>
      </c>
      <c r="L7231" t="s">
        <v>24592</v>
      </c>
    </row>
    <row r="7232" spans="1:12" x14ac:dyDescent="0.3">
      <c r="A7232" t="s">
        <v>24567</v>
      </c>
      <c r="B7232" t="s">
        <v>24568</v>
      </c>
      <c r="C7232" t="s">
        <v>14</v>
      </c>
      <c r="D7232">
        <v>39.954011800000004</v>
      </c>
      <c r="E7232">
        <v>-75.156282700000006</v>
      </c>
      <c r="F7232" t="s">
        <v>24569</v>
      </c>
      <c r="G7232">
        <v>237</v>
      </c>
      <c r="H7232">
        <v>4.5</v>
      </c>
      <c r="I7232" t="s">
        <v>24593</v>
      </c>
      <c r="J7232">
        <v>5</v>
      </c>
      <c r="L7232" t="s">
        <v>24594</v>
      </c>
    </row>
    <row r="7233" spans="1:12" x14ac:dyDescent="0.3">
      <c r="A7233" t="s">
        <v>24595</v>
      </c>
      <c r="B7233" t="s">
        <v>24596</v>
      </c>
      <c r="C7233" t="s">
        <v>14</v>
      </c>
      <c r="D7233">
        <v>39.953572299999998</v>
      </c>
      <c r="E7233">
        <v>-75.158085299999996</v>
      </c>
      <c r="F7233" t="s">
        <v>24597</v>
      </c>
      <c r="G7233">
        <v>237</v>
      </c>
      <c r="H7233">
        <v>3</v>
      </c>
      <c r="I7233" t="s">
        <v>24598</v>
      </c>
      <c r="J7233">
        <v>4</v>
      </c>
      <c r="K7233" t="s">
        <v>24599</v>
      </c>
      <c r="L7233" t="s">
        <v>3517</v>
      </c>
    </row>
    <row r="7234" spans="1:12" x14ac:dyDescent="0.3">
      <c r="A7234" t="s">
        <v>24595</v>
      </c>
      <c r="B7234" t="s">
        <v>24596</v>
      </c>
      <c r="C7234" t="s">
        <v>14</v>
      </c>
      <c r="D7234">
        <v>39.953572299999998</v>
      </c>
      <c r="E7234">
        <v>-75.158085299999996</v>
      </c>
      <c r="F7234" t="s">
        <v>24597</v>
      </c>
      <c r="G7234">
        <v>237</v>
      </c>
      <c r="H7234">
        <v>3</v>
      </c>
      <c r="I7234" t="s">
        <v>24600</v>
      </c>
      <c r="J7234">
        <v>2</v>
      </c>
      <c r="K7234" t="s">
        <v>24601</v>
      </c>
      <c r="L7234" t="s">
        <v>24602</v>
      </c>
    </row>
    <row r="7235" spans="1:12" x14ac:dyDescent="0.3">
      <c r="A7235" t="s">
        <v>24595</v>
      </c>
      <c r="B7235" t="s">
        <v>24596</v>
      </c>
      <c r="C7235" t="s">
        <v>14</v>
      </c>
      <c r="D7235">
        <v>39.953572299999998</v>
      </c>
      <c r="E7235">
        <v>-75.158085299999996</v>
      </c>
      <c r="F7235" t="s">
        <v>24597</v>
      </c>
      <c r="G7235">
        <v>237</v>
      </c>
      <c r="H7235">
        <v>3</v>
      </c>
      <c r="I7235" t="s">
        <v>24603</v>
      </c>
      <c r="J7235">
        <v>2</v>
      </c>
      <c r="K7235" t="s">
        <v>24604</v>
      </c>
      <c r="L7235" t="s">
        <v>24605</v>
      </c>
    </row>
    <row r="7236" spans="1:12" x14ac:dyDescent="0.3">
      <c r="A7236" t="s">
        <v>24595</v>
      </c>
      <c r="B7236" t="s">
        <v>24596</v>
      </c>
      <c r="C7236" t="s">
        <v>14</v>
      </c>
      <c r="D7236">
        <v>39.953572299999998</v>
      </c>
      <c r="E7236">
        <v>-75.158085299999996</v>
      </c>
      <c r="F7236" t="s">
        <v>24597</v>
      </c>
      <c r="G7236">
        <v>237</v>
      </c>
      <c r="H7236">
        <v>3</v>
      </c>
      <c r="I7236" t="s">
        <v>24606</v>
      </c>
      <c r="J7236">
        <v>2</v>
      </c>
      <c r="K7236" t="s">
        <v>24607</v>
      </c>
      <c r="L7236" t="s">
        <v>24608</v>
      </c>
    </row>
    <row r="7237" spans="1:12" x14ac:dyDescent="0.3">
      <c r="A7237" t="s">
        <v>24595</v>
      </c>
      <c r="B7237" t="s">
        <v>24596</v>
      </c>
      <c r="C7237" t="s">
        <v>14</v>
      </c>
      <c r="D7237">
        <v>39.953572299999998</v>
      </c>
      <c r="E7237">
        <v>-75.158085299999996</v>
      </c>
      <c r="F7237" t="s">
        <v>24597</v>
      </c>
      <c r="G7237">
        <v>237</v>
      </c>
      <c r="H7237">
        <v>3</v>
      </c>
      <c r="I7237" t="s">
        <v>24609</v>
      </c>
      <c r="J7237">
        <v>3</v>
      </c>
      <c r="K7237" t="s">
        <v>24610</v>
      </c>
      <c r="L7237" t="s">
        <v>23066</v>
      </c>
    </row>
    <row r="7238" spans="1:12" x14ac:dyDescent="0.3">
      <c r="A7238" t="s">
        <v>24595</v>
      </c>
      <c r="B7238" t="s">
        <v>24596</v>
      </c>
      <c r="C7238" t="s">
        <v>14</v>
      </c>
      <c r="D7238">
        <v>39.953572299999998</v>
      </c>
      <c r="E7238">
        <v>-75.158085299999996</v>
      </c>
      <c r="F7238" t="s">
        <v>24597</v>
      </c>
      <c r="G7238">
        <v>237</v>
      </c>
      <c r="H7238">
        <v>3</v>
      </c>
      <c r="I7238" t="s">
        <v>24611</v>
      </c>
      <c r="J7238">
        <v>3</v>
      </c>
      <c r="K7238" t="s">
        <v>24612</v>
      </c>
      <c r="L7238" t="s">
        <v>24613</v>
      </c>
    </row>
    <row r="7239" spans="1:12" x14ac:dyDescent="0.3">
      <c r="A7239" t="s">
        <v>24595</v>
      </c>
      <c r="B7239" t="s">
        <v>24596</v>
      </c>
      <c r="C7239" t="s">
        <v>14</v>
      </c>
      <c r="D7239">
        <v>39.953572299999998</v>
      </c>
      <c r="E7239">
        <v>-75.158085299999996</v>
      </c>
      <c r="F7239" t="s">
        <v>24597</v>
      </c>
      <c r="G7239">
        <v>237</v>
      </c>
      <c r="H7239">
        <v>3</v>
      </c>
      <c r="I7239" t="s">
        <v>24614</v>
      </c>
      <c r="J7239">
        <v>3</v>
      </c>
      <c r="K7239" t="s">
        <v>24615</v>
      </c>
      <c r="L7239" t="s">
        <v>24616</v>
      </c>
    </row>
    <row r="7240" spans="1:12" x14ac:dyDescent="0.3">
      <c r="A7240" t="s">
        <v>24595</v>
      </c>
      <c r="B7240" t="s">
        <v>24596</v>
      </c>
      <c r="C7240" t="s">
        <v>14</v>
      </c>
      <c r="D7240">
        <v>39.953572299999998</v>
      </c>
      <c r="E7240">
        <v>-75.158085299999996</v>
      </c>
      <c r="F7240" t="s">
        <v>24597</v>
      </c>
      <c r="G7240">
        <v>237</v>
      </c>
      <c r="H7240">
        <v>3</v>
      </c>
      <c r="I7240" t="s">
        <v>24617</v>
      </c>
      <c r="J7240">
        <v>3</v>
      </c>
      <c r="K7240" t="s">
        <v>24618</v>
      </c>
      <c r="L7240" t="s">
        <v>24619</v>
      </c>
    </row>
    <row r="7241" spans="1:12" x14ac:dyDescent="0.3">
      <c r="A7241" t="s">
        <v>24595</v>
      </c>
      <c r="B7241" t="s">
        <v>24596</v>
      </c>
      <c r="C7241" t="s">
        <v>14</v>
      </c>
      <c r="D7241">
        <v>39.953572299999998</v>
      </c>
      <c r="E7241">
        <v>-75.158085299999996</v>
      </c>
      <c r="F7241" t="s">
        <v>24597</v>
      </c>
      <c r="G7241">
        <v>237</v>
      </c>
      <c r="H7241">
        <v>3</v>
      </c>
      <c r="I7241" t="s">
        <v>24620</v>
      </c>
      <c r="J7241">
        <v>2</v>
      </c>
      <c r="K7241" t="s">
        <v>24621</v>
      </c>
      <c r="L7241" t="s">
        <v>24622</v>
      </c>
    </row>
    <row r="7242" spans="1:12" x14ac:dyDescent="0.3">
      <c r="A7242" t="s">
        <v>24595</v>
      </c>
      <c r="B7242" t="s">
        <v>24596</v>
      </c>
      <c r="C7242" t="s">
        <v>14</v>
      </c>
      <c r="D7242">
        <v>39.953572299999998</v>
      </c>
      <c r="E7242">
        <v>-75.158085299999996</v>
      </c>
      <c r="F7242" t="s">
        <v>24597</v>
      </c>
      <c r="G7242">
        <v>237</v>
      </c>
      <c r="H7242">
        <v>3</v>
      </c>
      <c r="I7242" t="s">
        <v>24623</v>
      </c>
      <c r="J7242">
        <v>3</v>
      </c>
      <c r="K7242" t="s">
        <v>24624</v>
      </c>
      <c r="L7242" t="s">
        <v>13699</v>
      </c>
    </row>
    <row r="7243" spans="1:12" x14ac:dyDescent="0.3">
      <c r="A7243" t="s">
        <v>24625</v>
      </c>
      <c r="B7243" t="s">
        <v>24626</v>
      </c>
      <c r="C7243" t="s">
        <v>14</v>
      </c>
      <c r="D7243">
        <v>39.965321168599999</v>
      </c>
      <c r="E7243">
        <v>-75.140608743100003</v>
      </c>
      <c r="F7243" t="s">
        <v>20763</v>
      </c>
      <c r="G7243">
        <v>237</v>
      </c>
      <c r="H7243">
        <v>3.5</v>
      </c>
      <c r="I7243" t="s">
        <v>24627</v>
      </c>
      <c r="J7243">
        <v>5</v>
      </c>
      <c r="K7243" t="s">
        <v>24628</v>
      </c>
      <c r="L7243" t="s">
        <v>20715</v>
      </c>
    </row>
    <row r="7244" spans="1:12" x14ac:dyDescent="0.3">
      <c r="A7244" t="s">
        <v>24625</v>
      </c>
      <c r="B7244" t="s">
        <v>24626</v>
      </c>
      <c r="C7244" t="s">
        <v>14</v>
      </c>
      <c r="D7244">
        <v>39.965321168599999</v>
      </c>
      <c r="E7244">
        <v>-75.140608743100003</v>
      </c>
      <c r="F7244" t="s">
        <v>20763</v>
      </c>
      <c r="G7244">
        <v>237</v>
      </c>
      <c r="H7244">
        <v>3.5</v>
      </c>
      <c r="I7244" t="s">
        <v>24629</v>
      </c>
      <c r="J7244">
        <v>5</v>
      </c>
      <c r="K7244" t="s">
        <v>24630</v>
      </c>
      <c r="L7244" t="s">
        <v>24400</v>
      </c>
    </row>
    <row r="7245" spans="1:12" x14ac:dyDescent="0.3">
      <c r="A7245" t="s">
        <v>24625</v>
      </c>
      <c r="B7245" t="s">
        <v>24626</v>
      </c>
      <c r="C7245" t="s">
        <v>14</v>
      </c>
      <c r="D7245">
        <v>39.965321168599999</v>
      </c>
      <c r="E7245">
        <v>-75.140608743100003</v>
      </c>
      <c r="F7245" t="s">
        <v>20763</v>
      </c>
      <c r="G7245">
        <v>237</v>
      </c>
      <c r="H7245">
        <v>3.5</v>
      </c>
      <c r="I7245" t="s">
        <v>24631</v>
      </c>
      <c r="J7245">
        <v>5</v>
      </c>
      <c r="K7245" t="s">
        <v>24632</v>
      </c>
      <c r="L7245" t="s">
        <v>2772</v>
      </c>
    </row>
    <row r="7246" spans="1:12" x14ac:dyDescent="0.3">
      <c r="A7246" t="s">
        <v>24625</v>
      </c>
      <c r="B7246" t="s">
        <v>24626</v>
      </c>
      <c r="C7246" t="s">
        <v>14</v>
      </c>
      <c r="D7246">
        <v>39.965321168599999</v>
      </c>
      <c r="E7246">
        <v>-75.140608743100003</v>
      </c>
      <c r="F7246" t="s">
        <v>20763</v>
      </c>
      <c r="G7246">
        <v>237</v>
      </c>
      <c r="H7246">
        <v>3.5</v>
      </c>
      <c r="I7246" t="s">
        <v>24633</v>
      </c>
      <c r="J7246">
        <v>5</v>
      </c>
      <c r="K7246" t="s">
        <v>24634</v>
      </c>
      <c r="L7246" t="s">
        <v>24635</v>
      </c>
    </row>
    <row r="7247" spans="1:12" x14ac:dyDescent="0.3">
      <c r="A7247" t="s">
        <v>24625</v>
      </c>
      <c r="B7247" t="s">
        <v>24626</v>
      </c>
      <c r="C7247" t="s">
        <v>14</v>
      </c>
      <c r="D7247">
        <v>39.965321168599999</v>
      </c>
      <c r="E7247">
        <v>-75.140608743100003</v>
      </c>
      <c r="F7247" t="s">
        <v>20763</v>
      </c>
      <c r="G7247">
        <v>237</v>
      </c>
      <c r="H7247">
        <v>3.5</v>
      </c>
      <c r="I7247" t="s">
        <v>24636</v>
      </c>
      <c r="J7247">
        <v>5</v>
      </c>
      <c r="L7247" t="s">
        <v>24637</v>
      </c>
    </row>
    <row r="7248" spans="1:12" x14ac:dyDescent="0.3">
      <c r="A7248" t="s">
        <v>24625</v>
      </c>
      <c r="B7248" t="s">
        <v>24626</v>
      </c>
      <c r="C7248" t="s">
        <v>14</v>
      </c>
      <c r="D7248">
        <v>39.965321168599999</v>
      </c>
      <c r="E7248">
        <v>-75.140608743100003</v>
      </c>
      <c r="F7248" t="s">
        <v>20763</v>
      </c>
      <c r="G7248">
        <v>237</v>
      </c>
      <c r="H7248">
        <v>3.5</v>
      </c>
      <c r="I7248" t="s">
        <v>24638</v>
      </c>
      <c r="J7248">
        <v>5</v>
      </c>
      <c r="L7248" t="s">
        <v>24639</v>
      </c>
    </row>
    <row r="7249" spans="1:22" x14ac:dyDescent="0.3">
      <c r="A7249" t="s">
        <v>24625</v>
      </c>
      <c r="B7249" t="s">
        <v>24626</v>
      </c>
      <c r="C7249" t="s">
        <v>14</v>
      </c>
      <c r="D7249">
        <v>39.965321168599999</v>
      </c>
      <c r="E7249">
        <v>-75.140608743100003</v>
      </c>
      <c r="F7249" t="s">
        <v>20763</v>
      </c>
      <c r="G7249">
        <v>237</v>
      </c>
      <c r="H7249">
        <v>3.5</v>
      </c>
      <c r="I7249" t="s">
        <v>24640</v>
      </c>
      <c r="J7249">
        <v>4</v>
      </c>
      <c r="K7249" t="s">
        <v>24641</v>
      </c>
      <c r="L7249" t="s">
        <v>24642</v>
      </c>
    </row>
    <row r="7250" spans="1:22" x14ac:dyDescent="0.3">
      <c r="A7250" t="s">
        <v>24625</v>
      </c>
      <c r="B7250" t="s">
        <v>24626</v>
      </c>
      <c r="C7250" t="s">
        <v>14</v>
      </c>
      <c r="D7250">
        <v>39.965321168599999</v>
      </c>
      <c r="E7250">
        <v>-75.140608743100003</v>
      </c>
      <c r="F7250" t="s">
        <v>20763</v>
      </c>
      <c r="G7250">
        <v>237</v>
      </c>
      <c r="H7250">
        <v>3.5</v>
      </c>
      <c r="I7250" t="s">
        <v>24643</v>
      </c>
      <c r="J7250">
        <v>5</v>
      </c>
      <c r="K7250" t="s">
        <v>24644</v>
      </c>
      <c r="L7250" t="s">
        <v>821</v>
      </c>
    </row>
    <row r="7251" spans="1:22" x14ac:dyDescent="0.3">
      <c r="A7251" t="s">
        <v>24625</v>
      </c>
      <c r="B7251" t="s">
        <v>24626</v>
      </c>
      <c r="C7251" t="s">
        <v>14</v>
      </c>
      <c r="D7251">
        <v>39.965321168599999</v>
      </c>
      <c r="E7251">
        <v>-75.140608743100003</v>
      </c>
      <c r="F7251" t="s">
        <v>20763</v>
      </c>
      <c r="G7251">
        <v>237</v>
      </c>
      <c r="H7251">
        <v>3.5</v>
      </c>
      <c r="I7251" t="s">
        <v>24645</v>
      </c>
      <c r="J7251">
        <v>4</v>
      </c>
      <c r="K7251" t="s">
        <v>24646</v>
      </c>
      <c r="L7251" t="s">
        <v>24647</v>
      </c>
    </row>
    <row r="7252" spans="1:22" x14ac:dyDescent="0.3">
      <c r="A7252" t="s">
        <v>24625</v>
      </c>
      <c r="B7252" t="s">
        <v>24626</v>
      </c>
      <c r="C7252" t="s">
        <v>14</v>
      </c>
      <c r="D7252">
        <v>39.965321168599999</v>
      </c>
      <c r="E7252">
        <v>-75.140608743100003</v>
      </c>
      <c r="F7252" t="s">
        <v>20763</v>
      </c>
      <c r="G7252">
        <v>237</v>
      </c>
      <c r="H7252">
        <v>3.5</v>
      </c>
      <c r="I7252" t="s">
        <v>24648</v>
      </c>
      <c r="J7252">
        <v>1</v>
      </c>
      <c r="K7252" t="s">
        <v>24649</v>
      </c>
      <c r="L7252" t="s">
        <v>24650</v>
      </c>
      <c r="M7252" t="s">
        <v>24651</v>
      </c>
      <c r="N7252" t="s">
        <v>24652</v>
      </c>
      <c r="O7252" t="s">
        <v>24653</v>
      </c>
      <c r="P7252" t="s">
        <v>24654</v>
      </c>
      <c r="Q7252" t="s">
        <v>24655</v>
      </c>
      <c r="R7252" t="s">
        <v>24656</v>
      </c>
    </row>
    <row r="7253" spans="1:22" x14ac:dyDescent="0.3">
      <c r="A7253" t="s">
        <v>24657</v>
      </c>
      <c r="B7253" t="s">
        <v>24658</v>
      </c>
      <c r="C7253" t="s">
        <v>14</v>
      </c>
      <c r="D7253">
        <v>40.040684499999998</v>
      </c>
      <c r="E7253">
        <v>-75.075852499999996</v>
      </c>
      <c r="F7253" t="s">
        <v>24659</v>
      </c>
      <c r="G7253">
        <v>236</v>
      </c>
      <c r="H7253">
        <v>3.5</v>
      </c>
      <c r="I7253" t="s">
        <v>24660</v>
      </c>
      <c r="J7253">
        <v>4</v>
      </c>
      <c r="K7253" t="s">
        <v>24661</v>
      </c>
      <c r="L7253" t="s">
        <v>17546</v>
      </c>
    </row>
    <row r="7254" spans="1:22" x14ac:dyDescent="0.3">
      <c r="A7254" t="s">
        <v>24657</v>
      </c>
      <c r="B7254" t="s">
        <v>24658</v>
      </c>
      <c r="C7254" t="s">
        <v>14</v>
      </c>
      <c r="D7254">
        <v>40.040684499999998</v>
      </c>
      <c r="E7254">
        <v>-75.075852499999996</v>
      </c>
      <c r="F7254" t="s">
        <v>24659</v>
      </c>
      <c r="G7254">
        <v>236</v>
      </c>
      <c r="H7254">
        <v>3.5</v>
      </c>
      <c r="I7254" t="s">
        <v>24662</v>
      </c>
      <c r="J7254">
        <v>4</v>
      </c>
      <c r="K7254" t="s">
        <v>24663</v>
      </c>
      <c r="L7254" t="s">
        <v>2166</v>
      </c>
    </row>
    <row r="7255" spans="1:22" x14ac:dyDescent="0.3">
      <c r="A7255" t="s">
        <v>24657</v>
      </c>
      <c r="B7255" t="s">
        <v>24658</v>
      </c>
      <c r="C7255" t="s">
        <v>14</v>
      </c>
      <c r="D7255">
        <v>40.040684499999998</v>
      </c>
      <c r="E7255">
        <v>-75.075852499999996</v>
      </c>
      <c r="F7255" t="s">
        <v>24659</v>
      </c>
      <c r="G7255">
        <v>236</v>
      </c>
      <c r="H7255">
        <v>3.5</v>
      </c>
      <c r="I7255" t="s">
        <v>24664</v>
      </c>
      <c r="J7255">
        <v>3</v>
      </c>
      <c r="K7255" t="s">
        <v>24665</v>
      </c>
      <c r="L7255" t="s">
        <v>24666</v>
      </c>
    </row>
    <row r="7256" spans="1:22" x14ac:dyDescent="0.3">
      <c r="A7256" t="s">
        <v>24657</v>
      </c>
      <c r="B7256" t="s">
        <v>24658</v>
      </c>
      <c r="C7256" t="s">
        <v>14</v>
      </c>
      <c r="D7256">
        <v>40.040684499999998</v>
      </c>
      <c r="E7256">
        <v>-75.075852499999996</v>
      </c>
      <c r="F7256" t="s">
        <v>24659</v>
      </c>
      <c r="G7256">
        <v>236</v>
      </c>
      <c r="H7256">
        <v>3.5</v>
      </c>
      <c r="I7256" t="s">
        <v>24667</v>
      </c>
      <c r="J7256">
        <v>4</v>
      </c>
      <c r="K7256" t="s">
        <v>24668</v>
      </c>
      <c r="L7256" t="s">
        <v>24669</v>
      </c>
    </row>
    <row r="7257" spans="1:22" x14ac:dyDescent="0.3">
      <c r="A7257" t="s">
        <v>24657</v>
      </c>
      <c r="B7257" t="s">
        <v>24658</v>
      </c>
      <c r="C7257" t="s">
        <v>14</v>
      </c>
      <c r="D7257">
        <v>40.040684499999998</v>
      </c>
      <c r="E7257">
        <v>-75.075852499999996</v>
      </c>
      <c r="F7257" t="s">
        <v>24659</v>
      </c>
      <c r="G7257">
        <v>236</v>
      </c>
      <c r="H7257">
        <v>3.5</v>
      </c>
      <c r="I7257" t="s">
        <v>24670</v>
      </c>
      <c r="J7257">
        <v>4</v>
      </c>
      <c r="K7257" t="s">
        <v>24671</v>
      </c>
      <c r="L7257" t="s">
        <v>24672</v>
      </c>
    </row>
    <row r="7258" spans="1:22" x14ac:dyDescent="0.3">
      <c r="A7258" t="s">
        <v>24657</v>
      </c>
      <c r="B7258" t="s">
        <v>24658</v>
      </c>
      <c r="C7258" t="s">
        <v>14</v>
      </c>
      <c r="D7258">
        <v>40.040684499999998</v>
      </c>
      <c r="E7258">
        <v>-75.075852499999996</v>
      </c>
      <c r="F7258" t="s">
        <v>24659</v>
      </c>
      <c r="G7258">
        <v>236</v>
      </c>
      <c r="H7258">
        <v>3.5</v>
      </c>
      <c r="I7258" t="s">
        <v>24673</v>
      </c>
      <c r="J7258">
        <v>2</v>
      </c>
      <c r="K7258" t="s">
        <v>24674</v>
      </c>
      <c r="L7258" t="s">
        <v>24675</v>
      </c>
    </row>
    <row r="7259" spans="1:22" x14ac:dyDescent="0.3">
      <c r="A7259" t="s">
        <v>24657</v>
      </c>
      <c r="B7259" t="s">
        <v>24658</v>
      </c>
      <c r="C7259" t="s">
        <v>14</v>
      </c>
      <c r="D7259">
        <v>40.040684499999998</v>
      </c>
      <c r="E7259">
        <v>-75.075852499999996</v>
      </c>
      <c r="F7259" t="s">
        <v>24659</v>
      </c>
      <c r="G7259">
        <v>236</v>
      </c>
      <c r="H7259">
        <v>3.5</v>
      </c>
      <c r="I7259" t="s">
        <v>24676</v>
      </c>
      <c r="J7259">
        <v>3</v>
      </c>
      <c r="K7259" t="s">
        <v>24677</v>
      </c>
      <c r="L7259" t="s">
        <v>13525</v>
      </c>
    </row>
    <row r="7260" spans="1:22" x14ac:dyDescent="0.3">
      <c r="A7260" t="s">
        <v>24657</v>
      </c>
      <c r="B7260" t="s">
        <v>24658</v>
      </c>
      <c r="C7260" t="s">
        <v>14</v>
      </c>
      <c r="D7260">
        <v>40.040684499999998</v>
      </c>
      <c r="E7260">
        <v>-75.075852499999996</v>
      </c>
      <c r="F7260" t="s">
        <v>24659</v>
      </c>
      <c r="G7260">
        <v>236</v>
      </c>
      <c r="H7260">
        <v>3.5</v>
      </c>
      <c r="I7260" t="s">
        <v>24678</v>
      </c>
      <c r="J7260">
        <v>4</v>
      </c>
      <c r="K7260" t="s">
        <v>24679</v>
      </c>
      <c r="L7260" t="s">
        <v>7846</v>
      </c>
    </row>
    <row r="7261" spans="1:22" x14ac:dyDescent="0.3">
      <c r="A7261" t="s">
        <v>24657</v>
      </c>
      <c r="B7261" t="s">
        <v>24658</v>
      </c>
      <c r="C7261" t="s">
        <v>14</v>
      </c>
      <c r="D7261">
        <v>40.040684499999998</v>
      </c>
      <c r="E7261">
        <v>-75.075852499999996</v>
      </c>
      <c r="F7261" t="s">
        <v>24659</v>
      </c>
      <c r="G7261">
        <v>236</v>
      </c>
      <c r="H7261">
        <v>3.5</v>
      </c>
      <c r="I7261" t="s">
        <v>24680</v>
      </c>
      <c r="J7261">
        <v>4</v>
      </c>
      <c r="L7261" t="s">
        <v>24681</v>
      </c>
    </row>
    <row r="7262" spans="1:22" x14ac:dyDescent="0.3">
      <c r="A7262" t="s">
        <v>24657</v>
      </c>
      <c r="B7262" t="s">
        <v>24658</v>
      </c>
      <c r="C7262" t="s">
        <v>14</v>
      </c>
      <c r="D7262">
        <v>40.040684499999998</v>
      </c>
      <c r="E7262">
        <v>-75.075852499999996</v>
      </c>
      <c r="F7262" t="s">
        <v>24659</v>
      </c>
      <c r="G7262">
        <v>236</v>
      </c>
      <c r="H7262">
        <v>3.5</v>
      </c>
      <c r="I7262" t="s">
        <v>24682</v>
      </c>
      <c r="J7262">
        <v>4</v>
      </c>
      <c r="K7262" t="s">
        <v>24683</v>
      </c>
      <c r="L7262" t="s">
        <v>24684</v>
      </c>
      <c r="M7262" t="s">
        <v>24685</v>
      </c>
      <c r="N7262" t="s">
        <v>24686</v>
      </c>
      <c r="O7262" t="s">
        <v>24687</v>
      </c>
      <c r="P7262" t="s">
        <v>24688</v>
      </c>
      <c r="Q7262" t="s">
        <v>24689</v>
      </c>
      <c r="R7262" t="s">
        <v>24690</v>
      </c>
      <c r="S7262" t="s">
        <v>24691</v>
      </c>
      <c r="T7262" t="s">
        <v>24692</v>
      </c>
      <c r="U7262" t="s">
        <v>24693</v>
      </c>
      <c r="V7262" t="s">
        <v>24694</v>
      </c>
    </row>
    <row r="7263" spans="1:22" x14ac:dyDescent="0.3">
      <c r="A7263" t="s">
        <v>24695</v>
      </c>
      <c r="B7263" t="s">
        <v>24696</v>
      </c>
      <c r="C7263" t="s">
        <v>14</v>
      </c>
      <c r="D7263">
        <v>40.008929600000002</v>
      </c>
      <c r="E7263">
        <v>-75.193979299999995</v>
      </c>
      <c r="F7263" t="s">
        <v>24697</v>
      </c>
      <c r="G7263">
        <v>236</v>
      </c>
      <c r="H7263">
        <v>2.5</v>
      </c>
      <c r="I7263" t="s">
        <v>24698</v>
      </c>
      <c r="J7263">
        <v>3</v>
      </c>
      <c r="K7263" t="s">
        <v>24699</v>
      </c>
      <c r="L7263" t="s">
        <v>24700</v>
      </c>
      <c r="M7263" t="s">
        <v>24701</v>
      </c>
      <c r="N7263" t="s">
        <v>24702</v>
      </c>
      <c r="O7263" t="s">
        <v>24703</v>
      </c>
      <c r="P7263" t="s">
        <v>1503</v>
      </c>
    </row>
    <row r="7264" spans="1:22" x14ac:dyDescent="0.3">
      <c r="A7264" t="s">
        <v>24695</v>
      </c>
      <c r="B7264" t="s">
        <v>24696</v>
      </c>
      <c r="C7264" t="s">
        <v>14</v>
      </c>
      <c r="D7264">
        <v>40.008929600000002</v>
      </c>
      <c r="E7264">
        <v>-75.193979299999995</v>
      </c>
      <c r="F7264" t="s">
        <v>24697</v>
      </c>
      <c r="G7264">
        <v>236</v>
      </c>
      <c r="H7264">
        <v>2.5</v>
      </c>
      <c r="I7264" t="s">
        <v>24704</v>
      </c>
      <c r="J7264">
        <v>1</v>
      </c>
      <c r="L7264" t="s">
        <v>12832</v>
      </c>
    </row>
    <row r="7265" spans="1:15" x14ac:dyDescent="0.3">
      <c r="A7265" t="s">
        <v>24695</v>
      </c>
      <c r="B7265" t="s">
        <v>24696</v>
      </c>
      <c r="C7265" t="s">
        <v>14</v>
      </c>
      <c r="D7265">
        <v>40.008929600000002</v>
      </c>
      <c r="E7265">
        <v>-75.193979299999995</v>
      </c>
      <c r="F7265" t="s">
        <v>24697</v>
      </c>
      <c r="G7265">
        <v>236</v>
      </c>
      <c r="H7265">
        <v>2.5</v>
      </c>
      <c r="I7265" t="s">
        <v>24705</v>
      </c>
      <c r="J7265">
        <v>1</v>
      </c>
      <c r="K7265" t="s">
        <v>24706</v>
      </c>
      <c r="L7265" t="s">
        <v>23220</v>
      </c>
    </row>
    <row r="7266" spans="1:15" x14ac:dyDescent="0.3">
      <c r="A7266" t="s">
        <v>24695</v>
      </c>
      <c r="B7266" t="s">
        <v>24696</v>
      </c>
      <c r="C7266" t="s">
        <v>14</v>
      </c>
      <c r="D7266">
        <v>40.008929600000002</v>
      </c>
      <c r="E7266">
        <v>-75.193979299999995</v>
      </c>
      <c r="F7266" t="s">
        <v>24697</v>
      </c>
      <c r="G7266">
        <v>236</v>
      </c>
      <c r="H7266">
        <v>2.5</v>
      </c>
      <c r="I7266" t="s">
        <v>24707</v>
      </c>
      <c r="J7266">
        <v>1</v>
      </c>
      <c r="K7266" t="s">
        <v>24708</v>
      </c>
      <c r="L7266" t="s">
        <v>24709</v>
      </c>
    </row>
    <row r="7267" spans="1:15" x14ac:dyDescent="0.3">
      <c r="A7267" t="s">
        <v>24695</v>
      </c>
      <c r="B7267" t="s">
        <v>24696</v>
      </c>
      <c r="C7267" t="s">
        <v>14</v>
      </c>
      <c r="D7267">
        <v>40.008929600000002</v>
      </c>
      <c r="E7267">
        <v>-75.193979299999995</v>
      </c>
      <c r="F7267" t="s">
        <v>24697</v>
      </c>
      <c r="G7267">
        <v>236</v>
      </c>
      <c r="H7267">
        <v>2.5</v>
      </c>
      <c r="I7267" t="s">
        <v>24710</v>
      </c>
      <c r="J7267">
        <v>1</v>
      </c>
      <c r="K7267" t="s">
        <v>24711</v>
      </c>
      <c r="L7267" t="s">
        <v>19390</v>
      </c>
    </row>
    <row r="7268" spans="1:15" x14ac:dyDescent="0.3">
      <c r="A7268" t="s">
        <v>24695</v>
      </c>
      <c r="B7268" t="s">
        <v>24696</v>
      </c>
      <c r="C7268" t="s">
        <v>14</v>
      </c>
      <c r="D7268">
        <v>40.008929600000002</v>
      </c>
      <c r="E7268">
        <v>-75.193979299999995</v>
      </c>
      <c r="F7268" t="s">
        <v>24697</v>
      </c>
      <c r="G7268">
        <v>236</v>
      </c>
      <c r="H7268">
        <v>2.5</v>
      </c>
      <c r="I7268" t="s">
        <v>24712</v>
      </c>
      <c r="J7268">
        <v>1</v>
      </c>
      <c r="K7268" t="s">
        <v>24713</v>
      </c>
      <c r="L7268" t="s">
        <v>24714</v>
      </c>
    </row>
    <row r="7269" spans="1:15" x14ac:dyDescent="0.3">
      <c r="A7269" t="s">
        <v>24695</v>
      </c>
      <c r="B7269" t="s">
        <v>24696</v>
      </c>
      <c r="C7269" t="s">
        <v>14</v>
      </c>
      <c r="D7269">
        <v>40.008929600000002</v>
      </c>
      <c r="E7269">
        <v>-75.193979299999995</v>
      </c>
      <c r="F7269" t="s">
        <v>24697</v>
      </c>
      <c r="G7269">
        <v>236</v>
      </c>
      <c r="H7269">
        <v>2.5</v>
      </c>
      <c r="I7269" t="s">
        <v>24715</v>
      </c>
      <c r="J7269">
        <v>2</v>
      </c>
      <c r="K7269" t="s">
        <v>24716</v>
      </c>
      <c r="L7269" t="s">
        <v>1503</v>
      </c>
    </row>
    <row r="7270" spans="1:15" x14ac:dyDescent="0.3">
      <c r="A7270" t="s">
        <v>24695</v>
      </c>
      <c r="B7270" t="s">
        <v>24696</v>
      </c>
      <c r="C7270" t="s">
        <v>14</v>
      </c>
      <c r="D7270">
        <v>40.008929600000002</v>
      </c>
      <c r="E7270">
        <v>-75.193979299999995</v>
      </c>
      <c r="F7270" t="s">
        <v>24697</v>
      </c>
      <c r="G7270">
        <v>236</v>
      </c>
      <c r="H7270">
        <v>2.5</v>
      </c>
      <c r="I7270" t="s">
        <v>24717</v>
      </c>
      <c r="J7270">
        <v>4</v>
      </c>
      <c r="K7270" t="s">
        <v>24718</v>
      </c>
      <c r="L7270" t="s">
        <v>24719</v>
      </c>
    </row>
    <row r="7271" spans="1:15" x14ac:dyDescent="0.3">
      <c r="A7271" t="s">
        <v>24695</v>
      </c>
      <c r="B7271" t="s">
        <v>24696</v>
      </c>
      <c r="C7271" t="s">
        <v>14</v>
      </c>
      <c r="D7271">
        <v>40.008929600000002</v>
      </c>
      <c r="E7271">
        <v>-75.193979299999995</v>
      </c>
      <c r="F7271" t="s">
        <v>24697</v>
      </c>
      <c r="G7271">
        <v>236</v>
      </c>
      <c r="H7271">
        <v>2.5</v>
      </c>
      <c r="I7271" t="s">
        <v>24720</v>
      </c>
      <c r="J7271">
        <v>5</v>
      </c>
      <c r="K7271" t="s">
        <v>24721</v>
      </c>
      <c r="L7271" t="s">
        <v>4874</v>
      </c>
    </row>
    <row r="7272" spans="1:15" x14ac:dyDescent="0.3">
      <c r="A7272" t="s">
        <v>24695</v>
      </c>
      <c r="B7272" t="s">
        <v>24696</v>
      </c>
      <c r="C7272" t="s">
        <v>14</v>
      </c>
      <c r="D7272">
        <v>40.008929600000002</v>
      </c>
      <c r="E7272">
        <v>-75.193979299999995</v>
      </c>
      <c r="F7272" t="s">
        <v>24697</v>
      </c>
      <c r="G7272">
        <v>236</v>
      </c>
      <c r="H7272">
        <v>2.5</v>
      </c>
      <c r="I7272" t="s">
        <v>24722</v>
      </c>
      <c r="J7272">
        <v>1</v>
      </c>
      <c r="K7272" t="s">
        <v>24723</v>
      </c>
      <c r="L7272" t="s">
        <v>24724</v>
      </c>
      <c r="M7272" t="s">
        <v>24725</v>
      </c>
      <c r="N7272" t="s">
        <v>24726</v>
      </c>
      <c r="O7272" t="s">
        <v>24727</v>
      </c>
    </row>
    <row r="7273" spans="1:15" x14ac:dyDescent="0.3">
      <c r="A7273" t="s">
        <v>24728</v>
      </c>
      <c r="B7273" t="s">
        <v>24729</v>
      </c>
      <c r="C7273" t="s">
        <v>14</v>
      </c>
      <c r="D7273">
        <v>39.953690777799999</v>
      </c>
      <c r="E7273">
        <v>-75.193338491299997</v>
      </c>
      <c r="F7273" t="s">
        <v>24730</v>
      </c>
      <c r="G7273">
        <v>236</v>
      </c>
      <c r="H7273">
        <v>3</v>
      </c>
      <c r="I7273" t="s">
        <v>24731</v>
      </c>
      <c r="J7273">
        <v>3</v>
      </c>
      <c r="K7273" t="s">
        <v>24732</v>
      </c>
      <c r="L7273" t="s">
        <v>24733</v>
      </c>
    </row>
    <row r="7274" spans="1:15" x14ac:dyDescent="0.3">
      <c r="A7274" t="s">
        <v>24728</v>
      </c>
      <c r="B7274" t="s">
        <v>24729</v>
      </c>
      <c r="C7274" t="s">
        <v>14</v>
      </c>
      <c r="D7274">
        <v>39.953690777799999</v>
      </c>
      <c r="E7274">
        <v>-75.193338491299997</v>
      </c>
      <c r="F7274" t="s">
        <v>24730</v>
      </c>
      <c r="G7274">
        <v>236</v>
      </c>
      <c r="H7274">
        <v>3</v>
      </c>
      <c r="I7274" t="s">
        <v>24734</v>
      </c>
      <c r="J7274">
        <v>1</v>
      </c>
      <c r="L7274" t="s">
        <v>24735</v>
      </c>
    </row>
    <row r="7275" spans="1:15" x14ac:dyDescent="0.3">
      <c r="A7275" t="s">
        <v>24728</v>
      </c>
      <c r="B7275" t="s">
        <v>24729</v>
      </c>
      <c r="C7275" t="s">
        <v>14</v>
      </c>
      <c r="D7275">
        <v>39.953690777799999</v>
      </c>
      <c r="E7275">
        <v>-75.193338491299997</v>
      </c>
      <c r="F7275" t="s">
        <v>24730</v>
      </c>
      <c r="G7275">
        <v>236</v>
      </c>
      <c r="H7275">
        <v>3</v>
      </c>
      <c r="I7275" t="s">
        <v>24736</v>
      </c>
      <c r="J7275">
        <v>4</v>
      </c>
      <c r="L7275" t="s">
        <v>24737</v>
      </c>
    </row>
    <row r="7276" spans="1:15" x14ac:dyDescent="0.3">
      <c r="A7276" t="s">
        <v>24728</v>
      </c>
      <c r="B7276" t="s">
        <v>24729</v>
      </c>
      <c r="C7276" t="s">
        <v>14</v>
      </c>
      <c r="D7276">
        <v>39.953690777799999</v>
      </c>
      <c r="E7276">
        <v>-75.193338491299997</v>
      </c>
      <c r="F7276" t="s">
        <v>24730</v>
      </c>
      <c r="G7276">
        <v>236</v>
      </c>
      <c r="H7276">
        <v>3</v>
      </c>
      <c r="I7276" t="s">
        <v>24738</v>
      </c>
      <c r="J7276">
        <v>1</v>
      </c>
      <c r="K7276" t="s">
        <v>24739</v>
      </c>
      <c r="L7276" t="s">
        <v>5951</v>
      </c>
    </row>
    <row r="7277" spans="1:15" x14ac:dyDescent="0.3">
      <c r="A7277" t="s">
        <v>24728</v>
      </c>
      <c r="B7277" t="s">
        <v>24729</v>
      </c>
      <c r="C7277" t="s">
        <v>14</v>
      </c>
      <c r="D7277">
        <v>39.953690777799999</v>
      </c>
      <c r="E7277">
        <v>-75.193338491299997</v>
      </c>
      <c r="F7277" t="s">
        <v>24730</v>
      </c>
      <c r="G7277">
        <v>236</v>
      </c>
      <c r="H7277">
        <v>3</v>
      </c>
      <c r="I7277" t="s">
        <v>24740</v>
      </c>
      <c r="J7277">
        <v>1</v>
      </c>
      <c r="K7277" t="s">
        <v>24741</v>
      </c>
      <c r="L7277" t="s">
        <v>24742</v>
      </c>
    </row>
    <row r="7278" spans="1:15" x14ac:dyDescent="0.3">
      <c r="A7278" t="s">
        <v>24728</v>
      </c>
      <c r="B7278" t="s">
        <v>24729</v>
      </c>
      <c r="C7278" t="s">
        <v>14</v>
      </c>
      <c r="D7278">
        <v>39.953690777799999</v>
      </c>
      <c r="E7278">
        <v>-75.193338491299997</v>
      </c>
      <c r="F7278" t="s">
        <v>24730</v>
      </c>
      <c r="G7278">
        <v>236</v>
      </c>
      <c r="H7278">
        <v>3</v>
      </c>
      <c r="I7278" t="s">
        <v>24743</v>
      </c>
      <c r="J7278">
        <v>2</v>
      </c>
      <c r="K7278" t="s">
        <v>24744</v>
      </c>
      <c r="L7278" t="s">
        <v>24745</v>
      </c>
    </row>
    <row r="7279" spans="1:15" x14ac:dyDescent="0.3">
      <c r="A7279" t="s">
        <v>24728</v>
      </c>
      <c r="B7279" t="s">
        <v>24729</v>
      </c>
      <c r="C7279" t="s">
        <v>14</v>
      </c>
      <c r="D7279">
        <v>39.953690777799999</v>
      </c>
      <c r="E7279">
        <v>-75.193338491299997</v>
      </c>
      <c r="F7279" t="s">
        <v>24730</v>
      </c>
      <c r="G7279">
        <v>236</v>
      </c>
      <c r="H7279">
        <v>3</v>
      </c>
      <c r="I7279" t="s">
        <v>24746</v>
      </c>
      <c r="J7279">
        <v>3</v>
      </c>
      <c r="K7279" t="s">
        <v>24747</v>
      </c>
      <c r="L7279" t="s">
        <v>24748</v>
      </c>
    </row>
    <row r="7280" spans="1:15" x14ac:dyDescent="0.3">
      <c r="A7280" t="s">
        <v>24728</v>
      </c>
      <c r="B7280" t="s">
        <v>24729</v>
      </c>
      <c r="C7280" t="s">
        <v>14</v>
      </c>
      <c r="D7280">
        <v>39.953690777799999</v>
      </c>
      <c r="E7280">
        <v>-75.193338491299997</v>
      </c>
      <c r="F7280" t="s">
        <v>24730</v>
      </c>
      <c r="G7280">
        <v>236</v>
      </c>
      <c r="H7280">
        <v>3</v>
      </c>
      <c r="I7280" t="s">
        <v>24749</v>
      </c>
      <c r="J7280">
        <v>3</v>
      </c>
      <c r="K7280" t="s">
        <v>24750</v>
      </c>
      <c r="L7280" t="s">
        <v>11250</v>
      </c>
    </row>
    <row r="7281" spans="1:12" x14ac:dyDescent="0.3">
      <c r="A7281" t="s">
        <v>24728</v>
      </c>
      <c r="B7281" t="s">
        <v>24729</v>
      </c>
      <c r="C7281" t="s">
        <v>14</v>
      </c>
      <c r="D7281">
        <v>39.953690777799999</v>
      </c>
      <c r="E7281">
        <v>-75.193338491299997</v>
      </c>
      <c r="F7281" t="s">
        <v>24730</v>
      </c>
      <c r="G7281">
        <v>236</v>
      </c>
      <c r="H7281">
        <v>3</v>
      </c>
      <c r="I7281" t="s">
        <v>24751</v>
      </c>
      <c r="J7281">
        <v>5</v>
      </c>
      <c r="K7281" t="s">
        <v>24752</v>
      </c>
      <c r="L7281" t="s">
        <v>20899</v>
      </c>
    </row>
    <row r="7282" spans="1:12" x14ac:dyDescent="0.3">
      <c r="A7282" t="s">
        <v>24728</v>
      </c>
      <c r="B7282" t="s">
        <v>24729</v>
      </c>
      <c r="C7282" t="s">
        <v>14</v>
      </c>
      <c r="D7282">
        <v>39.953690777799999</v>
      </c>
      <c r="E7282">
        <v>-75.193338491299997</v>
      </c>
      <c r="F7282" t="s">
        <v>24730</v>
      </c>
      <c r="G7282">
        <v>236</v>
      </c>
      <c r="H7282">
        <v>3</v>
      </c>
      <c r="I7282" t="s">
        <v>24753</v>
      </c>
      <c r="J7282">
        <v>4</v>
      </c>
      <c r="K7282" t="s">
        <v>24754</v>
      </c>
      <c r="L7282" t="s">
        <v>24755</v>
      </c>
    </row>
    <row r="7283" spans="1:12" x14ac:dyDescent="0.3">
      <c r="A7283" t="s">
        <v>24756</v>
      </c>
      <c r="B7283" t="s">
        <v>24757</v>
      </c>
      <c r="C7283" t="s">
        <v>14</v>
      </c>
      <c r="D7283">
        <v>39.967198799999998</v>
      </c>
      <c r="E7283">
        <v>-75.140984000000003</v>
      </c>
      <c r="F7283" t="s">
        <v>24758</v>
      </c>
      <c r="G7283">
        <v>235</v>
      </c>
      <c r="H7283">
        <v>4</v>
      </c>
      <c r="I7283" t="s">
        <v>24759</v>
      </c>
      <c r="J7283">
        <v>5</v>
      </c>
      <c r="K7283" t="s">
        <v>24760</v>
      </c>
      <c r="L7283" t="s">
        <v>24761</v>
      </c>
    </row>
    <row r="7284" spans="1:12" x14ac:dyDescent="0.3">
      <c r="A7284" t="s">
        <v>24756</v>
      </c>
      <c r="B7284" t="s">
        <v>24757</v>
      </c>
      <c r="C7284" t="s">
        <v>14</v>
      </c>
      <c r="D7284">
        <v>39.967198799999998</v>
      </c>
      <c r="E7284">
        <v>-75.140984000000003</v>
      </c>
      <c r="F7284" t="s">
        <v>24758</v>
      </c>
      <c r="G7284">
        <v>235</v>
      </c>
      <c r="H7284">
        <v>4</v>
      </c>
      <c r="I7284" t="s">
        <v>24762</v>
      </c>
      <c r="J7284">
        <v>5</v>
      </c>
      <c r="L7284" t="s">
        <v>24763</v>
      </c>
    </row>
    <row r="7285" spans="1:12" x14ac:dyDescent="0.3">
      <c r="A7285" t="s">
        <v>24756</v>
      </c>
      <c r="B7285" t="s">
        <v>24757</v>
      </c>
      <c r="C7285" t="s">
        <v>14</v>
      </c>
      <c r="D7285">
        <v>39.967198799999998</v>
      </c>
      <c r="E7285">
        <v>-75.140984000000003</v>
      </c>
      <c r="F7285" t="s">
        <v>24758</v>
      </c>
      <c r="G7285">
        <v>235</v>
      </c>
      <c r="H7285">
        <v>4</v>
      </c>
      <c r="I7285" t="s">
        <v>24764</v>
      </c>
      <c r="J7285">
        <v>5</v>
      </c>
      <c r="K7285" t="s">
        <v>24765</v>
      </c>
      <c r="L7285" t="s">
        <v>24766</v>
      </c>
    </row>
    <row r="7286" spans="1:12" x14ac:dyDescent="0.3">
      <c r="A7286" t="s">
        <v>24756</v>
      </c>
      <c r="B7286" t="s">
        <v>24757</v>
      </c>
      <c r="C7286" t="s">
        <v>14</v>
      </c>
      <c r="D7286">
        <v>39.967198799999998</v>
      </c>
      <c r="E7286">
        <v>-75.140984000000003</v>
      </c>
      <c r="F7286" t="s">
        <v>24758</v>
      </c>
      <c r="G7286">
        <v>235</v>
      </c>
      <c r="H7286">
        <v>4</v>
      </c>
      <c r="I7286" t="s">
        <v>24767</v>
      </c>
      <c r="J7286">
        <v>4</v>
      </c>
      <c r="K7286" t="s">
        <v>24768</v>
      </c>
      <c r="L7286" t="s">
        <v>262</v>
      </c>
    </row>
    <row r="7287" spans="1:12" x14ac:dyDescent="0.3">
      <c r="A7287" t="s">
        <v>24756</v>
      </c>
      <c r="B7287" t="s">
        <v>24757</v>
      </c>
      <c r="C7287" t="s">
        <v>14</v>
      </c>
      <c r="D7287">
        <v>39.967198799999998</v>
      </c>
      <c r="E7287">
        <v>-75.140984000000003</v>
      </c>
      <c r="F7287" t="s">
        <v>24758</v>
      </c>
      <c r="G7287">
        <v>235</v>
      </c>
      <c r="H7287">
        <v>4</v>
      </c>
      <c r="I7287" t="s">
        <v>24769</v>
      </c>
      <c r="J7287">
        <v>4</v>
      </c>
      <c r="K7287" t="s">
        <v>24770</v>
      </c>
      <c r="L7287" t="s">
        <v>24771</v>
      </c>
    </row>
    <row r="7288" spans="1:12" x14ac:dyDescent="0.3">
      <c r="A7288" t="s">
        <v>24756</v>
      </c>
      <c r="B7288" t="s">
        <v>24757</v>
      </c>
      <c r="C7288" t="s">
        <v>14</v>
      </c>
      <c r="D7288">
        <v>39.967198799999998</v>
      </c>
      <c r="E7288">
        <v>-75.140984000000003</v>
      </c>
      <c r="F7288" t="s">
        <v>24758</v>
      </c>
      <c r="G7288">
        <v>235</v>
      </c>
      <c r="H7288">
        <v>4</v>
      </c>
      <c r="I7288" t="s">
        <v>24772</v>
      </c>
      <c r="J7288">
        <v>4</v>
      </c>
      <c r="K7288" t="s">
        <v>24773</v>
      </c>
      <c r="L7288" t="s">
        <v>24774</v>
      </c>
    </row>
    <row r="7289" spans="1:12" x14ac:dyDescent="0.3">
      <c r="A7289" t="s">
        <v>24756</v>
      </c>
      <c r="B7289" t="s">
        <v>24757</v>
      </c>
      <c r="C7289" t="s">
        <v>14</v>
      </c>
      <c r="D7289">
        <v>39.967198799999998</v>
      </c>
      <c r="E7289">
        <v>-75.140984000000003</v>
      </c>
      <c r="F7289" t="s">
        <v>24758</v>
      </c>
      <c r="G7289">
        <v>235</v>
      </c>
      <c r="H7289">
        <v>4</v>
      </c>
      <c r="I7289" t="s">
        <v>24775</v>
      </c>
      <c r="J7289">
        <v>5</v>
      </c>
      <c r="K7289" t="s">
        <v>24776</v>
      </c>
      <c r="L7289" t="s">
        <v>24777</v>
      </c>
    </row>
    <row r="7290" spans="1:12" x14ac:dyDescent="0.3">
      <c r="A7290" t="s">
        <v>24756</v>
      </c>
      <c r="B7290" t="s">
        <v>24757</v>
      </c>
      <c r="C7290" t="s">
        <v>14</v>
      </c>
      <c r="D7290">
        <v>39.967198799999998</v>
      </c>
      <c r="E7290">
        <v>-75.140984000000003</v>
      </c>
      <c r="F7290" t="s">
        <v>24758</v>
      </c>
      <c r="G7290">
        <v>235</v>
      </c>
      <c r="H7290">
        <v>4</v>
      </c>
      <c r="I7290" t="s">
        <v>24778</v>
      </c>
      <c r="J7290">
        <v>5</v>
      </c>
      <c r="L7290" t="s">
        <v>24779</v>
      </c>
    </row>
    <row r="7291" spans="1:12" x14ac:dyDescent="0.3">
      <c r="A7291" t="s">
        <v>24756</v>
      </c>
      <c r="B7291" t="s">
        <v>24757</v>
      </c>
      <c r="C7291" t="s">
        <v>14</v>
      </c>
      <c r="D7291">
        <v>39.967198799999998</v>
      </c>
      <c r="E7291">
        <v>-75.140984000000003</v>
      </c>
      <c r="F7291" t="s">
        <v>24758</v>
      </c>
      <c r="G7291">
        <v>235</v>
      </c>
      <c r="H7291">
        <v>4</v>
      </c>
      <c r="I7291" t="s">
        <v>24780</v>
      </c>
      <c r="J7291">
        <v>5</v>
      </c>
      <c r="L7291" t="s">
        <v>7267</v>
      </c>
    </row>
    <row r="7292" spans="1:12" x14ac:dyDescent="0.3">
      <c r="A7292" t="s">
        <v>24756</v>
      </c>
      <c r="B7292" t="s">
        <v>24757</v>
      </c>
      <c r="C7292" t="s">
        <v>14</v>
      </c>
      <c r="D7292">
        <v>39.967198799999998</v>
      </c>
      <c r="E7292">
        <v>-75.140984000000003</v>
      </c>
      <c r="F7292" t="s">
        <v>24758</v>
      </c>
      <c r="G7292">
        <v>235</v>
      </c>
      <c r="H7292">
        <v>4</v>
      </c>
      <c r="I7292" t="s">
        <v>24781</v>
      </c>
      <c r="J7292">
        <v>3</v>
      </c>
      <c r="K7292" t="s">
        <v>24782</v>
      </c>
      <c r="L7292" t="s">
        <v>24783</v>
      </c>
    </row>
    <row r="7293" spans="1:12" x14ac:dyDescent="0.3">
      <c r="A7293" t="s">
        <v>24784</v>
      </c>
      <c r="B7293" t="s">
        <v>24785</v>
      </c>
      <c r="C7293" t="s">
        <v>14</v>
      </c>
      <c r="D7293">
        <v>39.934904699999997</v>
      </c>
      <c r="E7293">
        <v>-75.154310100000004</v>
      </c>
      <c r="F7293" t="s">
        <v>24786</v>
      </c>
      <c r="G7293">
        <v>234</v>
      </c>
      <c r="H7293">
        <v>3.5</v>
      </c>
      <c r="I7293" t="s">
        <v>24787</v>
      </c>
      <c r="J7293">
        <v>5</v>
      </c>
      <c r="K7293" t="s">
        <v>24788</v>
      </c>
      <c r="L7293" t="s">
        <v>24789</v>
      </c>
    </row>
    <row r="7294" spans="1:12" x14ac:dyDescent="0.3">
      <c r="A7294" t="s">
        <v>24784</v>
      </c>
      <c r="B7294" t="s">
        <v>24785</v>
      </c>
      <c r="C7294" t="s">
        <v>14</v>
      </c>
      <c r="D7294">
        <v>39.934904699999997</v>
      </c>
      <c r="E7294">
        <v>-75.154310100000004</v>
      </c>
      <c r="F7294" t="s">
        <v>24786</v>
      </c>
      <c r="G7294">
        <v>234</v>
      </c>
      <c r="H7294">
        <v>3.5</v>
      </c>
      <c r="I7294" t="s">
        <v>24790</v>
      </c>
      <c r="J7294">
        <v>3</v>
      </c>
      <c r="L7294" t="s">
        <v>8451</v>
      </c>
    </row>
    <row r="7295" spans="1:12" x14ac:dyDescent="0.3">
      <c r="A7295" t="s">
        <v>24784</v>
      </c>
      <c r="B7295" t="s">
        <v>24785</v>
      </c>
      <c r="C7295" t="s">
        <v>14</v>
      </c>
      <c r="D7295">
        <v>39.934904699999997</v>
      </c>
      <c r="E7295">
        <v>-75.154310100000004</v>
      </c>
      <c r="F7295" t="s">
        <v>24786</v>
      </c>
      <c r="G7295">
        <v>234</v>
      </c>
      <c r="H7295">
        <v>3.5</v>
      </c>
      <c r="I7295" t="s">
        <v>24791</v>
      </c>
      <c r="J7295">
        <v>2</v>
      </c>
      <c r="K7295" t="s">
        <v>24792</v>
      </c>
      <c r="L7295" t="s">
        <v>24793</v>
      </c>
    </row>
    <row r="7296" spans="1:12" x14ac:dyDescent="0.3">
      <c r="A7296" t="s">
        <v>24784</v>
      </c>
      <c r="B7296" t="s">
        <v>24785</v>
      </c>
      <c r="C7296" t="s">
        <v>14</v>
      </c>
      <c r="D7296">
        <v>39.934904699999997</v>
      </c>
      <c r="E7296">
        <v>-75.154310100000004</v>
      </c>
      <c r="F7296" t="s">
        <v>24786</v>
      </c>
      <c r="G7296">
        <v>234</v>
      </c>
      <c r="H7296">
        <v>3.5</v>
      </c>
      <c r="I7296" t="s">
        <v>24794</v>
      </c>
      <c r="J7296">
        <v>3</v>
      </c>
      <c r="K7296" t="s">
        <v>24795</v>
      </c>
      <c r="L7296" t="s">
        <v>24796</v>
      </c>
    </row>
    <row r="7297" spans="1:15" x14ac:dyDescent="0.3">
      <c r="A7297" t="s">
        <v>24784</v>
      </c>
      <c r="B7297" t="s">
        <v>24785</v>
      </c>
      <c r="C7297" t="s">
        <v>14</v>
      </c>
      <c r="D7297">
        <v>39.934904699999997</v>
      </c>
      <c r="E7297">
        <v>-75.154310100000004</v>
      </c>
      <c r="F7297" t="s">
        <v>24786</v>
      </c>
      <c r="G7297">
        <v>234</v>
      </c>
      <c r="H7297">
        <v>3.5</v>
      </c>
      <c r="I7297" t="s">
        <v>24797</v>
      </c>
      <c r="J7297">
        <v>2</v>
      </c>
      <c r="K7297" t="s">
        <v>24798</v>
      </c>
      <c r="L7297" t="s">
        <v>24799</v>
      </c>
    </row>
    <row r="7298" spans="1:15" x14ac:dyDescent="0.3">
      <c r="A7298" t="s">
        <v>24784</v>
      </c>
      <c r="B7298" t="s">
        <v>24785</v>
      </c>
      <c r="C7298" t="s">
        <v>14</v>
      </c>
      <c r="D7298">
        <v>39.934904699999997</v>
      </c>
      <c r="E7298">
        <v>-75.154310100000004</v>
      </c>
      <c r="F7298" t="s">
        <v>24786</v>
      </c>
      <c r="G7298">
        <v>234</v>
      </c>
      <c r="H7298">
        <v>3.5</v>
      </c>
      <c r="I7298" t="s">
        <v>24800</v>
      </c>
      <c r="J7298">
        <v>4</v>
      </c>
      <c r="K7298" t="s">
        <v>24801</v>
      </c>
      <c r="L7298" t="s">
        <v>24802</v>
      </c>
    </row>
    <row r="7299" spans="1:15" x14ac:dyDescent="0.3">
      <c r="A7299" t="s">
        <v>24784</v>
      </c>
      <c r="B7299" t="s">
        <v>24785</v>
      </c>
      <c r="C7299" t="s">
        <v>14</v>
      </c>
      <c r="D7299">
        <v>39.934904699999997</v>
      </c>
      <c r="E7299">
        <v>-75.154310100000004</v>
      </c>
      <c r="F7299" t="s">
        <v>24786</v>
      </c>
      <c r="G7299">
        <v>234</v>
      </c>
      <c r="H7299">
        <v>3.5</v>
      </c>
      <c r="I7299" t="s">
        <v>24803</v>
      </c>
      <c r="J7299">
        <v>2</v>
      </c>
      <c r="K7299" t="s">
        <v>24804</v>
      </c>
      <c r="L7299" t="s">
        <v>21370</v>
      </c>
    </row>
    <row r="7300" spans="1:15" x14ac:dyDescent="0.3">
      <c r="A7300" t="s">
        <v>24784</v>
      </c>
      <c r="B7300" t="s">
        <v>24785</v>
      </c>
      <c r="C7300" t="s">
        <v>14</v>
      </c>
      <c r="D7300">
        <v>39.934904699999997</v>
      </c>
      <c r="E7300">
        <v>-75.154310100000004</v>
      </c>
      <c r="F7300" t="s">
        <v>24786</v>
      </c>
      <c r="G7300">
        <v>234</v>
      </c>
      <c r="H7300">
        <v>3.5</v>
      </c>
      <c r="I7300" t="s">
        <v>24805</v>
      </c>
      <c r="J7300">
        <v>1</v>
      </c>
      <c r="K7300" t="s">
        <v>24806</v>
      </c>
      <c r="L7300" t="s">
        <v>24807</v>
      </c>
    </row>
    <row r="7301" spans="1:15" x14ac:dyDescent="0.3">
      <c r="A7301" t="s">
        <v>24784</v>
      </c>
      <c r="B7301" t="s">
        <v>24785</v>
      </c>
      <c r="C7301" t="s">
        <v>14</v>
      </c>
      <c r="D7301">
        <v>39.934904699999997</v>
      </c>
      <c r="E7301">
        <v>-75.154310100000004</v>
      </c>
      <c r="F7301" t="s">
        <v>24786</v>
      </c>
      <c r="G7301">
        <v>234</v>
      </c>
      <c r="H7301">
        <v>3.5</v>
      </c>
      <c r="I7301" t="s">
        <v>24808</v>
      </c>
      <c r="J7301">
        <v>4</v>
      </c>
      <c r="K7301" t="s">
        <v>24809</v>
      </c>
      <c r="L7301" t="s">
        <v>24810</v>
      </c>
      <c r="M7301" t="s">
        <v>24811</v>
      </c>
    </row>
    <row r="7302" spans="1:15" x14ac:dyDescent="0.3">
      <c r="A7302" t="s">
        <v>24784</v>
      </c>
      <c r="B7302" t="s">
        <v>24785</v>
      </c>
      <c r="C7302" t="s">
        <v>14</v>
      </c>
      <c r="D7302">
        <v>39.934904699999997</v>
      </c>
      <c r="E7302">
        <v>-75.154310100000004</v>
      </c>
      <c r="F7302" t="s">
        <v>24786</v>
      </c>
      <c r="G7302">
        <v>234</v>
      </c>
      <c r="H7302">
        <v>3.5</v>
      </c>
      <c r="I7302" t="s">
        <v>24812</v>
      </c>
      <c r="J7302">
        <v>4</v>
      </c>
      <c r="K7302" t="s">
        <v>24813</v>
      </c>
      <c r="L7302" t="s">
        <v>24814</v>
      </c>
    </row>
    <row r="7303" spans="1:15" x14ac:dyDescent="0.3">
      <c r="A7303" t="s">
        <v>24815</v>
      </c>
      <c r="B7303" t="s">
        <v>651</v>
      </c>
      <c r="C7303" t="s">
        <v>14</v>
      </c>
      <c r="D7303">
        <v>39.944935000000001</v>
      </c>
      <c r="E7303">
        <v>-75.160675900000001</v>
      </c>
      <c r="F7303" t="s">
        <v>24816</v>
      </c>
      <c r="G7303">
        <v>234</v>
      </c>
      <c r="H7303">
        <v>4</v>
      </c>
      <c r="I7303" t="s">
        <v>24817</v>
      </c>
      <c r="J7303">
        <v>5</v>
      </c>
      <c r="K7303" t="s">
        <v>24818</v>
      </c>
      <c r="L7303" t="s">
        <v>24819</v>
      </c>
    </row>
    <row r="7304" spans="1:15" x14ac:dyDescent="0.3">
      <c r="A7304" t="s">
        <v>24815</v>
      </c>
      <c r="B7304" t="s">
        <v>651</v>
      </c>
      <c r="C7304" t="s">
        <v>14</v>
      </c>
      <c r="D7304">
        <v>39.944935000000001</v>
      </c>
      <c r="E7304">
        <v>-75.160675900000001</v>
      </c>
      <c r="F7304" t="s">
        <v>24816</v>
      </c>
      <c r="G7304">
        <v>234</v>
      </c>
      <c r="H7304">
        <v>4</v>
      </c>
      <c r="I7304" t="s">
        <v>24820</v>
      </c>
      <c r="J7304">
        <v>4</v>
      </c>
      <c r="K7304" t="s">
        <v>24821</v>
      </c>
      <c r="L7304" t="s">
        <v>3950</v>
      </c>
    </row>
    <row r="7305" spans="1:15" x14ac:dyDescent="0.3">
      <c r="A7305" t="s">
        <v>24815</v>
      </c>
      <c r="B7305" t="s">
        <v>651</v>
      </c>
      <c r="C7305" t="s">
        <v>14</v>
      </c>
      <c r="D7305">
        <v>39.944935000000001</v>
      </c>
      <c r="E7305">
        <v>-75.160675900000001</v>
      </c>
      <c r="F7305" t="s">
        <v>24816</v>
      </c>
      <c r="G7305">
        <v>234</v>
      </c>
      <c r="H7305">
        <v>4</v>
      </c>
      <c r="I7305" t="s">
        <v>24822</v>
      </c>
      <c r="J7305">
        <v>5</v>
      </c>
      <c r="K7305" t="s">
        <v>24823</v>
      </c>
      <c r="L7305" t="s">
        <v>24824</v>
      </c>
    </row>
    <row r="7306" spans="1:15" x14ac:dyDescent="0.3">
      <c r="A7306" t="s">
        <v>24815</v>
      </c>
      <c r="B7306" t="s">
        <v>651</v>
      </c>
      <c r="C7306" t="s">
        <v>14</v>
      </c>
      <c r="D7306">
        <v>39.944935000000001</v>
      </c>
      <c r="E7306">
        <v>-75.160675900000001</v>
      </c>
      <c r="F7306" t="s">
        <v>24816</v>
      </c>
      <c r="G7306">
        <v>234</v>
      </c>
      <c r="H7306">
        <v>4</v>
      </c>
      <c r="I7306" t="s">
        <v>24825</v>
      </c>
      <c r="J7306">
        <v>4</v>
      </c>
      <c r="K7306" t="s">
        <v>24826</v>
      </c>
      <c r="L7306" t="s">
        <v>24827</v>
      </c>
    </row>
    <row r="7307" spans="1:15" x14ac:dyDescent="0.3">
      <c r="A7307" t="s">
        <v>24815</v>
      </c>
      <c r="B7307" t="s">
        <v>651</v>
      </c>
      <c r="C7307" t="s">
        <v>14</v>
      </c>
      <c r="D7307">
        <v>39.944935000000001</v>
      </c>
      <c r="E7307">
        <v>-75.160675900000001</v>
      </c>
      <c r="F7307" t="s">
        <v>24816</v>
      </c>
      <c r="G7307">
        <v>234</v>
      </c>
      <c r="H7307">
        <v>4</v>
      </c>
      <c r="I7307" t="s">
        <v>24828</v>
      </c>
      <c r="J7307">
        <v>4</v>
      </c>
      <c r="K7307" t="s">
        <v>24829</v>
      </c>
      <c r="L7307" t="s">
        <v>24830</v>
      </c>
    </row>
    <row r="7308" spans="1:15" x14ac:dyDescent="0.3">
      <c r="A7308" t="s">
        <v>24815</v>
      </c>
      <c r="B7308" t="s">
        <v>651</v>
      </c>
      <c r="C7308" t="s">
        <v>14</v>
      </c>
      <c r="D7308">
        <v>39.944935000000001</v>
      </c>
      <c r="E7308">
        <v>-75.160675900000001</v>
      </c>
      <c r="F7308" t="s">
        <v>24816</v>
      </c>
      <c r="G7308">
        <v>234</v>
      </c>
      <c r="H7308">
        <v>4</v>
      </c>
      <c r="I7308" t="s">
        <v>24831</v>
      </c>
      <c r="J7308">
        <v>5</v>
      </c>
      <c r="K7308" t="s">
        <v>24832</v>
      </c>
      <c r="L7308" t="s">
        <v>24833</v>
      </c>
    </row>
    <row r="7309" spans="1:15" x14ac:dyDescent="0.3">
      <c r="A7309" t="s">
        <v>24815</v>
      </c>
      <c r="B7309" t="s">
        <v>651</v>
      </c>
      <c r="C7309" t="s">
        <v>14</v>
      </c>
      <c r="D7309">
        <v>39.944935000000001</v>
      </c>
      <c r="E7309">
        <v>-75.160675900000001</v>
      </c>
      <c r="F7309" t="s">
        <v>24816</v>
      </c>
      <c r="G7309">
        <v>234</v>
      </c>
      <c r="H7309">
        <v>4</v>
      </c>
      <c r="I7309" t="s">
        <v>24834</v>
      </c>
      <c r="J7309">
        <v>1</v>
      </c>
      <c r="K7309" t="s">
        <v>24835</v>
      </c>
      <c r="L7309" t="s">
        <v>24836</v>
      </c>
      <c r="M7309" t="s">
        <v>24837</v>
      </c>
      <c r="N7309" t="s">
        <v>24838</v>
      </c>
      <c r="O7309" t="s">
        <v>24839</v>
      </c>
    </row>
    <row r="7310" spans="1:15" x14ac:dyDescent="0.3">
      <c r="A7310" t="s">
        <v>24815</v>
      </c>
      <c r="B7310" t="s">
        <v>651</v>
      </c>
      <c r="C7310" t="s">
        <v>14</v>
      </c>
      <c r="D7310">
        <v>39.944935000000001</v>
      </c>
      <c r="E7310">
        <v>-75.160675900000001</v>
      </c>
      <c r="F7310" t="s">
        <v>24816</v>
      </c>
      <c r="G7310">
        <v>234</v>
      </c>
      <c r="H7310">
        <v>4</v>
      </c>
      <c r="I7310" t="s">
        <v>24840</v>
      </c>
      <c r="J7310">
        <v>5</v>
      </c>
      <c r="K7310" t="s">
        <v>24841</v>
      </c>
      <c r="L7310" t="s">
        <v>1175</v>
      </c>
    </row>
    <row r="7311" spans="1:15" x14ac:dyDescent="0.3">
      <c r="A7311" t="s">
        <v>24815</v>
      </c>
      <c r="B7311" t="s">
        <v>651</v>
      </c>
      <c r="C7311" t="s">
        <v>14</v>
      </c>
      <c r="D7311">
        <v>39.944935000000001</v>
      </c>
      <c r="E7311">
        <v>-75.160675900000001</v>
      </c>
      <c r="F7311" t="s">
        <v>24816</v>
      </c>
      <c r="G7311">
        <v>234</v>
      </c>
      <c r="H7311">
        <v>4</v>
      </c>
      <c r="I7311" t="s">
        <v>24842</v>
      </c>
      <c r="J7311">
        <v>5</v>
      </c>
      <c r="K7311" t="s">
        <v>24843</v>
      </c>
      <c r="L7311" t="s">
        <v>24844</v>
      </c>
    </row>
    <row r="7312" spans="1:15" x14ac:dyDescent="0.3">
      <c r="A7312" t="s">
        <v>24815</v>
      </c>
      <c r="B7312" t="s">
        <v>651</v>
      </c>
      <c r="C7312" t="s">
        <v>14</v>
      </c>
      <c r="D7312">
        <v>39.944935000000001</v>
      </c>
      <c r="E7312">
        <v>-75.160675900000001</v>
      </c>
      <c r="F7312" t="s">
        <v>24816</v>
      </c>
      <c r="G7312">
        <v>234</v>
      </c>
      <c r="H7312">
        <v>4</v>
      </c>
      <c r="I7312" t="s">
        <v>24845</v>
      </c>
      <c r="J7312">
        <v>5</v>
      </c>
      <c r="K7312" t="s">
        <v>24846</v>
      </c>
      <c r="L7312" t="s">
        <v>24847</v>
      </c>
      <c r="M7312" t="s">
        <v>24848</v>
      </c>
    </row>
    <row r="7313" spans="1:19" x14ac:dyDescent="0.3">
      <c r="A7313" t="s">
        <v>24849</v>
      </c>
      <c r="B7313" t="s">
        <v>24850</v>
      </c>
      <c r="C7313" t="s">
        <v>14</v>
      </c>
      <c r="D7313">
        <v>39.954660599999997</v>
      </c>
      <c r="E7313">
        <v>-75.156605999999996</v>
      </c>
      <c r="F7313" t="s">
        <v>24851</v>
      </c>
      <c r="G7313">
        <v>234</v>
      </c>
      <c r="H7313">
        <v>4</v>
      </c>
      <c r="I7313" t="s">
        <v>24852</v>
      </c>
      <c r="J7313">
        <v>5</v>
      </c>
      <c r="K7313" t="s">
        <v>24853</v>
      </c>
      <c r="L7313" t="s">
        <v>12129</v>
      </c>
    </row>
    <row r="7314" spans="1:19" x14ac:dyDescent="0.3">
      <c r="A7314" t="s">
        <v>24849</v>
      </c>
      <c r="B7314" t="s">
        <v>24850</v>
      </c>
      <c r="C7314" t="s">
        <v>14</v>
      </c>
      <c r="D7314">
        <v>39.954660599999997</v>
      </c>
      <c r="E7314">
        <v>-75.156605999999996</v>
      </c>
      <c r="F7314" t="s">
        <v>24851</v>
      </c>
      <c r="G7314">
        <v>234</v>
      </c>
      <c r="H7314">
        <v>4</v>
      </c>
      <c r="I7314" t="s">
        <v>24854</v>
      </c>
      <c r="J7314">
        <v>4</v>
      </c>
      <c r="K7314" t="s">
        <v>24855</v>
      </c>
      <c r="L7314" t="s">
        <v>10178</v>
      </c>
    </row>
    <row r="7315" spans="1:19" x14ac:dyDescent="0.3">
      <c r="A7315" t="s">
        <v>24849</v>
      </c>
      <c r="B7315" t="s">
        <v>24850</v>
      </c>
      <c r="C7315" t="s">
        <v>14</v>
      </c>
      <c r="D7315">
        <v>39.954660599999997</v>
      </c>
      <c r="E7315">
        <v>-75.156605999999996</v>
      </c>
      <c r="F7315" t="s">
        <v>24851</v>
      </c>
      <c r="G7315">
        <v>234</v>
      </c>
      <c r="H7315">
        <v>4</v>
      </c>
      <c r="I7315" t="s">
        <v>24856</v>
      </c>
      <c r="J7315">
        <v>1</v>
      </c>
      <c r="K7315" t="s">
        <v>24857</v>
      </c>
      <c r="L7315" t="s">
        <v>24858</v>
      </c>
    </row>
    <row r="7316" spans="1:19" x14ac:dyDescent="0.3">
      <c r="A7316" t="s">
        <v>24849</v>
      </c>
      <c r="B7316" t="s">
        <v>24850</v>
      </c>
      <c r="C7316" t="s">
        <v>14</v>
      </c>
      <c r="D7316">
        <v>39.954660599999997</v>
      </c>
      <c r="E7316">
        <v>-75.156605999999996</v>
      </c>
      <c r="F7316" t="s">
        <v>24851</v>
      </c>
      <c r="G7316">
        <v>234</v>
      </c>
      <c r="H7316">
        <v>4</v>
      </c>
      <c r="I7316" t="s">
        <v>24859</v>
      </c>
      <c r="J7316">
        <v>5</v>
      </c>
      <c r="K7316" t="s">
        <v>24860</v>
      </c>
      <c r="L7316" t="s">
        <v>24861</v>
      </c>
    </row>
    <row r="7317" spans="1:19" x14ac:dyDescent="0.3">
      <c r="A7317" t="s">
        <v>24849</v>
      </c>
      <c r="B7317" t="s">
        <v>24850</v>
      </c>
      <c r="C7317" t="s">
        <v>14</v>
      </c>
      <c r="D7317">
        <v>39.954660599999997</v>
      </c>
      <c r="E7317">
        <v>-75.156605999999996</v>
      </c>
      <c r="F7317" t="s">
        <v>24851</v>
      </c>
      <c r="G7317">
        <v>234</v>
      </c>
      <c r="H7317">
        <v>4</v>
      </c>
      <c r="I7317" t="s">
        <v>24862</v>
      </c>
      <c r="J7317">
        <v>4</v>
      </c>
      <c r="L7317" t="s">
        <v>24863</v>
      </c>
    </row>
    <row r="7318" spans="1:19" x14ac:dyDescent="0.3">
      <c r="A7318" t="s">
        <v>24849</v>
      </c>
      <c r="B7318" t="s">
        <v>24850</v>
      </c>
      <c r="C7318" t="s">
        <v>14</v>
      </c>
      <c r="D7318">
        <v>39.954660599999997</v>
      </c>
      <c r="E7318">
        <v>-75.156605999999996</v>
      </c>
      <c r="F7318" t="s">
        <v>24851</v>
      </c>
      <c r="G7318">
        <v>234</v>
      </c>
      <c r="H7318">
        <v>4</v>
      </c>
      <c r="I7318" t="s">
        <v>24864</v>
      </c>
      <c r="J7318">
        <v>4</v>
      </c>
      <c r="K7318" t="s">
        <v>24865</v>
      </c>
      <c r="L7318" t="s">
        <v>24866</v>
      </c>
      <c r="M7318" t="s">
        <v>24867</v>
      </c>
      <c r="N7318" t="s">
        <v>24868</v>
      </c>
      <c r="O7318" t="s">
        <v>24869</v>
      </c>
      <c r="P7318" t="s">
        <v>24870</v>
      </c>
      <c r="Q7318" t="s">
        <v>24871</v>
      </c>
      <c r="R7318" t="s">
        <v>24872</v>
      </c>
      <c r="S7318" t="s">
        <v>23746</v>
      </c>
    </row>
    <row r="7319" spans="1:19" x14ac:dyDescent="0.3">
      <c r="A7319" t="s">
        <v>24849</v>
      </c>
      <c r="B7319" t="s">
        <v>24850</v>
      </c>
      <c r="C7319" t="s">
        <v>14</v>
      </c>
      <c r="D7319">
        <v>39.954660599999997</v>
      </c>
      <c r="E7319">
        <v>-75.156605999999996</v>
      </c>
      <c r="F7319" t="s">
        <v>24851</v>
      </c>
      <c r="G7319">
        <v>234</v>
      </c>
      <c r="H7319">
        <v>4</v>
      </c>
      <c r="I7319" t="s">
        <v>24873</v>
      </c>
      <c r="J7319">
        <v>4</v>
      </c>
      <c r="K7319" t="s">
        <v>24874</v>
      </c>
      <c r="L7319" t="s">
        <v>24875</v>
      </c>
    </row>
    <row r="7320" spans="1:19" x14ac:dyDescent="0.3">
      <c r="A7320" t="s">
        <v>24849</v>
      </c>
      <c r="B7320" t="s">
        <v>24850</v>
      </c>
      <c r="C7320" t="s">
        <v>14</v>
      </c>
      <c r="D7320">
        <v>39.954660599999997</v>
      </c>
      <c r="E7320">
        <v>-75.156605999999996</v>
      </c>
      <c r="F7320" t="s">
        <v>24851</v>
      </c>
      <c r="G7320">
        <v>234</v>
      </c>
      <c r="H7320">
        <v>4</v>
      </c>
      <c r="I7320" t="s">
        <v>24876</v>
      </c>
      <c r="J7320">
        <v>5</v>
      </c>
      <c r="K7320" t="s">
        <v>24877</v>
      </c>
      <c r="L7320" t="s">
        <v>24878</v>
      </c>
    </row>
    <row r="7321" spans="1:19" x14ac:dyDescent="0.3">
      <c r="A7321" t="s">
        <v>24849</v>
      </c>
      <c r="B7321" t="s">
        <v>24850</v>
      </c>
      <c r="C7321" t="s">
        <v>14</v>
      </c>
      <c r="D7321">
        <v>39.954660599999997</v>
      </c>
      <c r="E7321">
        <v>-75.156605999999996</v>
      </c>
      <c r="F7321" t="s">
        <v>24851</v>
      </c>
      <c r="G7321">
        <v>234</v>
      </c>
      <c r="H7321">
        <v>4</v>
      </c>
      <c r="I7321" t="s">
        <v>24879</v>
      </c>
      <c r="J7321">
        <v>4</v>
      </c>
      <c r="K7321" t="s">
        <v>24880</v>
      </c>
      <c r="L7321" t="s">
        <v>7896</v>
      </c>
    </row>
    <row r="7322" spans="1:19" x14ac:dyDescent="0.3">
      <c r="A7322" t="s">
        <v>24849</v>
      </c>
      <c r="B7322" t="s">
        <v>24850</v>
      </c>
      <c r="C7322" t="s">
        <v>14</v>
      </c>
      <c r="D7322">
        <v>39.954660599999997</v>
      </c>
      <c r="E7322">
        <v>-75.156605999999996</v>
      </c>
      <c r="F7322" t="s">
        <v>24851</v>
      </c>
      <c r="G7322">
        <v>234</v>
      </c>
      <c r="H7322">
        <v>4</v>
      </c>
      <c r="I7322" t="s">
        <v>24881</v>
      </c>
      <c r="J7322">
        <v>5</v>
      </c>
      <c r="K7322" t="s">
        <v>24882</v>
      </c>
      <c r="L7322" t="s">
        <v>2111</v>
      </c>
    </row>
    <row r="7323" spans="1:19" x14ac:dyDescent="0.3">
      <c r="A7323" t="s">
        <v>24883</v>
      </c>
      <c r="B7323" t="s">
        <v>24884</v>
      </c>
      <c r="C7323" t="s">
        <v>14</v>
      </c>
      <c r="D7323">
        <v>39.968847199999999</v>
      </c>
      <c r="E7323">
        <v>-75.136991199999997</v>
      </c>
      <c r="F7323" t="s">
        <v>24885</v>
      </c>
      <c r="G7323">
        <v>233</v>
      </c>
      <c r="H7323">
        <v>4.5</v>
      </c>
      <c r="I7323" t="s">
        <v>24886</v>
      </c>
      <c r="J7323">
        <v>5</v>
      </c>
      <c r="K7323" t="s">
        <v>24887</v>
      </c>
      <c r="L7323" t="s">
        <v>24888</v>
      </c>
    </row>
    <row r="7324" spans="1:19" x14ac:dyDescent="0.3">
      <c r="A7324" t="s">
        <v>24883</v>
      </c>
      <c r="B7324" t="s">
        <v>24884</v>
      </c>
      <c r="C7324" t="s">
        <v>14</v>
      </c>
      <c r="D7324">
        <v>39.968847199999999</v>
      </c>
      <c r="E7324">
        <v>-75.136991199999997</v>
      </c>
      <c r="F7324" t="s">
        <v>24885</v>
      </c>
      <c r="G7324">
        <v>233</v>
      </c>
      <c r="H7324">
        <v>4.5</v>
      </c>
      <c r="I7324" t="s">
        <v>24889</v>
      </c>
      <c r="J7324">
        <v>5</v>
      </c>
      <c r="L7324" t="e">
        <f>-Qsx57P8GI3TzKmGZtqc4Q</f>
        <v>#NAME?</v>
      </c>
    </row>
    <row r="7325" spans="1:19" x14ac:dyDescent="0.3">
      <c r="A7325" t="s">
        <v>24883</v>
      </c>
      <c r="B7325" t="s">
        <v>24884</v>
      </c>
      <c r="C7325" t="s">
        <v>14</v>
      </c>
      <c r="D7325">
        <v>39.968847199999999</v>
      </c>
      <c r="E7325">
        <v>-75.136991199999997</v>
      </c>
      <c r="F7325" t="s">
        <v>24885</v>
      </c>
      <c r="G7325">
        <v>233</v>
      </c>
      <c r="H7325">
        <v>4.5</v>
      </c>
      <c r="I7325" t="s">
        <v>24890</v>
      </c>
      <c r="J7325">
        <v>3</v>
      </c>
      <c r="K7325" t="s">
        <v>24891</v>
      </c>
      <c r="L7325" t="s">
        <v>18855</v>
      </c>
    </row>
    <row r="7326" spans="1:19" x14ac:dyDescent="0.3">
      <c r="A7326" t="s">
        <v>24883</v>
      </c>
      <c r="B7326" t="s">
        <v>24884</v>
      </c>
      <c r="C7326" t="s">
        <v>14</v>
      </c>
      <c r="D7326">
        <v>39.968847199999999</v>
      </c>
      <c r="E7326">
        <v>-75.136991199999997</v>
      </c>
      <c r="F7326" t="s">
        <v>24885</v>
      </c>
      <c r="G7326">
        <v>233</v>
      </c>
      <c r="H7326">
        <v>4.5</v>
      </c>
      <c r="I7326" t="s">
        <v>24892</v>
      </c>
      <c r="J7326">
        <v>5</v>
      </c>
      <c r="L7326" t="s">
        <v>24893</v>
      </c>
    </row>
    <row r="7327" spans="1:19" x14ac:dyDescent="0.3">
      <c r="A7327" t="s">
        <v>24883</v>
      </c>
      <c r="B7327" t="s">
        <v>24884</v>
      </c>
      <c r="C7327" t="s">
        <v>14</v>
      </c>
      <c r="D7327">
        <v>39.968847199999999</v>
      </c>
      <c r="E7327">
        <v>-75.136991199999997</v>
      </c>
      <c r="F7327" t="s">
        <v>24885</v>
      </c>
      <c r="G7327">
        <v>233</v>
      </c>
      <c r="H7327">
        <v>4.5</v>
      </c>
      <c r="I7327" t="s">
        <v>24894</v>
      </c>
      <c r="J7327">
        <v>4</v>
      </c>
      <c r="K7327" t="s">
        <v>24895</v>
      </c>
      <c r="L7327" t="s">
        <v>24896</v>
      </c>
    </row>
    <row r="7328" spans="1:19" x14ac:dyDescent="0.3">
      <c r="A7328" t="s">
        <v>24883</v>
      </c>
      <c r="B7328" t="s">
        <v>24884</v>
      </c>
      <c r="C7328" t="s">
        <v>14</v>
      </c>
      <c r="D7328">
        <v>39.968847199999999</v>
      </c>
      <c r="E7328">
        <v>-75.136991199999997</v>
      </c>
      <c r="F7328" t="s">
        <v>24885</v>
      </c>
      <c r="G7328">
        <v>233</v>
      </c>
      <c r="H7328">
        <v>4.5</v>
      </c>
      <c r="I7328" t="s">
        <v>24897</v>
      </c>
      <c r="J7328">
        <v>5</v>
      </c>
      <c r="K7328" t="s">
        <v>24898</v>
      </c>
      <c r="L7328" t="s">
        <v>24899</v>
      </c>
    </row>
    <row r="7329" spans="1:12" x14ac:dyDescent="0.3">
      <c r="A7329" t="s">
        <v>24883</v>
      </c>
      <c r="B7329" t="s">
        <v>24884</v>
      </c>
      <c r="C7329" t="s">
        <v>14</v>
      </c>
      <c r="D7329">
        <v>39.968847199999999</v>
      </c>
      <c r="E7329">
        <v>-75.136991199999997</v>
      </c>
      <c r="F7329" t="s">
        <v>24885</v>
      </c>
      <c r="G7329">
        <v>233</v>
      </c>
      <c r="H7329">
        <v>4.5</v>
      </c>
      <c r="I7329" t="s">
        <v>24900</v>
      </c>
      <c r="J7329">
        <v>5</v>
      </c>
      <c r="L7329" t="s">
        <v>24901</v>
      </c>
    </row>
    <row r="7330" spans="1:12" x14ac:dyDescent="0.3">
      <c r="A7330" t="s">
        <v>24883</v>
      </c>
      <c r="B7330" t="s">
        <v>24884</v>
      </c>
      <c r="C7330" t="s">
        <v>14</v>
      </c>
      <c r="D7330">
        <v>39.968847199999999</v>
      </c>
      <c r="E7330">
        <v>-75.136991199999997</v>
      </c>
      <c r="F7330" t="s">
        <v>24885</v>
      </c>
      <c r="G7330">
        <v>233</v>
      </c>
      <c r="H7330">
        <v>4.5</v>
      </c>
      <c r="I7330" t="s">
        <v>24902</v>
      </c>
      <c r="J7330">
        <v>5</v>
      </c>
      <c r="K7330" t="s">
        <v>24903</v>
      </c>
      <c r="L7330" t="s">
        <v>24904</v>
      </c>
    </row>
    <row r="7331" spans="1:12" x14ac:dyDescent="0.3">
      <c r="A7331" t="s">
        <v>24883</v>
      </c>
      <c r="B7331" t="s">
        <v>24884</v>
      </c>
      <c r="C7331" t="s">
        <v>14</v>
      </c>
      <c r="D7331">
        <v>39.968847199999999</v>
      </c>
      <c r="E7331">
        <v>-75.136991199999997</v>
      </c>
      <c r="F7331" t="s">
        <v>24885</v>
      </c>
      <c r="G7331">
        <v>233</v>
      </c>
      <c r="H7331">
        <v>4.5</v>
      </c>
      <c r="I7331" t="s">
        <v>24905</v>
      </c>
      <c r="J7331">
        <v>5</v>
      </c>
      <c r="L7331" t="s">
        <v>11538</v>
      </c>
    </row>
    <row r="7332" spans="1:12" x14ac:dyDescent="0.3">
      <c r="A7332" t="s">
        <v>24883</v>
      </c>
      <c r="B7332" t="s">
        <v>24884</v>
      </c>
      <c r="C7332" t="s">
        <v>14</v>
      </c>
      <c r="D7332">
        <v>39.968847199999999</v>
      </c>
      <c r="E7332">
        <v>-75.136991199999997</v>
      </c>
      <c r="F7332" t="s">
        <v>24885</v>
      </c>
      <c r="G7332">
        <v>233</v>
      </c>
      <c r="H7332">
        <v>4.5</v>
      </c>
      <c r="I7332" t="s">
        <v>24906</v>
      </c>
      <c r="J7332">
        <v>5</v>
      </c>
      <c r="K7332" t="s">
        <v>24907</v>
      </c>
      <c r="L7332" t="s">
        <v>24908</v>
      </c>
    </row>
    <row r="7333" spans="1:12" x14ac:dyDescent="0.3">
      <c r="A7333" t="s">
        <v>24909</v>
      </c>
      <c r="B7333" t="s">
        <v>24910</v>
      </c>
      <c r="C7333" t="s">
        <v>14</v>
      </c>
      <c r="D7333">
        <v>39.977480399999997</v>
      </c>
      <c r="E7333">
        <v>-75.128400999999997</v>
      </c>
      <c r="F7333" t="s">
        <v>24911</v>
      </c>
      <c r="G7333">
        <v>233</v>
      </c>
      <c r="H7333">
        <v>4.5</v>
      </c>
      <c r="I7333" t="s">
        <v>24912</v>
      </c>
      <c r="J7333">
        <v>5</v>
      </c>
      <c r="K7333" t="s">
        <v>24913</v>
      </c>
      <c r="L7333" t="s">
        <v>24914</v>
      </c>
    </row>
    <row r="7334" spans="1:12" x14ac:dyDescent="0.3">
      <c r="A7334" t="s">
        <v>24909</v>
      </c>
      <c r="B7334" t="s">
        <v>24910</v>
      </c>
      <c r="C7334" t="s">
        <v>14</v>
      </c>
      <c r="D7334">
        <v>39.977480399999997</v>
      </c>
      <c r="E7334">
        <v>-75.128400999999997</v>
      </c>
      <c r="F7334" t="s">
        <v>24911</v>
      </c>
      <c r="G7334">
        <v>233</v>
      </c>
      <c r="H7334">
        <v>4.5</v>
      </c>
      <c r="I7334" t="s">
        <v>24915</v>
      </c>
      <c r="J7334">
        <v>5</v>
      </c>
      <c r="L7334" t="s">
        <v>24916</v>
      </c>
    </row>
    <row r="7335" spans="1:12" x14ac:dyDescent="0.3">
      <c r="A7335" t="s">
        <v>24909</v>
      </c>
      <c r="B7335" t="s">
        <v>24910</v>
      </c>
      <c r="C7335" t="s">
        <v>14</v>
      </c>
      <c r="D7335">
        <v>39.977480399999997</v>
      </c>
      <c r="E7335">
        <v>-75.128400999999997</v>
      </c>
      <c r="F7335" t="s">
        <v>24911</v>
      </c>
      <c r="G7335">
        <v>233</v>
      </c>
      <c r="H7335">
        <v>4.5</v>
      </c>
      <c r="I7335" t="s">
        <v>24917</v>
      </c>
      <c r="J7335">
        <v>5</v>
      </c>
      <c r="K7335" t="s">
        <v>24918</v>
      </c>
      <c r="L7335" t="s">
        <v>17427</v>
      </c>
    </row>
    <row r="7336" spans="1:12" x14ac:dyDescent="0.3">
      <c r="A7336" t="s">
        <v>24909</v>
      </c>
      <c r="B7336" t="s">
        <v>24910</v>
      </c>
      <c r="C7336" t="s">
        <v>14</v>
      </c>
      <c r="D7336">
        <v>39.977480399999997</v>
      </c>
      <c r="E7336">
        <v>-75.128400999999997</v>
      </c>
      <c r="F7336" t="s">
        <v>24911</v>
      </c>
      <c r="G7336">
        <v>233</v>
      </c>
      <c r="H7336">
        <v>4.5</v>
      </c>
      <c r="I7336" t="s">
        <v>24919</v>
      </c>
      <c r="J7336">
        <v>5</v>
      </c>
      <c r="L7336" t="s">
        <v>24920</v>
      </c>
    </row>
    <row r="7337" spans="1:12" x14ac:dyDescent="0.3">
      <c r="A7337" t="s">
        <v>24909</v>
      </c>
      <c r="B7337" t="s">
        <v>24910</v>
      </c>
      <c r="C7337" t="s">
        <v>14</v>
      </c>
      <c r="D7337">
        <v>39.977480399999997</v>
      </c>
      <c r="E7337">
        <v>-75.128400999999997</v>
      </c>
      <c r="F7337" t="s">
        <v>24911</v>
      </c>
      <c r="G7337">
        <v>233</v>
      </c>
      <c r="H7337">
        <v>4.5</v>
      </c>
      <c r="I7337" t="s">
        <v>24921</v>
      </c>
      <c r="J7337">
        <v>2</v>
      </c>
      <c r="K7337" t="s">
        <v>24922</v>
      </c>
      <c r="L7337" t="s">
        <v>10276</v>
      </c>
    </row>
    <row r="7338" spans="1:12" x14ac:dyDescent="0.3">
      <c r="A7338" t="s">
        <v>24909</v>
      </c>
      <c r="B7338" t="s">
        <v>24910</v>
      </c>
      <c r="C7338" t="s">
        <v>14</v>
      </c>
      <c r="D7338">
        <v>39.977480399999997</v>
      </c>
      <c r="E7338">
        <v>-75.128400999999997</v>
      </c>
      <c r="F7338" t="s">
        <v>24911</v>
      </c>
      <c r="G7338">
        <v>233</v>
      </c>
      <c r="H7338">
        <v>4.5</v>
      </c>
      <c r="I7338" t="s">
        <v>24923</v>
      </c>
      <c r="J7338">
        <v>5</v>
      </c>
      <c r="K7338" t="s">
        <v>24924</v>
      </c>
      <c r="L7338" t="s">
        <v>24925</v>
      </c>
    </row>
    <row r="7339" spans="1:12" x14ac:dyDescent="0.3">
      <c r="A7339" t="s">
        <v>24909</v>
      </c>
      <c r="B7339" t="s">
        <v>24910</v>
      </c>
      <c r="C7339" t="s">
        <v>14</v>
      </c>
      <c r="D7339">
        <v>39.977480399999997</v>
      </c>
      <c r="E7339">
        <v>-75.128400999999997</v>
      </c>
      <c r="F7339" t="s">
        <v>24911</v>
      </c>
      <c r="G7339">
        <v>233</v>
      </c>
      <c r="H7339">
        <v>4.5</v>
      </c>
      <c r="I7339" t="s">
        <v>24926</v>
      </c>
      <c r="J7339">
        <v>5</v>
      </c>
      <c r="K7339" t="s">
        <v>24927</v>
      </c>
      <c r="L7339" t="s">
        <v>24928</v>
      </c>
    </row>
    <row r="7340" spans="1:12" x14ac:dyDescent="0.3">
      <c r="A7340" t="s">
        <v>24909</v>
      </c>
      <c r="B7340" t="s">
        <v>24910</v>
      </c>
      <c r="C7340" t="s">
        <v>14</v>
      </c>
      <c r="D7340">
        <v>39.977480399999997</v>
      </c>
      <c r="E7340">
        <v>-75.128400999999997</v>
      </c>
      <c r="F7340" t="s">
        <v>24911</v>
      </c>
      <c r="G7340">
        <v>233</v>
      </c>
      <c r="H7340">
        <v>4.5</v>
      </c>
      <c r="I7340" t="s">
        <v>24929</v>
      </c>
      <c r="J7340">
        <v>3</v>
      </c>
      <c r="K7340" t="s">
        <v>24930</v>
      </c>
      <c r="L7340" t="s">
        <v>24931</v>
      </c>
    </row>
    <row r="7341" spans="1:12" x14ac:dyDescent="0.3">
      <c r="A7341" t="s">
        <v>24909</v>
      </c>
      <c r="B7341" t="s">
        <v>24910</v>
      </c>
      <c r="C7341" t="s">
        <v>14</v>
      </c>
      <c r="D7341">
        <v>39.977480399999997</v>
      </c>
      <c r="E7341">
        <v>-75.128400999999997</v>
      </c>
      <c r="F7341" t="s">
        <v>24911</v>
      </c>
      <c r="G7341">
        <v>233</v>
      </c>
      <c r="H7341">
        <v>4.5</v>
      </c>
      <c r="I7341" t="s">
        <v>24932</v>
      </c>
      <c r="J7341">
        <v>5</v>
      </c>
      <c r="K7341" t="s">
        <v>24933</v>
      </c>
      <c r="L7341" t="s">
        <v>24934</v>
      </c>
    </row>
    <row r="7342" spans="1:12" x14ac:dyDescent="0.3">
      <c r="A7342" t="s">
        <v>24909</v>
      </c>
      <c r="B7342" t="s">
        <v>24910</v>
      </c>
      <c r="C7342" t="s">
        <v>14</v>
      </c>
      <c r="D7342">
        <v>39.977480399999997</v>
      </c>
      <c r="E7342">
        <v>-75.128400999999997</v>
      </c>
      <c r="F7342" t="s">
        <v>24911</v>
      </c>
      <c r="G7342">
        <v>233</v>
      </c>
      <c r="H7342">
        <v>4.5</v>
      </c>
      <c r="I7342" t="s">
        <v>24935</v>
      </c>
      <c r="J7342">
        <v>5</v>
      </c>
      <c r="L7342" t="s">
        <v>24936</v>
      </c>
    </row>
    <row r="7343" spans="1:12" x14ac:dyDescent="0.3">
      <c r="A7343" t="s">
        <v>24937</v>
      </c>
      <c r="B7343" t="s">
        <v>24938</v>
      </c>
      <c r="C7343" t="s">
        <v>14</v>
      </c>
      <c r="D7343">
        <v>39.949568800000002</v>
      </c>
      <c r="E7343">
        <v>-75.158961500000004</v>
      </c>
      <c r="F7343" t="s">
        <v>24939</v>
      </c>
      <c r="G7343">
        <v>232</v>
      </c>
      <c r="H7343">
        <v>3.5</v>
      </c>
      <c r="I7343" t="s">
        <v>24940</v>
      </c>
      <c r="J7343">
        <v>3</v>
      </c>
      <c r="L7343" t="s">
        <v>24941</v>
      </c>
    </row>
    <row r="7344" spans="1:12" x14ac:dyDescent="0.3">
      <c r="A7344" t="s">
        <v>24937</v>
      </c>
      <c r="B7344" t="s">
        <v>24938</v>
      </c>
      <c r="C7344" t="s">
        <v>14</v>
      </c>
      <c r="D7344">
        <v>39.949568800000002</v>
      </c>
      <c r="E7344">
        <v>-75.158961500000004</v>
      </c>
      <c r="F7344" t="s">
        <v>24939</v>
      </c>
      <c r="G7344">
        <v>232</v>
      </c>
      <c r="H7344">
        <v>3.5</v>
      </c>
      <c r="I7344" t="s">
        <v>24942</v>
      </c>
      <c r="J7344">
        <v>5</v>
      </c>
      <c r="K7344" t="s">
        <v>24943</v>
      </c>
      <c r="L7344" t="s">
        <v>24944</v>
      </c>
    </row>
    <row r="7345" spans="1:18" x14ac:dyDescent="0.3">
      <c r="A7345" t="s">
        <v>24937</v>
      </c>
      <c r="B7345" t="s">
        <v>24938</v>
      </c>
      <c r="C7345" t="s">
        <v>14</v>
      </c>
      <c r="D7345">
        <v>39.949568800000002</v>
      </c>
      <c r="E7345">
        <v>-75.158961500000004</v>
      </c>
      <c r="F7345" t="s">
        <v>24939</v>
      </c>
      <c r="G7345">
        <v>232</v>
      </c>
      <c r="H7345">
        <v>3.5</v>
      </c>
      <c r="I7345" t="s">
        <v>24945</v>
      </c>
      <c r="J7345">
        <v>5</v>
      </c>
      <c r="L7345" t="s">
        <v>24946</v>
      </c>
    </row>
    <row r="7346" spans="1:18" x14ac:dyDescent="0.3">
      <c r="A7346" t="s">
        <v>24937</v>
      </c>
      <c r="B7346" t="s">
        <v>24938</v>
      </c>
      <c r="C7346" t="s">
        <v>14</v>
      </c>
      <c r="D7346">
        <v>39.949568800000002</v>
      </c>
      <c r="E7346">
        <v>-75.158961500000004</v>
      </c>
      <c r="F7346" t="s">
        <v>24939</v>
      </c>
      <c r="G7346">
        <v>232</v>
      </c>
      <c r="H7346">
        <v>3.5</v>
      </c>
      <c r="I7346" t="s">
        <v>24947</v>
      </c>
      <c r="J7346">
        <v>4</v>
      </c>
      <c r="K7346" t="s">
        <v>24948</v>
      </c>
      <c r="L7346" t="s">
        <v>4006</v>
      </c>
    </row>
    <row r="7347" spans="1:18" x14ac:dyDescent="0.3">
      <c r="A7347" t="s">
        <v>24937</v>
      </c>
      <c r="B7347" t="s">
        <v>24938</v>
      </c>
      <c r="C7347" t="s">
        <v>14</v>
      </c>
      <c r="D7347">
        <v>39.949568800000002</v>
      </c>
      <c r="E7347">
        <v>-75.158961500000004</v>
      </c>
      <c r="F7347" t="s">
        <v>24939</v>
      </c>
      <c r="G7347">
        <v>232</v>
      </c>
      <c r="H7347">
        <v>3.5</v>
      </c>
      <c r="I7347" t="s">
        <v>24949</v>
      </c>
      <c r="J7347">
        <v>5</v>
      </c>
      <c r="L7347" t="s">
        <v>24950</v>
      </c>
    </row>
    <row r="7348" spans="1:18" x14ac:dyDescent="0.3">
      <c r="A7348" t="s">
        <v>24937</v>
      </c>
      <c r="B7348" t="s">
        <v>24938</v>
      </c>
      <c r="C7348" t="s">
        <v>14</v>
      </c>
      <c r="D7348">
        <v>39.949568800000002</v>
      </c>
      <c r="E7348">
        <v>-75.158961500000004</v>
      </c>
      <c r="F7348" t="s">
        <v>24939</v>
      </c>
      <c r="G7348">
        <v>232</v>
      </c>
      <c r="H7348">
        <v>3.5</v>
      </c>
      <c r="I7348" t="s">
        <v>24951</v>
      </c>
      <c r="J7348">
        <v>1</v>
      </c>
      <c r="K7348" t="s">
        <v>24952</v>
      </c>
      <c r="L7348" t="s">
        <v>24953</v>
      </c>
    </row>
    <row r="7349" spans="1:18" x14ac:dyDescent="0.3">
      <c r="A7349" t="s">
        <v>24937</v>
      </c>
      <c r="B7349" t="s">
        <v>24938</v>
      </c>
      <c r="C7349" t="s">
        <v>14</v>
      </c>
      <c r="D7349">
        <v>39.949568800000002</v>
      </c>
      <c r="E7349">
        <v>-75.158961500000004</v>
      </c>
      <c r="F7349" t="s">
        <v>24939</v>
      </c>
      <c r="G7349">
        <v>232</v>
      </c>
      <c r="H7349">
        <v>3.5</v>
      </c>
      <c r="I7349" t="s">
        <v>24954</v>
      </c>
      <c r="J7349">
        <v>5</v>
      </c>
      <c r="K7349" t="s">
        <v>24955</v>
      </c>
      <c r="L7349" t="s">
        <v>24956</v>
      </c>
    </row>
    <row r="7350" spans="1:18" x14ac:dyDescent="0.3">
      <c r="A7350" t="s">
        <v>24937</v>
      </c>
      <c r="B7350" t="s">
        <v>24938</v>
      </c>
      <c r="C7350" t="s">
        <v>14</v>
      </c>
      <c r="D7350">
        <v>39.949568800000002</v>
      </c>
      <c r="E7350">
        <v>-75.158961500000004</v>
      </c>
      <c r="F7350" t="s">
        <v>24939</v>
      </c>
      <c r="G7350">
        <v>232</v>
      </c>
      <c r="H7350">
        <v>3.5</v>
      </c>
      <c r="I7350" t="s">
        <v>24957</v>
      </c>
      <c r="J7350">
        <v>3</v>
      </c>
      <c r="K7350" t="s">
        <v>24958</v>
      </c>
      <c r="L7350" t="s">
        <v>1084</v>
      </c>
    </row>
    <row r="7351" spans="1:18" x14ac:dyDescent="0.3">
      <c r="A7351" t="s">
        <v>24937</v>
      </c>
      <c r="B7351" t="s">
        <v>24938</v>
      </c>
      <c r="C7351" t="s">
        <v>14</v>
      </c>
      <c r="D7351">
        <v>39.949568800000002</v>
      </c>
      <c r="E7351">
        <v>-75.158961500000004</v>
      </c>
      <c r="F7351" t="s">
        <v>24939</v>
      </c>
      <c r="G7351">
        <v>232</v>
      </c>
      <c r="H7351">
        <v>3.5</v>
      </c>
      <c r="I7351" t="s">
        <v>24959</v>
      </c>
      <c r="J7351">
        <v>4</v>
      </c>
      <c r="K7351" t="s">
        <v>24960</v>
      </c>
      <c r="L7351" t="s">
        <v>24961</v>
      </c>
    </row>
    <row r="7352" spans="1:18" x14ac:dyDescent="0.3">
      <c r="A7352" t="s">
        <v>24937</v>
      </c>
      <c r="B7352" t="s">
        <v>24938</v>
      </c>
      <c r="C7352" t="s">
        <v>14</v>
      </c>
      <c r="D7352">
        <v>39.949568800000002</v>
      </c>
      <c r="E7352">
        <v>-75.158961500000004</v>
      </c>
      <c r="F7352" t="s">
        <v>24939</v>
      </c>
      <c r="G7352">
        <v>232</v>
      </c>
      <c r="H7352">
        <v>3.5</v>
      </c>
      <c r="I7352" t="s">
        <v>24962</v>
      </c>
      <c r="J7352">
        <v>1</v>
      </c>
      <c r="K7352" t="s">
        <v>24963</v>
      </c>
      <c r="L7352" t="s">
        <v>5140</v>
      </c>
    </row>
    <row r="7353" spans="1:18" x14ac:dyDescent="0.3">
      <c r="A7353" t="s">
        <v>24964</v>
      </c>
      <c r="B7353" t="s">
        <v>24965</v>
      </c>
      <c r="C7353" t="s">
        <v>14</v>
      </c>
      <c r="D7353">
        <v>39.9552318</v>
      </c>
      <c r="E7353">
        <v>-75.156119099999998</v>
      </c>
      <c r="F7353" t="s">
        <v>24966</v>
      </c>
      <c r="G7353">
        <v>232</v>
      </c>
      <c r="H7353">
        <v>4</v>
      </c>
      <c r="I7353" t="s">
        <v>24967</v>
      </c>
      <c r="J7353">
        <v>3</v>
      </c>
      <c r="K7353" t="s">
        <v>24968</v>
      </c>
      <c r="L7353" t="s">
        <v>7162</v>
      </c>
    </row>
    <row r="7354" spans="1:18" x14ac:dyDescent="0.3">
      <c r="A7354" t="s">
        <v>24964</v>
      </c>
      <c r="B7354" t="s">
        <v>24965</v>
      </c>
      <c r="C7354" t="s">
        <v>14</v>
      </c>
      <c r="D7354">
        <v>39.9552318</v>
      </c>
      <c r="E7354">
        <v>-75.156119099999998</v>
      </c>
      <c r="F7354" t="s">
        <v>24966</v>
      </c>
      <c r="G7354">
        <v>232</v>
      </c>
      <c r="H7354">
        <v>4</v>
      </c>
      <c r="I7354" t="s">
        <v>24969</v>
      </c>
      <c r="J7354">
        <v>4</v>
      </c>
      <c r="L7354" t="s">
        <v>24970</v>
      </c>
    </row>
    <row r="7355" spans="1:18" x14ac:dyDescent="0.3">
      <c r="A7355" t="s">
        <v>24964</v>
      </c>
      <c r="B7355" t="s">
        <v>24965</v>
      </c>
      <c r="C7355" t="s">
        <v>14</v>
      </c>
      <c r="D7355">
        <v>39.9552318</v>
      </c>
      <c r="E7355">
        <v>-75.156119099999998</v>
      </c>
      <c r="F7355" t="s">
        <v>24966</v>
      </c>
      <c r="G7355">
        <v>232</v>
      </c>
      <c r="H7355">
        <v>4</v>
      </c>
      <c r="I7355" t="s">
        <v>24971</v>
      </c>
      <c r="J7355">
        <v>2</v>
      </c>
      <c r="K7355" t="s">
        <v>24972</v>
      </c>
      <c r="L7355" t="s">
        <v>24973</v>
      </c>
    </row>
    <row r="7356" spans="1:18" x14ac:dyDescent="0.3">
      <c r="A7356" t="s">
        <v>24964</v>
      </c>
      <c r="B7356" t="s">
        <v>24965</v>
      </c>
      <c r="C7356" t="s">
        <v>14</v>
      </c>
      <c r="D7356">
        <v>39.9552318</v>
      </c>
      <c r="E7356">
        <v>-75.156119099999998</v>
      </c>
      <c r="F7356" t="s">
        <v>24966</v>
      </c>
      <c r="G7356">
        <v>232</v>
      </c>
      <c r="H7356">
        <v>4</v>
      </c>
      <c r="I7356" t="s">
        <v>24974</v>
      </c>
      <c r="J7356">
        <v>3</v>
      </c>
      <c r="K7356" t="s">
        <v>24975</v>
      </c>
      <c r="L7356" t="s">
        <v>24976</v>
      </c>
    </row>
    <row r="7357" spans="1:18" x14ac:dyDescent="0.3">
      <c r="A7357" t="s">
        <v>24964</v>
      </c>
      <c r="B7357" t="s">
        <v>24965</v>
      </c>
      <c r="C7357" t="s">
        <v>14</v>
      </c>
      <c r="D7357">
        <v>39.9552318</v>
      </c>
      <c r="E7357">
        <v>-75.156119099999998</v>
      </c>
      <c r="F7357" t="s">
        <v>24966</v>
      </c>
      <c r="G7357">
        <v>232</v>
      </c>
      <c r="H7357">
        <v>4</v>
      </c>
      <c r="I7357" t="s">
        <v>24977</v>
      </c>
      <c r="J7357">
        <v>4</v>
      </c>
      <c r="K7357" t="s">
        <v>24978</v>
      </c>
      <c r="L7357" t="s">
        <v>24979</v>
      </c>
      <c r="M7357" t="s">
        <v>24980</v>
      </c>
      <c r="N7357" t="s">
        <v>24981</v>
      </c>
      <c r="O7357" t="s">
        <v>24982</v>
      </c>
      <c r="P7357" t="s">
        <v>24983</v>
      </c>
      <c r="Q7357" t="s">
        <v>24984</v>
      </c>
      <c r="R7357" t="s">
        <v>24985</v>
      </c>
    </row>
    <row r="7358" spans="1:18" x14ac:dyDescent="0.3">
      <c r="A7358" t="s">
        <v>24964</v>
      </c>
      <c r="B7358" t="s">
        <v>24965</v>
      </c>
      <c r="C7358" t="s">
        <v>14</v>
      </c>
      <c r="D7358">
        <v>39.9552318</v>
      </c>
      <c r="E7358">
        <v>-75.156119099999998</v>
      </c>
      <c r="F7358" t="s">
        <v>24966</v>
      </c>
      <c r="G7358">
        <v>232</v>
      </c>
      <c r="H7358">
        <v>4</v>
      </c>
      <c r="I7358" t="s">
        <v>24986</v>
      </c>
      <c r="J7358">
        <v>5</v>
      </c>
      <c r="K7358" t="s">
        <v>24987</v>
      </c>
      <c r="L7358" t="s">
        <v>24802</v>
      </c>
    </row>
    <row r="7359" spans="1:18" x14ac:dyDescent="0.3">
      <c r="A7359" t="s">
        <v>24964</v>
      </c>
      <c r="B7359" t="s">
        <v>24965</v>
      </c>
      <c r="C7359" t="s">
        <v>14</v>
      </c>
      <c r="D7359">
        <v>39.9552318</v>
      </c>
      <c r="E7359">
        <v>-75.156119099999998</v>
      </c>
      <c r="F7359" t="s">
        <v>24966</v>
      </c>
      <c r="G7359">
        <v>232</v>
      </c>
      <c r="H7359">
        <v>4</v>
      </c>
      <c r="I7359" t="s">
        <v>24988</v>
      </c>
      <c r="J7359">
        <v>4</v>
      </c>
      <c r="K7359" t="s">
        <v>24989</v>
      </c>
      <c r="L7359" t="s">
        <v>24990</v>
      </c>
    </row>
    <row r="7360" spans="1:18" x14ac:dyDescent="0.3">
      <c r="A7360" t="s">
        <v>24964</v>
      </c>
      <c r="B7360" t="s">
        <v>24965</v>
      </c>
      <c r="C7360" t="s">
        <v>14</v>
      </c>
      <c r="D7360">
        <v>39.9552318</v>
      </c>
      <c r="E7360">
        <v>-75.156119099999998</v>
      </c>
      <c r="F7360" t="s">
        <v>24966</v>
      </c>
      <c r="G7360">
        <v>232</v>
      </c>
      <c r="H7360">
        <v>4</v>
      </c>
      <c r="I7360" t="s">
        <v>24991</v>
      </c>
      <c r="J7360">
        <v>4</v>
      </c>
      <c r="K7360" t="s">
        <v>24992</v>
      </c>
      <c r="L7360" t="s">
        <v>24993</v>
      </c>
    </row>
    <row r="7361" spans="1:12" x14ac:dyDescent="0.3">
      <c r="A7361" t="s">
        <v>24964</v>
      </c>
      <c r="B7361" t="s">
        <v>24965</v>
      </c>
      <c r="C7361" t="s">
        <v>14</v>
      </c>
      <c r="D7361">
        <v>39.9552318</v>
      </c>
      <c r="E7361">
        <v>-75.156119099999998</v>
      </c>
      <c r="F7361" t="s">
        <v>24966</v>
      </c>
      <c r="G7361">
        <v>232</v>
      </c>
      <c r="H7361">
        <v>4</v>
      </c>
      <c r="I7361" t="s">
        <v>24994</v>
      </c>
      <c r="J7361">
        <v>5</v>
      </c>
      <c r="K7361" t="s">
        <v>24995</v>
      </c>
      <c r="L7361" t="s">
        <v>20200</v>
      </c>
    </row>
    <row r="7362" spans="1:12" x14ac:dyDescent="0.3">
      <c r="A7362" t="s">
        <v>24964</v>
      </c>
      <c r="B7362" t="s">
        <v>24965</v>
      </c>
      <c r="C7362" t="s">
        <v>14</v>
      </c>
      <c r="D7362">
        <v>39.9552318</v>
      </c>
      <c r="E7362">
        <v>-75.156119099999998</v>
      </c>
      <c r="F7362" t="s">
        <v>24966</v>
      </c>
      <c r="G7362">
        <v>232</v>
      </c>
      <c r="H7362">
        <v>4</v>
      </c>
      <c r="I7362" t="s">
        <v>24996</v>
      </c>
      <c r="J7362">
        <v>4</v>
      </c>
      <c r="K7362" t="s">
        <v>24997</v>
      </c>
      <c r="L7362" t="s">
        <v>24998</v>
      </c>
    </row>
    <row r="7363" spans="1:12" x14ac:dyDescent="0.3">
      <c r="A7363" t="s">
        <v>24999</v>
      </c>
      <c r="B7363" t="s">
        <v>25000</v>
      </c>
      <c r="C7363" t="s">
        <v>14</v>
      </c>
      <c r="D7363">
        <v>39.956263100000001</v>
      </c>
      <c r="E7363">
        <v>-75.157079499999995</v>
      </c>
      <c r="F7363" t="s">
        <v>25001</v>
      </c>
      <c r="G7363">
        <v>231</v>
      </c>
      <c r="H7363">
        <v>4</v>
      </c>
      <c r="I7363" t="s">
        <v>25002</v>
      </c>
      <c r="J7363">
        <v>2</v>
      </c>
      <c r="K7363" t="s">
        <v>25003</v>
      </c>
      <c r="L7363" t="s">
        <v>19950</v>
      </c>
    </row>
    <row r="7364" spans="1:12" x14ac:dyDescent="0.3">
      <c r="A7364" t="s">
        <v>24999</v>
      </c>
      <c r="B7364" t="s">
        <v>25000</v>
      </c>
      <c r="C7364" t="s">
        <v>14</v>
      </c>
      <c r="D7364">
        <v>39.956263100000001</v>
      </c>
      <c r="E7364">
        <v>-75.157079499999995</v>
      </c>
      <c r="F7364" t="s">
        <v>25001</v>
      </c>
      <c r="G7364">
        <v>231</v>
      </c>
      <c r="H7364">
        <v>4</v>
      </c>
      <c r="I7364" t="s">
        <v>25004</v>
      </c>
      <c r="J7364">
        <v>5</v>
      </c>
      <c r="K7364" t="s">
        <v>25005</v>
      </c>
      <c r="L7364" t="s">
        <v>25006</v>
      </c>
    </row>
    <row r="7365" spans="1:12" x14ac:dyDescent="0.3">
      <c r="A7365" t="s">
        <v>24999</v>
      </c>
      <c r="B7365" t="s">
        <v>25000</v>
      </c>
      <c r="C7365" t="s">
        <v>14</v>
      </c>
      <c r="D7365">
        <v>39.956263100000001</v>
      </c>
      <c r="E7365">
        <v>-75.157079499999995</v>
      </c>
      <c r="F7365" t="s">
        <v>25001</v>
      </c>
      <c r="G7365">
        <v>231</v>
      </c>
      <c r="H7365">
        <v>4</v>
      </c>
      <c r="I7365" t="s">
        <v>25007</v>
      </c>
      <c r="J7365">
        <v>5</v>
      </c>
      <c r="L7365" t="s">
        <v>13817</v>
      </c>
    </row>
    <row r="7366" spans="1:12" x14ac:dyDescent="0.3">
      <c r="A7366" t="s">
        <v>24999</v>
      </c>
      <c r="B7366" t="s">
        <v>25000</v>
      </c>
      <c r="C7366" t="s">
        <v>14</v>
      </c>
      <c r="D7366">
        <v>39.956263100000001</v>
      </c>
      <c r="E7366">
        <v>-75.157079499999995</v>
      </c>
      <c r="F7366" t="s">
        <v>25001</v>
      </c>
      <c r="G7366">
        <v>231</v>
      </c>
      <c r="H7366">
        <v>4</v>
      </c>
      <c r="I7366" t="s">
        <v>25008</v>
      </c>
      <c r="J7366">
        <v>5</v>
      </c>
      <c r="K7366" t="s">
        <v>25009</v>
      </c>
      <c r="L7366" t="s">
        <v>137</v>
      </c>
    </row>
    <row r="7367" spans="1:12" x14ac:dyDescent="0.3">
      <c r="A7367" t="s">
        <v>24999</v>
      </c>
      <c r="B7367" t="s">
        <v>25000</v>
      </c>
      <c r="C7367" t="s">
        <v>14</v>
      </c>
      <c r="D7367">
        <v>39.956263100000001</v>
      </c>
      <c r="E7367">
        <v>-75.157079499999995</v>
      </c>
      <c r="F7367" t="s">
        <v>25001</v>
      </c>
      <c r="G7367">
        <v>231</v>
      </c>
      <c r="H7367">
        <v>4</v>
      </c>
      <c r="I7367" t="s">
        <v>25010</v>
      </c>
      <c r="J7367">
        <v>1</v>
      </c>
      <c r="K7367" t="s">
        <v>25011</v>
      </c>
      <c r="L7367" t="s">
        <v>25012</v>
      </c>
    </row>
    <row r="7368" spans="1:12" x14ac:dyDescent="0.3">
      <c r="A7368" t="s">
        <v>24999</v>
      </c>
      <c r="B7368" t="s">
        <v>25000</v>
      </c>
      <c r="C7368" t="s">
        <v>14</v>
      </c>
      <c r="D7368">
        <v>39.956263100000001</v>
      </c>
      <c r="E7368">
        <v>-75.157079499999995</v>
      </c>
      <c r="F7368" t="s">
        <v>25001</v>
      </c>
      <c r="G7368">
        <v>231</v>
      </c>
      <c r="H7368">
        <v>4</v>
      </c>
      <c r="I7368" t="s">
        <v>25013</v>
      </c>
      <c r="J7368">
        <v>3</v>
      </c>
      <c r="K7368" t="s">
        <v>25014</v>
      </c>
      <c r="L7368" t="s">
        <v>14342</v>
      </c>
    </row>
    <row r="7369" spans="1:12" x14ac:dyDescent="0.3">
      <c r="A7369" t="s">
        <v>24999</v>
      </c>
      <c r="B7369" t="s">
        <v>25000</v>
      </c>
      <c r="C7369" t="s">
        <v>14</v>
      </c>
      <c r="D7369">
        <v>39.956263100000001</v>
      </c>
      <c r="E7369">
        <v>-75.157079499999995</v>
      </c>
      <c r="F7369" t="s">
        <v>25001</v>
      </c>
      <c r="G7369">
        <v>231</v>
      </c>
      <c r="H7369">
        <v>4</v>
      </c>
      <c r="I7369" t="s">
        <v>25015</v>
      </c>
      <c r="J7369">
        <v>5</v>
      </c>
      <c r="L7369" t="s">
        <v>25016</v>
      </c>
    </row>
    <row r="7370" spans="1:12" x14ac:dyDescent="0.3">
      <c r="A7370" t="s">
        <v>24999</v>
      </c>
      <c r="B7370" t="s">
        <v>25000</v>
      </c>
      <c r="C7370" t="s">
        <v>14</v>
      </c>
      <c r="D7370">
        <v>39.956263100000001</v>
      </c>
      <c r="E7370">
        <v>-75.157079499999995</v>
      </c>
      <c r="F7370" t="s">
        <v>25001</v>
      </c>
      <c r="G7370">
        <v>231</v>
      </c>
      <c r="H7370">
        <v>4</v>
      </c>
      <c r="I7370" t="s">
        <v>25017</v>
      </c>
      <c r="J7370">
        <v>4</v>
      </c>
      <c r="L7370" t="s">
        <v>25018</v>
      </c>
    </row>
    <row r="7371" spans="1:12" x14ac:dyDescent="0.3">
      <c r="A7371" t="s">
        <v>24999</v>
      </c>
      <c r="B7371" t="s">
        <v>25000</v>
      </c>
      <c r="C7371" t="s">
        <v>14</v>
      </c>
      <c r="D7371">
        <v>39.956263100000001</v>
      </c>
      <c r="E7371">
        <v>-75.157079499999995</v>
      </c>
      <c r="F7371" t="s">
        <v>25001</v>
      </c>
      <c r="G7371">
        <v>231</v>
      </c>
      <c r="H7371">
        <v>4</v>
      </c>
      <c r="I7371" t="s">
        <v>25019</v>
      </c>
      <c r="J7371">
        <v>3</v>
      </c>
      <c r="K7371" t="s">
        <v>25020</v>
      </c>
      <c r="L7371" t="s">
        <v>25021</v>
      </c>
    </row>
    <row r="7372" spans="1:12" x14ac:dyDescent="0.3">
      <c r="A7372" t="s">
        <v>24999</v>
      </c>
      <c r="B7372" t="s">
        <v>25000</v>
      </c>
      <c r="C7372" t="s">
        <v>14</v>
      </c>
      <c r="D7372">
        <v>39.956263100000001</v>
      </c>
      <c r="E7372">
        <v>-75.157079499999995</v>
      </c>
      <c r="F7372" t="s">
        <v>25001</v>
      </c>
      <c r="G7372">
        <v>231</v>
      </c>
      <c r="H7372">
        <v>4</v>
      </c>
      <c r="I7372" t="s">
        <v>25022</v>
      </c>
      <c r="J7372">
        <v>5</v>
      </c>
      <c r="K7372" t="s">
        <v>25023</v>
      </c>
      <c r="L7372" t="s">
        <v>25024</v>
      </c>
    </row>
    <row r="7373" spans="1:12" x14ac:dyDescent="0.3">
      <c r="A7373" t="s">
        <v>25025</v>
      </c>
      <c r="B7373" t="s">
        <v>25026</v>
      </c>
      <c r="C7373" t="s">
        <v>14</v>
      </c>
      <c r="D7373">
        <v>39.948873900000002</v>
      </c>
      <c r="E7373">
        <v>-75.178877</v>
      </c>
      <c r="F7373" t="s">
        <v>25027</v>
      </c>
      <c r="G7373">
        <v>231</v>
      </c>
      <c r="H7373">
        <v>3.5</v>
      </c>
      <c r="I7373" t="s">
        <v>25028</v>
      </c>
      <c r="J7373">
        <v>2</v>
      </c>
      <c r="K7373" t="s">
        <v>25029</v>
      </c>
      <c r="L7373" t="s">
        <v>25030</v>
      </c>
    </row>
    <row r="7374" spans="1:12" x14ac:dyDescent="0.3">
      <c r="A7374" t="s">
        <v>25025</v>
      </c>
      <c r="B7374" t="s">
        <v>25026</v>
      </c>
      <c r="C7374" t="s">
        <v>14</v>
      </c>
      <c r="D7374">
        <v>39.948873900000002</v>
      </c>
      <c r="E7374">
        <v>-75.178877</v>
      </c>
      <c r="F7374" t="s">
        <v>25027</v>
      </c>
      <c r="G7374">
        <v>231</v>
      </c>
      <c r="H7374">
        <v>3.5</v>
      </c>
      <c r="I7374" t="s">
        <v>25031</v>
      </c>
      <c r="J7374">
        <v>5</v>
      </c>
      <c r="K7374" t="s">
        <v>25032</v>
      </c>
      <c r="L7374" t="s">
        <v>25033</v>
      </c>
    </row>
    <row r="7375" spans="1:12" x14ac:dyDescent="0.3">
      <c r="A7375" t="s">
        <v>25025</v>
      </c>
      <c r="B7375" t="s">
        <v>25026</v>
      </c>
      <c r="C7375" t="s">
        <v>14</v>
      </c>
      <c r="D7375">
        <v>39.948873900000002</v>
      </c>
      <c r="E7375">
        <v>-75.178877</v>
      </c>
      <c r="F7375" t="s">
        <v>25027</v>
      </c>
      <c r="G7375">
        <v>231</v>
      </c>
      <c r="H7375">
        <v>3.5</v>
      </c>
      <c r="I7375" t="s">
        <v>25034</v>
      </c>
      <c r="J7375">
        <v>3</v>
      </c>
      <c r="K7375" t="s">
        <v>25035</v>
      </c>
      <c r="L7375" t="s">
        <v>25036</v>
      </c>
    </row>
    <row r="7376" spans="1:12" x14ac:dyDescent="0.3">
      <c r="A7376" t="s">
        <v>25025</v>
      </c>
      <c r="B7376" t="s">
        <v>25026</v>
      </c>
      <c r="C7376" t="s">
        <v>14</v>
      </c>
      <c r="D7376">
        <v>39.948873900000002</v>
      </c>
      <c r="E7376">
        <v>-75.178877</v>
      </c>
      <c r="F7376" t="s">
        <v>25027</v>
      </c>
      <c r="G7376">
        <v>231</v>
      </c>
      <c r="H7376">
        <v>3.5</v>
      </c>
      <c r="I7376" t="s">
        <v>25037</v>
      </c>
      <c r="J7376">
        <v>5</v>
      </c>
      <c r="K7376" t="s">
        <v>25038</v>
      </c>
      <c r="L7376" t="s">
        <v>25039</v>
      </c>
    </row>
    <row r="7377" spans="1:17" x14ac:dyDescent="0.3">
      <c r="A7377" t="s">
        <v>25025</v>
      </c>
      <c r="B7377" t="s">
        <v>25026</v>
      </c>
      <c r="C7377" t="s">
        <v>14</v>
      </c>
      <c r="D7377">
        <v>39.948873900000002</v>
      </c>
      <c r="E7377">
        <v>-75.178877</v>
      </c>
      <c r="F7377" t="s">
        <v>25027</v>
      </c>
      <c r="G7377">
        <v>231</v>
      </c>
      <c r="H7377">
        <v>3.5</v>
      </c>
      <c r="I7377" t="s">
        <v>25040</v>
      </c>
      <c r="J7377">
        <v>3</v>
      </c>
      <c r="K7377" t="s">
        <v>25041</v>
      </c>
      <c r="L7377" t="s">
        <v>513</v>
      </c>
    </row>
    <row r="7378" spans="1:17" x14ac:dyDescent="0.3">
      <c r="A7378" t="s">
        <v>25025</v>
      </c>
      <c r="B7378" t="s">
        <v>25026</v>
      </c>
      <c r="C7378" t="s">
        <v>14</v>
      </c>
      <c r="D7378">
        <v>39.948873900000002</v>
      </c>
      <c r="E7378">
        <v>-75.178877</v>
      </c>
      <c r="F7378" t="s">
        <v>25027</v>
      </c>
      <c r="G7378">
        <v>231</v>
      </c>
      <c r="H7378">
        <v>3.5</v>
      </c>
      <c r="I7378" t="s">
        <v>25042</v>
      </c>
      <c r="J7378">
        <v>5</v>
      </c>
      <c r="K7378" t="s">
        <v>25043</v>
      </c>
      <c r="L7378" t="s">
        <v>25044</v>
      </c>
    </row>
    <row r="7379" spans="1:17" x14ac:dyDescent="0.3">
      <c r="A7379" t="s">
        <v>25025</v>
      </c>
      <c r="B7379" t="s">
        <v>25026</v>
      </c>
      <c r="C7379" t="s">
        <v>14</v>
      </c>
      <c r="D7379">
        <v>39.948873900000002</v>
      </c>
      <c r="E7379">
        <v>-75.178877</v>
      </c>
      <c r="F7379" t="s">
        <v>25027</v>
      </c>
      <c r="G7379">
        <v>231</v>
      </c>
      <c r="H7379">
        <v>3.5</v>
      </c>
      <c r="I7379" t="s">
        <v>25045</v>
      </c>
      <c r="J7379">
        <v>2</v>
      </c>
      <c r="L7379" t="s">
        <v>25046</v>
      </c>
    </row>
    <row r="7380" spans="1:17" x14ac:dyDescent="0.3">
      <c r="A7380" t="s">
        <v>25025</v>
      </c>
      <c r="B7380" t="s">
        <v>25026</v>
      </c>
      <c r="C7380" t="s">
        <v>14</v>
      </c>
      <c r="D7380">
        <v>39.948873900000002</v>
      </c>
      <c r="E7380">
        <v>-75.178877</v>
      </c>
      <c r="F7380" t="s">
        <v>25027</v>
      </c>
      <c r="G7380">
        <v>231</v>
      </c>
      <c r="H7380">
        <v>3.5</v>
      </c>
      <c r="I7380" t="e">
        <f>-bxcRkPhEoBU0BkFuMCIug</f>
        <v>#NAME?</v>
      </c>
      <c r="J7380">
        <v>5</v>
      </c>
      <c r="K7380" t="s">
        <v>25047</v>
      </c>
      <c r="L7380" t="s">
        <v>25048</v>
      </c>
    </row>
    <row r="7381" spans="1:17" x14ac:dyDescent="0.3">
      <c r="A7381" t="s">
        <v>25025</v>
      </c>
      <c r="B7381" t="s">
        <v>25026</v>
      </c>
      <c r="C7381" t="s">
        <v>14</v>
      </c>
      <c r="D7381">
        <v>39.948873900000002</v>
      </c>
      <c r="E7381">
        <v>-75.178877</v>
      </c>
      <c r="F7381" t="s">
        <v>25027</v>
      </c>
      <c r="G7381">
        <v>231</v>
      </c>
      <c r="H7381">
        <v>3.5</v>
      </c>
      <c r="I7381" t="s">
        <v>25049</v>
      </c>
      <c r="J7381">
        <v>5</v>
      </c>
      <c r="K7381" t="s">
        <v>25050</v>
      </c>
      <c r="L7381" t="s">
        <v>25051</v>
      </c>
    </row>
    <row r="7382" spans="1:17" x14ac:dyDescent="0.3">
      <c r="A7382" t="s">
        <v>25025</v>
      </c>
      <c r="B7382" t="s">
        <v>25026</v>
      </c>
      <c r="C7382" t="s">
        <v>14</v>
      </c>
      <c r="D7382">
        <v>39.948873900000002</v>
      </c>
      <c r="E7382">
        <v>-75.178877</v>
      </c>
      <c r="F7382" t="s">
        <v>25027</v>
      </c>
      <c r="G7382">
        <v>231</v>
      </c>
      <c r="H7382">
        <v>3.5</v>
      </c>
      <c r="I7382" t="s">
        <v>25052</v>
      </c>
      <c r="J7382">
        <v>4</v>
      </c>
      <c r="K7382" t="s">
        <v>25053</v>
      </c>
      <c r="L7382" t="s">
        <v>25054</v>
      </c>
    </row>
    <row r="7383" spans="1:17" x14ac:dyDescent="0.3">
      <c r="A7383" t="s">
        <v>25055</v>
      </c>
      <c r="B7383" t="s">
        <v>25056</v>
      </c>
      <c r="C7383" t="s">
        <v>14</v>
      </c>
      <c r="D7383">
        <v>39.955477100000003</v>
      </c>
      <c r="E7383">
        <v>-75.157298699999998</v>
      </c>
      <c r="F7383" t="s">
        <v>25057</v>
      </c>
      <c r="G7383">
        <v>231</v>
      </c>
      <c r="H7383">
        <v>4</v>
      </c>
      <c r="I7383" t="s">
        <v>25058</v>
      </c>
      <c r="J7383">
        <v>1</v>
      </c>
      <c r="K7383" t="s">
        <v>25059</v>
      </c>
      <c r="L7383" t="s">
        <v>25060</v>
      </c>
    </row>
    <row r="7384" spans="1:17" x14ac:dyDescent="0.3">
      <c r="A7384" t="s">
        <v>25055</v>
      </c>
      <c r="B7384" t="s">
        <v>25056</v>
      </c>
      <c r="C7384" t="s">
        <v>14</v>
      </c>
      <c r="D7384">
        <v>39.955477100000003</v>
      </c>
      <c r="E7384">
        <v>-75.157298699999998</v>
      </c>
      <c r="F7384" t="s">
        <v>25057</v>
      </c>
      <c r="G7384">
        <v>231</v>
      </c>
      <c r="H7384">
        <v>4</v>
      </c>
      <c r="I7384" t="s">
        <v>25061</v>
      </c>
      <c r="J7384">
        <v>5</v>
      </c>
      <c r="K7384" t="s">
        <v>25062</v>
      </c>
      <c r="L7384" t="s">
        <v>25063</v>
      </c>
    </row>
    <row r="7385" spans="1:17" x14ac:dyDescent="0.3">
      <c r="A7385" t="s">
        <v>25055</v>
      </c>
      <c r="B7385" t="s">
        <v>25056</v>
      </c>
      <c r="C7385" t="s">
        <v>14</v>
      </c>
      <c r="D7385">
        <v>39.955477100000003</v>
      </c>
      <c r="E7385">
        <v>-75.157298699999998</v>
      </c>
      <c r="F7385" t="s">
        <v>25057</v>
      </c>
      <c r="G7385">
        <v>231</v>
      </c>
      <c r="H7385">
        <v>4</v>
      </c>
      <c r="I7385" t="s">
        <v>25064</v>
      </c>
      <c r="J7385">
        <v>5</v>
      </c>
      <c r="L7385" t="s">
        <v>25065</v>
      </c>
    </row>
    <row r="7386" spans="1:17" x14ac:dyDescent="0.3">
      <c r="A7386" t="s">
        <v>25055</v>
      </c>
      <c r="B7386" t="s">
        <v>25056</v>
      </c>
      <c r="C7386" t="s">
        <v>14</v>
      </c>
      <c r="D7386">
        <v>39.955477100000003</v>
      </c>
      <c r="E7386">
        <v>-75.157298699999998</v>
      </c>
      <c r="F7386" t="s">
        <v>25057</v>
      </c>
      <c r="G7386">
        <v>231</v>
      </c>
      <c r="H7386">
        <v>4</v>
      </c>
      <c r="I7386" t="s">
        <v>25066</v>
      </c>
      <c r="J7386">
        <v>5</v>
      </c>
      <c r="K7386" t="s">
        <v>25067</v>
      </c>
      <c r="L7386" t="s">
        <v>25068</v>
      </c>
    </row>
    <row r="7387" spans="1:17" x14ac:dyDescent="0.3">
      <c r="A7387" t="s">
        <v>25055</v>
      </c>
      <c r="B7387" t="s">
        <v>25056</v>
      </c>
      <c r="C7387" t="s">
        <v>14</v>
      </c>
      <c r="D7387">
        <v>39.955477100000003</v>
      </c>
      <c r="E7387">
        <v>-75.157298699999998</v>
      </c>
      <c r="F7387" t="s">
        <v>25057</v>
      </c>
      <c r="G7387">
        <v>231</v>
      </c>
      <c r="H7387">
        <v>4</v>
      </c>
      <c r="I7387" t="s">
        <v>25069</v>
      </c>
      <c r="J7387">
        <v>5</v>
      </c>
      <c r="K7387" t="s">
        <v>25070</v>
      </c>
      <c r="L7387" t="s">
        <v>25071</v>
      </c>
    </row>
    <row r="7388" spans="1:17" x14ac:dyDescent="0.3">
      <c r="A7388" t="s">
        <v>25055</v>
      </c>
      <c r="B7388" t="s">
        <v>25056</v>
      </c>
      <c r="C7388" t="s">
        <v>14</v>
      </c>
      <c r="D7388">
        <v>39.955477100000003</v>
      </c>
      <c r="E7388">
        <v>-75.157298699999998</v>
      </c>
      <c r="F7388" t="s">
        <v>25057</v>
      </c>
      <c r="G7388">
        <v>231</v>
      </c>
      <c r="H7388">
        <v>4</v>
      </c>
      <c r="I7388" t="s">
        <v>25072</v>
      </c>
      <c r="J7388">
        <v>5</v>
      </c>
      <c r="K7388" t="s">
        <v>25073</v>
      </c>
      <c r="L7388" t="s">
        <v>25074</v>
      </c>
    </row>
    <row r="7389" spans="1:17" x14ac:dyDescent="0.3">
      <c r="A7389" t="s">
        <v>25055</v>
      </c>
      <c r="B7389" t="s">
        <v>25056</v>
      </c>
      <c r="C7389" t="s">
        <v>14</v>
      </c>
      <c r="D7389">
        <v>39.955477100000003</v>
      </c>
      <c r="E7389">
        <v>-75.157298699999998</v>
      </c>
      <c r="F7389" t="s">
        <v>25057</v>
      </c>
      <c r="G7389">
        <v>231</v>
      </c>
      <c r="H7389">
        <v>4</v>
      </c>
      <c r="I7389" t="s">
        <v>25075</v>
      </c>
      <c r="J7389">
        <v>4</v>
      </c>
      <c r="K7389" t="s">
        <v>25076</v>
      </c>
      <c r="L7389" t="s">
        <v>25077</v>
      </c>
    </row>
    <row r="7390" spans="1:17" x14ac:dyDescent="0.3">
      <c r="A7390" t="s">
        <v>25055</v>
      </c>
      <c r="B7390" t="s">
        <v>25056</v>
      </c>
      <c r="C7390" t="s">
        <v>14</v>
      </c>
      <c r="D7390">
        <v>39.955477100000003</v>
      </c>
      <c r="E7390">
        <v>-75.157298699999998</v>
      </c>
      <c r="F7390" t="s">
        <v>25057</v>
      </c>
      <c r="G7390">
        <v>231</v>
      </c>
      <c r="H7390">
        <v>4</v>
      </c>
      <c r="I7390" t="s">
        <v>25078</v>
      </c>
      <c r="J7390">
        <v>2</v>
      </c>
      <c r="K7390" t="s">
        <v>25079</v>
      </c>
      <c r="L7390" t="s">
        <v>25080</v>
      </c>
      <c r="M7390" t="s">
        <v>25081</v>
      </c>
      <c r="N7390" t="s">
        <v>25082</v>
      </c>
      <c r="O7390" t="s">
        <v>25083</v>
      </c>
      <c r="P7390" t="s">
        <v>25084</v>
      </c>
      <c r="Q7390" t="s">
        <v>25085</v>
      </c>
    </row>
    <row r="7391" spans="1:17" x14ac:dyDescent="0.3">
      <c r="A7391" t="s">
        <v>25055</v>
      </c>
      <c r="B7391" t="s">
        <v>25056</v>
      </c>
      <c r="C7391" t="s">
        <v>14</v>
      </c>
      <c r="D7391">
        <v>39.955477100000003</v>
      </c>
      <c r="E7391">
        <v>-75.157298699999998</v>
      </c>
      <c r="F7391" t="s">
        <v>25057</v>
      </c>
      <c r="G7391">
        <v>231</v>
      </c>
      <c r="H7391">
        <v>4</v>
      </c>
      <c r="I7391" t="s">
        <v>25086</v>
      </c>
      <c r="J7391">
        <v>4</v>
      </c>
      <c r="L7391" t="s">
        <v>25087</v>
      </c>
    </row>
    <row r="7392" spans="1:17" x14ac:dyDescent="0.3">
      <c r="A7392" t="s">
        <v>25055</v>
      </c>
      <c r="B7392" t="s">
        <v>25056</v>
      </c>
      <c r="C7392" t="s">
        <v>14</v>
      </c>
      <c r="D7392">
        <v>39.955477100000003</v>
      </c>
      <c r="E7392">
        <v>-75.157298699999998</v>
      </c>
      <c r="F7392" t="s">
        <v>25057</v>
      </c>
      <c r="G7392">
        <v>231</v>
      </c>
      <c r="H7392">
        <v>4</v>
      </c>
      <c r="I7392" t="s">
        <v>25088</v>
      </c>
      <c r="J7392">
        <v>5</v>
      </c>
      <c r="K7392" t="s">
        <v>25089</v>
      </c>
      <c r="L7392" t="s">
        <v>25090</v>
      </c>
    </row>
    <row r="7393" spans="1:22" x14ac:dyDescent="0.3">
      <c r="A7393" t="s">
        <v>25091</v>
      </c>
      <c r="B7393" t="s">
        <v>25092</v>
      </c>
      <c r="C7393" t="s">
        <v>14</v>
      </c>
      <c r="D7393">
        <v>39.948464894799997</v>
      </c>
      <c r="E7393">
        <v>-75.165805300000002</v>
      </c>
      <c r="F7393" t="s">
        <v>25093</v>
      </c>
      <c r="G7393">
        <v>230</v>
      </c>
      <c r="H7393">
        <v>4</v>
      </c>
      <c r="I7393" t="s">
        <v>25094</v>
      </c>
      <c r="J7393">
        <v>4</v>
      </c>
      <c r="K7393" t="s">
        <v>25095</v>
      </c>
      <c r="L7393" t="s">
        <v>25096</v>
      </c>
    </row>
    <row r="7394" spans="1:22" x14ac:dyDescent="0.3">
      <c r="A7394" t="s">
        <v>25091</v>
      </c>
      <c r="B7394" t="s">
        <v>25092</v>
      </c>
      <c r="C7394" t="s">
        <v>14</v>
      </c>
      <c r="D7394">
        <v>39.948464894799997</v>
      </c>
      <c r="E7394">
        <v>-75.165805300000002</v>
      </c>
      <c r="F7394" t="s">
        <v>25093</v>
      </c>
      <c r="G7394">
        <v>230</v>
      </c>
      <c r="H7394">
        <v>4</v>
      </c>
      <c r="I7394" t="s">
        <v>25097</v>
      </c>
      <c r="J7394">
        <v>3</v>
      </c>
      <c r="K7394" t="s">
        <v>25098</v>
      </c>
      <c r="L7394" t="s">
        <v>25099</v>
      </c>
      <c r="M7394" t="s">
        <v>25100</v>
      </c>
      <c r="N7394" t="s">
        <v>25101</v>
      </c>
      <c r="O7394" t="s">
        <v>18961</v>
      </c>
      <c r="P7394" t="s">
        <v>25102</v>
      </c>
      <c r="Q7394" t="s">
        <v>25103</v>
      </c>
      <c r="R7394" t="s">
        <v>25104</v>
      </c>
      <c r="S7394" t="s">
        <v>25105</v>
      </c>
      <c r="T7394" t="s">
        <v>25106</v>
      </c>
      <c r="U7394" t="s">
        <v>25107</v>
      </c>
      <c r="V7394" t="s">
        <v>8306</v>
      </c>
    </row>
    <row r="7395" spans="1:22" x14ac:dyDescent="0.3">
      <c r="A7395" t="s">
        <v>25091</v>
      </c>
      <c r="B7395" t="s">
        <v>25092</v>
      </c>
      <c r="C7395" t="s">
        <v>14</v>
      </c>
      <c r="D7395">
        <v>39.948464894799997</v>
      </c>
      <c r="E7395">
        <v>-75.165805300000002</v>
      </c>
      <c r="F7395" t="s">
        <v>25093</v>
      </c>
      <c r="G7395">
        <v>230</v>
      </c>
      <c r="H7395">
        <v>4</v>
      </c>
      <c r="I7395" t="s">
        <v>25108</v>
      </c>
      <c r="J7395">
        <v>4</v>
      </c>
      <c r="L7395" t="s">
        <v>25109</v>
      </c>
    </row>
    <row r="7396" spans="1:22" x14ac:dyDescent="0.3">
      <c r="A7396" t="s">
        <v>25091</v>
      </c>
      <c r="B7396" t="s">
        <v>25092</v>
      </c>
      <c r="C7396" t="s">
        <v>14</v>
      </c>
      <c r="D7396">
        <v>39.948464894799997</v>
      </c>
      <c r="E7396">
        <v>-75.165805300000002</v>
      </c>
      <c r="F7396" t="s">
        <v>25093</v>
      </c>
      <c r="G7396">
        <v>230</v>
      </c>
      <c r="H7396">
        <v>4</v>
      </c>
      <c r="I7396" t="s">
        <v>25110</v>
      </c>
      <c r="J7396">
        <v>5</v>
      </c>
      <c r="K7396" t="s">
        <v>25111</v>
      </c>
      <c r="L7396" t="s">
        <v>25112</v>
      </c>
    </row>
    <row r="7397" spans="1:22" x14ac:dyDescent="0.3">
      <c r="A7397" t="s">
        <v>25091</v>
      </c>
      <c r="B7397" t="s">
        <v>25092</v>
      </c>
      <c r="C7397" t="s">
        <v>14</v>
      </c>
      <c r="D7397">
        <v>39.948464894799997</v>
      </c>
      <c r="E7397">
        <v>-75.165805300000002</v>
      </c>
      <c r="F7397" t="s">
        <v>25093</v>
      </c>
      <c r="G7397">
        <v>230</v>
      </c>
      <c r="H7397">
        <v>4</v>
      </c>
      <c r="I7397" t="s">
        <v>25113</v>
      </c>
      <c r="J7397">
        <v>5</v>
      </c>
      <c r="K7397" t="s">
        <v>25114</v>
      </c>
      <c r="L7397" t="e">
        <f>-dcWUGQY6uDGQ_FHRySDeQ</f>
        <v>#NAME?</v>
      </c>
    </row>
    <row r="7398" spans="1:22" x14ac:dyDescent="0.3">
      <c r="A7398" t="s">
        <v>25091</v>
      </c>
      <c r="B7398" t="s">
        <v>25092</v>
      </c>
      <c r="C7398" t="s">
        <v>14</v>
      </c>
      <c r="D7398">
        <v>39.948464894799997</v>
      </c>
      <c r="E7398">
        <v>-75.165805300000002</v>
      </c>
      <c r="F7398" t="s">
        <v>25093</v>
      </c>
      <c r="G7398">
        <v>230</v>
      </c>
      <c r="H7398">
        <v>4</v>
      </c>
      <c r="I7398" t="s">
        <v>25115</v>
      </c>
      <c r="J7398">
        <v>5</v>
      </c>
      <c r="K7398" t="s">
        <v>25116</v>
      </c>
      <c r="L7398" t="s">
        <v>25117</v>
      </c>
    </row>
    <row r="7399" spans="1:22" x14ac:dyDescent="0.3">
      <c r="A7399" t="s">
        <v>25091</v>
      </c>
      <c r="B7399" t="s">
        <v>25092</v>
      </c>
      <c r="C7399" t="s">
        <v>14</v>
      </c>
      <c r="D7399">
        <v>39.948464894799997</v>
      </c>
      <c r="E7399">
        <v>-75.165805300000002</v>
      </c>
      <c r="F7399" t="s">
        <v>25093</v>
      </c>
      <c r="G7399">
        <v>230</v>
      </c>
      <c r="H7399">
        <v>4</v>
      </c>
      <c r="I7399" t="s">
        <v>25118</v>
      </c>
      <c r="J7399">
        <v>5</v>
      </c>
      <c r="K7399" t="s">
        <v>25119</v>
      </c>
      <c r="L7399" t="s">
        <v>25120</v>
      </c>
      <c r="M7399" t="s">
        <v>25121</v>
      </c>
      <c r="N7399" t="s">
        <v>25122</v>
      </c>
      <c r="O7399" t="s">
        <v>25123</v>
      </c>
      <c r="P7399" t="s">
        <v>25124</v>
      </c>
      <c r="Q7399" t="s">
        <v>21297</v>
      </c>
    </row>
    <row r="7400" spans="1:22" x14ac:dyDescent="0.3">
      <c r="A7400" t="s">
        <v>25091</v>
      </c>
      <c r="B7400" t="s">
        <v>25092</v>
      </c>
      <c r="C7400" t="s">
        <v>14</v>
      </c>
      <c r="D7400">
        <v>39.948464894799997</v>
      </c>
      <c r="E7400">
        <v>-75.165805300000002</v>
      </c>
      <c r="F7400" t="s">
        <v>25093</v>
      </c>
      <c r="G7400">
        <v>230</v>
      </c>
      <c r="H7400">
        <v>4</v>
      </c>
      <c r="I7400" t="s">
        <v>25125</v>
      </c>
      <c r="J7400">
        <v>4</v>
      </c>
      <c r="K7400" t="s">
        <v>25126</v>
      </c>
      <c r="L7400" t="s">
        <v>25127</v>
      </c>
    </row>
    <row r="7401" spans="1:22" x14ac:dyDescent="0.3">
      <c r="A7401" t="s">
        <v>25091</v>
      </c>
      <c r="B7401" t="s">
        <v>25092</v>
      </c>
      <c r="C7401" t="s">
        <v>14</v>
      </c>
      <c r="D7401">
        <v>39.948464894799997</v>
      </c>
      <c r="E7401">
        <v>-75.165805300000002</v>
      </c>
      <c r="F7401" t="s">
        <v>25093</v>
      </c>
      <c r="G7401">
        <v>230</v>
      </c>
      <c r="H7401">
        <v>4</v>
      </c>
      <c r="I7401" t="s">
        <v>25128</v>
      </c>
      <c r="J7401">
        <v>1</v>
      </c>
      <c r="K7401" t="s">
        <v>25129</v>
      </c>
      <c r="L7401" t="s">
        <v>25130</v>
      </c>
    </row>
    <row r="7402" spans="1:22" x14ac:dyDescent="0.3">
      <c r="A7402" t="s">
        <v>25091</v>
      </c>
      <c r="B7402" t="s">
        <v>25092</v>
      </c>
      <c r="C7402" t="s">
        <v>14</v>
      </c>
      <c r="D7402">
        <v>39.948464894799997</v>
      </c>
      <c r="E7402">
        <v>-75.165805300000002</v>
      </c>
      <c r="F7402" t="s">
        <v>25093</v>
      </c>
      <c r="G7402">
        <v>230</v>
      </c>
      <c r="H7402">
        <v>4</v>
      </c>
      <c r="I7402" t="s">
        <v>25131</v>
      </c>
      <c r="J7402">
        <v>4</v>
      </c>
      <c r="L7402" t="s">
        <v>16192</v>
      </c>
    </row>
    <row r="7403" spans="1:22" x14ac:dyDescent="0.3">
      <c r="A7403" t="s">
        <v>25132</v>
      </c>
      <c r="B7403" t="s">
        <v>25133</v>
      </c>
      <c r="C7403" t="s">
        <v>14</v>
      </c>
      <c r="D7403">
        <v>39.969154799999998</v>
      </c>
      <c r="E7403">
        <v>-75.179783900000004</v>
      </c>
      <c r="F7403" t="s">
        <v>25134</v>
      </c>
      <c r="G7403">
        <v>230</v>
      </c>
      <c r="H7403">
        <v>4.5</v>
      </c>
      <c r="I7403" t="s">
        <v>25135</v>
      </c>
      <c r="J7403">
        <v>4</v>
      </c>
      <c r="K7403" t="s">
        <v>25136</v>
      </c>
      <c r="L7403" t="s">
        <v>25137</v>
      </c>
    </row>
    <row r="7404" spans="1:22" x14ac:dyDescent="0.3">
      <c r="A7404" t="s">
        <v>25132</v>
      </c>
      <c r="B7404" t="s">
        <v>25133</v>
      </c>
      <c r="C7404" t="s">
        <v>14</v>
      </c>
      <c r="D7404">
        <v>39.969154799999998</v>
      </c>
      <c r="E7404">
        <v>-75.179783900000004</v>
      </c>
      <c r="F7404" t="s">
        <v>25134</v>
      </c>
      <c r="G7404">
        <v>230</v>
      </c>
      <c r="H7404">
        <v>4.5</v>
      </c>
      <c r="I7404" t="s">
        <v>25138</v>
      </c>
      <c r="J7404">
        <v>4</v>
      </c>
      <c r="K7404" t="s">
        <v>25139</v>
      </c>
      <c r="L7404" t="s">
        <v>25140</v>
      </c>
    </row>
    <row r="7405" spans="1:22" x14ac:dyDescent="0.3">
      <c r="A7405" t="s">
        <v>25132</v>
      </c>
      <c r="B7405" t="s">
        <v>25133</v>
      </c>
      <c r="C7405" t="s">
        <v>14</v>
      </c>
      <c r="D7405">
        <v>39.969154799999998</v>
      </c>
      <c r="E7405">
        <v>-75.179783900000004</v>
      </c>
      <c r="F7405" t="s">
        <v>25134</v>
      </c>
      <c r="G7405">
        <v>230</v>
      </c>
      <c r="H7405">
        <v>4.5</v>
      </c>
      <c r="I7405" t="s">
        <v>25141</v>
      </c>
      <c r="J7405">
        <v>2</v>
      </c>
      <c r="K7405" t="s">
        <v>25142</v>
      </c>
      <c r="L7405" t="s">
        <v>5111</v>
      </c>
    </row>
    <row r="7406" spans="1:22" x14ac:dyDescent="0.3">
      <c r="A7406" t="s">
        <v>25132</v>
      </c>
      <c r="B7406" t="s">
        <v>25133</v>
      </c>
      <c r="C7406" t="s">
        <v>14</v>
      </c>
      <c r="D7406">
        <v>39.969154799999998</v>
      </c>
      <c r="E7406">
        <v>-75.179783900000004</v>
      </c>
      <c r="F7406" t="s">
        <v>25134</v>
      </c>
      <c r="G7406">
        <v>230</v>
      </c>
      <c r="H7406">
        <v>4.5</v>
      </c>
      <c r="I7406" t="s">
        <v>25143</v>
      </c>
      <c r="J7406">
        <v>4</v>
      </c>
      <c r="K7406" t="s">
        <v>25144</v>
      </c>
      <c r="L7406" t="s">
        <v>25145</v>
      </c>
    </row>
    <row r="7407" spans="1:22" x14ac:dyDescent="0.3">
      <c r="A7407" t="s">
        <v>25132</v>
      </c>
      <c r="B7407" t="s">
        <v>25133</v>
      </c>
      <c r="C7407" t="s">
        <v>14</v>
      </c>
      <c r="D7407">
        <v>39.969154799999998</v>
      </c>
      <c r="E7407">
        <v>-75.179783900000004</v>
      </c>
      <c r="F7407" t="s">
        <v>25134</v>
      </c>
      <c r="G7407">
        <v>230</v>
      </c>
      <c r="H7407">
        <v>4.5</v>
      </c>
      <c r="I7407" t="s">
        <v>25146</v>
      </c>
      <c r="J7407">
        <v>1</v>
      </c>
      <c r="K7407" t="s">
        <v>25147</v>
      </c>
      <c r="L7407" t="s">
        <v>25148</v>
      </c>
    </row>
    <row r="7408" spans="1:22" x14ac:dyDescent="0.3">
      <c r="A7408" t="s">
        <v>25132</v>
      </c>
      <c r="B7408" t="s">
        <v>25133</v>
      </c>
      <c r="C7408" t="s">
        <v>14</v>
      </c>
      <c r="D7408">
        <v>39.969154799999998</v>
      </c>
      <c r="E7408">
        <v>-75.179783900000004</v>
      </c>
      <c r="F7408" t="s">
        <v>25134</v>
      </c>
      <c r="G7408">
        <v>230</v>
      </c>
      <c r="H7408">
        <v>4.5</v>
      </c>
      <c r="I7408" t="s">
        <v>25149</v>
      </c>
      <c r="J7408">
        <v>4</v>
      </c>
      <c r="K7408" t="s">
        <v>25150</v>
      </c>
      <c r="L7408" t="s">
        <v>25151</v>
      </c>
    </row>
    <row r="7409" spans="1:39" x14ac:dyDescent="0.3">
      <c r="A7409" t="s">
        <v>25132</v>
      </c>
      <c r="B7409" t="s">
        <v>25133</v>
      </c>
      <c r="C7409" t="s">
        <v>14</v>
      </c>
      <c r="D7409">
        <v>39.969154799999998</v>
      </c>
      <c r="E7409">
        <v>-75.179783900000004</v>
      </c>
      <c r="F7409" t="s">
        <v>25134</v>
      </c>
      <c r="G7409">
        <v>230</v>
      </c>
      <c r="H7409">
        <v>4.5</v>
      </c>
      <c r="I7409" t="s">
        <v>25152</v>
      </c>
      <c r="J7409">
        <v>5</v>
      </c>
      <c r="K7409" t="s">
        <v>25153</v>
      </c>
      <c r="L7409" t="s">
        <v>25154</v>
      </c>
    </row>
    <row r="7410" spans="1:39" x14ac:dyDescent="0.3">
      <c r="A7410" t="s">
        <v>25132</v>
      </c>
      <c r="B7410" t="s">
        <v>25133</v>
      </c>
      <c r="C7410" t="s">
        <v>14</v>
      </c>
      <c r="D7410">
        <v>39.969154799999998</v>
      </c>
      <c r="E7410">
        <v>-75.179783900000004</v>
      </c>
      <c r="F7410" t="s">
        <v>25134</v>
      </c>
      <c r="G7410">
        <v>230</v>
      </c>
      <c r="H7410">
        <v>4.5</v>
      </c>
      <c r="I7410" t="s">
        <v>25155</v>
      </c>
      <c r="J7410">
        <v>5</v>
      </c>
      <c r="K7410" t="s">
        <v>25156</v>
      </c>
      <c r="L7410" t="s">
        <v>1213</v>
      </c>
    </row>
    <row r="7411" spans="1:39" x14ac:dyDescent="0.3">
      <c r="A7411" t="s">
        <v>25132</v>
      </c>
      <c r="B7411" t="s">
        <v>25133</v>
      </c>
      <c r="C7411" t="s">
        <v>14</v>
      </c>
      <c r="D7411">
        <v>39.969154799999998</v>
      </c>
      <c r="E7411">
        <v>-75.179783900000004</v>
      </c>
      <c r="F7411" t="s">
        <v>25134</v>
      </c>
      <c r="G7411">
        <v>230</v>
      </c>
      <c r="H7411">
        <v>4.5</v>
      </c>
      <c r="I7411" t="s">
        <v>25157</v>
      </c>
      <c r="J7411">
        <v>5</v>
      </c>
      <c r="L7411" t="s">
        <v>25158</v>
      </c>
    </row>
    <row r="7412" spans="1:39" x14ac:dyDescent="0.3">
      <c r="A7412" t="s">
        <v>25132</v>
      </c>
      <c r="B7412" t="s">
        <v>25133</v>
      </c>
      <c r="C7412" t="s">
        <v>14</v>
      </c>
      <c r="D7412">
        <v>39.969154799999998</v>
      </c>
      <c r="E7412">
        <v>-75.179783900000004</v>
      </c>
      <c r="F7412" t="s">
        <v>25134</v>
      </c>
      <c r="G7412">
        <v>230</v>
      </c>
      <c r="H7412">
        <v>4.5</v>
      </c>
      <c r="I7412" t="s">
        <v>25159</v>
      </c>
      <c r="J7412">
        <v>5</v>
      </c>
      <c r="K7412" t="s">
        <v>25160</v>
      </c>
      <c r="L7412" t="s">
        <v>25161</v>
      </c>
    </row>
    <row r="7413" spans="1:39" x14ac:dyDescent="0.3">
      <c r="A7413" t="s">
        <v>25162</v>
      </c>
      <c r="B7413" t="s">
        <v>25163</v>
      </c>
      <c r="C7413" t="s">
        <v>14</v>
      </c>
      <c r="D7413">
        <v>39.960380000000001</v>
      </c>
      <c r="E7413">
        <v>-75.169349999999994</v>
      </c>
      <c r="F7413" t="s">
        <v>25164</v>
      </c>
      <c r="G7413">
        <v>230</v>
      </c>
      <c r="H7413">
        <v>3.5</v>
      </c>
      <c r="I7413" t="s">
        <v>25165</v>
      </c>
      <c r="J7413">
        <v>1</v>
      </c>
      <c r="K7413" t="s">
        <v>25166</v>
      </c>
      <c r="L7413" t="s">
        <v>25167</v>
      </c>
    </row>
    <row r="7414" spans="1:39" x14ac:dyDescent="0.3">
      <c r="A7414" t="s">
        <v>25162</v>
      </c>
      <c r="B7414" t="s">
        <v>25163</v>
      </c>
      <c r="C7414" t="s">
        <v>14</v>
      </c>
      <c r="D7414">
        <v>39.960380000000001</v>
      </c>
      <c r="E7414">
        <v>-75.169349999999994</v>
      </c>
      <c r="F7414" t="s">
        <v>25164</v>
      </c>
      <c r="G7414">
        <v>230</v>
      </c>
      <c r="H7414">
        <v>3.5</v>
      </c>
      <c r="I7414" t="s">
        <v>25168</v>
      </c>
      <c r="J7414">
        <v>5</v>
      </c>
      <c r="K7414" t="s">
        <v>25169</v>
      </c>
      <c r="L7414" t="s">
        <v>25170</v>
      </c>
    </row>
    <row r="7415" spans="1:39" x14ac:dyDescent="0.3">
      <c r="A7415" t="s">
        <v>25162</v>
      </c>
      <c r="B7415" t="s">
        <v>25163</v>
      </c>
      <c r="C7415" t="s">
        <v>14</v>
      </c>
      <c r="D7415">
        <v>39.960380000000001</v>
      </c>
      <c r="E7415">
        <v>-75.169349999999994</v>
      </c>
      <c r="F7415" t="s">
        <v>25164</v>
      </c>
      <c r="G7415">
        <v>230</v>
      </c>
      <c r="H7415">
        <v>3.5</v>
      </c>
      <c r="I7415" t="s">
        <v>25171</v>
      </c>
      <c r="J7415">
        <v>5</v>
      </c>
      <c r="K7415" t="s">
        <v>25172</v>
      </c>
      <c r="L7415" t="s">
        <v>25173</v>
      </c>
    </row>
    <row r="7416" spans="1:39" x14ac:dyDescent="0.3">
      <c r="A7416" t="s">
        <v>25162</v>
      </c>
      <c r="B7416" t="s">
        <v>25163</v>
      </c>
      <c r="C7416" t="s">
        <v>14</v>
      </c>
      <c r="D7416">
        <v>39.960380000000001</v>
      </c>
      <c r="E7416">
        <v>-75.169349999999994</v>
      </c>
      <c r="F7416" t="s">
        <v>25164</v>
      </c>
      <c r="G7416">
        <v>230</v>
      </c>
      <c r="H7416">
        <v>3.5</v>
      </c>
      <c r="I7416" t="s">
        <v>25174</v>
      </c>
      <c r="J7416">
        <v>4</v>
      </c>
      <c r="K7416" t="s">
        <v>25175</v>
      </c>
      <c r="L7416" t="s">
        <v>8216</v>
      </c>
    </row>
    <row r="7417" spans="1:39" x14ac:dyDescent="0.3">
      <c r="A7417" t="s">
        <v>25162</v>
      </c>
      <c r="B7417" t="s">
        <v>25163</v>
      </c>
      <c r="C7417" t="s">
        <v>14</v>
      </c>
      <c r="D7417">
        <v>39.960380000000001</v>
      </c>
      <c r="E7417">
        <v>-75.169349999999994</v>
      </c>
      <c r="F7417" t="s">
        <v>25164</v>
      </c>
      <c r="G7417">
        <v>230</v>
      </c>
      <c r="H7417">
        <v>3.5</v>
      </c>
      <c r="I7417" t="s">
        <v>25176</v>
      </c>
      <c r="J7417">
        <v>4</v>
      </c>
      <c r="K7417" t="s">
        <v>25177</v>
      </c>
      <c r="L7417" t="s">
        <v>8216</v>
      </c>
    </row>
    <row r="7418" spans="1:39" x14ac:dyDescent="0.3">
      <c r="A7418" t="s">
        <v>25162</v>
      </c>
      <c r="B7418" t="s">
        <v>25163</v>
      </c>
      <c r="C7418" t="s">
        <v>14</v>
      </c>
      <c r="D7418">
        <v>39.960380000000001</v>
      </c>
      <c r="E7418">
        <v>-75.169349999999994</v>
      </c>
      <c r="F7418" t="s">
        <v>25164</v>
      </c>
      <c r="G7418">
        <v>230</v>
      </c>
      <c r="H7418">
        <v>3.5</v>
      </c>
      <c r="I7418" t="s">
        <v>25178</v>
      </c>
      <c r="J7418">
        <v>5</v>
      </c>
      <c r="K7418" t="s">
        <v>25179</v>
      </c>
      <c r="L7418" t="s">
        <v>11163</v>
      </c>
    </row>
    <row r="7419" spans="1:39" x14ac:dyDescent="0.3">
      <c r="A7419" t="s">
        <v>25162</v>
      </c>
      <c r="B7419" t="s">
        <v>25163</v>
      </c>
      <c r="C7419" t="s">
        <v>14</v>
      </c>
      <c r="D7419">
        <v>39.960380000000001</v>
      </c>
      <c r="E7419">
        <v>-75.169349999999994</v>
      </c>
      <c r="F7419" t="s">
        <v>25164</v>
      </c>
      <c r="G7419">
        <v>230</v>
      </c>
      <c r="H7419">
        <v>3.5</v>
      </c>
      <c r="I7419" t="s">
        <v>25180</v>
      </c>
      <c r="J7419">
        <v>4</v>
      </c>
      <c r="K7419" t="s">
        <v>25181</v>
      </c>
      <c r="L7419" t="s">
        <v>25182</v>
      </c>
    </row>
    <row r="7420" spans="1:39" x14ac:dyDescent="0.3">
      <c r="A7420" t="s">
        <v>25162</v>
      </c>
      <c r="B7420" t="s">
        <v>25163</v>
      </c>
      <c r="C7420" t="s">
        <v>14</v>
      </c>
      <c r="D7420">
        <v>39.960380000000001</v>
      </c>
      <c r="E7420">
        <v>-75.169349999999994</v>
      </c>
      <c r="F7420" t="s">
        <v>25164</v>
      </c>
      <c r="G7420">
        <v>230</v>
      </c>
      <c r="H7420">
        <v>3.5</v>
      </c>
      <c r="I7420" t="s">
        <v>25183</v>
      </c>
      <c r="J7420">
        <v>2</v>
      </c>
      <c r="K7420" t="s">
        <v>25184</v>
      </c>
      <c r="L7420" t="s">
        <v>262</v>
      </c>
    </row>
    <row r="7421" spans="1:39" x14ac:dyDescent="0.3">
      <c r="A7421" t="s">
        <v>25162</v>
      </c>
      <c r="B7421" t="s">
        <v>25163</v>
      </c>
      <c r="C7421" t="s">
        <v>14</v>
      </c>
      <c r="D7421">
        <v>39.960380000000001</v>
      </c>
      <c r="E7421">
        <v>-75.169349999999994</v>
      </c>
      <c r="F7421" t="s">
        <v>25164</v>
      </c>
      <c r="G7421">
        <v>230</v>
      </c>
      <c r="H7421">
        <v>3.5</v>
      </c>
      <c r="I7421" t="s">
        <v>25185</v>
      </c>
      <c r="J7421">
        <v>3</v>
      </c>
      <c r="K7421" t="s">
        <v>25186</v>
      </c>
      <c r="L7421" t="s">
        <v>10162</v>
      </c>
    </row>
    <row r="7422" spans="1:39" x14ac:dyDescent="0.3">
      <c r="A7422" t="s">
        <v>25162</v>
      </c>
      <c r="B7422" t="s">
        <v>25163</v>
      </c>
      <c r="C7422" t="s">
        <v>14</v>
      </c>
      <c r="D7422">
        <v>39.960380000000001</v>
      </c>
      <c r="E7422">
        <v>-75.169349999999994</v>
      </c>
      <c r="F7422" t="s">
        <v>25164</v>
      </c>
      <c r="G7422">
        <v>230</v>
      </c>
      <c r="H7422">
        <v>3.5</v>
      </c>
      <c r="I7422" t="s">
        <v>25187</v>
      </c>
      <c r="J7422">
        <v>2</v>
      </c>
      <c r="K7422" t="s">
        <v>25188</v>
      </c>
      <c r="L7422" t="s">
        <v>25189</v>
      </c>
    </row>
    <row r="7423" spans="1:39" x14ac:dyDescent="0.3">
      <c r="A7423" t="s">
        <v>25190</v>
      </c>
      <c r="B7423" t="s">
        <v>25191</v>
      </c>
      <c r="C7423" t="s">
        <v>14</v>
      </c>
      <c r="D7423">
        <v>39.954917999999999</v>
      </c>
      <c r="E7423">
        <v>-75.156143999999998</v>
      </c>
      <c r="F7423" t="s">
        <v>25192</v>
      </c>
      <c r="G7423">
        <v>230</v>
      </c>
      <c r="H7423">
        <v>3.5</v>
      </c>
      <c r="I7423" t="s">
        <v>25193</v>
      </c>
      <c r="J7423">
        <v>4</v>
      </c>
      <c r="K7423" t="s">
        <v>25194</v>
      </c>
      <c r="L7423" t="s">
        <v>25195</v>
      </c>
      <c r="M7423" t="s">
        <v>25196</v>
      </c>
      <c r="N7423" t="s">
        <v>25197</v>
      </c>
      <c r="O7423" t="s">
        <v>25198</v>
      </c>
      <c r="P7423" t="s">
        <v>25199</v>
      </c>
      <c r="Q7423" t="s">
        <v>25200</v>
      </c>
      <c r="R7423" t="s">
        <v>25201</v>
      </c>
      <c r="S7423" t="s">
        <v>25202</v>
      </c>
      <c r="T7423" t="s">
        <v>25203</v>
      </c>
      <c r="U7423" t="s">
        <v>25204</v>
      </c>
      <c r="V7423" t="s">
        <v>25205</v>
      </c>
      <c r="W7423" t="s">
        <v>25206</v>
      </c>
      <c r="X7423" t="s">
        <v>25207</v>
      </c>
      <c r="Y7423" t="s">
        <v>25208</v>
      </c>
      <c r="Z7423" t="s">
        <v>25209</v>
      </c>
      <c r="AA7423" t="s">
        <v>25210</v>
      </c>
      <c r="AB7423" t="s">
        <v>25211</v>
      </c>
      <c r="AC7423" t="s">
        <v>25212</v>
      </c>
      <c r="AD7423" t="s">
        <v>25213</v>
      </c>
      <c r="AE7423" t="s">
        <v>25214</v>
      </c>
      <c r="AF7423" t="s">
        <v>25215</v>
      </c>
      <c r="AG7423" t="s">
        <v>25216</v>
      </c>
      <c r="AH7423" t="s">
        <v>25217</v>
      </c>
      <c r="AI7423" t="s">
        <v>25218</v>
      </c>
      <c r="AJ7423" t="s">
        <v>25219</v>
      </c>
      <c r="AK7423" t="s">
        <v>25220</v>
      </c>
      <c r="AL7423" t="s">
        <v>25221</v>
      </c>
      <c r="AM7423" t="s">
        <v>25222</v>
      </c>
    </row>
    <row r="7424" spans="1:39" x14ac:dyDescent="0.3">
      <c r="A7424" t="s">
        <v>25190</v>
      </c>
      <c r="B7424" t="s">
        <v>25191</v>
      </c>
      <c r="C7424" t="s">
        <v>14</v>
      </c>
      <c r="D7424">
        <v>39.954917999999999</v>
      </c>
      <c r="E7424">
        <v>-75.156143999999998</v>
      </c>
      <c r="F7424" t="s">
        <v>25192</v>
      </c>
      <c r="G7424">
        <v>230</v>
      </c>
      <c r="H7424">
        <v>3.5</v>
      </c>
      <c r="I7424" t="s">
        <v>25223</v>
      </c>
      <c r="J7424">
        <v>3</v>
      </c>
      <c r="K7424" t="s">
        <v>25224</v>
      </c>
      <c r="L7424" t="s">
        <v>25225</v>
      </c>
    </row>
    <row r="7425" spans="1:13" x14ac:dyDescent="0.3">
      <c r="A7425" t="s">
        <v>25190</v>
      </c>
      <c r="B7425" t="s">
        <v>25191</v>
      </c>
      <c r="C7425" t="s">
        <v>14</v>
      </c>
      <c r="D7425">
        <v>39.954917999999999</v>
      </c>
      <c r="E7425">
        <v>-75.156143999999998</v>
      </c>
      <c r="F7425" t="s">
        <v>25192</v>
      </c>
      <c r="G7425">
        <v>230</v>
      </c>
      <c r="H7425">
        <v>3.5</v>
      </c>
      <c r="I7425" t="s">
        <v>25226</v>
      </c>
      <c r="J7425">
        <v>3</v>
      </c>
      <c r="K7425" t="s">
        <v>25227</v>
      </c>
      <c r="L7425" t="s">
        <v>7186</v>
      </c>
    </row>
    <row r="7426" spans="1:13" x14ac:dyDescent="0.3">
      <c r="A7426" t="s">
        <v>25190</v>
      </c>
      <c r="B7426" t="s">
        <v>25191</v>
      </c>
      <c r="C7426" t="s">
        <v>14</v>
      </c>
      <c r="D7426">
        <v>39.954917999999999</v>
      </c>
      <c r="E7426">
        <v>-75.156143999999998</v>
      </c>
      <c r="F7426" t="s">
        <v>25192</v>
      </c>
      <c r="G7426">
        <v>230</v>
      </c>
      <c r="H7426">
        <v>3.5</v>
      </c>
      <c r="I7426" t="s">
        <v>25228</v>
      </c>
      <c r="J7426">
        <v>3</v>
      </c>
      <c r="L7426" t="s">
        <v>24282</v>
      </c>
    </row>
    <row r="7427" spans="1:13" x14ac:dyDescent="0.3">
      <c r="A7427" t="s">
        <v>25190</v>
      </c>
      <c r="B7427" t="s">
        <v>25191</v>
      </c>
      <c r="C7427" t="s">
        <v>14</v>
      </c>
      <c r="D7427">
        <v>39.954917999999999</v>
      </c>
      <c r="E7427">
        <v>-75.156143999999998</v>
      </c>
      <c r="F7427" t="s">
        <v>25192</v>
      </c>
      <c r="G7427">
        <v>230</v>
      </c>
      <c r="H7427">
        <v>3.5</v>
      </c>
      <c r="I7427" t="s">
        <v>25229</v>
      </c>
      <c r="J7427">
        <v>5</v>
      </c>
      <c r="K7427" t="s">
        <v>25230</v>
      </c>
      <c r="L7427" t="s">
        <v>25231</v>
      </c>
    </row>
    <row r="7428" spans="1:13" x14ac:dyDescent="0.3">
      <c r="A7428" t="s">
        <v>25190</v>
      </c>
      <c r="B7428" t="s">
        <v>25191</v>
      </c>
      <c r="C7428" t="s">
        <v>14</v>
      </c>
      <c r="D7428">
        <v>39.954917999999999</v>
      </c>
      <c r="E7428">
        <v>-75.156143999999998</v>
      </c>
      <c r="F7428" t="s">
        <v>25192</v>
      </c>
      <c r="G7428">
        <v>230</v>
      </c>
      <c r="H7428">
        <v>3.5</v>
      </c>
      <c r="I7428" t="s">
        <v>25232</v>
      </c>
      <c r="J7428">
        <v>4</v>
      </c>
      <c r="K7428" t="s">
        <v>25233</v>
      </c>
      <c r="L7428" t="s">
        <v>5628</v>
      </c>
    </row>
    <row r="7429" spans="1:13" x14ac:dyDescent="0.3">
      <c r="A7429" t="s">
        <v>25190</v>
      </c>
      <c r="B7429" t="s">
        <v>25191</v>
      </c>
      <c r="C7429" t="s">
        <v>14</v>
      </c>
      <c r="D7429">
        <v>39.954917999999999</v>
      </c>
      <c r="E7429">
        <v>-75.156143999999998</v>
      </c>
      <c r="F7429" t="s">
        <v>25192</v>
      </c>
      <c r="G7429">
        <v>230</v>
      </c>
      <c r="H7429">
        <v>3.5</v>
      </c>
      <c r="I7429" t="s">
        <v>25234</v>
      </c>
      <c r="J7429">
        <v>3</v>
      </c>
      <c r="K7429" t="s">
        <v>25235</v>
      </c>
      <c r="L7429" t="s">
        <v>25236</v>
      </c>
    </row>
    <row r="7430" spans="1:13" x14ac:dyDescent="0.3">
      <c r="A7430" t="s">
        <v>25190</v>
      </c>
      <c r="B7430" t="s">
        <v>25191</v>
      </c>
      <c r="C7430" t="s">
        <v>14</v>
      </c>
      <c r="D7430">
        <v>39.954917999999999</v>
      </c>
      <c r="E7430">
        <v>-75.156143999999998</v>
      </c>
      <c r="F7430" t="s">
        <v>25192</v>
      </c>
      <c r="G7430">
        <v>230</v>
      </c>
      <c r="H7430">
        <v>3.5</v>
      </c>
      <c r="I7430" t="s">
        <v>25237</v>
      </c>
      <c r="J7430">
        <v>3</v>
      </c>
      <c r="K7430" t="s">
        <v>25238</v>
      </c>
      <c r="L7430" t="s">
        <v>25239</v>
      </c>
      <c r="M7430" t="s">
        <v>10531</v>
      </c>
    </row>
    <row r="7431" spans="1:13" x14ac:dyDescent="0.3">
      <c r="A7431" t="s">
        <v>25190</v>
      </c>
      <c r="B7431" t="s">
        <v>25191</v>
      </c>
      <c r="C7431" t="s">
        <v>14</v>
      </c>
      <c r="D7431">
        <v>39.954917999999999</v>
      </c>
      <c r="E7431">
        <v>-75.156143999999998</v>
      </c>
      <c r="F7431" t="s">
        <v>25192</v>
      </c>
      <c r="G7431">
        <v>230</v>
      </c>
      <c r="H7431">
        <v>3.5</v>
      </c>
      <c r="I7431" t="s">
        <v>25240</v>
      </c>
      <c r="J7431">
        <v>5</v>
      </c>
      <c r="K7431" t="s">
        <v>25241</v>
      </c>
      <c r="L7431" t="s">
        <v>17403</v>
      </c>
    </row>
    <row r="7432" spans="1:13" x14ac:dyDescent="0.3">
      <c r="A7432" t="s">
        <v>25190</v>
      </c>
      <c r="B7432" t="s">
        <v>25191</v>
      </c>
      <c r="C7432" t="s">
        <v>14</v>
      </c>
      <c r="D7432">
        <v>39.954917999999999</v>
      </c>
      <c r="E7432">
        <v>-75.156143999999998</v>
      </c>
      <c r="F7432" t="s">
        <v>25192</v>
      </c>
      <c r="G7432">
        <v>230</v>
      </c>
      <c r="H7432">
        <v>3.5</v>
      </c>
      <c r="I7432" t="s">
        <v>25242</v>
      </c>
      <c r="J7432">
        <v>5</v>
      </c>
      <c r="K7432" t="s">
        <v>25243</v>
      </c>
      <c r="L7432" t="s">
        <v>25244</v>
      </c>
    </row>
    <row r="7433" spans="1:13" x14ac:dyDescent="0.3">
      <c r="A7433" t="s">
        <v>25245</v>
      </c>
      <c r="B7433" t="s">
        <v>25246</v>
      </c>
      <c r="C7433" t="s">
        <v>14</v>
      </c>
      <c r="D7433">
        <v>39.988169999999997</v>
      </c>
      <c r="E7433">
        <v>-75.128200000000007</v>
      </c>
      <c r="F7433" t="s">
        <v>25247</v>
      </c>
      <c r="G7433">
        <v>229</v>
      </c>
      <c r="H7433">
        <v>4</v>
      </c>
      <c r="I7433" t="s">
        <v>25248</v>
      </c>
      <c r="J7433">
        <v>4</v>
      </c>
      <c r="K7433" t="s">
        <v>25249</v>
      </c>
      <c r="L7433" t="s">
        <v>25250</v>
      </c>
    </row>
    <row r="7434" spans="1:13" x14ac:dyDescent="0.3">
      <c r="A7434" t="s">
        <v>25245</v>
      </c>
      <c r="B7434" t="s">
        <v>25246</v>
      </c>
      <c r="C7434" t="s">
        <v>14</v>
      </c>
      <c r="D7434">
        <v>39.988169999999997</v>
      </c>
      <c r="E7434">
        <v>-75.128200000000007</v>
      </c>
      <c r="F7434" t="s">
        <v>25247</v>
      </c>
      <c r="G7434">
        <v>229</v>
      </c>
      <c r="H7434">
        <v>4</v>
      </c>
      <c r="I7434" t="s">
        <v>25251</v>
      </c>
      <c r="J7434">
        <v>1</v>
      </c>
      <c r="K7434" t="s">
        <v>25252</v>
      </c>
      <c r="L7434" t="s">
        <v>25253</v>
      </c>
    </row>
    <row r="7435" spans="1:13" x14ac:dyDescent="0.3">
      <c r="A7435" t="s">
        <v>25245</v>
      </c>
      <c r="B7435" t="s">
        <v>25246</v>
      </c>
      <c r="C7435" t="s">
        <v>14</v>
      </c>
      <c r="D7435">
        <v>39.988169999999997</v>
      </c>
      <c r="E7435">
        <v>-75.128200000000007</v>
      </c>
      <c r="F7435" t="s">
        <v>25247</v>
      </c>
      <c r="G7435">
        <v>229</v>
      </c>
      <c r="H7435">
        <v>4</v>
      </c>
      <c r="I7435" t="s">
        <v>25254</v>
      </c>
      <c r="J7435">
        <v>5</v>
      </c>
      <c r="K7435" t="s">
        <v>25255</v>
      </c>
      <c r="L7435" t="s">
        <v>25256</v>
      </c>
    </row>
    <row r="7436" spans="1:13" x14ac:dyDescent="0.3">
      <c r="A7436" t="s">
        <v>25245</v>
      </c>
      <c r="B7436" t="s">
        <v>25246</v>
      </c>
      <c r="C7436" t="s">
        <v>14</v>
      </c>
      <c r="D7436">
        <v>39.988169999999997</v>
      </c>
      <c r="E7436">
        <v>-75.128200000000007</v>
      </c>
      <c r="F7436" t="s">
        <v>25247</v>
      </c>
      <c r="G7436">
        <v>229</v>
      </c>
      <c r="H7436">
        <v>4</v>
      </c>
      <c r="I7436" t="s">
        <v>25257</v>
      </c>
      <c r="J7436">
        <v>5</v>
      </c>
      <c r="K7436" t="s">
        <v>25258</v>
      </c>
      <c r="L7436" t="s">
        <v>25259</v>
      </c>
    </row>
    <row r="7437" spans="1:13" x14ac:dyDescent="0.3">
      <c r="A7437" t="s">
        <v>25245</v>
      </c>
      <c r="B7437" t="s">
        <v>25246</v>
      </c>
      <c r="C7437" t="s">
        <v>14</v>
      </c>
      <c r="D7437">
        <v>39.988169999999997</v>
      </c>
      <c r="E7437">
        <v>-75.128200000000007</v>
      </c>
      <c r="F7437" t="s">
        <v>25247</v>
      </c>
      <c r="G7437">
        <v>229</v>
      </c>
      <c r="H7437">
        <v>4</v>
      </c>
      <c r="I7437" t="s">
        <v>25260</v>
      </c>
      <c r="J7437">
        <v>5</v>
      </c>
      <c r="K7437" t="s">
        <v>25261</v>
      </c>
      <c r="L7437" t="s">
        <v>25262</v>
      </c>
    </row>
    <row r="7438" spans="1:13" x14ac:dyDescent="0.3">
      <c r="A7438" t="s">
        <v>25245</v>
      </c>
      <c r="B7438" t="s">
        <v>25246</v>
      </c>
      <c r="C7438" t="s">
        <v>14</v>
      </c>
      <c r="D7438">
        <v>39.988169999999997</v>
      </c>
      <c r="E7438">
        <v>-75.128200000000007</v>
      </c>
      <c r="F7438" t="s">
        <v>25247</v>
      </c>
      <c r="G7438">
        <v>229</v>
      </c>
      <c r="H7438">
        <v>4</v>
      </c>
      <c r="I7438" t="s">
        <v>25263</v>
      </c>
      <c r="J7438">
        <v>3</v>
      </c>
      <c r="L7438" t="s">
        <v>25264</v>
      </c>
    </row>
    <row r="7439" spans="1:13" x14ac:dyDescent="0.3">
      <c r="A7439" t="s">
        <v>25245</v>
      </c>
      <c r="B7439" t="s">
        <v>25246</v>
      </c>
      <c r="C7439" t="s">
        <v>14</v>
      </c>
      <c r="D7439">
        <v>39.988169999999997</v>
      </c>
      <c r="E7439">
        <v>-75.128200000000007</v>
      </c>
      <c r="F7439" t="s">
        <v>25247</v>
      </c>
      <c r="G7439">
        <v>229</v>
      </c>
      <c r="H7439">
        <v>4</v>
      </c>
      <c r="I7439" t="s">
        <v>25265</v>
      </c>
      <c r="J7439">
        <v>5</v>
      </c>
      <c r="K7439" t="s">
        <v>25266</v>
      </c>
      <c r="L7439" t="s">
        <v>25267</v>
      </c>
    </row>
    <row r="7440" spans="1:13" x14ac:dyDescent="0.3">
      <c r="A7440" t="s">
        <v>25245</v>
      </c>
      <c r="B7440" t="s">
        <v>25246</v>
      </c>
      <c r="C7440" t="s">
        <v>14</v>
      </c>
      <c r="D7440">
        <v>39.988169999999997</v>
      </c>
      <c r="E7440">
        <v>-75.128200000000007</v>
      </c>
      <c r="F7440" t="s">
        <v>25247</v>
      </c>
      <c r="G7440">
        <v>229</v>
      </c>
      <c r="H7440">
        <v>4</v>
      </c>
      <c r="I7440" t="s">
        <v>25268</v>
      </c>
      <c r="J7440">
        <v>4</v>
      </c>
      <c r="K7440" t="s">
        <v>25269</v>
      </c>
      <c r="L7440" t="s">
        <v>10038</v>
      </c>
    </row>
    <row r="7441" spans="1:17" x14ac:dyDescent="0.3">
      <c r="A7441" t="s">
        <v>25245</v>
      </c>
      <c r="B7441" t="s">
        <v>25246</v>
      </c>
      <c r="C7441" t="s">
        <v>14</v>
      </c>
      <c r="D7441">
        <v>39.988169999999997</v>
      </c>
      <c r="E7441">
        <v>-75.128200000000007</v>
      </c>
      <c r="F7441" t="s">
        <v>25247</v>
      </c>
      <c r="G7441">
        <v>229</v>
      </c>
      <c r="H7441">
        <v>4</v>
      </c>
      <c r="I7441" t="s">
        <v>25270</v>
      </c>
      <c r="J7441">
        <v>5</v>
      </c>
      <c r="K7441" t="s">
        <v>25271</v>
      </c>
      <c r="L7441" t="s">
        <v>25272</v>
      </c>
    </row>
    <row r="7442" spans="1:17" x14ac:dyDescent="0.3">
      <c r="A7442" t="s">
        <v>25245</v>
      </c>
      <c r="B7442" t="s">
        <v>25246</v>
      </c>
      <c r="C7442" t="s">
        <v>14</v>
      </c>
      <c r="D7442">
        <v>39.988169999999997</v>
      </c>
      <c r="E7442">
        <v>-75.128200000000007</v>
      </c>
      <c r="F7442" t="s">
        <v>25247</v>
      </c>
      <c r="G7442">
        <v>229</v>
      </c>
      <c r="H7442">
        <v>4</v>
      </c>
      <c r="I7442" t="s">
        <v>25273</v>
      </c>
      <c r="J7442">
        <v>5</v>
      </c>
      <c r="K7442" t="s">
        <v>25274</v>
      </c>
      <c r="L7442" t="s">
        <v>25275</v>
      </c>
    </row>
    <row r="7443" spans="1:17" x14ac:dyDescent="0.3">
      <c r="A7443" t="s">
        <v>25276</v>
      </c>
      <c r="B7443" t="s">
        <v>25277</v>
      </c>
      <c r="C7443" t="s">
        <v>14</v>
      </c>
      <c r="D7443">
        <v>39.967450100000001</v>
      </c>
      <c r="E7443">
        <v>-75.139733199999995</v>
      </c>
      <c r="F7443" t="s">
        <v>25278</v>
      </c>
      <c r="G7443">
        <v>229</v>
      </c>
      <c r="H7443">
        <v>3</v>
      </c>
      <c r="I7443" t="s">
        <v>25279</v>
      </c>
      <c r="J7443">
        <v>4</v>
      </c>
      <c r="K7443" t="s">
        <v>25280</v>
      </c>
      <c r="L7443" t="s">
        <v>25281</v>
      </c>
    </row>
    <row r="7444" spans="1:17" x14ac:dyDescent="0.3">
      <c r="A7444" t="s">
        <v>25276</v>
      </c>
      <c r="B7444" t="s">
        <v>25277</v>
      </c>
      <c r="C7444" t="s">
        <v>14</v>
      </c>
      <c r="D7444">
        <v>39.967450100000001</v>
      </c>
      <c r="E7444">
        <v>-75.139733199999995</v>
      </c>
      <c r="F7444" t="s">
        <v>25278</v>
      </c>
      <c r="G7444">
        <v>229</v>
      </c>
      <c r="H7444">
        <v>3</v>
      </c>
      <c r="I7444" t="s">
        <v>25282</v>
      </c>
      <c r="J7444">
        <v>2</v>
      </c>
      <c r="K7444" t="s">
        <v>25283</v>
      </c>
      <c r="L7444" t="s">
        <v>25284</v>
      </c>
    </row>
    <row r="7445" spans="1:17" x14ac:dyDescent="0.3">
      <c r="A7445" t="s">
        <v>25276</v>
      </c>
      <c r="B7445" t="s">
        <v>25277</v>
      </c>
      <c r="C7445" t="s">
        <v>14</v>
      </c>
      <c r="D7445">
        <v>39.967450100000001</v>
      </c>
      <c r="E7445">
        <v>-75.139733199999995</v>
      </c>
      <c r="F7445" t="s">
        <v>25278</v>
      </c>
      <c r="G7445">
        <v>229</v>
      </c>
      <c r="H7445">
        <v>3</v>
      </c>
      <c r="I7445" t="s">
        <v>25285</v>
      </c>
      <c r="J7445">
        <v>2</v>
      </c>
      <c r="K7445" t="s">
        <v>25286</v>
      </c>
      <c r="L7445" t="s">
        <v>14495</v>
      </c>
    </row>
    <row r="7446" spans="1:17" x14ac:dyDescent="0.3">
      <c r="A7446" t="s">
        <v>25276</v>
      </c>
      <c r="B7446" t="s">
        <v>25277</v>
      </c>
      <c r="C7446" t="s">
        <v>14</v>
      </c>
      <c r="D7446">
        <v>39.967450100000001</v>
      </c>
      <c r="E7446">
        <v>-75.139733199999995</v>
      </c>
      <c r="F7446" t="s">
        <v>25278</v>
      </c>
      <c r="G7446">
        <v>229</v>
      </c>
      <c r="H7446">
        <v>3</v>
      </c>
      <c r="I7446" t="s">
        <v>25287</v>
      </c>
      <c r="J7446">
        <v>1</v>
      </c>
      <c r="L7446" t="s">
        <v>25288</v>
      </c>
    </row>
    <row r="7447" spans="1:17" x14ac:dyDescent="0.3">
      <c r="A7447" t="s">
        <v>25276</v>
      </c>
      <c r="B7447" t="s">
        <v>25277</v>
      </c>
      <c r="C7447" t="s">
        <v>14</v>
      </c>
      <c r="D7447">
        <v>39.967450100000001</v>
      </c>
      <c r="E7447">
        <v>-75.139733199999995</v>
      </c>
      <c r="F7447" t="s">
        <v>25278</v>
      </c>
      <c r="G7447">
        <v>229</v>
      </c>
      <c r="H7447">
        <v>3</v>
      </c>
      <c r="I7447" t="s">
        <v>25289</v>
      </c>
      <c r="J7447">
        <v>5</v>
      </c>
      <c r="K7447" t="s">
        <v>25290</v>
      </c>
      <c r="L7447" t="s">
        <v>25291</v>
      </c>
      <c r="M7447" t="s">
        <v>25292</v>
      </c>
    </row>
    <row r="7448" spans="1:17" x14ac:dyDescent="0.3">
      <c r="A7448" t="s">
        <v>25276</v>
      </c>
      <c r="B7448" t="s">
        <v>25277</v>
      </c>
      <c r="C7448" t="s">
        <v>14</v>
      </c>
      <c r="D7448">
        <v>39.967450100000001</v>
      </c>
      <c r="E7448">
        <v>-75.139733199999995</v>
      </c>
      <c r="F7448" t="s">
        <v>25278</v>
      </c>
      <c r="G7448">
        <v>229</v>
      </c>
      <c r="H7448">
        <v>3</v>
      </c>
      <c r="I7448" t="s">
        <v>25293</v>
      </c>
      <c r="J7448">
        <v>3</v>
      </c>
      <c r="K7448" t="s">
        <v>25294</v>
      </c>
      <c r="L7448" t="s">
        <v>25295</v>
      </c>
    </row>
    <row r="7449" spans="1:17" x14ac:dyDescent="0.3">
      <c r="A7449" t="s">
        <v>25276</v>
      </c>
      <c r="B7449" t="s">
        <v>25277</v>
      </c>
      <c r="C7449" t="s">
        <v>14</v>
      </c>
      <c r="D7449">
        <v>39.967450100000001</v>
      </c>
      <c r="E7449">
        <v>-75.139733199999995</v>
      </c>
      <c r="F7449" t="s">
        <v>25278</v>
      </c>
      <c r="G7449">
        <v>229</v>
      </c>
      <c r="H7449">
        <v>3</v>
      </c>
      <c r="I7449" t="s">
        <v>25296</v>
      </c>
      <c r="J7449">
        <v>4</v>
      </c>
      <c r="K7449" t="s">
        <v>25297</v>
      </c>
      <c r="L7449" t="s">
        <v>25298</v>
      </c>
    </row>
    <row r="7450" spans="1:17" x14ac:dyDescent="0.3">
      <c r="A7450" t="s">
        <v>25276</v>
      </c>
      <c r="B7450" t="s">
        <v>25277</v>
      </c>
      <c r="C7450" t="s">
        <v>14</v>
      </c>
      <c r="D7450">
        <v>39.967450100000001</v>
      </c>
      <c r="E7450">
        <v>-75.139733199999995</v>
      </c>
      <c r="F7450" t="s">
        <v>25278</v>
      </c>
      <c r="G7450">
        <v>229</v>
      </c>
      <c r="H7450">
        <v>3</v>
      </c>
      <c r="I7450" t="s">
        <v>25299</v>
      </c>
      <c r="J7450">
        <v>1</v>
      </c>
      <c r="K7450" t="s">
        <v>25300</v>
      </c>
      <c r="L7450" t="s">
        <v>25301</v>
      </c>
      <c r="M7450" t="s">
        <v>25302</v>
      </c>
      <c r="N7450" t="s">
        <v>25303</v>
      </c>
      <c r="O7450" t="s">
        <v>25304</v>
      </c>
      <c r="P7450" t="s">
        <v>25305</v>
      </c>
      <c r="Q7450" t="s">
        <v>25306</v>
      </c>
    </row>
    <row r="7451" spans="1:17" x14ac:dyDescent="0.3">
      <c r="A7451" t="s">
        <v>25276</v>
      </c>
      <c r="B7451" t="s">
        <v>25277</v>
      </c>
      <c r="C7451" t="s">
        <v>14</v>
      </c>
      <c r="D7451">
        <v>39.967450100000001</v>
      </c>
      <c r="E7451">
        <v>-75.139733199999995</v>
      </c>
      <c r="F7451" t="s">
        <v>25278</v>
      </c>
      <c r="G7451">
        <v>229</v>
      </c>
      <c r="H7451">
        <v>3</v>
      </c>
      <c r="I7451" t="s">
        <v>25307</v>
      </c>
      <c r="J7451">
        <v>5</v>
      </c>
      <c r="K7451" t="s">
        <v>25308</v>
      </c>
      <c r="L7451" t="s">
        <v>25309</v>
      </c>
    </row>
    <row r="7452" spans="1:17" x14ac:dyDescent="0.3">
      <c r="A7452" t="s">
        <v>25276</v>
      </c>
      <c r="B7452" t="s">
        <v>25277</v>
      </c>
      <c r="C7452" t="s">
        <v>14</v>
      </c>
      <c r="D7452">
        <v>39.967450100000001</v>
      </c>
      <c r="E7452">
        <v>-75.139733199999995</v>
      </c>
      <c r="F7452" t="s">
        <v>25278</v>
      </c>
      <c r="G7452">
        <v>229</v>
      </c>
      <c r="H7452">
        <v>3</v>
      </c>
      <c r="I7452" t="s">
        <v>25310</v>
      </c>
      <c r="J7452">
        <v>4</v>
      </c>
      <c r="K7452" t="s">
        <v>25311</v>
      </c>
      <c r="L7452" t="s">
        <v>25312</v>
      </c>
    </row>
    <row r="7453" spans="1:17" x14ac:dyDescent="0.3">
      <c r="A7453" t="s">
        <v>25313</v>
      </c>
      <c r="B7453" t="s">
        <v>25314</v>
      </c>
      <c r="C7453" t="s">
        <v>14</v>
      </c>
      <c r="D7453">
        <v>39.926260300000003</v>
      </c>
      <c r="E7453">
        <v>-75.167457900000002</v>
      </c>
      <c r="F7453" t="s">
        <v>25315</v>
      </c>
      <c r="G7453">
        <v>229</v>
      </c>
      <c r="H7453">
        <v>4</v>
      </c>
      <c r="I7453" t="s">
        <v>25316</v>
      </c>
      <c r="J7453">
        <v>5</v>
      </c>
      <c r="K7453" t="s">
        <v>25317</v>
      </c>
      <c r="L7453" t="e">
        <f>-ATWrYEqBxsNqevq5UyqxA</f>
        <v>#NAME?</v>
      </c>
    </row>
    <row r="7454" spans="1:17" x14ac:dyDescent="0.3">
      <c r="A7454" t="s">
        <v>25313</v>
      </c>
      <c r="B7454" t="s">
        <v>25314</v>
      </c>
      <c r="C7454" t="s">
        <v>14</v>
      </c>
      <c r="D7454">
        <v>39.926260300000003</v>
      </c>
      <c r="E7454">
        <v>-75.167457900000002</v>
      </c>
      <c r="F7454" t="s">
        <v>25315</v>
      </c>
      <c r="G7454">
        <v>229</v>
      </c>
      <c r="H7454">
        <v>4</v>
      </c>
      <c r="I7454" t="s">
        <v>25318</v>
      </c>
      <c r="J7454">
        <v>5</v>
      </c>
      <c r="K7454" t="s">
        <v>25319</v>
      </c>
      <c r="L7454" t="s">
        <v>25320</v>
      </c>
    </row>
    <row r="7455" spans="1:17" x14ac:dyDescent="0.3">
      <c r="A7455" t="s">
        <v>25313</v>
      </c>
      <c r="B7455" t="s">
        <v>25314</v>
      </c>
      <c r="C7455" t="s">
        <v>14</v>
      </c>
      <c r="D7455">
        <v>39.926260300000003</v>
      </c>
      <c r="E7455">
        <v>-75.167457900000002</v>
      </c>
      <c r="F7455" t="s">
        <v>25315</v>
      </c>
      <c r="G7455">
        <v>229</v>
      </c>
      <c r="H7455">
        <v>4</v>
      </c>
      <c r="I7455" t="s">
        <v>25321</v>
      </c>
      <c r="J7455">
        <v>5</v>
      </c>
      <c r="K7455" t="s">
        <v>25322</v>
      </c>
      <c r="L7455" t="s">
        <v>25323</v>
      </c>
    </row>
    <row r="7456" spans="1:17" x14ac:dyDescent="0.3">
      <c r="A7456" t="s">
        <v>25313</v>
      </c>
      <c r="B7456" t="s">
        <v>25314</v>
      </c>
      <c r="C7456" t="s">
        <v>14</v>
      </c>
      <c r="D7456">
        <v>39.926260300000003</v>
      </c>
      <c r="E7456">
        <v>-75.167457900000002</v>
      </c>
      <c r="F7456" t="s">
        <v>25315</v>
      </c>
      <c r="G7456">
        <v>229</v>
      </c>
      <c r="H7456">
        <v>4</v>
      </c>
      <c r="I7456" t="s">
        <v>25324</v>
      </c>
      <c r="J7456">
        <v>5</v>
      </c>
      <c r="K7456" t="s">
        <v>25325</v>
      </c>
      <c r="L7456" t="s">
        <v>25326</v>
      </c>
    </row>
    <row r="7457" spans="1:12" x14ac:dyDescent="0.3">
      <c r="A7457" t="s">
        <v>25313</v>
      </c>
      <c r="B7457" t="s">
        <v>25314</v>
      </c>
      <c r="C7457" t="s">
        <v>14</v>
      </c>
      <c r="D7457">
        <v>39.926260300000003</v>
      </c>
      <c r="E7457">
        <v>-75.167457900000002</v>
      </c>
      <c r="F7457" t="s">
        <v>25315</v>
      </c>
      <c r="G7457">
        <v>229</v>
      </c>
      <c r="H7457">
        <v>4</v>
      </c>
      <c r="I7457" t="s">
        <v>25327</v>
      </c>
      <c r="J7457">
        <v>5</v>
      </c>
      <c r="K7457" t="s">
        <v>25328</v>
      </c>
      <c r="L7457" t="s">
        <v>25329</v>
      </c>
    </row>
    <row r="7458" spans="1:12" x14ac:dyDescent="0.3">
      <c r="A7458" t="s">
        <v>25313</v>
      </c>
      <c r="B7458" t="s">
        <v>25314</v>
      </c>
      <c r="C7458" t="s">
        <v>14</v>
      </c>
      <c r="D7458">
        <v>39.926260300000003</v>
      </c>
      <c r="E7458">
        <v>-75.167457900000002</v>
      </c>
      <c r="F7458" t="s">
        <v>25315</v>
      </c>
      <c r="G7458">
        <v>229</v>
      </c>
      <c r="H7458">
        <v>4</v>
      </c>
      <c r="I7458" t="s">
        <v>25330</v>
      </c>
      <c r="J7458">
        <v>5</v>
      </c>
      <c r="K7458" t="s">
        <v>25331</v>
      </c>
      <c r="L7458" t="s">
        <v>18812</v>
      </c>
    </row>
    <row r="7459" spans="1:12" x14ac:dyDescent="0.3">
      <c r="A7459" t="s">
        <v>25313</v>
      </c>
      <c r="B7459" t="s">
        <v>25314</v>
      </c>
      <c r="C7459" t="s">
        <v>14</v>
      </c>
      <c r="D7459">
        <v>39.926260300000003</v>
      </c>
      <c r="E7459">
        <v>-75.167457900000002</v>
      </c>
      <c r="F7459" t="s">
        <v>25315</v>
      </c>
      <c r="G7459">
        <v>229</v>
      </c>
      <c r="H7459">
        <v>4</v>
      </c>
      <c r="I7459" t="s">
        <v>25332</v>
      </c>
      <c r="J7459">
        <v>5</v>
      </c>
      <c r="K7459" t="s">
        <v>25333</v>
      </c>
      <c r="L7459" t="s">
        <v>5360</v>
      </c>
    </row>
    <row r="7460" spans="1:12" x14ac:dyDescent="0.3">
      <c r="A7460" t="s">
        <v>25313</v>
      </c>
      <c r="B7460" t="s">
        <v>25314</v>
      </c>
      <c r="C7460" t="s">
        <v>14</v>
      </c>
      <c r="D7460">
        <v>39.926260300000003</v>
      </c>
      <c r="E7460">
        <v>-75.167457900000002</v>
      </c>
      <c r="F7460" t="s">
        <v>25315</v>
      </c>
      <c r="G7460">
        <v>229</v>
      </c>
      <c r="H7460">
        <v>4</v>
      </c>
      <c r="I7460" t="s">
        <v>25334</v>
      </c>
      <c r="J7460">
        <v>5</v>
      </c>
      <c r="K7460" t="s">
        <v>25335</v>
      </c>
      <c r="L7460" t="s">
        <v>25336</v>
      </c>
    </row>
    <row r="7461" spans="1:12" x14ac:dyDescent="0.3">
      <c r="A7461" t="s">
        <v>25313</v>
      </c>
      <c r="B7461" t="s">
        <v>25314</v>
      </c>
      <c r="C7461" t="s">
        <v>14</v>
      </c>
      <c r="D7461">
        <v>39.926260300000003</v>
      </c>
      <c r="E7461">
        <v>-75.167457900000002</v>
      </c>
      <c r="F7461" t="s">
        <v>25315</v>
      </c>
      <c r="G7461">
        <v>229</v>
      </c>
      <c r="H7461">
        <v>4</v>
      </c>
      <c r="I7461" t="s">
        <v>25337</v>
      </c>
      <c r="J7461">
        <v>3</v>
      </c>
      <c r="K7461" t="s">
        <v>25338</v>
      </c>
      <c r="L7461" t="s">
        <v>25339</v>
      </c>
    </row>
    <row r="7462" spans="1:12" x14ac:dyDescent="0.3">
      <c r="A7462" t="s">
        <v>25313</v>
      </c>
      <c r="B7462" t="s">
        <v>25314</v>
      </c>
      <c r="C7462" t="s">
        <v>14</v>
      </c>
      <c r="D7462">
        <v>39.926260300000003</v>
      </c>
      <c r="E7462">
        <v>-75.167457900000002</v>
      </c>
      <c r="F7462" t="s">
        <v>25315</v>
      </c>
      <c r="G7462">
        <v>229</v>
      </c>
      <c r="H7462">
        <v>4</v>
      </c>
      <c r="I7462" t="s">
        <v>25340</v>
      </c>
      <c r="J7462">
        <v>3</v>
      </c>
      <c r="K7462" t="s">
        <v>25341</v>
      </c>
      <c r="L7462" t="s">
        <v>25342</v>
      </c>
    </row>
    <row r="7463" spans="1:12" x14ac:dyDescent="0.3">
      <c r="A7463" t="s">
        <v>25343</v>
      </c>
      <c r="B7463" t="s">
        <v>25344</v>
      </c>
      <c r="C7463" t="s">
        <v>14</v>
      </c>
      <c r="D7463">
        <v>39.968550800000003</v>
      </c>
      <c r="E7463">
        <v>-75.174874299999999</v>
      </c>
      <c r="F7463" t="s">
        <v>25345</v>
      </c>
      <c r="G7463">
        <v>229</v>
      </c>
      <c r="H7463">
        <v>3.5</v>
      </c>
      <c r="I7463" t="s">
        <v>25346</v>
      </c>
      <c r="J7463">
        <v>2</v>
      </c>
      <c r="L7463" t="s">
        <v>25347</v>
      </c>
    </row>
    <row r="7464" spans="1:12" x14ac:dyDescent="0.3">
      <c r="A7464" t="s">
        <v>25343</v>
      </c>
      <c r="B7464" t="s">
        <v>25344</v>
      </c>
      <c r="C7464" t="s">
        <v>14</v>
      </c>
      <c r="D7464">
        <v>39.968550800000003</v>
      </c>
      <c r="E7464">
        <v>-75.174874299999999</v>
      </c>
      <c r="F7464" t="s">
        <v>25345</v>
      </c>
      <c r="G7464">
        <v>229</v>
      </c>
      <c r="H7464">
        <v>3.5</v>
      </c>
      <c r="I7464" t="s">
        <v>25348</v>
      </c>
      <c r="J7464">
        <v>4</v>
      </c>
      <c r="L7464" t="s">
        <v>6854</v>
      </c>
    </row>
    <row r="7465" spans="1:12" x14ac:dyDescent="0.3">
      <c r="A7465" t="s">
        <v>25343</v>
      </c>
      <c r="B7465" t="s">
        <v>25344</v>
      </c>
      <c r="C7465" t="s">
        <v>14</v>
      </c>
      <c r="D7465">
        <v>39.968550800000003</v>
      </c>
      <c r="E7465">
        <v>-75.174874299999999</v>
      </c>
      <c r="F7465" t="s">
        <v>25345</v>
      </c>
      <c r="G7465">
        <v>229</v>
      </c>
      <c r="H7465">
        <v>3.5</v>
      </c>
      <c r="I7465" t="s">
        <v>25349</v>
      </c>
      <c r="J7465">
        <v>4</v>
      </c>
      <c r="K7465" t="s">
        <v>25350</v>
      </c>
      <c r="L7465" t="s">
        <v>25351</v>
      </c>
    </row>
    <row r="7466" spans="1:12" x14ac:dyDescent="0.3">
      <c r="A7466" t="s">
        <v>25343</v>
      </c>
      <c r="B7466" t="s">
        <v>25344</v>
      </c>
      <c r="C7466" t="s">
        <v>14</v>
      </c>
      <c r="D7466">
        <v>39.968550800000003</v>
      </c>
      <c r="E7466">
        <v>-75.174874299999999</v>
      </c>
      <c r="F7466" t="s">
        <v>25345</v>
      </c>
      <c r="G7466">
        <v>229</v>
      </c>
      <c r="H7466">
        <v>3.5</v>
      </c>
      <c r="I7466" t="s">
        <v>25352</v>
      </c>
      <c r="J7466">
        <v>3</v>
      </c>
      <c r="K7466" t="s">
        <v>25353</v>
      </c>
      <c r="L7466" t="s">
        <v>8468</v>
      </c>
    </row>
    <row r="7467" spans="1:12" x14ac:dyDescent="0.3">
      <c r="A7467" t="s">
        <v>25343</v>
      </c>
      <c r="B7467" t="s">
        <v>25344</v>
      </c>
      <c r="C7467" t="s">
        <v>14</v>
      </c>
      <c r="D7467">
        <v>39.968550800000003</v>
      </c>
      <c r="E7467">
        <v>-75.174874299999999</v>
      </c>
      <c r="F7467" t="s">
        <v>25345</v>
      </c>
      <c r="G7467">
        <v>229</v>
      </c>
      <c r="H7467">
        <v>3.5</v>
      </c>
      <c r="I7467" t="s">
        <v>25354</v>
      </c>
      <c r="J7467">
        <v>4</v>
      </c>
      <c r="K7467" t="s">
        <v>25355</v>
      </c>
      <c r="L7467" t="s">
        <v>25356</v>
      </c>
    </row>
    <row r="7468" spans="1:12" x14ac:dyDescent="0.3">
      <c r="A7468" t="s">
        <v>25343</v>
      </c>
      <c r="B7468" t="s">
        <v>25344</v>
      </c>
      <c r="C7468" t="s">
        <v>14</v>
      </c>
      <c r="D7468">
        <v>39.968550800000003</v>
      </c>
      <c r="E7468">
        <v>-75.174874299999999</v>
      </c>
      <c r="F7468" t="s">
        <v>25345</v>
      </c>
      <c r="G7468">
        <v>229</v>
      </c>
      <c r="H7468">
        <v>3.5</v>
      </c>
      <c r="I7468" t="s">
        <v>25357</v>
      </c>
      <c r="J7468">
        <v>4</v>
      </c>
      <c r="K7468" t="s">
        <v>25358</v>
      </c>
      <c r="L7468" t="s">
        <v>11021</v>
      </c>
    </row>
    <row r="7469" spans="1:12" x14ac:dyDescent="0.3">
      <c r="A7469" t="s">
        <v>25343</v>
      </c>
      <c r="B7469" t="s">
        <v>25344</v>
      </c>
      <c r="C7469" t="s">
        <v>14</v>
      </c>
      <c r="D7469">
        <v>39.968550800000003</v>
      </c>
      <c r="E7469">
        <v>-75.174874299999999</v>
      </c>
      <c r="F7469" t="s">
        <v>25345</v>
      </c>
      <c r="G7469">
        <v>229</v>
      </c>
      <c r="H7469">
        <v>3.5</v>
      </c>
      <c r="I7469" t="s">
        <v>25359</v>
      </c>
      <c r="J7469">
        <v>5</v>
      </c>
      <c r="L7469" t="s">
        <v>25360</v>
      </c>
    </row>
    <row r="7470" spans="1:12" x14ac:dyDescent="0.3">
      <c r="A7470" t="s">
        <v>25343</v>
      </c>
      <c r="B7470" t="s">
        <v>25344</v>
      </c>
      <c r="C7470" t="s">
        <v>14</v>
      </c>
      <c r="D7470">
        <v>39.968550800000003</v>
      </c>
      <c r="E7470">
        <v>-75.174874299999999</v>
      </c>
      <c r="F7470" t="s">
        <v>25345</v>
      </c>
      <c r="G7470">
        <v>229</v>
      </c>
      <c r="H7470">
        <v>3.5</v>
      </c>
      <c r="I7470" t="s">
        <v>25361</v>
      </c>
      <c r="J7470">
        <v>5</v>
      </c>
      <c r="K7470" t="s">
        <v>25362</v>
      </c>
      <c r="L7470" t="s">
        <v>25363</v>
      </c>
    </row>
    <row r="7471" spans="1:12" x14ac:dyDescent="0.3">
      <c r="A7471" t="s">
        <v>25343</v>
      </c>
      <c r="B7471" t="s">
        <v>25344</v>
      </c>
      <c r="C7471" t="s">
        <v>14</v>
      </c>
      <c r="D7471">
        <v>39.968550800000003</v>
      </c>
      <c r="E7471">
        <v>-75.174874299999999</v>
      </c>
      <c r="F7471" t="s">
        <v>25345</v>
      </c>
      <c r="G7471">
        <v>229</v>
      </c>
      <c r="H7471">
        <v>3.5</v>
      </c>
      <c r="I7471" t="s">
        <v>25364</v>
      </c>
      <c r="J7471">
        <v>4</v>
      </c>
      <c r="K7471" t="s">
        <v>25365</v>
      </c>
      <c r="L7471" t="s">
        <v>25366</v>
      </c>
    </row>
    <row r="7472" spans="1:12" x14ac:dyDescent="0.3">
      <c r="A7472" t="s">
        <v>25343</v>
      </c>
      <c r="B7472" t="s">
        <v>25344</v>
      </c>
      <c r="C7472" t="s">
        <v>14</v>
      </c>
      <c r="D7472">
        <v>39.968550800000003</v>
      </c>
      <c r="E7472">
        <v>-75.174874299999999</v>
      </c>
      <c r="F7472" t="s">
        <v>25345</v>
      </c>
      <c r="G7472">
        <v>229</v>
      </c>
      <c r="H7472">
        <v>3.5</v>
      </c>
      <c r="I7472" t="s">
        <v>25367</v>
      </c>
      <c r="J7472">
        <v>3</v>
      </c>
      <c r="K7472" t="s">
        <v>25368</v>
      </c>
      <c r="L7472" t="s">
        <v>10412</v>
      </c>
    </row>
    <row r="7473" spans="1:12" x14ac:dyDescent="0.3">
      <c r="A7473" t="s">
        <v>25369</v>
      </c>
      <c r="B7473" t="s">
        <v>25370</v>
      </c>
      <c r="C7473" t="s">
        <v>14</v>
      </c>
      <c r="D7473">
        <v>39.973115700000001</v>
      </c>
      <c r="E7473">
        <v>-75.133918600000001</v>
      </c>
      <c r="F7473" t="s">
        <v>25371</v>
      </c>
      <c r="G7473">
        <v>229</v>
      </c>
      <c r="H7473">
        <v>3</v>
      </c>
      <c r="I7473" t="s">
        <v>25372</v>
      </c>
      <c r="J7473">
        <v>3</v>
      </c>
      <c r="K7473" t="s">
        <v>25373</v>
      </c>
      <c r="L7473" t="s">
        <v>25374</v>
      </c>
    </row>
    <row r="7474" spans="1:12" x14ac:dyDescent="0.3">
      <c r="A7474" t="s">
        <v>25369</v>
      </c>
      <c r="B7474" t="s">
        <v>25370</v>
      </c>
      <c r="C7474" t="s">
        <v>14</v>
      </c>
      <c r="D7474">
        <v>39.973115700000001</v>
      </c>
      <c r="E7474">
        <v>-75.133918600000001</v>
      </c>
      <c r="F7474" t="s">
        <v>25371</v>
      </c>
      <c r="G7474">
        <v>229</v>
      </c>
      <c r="H7474">
        <v>3</v>
      </c>
      <c r="I7474" t="s">
        <v>25375</v>
      </c>
      <c r="J7474">
        <v>2</v>
      </c>
      <c r="K7474" t="s">
        <v>25376</v>
      </c>
      <c r="L7474" t="s">
        <v>25377</v>
      </c>
    </row>
    <row r="7475" spans="1:12" x14ac:dyDescent="0.3">
      <c r="A7475" t="s">
        <v>25369</v>
      </c>
      <c r="B7475" t="s">
        <v>25370</v>
      </c>
      <c r="C7475" t="s">
        <v>14</v>
      </c>
      <c r="D7475">
        <v>39.973115700000001</v>
      </c>
      <c r="E7475">
        <v>-75.133918600000001</v>
      </c>
      <c r="F7475" t="s">
        <v>25371</v>
      </c>
      <c r="G7475">
        <v>229</v>
      </c>
      <c r="H7475">
        <v>3</v>
      </c>
      <c r="I7475" t="s">
        <v>25378</v>
      </c>
      <c r="J7475">
        <v>5</v>
      </c>
      <c r="L7475" t="s">
        <v>25379</v>
      </c>
    </row>
    <row r="7476" spans="1:12" x14ac:dyDescent="0.3">
      <c r="A7476" t="s">
        <v>25369</v>
      </c>
      <c r="B7476" t="s">
        <v>25370</v>
      </c>
      <c r="C7476" t="s">
        <v>14</v>
      </c>
      <c r="D7476">
        <v>39.973115700000001</v>
      </c>
      <c r="E7476">
        <v>-75.133918600000001</v>
      </c>
      <c r="F7476" t="s">
        <v>25371</v>
      </c>
      <c r="G7476">
        <v>229</v>
      </c>
      <c r="H7476">
        <v>3</v>
      </c>
      <c r="I7476" t="s">
        <v>25380</v>
      </c>
      <c r="J7476">
        <v>4</v>
      </c>
      <c r="K7476" t="s">
        <v>25381</v>
      </c>
      <c r="L7476" t="s">
        <v>25382</v>
      </c>
    </row>
    <row r="7477" spans="1:12" x14ac:dyDescent="0.3">
      <c r="A7477" t="s">
        <v>25369</v>
      </c>
      <c r="B7477" t="s">
        <v>25370</v>
      </c>
      <c r="C7477" t="s">
        <v>14</v>
      </c>
      <c r="D7477">
        <v>39.973115700000001</v>
      </c>
      <c r="E7477">
        <v>-75.133918600000001</v>
      </c>
      <c r="F7477" t="s">
        <v>25371</v>
      </c>
      <c r="G7477">
        <v>229</v>
      </c>
      <c r="H7477">
        <v>3</v>
      </c>
      <c r="I7477" t="s">
        <v>25383</v>
      </c>
      <c r="J7477">
        <v>1</v>
      </c>
      <c r="K7477" t="s">
        <v>25384</v>
      </c>
      <c r="L7477" t="s">
        <v>25385</v>
      </c>
    </row>
    <row r="7478" spans="1:12" x14ac:dyDescent="0.3">
      <c r="A7478" t="s">
        <v>25369</v>
      </c>
      <c r="B7478" t="s">
        <v>25370</v>
      </c>
      <c r="C7478" t="s">
        <v>14</v>
      </c>
      <c r="D7478">
        <v>39.973115700000001</v>
      </c>
      <c r="E7478">
        <v>-75.133918600000001</v>
      </c>
      <c r="F7478" t="s">
        <v>25371</v>
      </c>
      <c r="G7478">
        <v>229</v>
      </c>
      <c r="H7478">
        <v>3</v>
      </c>
      <c r="I7478" t="s">
        <v>25386</v>
      </c>
      <c r="J7478">
        <v>3</v>
      </c>
      <c r="K7478" t="s">
        <v>25387</v>
      </c>
      <c r="L7478" t="s">
        <v>25388</v>
      </c>
    </row>
    <row r="7479" spans="1:12" x14ac:dyDescent="0.3">
      <c r="A7479" t="s">
        <v>25369</v>
      </c>
      <c r="B7479" t="s">
        <v>25370</v>
      </c>
      <c r="C7479" t="s">
        <v>14</v>
      </c>
      <c r="D7479">
        <v>39.973115700000001</v>
      </c>
      <c r="E7479">
        <v>-75.133918600000001</v>
      </c>
      <c r="F7479" t="s">
        <v>25371</v>
      </c>
      <c r="G7479">
        <v>229</v>
      </c>
      <c r="H7479">
        <v>3</v>
      </c>
      <c r="I7479" t="s">
        <v>25389</v>
      </c>
      <c r="J7479">
        <v>1</v>
      </c>
      <c r="K7479" t="s">
        <v>25390</v>
      </c>
      <c r="L7479" t="s">
        <v>25391</v>
      </c>
    </row>
    <row r="7480" spans="1:12" x14ac:dyDescent="0.3">
      <c r="A7480" t="s">
        <v>25369</v>
      </c>
      <c r="B7480" t="s">
        <v>25370</v>
      </c>
      <c r="C7480" t="s">
        <v>14</v>
      </c>
      <c r="D7480">
        <v>39.973115700000001</v>
      </c>
      <c r="E7480">
        <v>-75.133918600000001</v>
      </c>
      <c r="F7480" t="s">
        <v>25371</v>
      </c>
      <c r="G7480">
        <v>229</v>
      </c>
      <c r="H7480">
        <v>3</v>
      </c>
      <c r="I7480" t="s">
        <v>25392</v>
      </c>
      <c r="J7480">
        <v>1</v>
      </c>
      <c r="L7480" t="s">
        <v>25393</v>
      </c>
    </row>
    <row r="7481" spans="1:12" x14ac:dyDescent="0.3">
      <c r="A7481" t="s">
        <v>25369</v>
      </c>
      <c r="B7481" t="s">
        <v>25370</v>
      </c>
      <c r="C7481" t="s">
        <v>14</v>
      </c>
      <c r="D7481">
        <v>39.973115700000001</v>
      </c>
      <c r="E7481">
        <v>-75.133918600000001</v>
      </c>
      <c r="F7481" t="s">
        <v>25371</v>
      </c>
      <c r="G7481">
        <v>229</v>
      </c>
      <c r="H7481">
        <v>3</v>
      </c>
      <c r="I7481" t="s">
        <v>25394</v>
      </c>
      <c r="J7481">
        <v>5</v>
      </c>
      <c r="K7481" t="s">
        <v>25395</v>
      </c>
      <c r="L7481" t="s">
        <v>25396</v>
      </c>
    </row>
    <row r="7482" spans="1:12" x14ac:dyDescent="0.3">
      <c r="A7482" t="s">
        <v>25369</v>
      </c>
      <c r="B7482" t="s">
        <v>25370</v>
      </c>
      <c r="C7482" t="s">
        <v>14</v>
      </c>
      <c r="D7482">
        <v>39.973115700000001</v>
      </c>
      <c r="E7482">
        <v>-75.133918600000001</v>
      </c>
      <c r="F7482" t="s">
        <v>25371</v>
      </c>
      <c r="G7482">
        <v>229</v>
      </c>
      <c r="H7482">
        <v>3</v>
      </c>
      <c r="I7482" t="s">
        <v>25397</v>
      </c>
      <c r="J7482">
        <v>4</v>
      </c>
      <c r="K7482" t="s">
        <v>25398</v>
      </c>
      <c r="L7482" t="s">
        <v>25399</v>
      </c>
    </row>
    <row r="7483" spans="1:12" x14ac:dyDescent="0.3">
      <c r="A7483" t="s">
        <v>25400</v>
      </c>
      <c r="B7483" t="s">
        <v>25401</v>
      </c>
      <c r="C7483" t="s">
        <v>14</v>
      </c>
      <c r="D7483">
        <v>39.953271700000002</v>
      </c>
      <c r="E7483">
        <v>-75.156201600000003</v>
      </c>
      <c r="F7483" t="s">
        <v>25402</v>
      </c>
      <c r="G7483">
        <v>228</v>
      </c>
      <c r="H7483">
        <v>4</v>
      </c>
      <c r="I7483" t="s">
        <v>25403</v>
      </c>
      <c r="J7483">
        <v>3</v>
      </c>
      <c r="K7483" t="s">
        <v>25404</v>
      </c>
      <c r="L7483" t="s">
        <v>25405</v>
      </c>
    </row>
    <row r="7484" spans="1:12" x14ac:dyDescent="0.3">
      <c r="A7484" t="s">
        <v>25400</v>
      </c>
      <c r="B7484" t="s">
        <v>25401</v>
      </c>
      <c r="C7484" t="s">
        <v>14</v>
      </c>
      <c r="D7484">
        <v>39.953271700000002</v>
      </c>
      <c r="E7484">
        <v>-75.156201600000003</v>
      </c>
      <c r="F7484" t="s">
        <v>25402</v>
      </c>
      <c r="G7484">
        <v>228</v>
      </c>
      <c r="H7484">
        <v>4</v>
      </c>
      <c r="I7484" t="s">
        <v>25406</v>
      </c>
      <c r="J7484">
        <v>5</v>
      </c>
      <c r="L7484" t="s">
        <v>11468</v>
      </c>
    </row>
    <row r="7485" spans="1:12" x14ac:dyDescent="0.3">
      <c r="A7485" t="s">
        <v>25400</v>
      </c>
      <c r="B7485" t="s">
        <v>25401</v>
      </c>
      <c r="C7485" t="s">
        <v>14</v>
      </c>
      <c r="D7485">
        <v>39.953271700000002</v>
      </c>
      <c r="E7485">
        <v>-75.156201600000003</v>
      </c>
      <c r="F7485" t="s">
        <v>25402</v>
      </c>
      <c r="G7485">
        <v>228</v>
      </c>
      <c r="H7485">
        <v>4</v>
      </c>
      <c r="I7485" t="s">
        <v>25407</v>
      </c>
      <c r="J7485">
        <v>4</v>
      </c>
      <c r="L7485" t="s">
        <v>7632</v>
      </c>
    </row>
    <row r="7486" spans="1:12" x14ac:dyDescent="0.3">
      <c r="A7486" t="s">
        <v>25400</v>
      </c>
      <c r="B7486" t="s">
        <v>25401</v>
      </c>
      <c r="C7486" t="s">
        <v>14</v>
      </c>
      <c r="D7486">
        <v>39.953271700000002</v>
      </c>
      <c r="E7486">
        <v>-75.156201600000003</v>
      </c>
      <c r="F7486" t="s">
        <v>25402</v>
      </c>
      <c r="G7486">
        <v>228</v>
      </c>
      <c r="H7486">
        <v>4</v>
      </c>
      <c r="I7486" t="s">
        <v>25408</v>
      </c>
      <c r="J7486">
        <v>2</v>
      </c>
      <c r="K7486" t="s">
        <v>25409</v>
      </c>
      <c r="L7486" t="s">
        <v>4661</v>
      </c>
    </row>
    <row r="7487" spans="1:12" x14ac:dyDescent="0.3">
      <c r="A7487" t="s">
        <v>25400</v>
      </c>
      <c r="B7487" t="s">
        <v>25401</v>
      </c>
      <c r="C7487" t="s">
        <v>14</v>
      </c>
      <c r="D7487">
        <v>39.953271700000002</v>
      </c>
      <c r="E7487">
        <v>-75.156201600000003</v>
      </c>
      <c r="F7487" t="s">
        <v>25402</v>
      </c>
      <c r="G7487">
        <v>228</v>
      </c>
      <c r="H7487">
        <v>4</v>
      </c>
      <c r="I7487" t="s">
        <v>25410</v>
      </c>
      <c r="J7487">
        <v>4</v>
      </c>
      <c r="K7487" t="s">
        <v>25411</v>
      </c>
      <c r="L7487" t="s">
        <v>25412</v>
      </c>
    </row>
    <row r="7488" spans="1:12" x14ac:dyDescent="0.3">
      <c r="A7488" t="s">
        <v>25400</v>
      </c>
      <c r="B7488" t="s">
        <v>25401</v>
      </c>
      <c r="C7488" t="s">
        <v>14</v>
      </c>
      <c r="D7488">
        <v>39.953271700000002</v>
      </c>
      <c r="E7488">
        <v>-75.156201600000003</v>
      </c>
      <c r="F7488" t="s">
        <v>25402</v>
      </c>
      <c r="G7488">
        <v>228</v>
      </c>
      <c r="H7488">
        <v>4</v>
      </c>
      <c r="I7488" t="s">
        <v>25413</v>
      </c>
      <c r="J7488">
        <v>5</v>
      </c>
      <c r="K7488" t="s">
        <v>25414</v>
      </c>
      <c r="L7488" t="s">
        <v>25415</v>
      </c>
    </row>
    <row r="7489" spans="1:14" x14ac:dyDescent="0.3">
      <c r="A7489" t="s">
        <v>25400</v>
      </c>
      <c r="B7489" t="s">
        <v>25401</v>
      </c>
      <c r="C7489" t="s">
        <v>14</v>
      </c>
      <c r="D7489">
        <v>39.953271700000002</v>
      </c>
      <c r="E7489">
        <v>-75.156201600000003</v>
      </c>
      <c r="F7489" t="s">
        <v>25402</v>
      </c>
      <c r="G7489">
        <v>228</v>
      </c>
      <c r="H7489">
        <v>4</v>
      </c>
      <c r="I7489" t="s">
        <v>25416</v>
      </c>
      <c r="J7489">
        <v>5</v>
      </c>
      <c r="K7489" t="s">
        <v>25417</v>
      </c>
      <c r="L7489" t="s">
        <v>25418</v>
      </c>
    </row>
    <row r="7490" spans="1:14" x14ac:dyDescent="0.3">
      <c r="A7490" t="s">
        <v>25400</v>
      </c>
      <c r="B7490" t="s">
        <v>25401</v>
      </c>
      <c r="C7490" t="s">
        <v>14</v>
      </c>
      <c r="D7490">
        <v>39.953271700000002</v>
      </c>
      <c r="E7490">
        <v>-75.156201600000003</v>
      </c>
      <c r="F7490" t="s">
        <v>25402</v>
      </c>
      <c r="G7490">
        <v>228</v>
      </c>
      <c r="H7490">
        <v>4</v>
      </c>
      <c r="I7490" t="s">
        <v>25419</v>
      </c>
      <c r="J7490">
        <v>4</v>
      </c>
      <c r="K7490" t="s">
        <v>25420</v>
      </c>
      <c r="L7490" t="s">
        <v>25421</v>
      </c>
      <c r="M7490" t="s">
        <v>25422</v>
      </c>
      <c r="N7490" t="s">
        <v>25423</v>
      </c>
    </row>
    <row r="7491" spans="1:14" x14ac:dyDescent="0.3">
      <c r="A7491" t="s">
        <v>25400</v>
      </c>
      <c r="B7491" t="s">
        <v>25401</v>
      </c>
      <c r="C7491" t="s">
        <v>14</v>
      </c>
      <c r="D7491">
        <v>39.953271700000002</v>
      </c>
      <c r="E7491">
        <v>-75.156201600000003</v>
      </c>
      <c r="F7491" t="s">
        <v>25402</v>
      </c>
      <c r="G7491">
        <v>228</v>
      </c>
      <c r="H7491">
        <v>4</v>
      </c>
      <c r="I7491" t="s">
        <v>25424</v>
      </c>
      <c r="J7491">
        <v>4</v>
      </c>
      <c r="L7491" t="s">
        <v>25425</v>
      </c>
    </row>
    <row r="7492" spans="1:14" x14ac:dyDescent="0.3">
      <c r="A7492" t="s">
        <v>25400</v>
      </c>
      <c r="B7492" t="s">
        <v>25401</v>
      </c>
      <c r="C7492" t="s">
        <v>14</v>
      </c>
      <c r="D7492">
        <v>39.953271700000002</v>
      </c>
      <c r="E7492">
        <v>-75.156201600000003</v>
      </c>
      <c r="F7492" t="s">
        <v>25402</v>
      </c>
      <c r="G7492">
        <v>228</v>
      </c>
      <c r="H7492">
        <v>4</v>
      </c>
      <c r="I7492" t="s">
        <v>25426</v>
      </c>
      <c r="J7492">
        <v>5</v>
      </c>
      <c r="K7492" t="s">
        <v>25427</v>
      </c>
      <c r="L7492" t="s">
        <v>25428</v>
      </c>
    </row>
    <row r="7493" spans="1:14" x14ac:dyDescent="0.3">
      <c r="A7493" t="s">
        <v>25429</v>
      </c>
      <c r="B7493" t="s">
        <v>25430</v>
      </c>
      <c r="C7493" t="s">
        <v>14</v>
      </c>
      <c r="D7493">
        <v>39.958306100000001</v>
      </c>
      <c r="E7493">
        <v>-75.192726300000004</v>
      </c>
      <c r="F7493" t="s">
        <v>25431</v>
      </c>
      <c r="G7493">
        <v>228</v>
      </c>
      <c r="H7493">
        <v>3</v>
      </c>
      <c r="I7493" t="s">
        <v>25432</v>
      </c>
      <c r="J7493">
        <v>1</v>
      </c>
      <c r="K7493" t="s">
        <v>25433</v>
      </c>
      <c r="L7493" t="s">
        <v>25434</v>
      </c>
    </row>
    <row r="7494" spans="1:14" x14ac:dyDescent="0.3">
      <c r="A7494" t="s">
        <v>25429</v>
      </c>
      <c r="B7494" t="s">
        <v>25430</v>
      </c>
      <c r="C7494" t="s">
        <v>14</v>
      </c>
      <c r="D7494">
        <v>39.958306100000001</v>
      </c>
      <c r="E7494">
        <v>-75.192726300000004</v>
      </c>
      <c r="F7494" t="s">
        <v>25431</v>
      </c>
      <c r="G7494">
        <v>228</v>
      </c>
      <c r="H7494">
        <v>3</v>
      </c>
      <c r="I7494" t="s">
        <v>25435</v>
      </c>
      <c r="J7494">
        <v>3</v>
      </c>
      <c r="K7494" t="s">
        <v>25436</v>
      </c>
      <c r="L7494" t="s">
        <v>25437</v>
      </c>
    </row>
    <row r="7495" spans="1:14" x14ac:dyDescent="0.3">
      <c r="A7495" t="s">
        <v>25429</v>
      </c>
      <c r="B7495" t="s">
        <v>25430</v>
      </c>
      <c r="C7495" t="s">
        <v>14</v>
      </c>
      <c r="D7495">
        <v>39.958306100000001</v>
      </c>
      <c r="E7495">
        <v>-75.192726300000004</v>
      </c>
      <c r="F7495" t="s">
        <v>25431</v>
      </c>
      <c r="G7495">
        <v>228</v>
      </c>
      <c r="H7495">
        <v>3</v>
      </c>
      <c r="I7495" t="s">
        <v>25438</v>
      </c>
      <c r="J7495">
        <v>4</v>
      </c>
      <c r="L7495" t="s">
        <v>25439</v>
      </c>
    </row>
    <row r="7496" spans="1:14" x14ac:dyDescent="0.3">
      <c r="A7496" t="s">
        <v>25429</v>
      </c>
      <c r="B7496" t="s">
        <v>25430</v>
      </c>
      <c r="C7496" t="s">
        <v>14</v>
      </c>
      <c r="D7496">
        <v>39.958306100000001</v>
      </c>
      <c r="E7496">
        <v>-75.192726300000004</v>
      </c>
      <c r="F7496" t="s">
        <v>25431</v>
      </c>
      <c r="G7496">
        <v>228</v>
      </c>
      <c r="H7496">
        <v>3</v>
      </c>
      <c r="I7496" t="s">
        <v>25440</v>
      </c>
      <c r="J7496">
        <v>1</v>
      </c>
      <c r="K7496" t="s">
        <v>25441</v>
      </c>
      <c r="L7496" t="s">
        <v>25442</v>
      </c>
    </row>
    <row r="7497" spans="1:14" x14ac:dyDescent="0.3">
      <c r="A7497" t="s">
        <v>25429</v>
      </c>
      <c r="B7497" t="s">
        <v>25430</v>
      </c>
      <c r="C7497" t="s">
        <v>14</v>
      </c>
      <c r="D7497">
        <v>39.958306100000001</v>
      </c>
      <c r="E7497">
        <v>-75.192726300000004</v>
      </c>
      <c r="F7497" t="s">
        <v>25431</v>
      </c>
      <c r="G7497">
        <v>228</v>
      </c>
      <c r="H7497">
        <v>3</v>
      </c>
      <c r="I7497" t="s">
        <v>25443</v>
      </c>
      <c r="J7497">
        <v>3</v>
      </c>
      <c r="K7497" t="s">
        <v>25444</v>
      </c>
      <c r="L7497" t="s">
        <v>12705</v>
      </c>
    </row>
    <row r="7498" spans="1:14" x14ac:dyDescent="0.3">
      <c r="A7498" t="s">
        <v>25429</v>
      </c>
      <c r="B7498" t="s">
        <v>25430</v>
      </c>
      <c r="C7498" t="s">
        <v>14</v>
      </c>
      <c r="D7498">
        <v>39.958306100000001</v>
      </c>
      <c r="E7498">
        <v>-75.192726300000004</v>
      </c>
      <c r="F7498" t="s">
        <v>25431</v>
      </c>
      <c r="G7498">
        <v>228</v>
      </c>
      <c r="H7498">
        <v>3</v>
      </c>
      <c r="I7498" t="s">
        <v>25445</v>
      </c>
      <c r="J7498">
        <v>4</v>
      </c>
      <c r="K7498" t="s">
        <v>25446</v>
      </c>
      <c r="L7498" t="s">
        <v>25447</v>
      </c>
    </row>
    <row r="7499" spans="1:14" x14ac:dyDescent="0.3">
      <c r="A7499" t="s">
        <v>25429</v>
      </c>
      <c r="B7499" t="s">
        <v>25430</v>
      </c>
      <c r="C7499" t="s">
        <v>14</v>
      </c>
      <c r="D7499">
        <v>39.958306100000001</v>
      </c>
      <c r="E7499">
        <v>-75.192726300000004</v>
      </c>
      <c r="F7499" t="s">
        <v>25431</v>
      </c>
      <c r="G7499">
        <v>228</v>
      </c>
      <c r="H7499">
        <v>3</v>
      </c>
      <c r="I7499" t="s">
        <v>25448</v>
      </c>
      <c r="J7499">
        <v>3</v>
      </c>
      <c r="K7499" t="s">
        <v>25449</v>
      </c>
      <c r="L7499" t="s">
        <v>13161</v>
      </c>
    </row>
    <row r="7500" spans="1:14" x14ac:dyDescent="0.3">
      <c r="A7500" t="s">
        <v>25429</v>
      </c>
      <c r="B7500" t="s">
        <v>25430</v>
      </c>
      <c r="C7500" t="s">
        <v>14</v>
      </c>
      <c r="D7500">
        <v>39.958306100000001</v>
      </c>
      <c r="E7500">
        <v>-75.192726300000004</v>
      </c>
      <c r="F7500" t="s">
        <v>25431</v>
      </c>
      <c r="G7500">
        <v>228</v>
      </c>
      <c r="H7500">
        <v>3</v>
      </c>
      <c r="I7500" t="s">
        <v>25450</v>
      </c>
      <c r="J7500">
        <v>1</v>
      </c>
      <c r="K7500" t="s">
        <v>25451</v>
      </c>
      <c r="L7500" t="s">
        <v>25452</v>
      </c>
    </row>
    <row r="7501" spans="1:14" x14ac:dyDescent="0.3">
      <c r="A7501" t="s">
        <v>25429</v>
      </c>
      <c r="B7501" t="s">
        <v>25430</v>
      </c>
      <c r="C7501" t="s">
        <v>14</v>
      </c>
      <c r="D7501">
        <v>39.958306100000001</v>
      </c>
      <c r="E7501">
        <v>-75.192726300000004</v>
      </c>
      <c r="F7501" t="s">
        <v>25431</v>
      </c>
      <c r="G7501">
        <v>228</v>
      </c>
      <c r="H7501">
        <v>3</v>
      </c>
      <c r="I7501" t="s">
        <v>25453</v>
      </c>
      <c r="J7501">
        <v>4</v>
      </c>
      <c r="K7501" t="s">
        <v>25454</v>
      </c>
      <c r="L7501" t="s">
        <v>25455</v>
      </c>
    </row>
    <row r="7502" spans="1:14" x14ac:dyDescent="0.3">
      <c r="A7502" t="s">
        <v>25429</v>
      </c>
      <c r="B7502" t="s">
        <v>25430</v>
      </c>
      <c r="C7502" t="s">
        <v>14</v>
      </c>
      <c r="D7502">
        <v>39.958306100000001</v>
      </c>
      <c r="E7502">
        <v>-75.192726300000004</v>
      </c>
      <c r="F7502" t="s">
        <v>25431</v>
      </c>
      <c r="G7502">
        <v>228</v>
      </c>
      <c r="H7502">
        <v>3</v>
      </c>
      <c r="I7502" t="s">
        <v>25456</v>
      </c>
      <c r="J7502">
        <v>4</v>
      </c>
      <c r="L7502" t="s">
        <v>25457</v>
      </c>
    </row>
    <row r="7503" spans="1:14" x14ac:dyDescent="0.3">
      <c r="A7503" t="s">
        <v>25458</v>
      </c>
      <c r="B7503" t="s">
        <v>25459</v>
      </c>
      <c r="C7503" t="s">
        <v>14</v>
      </c>
      <c r="D7503">
        <v>39.956348200000001</v>
      </c>
      <c r="E7503">
        <v>-75.174750500000002</v>
      </c>
      <c r="F7503" t="s">
        <v>25460</v>
      </c>
      <c r="G7503">
        <v>228</v>
      </c>
      <c r="H7503">
        <v>3.5</v>
      </c>
      <c r="I7503" t="s">
        <v>25461</v>
      </c>
      <c r="J7503">
        <v>1</v>
      </c>
      <c r="K7503" t="s">
        <v>25462</v>
      </c>
      <c r="L7503" t="s">
        <v>25463</v>
      </c>
    </row>
    <row r="7504" spans="1:14" x14ac:dyDescent="0.3">
      <c r="A7504" t="s">
        <v>25458</v>
      </c>
      <c r="B7504" t="s">
        <v>25459</v>
      </c>
      <c r="C7504" t="s">
        <v>14</v>
      </c>
      <c r="D7504">
        <v>39.956348200000001</v>
      </c>
      <c r="E7504">
        <v>-75.174750500000002</v>
      </c>
      <c r="F7504" t="s">
        <v>25460</v>
      </c>
      <c r="G7504">
        <v>228</v>
      </c>
      <c r="H7504">
        <v>3.5</v>
      </c>
      <c r="I7504" t="s">
        <v>25464</v>
      </c>
      <c r="J7504">
        <v>4</v>
      </c>
      <c r="L7504" t="s">
        <v>25465</v>
      </c>
    </row>
    <row r="7505" spans="1:18" x14ac:dyDescent="0.3">
      <c r="A7505" t="s">
        <v>25458</v>
      </c>
      <c r="B7505" t="s">
        <v>25459</v>
      </c>
      <c r="C7505" t="s">
        <v>14</v>
      </c>
      <c r="D7505">
        <v>39.956348200000001</v>
      </c>
      <c r="E7505">
        <v>-75.174750500000002</v>
      </c>
      <c r="F7505" t="s">
        <v>25460</v>
      </c>
      <c r="G7505">
        <v>228</v>
      </c>
      <c r="H7505">
        <v>3.5</v>
      </c>
      <c r="I7505" t="s">
        <v>25466</v>
      </c>
      <c r="J7505">
        <v>4</v>
      </c>
      <c r="K7505" t="s">
        <v>25467</v>
      </c>
      <c r="L7505" t="s">
        <v>25468</v>
      </c>
    </row>
    <row r="7506" spans="1:18" x14ac:dyDescent="0.3">
      <c r="A7506" t="s">
        <v>25458</v>
      </c>
      <c r="B7506" t="s">
        <v>25459</v>
      </c>
      <c r="C7506" t="s">
        <v>14</v>
      </c>
      <c r="D7506">
        <v>39.956348200000001</v>
      </c>
      <c r="E7506">
        <v>-75.174750500000002</v>
      </c>
      <c r="F7506" t="s">
        <v>25460</v>
      </c>
      <c r="G7506">
        <v>228</v>
      </c>
      <c r="H7506">
        <v>3.5</v>
      </c>
      <c r="I7506" t="s">
        <v>25469</v>
      </c>
      <c r="J7506">
        <v>3</v>
      </c>
      <c r="K7506" t="s">
        <v>25470</v>
      </c>
      <c r="L7506" t="s">
        <v>25471</v>
      </c>
    </row>
    <row r="7507" spans="1:18" x14ac:dyDescent="0.3">
      <c r="A7507" t="s">
        <v>25458</v>
      </c>
      <c r="B7507" t="s">
        <v>25459</v>
      </c>
      <c r="C7507" t="s">
        <v>14</v>
      </c>
      <c r="D7507">
        <v>39.956348200000001</v>
      </c>
      <c r="E7507">
        <v>-75.174750500000002</v>
      </c>
      <c r="F7507" t="s">
        <v>25460</v>
      </c>
      <c r="G7507">
        <v>228</v>
      </c>
      <c r="H7507">
        <v>3.5</v>
      </c>
      <c r="I7507" t="s">
        <v>25472</v>
      </c>
      <c r="J7507">
        <v>5</v>
      </c>
      <c r="K7507" t="s">
        <v>25473</v>
      </c>
      <c r="L7507" t="s">
        <v>10594</v>
      </c>
      <c r="M7507" t="s">
        <v>25474</v>
      </c>
      <c r="N7507" t="s">
        <v>25475</v>
      </c>
      <c r="O7507" t="s">
        <v>25476</v>
      </c>
      <c r="P7507" t="s">
        <v>25477</v>
      </c>
      <c r="Q7507" t="s">
        <v>25478</v>
      </c>
    </row>
    <row r="7508" spans="1:18" x14ac:dyDescent="0.3">
      <c r="A7508" t="s">
        <v>25458</v>
      </c>
      <c r="B7508" t="s">
        <v>25459</v>
      </c>
      <c r="C7508" t="s">
        <v>14</v>
      </c>
      <c r="D7508">
        <v>39.956348200000001</v>
      </c>
      <c r="E7508">
        <v>-75.174750500000002</v>
      </c>
      <c r="F7508" t="s">
        <v>25460</v>
      </c>
      <c r="G7508">
        <v>228</v>
      </c>
      <c r="H7508">
        <v>3.5</v>
      </c>
      <c r="I7508" t="s">
        <v>25479</v>
      </c>
      <c r="J7508">
        <v>4</v>
      </c>
      <c r="K7508" t="s">
        <v>25480</v>
      </c>
      <c r="L7508" t="s">
        <v>25481</v>
      </c>
    </row>
    <row r="7509" spans="1:18" x14ac:dyDescent="0.3">
      <c r="A7509" t="s">
        <v>25458</v>
      </c>
      <c r="B7509" t="s">
        <v>25459</v>
      </c>
      <c r="C7509" t="s">
        <v>14</v>
      </c>
      <c r="D7509">
        <v>39.956348200000001</v>
      </c>
      <c r="E7509">
        <v>-75.174750500000002</v>
      </c>
      <c r="F7509" t="s">
        <v>25460</v>
      </c>
      <c r="G7509">
        <v>228</v>
      </c>
      <c r="H7509">
        <v>3.5</v>
      </c>
      <c r="I7509" t="s">
        <v>25482</v>
      </c>
      <c r="J7509">
        <v>3</v>
      </c>
      <c r="K7509" t="s">
        <v>25483</v>
      </c>
      <c r="L7509" t="s">
        <v>25484</v>
      </c>
    </row>
    <row r="7510" spans="1:18" x14ac:dyDescent="0.3">
      <c r="A7510" t="s">
        <v>25458</v>
      </c>
      <c r="B7510" t="s">
        <v>25459</v>
      </c>
      <c r="C7510" t="s">
        <v>14</v>
      </c>
      <c r="D7510">
        <v>39.956348200000001</v>
      </c>
      <c r="E7510">
        <v>-75.174750500000002</v>
      </c>
      <c r="F7510" t="s">
        <v>25460</v>
      </c>
      <c r="G7510">
        <v>228</v>
      </c>
      <c r="H7510">
        <v>3.5</v>
      </c>
      <c r="I7510" t="s">
        <v>25485</v>
      </c>
      <c r="J7510">
        <v>4</v>
      </c>
      <c r="K7510" t="s">
        <v>25486</v>
      </c>
      <c r="L7510" t="s">
        <v>25487</v>
      </c>
    </row>
    <row r="7511" spans="1:18" x14ac:dyDescent="0.3">
      <c r="A7511" t="s">
        <v>25458</v>
      </c>
      <c r="B7511" t="s">
        <v>25459</v>
      </c>
      <c r="C7511" t="s">
        <v>14</v>
      </c>
      <c r="D7511">
        <v>39.956348200000001</v>
      </c>
      <c r="E7511">
        <v>-75.174750500000002</v>
      </c>
      <c r="F7511" t="s">
        <v>25460</v>
      </c>
      <c r="G7511">
        <v>228</v>
      </c>
      <c r="H7511">
        <v>3.5</v>
      </c>
      <c r="I7511" t="s">
        <v>25488</v>
      </c>
      <c r="J7511">
        <v>5</v>
      </c>
      <c r="K7511" t="s">
        <v>25489</v>
      </c>
      <c r="L7511" t="s">
        <v>25490</v>
      </c>
    </row>
    <row r="7512" spans="1:18" x14ac:dyDescent="0.3">
      <c r="A7512" t="s">
        <v>25458</v>
      </c>
      <c r="B7512" t="s">
        <v>25459</v>
      </c>
      <c r="C7512" t="s">
        <v>14</v>
      </c>
      <c r="D7512">
        <v>39.956348200000001</v>
      </c>
      <c r="E7512">
        <v>-75.174750500000002</v>
      </c>
      <c r="F7512" t="s">
        <v>25460</v>
      </c>
      <c r="G7512">
        <v>228</v>
      </c>
      <c r="H7512">
        <v>3.5</v>
      </c>
      <c r="I7512" t="s">
        <v>25491</v>
      </c>
      <c r="J7512">
        <v>5</v>
      </c>
      <c r="K7512" t="s">
        <v>25492</v>
      </c>
      <c r="L7512" t="s">
        <v>25493</v>
      </c>
    </row>
    <row r="7513" spans="1:18" x14ac:dyDescent="0.3">
      <c r="A7513" t="s">
        <v>25494</v>
      </c>
      <c r="B7513" t="s">
        <v>25495</v>
      </c>
      <c r="C7513" t="s">
        <v>14</v>
      </c>
      <c r="D7513">
        <v>39.948758300000001</v>
      </c>
      <c r="E7513">
        <v>-75.144082699999998</v>
      </c>
      <c r="F7513" t="s">
        <v>25496</v>
      </c>
      <c r="G7513">
        <v>228</v>
      </c>
      <c r="H7513">
        <v>4</v>
      </c>
      <c r="I7513" t="s">
        <v>25497</v>
      </c>
      <c r="J7513">
        <v>3</v>
      </c>
      <c r="K7513" t="s">
        <v>25498</v>
      </c>
      <c r="L7513" t="s">
        <v>15632</v>
      </c>
    </row>
    <row r="7514" spans="1:18" x14ac:dyDescent="0.3">
      <c r="A7514" t="s">
        <v>25494</v>
      </c>
      <c r="B7514" t="s">
        <v>25495</v>
      </c>
      <c r="C7514" t="s">
        <v>14</v>
      </c>
      <c r="D7514">
        <v>39.948758300000001</v>
      </c>
      <c r="E7514">
        <v>-75.144082699999998</v>
      </c>
      <c r="F7514" t="s">
        <v>25496</v>
      </c>
      <c r="G7514">
        <v>228</v>
      </c>
      <c r="H7514">
        <v>4</v>
      </c>
      <c r="I7514" t="s">
        <v>25499</v>
      </c>
      <c r="J7514">
        <v>5</v>
      </c>
      <c r="K7514" t="s">
        <v>25500</v>
      </c>
      <c r="L7514" t="s">
        <v>25501</v>
      </c>
    </row>
    <row r="7515" spans="1:18" x14ac:dyDescent="0.3">
      <c r="A7515" t="s">
        <v>25494</v>
      </c>
      <c r="B7515" t="s">
        <v>25495</v>
      </c>
      <c r="C7515" t="s">
        <v>14</v>
      </c>
      <c r="D7515">
        <v>39.948758300000001</v>
      </c>
      <c r="E7515">
        <v>-75.144082699999998</v>
      </c>
      <c r="F7515" t="s">
        <v>25496</v>
      </c>
      <c r="G7515">
        <v>228</v>
      </c>
      <c r="H7515">
        <v>4</v>
      </c>
      <c r="I7515" t="s">
        <v>25502</v>
      </c>
      <c r="J7515">
        <v>5</v>
      </c>
      <c r="K7515" t="s">
        <v>25503</v>
      </c>
      <c r="L7515" t="s">
        <v>25504</v>
      </c>
      <c r="M7515" t="s">
        <v>25505</v>
      </c>
      <c r="N7515" t="s">
        <v>25506</v>
      </c>
      <c r="O7515" t="s">
        <v>25507</v>
      </c>
      <c r="P7515" t="s">
        <v>25508</v>
      </c>
      <c r="Q7515" t="s">
        <v>25509</v>
      </c>
      <c r="R7515" t="s">
        <v>24178</v>
      </c>
    </row>
    <row r="7516" spans="1:18" x14ac:dyDescent="0.3">
      <c r="A7516" t="s">
        <v>25494</v>
      </c>
      <c r="B7516" t="s">
        <v>25495</v>
      </c>
      <c r="C7516" t="s">
        <v>14</v>
      </c>
      <c r="D7516">
        <v>39.948758300000001</v>
      </c>
      <c r="E7516">
        <v>-75.144082699999998</v>
      </c>
      <c r="F7516" t="s">
        <v>25496</v>
      </c>
      <c r="G7516">
        <v>228</v>
      </c>
      <c r="H7516">
        <v>4</v>
      </c>
      <c r="I7516" t="s">
        <v>25510</v>
      </c>
      <c r="J7516">
        <v>5</v>
      </c>
      <c r="K7516" t="s">
        <v>25511</v>
      </c>
      <c r="L7516" t="s">
        <v>25512</v>
      </c>
    </row>
    <row r="7517" spans="1:18" x14ac:dyDescent="0.3">
      <c r="A7517" t="s">
        <v>25494</v>
      </c>
      <c r="B7517" t="s">
        <v>25495</v>
      </c>
      <c r="C7517" t="s">
        <v>14</v>
      </c>
      <c r="D7517">
        <v>39.948758300000001</v>
      </c>
      <c r="E7517">
        <v>-75.144082699999998</v>
      </c>
      <c r="F7517" t="s">
        <v>25496</v>
      </c>
      <c r="G7517">
        <v>228</v>
      </c>
      <c r="H7517">
        <v>4</v>
      </c>
      <c r="I7517" t="s">
        <v>25513</v>
      </c>
      <c r="J7517">
        <v>4</v>
      </c>
      <c r="K7517" t="s">
        <v>25514</v>
      </c>
      <c r="L7517" t="s">
        <v>16467</v>
      </c>
    </row>
    <row r="7518" spans="1:18" x14ac:dyDescent="0.3">
      <c r="A7518" t="s">
        <v>25494</v>
      </c>
      <c r="B7518" t="s">
        <v>25495</v>
      </c>
      <c r="C7518" t="s">
        <v>14</v>
      </c>
      <c r="D7518">
        <v>39.948758300000001</v>
      </c>
      <c r="E7518">
        <v>-75.144082699999998</v>
      </c>
      <c r="F7518" t="s">
        <v>25496</v>
      </c>
      <c r="G7518">
        <v>228</v>
      </c>
      <c r="H7518">
        <v>4</v>
      </c>
      <c r="I7518" t="s">
        <v>25515</v>
      </c>
      <c r="J7518">
        <v>5</v>
      </c>
      <c r="K7518" t="s">
        <v>25516</v>
      </c>
      <c r="L7518" t="s">
        <v>25517</v>
      </c>
    </row>
    <row r="7519" spans="1:18" x14ac:dyDescent="0.3">
      <c r="A7519" t="s">
        <v>25494</v>
      </c>
      <c r="B7519" t="s">
        <v>25495</v>
      </c>
      <c r="C7519" t="s">
        <v>14</v>
      </c>
      <c r="D7519">
        <v>39.948758300000001</v>
      </c>
      <c r="E7519">
        <v>-75.144082699999998</v>
      </c>
      <c r="F7519" t="s">
        <v>25496</v>
      </c>
      <c r="G7519">
        <v>228</v>
      </c>
      <c r="H7519">
        <v>4</v>
      </c>
      <c r="I7519" t="s">
        <v>25518</v>
      </c>
      <c r="J7519">
        <v>5</v>
      </c>
      <c r="K7519" t="s">
        <v>25519</v>
      </c>
      <c r="L7519" t="s">
        <v>25520</v>
      </c>
    </row>
    <row r="7520" spans="1:18" x14ac:dyDescent="0.3">
      <c r="A7520" t="s">
        <v>25494</v>
      </c>
      <c r="B7520" t="s">
        <v>25495</v>
      </c>
      <c r="C7520" t="s">
        <v>14</v>
      </c>
      <c r="D7520">
        <v>39.948758300000001</v>
      </c>
      <c r="E7520">
        <v>-75.144082699999998</v>
      </c>
      <c r="F7520" t="s">
        <v>25496</v>
      </c>
      <c r="G7520">
        <v>228</v>
      </c>
      <c r="H7520">
        <v>4</v>
      </c>
      <c r="I7520" t="s">
        <v>25521</v>
      </c>
      <c r="J7520">
        <v>5</v>
      </c>
      <c r="K7520" t="s">
        <v>25522</v>
      </c>
      <c r="L7520" t="s">
        <v>25523</v>
      </c>
    </row>
    <row r="7521" spans="1:23" x14ac:dyDescent="0.3">
      <c r="A7521" t="s">
        <v>25494</v>
      </c>
      <c r="B7521" t="s">
        <v>25495</v>
      </c>
      <c r="C7521" t="s">
        <v>14</v>
      </c>
      <c r="D7521">
        <v>39.948758300000001</v>
      </c>
      <c r="E7521">
        <v>-75.144082699999998</v>
      </c>
      <c r="F7521" t="s">
        <v>25496</v>
      </c>
      <c r="G7521">
        <v>228</v>
      </c>
      <c r="H7521">
        <v>4</v>
      </c>
      <c r="I7521" t="s">
        <v>25524</v>
      </c>
      <c r="J7521">
        <v>3</v>
      </c>
      <c r="K7521" t="s">
        <v>25525</v>
      </c>
      <c r="L7521" t="s">
        <v>25526</v>
      </c>
    </row>
    <row r="7522" spans="1:23" x14ac:dyDescent="0.3">
      <c r="A7522" t="s">
        <v>25494</v>
      </c>
      <c r="B7522" t="s">
        <v>25495</v>
      </c>
      <c r="C7522" t="s">
        <v>14</v>
      </c>
      <c r="D7522">
        <v>39.948758300000001</v>
      </c>
      <c r="E7522">
        <v>-75.144082699999998</v>
      </c>
      <c r="F7522" t="s">
        <v>25496</v>
      </c>
      <c r="G7522">
        <v>228</v>
      </c>
      <c r="H7522">
        <v>4</v>
      </c>
      <c r="I7522" t="s">
        <v>25527</v>
      </c>
      <c r="J7522">
        <v>4</v>
      </c>
      <c r="K7522" t="s">
        <v>25528</v>
      </c>
      <c r="L7522" t="s">
        <v>25529</v>
      </c>
    </row>
    <row r="7523" spans="1:23" x14ac:dyDescent="0.3">
      <c r="A7523" t="s">
        <v>25530</v>
      </c>
      <c r="B7523" t="s">
        <v>25531</v>
      </c>
      <c r="C7523" t="s">
        <v>14</v>
      </c>
      <c r="D7523">
        <v>39.969974499999999</v>
      </c>
      <c r="E7523">
        <v>-75.130206799999996</v>
      </c>
      <c r="F7523" t="s">
        <v>25532</v>
      </c>
      <c r="G7523">
        <v>228</v>
      </c>
      <c r="H7523">
        <v>4.5</v>
      </c>
      <c r="I7523" t="s">
        <v>25533</v>
      </c>
      <c r="J7523">
        <v>4</v>
      </c>
      <c r="K7523" t="s">
        <v>25534</v>
      </c>
      <c r="L7523" t="s">
        <v>25535</v>
      </c>
    </row>
    <row r="7524" spans="1:23" x14ac:dyDescent="0.3">
      <c r="A7524" t="s">
        <v>25530</v>
      </c>
      <c r="B7524" t="s">
        <v>25531</v>
      </c>
      <c r="C7524" t="s">
        <v>14</v>
      </c>
      <c r="D7524">
        <v>39.969974499999999</v>
      </c>
      <c r="E7524">
        <v>-75.130206799999996</v>
      </c>
      <c r="F7524" t="s">
        <v>25532</v>
      </c>
      <c r="G7524">
        <v>228</v>
      </c>
      <c r="H7524">
        <v>4.5</v>
      </c>
      <c r="I7524" t="s">
        <v>25536</v>
      </c>
      <c r="J7524">
        <v>4</v>
      </c>
      <c r="K7524" t="s">
        <v>25537</v>
      </c>
      <c r="L7524" t="s">
        <v>10835</v>
      </c>
    </row>
    <row r="7525" spans="1:23" x14ac:dyDescent="0.3">
      <c r="A7525" t="s">
        <v>25530</v>
      </c>
      <c r="B7525" t="s">
        <v>25531</v>
      </c>
      <c r="C7525" t="s">
        <v>14</v>
      </c>
      <c r="D7525">
        <v>39.969974499999999</v>
      </c>
      <c r="E7525">
        <v>-75.130206799999996</v>
      </c>
      <c r="F7525" t="s">
        <v>25532</v>
      </c>
      <c r="G7525">
        <v>228</v>
      </c>
      <c r="H7525">
        <v>4.5</v>
      </c>
      <c r="I7525" t="s">
        <v>25538</v>
      </c>
      <c r="J7525">
        <v>3</v>
      </c>
      <c r="K7525" t="s">
        <v>25539</v>
      </c>
      <c r="L7525" t="s">
        <v>9199</v>
      </c>
    </row>
    <row r="7526" spans="1:23" x14ac:dyDescent="0.3">
      <c r="A7526" t="s">
        <v>25530</v>
      </c>
      <c r="B7526" t="s">
        <v>25531</v>
      </c>
      <c r="C7526" t="s">
        <v>14</v>
      </c>
      <c r="D7526">
        <v>39.969974499999999</v>
      </c>
      <c r="E7526">
        <v>-75.130206799999996</v>
      </c>
      <c r="F7526" t="s">
        <v>25532</v>
      </c>
      <c r="G7526">
        <v>228</v>
      </c>
      <c r="H7526">
        <v>4.5</v>
      </c>
      <c r="I7526" t="s">
        <v>25540</v>
      </c>
      <c r="J7526">
        <v>5</v>
      </c>
      <c r="L7526" t="s">
        <v>25541</v>
      </c>
    </row>
    <row r="7527" spans="1:23" x14ac:dyDescent="0.3">
      <c r="A7527" t="s">
        <v>25530</v>
      </c>
      <c r="B7527" t="s">
        <v>25531</v>
      </c>
      <c r="C7527" t="s">
        <v>14</v>
      </c>
      <c r="D7527">
        <v>39.969974499999999</v>
      </c>
      <c r="E7527">
        <v>-75.130206799999996</v>
      </c>
      <c r="F7527" t="s">
        <v>25532</v>
      </c>
      <c r="G7527">
        <v>228</v>
      </c>
      <c r="H7527">
        <v>4.5</v>
      </c>
      <c r="I7527" t="s">
        <v>25542</v>
      </c>
      <c r="J7527">
        <v>5</v>
      </c>
      <c r="L7527" t="s">
        <v>25543</v>
      </c>
    </row>
    <row r="7528" spans="1:23" x14ac:dyDescent="0.3">
      <c r="A7528" t="s">
        <v>25530</v>
      </c>
      <c r="B7528" t="s">
        <v>25531</v>
      </c>
      <c r="C7528" t="s">
        <v>14</v>
      </c>
      <c r="D7528">
        <v>39.969974499999999</v>
      </c>
      <c r="E7528">
        <v>-75.130206799999996</v>
      </c>
      <c r="F7528" t="s">
        <v>25532</v>
      </c>
      <c r="G7528">
        <v>228</v>
      </c>
      <c r="H7528">
        <v>4.5</v>
      </c>
      <c r="I7528" t="s">
        <v>25544</v>
      </c>
      <c r="J7528">
        <v>4</v>
      </c>
      <c r="K7528" t="s">
        <v>25545</v>
      </c>
      <c r="L7528" t="s">
        <v>25546</v>
      </c>
    </row>
    <row r="7529" spans="1:23" x14ac:dyDescent="0.3">
      <c r="A7529" t="s">
        <v>25530</v>
      </c>
      <c r="B7529" t="s">
        <v>25531</v>
      </c>
      <c r="C7529" t="s">
        <v>14</v>
      </c>
      <c r="D7529">
        <v>39.969974499999999</v>
      </c>
      <c r="E7529">
        <v>-75.130206799999996</v>
      </c>
      <c r="F7529" t="s">
        <v>25532</v>
      </c>
      <c r="G7529">
        <v>228</v>
      </c>
      <c r="H7529">
        <v>4.5</v>
      </c>
      <c r="I7529" t="s">
        <v>25547</v>
      </c>
      <c r="J7529">
        <v>4</v>
      </c>
      <c r="K7529" t="s">
        <v>25548</v>
      </c>
      <c r="L7529" t="s">
        <v>25549</v>
      </c>
    </row>
    <row r="7530" spans="1:23" x14ac:dyDescent="0.3">
      <c r="A7530" t="s">
        <v>25530</v>
      </c>
      <c r="B7530" t="s">
        <v>25531</v>
      </c>
      <c r="C7530" t="s">
        <v>14</v>
      </c>
      <c r="D7530">
        <v>39.969974499999999</v>
      </c>
      <c r="E7530">
        <v>-75.130206799999996</v>
      </c>
      <c r="F7530" t="s">
        <v>25532</v>
      </c>
      <c r="G7530">
        <v>228</v>
      </c>
      <c r="H7530">
        <v>4.5</v>
      </c>
      <c r="I7530" t="s">
        <v>25550</v>
      </c>
      <c r="J7530">
        <v>5</v>
      </c>
      <c r="K7530" t="s">
        <v>25551</v>
      </c>
      <c r="L7530" t="s">
        <v>25552</v>
      </c>
    </row>
    <row r="7531" spans="1:23" x14ac:dyDescent="0.3">
      <c r="A7531" t="s">
        <v>25530</v>
      </c>
      <c r="B7531" t="s">
        <v>25531</v>
      </c>
      <c r="C7531" t="s">
        <v>14</v>
      </c>
      <c r="D7531">
        <v>39.969974499999999</v>
      </c>
      <c r="E7531">
        <v>-75.130206799999996</v>
      </c>
      <c r="F7531" t="s">
        <v>25532</v>
      </c>
      <c r="G7531">
        <v>228</v>
      </c>
      <c r="H7531">
        <v>4.5</v>
      </c>
      <c r="I7531" t="s">
        <v>25553</v>
      </c>
      <c r="J7531">
        <v>4</v>
      </c>
      <c r="K7531" t="s">
        <v>25554</v>
      </c>
      <c r="L7531" t="s">
        <v>25555</v>
      </c>
    </row>
    <row r="7532" spans="1:23" x14ac:dyDescent="0.3">
      <c r="A7532" t="s">
        <v>25530</v>
      </c>
      <c r="B7532" t="s">
        <v>25531</v>
      </c>
      <c r="C7532" t="s">
        <v>14</v>
      </c>
      <c r="D7532">
        <v>39.969974499999999</v>
      </c>
      <c r="E7532">
        <v>-75.130206799999996</v>
      </c>
      <c r="F7532" t="s">
        <v>25532</v>
      </c>
      <c r="G7532">
        <v>228</v>
      </c>
      <c r="H7532">
        <v>4.5</v>
      </c>
      <c r="I7532" t="s">
        <v>25556</v>
      </c>
      <c r="J7532">
        <v>4</v>
      </c>
      <c r="L7532" t="s">
        <v>25557</v>
      </c>
    </row>
    <row r="7533" spans="1:23" x14ac:dyDescent="0.3">
      <c r="A7533" t="s">
        <v>25558</v>
      </c>
      <c r="B7533" t="s">
        <v>25559</v>
      </c>
      <c r="C7533" t="s">
        <v>14</v>
      </c>
      <c r="D7533">
        <v>39.949919000000001</v>
      </c>
      <c r="E7533">
        <v>-75.166995999999997</v>
      </c>
      <c r="F7533" t="s">
        <v>25560</v>
      </c>
      <c r="G7533">
        <v>227</v>
      </c>
      <c r="H7533">
        <v>4</v>
      </c>
      <c r="I7533" t="s">
        <v>25561</v>
      </c>
      <c r="J7533">
        <v>3</v>
      </c>
      <c r="K7533" t="s">
        <v>25562</v>
      </c>
      <c r="L7533" t="s">
        <v>25563</v>
      </c>
    </row>
    <row r="7534" spans="1:23" x14ac:dyDescent="0.3">
      <c r="A7534" t="s">
        <v>25558</v>
      </c>
      <c r="B7534" t="s">
        <v>25559</v>
      </c>
      <c r="C7534" t="s">
        <v>14</v>
      </c>
      <c r="D7534">
        <v>39.949919000000001</v>
      </c>
      <c r="E7534">
        <v>-75.166995999999997</v>
      </c>
      <c r="F7534" t="s">
        <v>25560</v>
      </c>
      <c r="G7534">
        <v>227</v>
      </c>
      <c r="H7534">
        <v>4</v>
      </c>
      <c r="I7534" t="s">
        <v>25564</v>
      </c>
      <c r="J7534">
        <v>5</v>
      </c>
      <c r="K7534" t="s">
        <v>25565</v>
      </c>
      <c r="L7534" t="s">
        <v>25566</v>
      </c>
      <c r="M7534" t="s">
        <v>25567</v>
      </c>
      <c r="N7534" t="s">
        <v>25568</v>
      </c>
      <c r="O7534" t="s">
        <v>25569</v>
      </c>
      <c r="P7534" t="s">
        <v>25570</v>
      </c>
      <c r="Q7534" t="s">
        <v>25571</v>
      </c>
      <c r="R7534" t="s">
        <v>25572</v>
      </c>
      <c r="S7534" t="s">
        <v>6361</v>
      </c>
    </row>
    <row r="7535" spans="1:23" x14ac:dyDescent="0.3">
      <c r="A7535" t="s">
        <v>25558</v>
      </c>
      <c r="B7535" t="s">
        <v>25559</v>
      </c>
      <c r="C7535" t="s">
        <v>14</v>
      </c>
      <c r="D7535">
        <v>39.949919000000001</v>
      </c>
      <c r="E7535">
        <v>-75.166995999999997</v>
      </c>
      <c r="F7535" t="s">
        <v>25560</v>
      </c>
      <c r="G7535">
        <v>227</v>
      </c>
      <c r="H7535">
        <v>4</v>
      </c>
      <c r="I7535" t="s">
        <v>25573</v>
      </c>
      <c r="J7535">
        <v>5</v>
      </c>
      <c r="K7535" t="s">
        <v>25574</v>
      </c>
      <c r="L7535" t="s">
        <v>25575</v>
      </c>
      <c r="M7535" t="s">
        <v>25576</v>
      </c>
      <c r="N7535" t="s">
        <v>25577</v>
      </c>
      <c r="O7535" t="s">
        <v>25578</v>
      </c>
      <c r="P7535" t="s">
        <v>25579</v>
      </c>
      <c r="Q7535" t="s">
        <v>8325</v>
      </c>
      <c r="R7535" t="s">
        <v>25580</v>
      </c>
      <c r="S7535" t="s">
        <v>25581</v>
      </c>
      <c r="T7535" t="s">
        <v>25582</v>
      </c>
      <c r="U7535" t="s">
        <v>25583</v>
      </c>
      <c r="V7535" t="s">
        <v>25584</v>
      </c>
      <c r="W7535" t="s">
        <v>25585</v>
      </c>
    </row>
    <row r="7536" spans="1:23" x14ac:dyDescent="0.3">
      <c r="A7536" t="s">
        <v>25558</v>
      </c>
      <c r="B7536" t="s">
        <v>25559</v>
      </c>
      <c r="C7536" t="s">
        <v>14</v>
      </c>
      <c r="D7536">
        <v>39.949919000000001</v>
      </c>
      <c r="E7536">
        <v>-75.166995999999997</v>
      </c>
      <c r="F7536" t="s">
        <v>25560</v>
      </c>
      <c r="G7536">
        <v>227</v>
      </c>
      <c r="H7536">
        <v>4</v>
      </c>
      <c r="I7536" t="s">
        <v>25586</v>
      </c>
      <c r="J7536">
        <v>5</v>
      </c>
      <c r="K7536" t="s">
        <v>25587</v>
      </c>
      <c r="L7536" t="s">
        <v>25588</v>
      </c>
      <c r="M7536" t="s">
        <v>25589</v>
      </c>
      <c r="N7536" t="s">
        <v>25590</v>
      </c>
      <c r="O7536" t="s">
        <v>25591</v>
      </c>
      <c r="P7536" t="s">
        <v>25592</v>
      </c>
      <c r="Q7536" t="s">
        <v>25593</v>
      </c>
      <c r="R7536" t="s">
        <v>25594</v>
      </c>
      <c r="S7536" t="s">
        <v>25595</v>
      </c>
      <c r="T7536" t="s">
        <v>25596</v>
      </c>
      <c r="U7536" t="s">
        <v>25597</v>
      </c>
    </row>
    <row r="7537" spans="1:28" x14ac:dyDescent="0.3">
      <c r="A7537" t="s">
        <v>25558</v>
      </c>
      <c r="B7537" t="s">
        <v>25559</v>
      </c>
      <c r="C7537" t="s">
        <v>14</v>
      </c>
      <c r="D7537">
        <v>39.949919000000001</v>
      </c>
      <c r="E7537">
        <v>-75.166995999999997</v>
      </c>
      <c r="F7537" t="s">
        <v>25560</v>
      </c>
      <c r="G7537">
        <v>227</v>
      </c>
      <c r="H7537">
        <v>4</v>
      </c>
      <c r="I7537" t="s">
        <v>25598</v>
      </c>
      <c r="J7537">
        <v>4</v>
      </c>
      <c r="K7537" t="s">
        <v>25599</v>
      </c>
      <c r="L7537" t="s">
        <v>25600</v>
      </c>
    </row>
    <row r="7538" spans="1:28" x14ac:dyDescent="0.3">
      <c r="A7538" t="s">
        <v>25558</v>
      </c>
      <c r="B7538" t="s">
        <v>25559</v>
      </c>
      <c r="C7538" t="s">
        <v>14</v>
      </c>
      <c r="D7538">
        <v>39.949919000000001</v>
      </c>
      <c r="E7538">
        <v>-75.166995999999997</v>
      </c>
      <c r="F7538" t="s">
        <v>25560</v>
      </c>
      <c r="G7538">
        <v>227</v>
      </c>
      <c r="H7538">
        <v>4</v>
      </c>
      <c r="I7538" t="s">
        <v>25601</v>
      </c>
      <c r="J7538">
        <v>5</v>
      </c>
      <c r="L7538" t="s">
        <v>25602</v>
      </c>
    </row>
    <row r="7539" spans="1:28" x14ac:dyDescent="0.3">
      <c r="A7539" t="s">
        <v>25558</v>
      </c>
      <c r="B7539" t="s">
        <v>25559</v>
      </c>
      <c r="C7539" t="s">
        <v>14</v>
      </c>
      <c r="D7539">
        <v>39.949919000000001</v>
      </c>
      <c r="E7539">
        <v>-75.166995999999997</v>
      </c>
      <c r="F7539" t="s">
        <v>25560</v>
      </c>
      <c r="G7539">
        <v>227</v>
      </c>
      <c r="H7539">
        <v>4</v>
      </c>
      <c r="I7539" t="s">
        <v>25603</v>
      </c>
      <c r="J7539">
        <v>2</v>
      </c>
      <c r="K7539" t="s">
        <v>25604</v>
      </c>
      <c r="L7539" t="s">
        <v>25605</v>
      </c>
      <c r="M7539" t="s">
        <v>25606</v>
      </c>
      <c r="N7539" t="s">
        <v>25607</v>
      </c>
      <c r="O7539" t="s">
        <v>25608</v>
      </c>
      <c r="P7539" t="s">
        <v>25609</v>
      </c>
      <c r="Q7539" t="s">
        <v>25610</v>
      </c>
      <c r="R7539" t="s">
        <v>25611</v>
      </c>
      <c r="S7539" t="s">
        <v>25612</v>
      </c>
      <c r="T7539" t="s">
        <v>25613</v>
      </c>
      <c r="U7539" t="s">
        <v>25614</v>
      </c>
      <c r="V7539" t="s">
        <v>25615</v>
      </c>
      <c r="W7539" t="s">
        <v>25616</v>
      </c>
      <c r="X7539" t="s">
        <v>25617</v>
      </c>
      <c r="Y7539" t="s">
        <v>25618</v>
      </c>
      <c r="Z7539" t="s">
        <v>25619</v>
      </c>
      <c r="AA7539" t="s">
        <v>25620</v>
      </c>
      <c r="AB7539" t="s">
        <v>25621</v>
      </c>
    </row>
    <row r="7540" spans="1:28" x14ac:dyDescent="0.3">
      <c r="A7540" t="s">
        <v>25558</v>
      </c>
      <c r="B7540" t="s">
        <v>25559</v>
      </c>
      <c r="C7540" t="s">
        <v>14</v>
      </c>
      <c r="D7540">
        <v>39.949919000000001</v>
      </c>
      <c r="E7540">
        <v>-75.166995999999997</v>
      </c>
      <c r="F7540" t="s">
        <v>25560</v>
      </c>
      <c r="G7540">
        <v>227</v>
      </c>
      <c r="H7540">
        <v>4</v>
      </c>
      <c r="I7540" t="s">
        <v>25622</v>
      </c>
      <c r="J7540">
        <v>3</v>
      </c>
      <c r="K7540" t="s">
        <v>25623</v>
      </c>
      <c r="L7540" t="s">
        <v>12112</v>
      </c>
    </row>
    <row r="7541" spans="1:28" x14ac:dyDescent="0.3">
      <c r="A7541" t="s">
        <v>25558</v>
      </c>
      <c r="B7541" t="s">
        <v>25559</v>
      </c>
      <c r="C7541" t="s">
        <v>14</v>
      </c>
      <c r="D7541">
        <v>39.949919000000001</v>
      </c>
      <c r="E7541">
        <v>-75.166995999999997</v>
      </c>
      <c r="F7541" t="s">
        <v>25560</v>
      </c>
      <c r="G7541">
        <v>227</v>
      </c>
      <c r="H7541">
        <v>4</v>
      </c>
      <c r="I7541" t="s">
        <v>25624</v>
      </c>
      <c r="J7541">
        <v>5</v>
      </c>
      <c r="K7541" t="s">
        <v>25625</v>
      </c>
      <c r="L7541" t="s">
        <v>25626</v>
      </c>
      <c r="M7541" t="s">
        <v>25627</v>
      </c>
      <c r="N7541" t="s">
        <v>25628</v>
      </c>
    </row>
    <row r="7542" spans="1:28" x14ac:dyDescent="0.3">
      <c r="A7542" t="s">
        <v>25558</v>
      </c>
      <c r="B7542" t="s">
        <v>25559</v>
      </c>
      <c r="C7542" t="s">
        <v>14</v>
      </c>
      <c r="D7542">
        <v>39.949919000000001</v>
      </c>
      <c r="E7542">
        <v>-75.166995999999997</v>
      </c>
      <c r="F7542" t="s">
        <v>25560</v>
      </c>
      <c r="G7542">
        <v>227</v>
      </c>
      <c r="H7542">
        <v>4</v>
      </c>
      <c r="I7542" t="s">
        <v>25629</v>
      </c>
      <c r="J7542">
        <v>4</v>
      </c>
      <c r="K7542" t="s">
        <v>25630</v>
      </c>
      <c r="L7542" t="s">
        <v>25631</v>
      </c>
    </row>
    <row r="7543" spans="1:28" x14ac:dyDescent="0.3">
      <c r="A7543" t="s">
        <v>25632</v>
      </c>
      <c r="B7543" t="s">
        <v>25633</v>
      </c>
      <c r="C7543" t="s">
        <v>14</v>
      </c>
      <c r="D7543">
        <v>39.971547999999999</v>
      </c>
      <c r="E7543">
        <v>-75.144504999999995</v>
      </c>
      <c r="F7543" t="s">
        <v>25634</v>
      </c>
      <c r="G7543">
        <v>227</v>
      </c>
      <c r="H7543">
        <v>4.5</v>
      </c>
      <c r="I7543" t="s">
        <v>25635</v>
      </c>
      <c r="J7543">
        <v>3</v>
      </c>
      <c r="K7543" t="s">
        <v>25636</v>
      </c>
      <c r="L7543" t="s">
        <v>18744</v>
      </c>
    </row>
    <row r="7544" spans="1:28" x14ac:dyDescent="0.3">
      <c r="A7544" t="s">
        <v>25632</v>
      </c>
      <c r="B7544" t="s">
        <v>25633</v>
      </c>
      <c r="C7544" t="s">
        <v>14</v>
      </c>
      <c r="D7544">
        <v>39.971547999999999</v>
      </c>
      <c r="E7544">
        <v>-75.144504999999995</v>
      </c>
      <c r="F7544" t="s">
        <v>25634</v>
      </c>
      <c r="G7544">
        <v>227</v>
      </c>
      <c r="H7544">
        <v>4.5</v>
      </c>
      <c r="I7544" t="s">
        <v>25637</v>
      </c>
      <c r="J7544">
        <v>4</v>
      </c>
      <c r="K7544" t="s">
        <v>25638</v>
      </c>
      <c r="L7544" t="s">
        <v>16279</v>
      </c>
    </row>
    <row r="7545" spans="1:28" x14ac:dyDescent="0.3">
      <c r="A7545" t="s">
        <v>25632</v>
      </c>
      <c r="B7545" t="s">
        <v>25633</v>
      </c>
      <c r="C7545" t="s">
        <v>14</v>
      </c>
      <c r="D7545">
        <v>39.971547999999999</v>
      </c>
      <c r="E7545">
        <v>-75.144504999999995</v>
      </c>
      <c r="F7545" t="s">
        <v>25634</v>
      </c>
      <c r="G7545">
        <v>227</v>
      </c>
      <c r="H7545">
        <v>4.5</v>
      </c>
      <c r="I7545" t="s">
        <v>25639</v>
      </c>
      <c r="J7545">
        <v>5</v>
      </c>
      <c r="K7545" t="s">
        <v>25640</v>
      </c>
      <c r="L7545" t="s">
        <v>12144</v>
      </c>
    </row>
    <row r="7546" spans="1:28" x14ac:dyDescent="0.3">
      <c r="A7546" t="s">
        <v>25632</v>
      </c>
      <c r="B7546" t="s">
        <v>25633</v>
      </c>
      <c r="C7546" t="s">
        <v>14</v>
      </c>
      <c r="D7546">
        <v>39.971547999999999</v>
      </c>
      <c r="E7546">
        <v>-75.144504999999995</v>
      </c>
      <c r="F7546" t="s">
        <v>25634</v>
      </c>
      <c r="G7546">
        <v>227</v>
      </c>
      <c r="H7546">
        <v>4.5</v>
      </c>
      <c r="I7546" t="s">
        <v>25641</v>
      </c>
      <c r="J7546">
        <v>5</v>
      </c>
      <c r="K7546" t="s">
        <v>25642</v>
      </c>
      <c r="L7546" t="s">
        <v>25643</v>
      </c>
    </row>
    <row r="7547" spans="1:28" x14ac:dyDescent="0.3">
      <c r="A7547" t="s">
        <v>25632</v>
      </c>
      <c r="B7547" t="s">
        <v>25633</v>
      </c>
      <c r="C7547" t="s">
        <v>14</v>
      </c>
      <c r="D7547">
        <v>39.971547999999999</v>
      </c>
      <c r="E7547">
        <v>-75.144504999999995</v>
      </c>
      <c r="F7547" t="s">
        <v>25634</v>
      </c>
      <c r="G7547">
        <v>227</v>
      </c>
      <c r="H7547">
        <v>4.5</v>
      </c>
      <c r="I7547" t="s">
        <v>25644</v>
      </c>
      <c r="J7547">
        <v>5</v>
      </c>
      <c r="L7547" t="s">
        <v>25645</v>
      </c>
    </row>
    <row r="7548" spans="1:28" x14ac:dyDescent="0.3">
      <c r="A7548" t="s">
        <v>25632</v>
      </c>
      <c r="B7548" t="s">
        <v>25633</v>
      </c>
      <c r="C7548" t="s">
        <v>14</v>
      </c>
      <c r="D7548">
        <v>39.971547999999999</v>
      </c>
      <c r="E7548">
        <v>-75.144504999999995</v>
      </c>
      <c r="F7548" t="s">
        <v>25634</v>
      </c>
      <c r="G7548">
        <v>227</v>
      </c>
      <c r="H7548">
        <v>4.5</v>
      </c>
      <c r="I7548" t="s">
        <v>25646</v>
      </c>
      <c r="J7548">
        <v>1</v>
      </c>
      <c r="K7548" t="s">
        <v>25647</v>
      </c>
      <c r="L7548" t="s">
        <v>25648</v>
      </c>
    </row>
    <row r="7549" spans="1:28" x14ac:dyDescent="0.3">
      <c r="A7549" t="s">
        <v>25632</v>
      </c>
      <c r="B7549" t="s">
        <v>25633</v>
      </c>
      <c r="C7549" t="s">
        <v>14</v>
      </c>
      <c r="D7549">
        <v>39.971547999999999</v>
      </c>
      <c r="E7549">
        <v>-75.144504999999995</v>
      </c>
      <c r="F7549" t="s">
        <v>25634</v>
      </c>
      <c r="G7549">
        <v>227</v>
      </c>
      <c r="H7549">
        <v>4.5</v>
      </c>
      <c r="I7549" t="s">
        <v>25649</v>
      </c>
      <c r="J7549">
        <v>5</v>
      </c>
      <c r="K7549" t="s">
        <v>25650</v>
      </c>
      <c r="L7549" t="s">
        <v>25651</v>
      </c>
    </row>
    <row r="7550" spans="1:28" x14ac:dyDescent="0.3">
      <c r="A7550" t="s">
        <v>25632</v>
      </c>
      <c r="B7550" t="s">
        <v>25633</v>
      </c>
      <c r="C7550" t="s">
        <v>14</v>
      </c>
      <c r="D7550">
        <v>39.971547999999999</v>
      </c>
      <c r="E7550">
        <v>-75.144504999999995</v>
      </c>
      <c r="F7550" t="s">
        <v>25634</v>
      </c>
      <c r="G7550">
        <v>227</v>
      </c>
      <c r="H7550">
        <v>4.5</v>
      </c>
      <c r="I7550" t="s">
        <v>25652</v>
      </c>
      <c r="J7550">
        <v>5</v>
      </c>
      <c r="K7550" t="s">
        <v>25653</v>
      </c>
      <c r="L7550" t="s">
        <v>4346</v>
      </c>
    </row>
    <row r="7551" spans="1:28" x14ac:dyDescent="0.3">
      <c r="A7551" t="s">
        <v>25632</v>
      </c>
      <c r="B7551" t="s">
        <v>25633</v>
      </c>
      <c r="C7551" t="s">
        <v>14</v>
      </c>
      <c r="D7551">
        <v>39.971547999999999</v>
      </c>
      <c r="E7551">
        <v>-75.144504999999995</v>
      </c>
      <c r="F7551" t="s">
        <v>25634</v>
      </c>
      <c r="G7551">
        <v>227</v>
      </c>
      <c r="H7551">
        <v>4.5</v>
      </c>
      <c r="I7551" t="s">
        <v>25654</v>
      </c>
      <c r="J7551">
        <v>2</v>
      </c>
      <c r="K7551" t="s">
        <v>25655</v>
      </c>
      <c r="L7551" t="s">
        <v>25656</v>
      </c>
    </row>
    <row r="7552" spans="1:28" x14ac:dyDescent="0.3">
      <c r="A7552" t="s">
        <v>25632</v>
      </c>
      <c r="B7552" t="s">
        <v>25633</v>
      </c>
      <c r="C7552" t="s">
        <v>14</v>
      </c>
      <c r="D7552">
        <v>39.971547999999999</v>
      </c>
      <c r="E7552">
        <v>-75.144504999999995</v>
      </c>
      <c r="F7552" t="s">
        <v>25634</v>
      </c>
      <c r="G7552">
        <v>227</v>
      </c>
      <c r="H7552">
        <v>4.5</v>
      </c>
      <c r="I7552" t="s">
        <v>25657</v>
      </c>
      <c r="J7552">
        <v>4</v>
      </c>
      <c r="L7552" t="s">
        <v>14470</v>
      </c>
    </row>
    <row r="7553" spans="1:21" x14ac:dyDescent="0.3">
      <c r="A7553" t="s">
        <v>25658</v>
      </c>
      <c r="B7553" t="s">
        <v>25659</v>
      </c>
      <c r="C7553" t="s">
        <v>14</v>
      </c>
      <c r="D7553">
        <v>39.949711999999998</v>
      </c>
      <c r="E7553">
        <v>-75.209373999999997</v>
      </c>
      <c r="F7553" t="s">
        <v>25660</v>
      </c>
      <c r="G7553">
        <v>227</v>
      </c>
      <c r="H7553">
        <v>3.5</v>
      </c>
      <c r="I7553" t="s">
        <v>25661</v>
      </c>
      <c r="J7553">
        <v>1</v>
      </c>
      <c r="K7553" t="s">
        <v>25662</v>
      </c>
      <c r="L7553" t="s">
        <v>25663</v>
      </c>
    </row>
    <row r="7554" spans="1:21" x14ac:dyDescent="0.3">
      <c r="A7554" t="s">
        <v>25658</v>
      </c>
      <c r="B7554" t="s">
        <v>25659</v>
      </c>
      <c r="C7554" t="s">
        <v>14</v>
      </c>
      <c r="D7554">
        <v>39.949711999999998</v>
      </c>
      <c r="E7554">
        <v>-75.209373999999997</v>
      </c>
      <c r="F7554" t="s">
        <v>25660</v>
      </c>
      <c r="G7554">
        <v>227</v>
      </c>
      <c r="H7554">
        <v>3.5</v>
      </c>
      <c r="I7554" t="s">
        <v>25664</v>
      </c>
      <c r="J7554">
        <v>5</v>
      </c>
      <c r="K7554" t="s">
        <v>25665</v>
      </c>
      <c r="L7554" t="s">
        <v>25666</v>
      </c>
    </row>
    <row r="7555" spans="1:21" x14ac:dyDescent="0.3">
      <c r="A7555" t="s">
        <v>25658</v>
      </c>
      <c r="B7555" t="s">
        <v>25659</v>
      </c>
      <c r="C7555" t="s">
        <v>14</v>
      </c>
      <c r="D7555">
        <v>39.949711999999998</v>
      </c>
      <c r="E7555">
        <v>-75.209373999999997</v>
      </c>
      <c r="F7555" t="s">
        <v>25660</v>
      </c>
      <c r="G7555">
        <v>227</v>
      </c>
      <c r="H7555">
        <v>3.5</v>
      </c>
      <c r="I7555" t="s">
        <v>25667</v>
      </c>
      <c r="J7555">
        <v>4</v>
      </c>
      <c r="K7555" t="s">
        <v>25668</v>
      </c>
      <c r="L7555" t="s">
        <v>4420</v>
      </c>
    </row>
    <row r="7556" spans="1:21" x14ac:dyDescent="0.3">
      <c r="A7556" t="s">
        <v>25658</v>
      </c>
      <c r="B7556" t="s">
        <v>25659</v>
      </c>
      <c r="C7556" t="s">
        <v>14</v>
      </c>
      <c r="D7556">
        <v>39.949711999999998</v>
      </c>
      <c r="E7556">
        <v>-75.209373999999997</v>
      </c>
      <c r="F7556" t="s">
        <v>25660</v>
      </c>
      <c r="G7556">
        <v>227</v>
      </c>
      <c r="H7556">
        <v>3.5</v>
      </c>
      <c r="I7556" t="s">
        <v>25669</v>
      </c>
      <c r="J7556">
        <v>2</v>
      </c>
      <c r="K7556" t="s">
        <v>25670</v>
      </c>
      <c r="L7556" t="s">
        <v>25671</v>
      </c>
      <c r="M7556" t="s">
        <v>25672</v>
      </c>
      <c r="N7556" t="s">
        <v>25673</v>
      </c>
      <c r="O7556" t="s">
        <v>25674</v>
      </c>
      <c r="P7556" t="s">
        <v>25675</v>
      </c>
      <c r="Q7556" t="s">
        <v>25676</v>
      </c>
      <c r="R7556" t="s">
        <v>25677</v>
      </c>
      <c r="S7556" t="s">
        <v>25678</v>
      </c>
      <c r="T7556" t="s">
        <v>25679</v>
      </c>
      <c r="U7556" t="s">
        <v>14638</v>
      </c>
    </row>
    <row r="7557" spans="1:21" x14ac:dyDescent="0.3">
      <c r="A7557" t="s">
        <v>25658</v>
      </c>
      <c r="B7557" t="s">
        <v>25659</v>
      </c>
      <c r="C7557" t="s">
        <v>14</v>
      </c>
      <c r="D7557">
        <v>39.949711999999998</v>
      </c>
      <c r="E7557">
        <v>-75.209373999999997</v>
      </c>
      <c r="F7557" t="s">
        <v>25660</v>
      </c>
      <c r="G7557">
        <v>227</v>
      </c>
      <c r="H7557">
        <v>3.5</v>
      </c>
      <c r="I7557" t="s">
        <v>25680</v>
      </c>
      <c r="J7557">
        <v>2</v>
      </c>
      <c r="K7557" t="s">
        <v>25681</v>
      </c>
      <c r="L7557" t="s">
        <v>25682</v>
      </c>
    </row>
    <row r="7558" spans="1:21" x14ac:dyDescent="0.3">
      <c r="A7558" t="s">
        <v>25658</v>
      </c>
      <c r="B7558" t="s">
        <v>25659</v>
      </c>
      <c r="C7558" t="s">
        <v>14</v>
      </c>
      <c r="D7558">
        <v>39.949711999999998</v>
      </c>
      <c r="E7558">
        <v>-75.209373999999997</v>
      </c>
      <c r="F7558" t="s">
        <v>25660</v>
      </c>
      <c r="G7558">
        <v>227</v>
      </c>
      <c r="H7558">
        <v>3.5</v>
      </c>
      <c r="I7558" t="s">
        <v>25683</v>
      </c>
      <c r="J7558">
        <v>5</v>
      </c>
      <c r="L7558" t="s">
        <v>25684</v>
      </c>
    </row>
    <row r="7559" spans="1:21" x14ac:dyDescent="0.3">
      <c r="A7559" t="s">
        <v>25658</v>
      </c>
      <c r="B7559" t="s">
        <v>25659</v>
      </c>
      <c r="C7559" t="s">
        <v>14</v>
      </c>
      <c r="D7559">
        <v>39.949711999999998</v>
      </c>
      <c r="E7559">
        <v>-75.209373999999997</v>
      </c>
      <c r="F7559" t="s">
        <v>25660</v>
      </c>
      <c r="G7559">
        <v>227</v>
      </c>
      <c r="H7559">
        <v>3.5</v>
      </c>
      <c r="I7559" t="s">
        <v>25685</v>
      </c>
      <c r="J7559">
        <v>2</v>
      </c>
      <c r="K7559" t="s">
        <v>25686</v>
      </c>
      <c r="L7559" t="s">
        <v>25687</v>
      </c>
    </row>
    <row r="7560" spans="1:21" x14ac:dyDescent="0.3">
      <c r="A7560" t="s">
        <v>25658</v>
      </c>
      <c r="B7560" t="s">
        <v>25659</v>
      </c>
      <c r="C7560" t="s">
        <v>14</v>
      </c>
      <c r="D7560">
        <v>39.949711999999998</v>
      </c>
      <c r="E7560">
        <v>-75.209373999999997</v>
      </c>
      <c r="F7560" t="s">
        <v>25660</v>
      </c>
      <c r="G7560">
        <v>227</v>
      </c>
      <c r="H7560">
        <v>3.5</v>
      </c>
      <c r="I7560" t="s">
        <v>25688</v>
      </c>
      <c r="J7560">
        <v>4</v>
      </c>
      <c r="K7560" t="s">
        <v>25689</v>
      </c>
      <c r="L7560" t="s">
        <v>10049</v>
      </c>
    </row>
    <row r="7561" spans="1:21" x14ac:dyDescent="0.3">
      <c r="A7561" t="s">
        <v>25658</v>
      </c>
      <c r="B7561" t="s">
        <v>25659</v>
      </c>
      <c r="C7561" t="s">
        <v>14</v>
      </c>
      <c r="D7561">
        <v>39.949711999999998</v>
      </c>
      <c r="E7561">
        <v>-75.209373999999997</v>
      </c>
      <c r="F7561" t="s">
        <v>25660</v>
      </c>
      <c r="G7561">
        <v>227</v>
      </c>
      <c r="H7561">
        <v>3.5</v>
      </c>
      <c r="I7561" t="s">
        <v>25690</v>
      </c>
      <c r="J7561">
        <v>4</v>
      </c>
      <c r="K7561" t="s">
        <v>25691</v>
      </c>
      <c r="L7561" t="s">
        <v>25692</v>
      </c>
    </row>
    <row r="7562" spans="1:21" x14ac:dyDescent="0.3">
      <c r="A7562" t="s">
        <v>25658</v>
      </c>
      <c r="B7562" t="s">
        <v>25659</v>
      </c>
      <c r="C7562" t="s">
        <v>14</v>
      </c>
      <c r="D7562">
        <v>39.949711999999998</v>
      </c>
      <c r="E7562">
        <v>-75.209373999999997</v>
      </c>
      <c r="F7562" t="s">
        <v>25660</v>
      </c>
      <c r="G7562">
        <v>227</v>
      </c>
      <c r="H7562">
        <v>3.5</v>
      </c>
      <c r="I7562" t="s">
        <v>25693</v>
      </c>
      <c r="J7562">
        <v>5</v>
      </c>
      <c r="K7562" t="s">
        <v>25694</v>
      </c>
      <c r="L7562" t="s">
        <v>25695</v>
      </c>
    </row>
    <row r="7563" spans="1:21" x14ac:dyDescent="0.3">
      <c r="A7563" t="s">
        <v>25696</v>
      </c>
      <c r="B7563" t="s">
        <v>25697</v>
      </c>
      <c r="C7563" t="s">
        <v>14</v>
      </c>
      <c r="D7563">
        <v>39.951909000000001</v>
      </c>
      <c r="E7563">
        <v>-75.175614300000007</v>
      </c>
      <c r="F7563" t="s">
        <v>25698</v>
      </c>
      <c r="G7563">
        <v>227</v>
      </c>
      <c r="H7563">
        <v>4</v>
      </c>
      <c r="I7563" t="s">
        <v>25699</v>
      </c>
      <c r="J7563">
        <v>3</v>
      </c>
      <c r="K7563" t="s">
        <v>25700</v>
      </c>
      <c r="L7563" t="s">
        <v>25701</v>
      </c>
    </row>
    <row r="7564" spans="1:21" x14ac:dyDescent="0.3">
      <c r="A7564" t="s">
        <v>25696</v>
      </c>
      <c r="B7564" t="s">
        <v>25697</v>
      </c>
      <c r="C7564" t="s">
        <v>14</v>
      </c>
      <c r="D7564">
        <v>39.951909000000001</v>
      </c>
      <c r="E7564">
        <v>-75.175614300000007</v>
      </c>
      <c r="F7564" t="s">
        <v>25698</v>
      </c>
      <c r="G7564">
        <v>227</v>
      </c>
      <c r="H7564">
        <v>4</v>
      </c>
      <c r="I7564" t="s">
        <v>25702</v>
      </c>
      <c r="J7564">
        <v>2</v>
      </c>
      <c r="K7564" t="s">
        <v>25703</v>
      </c>
      <c r="L7564" t="s">
        <v>25704</v>
      </c>
      <c r="M7564" t="s">
        <v>25705</v>
      </c>
      <c r="N7564" t="s">
        <v>25706</v>
      </c>
      <c r="O7564" t="s">
        <v>25707</v>
      </c>
      <c r="P7564" t="s">
        <v>25708</v>
      </c>
      <c r="Q7564" t="s">
        <v>25709</v>
      </c>
      <c r="R7564" t="s">
        <v>7044</v>
      </c>
    </row>
    <row r="7565" spans="1:21" x14ac:dyDescent="0.3">
      <c r="A7565" t="s">
        <v>25696</v>
      </c>
      <c r="B7565" t="s">
        <v>25697</v>
      </c>
      <c r="C7565" t="s">
        <v>14</v>
      </c>
      <c r="D7565">
        <v>39.951909000000001</v>
      </c>
      <c r="E7565">
        <v>-75.175614300000007</v>
      </c>
      <c r="F7565" t="s">
        <v>25698</v>
      </c>
      <c r="G7565">
        <v>227</v>
      </c>
      <c r="H7565">
        <v>4</v>
      </c>
      <c r="I7565" t="s">
        <v>25710</v>
      </c>
      <c r="J7565">
        <v>5</v>
      </c>
      <c r="K7565" t="s">
        <v>25711</v>
      </c>
      <c r="L7565" t="s">
        <v>10555</v>
      </c>
    </row>
    <row r="7566" spans="1:21" x14ac:dyDescent="0.3">
      <c r="A7566" t="s">
        <v>25696</v>
      </c>
      <c r="B7566" t="s">
        <v>25697</v>
      </c>
      <c r="C7566" t="s">
        <v>14</v>
      </c>
      <c r="D7566">
        <v>39.951909000000001</v>
      </c>
      <c r="E7566">
        <v>-75.175614300000007</v>
      </c>
      <c r="F7566" t="s">
        <v>25698</v>
      </c>
      <c r="G7566">
        <v>227</v>
      </c>
      <c r="H7566">
        <v>4</v>
      </c>
      <c r="I7566" t="s">
        <v>25712</v>
      </c>
      <c r="J7566">
        <v>5</v>
      </c>
      <c r="K7566" t="s">
        <v>25713</v>
      </c>
      <c r="L7566" t="s">
        <v>25714</v>
      </c>
    </row>
    <row r="7567" spans="1:21" x14ac:dyDescent="0.3">
      <c r="A7567" t="s">
        <v>25696</v>
      </c>
      <c r="B7567" t="s">
        <v>25697</v>
      </c>
      <c r="C7567" t="s">
        <v>14</v>
      </c>
      <c r="D7567">
        <v>39.951909000000001</v>
      </c>
      <c r="E7567">
        <v>-75.175614300000007</v>
      </c>
      <c r="F7567" t="s">
        <v>25698</v>
      </c>
      <c r="G7567">
        <v>227</v>
      </c>
      <c r="H7567">
        <v>4</v>
      </c>
      <c r="I7567" t="s">
        <v>25715</v>
      </c>
      <c r="J7567">
        <v>5</v>
      </c>
      <c r="K7567" t="s">
        <v>25716</v>
      </c>
      <c r="L7567" t="s">
        <v>25717</v>
      </c>
      <c r="M7567" t="s">
        <v>25718</v>
      </c>
      <c r="N7567" t="s">
        <v>25719</v>
      </c>
      <c r="O7567" t="s">
        <v>25720</v>
      </c>
      <c r="P7567" t="e">
        <f>-ZUH1J9f2bkb92jdJym8FA</f>
        <v>#NAME?</v>
      </c>
    </row>
    <row r="7568" spans="1:21" x14ac:dyDescent="0.3">
      <c r="A7568" t="s">
        <v>25696</v>
      </c>
      <c r="B7568" t="s">
        <v>25697</v>
      </c>
      <c r="C7568" t="s">
        <v>14</v>
      </c>
      <c r="D7568">
        <v>39.951909000000001</v>
      </c>
      <c r="E7568">
        <v>-75.175614300000007</v>
      </c>
      <c r="F7568" t="s">
        <v>25698</v>
      </c>
      <c r="G7568">
        <v>227</v>
      </c>
      <c r="H7568">
        <v>4</v>
      </c>
      <c r="I7568" t="s">
        <v>25721</v>
      </c>
      <c r="J7568">
        <v>5</v>
      </c>
      <c r="K7568" t="s">
        <v>25722</v>
      </c>
      <c r="L7568" t="s">
        <v>25723</v>
      </c>
    </row>
    <row r="7569" spans="1:12" x14ac:dyDescent="0.3">
      <c r="A7569" t="s">
        <v>25696</v>
      </c>
      <c r="B7569" t="s">
        <v>25697</v>
      </c>
      <c r="C7569" t="s">
        <v>14</v>
      </c>
      <c r="D7569">
        <v>39.951909000000001</v>
      </c>
      <c r="E7569">
        <v>-75.175614300000007</v>
      </c>
      <c r="F7569" t="s">
        <v>25698</v>
      </c>
      <c r="G7569">
        <v>227</v>
      </c>
      <c r="H7569">
        <v>4</v>
      </c>
      <c r="I7569" t="s">
        <v>25724</v>
      </c>
      <c r="J7569">
        <v>3</v>
      </c>
      <c r="K7569" t="s">
        <v>25725</v>
      </c>
      <c r="L7569" t="s">
        <v>25726</v>
      </c>
    </row>
    <row r="7570" spans="1:12" x14ac:dyDescent="0.3">
      <c r="A7570" t="s">
        <v>25696</v>
      </c>
      <c r="B7570" t="s">
        <v>25697</v>
      </c>
      <c r="C7570" t="s">
        <v>14</v>
      </c>
      <c r="D7570">
        <v>39.951909000000001</v>
      </c>
      <c r="E7570">
        <v>-75.175614300000007</v>
      </c>
      <c r="F7570" t="s">
        <v>25698</v>
      </c>
      <c r="G7570">
        <v>227</v>
      </c>
      <c r="H7570">
        <v>4</v>
      </c>
      <c r="I7570" t="s">
        <v>25727</v>
      </c>
      <c r="J7570">
        <v>4</v>
      </c>
      <c r="K7570" t="s">
        <v>25728</v>
      </c>
      <c r="L7570" t="s">
        <v>25729</v>
      </c>
    </row>
    <row r="7571" spans="1:12" x14ac:dyDescent="0.3">
      <c r="A7571" t="s">
        <v>25696</v>
      </c>
      <c r="B7571" t="s">
        <v>25697</v>
      </c>
      <c r="C7571" t="s">
        <v>14</v>
      </c>
      <c r="D7571">
        <v>39.951909000000001</v>
      </c>
      <c r="E7571">
        <v>-75.175614300000007</v>
      </c>
      <c r="F7571" t="s">
        <v>25698</v>
      </c>
      <c r="G7571">
        <v>227</v>
      </c>
      <c r="H7571">
        <v>4</v>
      </c>
      <c r="I7571" t="s">
        <v>25730</v>
      </c>
      <c r="J7571">
        <v>3</v>
      </c>
      <c r="K7571" t="s">
        <v>25731</v>
      </c>
      <c r="L7571" t="s">
        <v>25732</v>
      </c>
    </row>
    <row r="7572" spans="1:12" x14ac:dyDescent="0.3">
      <c r="A7572" t="s">
        <v>25696</v>
      </c>
      <c r="B7572" t="s">
        <v>25697</v>
      </c>
      <c r="C7572" t="s">
        <v>14</v>
      </c>
      <c r="D7572">
        <v>39.951909000000001</v>
      </c>
      <c r="E7572">
        <v>-75.175614300000007</v>
      </c>
      <c r="F7572" t="s">
        <v>25698</v>
      </c>
      <c r="G7572">
        <v>227</v>
      </c>
      <c r="H7572">
        <v>4</v>
      </c>
      <c r="I7572" t="s">
        <v>25733</v>
      </c>
      <c r="J7572">
        <v>5</v>
      </c>
      <c r="L7572" t="s">
        <v>25734</v>
      </c>
    </row>
    <row r="7573" spans="1:12" x14ac:dyDescent="0.3">
      <c r="A7573" t="s">
        <v>25735</v>
      </c>
      <c r="B7573" t="s">
        <v>25736</v>
      </c>
      <c r="C7573" t="s">
        <v>14</v>
      </c>
      <c r="D7573">
        <v>39.951114500000003</v>
      </c>
      <c r="E7573">
        <v>-75.171570000000003</v>
      </c>
      <c r="F7573" t="s">
        <v>25737</v>
      </c>
      <c r="G7573">
        <v>226</v>
      </c>
      <c r="H7573">
        <v>3.5</v>
      </c>
      <c r="I7573" t="s">
        <v>25738</v>
      </c>
      <c r="J7573">
        <v>5</v>
      </c>
      <c r="K7573" t="s">
        <v>25739</v>
      </c>
      <c r="L7573" t="s">
        <v>6226</v>
      </c>
    </row>
    <row r="7574" spans="1:12" x14ac:dyDescent="0.3">
      <c r="A7574" t="s">
        <v>25735</v>
      </c>
      <c r="B7574" t="s">
        <v>25736</v>
      </c>
      <c r="C7574" t="s">
        <v>14</v>
      </c>
      <c r="D7574">
        <v>39.951114500000003</v>
      </c>
      <c r="E7574">
        <v>-75.171570000000003</v>
      </c>
      <c r="F7574" t="s">
        <v>25737</v>
      </c>
      <c r="G7574">
        <v>226</v>
      </c>
      <c r="H7574">
        <v>3.5</v>
      </c>
      <c r="I7574" t="s">
        <v>25740</v>
      </c>
      <c r="J7574">
        <v>2</v>
      </c>
      <c r="K7574" t="s">
        <v>25741</v>
      </c>
      <c r="L7574" t="s">
        <v>18650</v>
      </c>
    </row>
    <row r="7575" spans="1:12" x14ac:dyDescent="0.3">
      <c r="A7575" t="s">
        <v>25735</v>
      </c>
      <c r="B7575" t="s">
        <v>25736</v>
      </c>
      <c r="C7575" t="s">
        <v>14</v>
      </c>
      <c r="D7575">
        <v>39.951114500000003</v>
      </c>
      <c r="E7575">
        <v>-75.171570000000003</v>
      </c>
      <c r="F7575" t="s">
        <v>25737</v>
      </c>
      <c r="G7575">
        <v>226</v>
      </c>
      <c r="H7575">
        <v>3.5</v>
      </c>
      <c r="I7575" t="s">
        <v>25742</v>
      </c>
      <c r="J7575">
        <v>2</v>
      </c>
      <c r="L7575" t="s">
        <v>25743</v>
      </c>
    </row>
    <row r="7576" spans="1:12" x14ac:dyDescent="0.3">
      <c r="A7576" t="s">
        <v>25735</v>
      </c>
      <c r="B7576" t="s">
        <v>25736</v>
      </c>
      <c r="C7576" t="s">
        <v>14</v>
      </c>
      <c r="D7576">
        <v>39.951114500000003</v>
      </c>
      <c r="E7576">
        <v>-75.171570000000003</v>
      </c>
      <c r="F7576" t="s">
        <v>25737</v>
      </c>
      <c r="G7576">
        <v>226</v>
      </c>
      <c r="H7576">
        <v>3.5</v>
      </c>
      <c r="I7576" t="s">
        <v>25744</v>
      </c>
      <c r="J7576">
        <v>4</v>
      </c>
      <c r="K7576" t="s">
        <v>25745</v>
      </c>
      <c r="L7576" t="s">
        <v>25746</v>
      </c>
    </row>
    <row r="7577" spans="1:12" x14ac:dyDescent="0.3">
      <c r="A7577" t="s">
        <v>25735</v>
      </c>
      <c r="B7577" t="s">
        <v>25736</v>
      </c>
      <c r="C7577" t="s">
        <v>14</v>
      </c>
      <c r="D7577">
        <v>39.951114500000003</v>
      </c>
      <c r="E7577">
        <v>-75.171570000000003</v>
      </c>
      <c r="F7577" t="s">
        <v>25737</v>
      </c>
      <c r="G7577">
        <v>226</v>
      </c>
      <c r="H7577">
        <v>3.5</v>
      </c>
      <c r="I7577" t="s">
        <v>25747</v>
      </c>
      <c r="J7577">
        <v>5</v>
      </c>
      <c r="K7577" t="s">
        <v>25748</v>
      </c>
      <c r="L7577" t="s">
        <v>3102</v>
      </c>
    </row>
    <row r="7578" spans="1:12" x14ac:dyDescent="0.3">
      <c r="A7578" t="s">
        <v>25735</v>
      </c>
      <c r="B7578" t="s">
        <v>25736</v>
      </c>
      <c r="C7578" t="s">
        <v>14</v>
      </c>
      <c r="D7578">
        <v>39.951114500000003</v>
      </c>
      <c r="E7578">
        <v>-75.171570000000003</v>
      </c>
      <c r="F7578" t="s">
        <v>25737</v>
      </c>
      <c r="G7578">
        <v>226</v>
      </c>
      <c r="H7578">
        <v>3.5</v>
      </c>
      <c r="I7578" t="s">
        <v>25749</v>
      </c>
      <c r="J7578">
        <v>2</v>
      </c>
      <c r="K7578" t="s">
        <v>25750</v>
      </c>
      <c r="L7578" t="s">
        <v>19652</v>
      </c>
    </row>
    <row r="7579" spans="1:12" x14ac:dyDescent="0.3">
      <c r="A7579" t="s">
        <v>25735</v>
      </c>
      <c r="B7579" t="s">
        <v>25736</v>
      </c>
      <c r="C7579" t="s">
        <v>14</v>
      </c>
      <c r="D7579">
        <v>39.951114500000003</v>
      </c>
      <c r="E7579">
        <v>-75.171570000000003</v>
      </c>
      <c r="F7579" t="s">
        <v>25737</v>
      </c>
      <c r="G7579">
        <v>226</v>
      </c>
      <c r="H7579">
        <v>3.5</v>
      </c>
      <c r="I7579" t="s">
        <v>25751</v>
      </c>
      <c r="J7579">
        <v>4</v>
      </c>
      <c r="K7579" t="s">
        <v>25752</v>
      </c>
      <c r="L7579" t="s">
        <v>25753</v>
      </c>
    </row>
    <row r="7580" spans="1:12" x14ac:dyDescent="0.3">
      <c r="A7580" t="s">
        <v>25735</v>
      </c>
      <c r="B7580" t="s">
        <v>25736</v>
      </c>
      <c r="C7580" t="s">
        <v>14</v>
      </c>
      <c r="D7580">
        <v>39.951114500000003</v>
      </c>
      <c r="E7580">
        <v>-75.171570000000003</v>
      </c>
      <c r="F7580" t="s">
        <v>25737</v>
      </c>
      <c r="G7580">
        <v>226</v>
      </c>
      <c r="H7580">
        <v>3.5</v>
      </c>
      <c r="I7580" t="s">
        <v>25754</v>
      </c>
      <c r="J7580">
        <v>3</v>
      </c>
      <c r="K7580" t="s">
        <v>25755</v>
      </c>
      <c r="L7580" t="s">
        <v>25756</v>
      </c>
    </row>
    <row r="7581" spans="1:12" x14ac:dyDescent="0.3">
      <c r="A7581" t="s">
        <v>25735</v>
      </c>
      <c r="B7581" t="s">
        <v>25736</v>
      </c>
      <c r="C7581" t="s">
        <v>14</v>
      </c>
      <c r="D7581">
        <v>39.951114500000003</v>
      </c>
      <c r="E7581">
        <v>-75.171570000000003</v>
      </c>
      <c r="F7581" t="s">
        <v>25737</v>
      </c>
      <c r="G7581">
        <v>226</v>
      </c>
      <c r="H7581">
        <v>3.5</v>
      </c>
      <c r="I7581" t="s">
        <v>25757</v>
      </c>
      <c r="J7581">
        <v>5</v>
      </c>
      <c r="K7581" t="s">
        <v>25758</v>
      </c>
      <c r="L7581" t="s">
        <v>8651</v>
      </c>
    </row>
    <row r="7582" spans="1:12" x14ac:dyDescent="0.3">
      <c r="A7582" t="s">
        <v>25735</v>
      </c>
      <c r="B7582" t="s">
        <v>25736</v>
      </c>
      <c r="C7582" t="s">
        <v>14</v>
      </c>
      <c r="D7582">
        <v>39.951114500000003</v>
      </c>
      <c r="E7582">
        <v>-75.171570000000003</v>
      </c>
      <c r="F7582" t="s">
        <v>25737</v>
      </c>
      <c r="G7582">
        <v>226</v>
      </c>
      <c r="H7582">
        <v>3.5</v>
      </c>
      <c r="I7582" t="s">
        <v>25759</v>
      </c>
      <c r="J7582">
        <v>1</v>
      </c>
      <c r="K7582" t="s">
        <v>25760</v>
      </c>
      <c r="L7582" t="s">
        <v>25761</v>
      </c>
    </row>
    <row r="7583" spans="1:12" x14ac:dyDescent="0.3">
      <c r="A7583" t="s">
        <v>25762</v>
      </c>
      <c r="B7583" t="s">
        <v>25763</v>
      </c>
      <c r="C7583" t="s">
        <v>14</v>
      </c>
      <c r="D7583">
        <v>39.955391325000001</v>
      </c>
      <c r="E7583">
        <v>-75.156610141800002</v>
      </c>
      <c r="F7583" t="s">
        <v>25764</v>
      </c>
      <c r="G7583">
        <v>226</v>
      </c>
      <c r="H7583">
        <v>4.5</v>
      </c>
      <c r="I7583" t="s">
        <v>25765</v>
      </c>
      <c r="J7583">
        <v>5</v>
      </c>
      <c r="L7583" t="s">
        <v>11592</v>
      </c>
    </row>
    <row r="7584" spans="1:12" x14ac:dyDescent="0.3">
      <c r="A7584" t="s">
        <v>25762</v>
      </c>
      <c r="B7584" t="s">
        <v>25763</v>
      </c>
      <c r="C7584" t="s">
        <v>14</v>
      </c>
      <c r="D7584">
        <v>39.955391325000001</v>
      </c>
      <c r="E7584">
        <v>-75.156610141800002</v>
      </c>
      <c r="F7584" t="s">
        <v>25764</v>
      </c>
      <c r="G7584">
        <v>226</v>
      </c>
      <c r="H7584">
        <v>4.5</v>
      </c>
      <c r="I7584" t="s">
        <v>25766</v>
      </c>
      <c r="J7584">
        <v>5</v>
      </c>
      <c r="K7584" t="s">
        <v>25767</v>
      </c>
      <c r="L7584" t="s">
        <v>25768</v>
      </c>
    </row>
    <row r="7585" spans="1:12" x14ac:dyDescent="0.3">
      <c r="A7585" t="s">
        <v>25762</v>
      </c>
      <c r="B7585" t="s">
        <v>25763</v>
      </c>
      <c r="C7585" t="s">
        <v>14</v>
      </c>
      <c r="D7585">
        <v>39.955391325000001</v>
      </c>
      <c r="E7585">
        <v>-75.156610141800002</v>
      </c>
      <c r="F7585" t="s">
        <v>25764</v>
      </c>
      <c r="G7585">
        <v>226</v>
      </c>
      <c r="H7585">
        <v>4.5</v>
      </c>
      <c r="I7585" t="s">
        <v>25769</v>
      </c>
      <c r="J7585">
        <v>5</v>
      </c>
      <c r="K7585" t="s">
        <v>25770</v>
      </c>
      <c r="L7585" t="s">
        <v>25771</v>
      </c>
    </row>
    <row r="7586" spans="1:12" x14ac:dyDescent="0.3">
      <c r="A7586" t="s">
        <v>25762</v>
      </c>
      <c r="B7586" t="s">
        <v>25763</v>
      </c>
      <c r="C7586" t="s">
        <v>14</v>
      </c>
      <c r="D7586">
        <v>39.955391325000001</v>
      </c>
      <c r="E7586">
        <v>-75.156610141800002</v>
      </c>
      <c r="F7586" t="s">
        <v>25764</v>
      </c>
      <c r="G7586">
        <v>226</v>
      </c>
      <c r="H7586">
        <v>4.5</v>
      </c>
      <c r="I7586" t="s">
        <v>25772</v>
      </c>
      <c r="J7586">
        <v>3</v>
      </c>
      <c r="K7586" t="s">
        <v>25773</v>
      </c>
      <c r="L7586" t="s">
        <v>8221</v>
      </c>
    </row>
    <row r="7587" spans="1:12" x14ac:dyDescent="0.3">
      <c r="A7587" t="s">
        <v>25762</v>
      </c>
      <c r="B7587" t="s">
        <v>25763</v>
      </c>
      <c r="C7587" t="s">
        <v>14</v>
      </c>
      <c r="D7587">
        <v>39.955391325000001</v>
      </c>
      <c r="E7587">
        <v>-75.156610141800002</v>
      </c>
      <c r="F7587" t="s">
        <v>25764</v>
      </c>
      <c r="G7587">
        <v>226</v>
      </c>
      <c r="H7587">
        <v>4.5</v>
      </c>
      <c r="I7587" t="s">
        <v>25774</v>
      </c>
      <c r="J7587">
        <v>4</v>
      </c>
      <c r="K7587" t="s">
        <v>25775</v>
      </c>
      <c r="L7587" t="s">
        <v>25776</v>
      </c>
    </row>
    <row r="7588" spans="1:12" x14ac:dyDescent="0.3">
      <c r="A7588" t="s">
        <v>25762</v>
      </c>
      <c r="B7588" t="s">
        <v>25763</v>
      </c>
      <c r="C7588" t="s">
        <v>14</v>
      </c>
      <c r="D7588">
        <v>39.955391325000001</v>
      </c>
      <c r="E7588">
        <v>-75.156610141800002</v>
      </c>
      <c r="F7588" t="s">
        <v>25764</v>
      </c>
      <c r="G7588">
        <v>226</v>
      </c>
      <c r="H7588">
        <v>4.5</v>
      </c>
      <c r="I7588" t="s">
        <v>25777</v>
      </c>
      <c r="J7588">
        <v>5</v>
      </c>
      <c r="L7588" t="s">
        <v>25778</v>
      </c>
    </row>
    <row r="7589" spans="1:12" x14ac:dyDescent="0.3">
      <c r="A7589" t="s">
        <v>25762</v>
      </c>
      <c r="B7589" t="s">
        <v>25763</v>
      </c>
      <c r="C7589" t="s">
        <v>14</v>
      </c>
      <c r="D7589">
        <v>39.955391325000001</v>
      </c>
      <c r="E7589">
        <v>-75.156610141800002</v>
      </c>
      <c r="F7589" t="s">
        <v>25764</v>
      </c>
      <c r="G7589">
        <v>226</v>
      </c>
      <c r="H7589">
        <v>4.5</v>
      </c>
      <c r="I7589" t="e">
        <f>-Yl6VUNzUvK9mpCpsvtmLg</f>
        <v>#NAME?</v>
      </c>
      <c r="J7589">
        <v>5</v>
      </c>
      <c r="L7589" t="s">
        <v>25779</v>
      </c>
    </row>
    <row r="7590" spans="1:12" x14ac:dyDescent="0.3">
      <c r="A7590" t="s">
        <v>25762</v>
      </c>
      <c r="B7590" t="s">
        <v>25763</v>
      </c>
      <c r="C7590" t="s">
        <v>14</v>
      </c>
      <c r="D7590">
        <v>39.955391325000001</v>
      </c>
      <c r="E7590">
        <v>-75.156610141800002</v>
      </c>
      <c r="F7590" t="s">
        <v>25764</v>
      </c>
      <c r="G7590">
        <v>226</v>
      </c>
      <c r="H7590">
        <v>4.5</v>
      </c>
      <c r="I7590" t="s">
        <v>25780</v>
      </c>
      <c r="J7590">
        <v>4</v>
      </c>
      <c r="K7590" t="s">
        <v>25781</v>
      </c>
      <c r="L7590" t="s">
        <v>25782</v>
      </c>
    </row>
    <row r="7591" spans="1:12" x14ac:dyDescent="0.3">
      <c r="A7591" t="s">
        <v>25762</v>
      </c>
      <c r="B7591" t="s">
        <v>25763</v>
      </c>
      <c r="C7591" t="s">
        <v>14</v>
      </c>
      <c r="D7591">
        <v>39.955391325000001</v>
      </c>
      <c r="E7591">
        <v>-75.156610141800002</v>
      </c>
      <c r="F7591" t="s">
        <v>25764</v>
      </c>
      <c r="G7591">
        <v>226</v>
      </c>
      <c r="H7591">
        <v>4.5</v>
      </c>
      <c r="I7591" t="s">
        <v>25783</v>
      </c>
      <c r="J7591">
        <v>4</v>
      </c>
      <c r="K7591" t="s">
        <v>25784</v>
      </c>
      <c r="L7591" t="s">
        <v>25785</v>
      </c>
    </row>
    <row r="7592" spans="1:12" x14ac:dyDescent="0.3">
      <c r="A7592" t="s">
        <v>25762</v>
      </c>
      <c r="B7592" t="s">
        <v>25763</v>
      </c>
      <c r="C7592" t="s">
        <v>14</v>
      </c>
      <c r="D7592">
        <v>39.955391325000001</v>
      </c>
      <c r="E7592">
        <v>-75.156610141800002</v>
      </c>
      <c r="F7592" t="s">
        <v>25764</v>
      </c>
      <c r="G7592">
        <v>226</v>
      </c>
      <c r="H7592">
        <v>4.5</v>
      </c>
      <c r="I7592" t="s">
        <v>25786</v>
      </c>
      <c r="J7592">
        <v>4</v>
      </c>
      <c r="K7592" t="s">
        <v>25787</v>
      </c>
      <c r="L7592" t="s">
        <v>25788</v>
      </c>
    </row>
    <row r="7593" spans="1:12" x14ac:dyDescent="0.3">
      <c r="A7593" t="s">
        <v>25789</v>
      </c>
      <c r="B7593" t="s">
        <v>25790</v>
      </c>
      <c r="C7593" t="s">
        <v>14</v>
      </c>
      <c r="D7593">
        <v>39.953125</v>
      </c>
      <c r="E7593">
        <v>-75.211985999999996</v>
      </c>
      <c r="F7593" t="s">
        <v>25791</v>
      </c>
      <c r="G7593">
        <v>226</v>
      </c>
      <c r="H7593">
        <v>3.5</v>
      </c>
      <c r="I7593" t="s">
        <v>25792</v>
      </c>
      <c r="J7593">
        <v>4</v>
      </c>
      <c r="K7593" t="s">
        <v>25793</v>
      </c>
      <c r="L7593" t="s">
        <v>25794</v>
      </c>
    </row>
    <row r="7594" spans="1:12" x14ac:dyDescent="0.3">
      <c r="A7594" t="s">
        <v>25789</v>
      </c>
      <c r="B7594" t="s">
        <v>25790</v>
      </c>
      <c r="C7594" t="s">
        <v>14</v>
      </c>
      <c r="D7594">
        <v>39.953125</v>
      </c>
      <c r="E7594">
        <v>-75.211985999999996</v>
      </c>
      <c r="F7594" t="s">
        <v>25791</v>
      </c>
      <c r="G7594">
        <v>226</v>
      </c>
      <c r="H7594">
        <v>3.5</v>
      </c>
      <c r="I7594" t="s">
        <v>25795</v>
      </c>
      <c r="J7594">
        <v>5</v>
      </c>
      <c r="K7594" t="s">
        <v>25796</v>
      </c>
      <c r="L7594" t="s">
        <v>21575</v>
      </c>
    </row>
    <row r="7595" spans="1:12" x14ac:dyDescent="0.3">
      <c r="A7595" t="s">
        <v>25789</v>
      </c>
      <c r="B7595" t="s">
        <v>25790</v>
      </c>
      <c r="C7595" t="s">
        <v>14</v>
      </c>
      <c r="D7595">
        <v>39.953125</v>
      </c>
      <c r="E7595">
        <v>-75.211985999999996</v>
      </c>
      <c r="F7595" t="s">
        <v>25791</v>
      </c>
      <c r="G7595">
        <v>226</v>
      </c>
      <c r="H7595">
        <v>3.5</v>
      </c>
      <c r="I7595" t="s">
        <v>25797</v>
      </c>
      <c r="J7595">
        <v>4</v>
      </c>
      <c r="K7595" t="s">
        <v>25798</v>
      </c>
      <c r="L7595" t="s">
        <v>25799</v>
      </c>
    </row>
    <row r="7596" spans="1:12" x14ac:dyDescent="0.3">
      <c r="A7596" t="s">
        <v>25789</v>
      </c>
      <c r="B7596" t="s">
        <v>25790</v>
      </c>
      <c r="C7596" t="s">
        <v>14</v>
      </c>
      <c r="D7596">
        <v>39.953125</v>
      </c>
      <c r="E7596">
        <v>-75.211985999999996</v>
      </c>
      <c r="F7596" t="s">
        <v>25791</v>
      </c>
      <c r="G7596">
        <v>226</v>
      </c>
      <c r="H7596">
        <v>3.5</v>
      </c>
      <c r="I7596" t="s">
        <v>25800</v>
      </c>
      <c r="J7596">
        <v>3</v>
      </c>
      <c r="K7596" t="s">
        <v>25801</v>
      </c>
      <c r="L7596" t="s">
        <v>25802</v>
      </c>
    </row>
    <row r="7597" spans="1:12" x14ac:dyDescent="0.3">
      <c r="A7597" t="s">
        <v>25789</v>
      </c>
      <c r="B7597" t="s">
        <v>25790</v>
      </c>
      <c r="C7597" t="s">
        <v>14</v>
      </c>
      <c r="D7597">
        <v>39.953125</v>
      </c>
      <c r="E7597">
        <v>-75.211985999999996</v>
      </c>
      <c r="F7597" t="s">
        <v>25791</v>
      </c>
      <c r="G7597">
        <v>226</v>
      </c>
      <c r="H7597">
        <v>3.5</v>
      </c>
      <c r="I7597" t="s">
        <v>25803</v>
      </c>
      <c r="J7597">
        <v>3</v>
      </c>
      <c r="K7597" t="s">
        <v>25804</v>
      </c>
      <c r="L7597" t="s">
        <v>25805</v>
      </c>
    </row>
    <row r="7598" spans="1:12" x14ac:dyDescent="0.3">
      <c r="A7598" t="s">
        <v>25789</v>
      </c>
      <c r="B7598" t="s">
        <v>25790</v>
      </c>
      <c r="C7598" t="s">
        <v>14</v>
      </c>
      <c r="D7598">
        <v>39.953125</v>
      </c>
      <c r="E7598">
        <v>-75.211985999999996</v>
      </c>
      <c r="F7598" t="s">
        <v>25791</v>
      </c>
      <c r="G7598">
        <v>226</v>
      </c>
      <c r="H7598">
        <v>3.5</v>
      </c>
      <c r="I7598" t="s">
        <v>25806</v>
      </c>
      <c r="J7598">
        <v>5</v>
      </c>
      <c r="L7598" t="s">
        <v>25807</v>
      </c>
    </row>
    <row r="7599" spans="1:12" x14ac:dyDescent="0.3">
      <c r="A7599" t="s">
        <v>25789</v>
      </c>
      <c r="B7599" t="s">
        <v>25790</v>
      </c>
      <c r="C7599" t="s">
        <v>14</v>
      </c>
      <c r="D7599">
        <v>39.953125</v>
      </c>
      <c r="E7599">
        <v>-75.211985999999996</v>
      </c>
      <c r="F7599" t="s">
        <v>25791</v>
      </c>
      <c r="G7599">
        <v>226</v>
      </c>
      <c r="H7599">
        <v>3.5</v>
      </c>
      <c r="I7599" t="s">
        <v>25808</v>
      </c>
      <c r="J7599">
        <v>3</v>
      </c>
      <c r="K7599" t="s">
        <v>25809</v>
      </c>
      <c r="L7599" t="s">
        <v>20</v>
      </c>
    </row>
    <row r="7600" spans="1:12" x14ac:dyDescent="0.3">
      <c r="A7600" t="s">
        <v>25789</v>
      </c>
      <c r="B7600" t="s">
        <v>25790</v>
      </c>
      <c r="C7600" t="s">
        <v>14</v>
      </c>
      <c r="D7600">
        <v>39.953125</v>
      </c>
      <c r="E7600">
        <v>-75.211985999999996</v>
      </c>
      <c r="F7600" t="s">
        <v>25791</v>
      </c>
      <c r="G7600">
        <v>226</v>
      </c>
      <c r="H7600">
        <v>3.5</v>
      </c>
      <c r="I7600" t="s">
        <v>25810</v>
      </c>
      <c r="J7600">
        <v>2</v>
      </c>
      <c r="K7600" t="s">
        <v>25811</v>
      </c>
      <c r="L7600" t="s">
        <v>2286</v>
      </c>
    </row>
    <row r="7601" spans="1:19" x14ac:dyDescent="0.3">
      <c r="A7601" t="s">
        <v>25789</v>
      </c>
      <c r="B7601" t="s">
        <v>25790</v>
      </c>
      <c r="C7601" t="s">
        <v>14</v>
      </c>
      <c r="D7601">
        <v>39.953125</v>
      </c>
      <c r="E7601">
        <v>-75.211985999999996</v>
      </c>
      <c r="F7601" t="s">
        <v>25791</v>
      </c>
      <c r="G7601">
        <v>226</v>
      </c>
      <c r="H7601">
        <v>3.5</v>
      </c>
      <c r="I7601" t="s">
        <v>25812</v>
      </c>
      <c r="J7601">
        <v>3</v>
      </c>
      <c r="K7601" t="s">
        <v>25813</v>
      </c>
      <c r="L7601" t="s">
        <v>25814</v>
      </c>
    </row>
    <row r="7602" spans="1:19" x14ac:dyDescent="0.3">
      <c r="A7602" t="s">
        <v>25789</v>
      </c>
      <c r="B7602" t="s">
        <v>25790</v>
      </c>
      <c r="C7602" t="s">
        <v>14</v>
      </c>
      <c r="D7602">
        <v>39.953125</v>
      </c>
      <c r="E7602">
        <v>-75.211985999999996</v>
      </c>
      <c r="F7602" t="s">
        <v>25791</v>
      </c>
      <c r="G7602">
        <v>226</v>
      </c>
      <c r="H7602">
        <v>3.5</v>
      </c>
      <c r="I7602" t="s">
        <v>25815</v>
      </c>
      <c r="J7602">
        <v>4</v>
      </c>
      <c r="K7602" t="s">
        <v>25816</v>
      </c>
      <c r="L7602" t="s">
        <v>25817</v>
      </c>
    </row>
    <row r="7603" spans="1:19" x14ac:dyDescent="0.3">
      <c r="A7603" t="s">
        <v>25818</v>
      </c>
      <c r="B7603" t="s">
        <v>25819</v>
      </c>
      <c r="C7603" t="s">
        <v>14</v>
      </c>
      <c r="D7603">
        <v>39.964628500000003</v>
      </c>
      <c r="E7603">
        <v>-75.166044999999997</v>
      </c>
      <c r="F7603" t="s">
        <v>25820</v>
      </c>
      <c r="G7603">
        <v>226</v>
      </c>
      <c r="H7603">
        <v>3.5</v>
      </c>
      <c r="I7603" t="s">
        <v>25821</v>
      </c>
      <c r="J7603">
        <v>4</v>
      </c>
      <c r="K7603" t="s">
        <v>25822</v>
      </c>
      <c r="L7603" t="s">
        <v>16449</v>
      </c>
    </row>
    <row r="7604" spans="1:19" x14ac:dyDescent="0.3">
      <c r="A7604" t="s">
        <v>25818</v>
      </c>
      <c r="B7604" t="s">
        <v>25819</v>
      </c>
      <c r="C7604" t="s">
        <v>14</v>
      </c>
      <c r="D7604">
        <v>39.964628500000003</v>
      </c>
      <c r="E7604">
        <v>-75.166044999999997</v>
      </c>
      <c r="F7604" t="s">
        <v>25820</v>
      </c>
      <c r="G7604">
        <v>226</v>
      </c>
      <c r="H7604">
        <v>3.5</v>
      </c>
      <c r="I7604" t="s">
        <v>25823</v>
      </c>
      <c r="J7604">
        <v>1</v>
      </c>
      <c r="K7604" t="s">
        <v>25824</v>
      </c>
      <c r="L7604" t="s">
        <v>25825</v>
      </c>
    </row>
    <row r="7605" spans="1:19" x14ac:dyDescent="0.3">
      <c r="A7605" t="s">
        <v>25818</v>
      </c>
      <c r="B7605" t="s">
        <v>25819</v>
      </c>
      <c r="C7605" t="s">
        <v>14</v>
      </c>
      <c r="D7605">
        <v>39.964628500000003</v>
      </c>
      <c r="E7605">
        <v>-75.166044999999997</v>
      </c>
      <c r="F7605" t="s">
        <v>25820</v>
      </c>
      <c r="G7605">
        <v>226</v>
      </c>
      <c r="H7605">
        <v>3.5</v>
      </c>
      <c r="I7605" t="s">
        <v>25826</v>
      </c>
      <c r="J7605">
        <v>4</v>
      </c>
      <c r="K7605" t="s">
        <v>25827</v>
      </c>
      <c r="L7605" t="s">
        <v>2547</v>
      </c>
    </row>
    <row r="7606" spans="1:19" x14ac:dyDescent="0.3">
      <c r="A7606" t="s">
        <v>25818</v>
      </c>
      <c r="B7606" t="s">
        <v>25819</v>
      </c>
      <c r="C7606" t="s">
        <v>14</v>
      </c>
      <c r="D7606">
        <v>39.964628500000003</v>
      </c>
      <c r="E7606">
        <v>-75.166044999999997</v>
      </c>
      <c r="F7606" t="s">
        <v>25820</v>
      </c>
      <c r="G7606">
        <v>226</v>
      </c>
      <c r="H7606">
        <v>3.5</v>
      </c>
      <c r="I7606" t="s">
        <v>25828</v>
      </c>
      <c r="J7606">
        <v>2</v>
      </c>
      <c r="K7606" t="s">
        <v>25829</v>
      </c>
      <c r="L7606" t="s">
        <v>25830</v>
      </c>
      <c r="M7606" t="s">
        <v>25831</v>
      </c>
      <c r="N7606" t="s">
        <v>25832</v>
      </c>
      <c r="O7606" t="s">
        <v>25833</v>
      </c>
      <c r="P7606" t="s">
        <v>25834</v>
      </c>
      <c r="Q7606" t="s">
        <v>25835</v>
      </c>
      <c r="R7606" t="s">
        <v>25836</v>
      </c>
      <c r="S7606" t="s">
        <v>23717</v>
      </c>
    </row>
    <row r="7607" spans="1:19" x14ac:dyDescent="0.3">
      <c r="A7607" t="s">
        <v>25818</v>
      </c>
      <c r="B7607" t="s">
        <v>25819</v>
      </c>
      <c r="C7607" t="s">
        <v>14</v>
      </c>
      <c r="D7607">
        <v>39.964628500000003</v>
      </c>
      <c r="E7607">
        <v>-75.166044999999997</v>
      </c>
      <c r="F7607" t="s">
        <v>25820</v>
      </c>
      <c r="G7607">
        <v>226</v>
      </c>
      <c r="H7607">
        <v>3.5</v>
      </c>
      <c r="I7607" t="s">
        <v>25837</v>
      </c>
      <c r="J7607">
        <v>3</v>
      </c>
      <c r="K7607" t="s">
        <v>25838</v>
      </c>
      <c r="L7607" t="s">
        <v>25839</v>
      </c>
    </row>
    <row r="7608" spans="1:19" x14ac:dyDescent="0.3">
      <c r="A7608" t="s">
        <v>25818</v>
      </c>
      <c r="B7608" t="s">
        <v>25819</v>
      </c>
      <c r="C7608" t="s">
        <v>14</v>
      </c>
      <c r="D7608">
        <v>39.964628500000003</v>
      </c>
      <c r="E7608">
        <v>-75.166044999999997</v>
      </c>
      <c r="F7608" t="s">
        <v>25820</v>
      </c>
      <c r="G7608">
        <v>226</v>
      </c>
      <c r="H7608">
        <v>3.5</v>
      </c>
      <c r="I7608" t="s">
        <v>25840</v>
      </c>
      <c r="J7608">
        <v>1</v>
      </c>
      <c r="K7608" t="s">
        <v>25841</v>
      </c>
      <c r="L7608" t="s">
        <v>25842</v>
      </c>
    </row>
    <row r="7609" spans="1:19" x14ac:dyDescent="0.3">
      <c r="A7609" t="s">
        <v>25818</v>
      </c>
      <c r="B7609" t="s">
        <v>25819</v>
      </c>
      <c r="C7609" t="s">
        <v>14</v>
      </c>
      <c r="D7609">
        <v>39.964628500000003</v>
      </c>
      <c r="E7609">
        <v>-75.166044999999997</v>
      </c>
      <c r="F7609" t="s">
        <v>25820</v>
      </c>
      <c r="G7609">
        <v>226</v>
      </c>
      <c r="H7609">
        <v>3.5</v>
      </c>
      <c r="I7609" t="s">
        <v>25843</v>
      </c>
      <c r="J7609">
        <v>4</v>
      </c>
      <c r="K7609" t="s">
        <v>25844</v>
      </c>
      <c r="L7609" t="s">
        <v>25845</v>
      </c>
    </row>
    <row r="7610" spans="1:19" x14ac:dyDescent="0.3">
      <c r="A7610" t="s">
        <v>25818</v>
      </c>
      <c r="B7610" t="s">
        <v>25819</v>
      </c>
      <c r="C7610" t="s">
        <v>14</v>
      </c>
      <c r="D7610">
        <v>39.964628500000003</v>
      </c>
      <c r="E7610">
        <v>-75.166044999999997</v>
      </c>
      <c r="F7610" t="s">
        <v>25820</v>
      </c>
      <c r="G7610">
        <v>226</v>
      </c>
      <c r="H7610">
        <v>3.5</v>
      </c>
      <c r="I7610" t="s">
        <v>25846</v>
      </c>
      <c r="J7610">
        <v>1</v>
      </c>
      <c r="K7610" t="s">
        <v>25847</v>
      </c>
      <c r="L7610" t="s">
        <v>12953</v>
      </c>
    </row>
    <row r="7611" spans="1:19" x14ac:dyDescent="0.3">
      <c r="A7611" t="s">
        <v>25818</v>
      </c>
      <c r="B7611" t="s">
        <v>25819</v>
      </c>
      <c r="C7611" t="s">
        <v>14</v>
      </c>
      <c r="D7611">
        <v>39.964628500000003</v>
      </c>
      <c r="E7611">
        <v>-75.166044999999997</v>
      </c>
      <c r="F7611" t="s">
        <v>25820</v>
      </c>
      <c r="G7611">
        <v>226</v>
      </c>
      <c r="H7611">
        <v>3.5</v>
      </c>
      <c r="I7611" t="s">
        <v>25848</v>
      </c>
      <c r="J7611">
        <v>3</v>
      </c>
      <c r="K7611" t="s">
        <v>25849</v>
      </c>
      <c r="L7611" t="s">
        <v>11344</v>
      </c>
    </row>
    <row r="7612" spans="1:19" x14ac:dyDescent="0.3">
      <c r="A7612" t="s">
        <v>25818</v>
      </c>
      <c r="B7612" t="s">
        <v>25819</v>
      </c>
      <c r="C7612" t="s">
        <v>14</v>
      </c>
      <c r="D7612">
        <v>39.964628500000003</v>
      </c>
      <c r="E7612">
        <v>-75.166044999999997</v>
      </c>
      <c r="F7612" t="s">
        <v>25820</v>
      </c>
      <c r="G7612">
        <v>226</v>
      </c>
      <c r="H7612">
        <v>3.5</v>
      </c>
      <c r="I7612" t="s">
        <v>25850</v>
      </c>
      <c r="J7612">
        <v>5</v>
      </c>
      <c r="K7612" t="s">
        <v>25851</v>
      </c>
      <c r="L7612" t="s">
        <v>25852</v>
      </c>
    </row>
    <row r="7613" spans="1:19" x14ac:dyDescent="0.3">
      <c r="A7613" t="s">
        <v>25853</v>
      </c>
      <c r="B7613" t="s">
        <v>10629</v>
      </c>
      <c r="C7613" t="s">
        <v>14</v>
      </c>
      <c r="D7613">
        <v>39.945162000000003</v>
      </c>
      <c r="E7613">
        <v>-75.170259099999996</v>
      </c>
      <c r="F7613" t="s">
        <v>25854</v>
      </c>
      <c r="G7613">
        <v>225</v>
      </c>
      <c r="H7613">
        <v>3.5</v>
      </c>
      <c r="I7613" t="s">
        <v>25855</v>
      </c>
      <c r="J7613">
        <v>5</v>
      </c>
      <c r="L7613" t="s">
        <v>25856</v>
      </c>
    </row>
    <row r="7614" spans="1:19" x14ac:dyDescent="0.3">
      <c r="A7614" t="s">
        <v>25853</v>
      </c>
      <c r="B7614" t="s">
        <v>10629</v>
      </c>
      <c r="C7614" t="s">
        <v>14</v>
      </c>
      <c r="D7614">
        <v>39.945162000000003</v>
      </c>
      <c r="E7614">
        <v>-75.170259099999996</v>
      </c>
      <c r="F7614" t="s">
        <v>25854</v>
      </c>
      <c r="G7614">
        <v>225</v>
      </c>
      <c r="H7614">
        <v>3.5</v>
      </c>
      <c r="I7614" t="s">
        <v>25857</v>
      </c>
      <c r="J7614">
        <v>4</v>
      </c>
      <c r="K7614" t="s">
        <v>25858</v>
      </c>
      <c r="L7614" t="s">
        <v>25859</v>
      </c>
    </row>
    <row r="7615" spans="1:19" x14ac:dyDescent="0.3">
      <c r="A7615" t="s">
        <v>25853</v>
      </c>
      <c r="B7615" t="s">
        <v>10629</v>
      </c>
      <c r="C7615" t="s">
        <v>14</v>
      </c>
      <c r="D7615">
        <v>39.945162000000003</v>
      </c>
      <c r="E7615">
        <v>-75.170259099999996</v>
      </c>
      <c r="F7615" t="s">
        <v>25854</v>
      </c>
      <c r="G7615">
        <v>225</v>
      </c>
      <c r="H7615">
        <v>3.5</v>
      </c>
      <c r="I7615" t="s">
        <v>25860</v>
      </c>
      <c r="J7615">
        <v>4</v>
      </c>
      <c r="K7615" t="s">
        <v>25861</v>
      </c>
      <c r="L7615" t="s">
        <v>25862</v>
      </c>
    </row>
    <row r="7616" spans="1:19" x14ac:dyDescent="0.3">
      <c r="A7616" t="s">
        <v>25853</v>
      </c>
      <c r="B7616" t="s">
        <v>10629</v>
      </c>
      <c r="C7616" t="s">
        <v>14</v>
      </c>
      <c r="D7616">
        <v>39.945162000000003</v>
      </c>
      <c r="E7616">
        <v>-75.170259099999996</v>
      </c>
      <c r="F7616" t="s">
        <v>25854</v>
      </c>
      <c r="G7616">
        <v>225</v>
      </c>
      <c r="H7616">
        <v>3.5</v>
      </c>
      <c r="I7616" t="s">
        <v>25863</v>
      </c>
      <c r="J7616">
        <v>2</v>
      </c>
      <c r="K7616" t="s">
        <v>25864</v>
      </c>
      <c r="L7616" t="s">
        <v>21111</v>
      </c>
    </row>
    <row r="7617" spans="1:12" x14ac:dyDescent="0.3">
      <c r="A7617" t="s">
        <v>25853</v>
      </c>
      <c r="B7617" t="s">
        <v>10629</v>
      </c>
      <c r="C7617" t="s">
        <v>14</v>
      </c>
      <c r="D7617">
        <v>39.945162000000003</v>
      </c>
      <c r="E7617">
        <v>-75.170259099999996</v>
      </c>
      <c r="F7617" t="s">
        <v>25854</v>
      </c>
      <c r="G7617">
        <v>225</v>
      </c>
      <c r="H7617">
        <v>3.5</v>
      </c>
      <c r="I7617" t="s">
        <v>25865</v>
      </c>
      <c r="J7617">
        <v>5</v>
      </c>
      <c r="K7617" t="s">
        <v>25866</v>
      </c>
      <c r="L7617" t="s">
        <v>25867</v>
      </c>
    </row>
    <row r="7618" spans="1:12" x14ac:dyDescent="0.3">
      <c r="A7618" t="s">
        <v>25853</v>
      </c>
      <c r="B7618" t="s">
        <v>10629</v>
      </c>
      <c r="C7618" t="s">
        <v>14</v>
      </c>
      <c r="D7618">
        <v>39.945162000000003</v>
      </c>
      <c r="E7618">
        <v>-75.170259099999996</v>
      </c>
      <c r="F7618" t="s">
        <v>25854</v>
      </c>
      <c r="G7618">
        <v>225</v>
      </c>
      <c r="H7618">
        <v>3.5</v>
      </c>
      <c r="I7618" t="s">
        <v>25868</v>
      </c>
      <c r="J7618">
        <v>1</v>
      </c>
      <c r="K7618" t="s">
        <v>25869</v>
      </c>
      <c r="L7618" t="s">
        <v>25870</v>
      </c>
    </row>
    <row r="7619" spans="1:12" x14ac:dyDescent="0.3">
      <c r="A7619" t="s">
        <v>25853</v>
      </c>
      <c r="B7619" t="s">
        <v>10629</v>
      </c>
      <c r="C7619" t="s">
        <v>14</v>
      </c>
      <c r="D7619">
        <v>39.945162000000003</v>
      </c>
      <c r="E7619">
        <v>-75.170259099999996</v>
      </c>
      <c r="F7619" t="s">
        <v>25854</v>
      </c>
      <c r="G7619">
        <v>225</v>
      </c>
      <c r="H7619">
        <v>3.5</v>
      </c>
      <c r="I7619" t="s">
        <v>25871</v>
      </c>
      <c r="J7619">
        <v>4</v>
      </c>
      <c r="K7619" t="s">
        <v>25872</v>
      </c>
      <c r="L7619" t="s">
        <v>25873</v>
      </c>
    </row>
    <row r="7620" spans="1:12" x14ac:dyDescent="0.3">
      <c r="A7620" t="s">
        <v>25853</v>
      </c>
      <c r="B7620" t="s">
        <v>10629</v>
      </c>
      <c r="C7620" t="s">
        <v>14</v>
      </c>
      <c r="D7620">
        <v>39.945162000000003</v>
      </c>
      <c r="E7620">
        <v>-75.170259099999996</v>
      </c>
      <c r="F7620" t="s">
        <v>25854</v>
      </c>
      <c r="G7620">
        <v>225</v>
      </c>
      <c r="H7620">
        <v>3.5</v>
      </c>
      <c r="I7620" t="s">
        <v>25874</v>
      </c>
      <c r="J7620">
        <v>1</v>
      </c>
      <c r="K7620" t="s">
        <v>25875</v>
      </c>
      <c r="L7620" t="s">
        <v>25876</v>
      </c>
    </row>
    <row r="7621" spans="1:12" x14ac:dyDescent="0.3">
      <c r="A7621" t="s">
        <v>25853</v>
      </c>
      <c r="B7621" t="s">
        <v>10629</v>
      </c>
      <c r="C7621" t="s">
        <v>14</v>
      </c>
      <c r="D7621">
        <v>39.945162000000003</v>
      </c>
      <c r="E7621">
        <v>-75.170259099999996</v>
      </c>
      <c r="F7621" t="s">
        <v>25854</v>
      </c>
      <c r="G7621">
        <v>225</v>
      </c>
      <c r="H7621">
        <v>3.5</v>
      </c>
      <c r="I7621" t="s">
        <v>25877</v>
      </c>
      <c r="J7621">
        <v>1</v>
      </c>
      <c r="K7621" t="s">
        <v>25878</v>
      </c>
      <c r="L7621" t="s">
        <v>25879</v>
      </c>
    </row>
    <row r="7622" spans="1:12" x14ac:dyDescent="0.3">
      <c r="A7622" t="s">
        <v>25853</v>
      </c>
      <c r="B7622" t="s">
        <v>10629</v>
      </c>
      <c r="C7622" t="s">
        <v>14</v>
      </c>
      <c r="D7622">
        <v>39.945162000000003</v>
      </c>
      <c r="E7622">
        <v>-75.170259099999996</v>
      </c>
      <c r="F7622" t="s">
        <v>25854</v>
      </c>
      <c r="G7622">
        <v>225</v>
      </c>
      <c r="H7622">
        <v>3.5</v>
      </c>
      <c r="I7622" t="s">
        <v>25880</v>
      </c>
      <c r="J7622">
        <v>5</v>
      </c>
      <c r="L7622" t="s">
        <v>25881</v>
      </c>
    </row>
    <row r="7623" spans="1:12" x14ac:dyDescent="0.3">
      <c r="A7623" t="s">
        <v>25882</v>
      </c>
      <c r="B7623" t="s">
        <v>25883</v>
      </c>
      <c r="C7623" t="s">
        <v>14</v>
      </c>
      <c r="D7623">
        <v>39.949054599999997</v>
      </c>
      <c r="E7623">
        <v>-75.159738599999997</v>
      </c>
      <c r="F7623" t="s">
        <v>25884</v>
      </c>
      <c r="G7623">
        <v>225</v>
      </c>
      <c r="H7623">
        <v>4</v>
      </c>
      <c r="I7623" t="s">
        <v>25885</v>
      </c>
      <c r="J7623">
        <v>3</v>
      </c>
      <c r="K7623" t="s">
        <v>25886</v>
      </c>
      <c r="L7623" t="s">
        <v>25887</v>
      </c>
    </row>
    <row r="7624" spans="1:12" x14ac:dyDescent="0.3">
      <c r="A7624" t="s">
        <v>25882</v>
      </c>
      <c r="B7624" t="s">
        <v>25883</v>
      </c>
      <c r="C7624" t="s">
        <v>14</v>
      </c>
      <c r="D7624">
        <v>39.949054599999997</v>
      </c>
      <c r="E7624">
        <v>-75.159738599999997</v>
      </c>
      <c r="F7624" t="s">
        <v>25884</v>
      </c>
      <c r="G7624">
        <v>225</v>
      </c>
      <c r="H7624">
        <v>4</v>
      </c>
      <c r="I7624" t="s">
        <v>25888</v>
      </c>
      <c r="J7624">
        <v>4</v>
      </c>
      <c r="K7624" t="s">
        <v>25889</v>
      </c>
      <c r="L7624" t="s">
        <v>25890</v>
      </c>
    </row>
    <row r="7625" spans="1:12" x14ac:dyDescent="0.3">
      <c r="A7625" t="s">
        <v>25882</v>
      </c>
      <c r="B7625" t="s">
        <v>25883</v>
      </c>
      <c r="C7625" t="s">
        <v>14</v>
      </c>
      <c r="D7625">
        <v>39.949054599999997</v>
      </c>
      <c r="E7625">
        <v>-75.159738599999997</v>
      </c>
      <c r="F7625" t="s">
        <v>25884</v>
      </c>
      <c r="G7625">
        <v>225</v>
      </c>
      <c r="H7625">
        <v>4</v>
      </c>
      <c r="I7625" t="s">
        <v>25891</v>
      </c>
      <c r="J7625">
        <v>4</v>
      </c>
      <c r="K7625" t="s">
        <v>25892</v>
      </c>
      <c r="L7625" t="s">
        <v>25893</v>
      </c>
    </row>
    <row r="7626" spans="1:12" x14ac:dyDescent="0.3">
      <c r="A7626" t="s">
        <v>25882</v>
      </c>
      <c r="B7626" t="s">
        <v>25883</v>
      </c>
      <c r="C7626" t="s">
        <v>14</v>
      </c>
      <c r="D7626">
        <v>39.949054599999997</v>
      </c>
      <c r="E7626">
        <v>-75.159738599999997</v>
      </c>
      <c r="F7626" t="s">
        <v>25884</v>
      </c>
      <c r="G7626">
        <v>225</v>
      </c>
      <c r="H7626">
        <v>4</v>
      </c>
      <c r="I7626" t="s">
        <v>25894</v>
      </c>
      <c r="J7626">
        <v>5</v>
      </c>
      <c r="K7626" t="s">
        <v>25895</v>
      </c>
      <c r="L7626" t="s">
        <v>14546</v>
      </c>
    </row>
    <row r="7627" spans="1:12" x14ac:dyDescent="0.3">
      <c r="A7627" t="s">
        <v>25882</v>
      </c>
      <c r="B7627" t="s">
        <v>25883</v>
      </c>
      <c r="C7627" t="s">
        <v>14</v>
      </c>
      <c r="D7627">
        <v>39.949054599999997</v>
      </c>
      <c r="E7627">
        <v>-75.159738599999997</v>
      </c>
      <c r="F7627" t="s">
        <v>25884</v>
      </c>
      <c r="G7627">
        <v>225</v>
      </c>
      <c r="H7627">
        <v>4</v>
      </c>
      <c r="I7627" t="s">
        <v>25896</v>
      </c>
      <c r="J7627">
        <v>3</v>
      </c>
      <c r="K7627" t="s">
        <v>25897</v>
      </c>
      <c r="L7627" t="s">
        <v>25898</v>
      </c>
    </row>
    <row r="7628" spans="1:12" x14ac:dyDescent="0.3">
      <c r="A7628" t="s">
        <v>25882</v>
      </c>
      <c r="B7628" t="s">
        <v>25883</v>
      </c>
      <c r="C7628" t="s">
        <v>14</v>
      </c>
      <c r="D7628">
        <v>39.949054599999997</v>
      </c>
      <c r="E7628">
        <v>-75.159738599999997</v>
      </c>
      <c r="F7628" t="s">
        <v>25884</v>
      </c>
      <c r="G7628">
        <v>225</v>
      </c>
      <c r="H7628">
        <v>4</v>
      </c>
      <c r="I7628" t="s">
        <v>25899</v>
      </c>
      <c r="J7628">
        <v>3</v>
      </c>
      <c r="K7628" t="s">
        <v>25900</v>
      </c>
      <c r="L7628" t="s">
        <v>14222</v>
      </c>
    </row>
    <row r="7629" spans="1:12" x14ac:dyDescent="0.3">
      <c r="A7629" t="s">
        <v>25882</v>
      </c>
      <c r="B7629" t="s">
        <v>25883</v>
      </c>
      <c r="C7629" t="s">
        <v>14</v>
      </c>
      <c r="D7629">
        <v>39.949054599999997</v>
      </c>
      <c r="E7629">
        <v>-75.159738599999997</v>
      </c>
      <c r="F7629" t="s">
        <v>25884</v>
      </c>
      <c r="G7629">
        <v>225</v>
      </c>
      <c r="H7629">
        <v>4</v>
      </c>
      <c r="I7629" t="s">
        <v>25901</v>
      </c>
      <c r="J7629">
        <v>4</v>
      </c>
      <c r="K7629" t="s">
        <v>25902</v>
      </c>
      <c r="L7629" t="s">
        <v>25903</v>
      </c>
    </row>
    <row r="7630" spans="1:12" x14ac:dyDescent="0.3">
      <c r="A7630" t="s">
        <v>25882</v>
      </c>
      <c r="B7630" t="s">
        <v>25883</v>
      </c>
      <c r="C7630" t="s">
        <v>14</v>
      </c>
      <c r="D7630">
        <v>39.949054599999997</v>
      </c>
      <c r="E7630">
        <v>-75.159738599999997</v>
      </c>
      <c r="F7630" t="s">
        <v>25884</v>
      </c>
      <c r="G7630">
        <v>225</v>
      </c>
      <c r="H7630">
        <v>4</v>
      </c>
      <c r="I7630" t="s">
        <v>25904</v>
      </c>
      <c r="J7630">
        <v>5</v>
      </c>
      <c r="K7630" t="s">
        <v>25905</v>
      </c>
      <c r="L7630" t="s">
        <v>25906</v>
      </c>
    </row>
    <row r="7631" spans="1:12" x14ac:dyDescent="0.3">
      <c r="A7631" t="s">
        <v>25882</v>
      </c>
      <c r="B7631" t="s">
        <v>25883</v>
      </c>
      <c r="C7631" t="s">
        <v>14</v>
      </c>
      <c r="D7631">
        <v>39.949054599999997</v>
      </c>
      <c r="E7631">
        <v>-75.159738599999997</v>
      </c>
      <c r="F7631" t="s">
        <v>25884</v>
      </c>
      <c r="G7631">
        <v>225</v>
      </c>
      <c r="H7631">
        <v>4</v>
      </c>
      <c r="I7631" t="s">
        <v>25907</v>
      </c>
      <c r="J7631">
        <v>5</v>
      </c>
      <c r="K7631" t="s">
        <v>25908</v>
      </c>
      <c r="L7631" t="s">
        <v>25909</v>
      </c>
    </row>
    <row r="7632" spans="1:12" x14ac:dyDescent="0.3">
      <c r="A7632" t="s">
        <v>25882</v>
      </c>
      <c r="B7632" t="s">
        <v>25883</v>
      </c>
      <c r="C7632" t="s">
        <v>14</v>
      </c>
      <c r="D7632">
        <v>39.949054599999997</v>
      </c>
      <c r="E7632">
        <v>-75.159738599999997</v>
      </c>
      <c r="F7632" t="s">
        <v>25884</v>
      </c>
      <c r="G7632">
        <v>225</v>
      </c>
      <c r="H7632">
        <v>4</v>
      </c>
      <c r="I7632" t="s">
        <v>25910</v>
      </c>
      <c r="J7632">
        <v>4</v>
      </c>
      <c r="K7632" t="s">
        <v>25911</v>
      </c>
      <c r="L7632" t="s">
        <v>11580</v>
      </c>
    </row>
    <row r="7633" spans="1:12" x14ac:dyDescent="0.3">
      <c r="A7633" t="s">
        <v>25912</v>
      </c>
      <c r="B7633" t="s">
        <v>25913</v>
      </c>
      <c r="C7633" t="s">
        <v>14</v>
      </c>
      <c r="D7633">
        <v>39.938067500000002</v>
      </c>
      <c r="E7633">
        <v>-75.148529699999997</v>
      </c>
      <c r="F7633" t="s">
        <v>25914</v>
      </c>
      <c r="G7633">
        <v>225</v>
      </c>
      <c r="H7633">
        <v>3.5</v>
      </c>
      <c r="I7633" t="s">
        <v>25915</v>
      </c>
      <c r="J7633">
        <v>3</v>
      </c>
      <c r="K7633" t="s">
        <v>25916</v>
      </c>
      <c r="L7633" t="s">
        <v>25917</v>
      </c>
    </row>
    <row r="7634" spans="1:12" x14ac:dyDescent="0.3">
      <c r="A7634" t="s">
        <v>25912</v>
      </c>
      <c r="B7634" t="s">
        <v>25913</v>
      </c>
      <c r="C7634" t="s">
        <v>14</v>
      </c>
      <c r="D7634">
        <v>39.938067500000002</v>
      </c>
      <c r="E7634">
        <v>-75.148529699999997</v>
      </c>
      <c r="F7634" t="s">
        <v>25914</v>
      </c>
      <c r="G7634">
        <v>225</v>
      </c>
      <c r="H7634">
        <v>3.5</v>
      </c>
      <c r="I7634" t="s">
        <v>25918</v>
      </c>
      <c r="J7634">
        <v>1</v>
      </c>
      <c r="L7634" t="s">
        <v>25919</v>
      </c>
    </row>
    <row r="7635" spans="1:12" x14ac:dyDescent="0.3">
      <c r="A7635" t="s">
        <v>25912</v>
      </c>
      <c r="B7635" t="s">
        <v>25913</v>
      </c>
      <c r="C7635" t="s">
        <v>14</v>
      </c>
      <c r="D7635">
        <v>39.938067500000002</v>
      </c>
      <c r="E7635">
        <v>-75.148529699999997</v>
      </c>
      <c r="F7635" t="s">
        <v>25914</v>
      </c>
      <c r="G7635">
        <v>225</v>
      </c>
      <c r="H7635">
        <v>3.5</v>
      </c>
      <c r="I7635" t="s">
        <v>25920</v>
      </c>
      <c r="J7635">
        <v>3</v>
      </c>
      <c r="K7635" t="s">
        <v>25921</v>
      </c>
      <c r="L7635" t="s">
        <v>25922</v>
      </c>
    </row>
    <row r="7636" spans="1:12" x14ac:dyDescent="0.3">
      <c r="A7636" t="s">
        <v>25912</v>
      </c>
      <c r="B7636" t="s">
        <v>25913</v>
      </c>
      <c r="C7636" t="s">
        <v>14</v>
      </c>
      <c r="D7636">
        <v>39.938067500000002</v>
      </c>
      <c r="E7636">
        <v>-75.148529699999997</v>
      </c>
      <c r="F7636" t="s">
        <v>25914</v>
      </c>
      <c r="G7636">
        <v>225</v>
      </c>
      <c r="H7636">
        <v>3.5</v>
      </c>
      <c r="I7636" t="s">
        <v>25923</v>
      </c>
      <c r="J7636">
        <v>2</v>
      </c>
      <c r="K7636" t="s">
        <v>25924</v>
      </c>
      <c r="L7636" t="s">
        <v>6753</v>
      </c>
    </row>
    <row r="7637" spans="1:12" x14ac:dyDescent="0.3">
      <c r="A7637" t="s">
        <v>25912</v>
      </c>
      <c r="B7637" t="s">
        <v>25913</v>
      </c>
      <c r="C7637" t="s">
        <v>14</v>
      </c>
      <c r="D7637">
        <v>39.938067500000002</v>
      </c>
      <c r="E7637">
        <v>-75.148529699999997</v>
      </c>
      <c r="F7637" t="s">
        <v>25914</v>
      </c>
      <c r="G7637">
        <v>225</v>
      </c>
      <c r="H7637">
        <v>3.5</v>
      </c>
      <c r="I7637" t="s">
        <v>25925</v>
      </c>
      <c r="J7637">
        <v>1</v>
      </c>
      <c r="K7637" t="s">
        <v>25926</v>
      </c>
      <c r="L7637" t="s">
        <v>25927</v>
      </c>
    </row>
    <row r="7638" spans="1:12" x14ac:dyDescent="0.3">
      <c r="A7638" t="s">
        <v>25912</v>
      </c>
      <c r="B7638" t="s">
        <v>25913</v>
      </c>
      <c r="C7638" t="s">
        <v>14</v>
      </c>
      <c r="D7638">
        <v>39.938067500000002</v>
      </c>
      <c r="E7638">
        <v>-75.148529699999997</v>
      </c>
      <c r="F7638" t="s">
        <v>25914</v>
      </c>
      <c r="G7638">
        <v>225</v>
      </c>
      <c r="H7638">
        <v>3.5</v>
      </c>
      <c r="I7638" t="s">
        <v>25928</v>
      </c>
      <c r="J7638">
        <v>1</v>
      </c>
      <c r="K7638" t="s">
        <v>25929</v>
      </c>
      <c r="L7638" t="s">
        <v>25930</v>
      </c>
    </row>
    <row r="7639" spans="1:12" x14ac:dyDescent="0.3">
      <c r="A7639" t="s">
        <v>25912</v>
      </c>
      <c r="B7639" t="s">
        <v>25913</v>
      </c>
      <c r="C7639" t="s">
        <v>14</v>
      </c>
      <c r="D7639">
        <v>39.938067500000002</v>
      </c>
      <c r="E7639">
        <v>-75.148529699999997</v>
      </c>
      <c r="F7639" t="s">
        <v>25914</v>
      </c>
      <c r="G7639">
        <v>225</v>
      </c>
      <c r="H7639">
        <v>3.5</v>
      </c>
      <c r="I7639" t="s">
        <v>25931</v>
      </c>
      <c r="J7639">
        <v>3</v>
      </c>
      <c r="K7639" t="s">
        <v>25932</v>
      </c>
      <c r="L7639" t="s">
        <v>25933</v>
      </c>
    </row>
    <row r="7640" spans="1:12" x14ac:dyDescent="0.3">
      <c r="A7640" t="s">
        <v>25912</v>
      </c>
      <c r="B7640" t="s">
        <v>25913</v>
      </c>
      <c r="C7640" t="s">
        <v>14</v>
      </c>
      <c r="D7640">
        <v>39.938067500000002</v>
      </c>
      <c r="E7640">
        <v>-75.148529699999997</v>
      </c>
      <c r="F7640" t="s">
        <v>25914</v>
      </c>
      <c r="G7640">
        <v>225</v>
      </c>
      <c r="H7640">
        <v>3.5</v>
      </c>
      <c r="I7640" t="s">
        <v>25934</v>
      </c>
      <c r="J7640">
        <v>4</v>
      </c>
      <c r="K7640" t="s">
        <v>25935</v>
      </c>
      <c r="L7640" t="s">
        <v>25936</v>
      </c>
    </row>
    <row r="7641" spans="1:12" x14ac:dyDescent="0.3">
      <c r="A7641" t="s">
        <v>25912</v>
      </c>
      <c r="B7641" t="s">
        <v>25913</v>
      </c>
      <c r="C7641" t="s">
        <v>14</v>
      </c>
      <c r="D7641">
        <v>39.938067500000002</v>
      </c>
      <c r="E7641">
        <v>-75.148529699999997</v>
      </c>
      <c r="F7641" t="s">
        <v>25914</v>
      </c>
      <c r="G7641">
        <v>225</v>
      </c>
      <c r="H7641">
        <v>3.5</v>
      </c>
      <c r="I7641" t="s">
        <v>25937</v>
      </c>
      <c r="J7641">
        <v>3</v>
      </c>
      <c r="K7641" t="s">
        <v>25938</v>
      </c>
      <c r="L7641" t="s">
        <v>25939</v>
      </c>
    </row>
    <row r="7642" spans="1:12" x14ac:dyDescent="0.3">
      <c r="A7642" t="s">
        <v>25912</v>
      </c>
      <c r="B7642" t="s">
        <v>25913</v>
      </c>
      <c r="C7642" t="s">
        <v>14</v>
      </c>
      <c r="D7642">
        <v>39.938067500000002</v>
      </c>
      <c r="E7642">
        <v>-75.148529699999997</v>
      </c>
      <c r="F7642" t="s">
        <v>25914</v>
      </c>
      <c r="G7642">
        <v>225</v>
      </c>
      <c r="H7642">
        <v>3.5</v>
      </c>
      <c r="I7642" t="s">
        <v>25940</v>
      </c>
      <c r="J7642">
        <v>1</v>
      </c>
      <c r="K7642" t="s">
        <v>25941</v>
      </c>
      <c r="L7642" t="s">
        <v>21799</v>
      </c>
    </row>
    <row r="7643" spans="1:12" x14ac:dyDescent="0.3">
      <c r="A7643" t="s">
        <v>25942</v>
      </c>
      <c r="B7643" t="s">
        <v>25943</v>
      </c>
      <c r="C7643" t="s">
        <v>14</v>
      </c>
      <c r="D7643">
        <v>39.948622800000003</v>
      </c>
      <c r="E7643">
        <v>-75.164762300000007</v>
      </c>
      <c r="F7643" t="s">
        <v>25944</v>
      </c>
      <c r="G7643">
        <v>225</v>
      </c>
      <c r="H7643">
        <v>3.5</v>
      </c>
      <c r="I7643" t="s">
        <v>25945</v>
      </c>
      <c r="J7643">
        <v>2</v>
      </c>
      <c r="K7643" t="s">
        <v>25946</v>
      </c>
      <c r="L7643" t="s">
        <v>25947</v>
      </c>
    </row>
    <row r="7644" spans="1:12" x14ac:dyDescent="0.3">
      <c r="A7644" t="s">
        <v>25942</v>
      </c>
      <c r="B7644" t="s">
        <v>25943</v>
      </c>
      <c r="C7644" t="s">
        <v>14</v>
      </c>
      <c r="D7644">
        <v>39.948622800000003</v>
      </c>
      <c r="E7644">
        <v>-75.164762300000007</v>
      </c>
      <c r="F7644" t="s">
        <v>25944</v>
      </c>
      <c r="G7644">
        <v>225</v>
      </c>
      <c r="H7644">
        <v>3.5</v>
      </c>
      <c r="I7644" t="s">
        <v>25948</v>
      </c>
      <c r="J7644">
        <v>2</v>
      </c>
      <c r="K7644" t="s">
        <v>25949</v>
      </c>
      <c r="L7644" t="s">
        <v>949</v>
      </c>
    </row>
    <row r="7645" spans="1:12" x14ac:dyDescent="0.3">
      <c r="A7645" t="s">
        <v>25942</v>
      </c>
      <c r="B7645" t="s">
        <v>25943</v>
      </c>
      <c r="C7645" t="s">
        <v>14</v>
      </c>
      <c r="D7645">
        <v>39.948622800000003</v>
      </c>
      <c r="E7645">
        <v>-75.164762300000007</v>
      </c>
      <c r="F7645" t="s">
        <v>25944</v>
      </c>
      <c r="G7645">
        <v>225</v>
      </c>
      <c r="H7645">
        <v>3.5</v>
      </c>
      <c r="I7645" t="s">
        <v>25950</v>
      </c>
      <c r="J7645">
        <v>3</v>
      </c>
      <c r="K7645" t="s">
        <v>25951</v>
      </c>
      <c r="L7645" t="s">
        <v>7256</v>
      </c>
    </row>
    <row r="7646" spans="1:12" x14ac:dyDescent="0.3">
      <c r="A7646" t="s">
        <v>25942</v>
      </c>
      <c r="B7646" t="s">
        <v>25943</v>
      </c>
      <c r="C7646" t="s">
        <v>14</v>
      </c>
      <c r="D7646">
        <v>39.948622800000003</v>
      </c>
      <c r="E7646">
        <v>-75.164762300000007</v>
      </c>
      <c r="F7646" t="s">
        <v>25944</v>
      </c>
      <c r="G7646">
        <v>225</v>
      </c>
      <c r="H7646">
        <v>3.5</v>
      </c>
      <c r="I7646" t="s">
        <v>25952</v>
      </c>
      <c r="J7646">
        <v>5</v>
      </c>
      <c r="K7646" t="s">
        <v>25953</v>
      </c>
      <c r="L7646" t="s">
        <v>25954</v>
      </c>
    </row>
    <row r="7647" spans="1:12" x14ac:dyDescent="0.3">
      <c r="A7647" t="s">
        <v>25942</v>
      </c>
      <c r="B7647" t="s">
        <v>25943</v>
      </c>
      <c r="C7647" t="s">
        <v>14</v>
      </c>
      <c r="D7647">
        <v>39.948622800000003</v>
      </c>
      <c r="E7647">
        <v>-75.164762300000007</v>
      </c>
      <c r="F7647" t="s">
        <v>25944</v>
      </c>
      <c r="G7647">
        <v>225</v>
      </c>
      <c r="H7647">
        <v>3.5</v>
      </c>
      <c r="I7647" t="s">
        <v>25955</v>
      </c>
      <c r="J7647">
        <v>4</v>
      </c>
      <c r="L7647" t="s">
        <v>25956</v>
      </c>
    </row>
    <row r="7648" spans="1:12" x14ac:dyDescent="0.3">
      <c r="A7648" t="s">
        <v>25942</v>
      </c>
      <c r="B7648" t="s">
        <v>25943</v>
      </c>
      <c r="C7648" t="s">
        <v>14</v>
      </c>
      <c r="D7648">
        <v>39.948622800000003</v>
      </c>
      <c r="E7648">
        <v>-75.164762300000007</v>
      </c>
      <c r="F7648" t="s">
        <v>25944</v>
      </c>
      <c r="G7648">
        <v>225</v>
      </c>
      <c r="H7648">
        <v>3.5</v>
      </c>
      <c r="I7648" t="s">
        <v>25957</v>
      </c>
      <c r="J7648">
        <v>3</v>
      </c>
      <c r="K7648" t="s">
        <v>25958</v>
      </c>
      <c r="L7648" t="s">
        <v>3156</v>
      </c>
    </row>
    <row r="7649" spans="1:12" x14ac:dyDescent="0.3">
      <c r="A7649" t="s">
        <v>25942</v>
      </c>
      <c r="B7649" t="s">
        <v>25943</v>
      </c>
      <c r="C7649" t="s">
        <v>14</v>
      </c>
      <c r="D7649">
        <v>39.948622800000003</v>
      </c>
      <c r="E7649">
        <v>-75.164762300000007</v>
      </c>
      <c r="F7649" t="s">
        <v>25944</v>
      </c>
      <c r="G7649">
        <v>225</v>
      </c>
      <c r="H7649">
        <v>3.5</v>
      </c>
      <c r="I7649" t="s">
        <v>25959</v>
      </c>
      <c r="J7649">
        <v>5</v>
      </c>
      <c r="K7649" t="s">
        <v>25960</v>
      </c>
      <c r="L7649" t="s">
        <v>25961</v>
      </c>
    </row>
    <row r="7650" spans="1:12" x14ac:dyDescent="0.3">
      <c r="A7650" t="s">
        <v>25942</v>
      </c>
      <c r="B7650" t="s">
        <v>25943</v>
      </c>
      <c r="C7650" t="s">
        <v>14</v>
      </c>
      <c r="D7650">
        <v>39.948622800000003</v>
      </c>
      <c r="E7650">
        <v>-75.164762300000007</v>
      </c>
      <c r="F7650" t="s">
        <v>25944</v>
      </c>
      <c r="G7650">
        <v>225</v>
      </c>
      <c r="H7650">
        <v>3.5</v>
      </c>
      <c r="I7650" t="s">
        <v>25962</v>
      </c>
      <c r="J7650">
        <v>4</v>
      </c>
      <c r="L7650" t="s">
        <v>25963</v>
      </c>
    </row>
    <row r="7651" spans="1:12" x14ac:dyDescent="0.3">
      <c r="A7651" t="s">
        <v>25942</v>
      </c>
      <c r="B7651" t="s">
        <v>25943</v>
      </c>
      <c r="C7651" t="s">
        <v>14</v>
      </c>
      <c r="D7651">
        <v>39.948622800000003</v>
      </c>
      <c r="E7651">
        <v>-75.164762300000007</v>
      </c>
      <c r="F7651" t="s">
        <v>25944</v>
      </c>
      <c r="G7651">
        <v>225</v>
      </c>
      <c r="H7651">
        <v>3.5</v>
      </c>
      <c r="I7651" t="s">
        <v>25964</v>
      </c>
      <c r="J7651">
        <v>4</v>
      </c>
      <c r="K7651" t="s">
        <v>25965</v>
      </c>
      <c r="L7651" t="s">
        <v>25966</v>
      </c>
    </row>
    <row r="7652" spans="1:12" x14ac:dyDescent="0.3">
      <c r="A7652" t="s">
        <v>25942</v>
      </c>
      <c r="B7652" t="s">
        <v>25943</v>
      </c>
      <c r="C7652" t="s">
        <v>14</v>
      </c>
      <c r="D7652">
        <v>39.948622800000003</v>
      </c>
      <c r="E7652">
        <v>-75.164762300000007</v>
      </c>
      <c r="F7652" t="s">
        <v>25944</v>
      </c>
      <c r="G7652">
        <v>225</v>
      </c>
      <c r="H7652">
        <v>3.5</v>
      </c>
      <c r="I7652" t="s">
        <v>25967</v>
      </c>
      <c r="J7652">
        <v>5</v>
      </c>
      <c r="L7652" t="s">
        <v>25968</v>
      </c>
    </row>
    <row r="7653" spans="1:12" x14ac:dyDescent="0.3">
      <c r="A7653" t="s">
        <v>25969</v>
      </c>
      <c r="B7653" t="s">
        <v>25970</v>
      </c>
      <c r="C7653" t="s">
        <v>14</v>
      </c>
      <c r="D7653">
        <v>39.952162600000001</v>
      </c>
      <c r="E7653">
        <v>-75.1758478</v>
      </c>
      <c r="F7653" t="s">
        <v>25971</v>
      </c>
      <c r="G7653">
        <v>225</v>
      </c>
      <c r="H7653">
        <v>4</v>
      </c>
      <c r="I7653" t="s">
        <v>25972</v>
      </c>
      <c r="J7653">
        <v>5</v>
      </c>
      <c r="K7653" t="s">
        <v>25973</v>
      </c>
      <c r="L7653" t="s">
        <v>25974</v>
      </c>
    </row>
    <row r="7654" spans="1:12" x14ac:dyDescent="0.3">
      <c r="A7654" t="s">
        <v>25969</v>
      </c>
      <c r="B7654" t="s">
        <v>25970</v>
      </c>
      <c r="C7654" t="s">
        <v>14</v>
      </c>
      <c r="D7654">
        <v>39.952162600000001</v>
      </c>
      <c r="E7654">
        <v>-75.1758478</v>
      </c>
      <c r="F7654" t="s">
        <v>25971</v>
      </c>
      <c r="G7654">
        <v>225</v>
      </c>
      <c r="H7654">
        <v>4</v>
      </c>
      <c r="I7654" t="s">
        <v>25975</v>
      </c>
      <c r="J7654">
        <v>5</v>
      </c>
      <c r="K7654" t="s">
        <v>25976</v>
      </c>
      <c r="L7654" t="s">
        <v>25977</v>
      </c>
    </row>
    <row r="7655" spans="1:12" x14ac:dyDescent="0.3">
      <c r="A7655" t="s">
        <v>25969</v>
      </c>
      <c r="B7655" t="s">
        <v>25970</v>
      </c>
      <c r="C7655" t="s">
        <v>14</v>
      </c>
      <c r="D7655">
        <v>39.952162600000001</v>
      </c>
      <c r="E7655">
        <v>-75.1758478</v>
      </c>
      <c r="F7655" t="s">
        <v>25971</v>
      </c>
      <c r="G7655">
        <v>225</v>
      </c>
      <c r="H7655">
        <v>4</v>
      </c>
      <c r="I7655" t="s">
        <v>25978</v>
      </c>
      <c r="J7655">
        <v>4</v>
      </c>
      <c r="K7655" t="s">
        <v>25979</v>
      </c>
      <c r="L7655" t="s">
        <v>25980</v>
      </c>
    </row>
    <row r="7656" spans="1:12" x14ac:dyDescent="0.3">
      <c r="A7656" t="s">
        <v>25969</v>
      </c>
      <c r="B7656" t="s">
        <v>25970</v>
      </c>
      <c r="C7656" t="s">
        <v>14</v>
      </c>
      <c r="D7656">
        <v>39.952162600000001</v>
      </c>
      <c r="E7656">
        <v>-75.1758478</v>
      </c>
      <c r="F7656" t="s">
        <v>25971</v>
      </c>
      <c r="G7656">
        <v>225</v>
      </c>
      <c r="H7656">
        <v>4</v>
      </c>
      <c r="I7656" t="s">
        <v>25981</v>
      </c>
      <c r="J7656">
        <v>5</v>
      </c>
      <c r="K7656" t="s">
        <v>25982</v>
      </c>
      <c r="L7656" t="s">
        <v>25983</v>
      </c>
    </row>
    <row r="7657" spans="1:12" x14ac:dyDescent="0.3">
      <c r="A7657" t="s">
        <v>25969</v>
      </c>
      <c r="B7657" t="s">
        <v>25970</v>
      </c>
      <c r="C7657" t="s">
        <v>14</v>
      </c>
      <c r="D7657">
        <v>39.952162600000001</v>
      </c>
      <c r="E7657">
        <v>-75.1758478</v>
      </c>
      <c r="F7657" t="s">
        <v>25971</v>
      </c>
      <c r="G7657">
        <v>225</v>
      </c>
      <c r="H7657">
        <v>4</v>
      </c>
      <c r="I7657" t="s">
        <v>25984</v>
      </c>
      <c r="J7657">
        <v>2</v>
      </c>
      <c r="K7657" t="s">
        <v>25985</v>
      </c>
      <c r="L7657" t="s">
        <v>25986</v>
      </c>
    </row>
    <row r="7658" spans="1:12" x14ac:dyDescent="0.3">
      <c r="A7658" t="s">
        <v>25969</v>
      </c>
      <c r="B7658" t="s">
        <v>25970</v>
      </c>
      <c r="C7658" t="s">
        <v>14</v>
      </c>
      <c r="D7658">
        <v>39.952162600000001</v>
      </c>
      <c r="E7658">
        <v>-75.1758478</v>
      </c>
      <c r="F7658" t="s">
        <v>25971</v>
      </c>
      <c r="G7658">
        <v>225</v>
      </c>
      <c r="H7658">
        <v>4</v>
      </c>
      <c r="I7658" t="s">
        <v>25987</v>
      </c>
      <c r="J7658">
        <v>4</v>
      </c>
      <c r="L7658" t="s">
        <v>14291</v>
      </c>
    </row>
    <row r="7659" spans="1:12" x14ac:dyDescent="0.3">
      <c r="A7659" t="s">
        <v>25969</v>
      </c>
      <c r="B7659" t="s">
        <v>25970</v>
      </c>
      <c r="C7659" t="s">
        <v>14</v>
      </c>
      <c r="D7659">
        <v>39.952162600000001</v>
      </c>
      <c r="E7659">
        <v>-75.1758478</v>
      </c>
      <c r="F7659" t="s">
        <v>25971</v>
      </c>
      <c r="G7659">
        <v>225</v>
      </c>
      <c r="H7659">
        <v>4</v>
      </c>
      <c r="I7659" t="s">
        <v>25988</v>
      </c>
      <c r="J7659">
        <v>5</v>
      </c>
      <c r="K7659" t="s">
        <v>25989</v>
      </c>
      <c r="L7659" t="s">
        <v>25990</v>
      </c>
    </row>
    <row r="7660" spans="1:12" x14ac:dyDescent="0.3">
      <c r="A7660" t="s">
        <v>25969</v>
      </c>
      <c r="B7660" t="s">
        <v>25970</v>
      </c>
      <c r="C7660" t="s">
        <v>14</v>
      </c>
      <c r="D7660">
        <v>39.952162600000001</v>
      </c>
      <c r="E7660">
        <v>-75.1758478</v>
      </c>
      <c r="F7660" t="s">
        <v>25971</v>
      </c>
      <c r="G7660">
        <v>225</v>
      </c>
      <c r="H7660">
        <v>4</v>
      </c>
      <c r="I7660" t="s">
        <v>25991</v>
      </c>
      <c r="J7660">
        <v>2</v>
      </c>
      <c r="K7660" t="s">
        <v>25992</v>
      </c>
      <c r="L7660" t="s">
        <v>25993</v>
      </c>
    </row>
    <row r="7661" spans="1:12" x14ac:dyDescent="0.3">
      <c r="A7661" t="s">
        <v>25969</v>
      </c>
      <c r="B7661" t="s">
        <v>25970</v>
      </c>
      <c r="C7661" t="s">
        <v>14</v>
      </c>
      <c r="D7661">
        <v>39.952162600000001</v>
      </c>
      <c r="E7661">
        <v>-75.1758478</v>
      </c>
      <c r="F7661" t="s">
        <v>25971</v>
      </c>
      <c r="G7661">
        <v>225</v>
      </c>
      <c r="H7661">
        <v>4</v>
      </c>
      <c r="I7661" t="s">
        <v>25994</v>
      </c>
      <c r="J7661">
        <v>4</v>
      </c>
      <c r="L7661" t="s">
        <v>25995</v>
      </c>
    </row>
    <row r="7662" spans="1:12" x14ac:dyDescent="0.3">
      <c r="A7662" t="s">
        <v>25969</v>
      </c>
      <c r="B7662" t="s">
        <v>25970</v>
      </c>
      <c r="C7662" t="s">
        <v>14</v>
      </c>
      <c r="D7662">
        <v>39.952162600000001</v>
      </c>
      <c r="E7662">
        <v>-75.1758478</v>
      </c>
      <c r="F7662" t="s">
        <v>25971</v>
      </c>
      <c r="G7662">
        <v>225</v>
      </c>
      <c r="H7662">
        <v>4</v>
      </c>
      <c r="I7662" t="s">
        <v>25996</v>
      </c>
      <c r="J7662">
        <v>3</v>
      </c>
      <c r="K7662" t="s">
        <v>25997</v>
      </c>
      <c r="L7662" t="s">
        <v>25998</v>
      </c>
    </row>
    <row r="7663" spans="1:12" x14ac:dyDescent="0.3">
      <c r="A7663" t="s">
        <v>25999</v>
      </c>
      <c r="B7663" t="s">
        <v>26000</v>
      </c>
      <c r="C7663" t="s">
        <v>14</v>
      </c>
      <c r="D7663">
        <v>39.952248602700003</v>
      </c>
      <c r="E7663">
        <v>-75.171691996099995</v>
      </c>
      <c r="F7663" t="s">
        <v>26001</v>
      </c>
      <c r="G7663">
        <v>225</v>
      </c>
      <c r="H7663">
        <v>3</v>
      </c>
      <c r="I7663" t="s">
        <v>26002</v>
      </c>
      <c r="J7663">
        <v>4</v>
      </c>
      <c r="L7663" t="s">
        <v>26003</v>
      </c>
    </row>
    <row r="7664" spans="1:12" x14ac:dyDescent="0.3">
      <c r="A7664" t="s">
        <v>25999</v>
      </c>
      <c r="B7664" t="s">
        <v>26000</v>
      </c>
      <c r="C7664" t="s">
        <v>14</v>
      </c>
      <c r="D7664">
        <v>39.952248602700003</v>
      </c>
      <c r="E7664">
        <v>-75.171691996099995</v>
      </c>
      <c r="F7664" t="s">
        <v>26001</v>
      </c>
      <c r="G7664">
        <v>225</v>
      </c>
      <c r="H7664">
        <v>3</v>
      </c>
      <c r="I7664" t="s">
        <v>26004</v>
      </c>
      <c r="J7664">
        <v>1</v>
      </c>
      <c r="K7664" t="s">
        <v>26005</v>
      </c>
      <c r="L7664" t="s">
        <v>26006</v>
      </c>
    </row>
    <row r="7665" spans="1:12" x14ac:dyDescent="0.3">
      <c r="A7665" t="s">
        <v>25999</v>
      </c>
      <c r="B7665" t="s">
        <v>26000</v>
      </c>
      <c r="C7665" t="s">
        <v>14</v>
      </c>
      <c r="D7665">
        <v>39.952248602700003</v>
      </c>
      <c r="E7665">
        <v>-75.171691996099995</v>
      </c>
      <c r="F7665" t="s">
        <v>26001</v>
      </c>
      <c r="G7665">
        <v>225</v>
      </c>
      <c r="H7665">
        <v>3</v>
      </c>
      <c r="I7665" t="s">
        <v>26007</v>
      </c>
      <c r="J7665">
        <v>5</v>
      </c>
      <c r="L7665" t="s">
        <v>22528</v>
      </c>
    </row>
    <row r="7666" spans="1:12" x14ac:dyDescent="0.3">
      <c r="A7666" t="s">
        <v>25999</v>
      </c>
      <c r="B7666" t="s">
        <v>26000</v>
      </c>
      <c r="C7666" t="s">
        <v>14</v>
      </c>
      <c r="D7666">
        <v>39.952248602700003</v>
      </c>
      <c r="E7666">
        <v>-75.171691996099995</v>
      </c>
      <c r="F7666" t="s">
        <v>26001</v>
      </c>
      <c r="G7666">
        <v>225</v>
      </c>
      <c r="H7666">
        <v>3</v>
      </c>
      <c r="I7666" t="s">
        <v>26008</v>
      </c>
      <c r="J7666">
        <v>3</v>
      </c>
      <c r="K7666" t="s">
        <v>26009</v>
      </c>
      <c r="L7666" t="s">
        <v>26010</v>
      </c>
    </row>
    <row r="7667" spans="1:12" x14ac:dyDescent="0.3">
      <c r="A7667" t="s">
        <v>25999</v>
      </c>
      <c r="B7667" t="s">
        <v>26000</v>
      </c>
      <c r="C7667" t="s">
        <v>14</v>
      </c>
      <c r="D7667">
        <v>39.952248602700003</v>
      </c>
      <c r="E7667">
        <v>-75.171691996099995</v>
      </c>
      <c r="F7667" t="s">
        <v>26001</v>
      </c>
      <c r="G7667">
        <v>225</v>
      </c>
      <c r="H7667">
        <v>3</v>
      </c>
      <c r="I7667" t="s">
        <v>26011</v>
      </c>
      <c r="J7667">
        <v>3</v>
      </c>
      <c r="K7667" t="s">
        <v>26012</v>
      </c>
      <c r="L7667" t="s">
        <v>26013</v>
      </c>
    </row>
    <row r="7668" spans="1:12" x14ac:dyDescent="0.3">
      <c r="A7668" t="s">
        <v>25999</v>
      </c>
      <c r="B7668" t="s">
        <v>26000</v>
      </c>
      <c r="C7668" t="s">
        <v>14</v>
      </c>
      <c r="D7668">
        <v>39.952248602700003</v>
      </c>
      <c r="E7668">
        <v>-75.171691996099995</v>
      </c>
      <c r="F7668" t="s">
        <v>26001</v>
      </c>
      <c r="G7668">
        <v>225</v>
      </c>
      <c r="H7668">
        <v>3</v>
      </c>
      <c r="I7668" t="s">
        <v>26014</v>
      </c>
      <c r="J7668">
        <v>5</v>
      </c>
      <c r="K7668" t="s">
        <v>26015</v>
      </c>
      <c r="L7668" t="s">
        <v>26016</v>
      </c>
    </row>
    <row r="7669" spans="1:12" x14ac:dyDescent="0.3">
      <c r="A7669" t="s">
        <v>25999</v>
      </c>
      <c r="B7669" t="s">
        <v>26000</v>
      </c>
      <c r="C7669" t="s">
        <v>14</v>
      </c>
      <c r="D7669">
        <v>39.952248602700003</v>
      </c>
      <c r="E7669">
        <v>-75.171691996099995</v>
      </c>
      <c r="F7669" t="s">
        <v>26001</v>
      </c>
      <c r="G7669">
        <v>225</v>
      </c>
      <c r="H7669">
        <v>3</v>
      </c>
      <c r="I7669" t="s">
        <v>26017</v>
      </c>
      <c r="J7669">
        <v>4</v>
      </c>
      <c r="K7669" t="s">
        <v>26018</v>
      </c>
      <c r="L7669" t="s">
        <v>5464</v>
      </c>
    </row>
    <row r="7670" spans="1:12" x14ac:dyDescent="0.3">
      <c r="A7670" t="s">
        <v>25999</v>
      </c>
      <c r="B7670" t="s">
        <v>26000</v>
      </c>
      <c r="C7670" t="s">
        <v>14</v>
      </c>
      <c r="D7670">
        <v>39.952248602700003</v>
      </c>
      <c r="E7670">
        <v>-75.171691996099995</v>
      </c>
      <c r="F7670" t="s">
        <v>26001</v>
      </c>
      <c r="G7670">
        <v>225</v>
      </c>
      <c r="H7670">
        <v>3</v>
      </c>
      <c r="I7670" t="s">
        <v>26019</v>
      </c>
      <c r="J7670">
        <v>4</v>
      </c>
      <c r="K7670" t="s">
        <v>26020</v>
      </c>
      <c r="L7670" t="s">
        <v>16449</v>
      </c>
    </row>
    <row r="7671" spans="1:12" x14ac:dyDescent="0.3">
      <c r="A7671" t="s">
        <v>25999</v>
      </c>
      <c r="B7671" t="s">
        <v>26000</v>
      </c>
      <c r="C7671" t="s">
        <v>14</v>
      </c>
      <c r="D7671">
        <v>39.952248602700003</v>
      </c>
      <c r="E7671">
        <v>-75.171691996099995</v>
      </c>
      <c r="F7671" t="s">
        <v>26001</v>
      </c>
      <c r="G7671">
        <v>225</v>
      </c>
      <c r="H7671">
        <v>3</v>
      </c>
      <c r="I7671" t="s">
        <v>26021</v>
      </c>
      <c r="J7671">
        <v>2</v>
      </c>
      <c r="K7671" t="s">
        <v>26022</v>
      </c>
      <c r="L7671" t="s">
        <v>26023</v>
      </c>
    </row>
    <row r="7672" spans="1:12" x14ac:dyDescent="0.3">
      <c r="A7672" t="s">
        <v>25999</v>
      </c>
      <c r="B7672" t="s">
        <v>26000</v>
      </c>
      <c r="C7672" t="s">
        <v>14</v>
      </c>
      <c r="D7672">
        <v>39.952248602700003</v>
      </c>
      <c r="E7672">
        <v>-75.171691996099995</v>
      </c>
      <c r="F7672" t="s">
        <v>26001</v>
      </c>
      <c r="G7672">
        <v>225</v>
      </c>
      <c r="H7672">
        <v>3</v>
      </c>
      <c r="I7672" t="s">
        <v>26024</v>
      </c>
      <c r="J7672">
        <v>5</v>
      </c>
      <c r="K7672" t="s">
        <v>26025</v>
      </c>
      <c r="L7672" t="s">
        <v>26026</v>
      </c>
    </row>
    <row r="7673" spans="1:12" x14ac:dyDescent="0.3">
      <c r="A7673" t="s">
        <v>26027</v>
      </c>
      <c r="B7673" t="s">
        <v>7892</v>
      </c>
      <c r="C7673" t="s">
        <v>14</v>
      </c>
      <c r="D7673">
        <v>40.131956199999998</v>
      </c>
      <c r="E7673">
        <v>-75.012273800000003</v>
      </c>
      <c r="F7673" t="s">
        <v>26028</v>
      </c>
      <c r="G7673">
        <v>224</v>
      </c>
      <c r="H7673">
        <v>4</v>
      </c>
      <c r="I7673" t="s">
        <v>26029</v>
      </c>
      <c r="J7673">
        <v>5</v>
      </c>
      <c r="K7673" t="s">
        <v>26030</v>
      </c>
      <c r="L7673" t="s">
        <v>26031</v>
      </c>
    </row>
    <row r="7674" spans="1:12" x14ac:dyDescent="0.3">
      <c r="A7674" t="s">
        <v>26027</v>
      </c>
      <c r="B7674" t="s">
        <v>7892</v>
      </c>
      <c r="C7674" t="s">
        <v>14</v>
      </c>
      <c r="D7674">
        <v>40.131956199999998</v>
      </c>
      <c r="E7674">
        <v>-75.012273800000003</v>
      </c>
      <c r="F7674" t="s">
        <v>26028</v>
      </c>
      <c r="G7674">
        <v>224</v>
      </c>
      <c r="H7674">
        <v>4</v>
      </c>
      <c r="I7674" t="s">
        <v>26032</v>
      </c>
      <c r="J7674">
        <v>5</v>
      </c>
      <c r="K7674" t="s">
        <v>26033</v>
      </c>
      <c r="L7674" t="s">
        <v>26034</v>
      </c>
    </row>
    <row r="7675" spans="1:12" x14ac:dyDescent="0.3">
      <c r="A7675" t="s">
        <v>26027</v>
      </c>
      <c r="B7675" t="s">
        <v>7892</v>
      </c>
      <c r="C7675" t="s">
        <v>14</v>
      </c>
      <c r="D7675">
        <v>40.131956199999998</v>
      </c>
      <c r="E7675">
        <v>-75.012273800000003</v>
      </c>
      <c r="F7675" t="s">
        <v>26028</v>
      </c>
      <c r="G7675">
        <v>224</v>
      </c>
      <c r="H7675">
        <v>4</v>
      </c>
      <c r="I7675" t="s">
        <v>26035</v>
      </c>
      <c r="J7675">
        <v>5</v>
      </c>
      <c r="K7675" t="s">
        <v>26036</v>
      </c>
      <c r="L7675" t="s">
        <v>26037</v>
      </c>
    </row>
    <row r="7676" spans="1:12" x14ac:dyDescent="0.3">
      <c r="A7676" t="s">
        <v>26027</v>
      </c>
      <c r="B7676" t="s">
        <v>7892</v>
      </c>
      <c r="C7676" t="s">
        <v>14</v>
      </c>
      <c r="D7676">
        <v>40.131956199999998</v>
      </c>
      <c r="E7676">
        <v>-75.012273800000003</v>
      </c>
      <c r="F7676" t="s">
        <v>26028</v>
      </c>
      <c r="G7676">
        <v>224</v>
      </c>
      <c r="H7676">
        <v>4</v>
      </c>
      <c r="I7676" t="s">
        <v>26038</v>
      </c>
      <c r="J7676">
        <v>2</v>
      </c>
      <c r="K7676" t="s">
        <v>26039</v>
      </c>
      <c r="L7676" t="s">
        <v>26040</v>
      </c>
    </row>
    <row r="7677" spans="1:12" x14ac:dyDescent="0.3">
      <c r="A7677" t="s">
        <v>26027</v>
      </c>
      <c r="B7677" t="s">
        <v>7892</v>
      </c>
      <c r="C7677" t="s">
        <v>14</v>
      </c>
      <c r="D7677">
        <v>40.131956199999998</v>
      </c>
      <c r="E7677">
        <v>-75.012273800000003</v>
      </c>
      <c r="F7677" t="s">
        <v>26028</v>
      </c>
      <c r="G7677">
        <v>224</v>
      </c>
      <c r="H7677">
        <v>4</v>
      </c>
      <c r="I7677" t="s">
        <v>26041</v>
      </c>
      <c r="J7677">
        <v>2</v>
      </c>
      <c r="K7677" t="s">
        <v>26042</v>
      </c>
      <c r="L7677" t="s">
        <v>26043</v>
      </c>
    </row>
    <row r="7678" spans="1:12" x14ac:dyDescent="0.3">
      <c r="A7678" t="s">
        <v>26027</v>
      </c>
      <c r="B7678" t="s">
        <v>7892</v>
      </c>
      <c r="C7678" t="s">
        <v>14</v>
      </c>
      <c r="D7678">
        <v>40.131956199999998</v>
      </c>
      <c r="E7678">
        <v>-75.012273800000003</v>
      </c>
      <c r="F7678" t="s">
        <v>26028</v>
      </c>
      <c r="G7678">
        <v>224</v>
      </c>
      <c r="H7678">
        <v>4</v>
      </c>
      <c r="I7678" t="s">
        <v>26044</v>
      </c>
      <c r="J7678">
        <v>5</v>
      </c>
      <c r="K7678" t="s">
        <v>26045</v>
      </c>
      <c r="L7678" t="s">
        <v>26046</v>
      </c>
    </row>
    <row r="7679" spans="1:12" x14ac:dyDescent="0.3">
      <c r="A7679" t="s">
        <v>26027</v>
      </c>
      <c r="B7679" t="s">
        <v>7892</v>
      </c>
      <c r="C7679" t="s">
        <v>14</v>
      </c>
      <c r="D7679">
        <v>40.131956199999998</v>
      </c>
      <c r="E7679">
        <v>-75.012273800000003</v>
      </c>
      <c r="F7679" t="s">
        <v>26028</v>
      </c>
      <c r="G7679">
        <v>224</v>
      </c>
      <c r="H7679">
        <v>4</v>
      </c>
      <c r="I7679" t="s">
        <v>26047</v>
      </c>
      <c r="J7679">
        <v>5</v>
      </c>
      <c r="K7679" t="s">
        <v>26048</v>
      </c>
      <c r="L7679" t="s">
        <v>26049</v>
      </c>
    </row>
    <row r="7680" spans="1:12" x14ac:dyDescent="0.3">
      <c r="A7680" t="s">
        <v>26027</v>
      </c>
      <c r="B7680" t="s">
        <v>7892</v>
      </c>
      <c r="C7680" t="s">
        <v>14</v>
      </c>
      <c r="D7680">
        <v>40.131956199999998</v>
      </c>
      <c r="E7680">
        <v>-75.012273800000003</v>
      </c>
      <c r="F7680" t="s">
        <v>26028</v>
      </c>
      <c r="G7680">
        <v>224</v>
      </c>
      <c r="H7680">
        <v>4</v>
      </c>
      <c r="I7680" t="s">
        <v>26050</v>
      </c>
      <c r="J7680">
        <v>5</v>
      </c>
      <c r="K7680" t="s">
        <v>26051</v>
      </c>
      <c r="L7680" t="s">
        <v>26052</v>
      </c>
    </row>
    <row r="7681" spans="1:12" x14ac:dyDescent="0.3">
      <c r="A7681" t="s">
        <v>26027</v>
      </c>
      <c r="B7681" t="s">
        <v>7892</v>
      </c>
      <c r="C7681" t="s">
        <v>14</v>
      </c>
      <c r="D7681">
        <v>40.131956199999998</v>
      </c>
      <c r="E7681">
        <v>-75.012273800000003</v>
      </c>
      <c r="F7681" t="s">
        <v>26028</v>
      </c>
      <c r="G7681">
        <v>224</v>
      </c>
      <c r="H7681">
        <v>4</v>
      </c>
      <c r="I7681" t="s">
        <v>26053</v>
      </c>
      <c r="J7681">
        <v>5</v>
      </c>
      <c r="L7681" t="s">
        <v>26054</v>
      </c>
    </row>
    <row r="7682" spans="1:12" x14ac:dyDescent="0.3">
      <c r="A7682" t="s">
        <v>26027</v>
      </c>
      <c r="B7682" t="s">
        <v>7892</v>
      </c>
      <c r="C7682" t="s">
        <v>14</v>
      </c>
      <c r="D7682">
        <v>40.131956199999998</v>
      </c>
      <c r="E7682">
        <v>-75.012273800000003</v>
      </c>
      <c r="F7682" t="s">
        <v>26028</v>
      </c>
      <c r="G7682">
        <v>224</v>
      </c>
      <c r="H7682">
        <v>4</v>
      </c>
      <c r="I7682" t="s">
        <v>26055</v>
      </c>
      <c r="J7682">
        <v>5</v>
      </c>
      <c r="K7682" t="s">
        <v>26056</v>
      </c>
      <c r="L7682" t="s">
        <v>26057</v>
      </c>
    </row>
    <row r="7683" spans="1:12" x14ac:dyDescent="0.3">
      <c r="A7683" t="s">
        <v>26058</v>
      </c>
      <c r="B7683" t="s">
        <v>26059</v>
      </c>
      <c r="C7683" t="s">
        <v>14</v>
      </c>
      <c r="D7683">
        <v>39.940477100000003</v>
      </c>
      <c r="E7683">
        <v>-75.149360700000003</v>
      </c>
      <c r="F7683" t="s">
        <v>26060</v>
      </c>
      <c r="G7683">
        <v>224</v>
      </c>
      <c r="H7683">
        <v>4</v>
      </c>
      <c r="I7683" t="e">
        <f>-z9gHR-Q3qfg9BV3anMbMg</f>
        <v>#NAME?</v>
      </c>
      <c r="J7683">
        <v>4</v>
      </c>
      <c r="L7683" t="s">
        <v>21975</v>
      </c>
    </row>
    <row r="7684" spans="1:12" x14ac:dyDescent="0.3">
      <c r="A7684" t="s">
        <v>26058</v>
      </c>
      <c r="B7684" t="s">
        <v>26059</v>
      </c>
      <c r="C7684" t="s">
        <v>14</v>
      </c>
      <c r="D7684">
        <v>39.940477100000003</v>
      </c>
      <c r="E7684">
        <v>-75.149360700000003</v>
      </c>
      <c r="F7684" t="s">
        <v>26060</v>
      </c>
      <c r="G7684">
        <v>224</v>
      </c>
      <c r="H7684">
        <v>4</v>
      </c>
      <c r="I7684" t="s">
        <v>26061</v>
      </c>
      <c r="J7684">
        <v>5</v>
      </c>
      <c r="K7684" t="s">
        <v>26062</v>
      </c>
      <c r="L7684" t="s">
        <v>26063</v>
      </c>
    </row>
    <row r="7685" spans="1:12" x14ac:dyDescent="0.3">
      <c r="A7685" t="s">
        <v>26058</v>
      </c>
      <c r="B7685" t="s">
        <v>26059</v>
      </c>
      <c r="C7685" t="s">
        <v>14</v>
      </c>
      <c r="D7685">
        <v>39.940477100000003</v>
      </c>
      <c r="E7685">
        <v>-75.149360700000003</v>
      </c>
      <c r="F7685" t="s">
        <v>26060</v>
      </c>
      <c r="G7685">
        <v>224</v>
      </c>
      <c r="H7685">
        <v>4</v>
      </c>
      <c r="I7685" t="s">
        <v>26064</v>
      </c>
      <c r="J7685">
        <v>5</v>
      </c>
      <c r="K7685" t="s">
        <v>26065</v>
      </c>
      <c r="L7685" t="s">
        <v>1748</v>
      </c>
    </row>
    <row r="7686" spans="1:12" x14ac:dyDescent="0.3">
      <c r="A7686" t="s">
        <v>26058</v>
      </c>
      <c r="B7686" t="s">
        <v>26059</v>
      </c>
      <c r="C7686" t="s">
        <v>14</v>
      </c>
      <c r="D7686">
        <v>39.940477100000003</v>
      </c>
      <c r="E7686">
        <v>-75.149360700000003</v>
      </c>
      <c r="F7686" t="s">
        <v>26060</v>
      </c>
      <c r="G7686">
        <v>224</v>
      </c>
      <c r="H7686">
        <v>4</v>
      </c>
      <c r="I7686" t="s">
        <v>26066</v>
      </c>
      <c r="J7686">
        <v>2</v>
      </c>
      <c r="K7686" t="s">
        <v>26067</v>
      </c>
      <c r="L7686" t="s">
        <v>3248</v>
      </c>
    </row>
    <row r="7687" spans="1:12" x14ac:dyDescent="0.3">
      <c r="A7687" t="s">
        <v>26058</v>
      </c>
      <c r="B7687" t="s">
        <v>26059</v>
      </c>
      <c r="C7687" t="s">
        <v>14</v>
      </c>
      <c r="D7687">
        <v>39.940477100000003</v>
      </c>
      <c r="E7687">
        <v>-75.149360700000003</v>
      </c>
      <c r="F7687" t="s">
        <v>26060</v>
      </c>
      <c r="G7687">
        <v>224</v>
      </c>
      <c r="H7687">
        <v>4</v>
      </c>
      <c r="I7687" t="s">
        <v>26068</v>
      </c>
      <c r="J7687">
        <v>5</v>
      </c>
      <c r="K7687" t="s">
        <v>26069</v>
      </c>
      <c r="L7687" t="e">
        <f>-AwZjQNFpCqc0bVNNyBqwg</f>
        <v>#NAME?</v>
      </c>
    </row>
    <row r="7688" spans="1:12" x14ac:dyDescent="0.3">
      <c r="A7688" t="s">
        <v>26058</v>
      </c>
      <c r="B7688" t="s">
        <v>26059</v>
      </c>
      <c r="C7688" t="s">
        <v>14</v>
      </c>
      <c r="D7688">
        <v>39.940477100000003</v>
      </c>
      <c r="E7688">
        <v>-75.149360700000003</v>
      </c>
      <c r="F7688" t="s">
        <v>26060</v>
      </c>
      <c r="G7688">
        <v>224</v>
      </c>
      <c r="H7688">
        <v>4</v>
      </c>
      <c r="I7688" t="s">
        <v>26070</v>
      </c>
      <c r="J7688">
        <v>5</v>
      </c>
      <c r="K7688" t="s">
        <v>26071</v>
      </c>
      <c r="L7688" t="s">
        <v>26072</v>
      </c>
    </row>
    <row r="7689" spans="1:12" x14ac:dyDescent="0.3">
      <c r="A7689" t="s">
        <v>26058</v>
      </c>
      <c r="B7689" t="s">
        <v>26059</v>
      </c>
      <c r="C7689" t="s">
        <v>14</v>
      </c>
      <c r="D7689">
        <v>39.940477100000003</v>
      </c>
      <c r="E7689">
        <v>-75.149360700000003</v>
      </c>
      <c r="F7689" t="s">
        <v>26060</v>
      </c>
      <c r="G7689">
        <v>224</v>
      </c>
      <c r="H7689">
        <v>4</v>
      </c>
      <c r="I7689" t="s">
        <v>26073</v>
      </c>
      <c r="J7689">
        <v>4</v>
      </c>
      <c r="K7689" t="s">
        <v>26074</v>
      </c>
      <c r="L7689" t="s">
        <v>2363</v>
      </c>
    </row>
    <row r="7690" spans="1:12" x14ac:dyDescent="0.3">
      <c r="A7690" t="s">
        <v>26058</v>
      </c>
      <c r="B7690" t="s">
        <v>26059</v>
      </c>
      <c r="C7690" t="s">
        <v>14</v>
      </c>
      <c r="D7690">
        <v>39.940477100000003</v>
      </c>
      <c r="E7690">
        <v>-75.149360700000003</v>
      </c>
      <c r="F7690" t="s">
        <v>26060</v>
      </c>
      <c r="G7690">
        <v>224</v>
      </c>
      <c r="H7690">
        <v>4</v>
      </c>
      <c r="I7690" t="s">
        <v>26075</v>
      </c>
      <c r="J7690">
        <v>4</v>
      </c>
      <c r="K7690" t="s">
        <v>26076</v>
      </c>
      <c r="L7690" t="s">
        <v>26077</v>
      </c>
    </row>
    <row r="7691" spans="1:12" x14ac:dyDescent="0.3">
      <c r="A7691" t="s">
        <v>26058</v>
      </c>
      <c r="B7691" t="s">
        <v>26059</v>
      </c>
      <c r="C7691" t="s">
        <v>14</v>
      </c>
      <c r="D7691">
        <v>39.940477100000003</v>
      </c>
      <c r="E7691">
        <v>-75.149360700000003</v>
      </c>
      <c r="F7691" t="s">
        <v>26060</v>
      </c>
      <c r="G7691">
        <v>224</v>
      </c>
      <c r="H7691">
        <v>4</v>
      </c>
      <c r="I7691" t="s">
        <v>26078</v>
      </c>
      <c r="J7691">
        <v>5</v>
      </c>
      <c r="K7691" t="s">
        <v>26079</v>
      </c>
      <c r="L7691" t="s">
        <v>26080</v>
      </c>
    </row>
    <row r="7692" spans="1:12" x14ac:dyDescent="0.3">
      <c r="A7692" t="s">
        <v>26058</v>
      </c>
      <c r="B7692" t="s">
        <v>26059</v>
      </c>
      <c r="C7692" t="s">
        <v>14</v>
      </c>
      <c r="D7692">
        <v>39.940477100000003</v>
      </c>
      <c r="E7692">
        <v>-75.149360700000003</v>
      </c>
      <c r="F7692" t="s">
        <v>26060</v>
      </c>
      <c r="G7692">
        <v>224</v>
      </c>
      <c r="H7692">
        <v>4</v>
      </c>
      <c r="I7692" t="s">
        <v>26081</v>
      </c>
      <c r="J7692">
        <v>1</v>
      </c>
      <c r="L7692" t="s">
        <v>26082</v>
      </c>
    </row>
    <row r="7693" spans="1:12" x14ac:dyDescent="0.3">
      <c r="A7693" t="s">
        <v>26083</v>
      </c>
      <c r="B7693" t="s">
        <v>26084</v>
      </c>
      <c r="C7693" t="s">
        <v>14</v>
      </c>
      <c r="D7693">
        <v>39.949786000000003</v>
      </c>
      <c r="E7693">
        <v>-75.152623000000006</v>
      </c>
      <c r="F7693" t="s">
        <v>26085</v>
      </c>
      <c r="G7693">
        <v>224</v>
      </c>
      <c r="H7693">
        <v>3.5</v>
      </c>
      <c r="I7693" t="s">
        <v>26086</v>
      </c>
      <c r="J7693">
        <v>3</v>
      </c>
      <c r="K7693" t="s">
        <v>26087</v>
      </c>
      <c r="L7693" t="s">
        <v>1701</v>
      </c>
    </row>
    <row r="7694" spans="1:12" x14ac:dyDescent="0.3">
      <c r="A7694" t="s">
        <v>26083</v>
      </c>
      <c r="B7694" t="s">
        <v>26084</v>
      </c>
      <c r="C7694" t="s">
        <v>14</v>
      </c>
      <c r="D7694">
        <v>39.949786000000003</v>
      </c>
      <c r="E7694">
        <v>-75.152623000000006</v>
      </c>
      <c r="F7694" t="s">
        <v>26085</v>
      </c>
      <c r="G7694">
        <v>224</v>
      </c>
      <c r="H7694">
        <v>3.5</v>
      </c>
      <c r="I7694" t="s">
        <v>26088</v>
      </c>
      <c r="J7694">
        <v>3</v>
      </c>
      <c r="K7694" t="s">
        <v>26089</v>
      </c>
      <c r="L7694" t="s">
        <v>763</v>
      </c>
    </row>
    <row r="7695" spans="1:12" x14ac:dyDescent="0.3">
      <c r="A7695" t="s">
        <v>26083</v>
      </c>
      <c r="B7695" t="s">
        <v>26084</v>
      </c>
      <c r="C7695" t="s">
        <v>14</v>
      </c>
      <c r="D7695">
        <v>39.949786000000003</v>
      </c>
      <c r="E7695">
        <v>-75.152623000000006</v>
      </c>
      <c r="F7695" t="s">
        <v>26085</v>
      </c>
      <c r="G7695">
        <v>224</v>
      </c>
      <c r="H7695">
        <v>3.5</v>
      </c>
      <c r="I7695" t="s">
        <v>26090</v>
      </c>
      <c r="J7695">
        <v>5</v>
      </c>
      <c r="K7695" t="s">
        <v>26091</v>
      </c>
      <c r="L7695" t="s">
        <v>26092</v>
      </c>
    </row>
    <row r="7696" spans="1:12" x14ac:dyDescent="0.3">
      <c r="A7696" t="s">
        <v>26083</v>
      </c>
      <c r="B7696" t="s">
        <v>26084</v>
      </c>
      <c r="C7696" t="s">
        <v>14</v>
      </c>
      <c r="D7696">
        <v>39.949786000000003</v>
      </c>
      <c r="E7696">
        <v>-75.152623000000006</v>
      </c>
      <c r="F7696" t="s">
        <v>26085</v>
      </c>
      <c r="G7696">
        <v>224</v>
      </c>
      <c r="H7696">
        <v>3.5</v>
      </c>
      <c r="I7696" t="s">
        <v>26093</v>
      </c>
      <c r="J7696">
        <v>5</v>
      </c>
      <c r="L7696" t="s">
        <v>26094</v>
      </c>
    </row>
    <row r="7697" spans="1:26" x14ac:dyDescent="0.3">
      <c r="A7697" t="s">
        <v>26083</v>
      </c>
      <c r="B7697" t="s">
        <v>26084</v>
      </c>
      <c r="C7697" t="s">
        <v>14</v>
      </c>
      <c r="D7697">
        <v>39.949786000000003</v>
      </c>
      <c r="E7697">
        <v>-75.152623000000006</v>
      </c>
      <c r="F7697" t="s">
        <v>26085</v>
      </c>
      <c r="G7697">
        <v>224</v>
      </c>
      <c r="H7697">
        <v>3.5</v>
      </c>
      <c r="I7697" t="s">
        <v>26095</v>
      </c>
      <c r="J7697">
        <v>3</v>
      </c>
      <c r="K7697" t="s">
        <v>26096</v>
      </c>
      <c r="L7697" t="s">
        <v>863</v>
      </c>
    </row>
    <row r="7698" spans="1:26" x14ac:dyDescent="0.3">
      <c r="A7698" t="s">
        <v>26083</v>
      </c>
      <c r="B7698" t="s">
        <v>26084</v>
      </c>
      <c r="C7698" t="s">
        <v>14</v>
      </c>
      <c r="D7698">
        <v>39.949786000000003</v>
      </c>
      <c r="E7698">
        <v>-75.152623000000006</v>
      </c>
      <c r="F7698" t="s">
        <v>26085</v>
      </c>
      <c r="G7698">
        <v>224</v>
      </c>
      <c r="H7698">
        <v>3.5</v>
      </c>
      <c r="I7698" t="s">
        <v>26097</v>
      </c>
      <c r="J7698">
        <v>3</v>
      </c>
      <c r="K7698" t="s">
        <v>26098</v>
      </c>
      <c r="L7698" t="s">
        <v>5582</v>
      </c>
    </row>
    <row r="7699" spans="1:26" x14ac:dyDescent="0.3">
      <c r="A7699" t="s">
        <v>26083</v>
      </c>
      <c r="B7699" t="s">
        <v>26084</v>
      </c>
      <c r="C7699" t="s">
        <v>14</v>
      </c>
      <c r="D7699">
        <v>39.949786000000003</v>
      </c>
      <c r="E7699">
        <v>-75.152623000000006</v>
      </c>
      <c r="F7699" t="s">
        <v>26085</v>
      </c>
      <c r="G7699">
        <v>224</v>
      </c>
      <c r="H7699">
        <v>3.5</v>
      </c>
      <c r="I7699" t="s">
        <v>26099</v>
      </c>
      <c r="J7699">
        <v>5</v>
      </c>
      <c r="K7699" t="s">
        <v>26100</v>
      </c>
      <c r="L7699" t="s">
        <v>11250</v>
      </c>
    </row>
    <row r="7700" spans="1:26" x14ac:dyDescent="0.3">
      <c r="A7700" t="s">
        <v>26083</v>
      </c>
      <c r="B7700" t="s">
        <v>26084</v>
      </c>
      <c r="C7700" t="s">
        <v>14</v>
      </c>
      <c r="D7700">
        <v>39.949786000000003</v>
      </c>
      <c r="E7700">
        <v>-75.152623000000006</v>
      </c>
      <c r="F7700" t="s">
        <v>26085</v>
      </c>
      <c r="G7700">
        <v>224</v>
      </c>
      <c r="H7700">
        <v>3.5</v>
      </c>
      <c r="I7700" t="s">
        <v>26101</v>
      </c>
      <c r="J7700">
        <v>4</v>
      </c>
      <c r="K7700" t="s">
        <v>26102</v>
      </c>
      <c r="L7700" t="s">
        <v>24328</v>
      </c>
    </row>
    <row r="7701" spans="1:26" x14ac:dyDescent="0.3">
      <c r="A7701" t="s">
        <v>26083</v>
      </c>
      <c r="B7701" t="s">
        <v>26084</v>
      </c>
      <c r="C7701" t="s">
        <v>14</v>
      </c>
      <c r="D7701">
        <v>39.949786000000003</v>
      </c>
      <c r="E7701">
        <v>-75.152623000000006</v>
      </c>
      <c r="F7701" t="s">
        <v>26085</v>
      </c>
      <c r="G7701">
        <v>224</v>
      </c>
      <c r="H7701">
        <v>3.5</v>
      </c>
      <c r="I7701" t="s">
        <v>26103</v>
      </c>
      <c r="J7701">
        <v>4</v>
      </c>
      <c r="L7701" t="s">
        <v>26104</v>
      </c>
    </row>
    <row r="7702" spans="1:26" x14ac:dyDescent="0.3">
      <c r="A7702" t="s">
        <v>26083</v>
      </c>
      <c r="B7702" t="s">
        <v>26084</v>
      </c>
      <c r="C7702" t="s">
        <v>14</v>
      </c>
      <c r="D7702">
        <v>39.949786000000003</v>
      </c>
      <c r="E7702">
        <v>-75.152623000000006</v>
      </c>
      <c r="F7702" t="s">
        <v>26085</v>
      </c>
      <c r="G7702">
        <v>224</v>
      </c>
      <c r="H7702">
        <v>3.5</v>
      </c>
      <c r="I7702" t="s">
        <v>26105</v>
      </c>
      <c r="J7702">
        <v>3</v>
      </c>
      <c r="K7702" t="s">
        <v>26106</v>
      </c>
      <c r="L7702" t="s">
        <v>26107</v>
      </c>
    </row>
    <row r="7703" spans="1:26" x14ac:dyDescent="0.3">
      <c r="A7703" t="s">
        <v>26108</v>
      </c>
      <c r="B7703" t="s">
        <v>26109</v>
      </c>
      <c r="C7703" t="s">
        <v>14</v>
      </c>
      <c r="D7703">
        <v>40.059744999999999</v>
      </c>
      <c r="E7703">
        <v>-75.190853700000005</v>
      </c>
      <c r="F7703" t="s">
        <v>26110</v>
      </c>
      <c r="G7703">
        <v>224</v>
      </c>
      <c r="H7703">
        <v>4</v>
      </c>
      <c r="I7703" t="s">
        <v>26111</v>
      </c>
      <c r="J7703">
        <v>4</v>
      </c>
      <c r="K7703" t="s">
        <v>26112</v>
      </c>
      <c r="L7703" t="s">
        <v>26113</v>
      </c>
      <c r="M7703" t="s">
        <v>26114</v>
      </c>
      <c r="N7703" t="s">
        <v>26115</v>
      </c>
      <c r="O7703" t="s">
        <v>26116</v>
      </c>
      <c r="P7703" t="s">
        <v>26117</v>
      </c>
      <c r="Q7703" t="s">
        <v>6578</v>
      </c>
      <c r="R7703" t="s">
        <v>26118</v>
      </c>
      <c r="S7703" t="s">
        <v>26119</v>
      </c>
    </row>
    <row r="7704" spans="1:26" x14ac:dyDescent="0.3">
      <c r="A7704" t="s">
        <v>26108</v>
      </c>
      <c r="B7704" t="s">
        <v>26109</v>
      </c>
      <c r="C7704" t="s">
        <v>14</v>
      </c>
      <c r="D7704">
        <v>40.059744999999999</v>
      </c>
      <c r="E7704">
        <v>-75.190853700000005</v>
      </c>
      <c r="F7704" t="s">
        <v>26110</v>
      </c>
      <c r="G7704">
        <v>224</v>
      </c>
      <c r="H7704">
        <v>4</v>
      </c>
      <c r="I7704" t="s">
        <v>26120</v>
      </c>
      <c r="J7704">
        <v>5</v>
      </c>
      <c r="K7704" t="s">
        <v>26121</v>
      </c>
      <c r="L7704" t="s">
        <v>26122</v>
      </c>
    </row>
    <row r="7705" spans="1:26" x14ac:dyDescent="0.3">
      <c r="A7705" t="s">
        <v>26108</v>
      </c>
      <c r="B7705" t="s">
        <v>26109</v>
      </c>
      <c r="C7705" t="s">
        <v>14</v>
      </c>
      <c r="D7705">
        <v>40.059744999999999</v>
      </c>
      <c r="E7705">
        <v>-75.190853700000005</v>
      </c>
      <c r="F7705" t="s">
        <v>26110</v>
      </c>
      <c r="G7705">
        <v>224</v>
      </c>
      <c r="H7705">
        <v>4</v>
      </c>
      <c r="I7705" t="s">
        <v>26123</v>
      </c>
      <c r="J7705">
        <v>5</v>
      </c>
      <c r="K7705" t="s">
        <v>26124</v>
      </c>
      <c r="L7705" t="s">
        <v>26125</v>
      </c>
    </row>
    <row r="7706" spans="1:26" x14ac:dyDescent="0.3">
      <c r="A7706" t="s">
        <v>26108</v>
      </c>
      <c r="B7706" t="s">
        <v>26109</v>
      </c>
      <c r="C7706" t="s">
        <v>14</v>
      </c>
      <c r="D7706">
        <v>40.059744999999999</v>
      </c>
      <c r="E7706">
        <v>-75.190853700000005</v>
      </c>
      <c r="F7706" t="s">
        <v>26110</v>
      </c>
      <c r="G7706">
        <v>224</v>
      </c>
      <c r="H7706">
        <v>4</v>
      </c>
      <c r="I7706" t="s">
        <v>26126</v>
      </c>
      <c r="J7706">
        <v>5</v>
      </c>
      <c r="K7706" t="s">
        <v>26127</v>
      </c>
      <c r="L7706" t="s">
        <v>26128</v>
      </c>
      <c r="M7706" t="s">
        <v>26129</v>
      </c>
      <c r="N7706" t="s">
        <v>26130</v>
      </c>
    </row>
    <row r="7707" spans="1:26" x14ac:dyDescent="0.3">
      <c r="A7707" t="s">
        <v>26108</v>
      </c>
      <c r="B7707" t="s">
        <v>26109</v>
      </c>
      <c r="C7707" t="s">
        <v>14</v>
      </c>
      <c r="D7707">
        <v>40.059744999999999</v>
      </c>
      <c r="E7707">
        <v>-75.190853700000005</v>
      </c>
      <c r="F7707" t="s">
        <v>26110</v>
      </c>
      <c r="G7707">
        <v>224</v>
      </c>
      <c r="H7707">
        <v>4</v>
      </c>
      <c r="I7707" t="s">
        <v>26131</v>
      </c>
      <c r="J7707">
        <v>4</v>
      </c>
      <c r="K7707" t="s">
        <v>26132</v>
      </c>
      <c r="L7707" t="s">
        <v>26133</v>
      </c>
      <c r="M7707" t="s">
        <v>26134</v>
      </c>
      <c r="N7707" t="s">
        <v>26135</v>
      </c>
      <c r="O7707" t="s">
        <v>26136</v>
      </c>
      <c r="P7707" t="s">
        <v>26137</v>
      </c>
      <c r="Q7707" t="s">
        <v>26138</v>
      </c>
      <c r="R7707" t="s">
        <v>26139</v>
      </c>
      <c r="S7707" t="s">
        <v>26140</v>
      </c>
      <c r="T7707" t="s">
        <v>26141</v>
      </c>
      <c r="U7707" t="s">
        <v>26142</v>
      </c>
      <c r="V7707" t="s">
        <v>21289</v>
      </c>
      <c r="W7707" t="s">
        <v>26143</v>
      </c>
      <c r="X7707" t="s">
        <v>26144</v>
      </c>
      <c r="Y7707" t="s">
        <v>26145</v>
      </c>
      <c r="Z7707" t="s">
        <v>918</v>
      </c>
    </row>
    <row r="7708" spans="1:26" x14ac:dyDescent="0.3">
      <c r="A7708" t="s">
        <v>26108</v>
      </c>
      <c r="B7708" t="s">
        <v>26109</v>
      </c>
      <c r="C7708" t="s">
        <v>14</v>
      </c>
      <c r="D7708">
        <v>40.059744999999999</v>
      </c>
      <c r="E7708">
        <v>-75.190853700000005</v>
      </c>
      <c r="F7708" t="s">
        <v>26110</v>
      </c>
      <c r="G7708">
        <v>224</v>
      </c>
      <c r="H7708">
        <v>4</v>
      </c>
      <c r="I7708" t="s">
        <v>26146</v>
      </c>
      <c r="J7708">
        <v>4</v>
      </c>
      <c r="K7708" t="s">
        <v>26147</v>
      </c>
      <c r="L7708" t="s">
        <v>26148</v>
      </c>
    </row>
    <row r="7709" spans="1:26" x14ac:dyDescent="0.3">
      <c r="A7709" t="s">
        <v>26108</v>
      </c>
      <c r="B7709" t="s">
        <v>26109</v>
      </c>
      <c r="C7709" t="s">
        <v>14</v>
      </c>
      <c r="D7709">
        <v>40.059744999999999</v>
      </c>
      <c r="E7709">
        <v>-75.190853700000005</v>
      </c>
      <c r="F7709" t="s">
        <v>26110</v>
      </c>
      <c r="G7709">
        <v>224</v>
      </c>
      <c r="H7709">
        <v>4</v>
      </c>
      <c r="I7709" t="s">
        <v>26149</v>
      </c>
      <c r="J7709">
        <v>5</v>
      </c>
      <c r="K7709" t="s">
        <v>26150</v>
      </c>
      <c r="L7709" t="s">
        <v>26151</v>
      </c>
    </row>
    <row r="7710" spans="1:26" x14ac:dyDescent="0.3">
      <c r="A7710" t="s">
        <v>26108</v>
      </c>
      <c r="B7710" t="s">
        <v>26109</v>
      </c>
      <c r="C7710" t="s">
        <v>14</v>
      </c>
      <c r="D7710">
        <v>40.059744999999999</v>
      </c>
      <c r="E7710">
        <v>-75.190853700000005</v>
      </c>
      <c r="F7710" t="s">
        <v>26110</v>
      </c>
      <c r="G7710">
        <v>224</v>
      </c>
      <c r="H7710">
        <v>4</v>
      </c>
      <c r="I7710" t="s">
        <v>26152</v>
      </c>
      <c r="J7710">
        <v>1</v>
      </c>
      <c r="K7710" t="s">
        <v>26153</v>
      </c>
      <c r="L7710" t="s">
        <v>26154</v>
      </c>
    </row>
    <row r="7711" spans="1:26" x14ac:dyDescent="0.3">
      <c r="A7711" t="s">
        <v>26108</v>
      </c>
      <c r="B7711" t="s">
        <v>26109</v>
      </c>
      <c r="C7711" t="s">
        <v>14</v>
      </c>
      <c r="D7711">
        <v>40.059744999999999</v>
      </c>
      <c r="E7711">
        <v>-75.190853700000005</v>
      </c>
      <c r="F7711" t="s">
        <v>26110</v>
      </c>
      <c r="G7711">
        <v>224</v>
      </c>
      <c r="H7711">
        <v>4</v>
      </c>
      <c r="I7711" t="s">
        <v>26155</v>
      </c>
      <c r="J7711">
        <v>4</v>
      </c>
      <c r="K7711" t="s">
        <v>26156</v>
      </c>
      <c r="L7711" t="s">
        <v>14589</v>
      </c>
    </row>
    <row r="7712" spans="1:26" x14ac:dyDescent="0.3">
      <c r="A7712" t="s">
        <v>26108</v>
      </c>
      <c r="B7712" t="s">
        <v>26109</v>
      </c>
      <c r="C7712" t="s">
        <v>14</v>
      </c>
      <c r="D7712">
        <v>40.059744999999999</v>
      </c>
      <c r="E7712">
        <v>-75.190853700000005</v>
      </c>
      <c r="F7712" t="s">
        <v>26110</v>
      </c>
      <c r="G7712">
        <v>224</v>
      </c>
      <c r="H7712">
        <v>4</v>
      </c>
      <c r="I7712" t="s">
        <v>26157</v>
      </c>
      <c r="J7712">
        <v>3</v>
      </c>
      <c r="K7712" t="s">
        <v>26158</v>
      </c>
      <c r="L7712" t="s">
        <v>26159</v>
      </c>
    </row>
    <row r="7713" spans="1:18" x14ac:dyDescent="0.3">
      <c r="A7713" t="s">
        <v>26160</v>
      </c>
      <c r="B7713" t="s">
        <v>26161</v>
      </c>
      <c r="C7713" t="s">
        <v>14</v>
      </c>
      <c r="D7713">
        <v>39.9697976</v>
      </c>
      <c r="E7713">
        <v>-75.131808899999996</v>
      </c>
      <c r="F7713" t="s">
        <v>26162</v>
      </c>
      <c r="G7713">
        <v>224</v>
      </c>
      <c r="H7713">
        <v>4.5</v>
      </c>
      <c r="I7713" t="s">
        <v>26163</v>
      </c>
      <c r="J7713">
        <v>5</v>
      </c>
      <c r="K7713" t="s">
        <v>26164</v>
      </c>
      <c r="L7713" t="s">
        <v>3248</v>
      </c>
    </row>
    <row r="7714" spans="1:18" x14ac:dyDescent="0.3">
      <c r="A7714" t="s">
        <v>26160</v>
      </c>
      <c r="B7714" t="s">
        <v>26161</v>
      </c>
      <c r="C7714" t="s">
        <v>14</v>
      </c>
      <c r="D7714">
        <v>39.9697976</v>
      </c>
      <c r="E7714">
        <v>-75.131808899999996</v>
      </c>
      <c r="F7714" t="s">
        <v>26162</v>
      </c>
      <c r="G7714">
        <v>224</v>
      </c>
      <c r="H7714">
        <v>4.5</v>
      </c>
      <c r="I7714" t="s">
        <v>26165</v>
      </c>
      <c r="J7714">
        <v>5</v>
      </c>
      <c r="K7714" t="s">
        <v>26166</v>
      </c>
      <c r="L7714" t="s">
        <v>26167</v>
      </c>
    </row>
    <row r="7715" spans="1:18" x14ac:dyDescent="0.3">
      <c r="A7715" t="s">
        <v>26160</v>
      </c>
      <c r="B7715" t="s">
        <v>26161</v>
      </c>
      <c r="C7715" t="s">
        <v>14</v>
      </c>
      <c r="D7715">
        <v>39.9697976</v>
      </c>
      <c r="E7715">
        <v>-75.131808899999996</v>
      </c>
      <c r="F7715" t="s">
        <v>26162</v>
      </c>
      <c r="G7715">
        <v>224</v>
      </c>
      <c r="H7715">
        <v>4.5</v>
      </c>
      <c r="I7715" t="s">
        <v>26168</v>
      </c>
      <c r="J7715">
        <v>5</v>
      </c>
      <c r="K7715" t="s">
        <v>26169</v>
      </c>
      <c r="L7715" t="s">
        <v>26170</v>
      </c>
      <c r="M7715" t="s">
        <v>26171</v>
      </c>
      <c r="N7715" t="s">
        <v>26172</v>
      </c>
    </row>
    <row r="7716" spans="1:18" x14ac:dyDescent="0.3">
      <c r="A7716" t="s">
        <v>26160</v>
      </c>
      <c r="B7716" t="s">
        <v>26161</v>
      </c>
      <c r="C7716" t="s">
        <v>14</v>
      </c>
      <c r="D7716">
        <v>39.9697976</v>
      </c>
      <c r="E7716">
        <v>-75.131808899999996</v>
      </c>
      <c r="F7716" t="s">
        <v>26162</v>
      </c>
      <c r="G7716">
        <v>224</v>
      </c>
      <c r="H7716">
        <v>4.5</v>
      </c>
      <c r="I7716" t="s">
        <v>26173</v>
      </c>
      <c r="J7716">
        <v>5</v>
      </c>
      <c r="K7716" t="s">
        <v>26174</v>
      </c>
      <c r="L7716" t="s">
        <v>26175</v>
      </c>
    </row>
    <row r="7717" spans="1:18" x14ac:dyDescent="0.3">
      <c r="A7717" t="s">
        <v>26160</v>
      </c>
      <c r="B7717" t="s">
        <v>26161</v>
      </c>
      <c r="C7717" t="s">
        <v>14</v>
      </c>
      <c r="D7717">
        <v>39.9697976</v>
      </c>
      <c r="E7717">
        <v>-75.131808899999996</v>
      </c>
      <c r="F7717" t="s">
        <v>26162</v>
      </c>
      <c r="G7717">
        <v>224</v>
      </c>
      <c r="H7717">
        <v>4.5</v>
      </c>
      <c r="I7717" t="s">
        <v>26176</v>
      </c>
      <c r="J7717">
        <v>4</v>
      </c>
      <c r="K7717" t="s">
        <v>26177</v>
      </c>
      <c r="L7717" t="s">
        <v>26178</v>
      </c>
    </row>
    <row r="7718" spans="1:18" x14ac:dyDescent="0.3">
      <c r="A7718" t="s">
        <v>26160</v>
      </c>
      <c r="B7718" t="s">
        <v>26161</v>
      </c>
      <c r="C7718" t="s">
        <v>14</v>
      </c>
      <c r="D7718">
        <v>39.9697976</v>
      </c>
      <c r="E7718">
        <v>-75.131808899999996</v>
      </c>
      <c r="F7718" t="s">
        <v>26162</v>
      </c>
      <c r="G7718">
        <v>224</v>
      </c>
      <c r="H7718">
        <v>4.5</v>
      </c>
      <c r="I7718" t="s">
        <v>26179</v>
      </c>
      <c r="J7718">
        <v>3</v>
      </c>
      <c r="L7718" t="s">
        <v>26180</v>
      </c>
    </row>
    <row r="7719" spans="1:18" x14ac:dyDescent="0.3">
      <c r="A7719" t="s">
        <v>26160</v>
      </c>
      <c r="B7719" t="s">
        <v>26161</v>
      </c>
      <c r="C7719" t="s">
        <v>14</v>
      </c>
      <c r="D7719">
        <v>39.9697976</v>
      </c>
      <c r="E7719">
        <v>-75.131808899999996</v>
      </c>
      <c r="F7719" t="s">
        <v>26162</v>
      </c>
      <c r="G7719">
        <v>224</v>
      </c>
      <c r="H7719">
        <v>4.5</v>
      </c>
      <c r="I7719" t="s">
        <v>26181</v>
      </c>
      <c r="J7719">
        <v>4</v>
      </c>
      <c r="L7719" t="s">
        <v>1204</v>
      </c>
    </row>
    <row r="7720" spans="1:18" x14ac:dyDescent="0.3">
      <c r="A7720" t="s">
        <v>26160</v>
      </c>
      <c r="B7720" t="s">
        <v>26161</v>
      </c>
      <c r="C7720" t="s">
        <v>14</v>
      </c>
      <c r="D7720">
        <v>39.9697976</v>
      </c>
      <c r="E7720">
        <v>-75.131808899999996</v>
      </c>
      <c r="F7720" t="s">
        <v>26162</v>
      </c>
      <c r="G7720">
        <v>224</v>
      </c>
      <c r="H7720">
        <v>4.5</v>
      </c>
      <c r="I7720" t="s">
        <v>26182</v>
      </c>
      <c r="J7720">
        <v>5</v>
      </c>
      <c r="K7720" t="s">
        <v>26183</v>
      </c>
      <c r="L7720" t="s">
        <v>26184</v>
      </c>
    </row>
    <row r="7721" spans="1:18" x14ac:dyDescent="0.3">
      <c r="A7721" t="s">
        <v>26160</v>
      </c>
      <c r="B7721" t="s">
        <v>26161</v>
      </c>
      <c r="C7721" t="s">
        <v>14</v>
      </c>
      <c r="D7721">
        <v>39.9697976</v>
      </c>
      <c r="E7721">
        <v>-75.131808899999996</v>
      </c>
      <c r="F7721" t="s">
        <v>26162</v>
      </c>
      <c r="G7721">
        <v>224</v>
      </c>
      <c r="H7721">
        <v>4.5</v>
      </c>
      <c r="I7721" t="s">
        <v>26185</v>
      </c>
      <c r="J7721">
        <v>5</v>
      </c>
      <c r="K7721" t="s">
        <v>26186</v>
      </c>
      <c r="L7721" t="s">
        <v>26187</v>
      </c>
      <c r="M7721" t="s">
        <v>11228</v>
      </c>
      <c r="N7721" t="s">
        <v>26188</v>
      </c>
      <c r="O7721" t="s">
        <v>26189</v>
      </c>
      <c r="P7721" t="s">
        <v>26190</v>
      </c>
      <c r="Q7721" t="s">
        <v>26191</v>
      </c>
      <c r="R7721" t="s">
        <v>26192</v>
      </c>
    </row>
    <row r="7722" spans="1:18" x14ac:dyDescent="0.3">
      <c r="A7722" t="s">
        <v>26160</v>
      </c>
      <c r="B7722" t="s">
        <v>26161</v>
      </c>
      <c r="C7722" t="s">
        <v>14</v>
      </c>
      <c r="D7722">
        <v>39.9697976</v>
      </c>
      <c r="E7722">
        <v>-75.131808899999996</v>
      </c>
      <c r="F7722" t="s">
        <v>26162</v>
      </c>
      <c r="G7722">
        <v>224</v>
      </c>
      <c r="H7722">
        <v>4.5</v>
      </c>
      <c r="I7722" t="s">
        <v>26193</v>
      </c>
      <c r="J7722">
        <v>5</v>
      </c>
      <c r="K7722" t="s">
        <v>26194</v>
      </c>
      <c r="L7722" t="s">
        <v>5411</v>
      </c>
    </row>
    <row r="7723" spans="1:18" x14ac:dyDescent="0.3">
      <c r="A7723" t="s">
        <v>26195</v>
      </c>
      <c r="B7723" t="s">
        <v>26196</v>
      </c>
      <c r="C7723" t="s">
        <v>14</v>
      </c>
      <c r="D7723">
        <v>40.023259600000003</v>
      </c>
      <c r="E7723">
        <v>-75.207748300000006</v>
      </c>
      <c r="F7723" t="s">
        <v>26197</v>
      </c>
      <c r="G7723">
        <v>224</v>
      </c>
      <c r="H7723">
        <v>4.5</v>
      </c>
      <c r="I7723" t="s">
        <v>26198</v>
      </c>
      <c r="J7723">
        <v>5</v>
      </c>
      <c r="L7723" t="s">
        <v>26199</v>
      </c>
    </row>
    <row r="7724" spans="1:18" x14ac:dyDescent="0.3">
      <c r="A7724" t="s">
        <v>26195</v>
      </c>
      <c r="B7724" t="s">
        <v>26196</v>
      </c>
      <c r="C7724" t="s">
        <v>14</v>
      </c>
      <c r="D7724">
        <v>40.023259600000003</v>
      </c>
      <c r="E7724">
        <v>-75.207748300000006</v>
      </c>
      <c r="F7724" t="s">
        <v>26197</v>
      </c>
      <c r="G7724">
        <v>224</v>
      </c>
      <c r="H7724">
        <v>4.5</v>
      </c>
      <c r="I7724" t="s">
        <v>26200</v>
      </c>
      <c r="J7724">
        <v>5</v>
      </c>
      <c r="K7724" t="s">
        <v>26201</v>
      </c>
      <c r="L7724" t="s">
        <v>26202</v>
      </c>
    </row>
    <row r="7725" spans="1:18" x14ac:dyDescent="0.3">
      <c r="A7725" t="s">
        <v>26195</v>
      </c>
      <c r="B7725" t="s">
        <v>26196</v>
      </c>
      <c r="C7725" t="s">
        <v>14</v>
      </c>
      <c r="D7725">
        <v>40.023259600000003</v>
      </c>
      <c r="E7725">
        <v>-75.207748300000006</v>
      </c>
      <c r="F7725" t="s">
        <v>26197</v>
      </c>
      <c r="G7725">
        <v>224</v>
      </c>
      <c r="H7725">
        <v>4.5</v>
      </c>
      <c r="I7725" t="s">
        <v>26203</v>
      </c>
      <c r="J7725">
        <v>5</v>
      </c>
      <c r="L7725" t="s">
        <v>26204</v>
      </c>
    </row>
    <row r="7726" spans="1:18" x14ac:dyDescent="0.3">
      <c r="A7726" t="s">
        <v>26195</v>
      </c>
      <c r="B7726" t="s">
        <v>26196</v>
      </c>
      <c r="C7726" t="s">
        <v>14</v>
      </c>
      <c r="D7726">
        <v>40.023259600000003</v>
      </c>
      <c r="E7726">
        <v>-75.207748300000006</v>
      </c>
      <c r="F7726" t="s">
        <v>26197</v>
      </c>
      <c r="G7726">
        <v>224</v>
      </c>
      <c r="H7726">
        <v>4.5</v>
      </c>
      <c r="I7726" t="s">
        <v>26205</v>
      </c>
      <c r="J7726">
        <v>5</v>
      </c>
      <c r="K7726" t="s">
        <v>26206</v>
      </c>
      <c r="L7726" t="s">
        <v>26207</v>
      </c>
    </row>
    <row r="7727" spans="1:18" x14ac:dyDescent="0.3">
      <c r="A7727" t="s">
        <v>26195</v>
      </c>
      <c r="B7727" t="s">
        <v>26196</v>
      </c>
      <c r="C7727" t="s">
        <v>14</v>
      </c>
      <c r="D7727">
        <v>40.023259600000003</v>
      </c>
      <c r="E7727">
        <v>-75.207748300000006</v>
      </c>
      <c r="F7727" t="s">
        <v>26197</v>
      </c>
      <c r="G7727">
        <v>224</v>
      </c>
      <c r="H7727">
        <v>4.5</v>
      </c>
      <c r="I7727" t="s">
        <v>26208</v>
      </c>
      <c r="J7727">
        <v>5</v>
      </c>
      <c r="L7727" t="s">
        <v>26209</v>
      </c>
    </row>
    <row r="7728" spans="1:18" x14ac:dyDescent="0.3">
      <c r="A7728" t="s">
        <v>26195</v>
      </c>
      <c r="B7728" t="s">
        <v>26196</v>
      </c>
      <c r="C7728" t="s">
        <v>14</v>
      </c>
      <c r="D7728">
        <v>40.023259600000003</v>
      </c>
      <c r="E7728">
        <v>-75.207748300000006</v>
      </c>
      <c r="F7728" t="s">
        <v>26197</v>
      </c>
      <c r="G7728">
        <v>224</v>
      </c>
      <c r="H7728">
        <v>4.5</v>
      </c>
      <c r="I7728" t="s">
        <v>26210</v>
      </c>
      <c r="J7728">
        <v>4</v>
      </c>
      <c r="K7728" t="s">
        <v>26211</v>
      </c>
      <c r="L7728" t="s">
        <v>20851</v>
      </c>
    </row>
    <row r="7729" spans="1:15" x14ac:dyDescent="0.3">
      <c r="A7729" t="s">
        <v>26195</v>
      </c>
      <c r="B7729" t="s">
        <v>26196</v>
      </c>
      <c r="C7729" t="s">
        <v>14</v>
      </c>
      <c r="D7729">
        <v>40.023259600000003</v>
      </c>
      <c r="E7729">
        <v>-75.207748300000006</v>
      </c>
      <c r="F7729" t="s">
        <v>26197</v>
      </c>
      <c r="G7729">
        <v>224</v>
      </c>
      <c r="H7729">
        <v>4.5</v>
      </c>
      <c r="I7729" t="s">
        <v>26212</v>
      </c>
      <c r="J7729">
        <v>4</v>
      </c>
      <c r="K7729" t="s">
        <v>26213</v>
      </c>
      <c r="L7729" t="s">
        <v>26214</v>
      </c>
    </row>
    <row r="7730" spans="1:15" x14ac:dyDescent="0.3">
      <c r="A7730" t="s">
        <v>26195</v>
      </c>
      <c r="B7730" t="s">
        <v>26196</v>
      </c>
      <c r="C7730" t="s">
        <v>14</v>
      </c>
      <c r="D7730">
        <v>40.023259600000003</v>
      </c>
      <c r="E7730">
        <v>-75.207748300000006</v>
      </c>
      <c r="F7730" t="s">
        <v>26197</v>
      </c>
      <c r="G7730">
        <v>224</v>
      </c>
      <c r="H7730">
        <v>4.5</v>
      </c>
      <c r="I7730" t="s">
        <v>26215</v>
      </c>
      <c r="J7730">
        <v>2</v>
      </c>
      <c r="K7730" t="s">
        <v>26216</v>
      </c>
      <c r="L7730" t="s">
        <v>26217</v>
      </c>
    </row>
    <row r="7731" spans="1:15" x14ac:dyDescent="0.3">
      <c r="A7731" t="s">
        <v>26195</v>
      </c>
      <c r="B7731" t="s">
        <v>26196</v>
      </c>
      <c r="C7731" t="s">
        <v>14</v>
      </c>
      <c r="D7731">
        <v>40.023259600000003</v>
      </c>
      <c r="E7731">
        <v>-75.207748300000006</v>
      </c>
      <c r="F7731" t="s">
        <v>26197</v>
      </c>
      <c r="G7731">
        <v>224</v>
      </c>
      <c r="H7731">
        <v>4.5</v>
      </c>
      <c r="I7731" t="s">
        <v>26218</v>
      </c>
      <c r="J7731">
        <v>4</v>
      </c>
      <c r="K7731" t="s">
        <v>26219</v>
      </c>
      <c r="L7731" t="s">
        <v>26220</v>
      </c>
    </row>
    <row r="7732" spans="1:15" x14ac:dyDescent="0.3">
      <c r="A7732" t="s">
        <v>26195</v>
      </c>
      <c r="B7732" t="s">
        <v>26196</v>
      </c>
      <c r="C7732" t="s">
        <v>14</v>
      </c>
      <c r="D7732">
        <v>40.023259600000003</v>
      </c>
      <c r="E7732">
        <v>-75.207748300000006</v>
      </c>
      <c r="F7732" t="s">
        <v>26197</v>
      </c>
      <c r="G7732">
        <v>224</v>
      </c>
      <c r="H7732">
        <v>4.5</v>
      </c>
      <c r="I7732" t="s">
        <v>26221</v>
      </c>
      <c r="J7732">
        <v>4</v>
      </c>
      <c r="K7732" t="s">
        <v>26222</v>
      </c>
      <c r="L7732" t="s">
        <v>20354</v>
      </c>
    </row>
    <row r="7733" spans="1:15" x14ac:dyDescent="0.3">
      <c r="A7733" t="s">
        <v>26223</v>
      </c>
      <c r="B7733" t="s">
        <v>26224</v>
      </c>
      <c r="C7733" t="s">
        <v>14</v>
      </c>
      <c r="D7733">
        <v>40.1011515</v>
      </c>
      <c r="E7733">
        <v>-75.008123900000001</v>
      </c>
      <c r="F7733" t="s">
        <v>26225</v>
      </c>
      <c r="G7733">
        <v>224</v>
      </c>
      <c r="H7733">
        <v>3</v>
      </c>
      <c r="I7733" t="s">
        <v>26226</v>
      </c>
      <c r="J7733">
        <v>5</v>
      </c>
      <c r="K7733" t="s">
        <v>26227</v>
      </c>
      <c r="L7733" t="s">
        <v>1730</v>
      </c>
    </row>
    <row r="7734" spans="1:15" x14ac:dyDescent="0.3">
      <c r="A7734" t="s">
        <v>26223</v>
      </c>
      <c r="B7734" t="s">
        <v>26224</v>
      </c>
      <c r="C7734" t="s">
        <v>14</v>
      </c>
      <c r="D7734">
        <v>40.1011515</v>
      </c>
      <c r="E7734">
        <v>-75.008123900000001</v>
      </c>
      <c r="F7734" t="s">
        <v>26225</v>
      </c>
      <c r="G7734">
        <v>224</v>
      </c>
      <c r="H7734">
        <v>3</v>
      </c>
      <c r="I7734" t="s">
        <v>26228</v>
      </c>
      <c r="J7734">
        <v>4</v>
      </c>
      <c r="K7734" t="s">
        <v>26229</v>
      </c>
      <c r="L7734" t="s">
        <v>8714</v>
      </c>
    </row>
    <row r="7735" spans="1:15" x14ac:dyDescent="0.3">
      <c r="A7735" t="s">
        <v>26223</v>
      </c>
      <c r="B7735" t="s">
        <v>26224</v>
      </c>
      <c r="C7735" t="s">
        <v>14</v>
      </c>
      <c r="D7735">
        <v>40.1011515</v>
      </c>
      <c r="E7735">
        <v>-75.008123900000001</v>
      </c>
      <c r="F7735" t="s">
        <v>26225</v>
      </c>
      <c r="G7735">
        <v>224</v>
      </c>
      <c r="H7735">
        <v>3</v>
      </c>
      <c r="I7735" t="s">
        <v>26230</v>
      </c>
      <c r="J7735">
        <v>4</v>
      </c>
      <c r="K7735" t="s">
        <v>26231</v>
      </c>
      <c r="L7735" t="s">
        <v>26232</v>
      </c>
    </row>
    <row r="7736" spans="1:15" x14ac:dyDescent="0.3">
      <c r="A7736" t="s">
        <v>26223</v>
      </c>
      <c r="B7736" t="s">
        <v>26224</v>
      </c>
      <c r="C7736" t="s">
        <v>14</v>
      </c>
      <c r="D7736">
        <v>40.1011515</v>
      </c>
      <c r="E7736">
        <v>-75.008123900000001</v>
      </c>
      <c r="F7736" t="s">
        <v>26225</v>
      </c>
      <c r="G7736">
        <v>224</v>
      </c>
      <c r="H7736">
        <v>3</v>
      </c>
      <c r="I7736" t="s">
        <v>26233</v>
      </c>
      <c r="J7736">
        <v>3</v>
      </c>
      <c r="K7736" t="s">
        <v>26234</v>
      </c>
      <c r="L7736" t="s">
        <v>26235</v>
      </c>
      <c r="M7736" t="s">
        <v>26236</v>
      </c>
      <c r="N7736" t="s">
        <v>26237</v>
      </c>
      <c r="O7736" t="s">
        <v>26238</v>
      </c>
    </row>
    <row r="7737" spans="1:15" x14ac:dyDescent="0.3">
      <c r="A7737" t="s">
        <v>26223</v>
      </c>
      <c r="B7737" t="s">
        <v>26224</v>
      </c>
      <c r="C7737" t="s">
        <v>14</v>
      </c>
      <c r="D7737">
        <v>40.1011515</v>
      </c>
      <c r="E7737">
        <v>-75.008123900000001</v>
      </c>
      <c r="F7737" t="s">
        <v>26225</v>
      </c>
      <c r="G7737">
        <v>224</v>
      </c>
      <c r="H7737">
        <v>3</v>
      </c>
      <c r="I7737" t="s">
        <v>26239</v>
      </c>
      <c r="J7737">
        <v>1</v>
      </c>
      <c r="L7737" t="s">
        <v>26240</v>
      </c>
    </row>
    <row r="7738" spans="1:15" x14ac:dyDescent="0.3">
      <c r="A7738" t="s">
        <v>26223</v>
      </c>
      <c r="B7738" t="s">
        <v>26224</v>
      </c>
      <c r="C7738" t="s">
        <v>14</v>
      </c>
      <c r="D7738">
        <v>40.1011515</v>
      </c>
      <c r="E7738">
        <v>-75.008123900000001</v>
      </c>
      <c r="F7738" t="s">
        <v>26225</v>
      </c>
      <c r="G7738">
        <v>224</v>
      </c>
      <c r="H7738">
        <v>3</v>
      </c>
      <c r="I7738" t="s">
        <v>26241</v>
      </c>
      <c r="J7738">
        <v>1</v>
      </c>
      <c r="K7738" t="s">
        <v>26242</v>
      </c>
      <c r="L7738" t="s">
        <v>26243</v>
      </c>
    </row>
    <row r="7739" spans="1:15" x14ac:dyDescent="0.3">
      <c r="A7739" t="s">
        <v>26223</v>
      </c>
      <c r="B7739" t="s">
        <v>26224</v>
      </c>
      <c r="C7739" t="s">
        <v>14</v>
      </c>
      <c r="D7739">
        <v>40.1011515</v>
      </c>
      <c r="E7739">
        <v>-75.008123900000001</v>
      </c>
      <c r="F7739" t="s">
        <v>26225</v>
      </c>
      <c r="G7739">
        <v>224</v>
      </c>
      <c r="H7739">
        <v>3</v>
      </c>
      <c r="I7739" t="s">
        <v>26244</v>
      </c>
      <c r="J7739">
        <v>5</v>
      </c>
      <c r="K7739" t="s">
        <v>26245</v>
      </c>
      <c r="L7739" t="s">
        <v>26246</v>
      </c>
    </row>
    <row r="7740" spans="1:15" x14ac:dyDescent="0.3">
      <c r="A7740" t="s">
        <v>26223</v>
      </c>
      <c r="B7740" t="s">
        <v>26224</v>
      </c>
      <c r="C7740" t="s">
        <v>14</v>
      </c>
      <c r="D7740">
        <v>40.1011515</v>
      </c>
      <c r="E7740">
        <v>-75.008123900000001</v>
      </c>
      <c r="F7740" t="s">
        <v>26225</v>
      </c>
      <c r="G7740">
        <v>224</v>
      </c>
      <c r="H7740">
        <v>3</v>
      </c>
      <c r="I7740" t="s">
        <v>26247</v>
      </c>
      <c r="J7740">
        <v>4</v>
      </c>
      <c r="K7740" t="s">
        <v>26248</v>
      </c>
      <c r="L7740" t="s">
        <v>26249</v>
      </c>
    </row>
    <row r="7741" spans="1:15" x14ac:dyDescent="0.3">
      <c r="A7741" t="s">
        <v>26223</v>
      </c>
      <c r="B7741" t="s">
        <v>26224</v>
      </c>
      <c r="C7741" t="s">
        <v>14</v>
      </c>
      <c r="D7741">
        <v>40.1011515</v>
      </c>
      <c r="E7741">
        <v>-75.008123900000001</v>
      </c>
      <c r="F7741" t="s">
        <v>26225</v>
      </c>
      <c r="G7741">
        <v>224</v>
      </c>
      <c r="H7741">
        <v>3</v>
      </c>
      <c r="I7741" t="s">
        <v>26250</v>
      </c>
      <c r="J7741">
        <v>3</v>
      </c>
      <c r="K7741" t="s">
        <v>26251</v>
      </c>
      <c r="L7741" t="s">
        <v>26252</v>
      </c>
    </row>
    <row r="7742" spans="1:15" x14ac:dyDescent="0.3">
      <c r="A7742" t="s">
        <v>26223</v>
      </c>
      <c r="B7742" t="s">
        <v>26224</v>
      </c>
      <c r="C7742" t="s">
        <v>14</v>
      </c>
      <c r="D7742">
        <v>40.1011515</v>
      </c>
      <c r="E7742">
        <v>-75.008123900000001</v>
      </c>
      <c r="F7742" t="s">
        <v>26225</v>
      </c>
      <c r="G7742">
        <v>224</v>
      </c>
      <c r="H7742">
        <v>3</v>
      </c>
      <c r="I7742" t="s">
        <v>26253</v>
      </c>
      <c r="J7742">
        <v>3</v>
      </c>
      <c r="K7742" t="s">
        <v>26254</v>
      </c>
      <c r="L7742" t="s">
        <v>15395</v>
      </c>
    </row>
    <row r="7743" spans="1:15" x14ac:dyDescent="0.3">
      <c r="A7743" t="s">
        <v>26255</v>
      </c>
      <c r="B7743" t="s">
        <v>26256</v>
      </c>
      <c r="C7743" t="s">
        <v>14</v>
      </c>
      <c r="D7743">
        <v>39.936582199999997</v>
      </c>
      <c r="E7743">
        <v>-75.162655299999997</v>
      </c>
      <c r="F7743" t="s">
        <v>26257</v>
      </c>
      <c r="G7743">
        <v>224</v>
      </c>
      <c r="H7743">
        <v>4.5</v>
      </c>
      <c r="I7743" t="s">
        <v>26258</v>
      </c>
      <c r="J7743">
        <v>5</v>
      </c>
      <c r="K7743" t="s">
        <v>26259</v>
      </c>
      <c r="L7743" t="s">
        <v>10178</v>
      </c>
    </row>
    <row r="7744" spans="1:15" x14ac:dyDescent="0.3">
      <c r="A7744" t="s">
        <v>26255</v>
      </c>
      <c r="B7744" t="s">
        <v>26256</v>
      </c>
      <c r="C7744" t="s">
        <v>14</v>
      </c>
      <c r="D7744">
        <v>39.936582199999997</v>
      </c>
      <c r="E7744">
        <v>-75.162655299999997</v>
      </c>
      <c r="F7744" t="s">
        <v>26257</v>
      </c>
      <c r="G7744">
        <v>224</v>
      </c>
      <c r="H7744">
        <v>4.5</v>
      </c>
      <c r="I7744" t="s">
        <v>26260</v>
      </c>
      <c r="J7744">
        <v>4</v>
      </c>
      <c r="K7744" t="s">
        <v>26261</v>
      </c>
      <c r="L7744" t="s">
        <v>26262</v>
      </c>
    </row>
    <row r="7745" spans="1:21" x14ac:dyDescent="0.3">
      <c r="A7745" t="s">
        <v>26255</v>
      </c>
      <c r="B7745" t="s">
        <v>26256</v>
      </c>
      <c r="C7745" t="s">
        <v>14</v>
      </c>
      <c r="D7745">
        <v>39.936582199999997</v>
      </c>
      <c r="E7745">
        <v>-75.162655299999997</v>
      </c>
      <c r="F7745" t="s">
        <v>26257</v>
      </c>
      <c r="G7745">
        <v>224</v>
      </c>
      <c r="H7745">
        <v>4.5</v>
      </c>
      <c r="I7745" t="s">
        <v>26263</v>
      </c>
      <c r="J7745">
        <v>5</v>
      </c>
      <c r="K7745" t="s">
        <v>26264</v>
      </c>
      <c r="L7745" t="s">
        <v>26265</v>
      </c>
    </row>
    <row r="7746" spans="1:21" x14ac:dyDescent="0.3">
      <c r="A7746" t="s">
        <v>26255</v>
      </c>
      <c r="B7746" t="s">
        <v>26256</v>
      </c>
      <c r="C7746" t="s">
        <v>14</v>
      </c>
      <c r="D7746">
        <v>39.936582199999997</v>
      </c>
      <c r="E7746">
        <v>-75.162655299999997</v>
      </c>
      <c r="F7746" t="s">
        <v>26257</v>
      </c>
      <c r="G7746">
        <v>224</v>
      </c>
      <c r="H7746">
        <v>4.5</v>
      </c>
      <c r="I7746" t="s">
        <v>26266</v>
      </c>
      <c r="J7746">
        <v>5</v>
      </c>
      <c r="L7746" t="s">
        <v>26267</v>
      </c>
    </row>
    <row r="7747" spans="1:21" x14ac:dyDescent="0.3">
      <c r="A7747" t="s">
        <v>26255</v>
      </c>
      <c r="B7747" t="s">
        <v>26256</v>
      </c>
      <c r="C7747" t="s">
        <v>14</v>
      </c>
      <c r="D7747">
        <v>39.936582199999997</v>
      </c>
      <c r="E7747">
        <v>-75.162655299999997</v>
      </c>
      <c r="F7747" t="s">
        <v>26257</v>
      </c>
      <c r="G7747">
        <v>224</v>
      </c>
      <c r="H7747">
        <v>4.5</v>
      </c>
      <c r="I7747" t="s">
        <v>26268</v>
      </c>
      <c r="J7747">
        <v>3</v>
      </c>
      <c r="K7747" t="s">
        <v>26269</v>
      </c>
      <c r="L7747" t="s">
        <v>16696</v>
      </c>
    </row>
    <row r="7748" spans="1:21" x14ac:dyDescent="0.3">
      <c r="A7748" t="s">
        <v>26255</v>
      </c>
      <c r="B7748" t="s">
        <v>26256</v>
      </c>
      <c r="C7748" t="s">
        <v>14</v>
      </c>
      <c r="D7748">
        <v>39.936582199999997</v>
      </c>
      <c r="E7748">
        <v>-75.162655299999997</v>
      </c>
      <c r="F7748" t="s">
        <v>26257</v>
      </c>
      <c r="G7748">
        <v>224</v>
      </c>
      <c r="H7748">
        <v>4.5</v>
      </c>
      <c r="I7748" t="s">
        <v>26270</v>
      </c>
      <c r="J7748">
        <v>5</v>
      </c>
      <c r="K7748" t="s">
        <v>26271</v>
      </c>
      <c r="L7748" t="s">
        <v>26272</v>
      </c>
    </row>
    <row r="7749" spans="1:21" x14ac:dyDescent="0.3">
      <c r="A7749" t="s">
        <v>26255</v>
      </c>
      <c r="B7749" t="s">
        <v>26256</v>
      </c>
      <c r="C7749" t="s">
        <v>14</v>
      </c>
      <c r="D7749">
        <v>39.936582199999997</v>
      </c>
      <c r="E7749">
        <v>-75.162655299999997</v>
      </c>
      <c r="F7749" t="s">
        <v>26257</v>
      </c>
      <c r="G7749">
        <v>224</v>
      </c>
      <c r="H7749">
        <v>4.5</v>
      </c>
      <c r="I7749" t="s">
        <v>26273</v>
      </c>
      <c r="J7749">
        <v>5</v>
      </c>
      <c r="K7749" t="s">
        <v>26274</v>
      </c>
      <c r="L7749" t="s">
        <v>26275</v>
      </c>
    </row>
    <row r="7750" spans="1:21" x14ac:dyDescent="0.3">
      <c r="A7750" t="s">
        <v>26255</v>
      </c>
      <c r="B7750" t="s">
        <v>26256</v>
      </c>
      <c r="C7750" t="s">
        <v>14</v>
      </c>
      <c r="D7750">
        <v>39.936582199999997</v>
      </c>
      <c r="E7750">
        <v>-75.162655299999997</v>
      </c>
      <c r="F7750" t="s">
        <v>26257</v>
      </c>
      <c r="G7750">
        <v>224</v>
      </c>
      <c r="H7750">
        <v>4.5</v>
      </c>
      <c r="I7750" t="s">
        <v>26276</v>
      </c>
      <c r="J7750">
        <v>5</v>
      </c>
      <c r="K7750" t="s">
        <v>26277</v>
      </c>
      <c r="L7750" t="s">
        <v>26278</v>
      </c>
    </row>
    <row r="7751" spans="1:21" x14ac:dyDescent="0.3">
      <c r="A7751" t="s">
        <v>26255</v>
      </c>
      <c r="B7751" t="s">
        <v>26256</v>
      </c>
      <c r="C7751" t="s">
        <v>14</v>
      </c>
      <c r="D7751">
        <v>39.936582199999997</v>
      </c>
      <c r="E7751">
        <v>-75.162655299999997</v>
      </c>
      <c r="F7751" t="s">
        <v>26257</v>
      </c>
      <c r="G7751">
        <v>224</v>
      </c>
      <c r="H7751">
        <v>4.5</v>
      </c>
      <c r="I7751" t="s">
        <v>26279</v>
      </c>
      <c r="J7751">
        <v>5</v>
      </c>
      <c r="K7751" t="s">
        <v>26280</v>
      </c>
      <c r="L7751" t="s">
        <v>26281</v>
      </c>
    </row>
    <row r="7752" spans="1:21" x14ac:dyDescent="0.3">
      <c r="A7752" t="s">
        <v>26255</v>
      </c>
      <c r="B7752" t="s">
        <v>26256</v>
      </c>
      <c r="C7752" t="s">
        <v>14</v>
      </c>
      <c r="D7752">
        <v>39.936582199999997</v>
      </c>
      <c r="E7752">
        <v>-75.162655299999997</v>
      </c>
      <c r="F7752" t="s">
        <v>26257</v>
      </c>
      <c r="G7752">
        <v>224</v>
      </c>
      <c r="H7752">
        <v>4.5</v>
      </c>
      <c r="I7752" t="s">
        <v>26282</v>
      </c>
      <c r="J7752">
        <v>5</v>
      </c>
      <c r="K7752" t="s">
        <v>26283</v>
      </c>
      <c r="L7752" t="s">
        <v>26284</v>
      </c>
    </row>
    <row r="7753" spans="1:21" x14ac:dyDescent="0.3">
      <c r="A7753" t="s">
        <v>26285</v>
      </c>
      <c r="B7753" t="s">
        <v>26286</v>
      </c>
      <c r="C7753" t="s">
        <v>14</v>
      </c>
      <c r="D7753">
        <v>39.941051212200001</v>
      </c>
      <c r="E7753">
        <v>-75.145404522099994</v>
      </c>
      <c r="F7753" t="s">
        <v>26287</v>
      </c>
      <c r="G7753">
        <v>224</v>
      </c>
      <c r="H7753">
        <v>3</v>
      </c>
      <c r="I7753" t="s">
        <v>26288</v>
      </c>
      <c r="J7753">
        <v>3</v>
      </c>
      <c r="K7753" t="s">
        <v>26289</v>
      </c>
      <c r="L7753" t="s">
        <v>26290</v>
      </c>
    </row>
    <row r="7754" spans="1:21" x14ac:dyDescent="0.3">
      <c r="A7754" t="s">
        <v>26285</v>
      </c>
      <c r="B7754" t="s">
        <v>26286</v>
      </c>
      <c r="C7754" t="s">
        <v>14</v>
      </c>
      <c r="D7754">
        <v>39.941051212200001</v>
      </c>
      <c r="E7754">
        <v>-75.145404522099994</v>
      </c>
      <c r="F7754" t="s">
        <v>26287</v>
      </c>
      <c r="G7754">
        <v>224</v>
      </c>
      <c r="H7754">
        <v>3</v>
      </c>
      <c r="I7754" t="s">
        <v>26291</v>
      </c>
      <c r="J7754">
        <v>4</v>
      </c>
      <c r="K7754" t="s">
        <v>26292</v>
      </c>
      <c r="L7754" t="s">
        <v>26293</v>
      </c>
      <c r="M7754" t="s">
        <v>26294</v>
      </c>
      <c r="N7754" t="s">
        <v>26295</v>
      </c>
      <c r="O7754" t="s">
        <v>26296</v>
      </c>
      <c r="P7754" t="s">
        <v>26297</v>
      </c>
      <c r="Q7754" t="s">
        <v>26298</v>
      </c>
      <c r="R7754" t="s">
        <v>26299</v>
      </c>
      <c r="S7754" t="s">
        <v>26300</v>
      </c>
      <c r="T7754" t="s">
        <v>26301</v>
      </c>
      <c r="U7754" t="s">
        <v>26302</v>
      </c>
    </row>
    <row r="7755" spans="1:21" x14ac:dyDescent="0.3">
      <c r="A7755" t="s">
        <v>26285</v>
      </c>
      <c r="B7755" t="s">
        <v>26286</v>
      </c>
      <c r="C7755" t="s">
        <v>14</v>
      </c>
      <c r="D7755">
        <v>39.941051212200001</v>
      </c>
      <c r="E7755">
        <v>-75.145404522099994</v>
      </c>
      <c r="F7755" t="s">
        <v>26287</v>
      </c>
      <c r="G7755">
        <v>224</v>
      </c>
      <c r="H7755">
        <v>3</v>
      </c>
      <c r="I7755" t="s">
        <v>26303</v>
      </c>
      <c r="J7755">
        <v>4</v>
      </c>
      <c r="K7755" t="s">
        <v>26304</v>
      </c>
      <c r="L7755" t="s">
        <v>9972</v>
      </c>
    </row>
    <row r="7756" spans="1:21" x14ac:dyDescent="0.3">
      <c r="A7756" t="s">
        <v>26285</v>
      </c>
      <c r="B7756" t="s">
        <v>26286</v>
      </c>
      <c r="C7756" t="s">
        <v>14</v>
      </c>
      <c r="D7756">
        <v>39.941051212200001</v>
      </c>
      <c r="E7756">
        <v>-75.145404522099994</v>
      </c>
      <c r="F7756" t="s">
        <v>26287</v>
      </c>
      <c r="G7756">
        <v>224</v>
      </c>
      <c r="H7756">
        <v>3</v>
      </c>
      <c r="I7756" t="s">
        <v>26305</v>
      </c>
      <c r="J7756">
        <v>1</v>
      </c>
      <c r="L7756" t="e">
        <f>-aAyf8xom1v7-O3QF-iucQ</f>
        <v>#NAME?</v>
      </c>
    </row>
    <row r="7757" spans="1:21" x14ac:dyDescent="0.3">
      <c r="A7757" t="s">
        <v>26285</v>
      </c>
      <c r="B7757" t="s">
        <v>26286</v>
      </c>
      <c r="C7757" t="s">
        <v>14</v>
      </c>
      <c r="D7757">
        <v>39.941051212200001</v>
      </c>
      <c r="E7757">
        <v>-75.145404522099994</v>
      </c>
      <c r="F7757" t="s">
        <v>26287</v>
      </c>
      <c r="G7757">
        <v>224</v>
      </c>
      <c r="H7757">
        <v>3</v>
      </c>
      <c r="I7757" t="s">
        <v>26306</v>
      </c>
      <c r="J7757">
        <v>2</v>
      </c>
      <c r="K7757" t="s">
        <v>26307</v>
      </c>
      <c r="L7757" t="s">
        <v>26308</v>
      </c>
    </row>
    <row r="7758" spans="1:21" x14ac:dyDescent="0.3">
      <c r="A7758" t="s">
        <v>26285</v>
      </c>
      <c r="B7758" t="s">
        <v>26286</v>
      </c>
      <c r="C7758" t="s">
        <v>14</v>
      </c>
      <c r="D7758">
        <v>39.941051212200001</v>
      </c>
      <c r="E7758">
        <v>-75.145404522099994</v>
      </c>
      <c r="F7758" t="s">
        <v>26287</v>
      </c>
      <c r="G7758">
        <v>224</v>
      </c>
      <c r="H7758">
        <v>3</v>
      </c>
      <c r="I7758" t="s">
        <v>26309</v>
      </c>
      <c r="J7758">
        <v>4</v>
      </c>
      <c r="L7758" t="s">
        <v>26310</v>
      </c>
    </row>
    <row r="7759" spans="1:21" x14ac:dyDescent="0.3">
      <c r="A7759" t="s">
        <v>26285</v>
      </c>
      <c r="B7759" t="s">
        <v>26286</v>
      </c>
      <c r="C7759" t="s">
        <v>14</v>
      </c>
      <c r="D7759">
        <v>39.941051212200001</v>
      </c>
      <c r="E7759">
        <v>-75.145404522099994</v>
      </c>
      <c r="F7759" t="s">
        <v>26287</v>
      </c>
      <c r="G7759">
        <v>224</v>
      </c>
      <c r="H7759">
        <v>3</v>
      </c>
      <c r="I7759" t="s">
        <v>26311</v>
      </c>
      <c r="J7759">
        <v>3</v>
      </c>
      <c r="K7759" t="s">
        <v>26312</v>
      </c>
      <c r="L7759" t="s">
        <v>7337</v>
      </c>
    </row>
    <row r="7760" spans="1:21" x14ac:dyDescent="0.3">
      <c r="A7760" t="s">
        <v>26285</v>
      </c>
      <c r="B7760" t="s">
        <v>26286</v>
      </c>
      <c r="C7760" t="s">
        <v>14</v>
      </c>
      <c r="D7760">
        <v>39.941051212200001</v>
      </c>
      <c r="E7760">
        <v>-75.145404522099994</v>
      </c>
      <c r="F7760" t="s">
        <v>26287</v>
      </c>
      <c r="G7760">
        <v>224</v>
      </c>
      <c r="H7760">
        <v>3</v>
      </c>
      <c r="I7760" t="s">
        <v>26313</v>
      </c>
      <c r="J7760">
        <v>4</v>
      </c>
      <c r="L7760" t="s">
        <v>26314</v>
      </c>
    </row>
    <row r="7761" spans="1:12" x14ac:dyDescent="0.3">
      <c r="A7761" t="s">
        <v>26285</v>
      </c>
      <c r="B7761" t="s">
        <v>26286</v>
      </c>
      <c r="C7761" t="s">
        <v>14</v>
      </c>
      <c r="D7761">
        <v>39.941051212200001</v>
      </c>
      <c r="E7761">
        <v>-75.145404522099994</v>
      </c>
      <c r="F7761" t="s">
        <v>26287</v>
      </c>
      <c r="G7761">
        <v>224</v>
      </c>
      <c r="H7761">
        <v>3</v>
      </c>
      <c r="I7761" t="s">
        <v>26315</v>
      </c>
      <c r="J7761">
        <v>2</v>
      </c>
      <c r="K7761" t="s">
        <v>26316</v>
      </c>
      <c r="L7761" t="s">
        <v>19034</v>
      </c>
    </row>
    <row r="7762" spans="1:12" x14ac:dyDescent="0.3">
      <c r="A7762" t="s">
        <v>26285</v>
      </c>
      <c r="B7762" t="s">
        <v>26286</v>
      </c>
      <c r="C7762" t="s">
        <v>14</v>
      </c>
      <c r="D7762">
        <v>39.941051212200001</v>
      </c>
      <c r="E7762">
        <v>-75.145404522099994</v>
      </c>
      <c r="F7762" t="s">
        <v>26287</v>
      </c>
      <c r="G7762">
        <v>224</v>
      </c>
      <c r="H7762">
        <v>3</v>
      </c>
      <c r="I7762" t="s">
        <v>26317</v>
      </c>
      <c r="J7762">
        <v>4</v>
      </c>
      <c r="K7762" t="s">
        <v>26318</v>
      </c>
      <c r="L7762" t="s">
        <v>26319</v>
      </c>
    </row>
    <row r="7763" spans="1:12" x14ac:dyDescent="0.3">
      <c r="A7763" t="s">
        <v>26320</v>
      </c>
      <c r="B7763" t="s">
        <v>26321</v>
      </c>
      <c r="C7763" t="s">
        <v>14</v>
      </c>
      <c r="D7763">
        <v>39.924998899999999</v>
      </c>
      <c r="E7763">
        <v>-75.151605000000004</v>
      </c>
      <c r="F7763" t="s">
        <v>26322</v>
      </c>
      <c r="G7763">
        <v>223</v>
      </c>
      <c r="H7763">
        <v>4</v>
      </c>
      <c r="I7763" t="s">
        <v>26323</v>
      </c>
      <c r="J7763">
        <v>5</v>
      </c>
      <c r="K7763" t="s">
        <v>26324</v>
      </c>
      <c r="L7763" t="s">
        <v>26325</v>
      </c>
    </row>
    <row r="7764" spans="1:12" x14ac:dyDescent="0.3">
      <c r="A7764" t="s">
        <v>26320</v>
      </c>
      <c r="B7764" t="s">
        <v>26321</v>
      </c>
      <c r="C7764" t="s">
        <v>14</v>
      </c>
      <c r="D7764">
        <v>39.924998899999999</v>
      </c>
      <c r="E7764">
        <v>-75.151605000000004</v>
      </c>
      <c r="F7764" t="s">
        <v>26322</v>
      </c>
      <c r="G7764">
        <v>223</v>
      </c>
      <c r="H7764">
        <v>4</v>
      </c>
      <c r="I7764" t="s">
        <v>26326</v>
      </c>
      <c r="J7764">
        <v>5</v>
      </c>
      <c r="K7764" t="s">
        <v>26327</v>
      </c>
      <c r="L7764" t="s">
        <v>4101</v>
      </c>
    </row>
    <row r="7765" spans="1:12" x14ac:dyDescent="0.3">
      <c r="A7765" t="s">
        <v>26320</v>
      </c>
      <c r="B7765" t="s">
        <v>26321</v>
      </c>
      <c r="C7765" t="s">
        <v>14</v>
      </c>
      <c r="D7765">
        <v>39.924998899999999</v>
      </c>
      <c r="E7765">
        <v>-75.151605000000004</v>
      </c>
      <c r="F7765" t="s">
        <v>26322</v>
      </c>
      <c r="G7765">
        <v>223</v>
      </c>
      <c r="H7765">
        <v>4</v>
      </c>
      <c r="I7765" t="s">
        <v>26328</v>
      </c>
      <c r="J7765">
        <v>2</v>
      </c>
      <c r="K7765" t="s">
        <v>26329</v>
      </c>
      <c r="L7765" t="s">
        <v>26330</v>
      </c>
    </row>
    <row r="7766" spans="1:12" x14ac:dyDescent="0.3">
      <c r="A7766" t="s">
        <v>26320</v>
      </c>
      <c r="B7766" t="s">
        <v>26321</v>
      </c>
      <c r="C7766" t="s">
        <v>14</v>
      </c>
      <c r="D7766">
        <v>39.924998899999999</v>
      </c>
      <c r="E7766">
        <v>-75.151605000000004</v>
      </c>
      <c r="F7766" t="s">
        <v>26322</v>
      </c>
      <c r="G7766">
        <v>223</v>
      </c>
      <c r="H7766">
        <v>4</v>
      </c>
      <c r="I7766" t="s">
        <v>26331</v>
      </c>
      <c r="J7766">
        <v>5</v>
      </c>
      <c r="K7766" t="s">
        <v>26332</v>
      </c>
      <c r="L7766" t="s">
        <v>26333</v>
      </c>
    </row>
    <row r="7767" spans="1:12" x14ac:dyDescent="0.3">
      <c r="A7767" t="s">
        <v>26320</v>
      </c>
      <c r="B7767" t="s">
        <v>26321</v>
      </c>
      <c r="C7767" t="s">
        <v>14</v>
      </c>
      <c r="D7767">
        <v>39.924998899999999</v>
      </c>
      <c r="E7767">
        <v>-75.151605000000004</v>
      </c>
      <c r="F7767" t="s">
        <v>26322</v>
      </c>
      <c r="G7767">
        <v>223</v>
      </c>
      <c r="H7767">
        <v>4</v>
      </c>
      <c r="I7767" t="s">
        <v>26334</v>
      </c>
      <c r="J7767">
        <v>5</v>
      </c>
      <c r="L7767" t="s">
        <v>26335</v>
      </c>
    </row>
    <row r="7768" spans="1:12" x14ac:dyDescent="0.3">
      <c r="A7768" t="s">
        <v>26320</v>
      </c>
      <c r="B7768" t="s">
        <v>26321</v>
      </c>
      <c r="C7768" t="s">
        <v>14</v>
      </c>
      <c r="D7768">
        <v>39.924998899999999</v>
      </c>
      <c r="E7768">
        <v>-75.151605000000004</v>
      </c>
      <c r="F7768" t="s">
        <v>26322</v>
      </c>
      <c r="G7768">
        <v>223</v>
      </c>
      <c r="H7768">
        <v>4</v>
      </c>
      <c r="I7768" t="s">
        <v>26336</v>
      </c>
      <c r="J7768">
        <v>5</v>
      </c>
      <c r="L7768" t="s">
        <v>26337</v>
      </c>
    </row>
    <row r="7769" spans="1:12" x14ac:dyDescent="0.3">
      <c r="A7769" t="s">
        <v>26320</v>
      </c>
      <c r="B7769" t="s">
        <v>26321</v>
      </c>
      <c r="C7769" t="s">
        <v>14</v>
      </c>
      <c r="D7769">
        <v>39.924998899999999</v>
      </c>
      <c r="E7769">
        <v>-75.151605000000004</v>
      </c>
      <c r="F7769" t="s">
        <v>26322</v>
      </c>
      <c r="G7769">
        <v>223</v>
      </c>
      <c r="H7769">
        <v>4</v>
      </c>
      <c r="I7769" t="s">
        <v>26338</v>
      </c>
      <c r="J7769">
        <v>3</v>
      </c>
      <c r="K7769" t="s">
        <v>26339</v>
      </c>
      <c r="L7769" t="s">
        <v>166</v>
      </c>
    </row>
    <row r="7770" spans="1:12" x14ac:dyDescent="0.3">
      <c r="A7770" t="s">
        <v>26320</v>
      </c>
      <c r="B7770" t="s">
        <v>26321</v>
      </c>
      <c r="C7770" t="s">
        <v>14</v>
      </c>
      <c r="D7770">
        <v>39.924998899999999</v>
      </c>
      <c r="E7770">
        <v>-75.151605000000004</v>
      </c>
      <c r="F7770" t="s">
        <v>26322</v>
      </c>
      <c r="G7770">
        <v>223</v>
      </c>
      <c r="H7770">
        <v>4</v>
      </c>
      <c r="I7770" t="s">
        <v>26340</v>
      </c>
      <c r="J7770">
        <v>4</v>
      </c>
      <c r="K7770" t="s">
        <v>26341</v>
      </c>
      <c r="L7770" t="s">
        <v>26342</v>
      </c>
    </row>
    <row r="7771" spans="1:12" x14ac:dyDescent="0.3">
      <c r="A7771" t="s">
        <v>26320</v>
      </c>
      <c r="B7771" t="s">
        <v>26321</v>
      </c>
      <c r="C7771" t="s">
        <v>14</v>
      </c>
      <c r="D7771">
        <v>39.924998899999999</v>
      </c>
      <c r="E7771">
        <v>-75.151605000000004</v>
      </c>
      <c r="F7771" t="s">
        <v>26322</v>
      </c>
      <c r="G7771">
        <v>223</v>
      </c>
      <c r="H7771">
        <v>4</v>
      </c>
      <c r="I7771" t="s">
        <v>26343</v>
      </c>
      <c r="J7771">
        <v>5</v>
      </c>
      <c r="K7771" t="s">
        <v>26344</v>
      </c>
      <c r="L7771" t="s">
        <v>26345</v>
      </c>
    </row>
    <row r="7772" spans="1:12" x14ac:dyDescent="0.3">
      <c r="A7772" t="s">
        <v>26320</v>
      </c>
      <c r="B7772" t="s">
        <v>26321</v>
      </c>
      <c r="C7772" t="s">
        <v>14</v>
      </c>
      <c r="D7772">
        <v>39.924998899999999</v>
      </c>
      <c r="E7772">
        <v>-75.151605000000004</v>
      </c>
      <c r="F7772" t="s">
        <v>26322</v>
      </c>
      <c r="G7772">
        <v>223</v>
      </c>
      <c r="H7772">
        <v>4</v>
      </c>
      <c r="I7772" t="s">
        <v>26346</v>
      </c>
      <c r="J7772">
        <v>4</v>
      </c>
      <c r="L7772" t="s">
        <v>26347</v>
      </c>
    </row>
    <row r="7773" spans="1:12" x14ac:dyDescent="0.3">
      <c r="A7773" t="s">
        <v>26348</v>
      </c>
      <c r="B7773" t="s">
        <v>26349</v>
      </c>
      <c r="C7773" t="s">
        <v>14</v>
      </c>
      <c r="D7773">
        <v>39.955395699999997</v>
      </c>
      <c r="E7773">
        <v>-75.198633700000002</v>
      </c>
      <c r="F7773" t="s">
        <v>26350</v>
      </c>
      <c r="G7773">
        <v>223</v>
      </c>
      <c r="H7773">
        <v>3.5</v>
      </c>
      <c r="I7773" t="s">
        <v>26351</v>
      </c>
      <c r="J7773">
        <v>3</v>
      </c>
      <c r="K7773" t="s">
        <v>26352</v>
      </c>
      <c r="L7773" t="s">
        <v>14963</v>
      </c>
    </row>
    <row r="7774" spans="1:12" x14ac:dyDescent="0.3">
      <c r="A7774" t="s">
        <v>26348</v>
      </c>
      <c r="B7774" t="s">
        <v>26349</v>
      </c>
      <c r="C7774" t="s">
        <v>14</v>
      </c>
      <c r="D7774">
        <v>39.955395699999997</v>
      </c>
      <c r="E7774">
        <v>-75.198633700000002</v>
      </c>
      <c r="F7774" t="s">
        <v>26350</v>
      </c>
      <c r="G7774">
        <v>223</v>
      </c>
      <c r="H7774">
        <v>3.5</v>
      </c>
      <c r="I7774" t="s">
        <v>26353</v>
      </c>
      <c r="J7774">
        <v>5</v>
      </c>
      <c r="K7774" t="s">
        <v>26354</v>
      </c>
      <c r="L7774" t="s">
        <v>4843</v>
      </c>
    </row>
    <row r="7775" spans="1:12" x14ac:dyDescent="0.3">
      <c r="A7775" t="s">
        <v>26348</v>
      </c>
      <c r="B7775" t="s">
        <v>26349</v>
      </c>
      <c r="C7775" t="s">
        <v>14</v>
      </c>
      <c r="D7775">
        <v>39.955395699999997</v>
      </c>
      <c r="E7775">
        <v>-75.198633700000002</v>
      </c>
      <c r="F7775" t="s">
        <v>26350</v>
      </c>
      <c r="G7775">
        <v>223</v>
      </c>
      <c r="H7775">
        <v>3.5</v>
      </c>
      <c r="I7775" t="s">
        <v>26355</v>
      </c>
      <c r="J7775">
        <v>2</v>
      </c>
      <c r="K7775" t="s">
        <v>26356</v>
      </c>
      <c r="L7775" t="s">
        <v>26357</v>
      </c>
    </row>
    <row r="7776" spans="1:12" x14ac:dyDescent="0.3">
      <c r="A7776" t="s">
        <v>26348</v>
      </c>
      <c r="B7776" t="s">
        <v>26349</v>
      </c>
      <c r="C7776" t="s">
        <v>14</v>
      </c>
      <c r="D7776">
        <v>39.955395699999997</v>
      </c>
      <c r="E7776">
        <v>-75.198633700000002</v>
      </c>
      <c r="F7776" t="s">
        <v>26350</v>
      </c>
      <c r="G7776">
        <v>223</v>
      </c>
      <c r="H7776">
        <v>3.5</v>
      </c>
      <c r="I7776" t="s">
        <v>26358</v>
      </c>
      <c r="J7776">
        <v>5</v>
      </c>
      <c r="K7776" t="s">
        <v>26359</v>
      </c>
      <c r="L7776" t="s">
        <v>26360</v>
      </c>
    </row>
    <row r="7777" spans="1:15" x14ac:dyDescent="0.3">
      <c r="A7777" t="s">
        <v>26348</v>
      </c>
      <c r="B7777" t="s">
        <v>26349</v>
      </c>
      <c r="C7777" t="s">
        <v>14</v>
      </c>
      <c r="D7777">
        <v>39.955395699999997</v>
      </c>
      <c r="E7777">
        <v>-75.198633700000002</v>
      </c>
      <c r="F7777" t="s">
        <v>26350</v>
      </c>
      <c r="G7777">
        <v>223</v>
      </c>
      <c r="H7777">
        <v>3.5</v>
      </c>
      <c r="I7777" t="s">
        <v>26361</v>
      </c>
      <c r="J7777">
        <v>5</v>
      </c>
      <c r="K7777" t="s">
        <v>26362</v>
      </c>
      <c r="L7777" t="s">
        <v>26363</v>
      </c>
    </row>
    <row r="7778" spans="1:15" x14ac:dyDescent="0.3">
      <c r="A7778" t="s">
        <v>26348</v>
      </c>
      <c r="B7778" t="s">
        <v>26349</v>
      </c>
      <c r="C7778" t="s">
        <v>14</v>
      </c>
      <c r="D7778">
        <v>39.955395699999997</v>
      </c>
      <c r="E7778">
        <v>-75.198633700000002</v>
      </c>
      <c r="F7778" t="s">
        <v>26350</v>
      </c>
      <c r="G7778">
        <v>223</v>
      </c>
      <c r="H7778">
        <v>3.5</v>
      </c>
      <c r="I7778" t="s">
        <v>26364</v>
      </c>
      <c r="J7778">
        <v>5</v>
      </c>
      <c r="K7778" t="s">
        <v>26365</v>
      </c>
      <c r="L7778" t="s">
        <v>26366</v>
      </c>
    </row>
    <row r="7779" spans="1:15" x14ac:dyDescent="0.3">
      <c r="A7779" t="s">
        <v>26348</v>
      </c>
      <c r="B7779" t="s">
        <v>26349</v>
      </c>
      <c r="C7779" t="s">
        <v>14</v>
      </c>
      <c r="D7779">
        <v>39.955395699999997</v>
      </c>
      <c r="E7779">
        <v>-75.198633700000002</v>
      </c>
      <c r="F7779" t="s">
        <v>26350</v>
      </c>
      <c r="G7779">
        <v>223</v>
      </c>
      <c r="H7779">
        <v>3.5</v>
      </c>
      <c r="I7779" t="s">
        <v>26367</v>
      </c>
      <c r="J7779">
        <v>3</v>
      </c>
      <c r="K7779" t="s">
        <v>26368</v>
      </c>
      <c r="L7779" t="s">
        <v>21878</v>
      </c>
    </row>
    <row r="7780" spans="1:15" x14ac:dyDescent="0.3">
      <c r="A7780" t="s">
        <v>26348</v>
      </c>
      <c r="B7780" t="s">
        <v>26349</v>
      </c>
      <c r="C7780" t="s">
        <v>14</v>
      </c>
      <c r="D7780">
        <v>39.955395699999997</v>
      </c>
      <c r="E7780">
        <v>-75.198633700000002</v>
      </c>
      <c r="F7780" t="s">
        <v>26350</v>
      </c>
      <c r="G7780">
        <v>223</v>
      </c>
      <c r="H7780">
        <v>3.5</v>
      </c>
      <c r="I7780" t="s">
        <v>26369</v>
      </c>
      <c r="J7780">
        <v>4</v>
      </c>
      <c r="K7780" t="s">
        <v>26370</v>
      </c>
      <c r="L7780" t="s">
        <v>26371</v>
      </c>
    </row>
    <row r="7781" spans="1:15" x14ac:dyDescent="0.3">
      <c r="A7781" t="s">
        <v>26348</v>
      </c>
      <c r="B7781" t="s">
        <v>26349</v>
      </c>
      <c r="C7781" t="s">
        <v>14</v>
      </c>
      <c r="D7781">
        <v>39.955395699999997</v>
      </c>
      <c r="E7781">
        <v>-75.198633700000002</v>
      </c>
      <c r="F7781" t="s">
        <v>26350</v>
      </c>
      <c r="G7781">
        <v>223</v>
      </c>
      <c r="H7781">
        <v>3.5</v>
      </c>
      <c r="I7781" t="s">
        <v>26372</v>
      </c>
      <c r="J7781">
        <v>3</v>
      </c>
      <c r="K7781" t="s">
        <v>26373</v>
      </c>
      <c r="L7781" t="s">
        <v>26374</v>
      </c>
      <c r="M7781" t="s">
        <v>26375</v>
      </c>
      <c r="N7781" t="s">
        <v>26376</v>
      </c>
      <c r="O7781" t="s">
        <v>26377</v>
      </c>
    </row>
    <row r="7782" spans="1:15" x14ac:dyDescent="0.3">
      <c r="A7782" t="s">
        <v>26348</v>
      </c>
      <c r="B7782" t="s">
        <v>26349</v>
      </c>
      <c r="C7782" t="s">
        <v>14</v>
      </c>
      <c r="D7782">
        <v>39.955395699999997</v>
      </c>
      <c r="E7782">
        <v>-75.198633700000002</v>
      </c>
      <c r="F7782" t="s">
        <v>26350</v>
      </c>
      <c r="G7782">
        <v>223</v>
      </c>
      <c r="H7782">
        <v>3.5</v>
      </c>
      <c r="I7782" t="s">
        <v>26378</v>
      </c>
      <c r="J7782">
        <v>4</v>
      </c>
      <c r="K7782" t="s">
        <v>26379</v>
      </c>
      <c r="L7782" t="s">
        <v>26380</v>
      </c>
    </row>
    <row r="7783" spans="1:15" x14ac:dyDescent="0.3">
      <c r="A7783" t="s">
        <v>26381</v>
      </c>
      <c r="B7783" t="s">
        <v>26382</v>
      </c>
      <c r="C7783" t="s">
        <v>14</v>
      </c>
      <c r="D7783">
        <v>39.949198699999997</v>
      </c>
      <c r="E7783">
        <v>-75.161849500000002</v>
      </c>
      <c r="F7783" t="s">
        <v>26383</v>
      </c>
      <c r="G7783">
        <v>222</v>
      </c>
      <c r="H7783">
        <v>4.5</v>
      </c>
      <c r="I7783" t="s">
        <v>26384</v>
      </c>
      <c r="J7783">
        <v>5</v>
      </c>
      <c r="K7783" t="s">
        <v>26385</v>
      </c>
      <c r="L7783" t="s">
        <v>26386</v>
      </c>
    </row>
    <row r="7784" spans="1:15" x14ac:dyDescent="0.3">
      <c r="A7784" t="s">
        <v>26381</v>
      </c>
      <c r="B7784" t="s">
        <v>26382</v>
      </c>
      <c r="C7784" t="s">
        <v>14</v>
      </c>
      <c r="D7784">
        <v>39.949198699999997</v>
      </c>
      <c r="E7784">
        <v>-75.161849500000002</v>
      </c>
      <c r="F7784" t="s">
        <v>26383</v>
      </c>
      <c r="G7784">
        <v>222</v>
      </c>
      <c r="H7784">
        <v>4.5</v>
      </c>
      <c r="I7784" t="s">
        <v>26387</v>
      </c>
      <c r="J7784">
        <v>5</v>
      </c>
      <c r="K7784" t="s">
        <v>26388</v>
      </c>
      <c r="L7784" t="s">
        <v>26389</v>
      </c>
    </row>
    <row r="7785" spans="1:15" x14ac:dyDescent="0.3">
      <c r="A7785" t="s">
        <v>26381</v>
      </c>
      <c r="B7785" t="s">
        <v>26382</v>
      </c>
      <c r="C7785" t="s">
        <v>14</v>
      </c>
      <c r="D7785">
        <v>39.949198699999997</v>
      </c>
      <c r="E7785">
        <v>-75.161849500000002</v>
      </c>
      <c r="F7785" t="s">
        <v>26383</v>
      </c>
      <c r="G7785">
        <v>222</v>
      </c>
      <c r="H7785">
        <v>4.5</v>
      </c>
      <c r="I7785" t="s">
        <v>26390</v>
      </c>
      <c r="J7785">
        <v>5</v>
      </c>
      <c r="K7785" t="s">
        <v>26391</v>
      </c>
      <c r="L7785" t="s">
        <v>26392</v>
      </c>
    </row>
    <row r="7786" spans="1:15" x14ac:dyDescent="0.3">
      <c r="A7786" t="s">
        <v>26381</v>
      </c>
      <c r="B7786" t="s">
        <v>26382</v>
      </c>
      <c r="C7786" t="s">
        <v>14</v>
      </c>
      <c r="D7786">
        <v>39.949198699999997</v>
      </c>
      <c r="E7786">
        <v>-75.161849500000002</v>
      </c>
      <c r="F7786" t="s">
        <v>26383</v>
      </c>
      <c r="G7786">
        <v>222</v>
      </c>
      <c r="H7786">
        <v>4.5</v>
      </c>
      <c r="I7786" t="s">
        <v>26393</v>
      </c>
      <c r="J7786">
        <v>5</v>
      </c>
      <c r="L7786" t="s">
        <v>26394</v>
      </c>
    </row>
    <row r="7787" spans="1:15" x14ac:dyDescent="0.3">
      <c r="A7787" t="s">
        <v>26381</v>
      </c>
      <c r="B7787" t="s">
        <v>26382</v>
      </c>
      <c r="C7787" t="s">
        <v>14</v>
      </c>
      <c r="D7787">
        <v>39.949198699999997</v>
      </c>
      <c r="E7787">
        <v>-75.161849500000002</v>
      </c>
      <c r="F7787" t="s">
        <v>26383</v>
      </c>
      <c r="G7787">
        <v>222</v>
      </c>
      <c r="H7787">
        <v>4.5</v>
      </c>
      <c r="I7787" t="s">
        <v>26395</v>
      </c>
      <c r="J7787">
        <v>4</v>
      </c>
      <c r="K7787" t="s">
        <v>26396</v>
      </c>
      <c r="L7787" t="s">
        <v>26397</v>
      </c>
    </row>
    <row r="7788" spans="1:15" x14ac:dyDescent="0.3">
      <c r="A7788" t="s">
        <v>26381</v>
      </c>
      <c r="B7788" t="s">
        <v>26382</v>
      </c>
      <c r="C7788" t="s">
        <v>14</v>
      </c>
      <c r="D7788">
        <v>39.949198699999997</v>
      </c>
      <c r="E7788">
        <v>-75.161849500000002</v>
      </c>
      <c r="F7788" t="s">
        <v>26383</v>
      </c>
      <c r="G7788">
        <v>222</v>
      </c>
      <c r="H7788">
        <v>4.5</v>
      </c>
      <c r="I7788" t="s">
        <v>26398</v>
      </c>
      <c r="J7788">
        <v>5</v>
      </c>
      <c r="K7788" t="s">
        <v>26399</v>
      </c>
      <c r="L7788" t="s">
        <v>26400</v>
      </c>
    </row>
    <row r="7789" spans="1:15" x14ac:dyDescent="0.3">
      <c r="A7789" t="s">
        <v>26381</v>
      </c>
      <c r="B7789" t="s">
        <v>26382</v>
      </c>
      <c r="C7789" t="s">
        <v>14</v>
      </c>
      <c r="D7789">
        <v>39.949198699999997</v>
      </c>
      <c r="E7789">
        <v>-75.161849500000002</v>
      </c>
      <c r="F7789" t="s">
        <v>26383</v>
      </c>
      <c r="G7789">
        <v>222</v>
      </c>
      <c r="H7789">
        <v>4.5</v>
      </c>
      <c r="I7789" t="s">
        <v>26401</v>
      </c>
      <c r="J7789">
        <v>3</v>
      </c>
      <c r="L7789" t="s">
        <v>26402</v>
      </c>
    </row>
    <row r="7790" spans="1:15" x14ac:dyDescent="0.3">
      <c r="A7790" t="s">
        <v>26381</v>
      </c>
      <c r="B7790" t="s">
        <v>26382</v>
      </c>
      <c r="C7790" t="s">
        <v>14</v>
      </c>
      <c r="D7790">
        <v>39.949198699999997</v>
      </c>
      <c r="E7790">
        <v>-75.161849500000002</v>
      </c>
      <c r="F7790" t="s">
        <v>26383</v>
      </c>
      <c r="G7790">
        <v>222</v>
      </c>
      <c r="H7790">
        <v>4.5</v>
      </c>
      <c r="I7790" t="s">
        <v>26403</v>
      </c>
      <c r="J7790">
        <v>5</v>
      </c>
      <c r="L7790" t="s">
        <v>26404</v>
      </c>
    </row>
    <row r="7791" spans="1:15" x14ac:dyDescent="0.3">
      <c r="A7791" t="s">
        <v>26381</v>
      </c>
      <c r="B7791" t="s">
        <v>26382</v>
      </c>
      <c r="C7791" t="s">
        <v>14</v>
      </c>
      <c r="D7791">
        <v>39.949198699999997</v>
      </c>
      <c r="E7791">
        <v>-75.161849500000002</v>
      </c>
      <c r="F7791" t="s">
        <v>26383</v>
      </c>
      <c r="G7791">
        <v>222</v>
      </c>
      <c r="H7791">
        <v>4.5</v>
      </c>
      <c r="I7791" t="s">
        <v>26405</v>
      </c>
      <c r="J7791">
        <v>3</v>
      </c>
      <c r="K7791" t="s">
        <v>26406</v>
      </c>
      <c r="L7791" t="s">
        <v>26407</v>
      </c>
    </row>
    <row r="7792" spans="1:15" x14ac:dyDescent="0.3">
      <c r="A7792" t="s">
        <v>26381</v>
      </c>
      <c r="B7792" t="s">
        <v>26382</v>
      </c>
      <c r="C7792" t="s">
        <v>14</v>
      </c>
      <c r="D7792">
        <v>39.949198699999997</v>
      </c>
      <c r="E7792">
        <v>-75.161849500000002</v>
      </c>
      <c r="F7792" t="s">
        <v>26383</v>
      </c>
      <c r="G7792">
        <v>222</v>
      </c>
      <c r="H7792">
        <v>4.5</v>
      </c>
      <c r="I7792" t="s">
        <v>26408</v>
      </c>
      <c r="J7792">
        <v>5</v>
      </c>
      <c r="K7792" t="s">
        <v>26409</v>
      </c>
      <c r="L7792" t="s">
        <v>26410</v>
      </c>
    </row>
    <row r="7793" spans="1:12" x14ac:dyDescent="0.3">
      <c r="A7793" t="s">
        <v>26411</v>
      </c>
      <c r="B7793" t="s">
        <v>26412</v>
      </c>
      <c r="C7793" t="s">
        <v>14</v>
      </c>
      <c r="D7793">
        <v>39.967088599999997</v>
      </c>
      <c r="E7793">
        <v>-75.170338900000004</v>
      </c>
      <c r="F7793" t="s">
        <v>26413</v>
      </c>
      <c r="G7793">
        <v>222</v>
      </c>
      <c r="H7793">
        <v>3.5</v>
      </c>
      <c r="I7793" t="s">
        <v>26414</v>
      </c>
      <c r="J7793">
        <v>3</v>
      </c>
      <c r="K7793" t="s">
        <v>26415</v>
      </c>
      <c r="L7793" t="s">
        <v>3242</v>
      </c>
    </row>
    <row r="7794" spans="1:12" x14ac:dyDescent="0.3">
      <c r="A7794" t="s">
        <v>26411</v>
      </c>
      <c r="B7794" t="s">
        <v>26412</v>
      </c>
      <c r="C7794" t="s">
        <v>14</v>
      </c>
      <c r="D7794">
        <v>39.967088599999997</v>
      </c>
      <c r="E7794">
        <v>-75.170338900000004</v>
      </c>
      <c r="F7794" t="s">
        <v>26413</v>
      </c>
      <c r="G7794">
        <v>222</v>
      </c>
      <c r="H7794">
        <v>3.5</v>
      </c>
      <c r="I7794" t="s">
        <v>26416</v>
      </c>
      <c r="J7794">
        <v>4</v>
      </c>
      <c r="L7794" t="s">
        <v>1412</v>
      </c>
    </row>
    <row r="7795" spans="1:12" x14ac:dyDescent="0.3">
      <c r="A7795" t="s">
        <v>26411</v>
      </c>
      <c r="B7795" t="s">
        <v>26412</v>
      </c>
      <c r="C7795" t="s">
        <v>14</v>
      </c>
      <c r="D7795">
        <v>39.967088599999997</v>
      </c>
      <c r="E7795">
        <v>-75.170338900000004</v>
      </c>
      <c r="F7795" t="s">
        <v>26413</v>
      </c>
      <c r="G7795">
        <v>222</v>
      </c>
      <c r="H7795">
        <v>3.5</v>
      </c>
      <c r="I7795" t="e">
        <f>-ewkhgbq5WWQZZ7BXS7M0A</f>
        <v>#NAME?</v>
      </c>
      <c r="J7795">
        <v>4</v>
      </c>
      <c r="L7795" t="s">
        <v>26417</v>
      </c>
    </row>
    <row r="7796" spans="1:12" x14ac:dyDescent="0.3">
      <c r="A7796" t="s">
        <v>26411</v>
      </c>
      <c r="B7796" t="s">
        <v>26412</v>
      </c>
      <c r="C7796" t="s">
        <v>14</v>
      </c>
      <c r="D7796">
        <v>39.967088599999997</v>
      </c>
      <c r="E7796">
        <v>-75.170338900000004</v>
      </c>
      <c r="F7796" t="s">
        <v>26413</v>
      </c>
      <c r="G7796">
        <v>222</v>
      </c>
      <c r="H7796">
        <v>3.5</v>
      </c>
      <c r="I7796" t="s">
        <v>26418</v>
      </c>
      <c r="J7796">
        <v>1</v>
      </c>
      <c r="K7796" t="s">
        <v>26419</v>
      </c>
      <c r="L7796" t="s">
        <v>26420</v>
      </c>
    </row>
    <row r="7797" spans="1:12" x14ac:dyDescent="0.3">
      <c r="A7797" t="s">
        <v>26411</v>
      </c>
      <c r="B7797" t="s">
        <v>26412</v>
      </c>
      <c r="C7797" t="s">
        <v>14</v>
      </c>
      <c r="D7797">
        <v>39.967088599999997</v>
      </c>
      <c r="E7797">
        <v>-75.170338900000004</v>
      </c>
      <c r="F7797" t="s">
        <v>26413</v>
      </c>
      <c r="G7797">
        <v>222</v>
      </c>
      <c r="H7797">
        <v>3.5</v>
      </c>
      <c r="I7797" t="s">
        <v>26421</v>
      </c>
      <c r="J7797">
        <v>4</v>
      </c>
      <c r="K7797" t="s">
        <v>26422</v>
      </c>
      <c r="L7797" t="s">
        <v>4060</v>
      </c>
    </row>
    <row r="7798" spans="1:12" x14ac:dyDescent="0.3">
      <c r="A7798" t="s">
        <v>26411</v>
      </c>
      <c r="B7798" t="s">
        <v>26412</v>
      </c>
      <c r="C7798" t="s">
        <v>14</v>
      </c>
      <c r="D7798">
        <v>39.967088599999997</v>
      </c>
      <c r="E7798">
        <v>-75.170338900000004</v>
      </c>
      <c r="F7798" t="s">
        <v>26413</v>
      </c>
      <c r="G7798">
        <v>222</v>
      </c>
      <c r="H7798">
        <v>3.5</v>
      </c>
      <c r="I7798" t="s">
        <v>26423</v>
      </c>
      <c r="J7798">
        <v>2</v>
      </c>
      <c r="K7798" t="s">
        <v>26424</v>
      </c>
      <c r="L7798" t="s">
        <v>22759</v>
      </c>
    </row>
    <row r="7799" spans="1:12" x14ac:dyDescent="0.3">
      <c r="A7799" t="s">
        <v>26411</v>
      </c>
      <c r="B7799" t="s">
        <v>26412</v>
      </c>
      <c r="C7799" t="s">
        <v>14</v>
      </c>
      <c r="D7799">
        <v>39.967088599999997</v>
      </c>
      <c r="E7799">
        <v>-75.170338900000004</v>
      </c>
      <c r="F7799" t="s">
        <v>26413</v>
      </c>
      <c r="G7799">
        <v>222</v>
      </c>
      <c r="H7799">
        <v>3.5</v>
      </c>
      <c r="I7799" t="s">
        <v>26425</v>
      </c>
      <c r="J7799">
        <v>5</v>
      </c>
      <c r="K7799" t="s">
        <v>26426</v>
      </c>
      <c r="L7799" t="s">
        <v>26427</v>
      </c>
    </row>
    <row r="7800" spans="1:12" x14ac:dyDescent="0.3">
      <c r="A7800" t="s">
        <v>26411</v>
      </c>
      <c r="B7800" t="s">
        <v>26412</v>
      </c>
      <c r="C7800" t="s">
        <v>14</v>
      </c>
      <c r="D7800">
        <v>39.967088599999997</v>
      </c>
      <c r="E7800">
        <v>-75.170338900000004</v>
      </c>
      <c r="F7800" t="s">
        <v>26413</v>
      </c>
      <c r="G7800">
        <v>222</v>
      </c>
      <c r="H7800">
        <v>3.5</v>
      </c>
      <c r="I7800" t="s">
        <v>26428</v>
      </c>
      <c r="J7800">
        <v>5</v>
      </c>
      <c r="L7800" t="s">
        <v>26429</v>
      </c>
    </row>
    <row r="7801" spans="1:12" x14ac:dyDescent="0.3">
      <c r="A7801" t="s">
        <v>26411</v>
      </c>
      <c r="B7801" t="s">
        <v>26412</v>
      </c>
      <c r="C7801" t="s">
        <v>14</v>
      </c>
      <c r="D7801">
        <v>39.967088599999997</v>
      </c>
      <c r="E7801">
        <v>-75.170338900000004</v>
      </c>
      <c r="F7801" t="s">
        <v>26413</v>
      </c>
      <c r="G7801">
        <v>222</v>
      </c>
      <c r="H7801">
        <v>3.5</v>
      </c>
      <c r="I7801" t="s">
        <v>26430</v>
      </c>
      <c r="J7801">
        <v>2</v>
      </c>
      <c r="L7801" t="s">
        <v>26431</v>
      </c>
    </row>
    <row r="7802" spans="1:12" x14ac:dyDescent="0.3">
      <c r="A7802" t="s">
        <v>26411</v>
      </c>
      <c r="B7802" t="s">
        <v>26412</v>
      </c>
      <c r="C7802" t="s">
        <v>14</v>
      </c>
      <c r="D7802">
        <v>39.967088599999997</v>
      </c>
      <c r="E7802">
        <v>-75.170338900000004</v>
      </c>
      <c r="F7802" t="s">
        <v>26413</v>
      </c>
      <c r="G7802">
        <v>222</v>
      </c>
      <c r="H7802">
        <v>3.5</v>
      </c>
      <c r="I7802" t="s">
        <v>26432</v>
      </c>
      <c r="J7802">
        <v>5</v>
      </c>
      <c r="K7802" t="s">
        <v>26433</v>
      </c>
      <c r="L7802" t="s">
        <v>12454</v>
      </c>
    </row>
    <row r="7803" spans="1:12" x14ac:dyDescent="0.3">
      <c r="A7803" t="s">
        <v>26434</v>
      </c>
      <c r="B7803" t="s">
        <v>26435</v>
      </c>
      <c r="C7803" t="s">
        <v>14</v>
      </c>
      <c r="D7803">
        <v>39.977453300000001</v>
      </c>
      <c r="E7803">
        <v>-75.1245282</v>
      </c>
      <c r="F7803" t="s">
        <v>26436</v>
      </c>
      <c r="G7803">
        <v>222</v>
      </c>
      <c r="H7803">
        <v>3</v>
      </c>
      <c r="I7803" t="s">
        <v>26437</v>
      </c>
      <c r="J7803">
        <v>5</v>
      </c>
      <c r="K7803" t="s">
        <v>26438</v>
      </c>
      <c r="L7803" t="s">
        <v>19506</v>
      </c>
    </row>
    <row r="7804" spans="1:12" x14ac:dyDescent="0.3">
      <c r="A7804" t="s">
        <v>26434</v>
      </c>
      <c r="B7804" t="s">
        <v>26435</v>
      </c>
      <c r="C7804" t="s">
        <v>14</v>
      </c>
      <c r="D7804">
        <v>39.977453300000001</v>
      </c>
      <c r="E7804">
        <v>-75.1245282</v>
      </c>
      <c r="F7804" t="s">
        <v>26436</v>
      </c>
      <c r="G7804">
        <v>222</v>
      </c>
      <c r="H7804">
        <v>3</v>
      </c>
      <c r="I7804" t="s">
        <v>26439</v>
      </c>
      <c r="J7804">
        <v>5</v>
      </c>
      <c r="L7804" t="s">
        <v>4063</v>
      </c>
    </row>
    <row r="7805" spans="1:12" x14ac:dyDescent="0.3">
      <c r="A7805" t="s">
        <v>26434</v>
      </c>
      <c r="B7805" t="s">
        <v>26435</v>
      </c>
      <c r="C7805" t="s">
        <v>14</v>
      </c>
      <c r="D7805">
        <v>39.977453300000001</v>
      </c>
      <c r="E7805">
        <v>-75.1245282</v>
      </c>
      <c r="F7805" t="s">
        <v>26436</v>
      </c>
      <c r="G7805">
        <v>222</v>
      </c>
      <c r="H7805">
        <v>3</v>
      </c>
      <c r="I7805" t="s">
        <v>26440</v>
      </c>
      <c r="J7805">
        <v>4</v>
      </c>
      <c r="K7805" t="s">
        <v>26441</v>
      </c>
      <c r="L7805" t="s">
        <v>15395</v>
      </c>
    </row>
    <row r="7806" spans="1:12" x14ac:dyDescent="0.3">
      <c r="A7806" t="s">
        <v>26434</v>
      </c>
      <c r="B7806" t="s">
        <v>26435</v>
      </c>
      <c r="C7806" t="s">
        <v>14</v>
      </c>
      <c r="D7806">
        <v>39.977453300000001</v>
      </c>
      <c r="E7806">
        <v>-75.1245282</v>
      </c>
      <c r="F7806" t="s">
        <v>26436</v>
      </c>
      <c r="G7806">
        <v>222</v>
      </c>
      <c r="H7806">
        <v>3</v>
      </c>
      <c r="I7806" t="s">
        <v>26442</v>
      </c>
      <c r="J7806">
        <v>4</v>
      </c>
      <c r="K7806" t="s">
        <v>26443</v>
      </c>
      <c r="L7806" t="s">
        <v>26444</v>
      </c>
    </row>
    <row r="7807" spans="1:12" x14ac:dyDescent="0.3">
      <c r="A7807" t="s">
        <v>26434</v>
      </c>
      <c r="B7807" t="s">
        <v>26435</v>
      </c>
      <c r="C7807" t="s">
        <v>14</v>
      </c>
      <c r="D7807">
        <v>39.977453300000001</v>
      </c>
      <c r="E7807">
        <v>-75.1245282</v>
      </c>
      <c r="F7807" t="s">
        <v>26436</v>
      </c>
      <c r="G7807">
        <v>222</v>
      </c>
      <c r="H7807">
        <v>3</v>
      </c>
      <c r="I7807" t="s">
        <v>26445</v>
      </c>
      <c r="J7807">
        <v>4</v>
      </c>
      <c r="K7807" t="s">
        <v>26446</v>
      </c>
      <c r="L7807" t="s">
        <v>26447</v>
      </c>
    </row>
    <row r="7808" spans="1:12" x14ac:dyDescent="0.3">
      <c r="A7808" t="s">
        <v>26434</v>
      </c>
      <c r="B7808" t="s">
        <v>26435</v>
      </c>
      <c r="C7808" t="s">
        <v>14</v>
      </c>
      <c r="D7808">
        <v>39.977453300000001</v>
      </c>
      <c r="E7808">
        <v>-75.1245282</v>
      </c>
      <c r="F7808" t="s">
        <v>26436</v>
      </c>
      <c r="G7808">
        <v>222</v>
      </c>
      <c r="H7808">
        <v>3</v>
      </c>
      <c r="I7808" t="s">
        <v>26448</v>
      </c>
      <c r="J7808">
        <v>2</v>
      </c>
      <c r="K7808" t="s">
        <v>26449</v>
      </c>
      <c r="L7808" t="s">
        <v>2629</v>
      </c>
    </row>
    <row r="7809" spans="1:17" x14ac:dyDescent="0.3">
      <c r="A7809" t="s">
        <v>26434</v>
      </c>
      <c r="B7809" t="s">
        <v>26435</v>
      </c>
      <c r="C7809" t="s">
        <v>14</v>
      </c>
      <c r="D7809">
        <v>39.977453300000001</v>
      </c>
      <c r="E7809">
        <v>-75.1245282</v>
      </c>
      <c r="F7809" t="s">
        <v>26436</v>
      </c>
      <c r="G7809">
        <v>222</v>
      </c>
      <c r="H7809">
        <v>3</v>
      </c>
      <c r="I7809" t="s">
        <v>26450</v>
      </c>
      <c r="J7809">
        <v>3</v>
      </c>
      <c r="K7809" t="s">
        <v>26451</v>
      </c>
      <c r="L7809" t="s">
        <v>26452</v>
      </c>
    </row>
    <row r="7810" spans="1:17" x14ac:dyDescent="0.3">
      <c r="A7810" t="s">
        <v>26434</v>
      </c>
      <c r="B7810" t="s">
        <v>26435</v>
      </c>
      <c r="C7810" t="s">
        <v>14</v>
      </c>
      <c r="D7810">
        <v>39.977453300000001</v>
      </c>
      <c r="E7810">
        <v>-75.1245282</v>
      </c>
      <c r="F7810" t="s">
        <v>26436</v>
      </c>
      <c r="G7810">
        <v>222</v>
      </c>
      <c r="H7810">
        <v>3</v>
      </c>
      <c r="I7810" t="s">
        <v>26453</v>
      </c>
      <c r="J7810">
        <v>2</v>
      </c>
      <c r="K7810" t="s">
        <v>26454</v>
      </c>
      <c r="L7810" t="s">
        <v>26455</v>
      </c>
      <c r="M7810" t="s">
        <v>26456</v>
      </c>
      <c r="N7810" t="s">
        <v>26457</v>
      </c>
      <c r="O7810" t="s">
        <v>26458</v>
      </c>
      <c r="P7810" t="s">
        <v>26459</v>
      </c>
      <c r="Q7810" t="s">
        <v>5538</v>
      </c>
    </row>
    <row r="7811" spans="1:17" x14ac:dyDescent="0.3">
      <c r="A7811" t="s">
        <v>26434</v>
      </c>
      <c r="B7811" t="s">
        <v>26435</v>
      </c>
      <c r="C7811" t="s">
        <v>14</v>
      </c>
      <c r="D7811">
        <v>39.977453300000001</v>
      </c>
      <c r="E7811">
        <v>-75.1245282</v>
      </c>
      <c r="F7811" t="s">
        <v>26436</v>
      </c>
      <c r="G7811">
        <v>222</v>
      </c>
      <c r="H7811">
        <v>3</v>
      </c>
      <c r="I7811" t="e">
        <f>-xavDRDW8umO4WPfTJSnPQ</f>
        <v>#NAME?</v>
      </c>
      <c r="J7811">
        <v>2</v>
      </c>
      <c r="K7811" t="s">
        <v>26460</v>
      </c>
      <c r="L7811" t="s">
        <v>26461</v>
      </c>
    </row>
    <row r="7812" spans="1:17" x14ac:dyDescent="0.3">
      <c r="A7812" t="s">
        <v>26434</v>
      </c>
      <c r="B7812" t="s">
        <v>26435</v>
      </c>
      <c r="C7812" t="s">
        <v>14</v>
      </c>
      <c r="D7812">
        <v>39.977453300000001</v>
      </c>
      <c r="E7812">
        <v>-75.1245282</v>
      </c>
      <c r="F7812" t="s">
        <v>26436</v>
      </c>
      <c r="G7812">
        <v>222</v>
      </c>
      <c r="H7812">
        <v>3</v>
      </c>
      <c r="I7812" t="s">
        <v>26462</v>
      </c>
      <c r="J7812">
        <v>1</v>
      </c>
      <c r="K7812" t="s">
        <v>26463</v>
      </c>
      <c r="L7812" t="s">
        <v>26464</v>
      </c>
    </row>
    <row r="7813" spans="1:17" x14ac:dyDescent="0.3">
      <c r="A7813" t="s">
        <v>26465</v>
      </c>
      <c r="B7813" t="s">
        <v>26466</v>
      </c>
      <c r="C7813" t="s">
        <v>14</v>
      </c>
      <c r="D7813">
        <v>40.032246600000001</v>
      </c>
      <c r="E7813">
        <v>-75.214130400000002</v>
      </c>
      <c r="F7813" t="s">
        <v>26467</v>
      </c>
      <c r="G7813">
        <v>222</v>
      </c>
      <c r="H7813">
        <v>4</v>
      </c>
      <c r="I7813" t="s">
        <v>26468</v>
      </c>
      <c r="J7813">
        <v>5</v>
      </c>
      <c r="L7813" t="s">
        <v>26469</v>
      </c>
    </row>
    <row r="7814" spans="1:17" x14ac:dyDescent="0.3">
      <c r="A7814" t="s">
        <v>26465</v>
      </c>
      <c r="B7814" t="s">
        <v>26466</v>
      </c>
      <c r="C7814" t="s">
        <v>14</v>
      </c>
      <c r="D7814">
        <v>40.032246600000001</v>
      </c>
      <c r="E7814">
        <v>-75.214130400000002</v>
      </c>
      <c r="F7814" t="s">
        <v>26467</v>
      </c>
      <c r="G7814">
        <v>222</v>
      </c>
      <c r="H7814">
        <v>4</v>
      </c>
      <c r="I7814" t="s">
        <v>26470</v>
      </c>
      <c r="J7814">
        <v>2</v>
      </c>
      <c r="K7814" t="s">
        <v>26471</v>
      </c>
      <c r="L7814" t="s">
        <v>8354</v>
      </c>
    </row>
    <row r="7815" spans="1:17" x14ac:dyDescent="0.3">
      <c r="A7815" t="s">
        <v>26465</v>
      </c>
      <c r="B7815" t="s">
        <v>26466</v>
      </c>
      <c r="C7815" t="s">
        <v>14</v>
      </c>
      <c r="D7815">
        <v>40.032246600000001</v>
      </c>
      <c r="E7815">
        <v>-75.214130400000002</v>
      </c>
      <c r="F7815" t="s">
        <v>26467</v>
      </c>
      <c r="G7815">
        <v>222</v>
      </c>
      <c r="H7815">
        <v>4</v>
      </c>
      <c r="I7815" t="s">
        <v>26472</v>
      </c>
      <c r="J7815">
        <v>5</v>
      </c>
      <c r="L7815" t="s">
        <v>26473</v>
      </c>
    </row>
    <row r="7816" spans="1:17" x14ac:dyDescent="0.3">
      <c r="A7816" t="s">
        <v>26465</v>
      </c>
      <c r="B7816" t="s">
        <v>26466</v>
      </c>
      <c r="C7816" t="s">
        <v>14</v>
      </c>
      <c r="D7816">
        <v>40.032246600000001</v>
      </c>
      <c r="E7816">
        <v>-75.214130400000002</v>
      </c>
      <c r="F7816" t="s">
        <v>26467</v>
      </c>
      <c r="G7816">
        <v>222</v>
      </c>
      <c r="H7816">
        <v>4</v>
      </c>
      <c r="I7816" t="s">
        <v>26474</v>
      </c>
      <c r="J7816">
        <v>4</v>
      </c>
      <c r="K7816" t="s">
        <v>26475</v>
      </c>
      <c r="L7816" t="s">
        <v>26476</v>
      </c>
    </row>
    <row r="7817" spans="1:17" x14ac:dyDescent="0.3">
      <c r="A7817" t="s">
        <v>26465</v>
      </c>
      <c r="B7817" t="s">
        <v>26466</v>
      </c>
      <c r="C7817" t="s">
        <v>14</v>
      </c>
      <c r="D7817">
        <v>40.032246600000001</v>
      </c>
      <c r="E7817">
        <v>-75.214130400000002</v>
      </c>
      <c r="F7817" t="s">
        <v>26467</v>
      </c>
      <c r="G7817">
        <v>222</v>
      </c>
      <c r="H7817">
        <v>4</v>
      </c>
      <c r="I7817" t="s">
        <v>26477</v>
      </c>
      <c r="J7817">
        <v>4</v>
      </c>
      <c r="K7817" t="s">
        <v>26478</v>
      </c>
      <c r="L7817" t="s">
        <v>26479</v>
      </c>
    </row>
    <row r="7818" spans="1:17" x14ac:dyDescent="0.3">
      <c r="A7818" t="s">
        <v>26465</v>
      </c>
      <c r="B7818" t="s">
        <v>26466</v>
      </c>
      <c r="C7818" t="s">
        <v>14</v>
      </c>
      <c r="D7818">
        <v>40.032246600000001</v>
      </c>
      <c r="E7818">
        <v>-75.214130400000002</v>
      </c>
      <c r="F7818" t="s">
        <v>26467</v>
      </c>
      <c r="G7818">
        <v>222</v>
      </c>
      <c r="H7818">
        <v>4</v>
      </c>
      <c r="I7818" t="s">
        <v>26480</v>
      </c>
      <c r="J7818">
        <v>2</v>
      </c>
      <c r="L7818" t="s">
        <v>26481</v>
      </c>
    </row>
    <row r="7819" spans="1:17" x14ac:dyDescent="0.3">
      <c r="A7819" t="s">
        <v>26465</v>
      </c>
      <c r="B7819" t="s">
        <v>26466</v>
      </c>
      <c r="C7819" t="s">
        <v>14</v>
      </c>
      <c r="D7819">
        <v>40.032246600000001</v>
      </c>
      <c r="E7819">
        <v>-75.214130400000002</v>
      </c>
      <c r="F7819" t="s">
        <v>26467</v>
      </c>
      <c r="G7819">
        <v>222</v>
      </c>
      <c r="H7819">
        <v>4</v>
      </c>
      <c r="I7819" t="s">
        <v>26482</v>
      </c>
      <c r="J7819">
        <v>5</v>
      </c>
      <c r="K7819" t="s">
        <v>26483</v>
      </c>
      <c r="L7819" t="s">
        <v>6541</v>
      </c>
    </row>
    <row r="7820" spans="1:17" x14ac:dyDescent="0.3">
      <c r="A7820" t="s">
        <v>26465</v>
      </c>
      <c r="B7820" t="s">
        <v>26466</v>
      </c>
      <c r="C7820" t="s">
        <v>14</v>
      </c>
      <c r="D7820">
        <v>40.032246600000001</v>
      </c>
      <c r="E7820">
        <v>-75.214130400000002</v>
      </c>
      <c r="F7820" t="s">
        <v>26467</v>
      </c>
      <c r="G7820">
        <v>222</v>
      </c>
      <c r="H7820">
        <v>4</v>
      </c>
      <c r="I7820" t="s">
        <v>26484</v>
      </c>
      <c r="J7820">
        <v>5</v>
      </c>
      <c r="K7820" t="s">
        <v>26485</v>
      </c>
      <c r="L7820" t="s">
        <v>26486</v>
      </c>
    </row>
    <row r="7821" spans="1:17" x14ac:dyDescent="0.3">
      <c r="A7821" t="s">
        <v>26465</v>
      </c>
      <c r="B7821" t="s">
        <v>26466</v>
      </c>
      <c r="C7821" t="s">
        <v>14</v>
      </c>
      <c r="D7821">
        <v>40.032246600000001</v>
      </c>
      <c r="E7821">
        <v>-75.214130400000002</v>
      </c>
      <c r="F7821" t="s">
        <v>26467</v>
      </c>
      <c r="G7821">
        <v>222</v>
      </c>
      <c r="H7821">
        <v>4</v>
      </c>
      <c r="I7821" t="s">
        <v>26487</v>
      </c>
      <c r="J7821">
        <v>5</v>
      </c>
      <c r="L7821" t="s">
        <v>26488</v>
      </c>
    </row>
    <row r="7822" spans="1:17" x14ac:dyDescent="0.3">
      <c r="A7822" t="s">
        <v>26465</v>
      </c>
      <c r="B7822" t="s">
        <v>26466</v>
      </c>
      <c r="C7822" t="s">
        <v>14</v>
      </c>
      <c r="D7822">
        <v>40.032246600000001</v>
      </c>
      <c r="E7822">
        <v>-75.214130400000002</v>
      </c>
      <c r="F7822" t="s">
        <v>26467</v>
      </c>
      <c r="G7822">
        <v>222</v>
      </c>
      <c r="H7822">
        <v>4</v>
      </c>
      <c r="I7822" t="s">
        <v>26489</v>
      </c>
      <c r="J7822">
        <v>5</v>
      </c>
      <c r="K7822" t="s">
        <v>26490</v>
      </c>
      <c r="L7822" t="s">
        <v>26491</v>
      </c>
    </row>
    <row r="7823" spans="1:17" x14ac:dyDescent="0.3">
      <c r="A7823" t="s">
        <v>26492</v>
      </c>
      <c r="B7823" t="s">
        <v>26493</v>
      </c>
      <c r="C7823" t="s">
        <v>14</v>
      </c>
      <c r="D7823">
        <v>39.951445300000003</v>
      </c>
      <c r="E7823">
        <v>-75.202915899999994</v>
      </c>
      <c r="F7823" t="s">
        <v>26494</v>
      </c>
      <c r="G7823">
        <v>221</v>
      </c>
      <c r="H7823">
        <v>3</v>
      </c>
      <c r="I7823" t="s">
        <v>26495</v>
      </c>
      <c r="J7823">
        <v>4</v>
      </c>
      <c r="K7823" t="s">
        <v>26496</v>
      </c>
      <c r="L7823" t="s">
        <v>26497</v>
      </c>
    </row>
    <row r="7824" spans="1:17" x14ac:dyDescent="0.3">
      <c r="A7824" t="s">
        <v>26492</v>
      </c>
      <c r="B7824" t="s">
        <v>26493</v>
      </c>
      <c r="C7824" t="s">
        <v>14</v>
      </c>
      <c r="D7824">
        <v>39.951445300000003</v>
      </c>
      <c r="E7824">
        <v>-75.202915899999994</v>
      </c>
      <c r="F7824" t="s">
        <v>26494</v>
      </c>
      <c r="G7824">
        <v>221</v>
      </c>
      <c r="H7824">
        <v>3</v>
      </c>
      <c r="I7824" t="s">
        <v>26498</v>
      </c>
      <c r="J7824">
        <v>1</v>
      </c>
      <c r="K7824" t="s">
        <v>26499</v>
      </c>
      <c r="L7824" t="s">
        <v>26500</v>
      </c>
    </row>
    <row r="7825" spans="1:12" x14ac:dyDescent="0.3">
      <c r="A7825" t="s">
        <v>26492</v>
      </c>
      <c r="B7825" t="s">
        <v>26493</v>
      </c>
      <c r="C7825" t="s">
        <v>14</v>
      </c>
      <c r="D7825">
        <v>39.951445300000003</v>
      </c>
      <c r="E7825">
        <v>-75.202915899999994</v>
      </c>
      <c r="F7825" t="s">
        <v>26494</v>
      </c>
      <c r="G7825">
        <v>221</v>
      </c>
      <c r="H7825">
        <v>3</v>
      </c>
      <c r="I7825" t="s">
        <v>26501</v>
      </c>
      <c r="J7825">
        <v>3</v>
      </c>
      <c r="L7825" t="s">
        <v>26502</v>
      </c>
    </row>
    <row r="7826" spans="1:12" x14ac:dyDescent="0.3">
      <c r="A7826" t="s">
        <v>26492</v>
      </c>
      <c r="B7826" t="s">
        <v>26493</v>
      </c>
      <c r="C7826" t="s">
        <v>14</v>
      </c>
      <c r="D7826">
        <v>39.951445300000003</v>
      </c>
      <c r="E7826">
        <v>-75.202915899999994</v>
      </c>
      <c r="F7826" t="s">
        <v>26494</v>
      </c>
      <c r="G7826">
        <v>221</v>
      </c>
      <c r="H7826">
        <v>3</v>
      </c>
      <c r="I7826" t="s">
        <v>26503</v>
      </c>
      <c r="J7826">
        <v>3</v>
      </c>
      <c r="K7826" t="s">
        <v>26504</v>
      </c>
      <c r="L7826" t="s">
        <v>16172</v>
      </c>
    </row>
    <row r="7827" spans="1:12" x14ac:dyDescent="0.3">
      <c r="A7827" t="s">
        <v>26492</v>
      </c>
      <c r="B7827" t="s">
        <v>26493</v>
      </c>
      <c r="C7827" t="s">
        <v>14</v>
      </c>
      <c r="D7827">
        <v>39.951445300000003</v>
      </c>
      <c r="E7827">
        <v>-75.202915899999994</v>
      </c>
      <c r="F7827" t="s">
        <v>26494</v>
      </c>
      <c r="G7827">
        <v>221</v>
      </c>
      <c r="H7827">
        <v>3</v>
      </c>
      <c r="I7827" t="s">
        <v>26505</v>
      </c>
      <c r="J7827">
        <v>3</v>
      </c>
      <c r="K7827" t="s">
        <v>26506</v>
      </c>
      <c r="L7827" t="s">
        <v>498</v>
      </c>
    </row>
    <row r="7828" spans="1:12" x14ac:dyDescent="0.3">
      <c r="A7828" t="s">
        <v>26492</v>
      </c>
      <c r="B7828" t="s">
        <v>26493</v>
      </c>
      <c r="C7828" t="s">
        <v>14</v>
      </c>
      <c r="D7828">
        <v>39.951445300000003</v>
      </c>
      <c r="E7828">
        <v>-75.202915899999994</v>
      </c>
      <c r="F7828" t="s">
        <v>26494</v>
      </c>
      <c r="G7828">
        <v>221</v>
      </c>
      <c r="H7828">
        <v>3</v>
      </c>
      <c r="I7828" t="s">
        <v>26507</v>
      </c>
      <c r="J7828">
        <v>4</v>
      </c>
      <c r="L7828" t="s">
        <v>26508</v>
      </c>
    </row>
    <row r="7829" spans="1:12" x14ac:dyDescent="0.3">
      <c r="A7829" t="s">
        <v>26492</v>
      </c>
      <c r="B7829" t="s">
        <v>26493</v>
      </c>
      <c r="C7829" t="s">
        <v>14</v>
      </c>
      <c r="D7829">
        <v>39.951445300000003</v>
      </c>
      <c r="E7829">
        <v>-75.202915899999994</v>
      </c>
      <c r="F7829" t="s">
        <v>26494</v>
      </c>
      <c r="G7829">
        <v>221</v>
      </c>
      <c r="H7829">
        <v>3</v>
      </c>
      <c r="I7829" t="s">
        <v>26509</v>
      </c>
      <c r="J7829">
        <v>4</v>
      </c>
      <c r="K7829" t="s">
        <v>26510</v>
      </c>
      <c r="L7829" t="s">
        <v>26511</v>
      </c>
    </row>
    <row r="7830" spans="1:12" x14ac:dyDescent="0.3">
      <c r="A7830" t="s">
        <v>26492</v>
      </c>
      <c r="B7830" t="s">
        <v>26493</v>
      </c>
      <c r="C7830" t="s">
        <v>14</v>
      </c>
      <c r="D7830">
        <v>39.951445300000003</v>
      </c>
      <c r="E7830">
        <v>-75.202915899999994</v>
      </c>
      <c r="F7830" t="s">
        <v>26494</v>
      </c>
      <c r="G7830">
        <v>221</v>
      </c>
      <c r="H7830">
        <v>3</v>
      </c>
      <c r="I7830" t="s">
        <v>26512</v>
      </c>
      <c r="J7830">
        <v>1</v>
      </c>
      <c r="K7830" t="s">
        <v>26513</v>
      </c>
      <c r="L7830" t="s">
        <v>26514</v>
      </c>
    </row>
    <row r="7831" spans="1:12" x14ac:dyDescent="0.3">
      <c r="A7831" t="s">
        <v>26492</v>
      </c>
      <c r="B7831" t="s">
        <v>26493</v>
      </c>
      <c r="C7831" t="s">
        <v>14</v>
      </c>
      <c r="D7831">
        <v>39.951445300000003</v>
      </c>
      <c r="E7831">
        <v>-75.202915899999994</v>
      </c>
      <c r="F7831" t="s">
        <v>26494</v>
      </c>
      <c r="G7831">
        <v>221</v>
      </c>
      <c r="H7831">
        <v>3</v>
      </c>
      <c r="I7831" t="s">
        <v>26515</v>
      </c>
      <c r="J7831">
        <v>2</v>
      </c>
      <c r="K7831" t="s">
        <v>26516</v>
      </c>
      <c r="L7831" t="s">
        <v>26517</v>
      </c>
    </row>
    <row r="7832" spans="1:12" x14ac:dyDescent="0.3">
      <c r="A7832" t="s">
        <v>26492</v>
      </c>
      <c r="B7832" t="s">
        <v>26493</v>
      </c>
      <c r="C7832" t="s">
        <v>14</v>
      </c>
      <c r="D7832">
        <v>39.951445300000003</v>
      </c>
      <c r="E7832">
        <v>-75.202915899999994</v>
      </c>
      <c r="F7832" t="s">
        <v>26494</v>
      </c>
      <c r="G7832">
        <v>221</v>
      </c>
      <c r="H7832">
        <v>3</v>
      </c>
      <c r="I7832" t="s">
        <v>26518</v>
      </c>
      <c r="J7832">
        <v>4</v>
      </c>
      <c r="K7832" t="s">
        <v>26519</v>
      </c>
      <c r="L7832" t="s">
        <v>17396</v>
      </c>
    </row>
    <row r="7833" spans="1:12" x14ac:dyDescent="0.3">
      <c r="A7833" t="s">
        <v>26520</v>
      </c>
      <c r="B7833" t="s">
        <v>26521</v>
      </c>
      <c r="C7833" t="s">
        <v>14</v>
      </c>
      <c r="D7833">
        <v>39.950412499999999</v>
      </c>
      <c r="E7833">
        <v>-75.146338099999994</v>
      </c>
      <c r="F7833" t="s">
        <v>26522</v>
      </c>
      <c r="G7833">
        <v>221</v>
      </c>
      <c r="H7833">
        <v>3.5</v>
      </c>
      <c r="I7833" t="s">
        <v>26523</v>
      </c>
      <c r="J7833">
        <v>1</v>
      </c>
      <c r="K7833" t="s">
        <v>26524</v>
      </c>
      <c r="L7833" t="s">
        <v>26525</v>
      </c>
    </row>
    <row r="7834" spans="1:12" x14ac:dyDescent="0.3">
      <c r="A7834" t="s">
        <v>26520</v>
      </c>
      <c r="B7834" t="s">
        <v>26521</v>
      </c>
      <c r="C7834" t="s">
        <v>14</v>
      </c>
      <c r="D7834">
        <v>39.950412499999999</v>
      </c>
      <c r="E7834">
        <v>-75.146338099999994</v>
      </c>
      <c r="F7834" t="s">
        <v>26522</v>
      </c>
      <c r="G7834">
        <v>221</v>
      </c>
      <c r="H7834">
        <v>3.5</v>
      </c>
      <c r="I7834" t="s">
        <v>26526</v>
      </c>
      <c r="J7834">
        <v>4</v>
      </c>
      <c r="K7834" t="s">
        <v>26527</v>
      </c>
      <c r="L7834" t="s">
        <v>8823</v>
      </c>
    </row>
    <row r="7835" spans="1:12" x14ac:dyDescent="0.3">
      <c r="A7835" t="s">
        <v>26520</v>
      </c>
      <c r="B7835" t="s">
        <v>26521</v>
      </c>
      <c r="C7835" t="s">
        <v>14</v>
      </c>
      <c r="D7835">
        <v>39.950412499999999</v>
      </c>
      <c r="E7835">
        <v>-75.146338099999994</v>
      </c>
      <c r="F7835" t="s">
        <v>26522</v>
      </c>
      <c r="G7835">
        <v>221</v>
      </c>
      <c r="H7835">
        <v>3.5</v>
      </c>
      <c r="I7835" t="s">
        <v>26528</v>
      </c>
      <c r="J7835">
        <v>2</v>
      </c>
      <c r="K7835" t="s">
        <v>26529</v>
      </c>
      <c r="L7835" t="s">
        <v>26530</v>
      </c>
    </row>
    <row r="7836" spans="1:12" x14ac:dyDescent="0.3">
      <c r="A7836" t="s">
        <v>26520</v>
      </c>
      <c r="B7836" t="s">
        <v>26521</v>
      </c>
      <c r="C7836" t="s">
        <v>14</v>
      </c>
      <c r="D7836">
        <v>39.950412499999999</v>
      </c>
      <c r="E7836">
        <v>-75.146338099999994</v>
      </c>
      <c r="F7836" t="s">
        <v>26522</v>
      </c>
      <c r="G7836">
        <v>221</v>
      </c>
      <c r="H7836">
        <v>3.5</v>
      </c>
      <c r="I7836" t="s">
        <v>26531</v>
      </c>
      <c r="J7836">
        <v>2</v>
      </c>
      <c r="K7836" t="s">
        <v>26532</v>
      </c>
      <c r="L7836" t="s">
        <v>26533</v>
      </c>
    </row>
    <row r="7837" spans="1:12" x14ac:dyDescent="0.3">
      <c r="A7837" t="s">
        <v>26520</v>
      </c>
      <c r="B7837" t="s">
        <v>26521</v>
      </c>
      <c r="C7837" t="s">
        <v>14</v>
      </c>
      <c r="D7837">
        <v>39.950412499999999</v>
      </c>
      <c r="E7837">
        <v>-75.146338099999994</v>
      </c>
      <c r="F7837" t="s">
        <v>26522</v>
      </c>
      <c r="G7837">
        <v>221</v>
      </c>
      <c r="H7837">
        <v>3.5</v>
      </c>
      <c r="I7837" t="s">
        <v>26534</v>
      </c>
      <c r="J7837">
        <v>4</v>
      </c>
      <c r="K7837" t="s">
        <v>26535</v>
      </c>
      <c r="L7837" t="s">
        <v>26536</v>
      </c>
    </row>
    <row r="7838" spans="1:12" x14ac:dyDescent="0.3">
      <c r="A7838" t="s">
        <v>26520</v>
      </c>
      <c r="B7838" t="s">
        <v>26521</v>
      </c>
      <c r="C7838" t="s">
        <v>14</v>
      </c>
      <c r="D7838">
        <v>39.950412499999999</v>
      </c>
      <c r="E7838">
        <v>-75.146338099999994</v>
      </c>
      <c r="F7838" t="s">
        <v>26522</v>
      </c>
      <c r="G7838">
        <v>221</v>
      </c>
      <c r="H7838">
        <v>3.5</v>
      </c>
      <c r="I7838" t="s">
        <v>26537</v>
      </c>
      <c r="J7838">
        <v>5</v>
      </c>
      <c r="K7838" t="s">
        <v>26538</v>
      </c>
      <c r="L7838" t="s">
        <v>26539</v>
      </c>
    </row>
    <row r="7839" spans="1:12" x14ac:dyDescent="0.3">
      <c r="A7839" t="s">
        <v>26520</v>
      </c>
      <c r="B7839" t="s">
        <v>26521</v>
      </c>
      <c r="C7839" t="s">
        <v>14</v>
      </c>
      <c r="D7839">
        <v>39.950412499999999</v>
      </c>
      <c r="E7839">
        <v>-75.146338099999994</v>
      </c>
      <c r="F7839" t="s">
        <v>26522</v>
      </c>
      <c r="G7839">
        <v>221</v>
      </c>
      <c r="H7839">
        <v>3.5</v>
      </c>
      <c r="I7839" t="s">
        <v>26540</v>
      </c>
      <c r="J7839">
        <v>5</v>
      </c>
      <c r="K7839" t="s">
        <v>26541</v>
      </c>
      <c r="L7839" t="s">
        <v>26542</v>
      </c>
    </row>
    <row r="7840" spans="1:12" x14ac:dyDescent="0.3">
      <c r="A7840" t="s">
        <v>26520</v>
      </c>
      <c r="B7840" t="s">
        <v>26521</v>
      </c>
      <c r="C7840" t="s">
        <v>14</v>
      </c>
      <c r="D7840">
        <v>39.950412499999999</v>
      </c>
      <c r="E7840">
        <v>-75.146338099999994</v>
      </c>
      <c r="F7840" t="s">
        <v>26522</v>
      </c>
      <c r="G7840">
        <v>221</v>
      </c>
      <c r="H7840">
        <v>3.5</v>
      </c>
      <c r="I7840" t="s">
        <v>26543</v>
      </c>
      <c r="J7840">
        <v>2</v>
      </c>
      <c r="K7840" t="s">
        <v>26544</v>
      </c>
      <c r="L7840" t="s">
        <v>26545</v>
      </c>
    </row>
    <row r="7841" spans="1:22" x14ac:dyDescent="0.3">
      <c r="A7841" t="s">
        <v>26520</v>
      </c>
      <c r="B7841" t="s">
        <v>26521</v>
      </c>
      <c r="C7841" t="s">
        <v>14</v>
      </c>
      <c r="D7841">
        <v>39.950412499999999</v>
      </c>
      <c r="E7841">
        <v>-75.146338099999994</v>
      </c>
      <c r="F7841" t="s">
        <v>26522</v>
      </c>
      <c r="G7841">
        <v>221</v>
      </c>
      <c r="H7841">
        <v>3.5</v>
      </c>
      <c r="I7841" t="s">
        <v>26546</v>
      </c>
      <c r="J7841">
        <v>4</v>
      </c>
      <c r="K7841" t="s">
        <v>26547</v>
      </c>
      <c r="L7841" t="s">
        <v>26548</v>
      </c>
      <c r="M7841" t="s">
        <v>26549</v>
      </c>
      <c r="N7841" t="s">
        <v>26550</v>
      </c>
      <c r="O7841" t="s">
        <v>26551</v>
      </c>
      <c r="P7841" t="s">
        <v>26552</v>
      </c>
      <c r="Q7841" t="s">
        <v>26553</v>
      </c>
      <c r="R7841" t="s">
        <v>26554</v>
      </c>
      <c r="S7841" t="s">
        <v>26555</v>
      </c>
      <c r="T7841" t="s">
        <v>26556</v>
      </c>
      <c r="U7841" t="s">
        <v>26557</v>
      </c>
      <c r="V7841" t="s">
        <v>26558</v>
      </c>
    </row>
    <row r="7842" spans="1:22" x14ac:dyDescent="0.3">
      <c r="A7842" t="s">
        <v>26520</v>
      </c>
      <c r="B7842" t="s">
        <v>26521</v>
      </c>
      <c r="C7842" t="s">
        <v>14</v>
      </c>
      <c r="D7842">
        <v>39.950412499999999</v>
      </c>
      <c r="E7842">
        <v>-75.146338099999994</v>
      </c>
      <c r="F7842" t="s">
        <v>26522</v>
      </c>
      <c r="G7842">
        <v>221</v>
      </c>
      <c r="H7842">
        <v>3.5</v>
      </c>
      <c r="I7842" t="s">
        <v>26559</v>
      </c>
      <c r="J7842">
        <v>5</v>
      </c>
      <c r="L7842" t="s">
        <v>26560</v>
      </c>
    </row>
    <row r="7843" spans="1:22" x14ac:dyDescent="0.3">
      <c r="A7843" t="s">
        <v>26561</v>
      </c>
      <c r="B7843" t="s">
        <v>26562</v>
      </c>
      <c r="C7843" t="s">
        <v>14</v>
      </c>
      <c r="D7843">
        <v>40.043423437599998</v>
      </c>
      <c r="E7843">
        <v>-74.989514846600002</v>
      </c>
      <c r="F7843" t="s">
        <v>26563</v>
      </c>
      <c r="G7843">
        <v>221</v>
      </c>
      <c r="H7843">
        <v>3.5</v>
      </c>
      <c r="I7843" t="s">
        <v>26564</v>
      </c>
      <c r="J7843">
        <v>4</v>
      </c>
      <c r="K7843" t="s">
        <v>26565</v>
      </c>
      <c r="L7843" t="s">
        <v>26566</v>
      </c>
    </row>
    <row r="7844" spans="1:22" x14ac:dyDescent="0.3">
      <c r="A7844" t="s">
        <v>26561</v>
      </c>
      <c r="B7844" t="s">
        <v>26562</v>
      </c>
      <c r="C7844" t="s">
        <v>14</v>
      </c>
      <c r="D7844">
        <v>40.043423437599998</v>
      </c>
      <c r="E7844">
        <v>-74.989514846600002</v>
      </c>
      <c r="F7844" t="s">
        <v>26563</v>
      </c>
      <c r="G7844">
        <v>221</v>
      </c>
      <c r="H7844">
        <v>3.5</v>
      </c>
      <c r="I7844" t="s">
        <v>26567</v>
      </c>
      <c r="J7844">
        <v>5</v>
      </c>
      <c r="K7844" t="s">
        <v>26568</v>
      </c>
      <c r="L7844" t="s">
        <v>26569</v>
      </c>
    </row>
    <row r="7845" spans="1:22" x14ac:dyDescent="0.3">
      <c r="A7845" t="s">
        <v>26561</v>
      </c>
      <c r="B7845" t="s">
        <v>26562</v>
      </c>
      <c r="C7845" t="s">
        <v>14</v>
      </c>
      <c r="D7845">
        <v>40.043423437599998</v>
      </c>
      <c r="E7845">
        <v>-74.989514846600002</v>
      </c>
      <c r="F7845" t="s">
        <v>26563</v>
      </c>
      <c r="G7845">
        <v>221</v>
      </c>
      <c r="H7845">
        <v>3.5</v>
      </c>
      <c r="I7845" t="s">
        <v>26570</v>
      </c>
      <c r="J7845">
        <v>3</v>
      </c>
      <c r="K7845" t="s">
        <v>26571</v>
      </c>
      <c r="L7845" t="s">
        <v>26572</v>
      </c>
    </row>
    <row r="7846" spans="1:22" x14ac:dyDescent="0.3">
      <c r="A7846" t="s">
        <v>26561</v>
      </c>
      <c r="B7846" t="s">
        <v>26562</v>
      </c>
      <c r="C7846" t="s">
        <v>14</v>
      </c>
      <c r="D7846">
        <v>40.043423437599998</v>
      </c>
      <c r="E7846">
        <v>-74.989514846600002</v>
      </c>
      <c r="F7846" t="s">
        <v>26563</v>
      </c>
      <c r="G7846">
        <v>221</v>
      </c>
      <c r="H7846">
        <v>3.5</v>
      </c>
      <c r="I7846" t="s">
        <v>26573</v>
      </c>
      <c r="J7846">
        <v>1</v>
      </c>
      <c r="L7846" t="s">
        <v>26574</v>
      </c>
    </row>
    <row r="7847" spans="1:22" x14ac:dyDescent="0.3">
      <c r="A7847" t="s">
        <v>26561</v>
      </c>
      <c r="B7847" t="s">
        <v>26562</v>
      </c>
      <c r="C7847" t="s">
        <v>14</v>
      </c>
      <c r="D7847">
        <v>40.043423437599998</v>
      </c>
      <c r="E7847">
        <v>-74.989514846600002</v>
      </c>
      <c r="F7847" t="s">
        <v>26563</v>
      </c>
      <c r="G7847">
        <v>221</v>
      </c>
      <c r="H7847">
        <v>3.5</v>
      </c>
      <c r="I7847" t="s">
        <v>26575</v>
      </c>
      <c r="J7847">
        <v>3</v>
      </c>
      <c r="L7847" t="s">
        <v>24566</v>
      </c>
    </row>
    <row r="7848" spans="1:22" x14ac:dyDescent="0.3">
      <c r="A7848" t="s">
        <v>26561</v>
      </c>
      <c r="B7848" t="s">
        <v>26562</v>
      </c>
      <c r="C7848" t="s">
        <v>14</v>
      </c>
      <c r="D7848">
        <v>40.043423437599998</v>
      </c>
      <c r="E7848">
        <v>-74.989514846600002</v>
      </c>
      <c r="F7848" t="s">
        <v>26563</v>
      </c>
      <c r="G7848">
        <v>221</v>
      </c>
      <c r="H7848">
        <v>3.5</v>
      </c>
      <c r="I7848" t="s">
        <v>26576</v>
      </c>
      <c r="J7848">
        <v>3</v>
      </c>
      <c r="K7848" t="s">
        <v>26577</v>
      </c>
      <c r="L7848" t="s">
        <v>9003</v>
      </c>
    </row>
    <row r="7849" spans="1:22" x14ac:dyDescent="0.3">
      <c r="A7849" t="s">
        <v>26561</v>
      </c>
      <c r="B7849" t="s">
        <v>26562</v>
      </c>
      <c r="C7849" t="s">
        <v>14</v>
      </c>
      <c r="D7849">
        <v>40.043423437599998</v>
      </c>
      <c r="E7849">
        <v>-74.989514846600002</v>
      </c>
      <c r="F7849" t="s">
        <v>26563</v>
      </c>
      <c r="G7849">
        <v>221</v>
      </c>
      <c r="H7849">
        <v>3.5</v>
      </c>
      <c r="I7849" t="s">
        <v>26578</v>
      </c>
      <c r="J7849">
        <v>1</v>
      </c>
      <c r="K7849" t="s">
        <v>26579</v>
      </c>
      <c r="L7849" t="s">
        <v>26580</v>
      </c>
    </row>
    <row r="7850" spans="1:22" x14ac:dyDescent="0.3">
      <c r="A7850" t="s">
        <v>26561</v>
      </c>
      <c r="B7850" t="s">
        <v>26562</v>
      </c>
      <c r="C7850" t="s">
        <v>14</v>
      </c>
      <c r="D7850">
        <v>40.043423437599998</v>
      </c>
      <c r="E7850">
        <v>-74.989514846600002</v>
      </c>
      <c r="F7850" t="s">
        <v>26563</v>
      </c>
      <c r="G7850">
        <v>221</v>
      </c>
      <c r="H7850">
        <v>3.5</v>
      </c>
      <c r="I7850" t="s">
        <v>26581</v>
      </c>
      <c r="J7850">
        <v>4</v>
      </c>
      <c r="L7850" t="s">
        <v>26582</v>
      </c>
    </row>
    <row r="7851" spans="1:22" x14ac:dyDescent="0.3">
      <c r="A7851" t="s">
        <v>26561</v>
      </c>
      <c r="B7851" t="s">
        <v>26562</v>
      </c>
      <c r="C7851" t="s">
        <v>14</v>
      </c>
      <c r="D7851">
        <v>40.043423437599998</v>
      </c>
      <c r="E7851">
        <v>-74.989514846600002</v>
      </c>
      <c r="F7851" t="s">
        <v>26563</v>
      </c>
      <c r="G7851">
        <v>221</v>
      </c>
      <c r="H7851">
        <v>3.5</v>
      </c>
      <c r="I7851" t="s">
        <v>26583</v>
      </c>
      <c r="J7851">
        <v>3</v>
      </c>
      <c r="K7851" t="s">
        <v>26584</v>
      </c>
      <c r="L7851" t="s">
        <v>26585</v>
      </c>
    </row>
    <row r="7852" spans="1:22" x14ac:dyDescent="0.3">
      <c r="A7852" t="s">
        <v>26561</v>
      </c>
      <c r="B7852" t="s">
        <v>26562</v>
      </c>
      <c r="C7852" t="s">
        <v>14</v>
      </c>
      <c r="D7852">
        <v>40.043423437599998</v>
      </c>
      <c r="E7852">
        <v>-74.989514846600002</v>
      </c>
      <c r="F7852" t="s">
        <v>26563</v>
      </c>
      <c r="G7852">
        <v>221</v>
      </c>
      <c r="H7852">
        <v>3.5</v>
      </c>
      <c r="I7852" t="s">
        <v>26586</v>
      </c>
      <c r="J7852">
        <v>5</v>
      </c>
      <c r="K7852" t="s">
        <v>26587</v>
      </c>
      <c r="L7852" t="s">
        <v>26588</v>
      </c>
    </row>
    <row r="7853" spans="1:22" x14ac:dyDescent="0.3">
      <c r="A7853" t="s">
        <v>26589</v>
      </c>
      <c r="B7853" t="s">
        <v>26590</v>
      </c>
      <c r="C7853" t="s">
        <v>14</v>
      </c>
      <c r="D7853">
        <v>39.966700000000003</v>
      </c>
      <c r="E7853">
        <v>-75.139970000000005</v>
      </c>
      <c r="F7853" t="s">
        <v>26591</v>
      </c>
      <c r="G7853">
        <v>221</v>
      </c>
      <c r="H7853">
        <v>4</v>
      </c>
      <c r="I7853" t="s">
        <v>26592</v>
      </c>
      <c r="J7853">
        <v>4</v>
      </c>
      <c r="L7853" t="s">
        <v>12778</v>
      </c>
    </row>
    <row r="7854" spans="1:22" x14ac:dyDescent="0.3">
      <c r="A7854" t="s">
        <v>26589</v>
      </c>
      <c r="B7854" t="s">
        <v>26590</v>
      </c>
      <c r="C7854" t="s">
        <v>14</v>
      </c>
      <c r="D7854">
        <v>39.966700000000003</v>
      </c>
      <c r="E7854">
        <v>-75.139970000000005</v>
      </c>
      <c r="F7854" t="s">
        <v>26591</v>
      </c>
      <c r="G7854">
        <v>221</v>
      </c>
      <c r="H7854">
        <v>4</v>
      </c>
      <c r="I7854" t="s">
        <v>26593</v>
      </c>
      <c r="J7854">
        <v>5</v>
      </c>
      <c r="K7854" t="s">
        <v>26594</v>
      </c>
      <c r="L7854" t="s">
        <v>26595</v>
      </c>
    </row>
    <row r="7855" spans="1:22" x14ac:dyDescent="0.3">
      <c r="A7855" t="s">
        <v>26589</v>
      </c>
      <c r="B7855" t="s">
        <v>26590</v>
      </c>
      <c r="C7855" t="s">
        <v>14</v>
      </c>
      <c r="D7855">
        <v>39.966700000000003</v>
      </c>
      <c r="E7855">
        <v>-75.139970000000005</v>
      </c>
      <c r="F7855" t="s">
        <v>26591</v>
      </c>
      <c r="G7855">
        <v>221</v>
      </c>
      <c r="H7855">
        <v>4</v>
      </c>
      <c r="I7855" t="s">
        <v>26596</v>
      </c>
      <c r="J7855">
        <v>2</v>
      </c>
      <c r="K7855" t="s">
        <v>26597</v>
      </c>
      <c r="L7855" t="s">
        <v>26598</v>
      </c>
    </row>
    <row r="7856" spans="1:22" x14ac:dyDescent="0.3">
      <c r="A7856" t="s">
        <v>26589</v>
      </c>
      <c r="B7856" t="s">
        <v>26590</v>
      </c>
      <c r="C7856" t="s">
        <v>14</v>
      </c>
      <c r="D7856">
        <v>39.966700000000003</v>
      </c>
      <c r="E7856">
        <v>-75.139970000000005</v>
      </c>
      <c r="F7856" t="s">
        <v>26591</v>
      </c>
      <c r="G7856">
        <v>221</v>
      </c>
      <c r="H7856">
        <v>4</v>
      </c>
      <c r="I7856" t="s">
        <v>26599</v>
      </c>
      <c r="J7856">
        <v>5</v>
      </c>
      <c r="K7856" t="s">
        <v>26600</v>
      </c>
      <c r="L7856" t="s">
        <v>26601</v>
      </c>
    </row>
    <row r="7857" spans="1:12" x14ac:dyDescent="0.3">
      <c r="A7857" t="s">
        <v>26589</v>
      </c>
      <c r="B7857" t="s">
        <v>26590</v>
      </c>
      <c r="C7857" t="s">
        <v>14</v>
      </c>
      <c r="D7857">
        <v>39.966700000000003</v>
      </c>
      <c r="E7857">
        <v>-75.139970000000005</v>
      </c>
      <c r="F7857" t="s">
        <v>26591</v>
      </c>
      <c r="G7857">
        <v>221</v>
      </c>
      <c r="H7857">
        <v>4</v>
      </c>
      <c r="I7857" t="s">
        <v>26602</v>
      </c>
      <c r="J7857">
        <v>3</v>
      </c>
      <c r="K7857" t="s">
        <v>26603</v>
      </c>
      <c r="L7857" t="s">
        <v>6856</v>
      </c>
    </row>
    <row r="7858" spans="1:12" x14ac:dyDescent="0.3">
      <c r="A7858" t="s">
        <v>26589</v>
      </c>
      <c r="B7858" t="s">
        <v>26590</v>
      </c>
      <c r="C7858" t="s">
        <v>14</v>
      </c>
      <c r="D7858">
        <v>39.966700000000003</v>
      </c>
      <c r="E7858">
        <v>-75.139970000000005</v>
      </c>
      <c r="F7858" t="s">
        <v>26591</v>
      </c>
      <c r="G7858">
        <v>221</v>
      </c>
      <c r="H7858">
        <v>4</v>
      </c>
      <c r="I7858" t="s">
        <v>26604</v>
      </c>
      <c r="J7858">
        <v>5</v>
      </c>
      <c r="L7858" t="s">
        <v>26605</v>
      </c>
    </row>
    <row r="7859" spans="1:12" x14ac:dyDescent="0.3">
      <c r="A7859" t="s">
        <v>26589</v>
      </c>
      <c r="B7859" t="s">
        <v>26590</v>
      </c>
      <c r="C7859" t="s">
        <v>14</v>
      </c>
      <c r="D7859">
        <v>39.966700000000003</v>
      </c>
      <c r="E7859">
        <v>-75.139970000000005</v>
      </c>
      <c r="F7859" t="s">
        <v>26591</v>
      </c>
      <c r="G7859">
        <v>221</v>
      </c>
      <c r="H7859">
        <v>4</v>
      </c>
      <c r="I7859" t="s">
        <v>26606</v>
      </c>
      <c r="J7859">
        <v>5</v>
      </c>
      <c r="K7859" t="s">
        <v>26607</v>
      </c>
      <c r="L7859" t="s">
        <v>26608</v>
      </c>
    </row>
    <row r="7860" spans="1:12" x14ac:dyDescent="0.3">
      <c r="A7860" t="s">
        <v>26589</v>
      </c>
      <c r="B7860" t="s">
        <v>26590</v>
      </c>
      <c r="C7860" t="s">
        <v>14</v>
      </c>
      <c r="D7860">
        <v>39.966700000000003</v>
      </c>
      <c r="E7860">
        <v>-75.139970000000005</v>
      </c>
      <c r="F7860" t="s">
        <v>26591</v>
      </c>
      <c r="G7860">
        <v>221</v>
      </c>
      <c r="H7860">
        <v>4</v>
      </c>
      <c r="I7860" t="s">
        <v>26609</v>
      </c>
      <c r="J7860">
        <v>4</v>
      </c>
      <c r="L7860" t="s">
        <v>26610</v>
      </c>
    </row>
    <row r="7861" spans="1:12" x14ac:dyDescent="0.3">
      <c r="A7861" t="s">
        <v>26589</v>
      </c>
      <c r="B7861" t="s">
        <v>26590</v>
      </c>
      <c r="C7861" t="s">
        <v>14</v>
      </c>
      <c r="D7861">
        <v>39.966700000000003</v>
      </c>
      <c r="E7861">
        <v>-75.139970000000005</v>
      </c>
      <c r="F7861" t="s">
        <v>26591</v>
      </c>
      <c r="G7861">
        <v>221</v>
      </c>
      <c r="H7861">
        <v>4</v>
      </c>
      <c r="I7861" t="s">
        <v>26611</v>
      </c>
      <c r="J7861">
        <v>5</v>
      </c>
      <c r="K7861" t="s">
        <v>26612</v>
      </c>
      <c r="L7861" t="s">
        <v>26613</v>
      </c>
    </row>
    <row r="7862" spans="1:12" x14ac:dyDescent="0.3">
      <c r="A7862" t="s">
        <v>26589</v>
      </c>
      <c r="B7862" t="s">
        <v>26590</v>
      </c>
      <c r="C7862" t="s">
        <v>14</v>
      </c>
      <c r="D7862">
        <v>39.966700000000003</v>
      </c>
      <c r="E7862">
        <v>-75.139970000000005</v>
      </c>
      <c r="F7862" t="s">
        <v>26591</v>
      </c>
      <c r="G7862">
        <v>221</v>
      </c>
      <c r="H7862">
        <v>4</v>
      </c>
      <c r="I7862" t="s">
        <v>26614</v>
      </c>
      <c r="J7862">
        <v>5</v>
      </c>
      <c r="K7862" t="s">
        <v>26615</v>
      </c>
      <c r="L7862" t="s">
        <v>20712</v>
      </c>
    </row>
    <row r="7863" spans="1:12" x14ac:dyDescent="0.3">
      <c r="A7863" t="s">
        <v>26616</v>
      </c>
      <c r="B7863" t="s">
        <v>26617</v>
      </c>
      <c r="C7863" t="s">
        <v>14</v>
      </c>
      <c r="D7863">
        <v>39.948215599999997</v>
      </c>
      <c r="E7863">
        <v>-75.143697000000003</v>
      </c>
      <c r="F7863" t="s">
        <v>26618</v>
      </c>
      <c r="G7863">
        <v>221</v>
      </c>
      <c r="H7863">
        <v>4.5</v>
      </c>
      <c r="I7863" t="s">
        <v>26619</v>
      </c>
      <c r="J7863">
        <v>3</v>
      </c>
      <c r="K7863" t="s">
        <v>26620</v>
      </c>
      <c r="L7863" t="s">
        <v>26621</v>
      </c>
    </row>
    <row r="7864" spans="1:12" x14ac:dyDescent="0.3">
      <c r="A7864" t="s">
        <v>26616</v>
      </c>
      <c r="B7864" t="s">
        <v>26617</v>
      </c>
      <c r="C7864" t="s">
        <v>14</v>
      </c>
      <c r="D7864">
        <v>39.948215599999997</v>
      </c>
      <c r="E7864">
        <v>-75.143697000000003</v>
      </c>
      <c r="F7864" t="s">
        <v>26618</v>
      </c>
      <c r="G7864">
        <v>221</v>
      </c>
      <c r="H7864">
        <v>4.5</v>
      </c>
      <c r="I7864" t="s">
        <v>26622</v>
      </c>
      <c r="J7864">
        <v>5</v>
      </c>
      <c r="L7864" t="s">
        <v>26623</v>
      </c>
    </row>
    <row r="7865" spans="1:12" x14ac:dyDescent="0.3">
      <c r="A7865" t="s">
        <v>26616</v>
      </c>
      <c r="B7865" t="s">
        <v>26617</v>
      </c>
      <c r="C7865" t="s">
        <v>14</v>
      </c>
      <c r="D7865">
        <v>39.948215599999997</v>
      </c>
      <c r="E7865">
        <v>-75.143697000000003</v>
      </c>
      <c r="F7865" t="s">
        <v>26618</v>
      </c>
      <c r="G7865">
        <v>221</v>
      </c>
      <c r="H7865">
        <v>4.5</v>
      </c>
      <c r="I7865" t="s">
        <v>26624</v>
      </c>
      <c r="J7865">
        <v>4</v>
      </c>
      <c r="K7865" t="s">
        <v>26625</v>
      </c>
      <c r="L7865" t="s">
        <v>26626</v>
      </c>
    </row>
    <row r="7866" spans="1:12" x14ac:dyDescent="0.3">
      <c r="A7866" t="s">
        <v>26616</v>
      </c>
      <c r="B7866" t="s">
        <v>26617</v>
      </c>
      <c r="C7866" t="s">
        <v>14</v>
      </c>
      <c r="D7866">
        <v>39.948215599999997</v>
      </c>
      <c r="E7866">
        <v>-75.143697000000003</v>
      </c>
      <c r="F7866" t="s">
        <v>26618</v>
      </c>
      <c r="G7866">
        <v>221</v>
      </c>
      <c r="H7866">
        <v>4.5</v>
      </c>
      <c r="I7866" t="s">
        <v>26627</v>
      </c>
      <c r="J7866">
        <v>4</v>
      </c>
      <c r="K7866" t="s">
        <v>26628</v>
      </c>
      <c r="L7866" t="s">
        <v>26629</v>
      </c>
    </row>
    <row r="7867" spans="1:12" x14ac:dyDescent="0.3">
      <c r="A7867" t="s">
        <v>26616</v>
      </c>
      <c r="B7867" t="s">
        <v>26617</v>
      </c>
      <c r="C7867" t="s">
        <v>14</v>
      </c>
      <c r="D7867">
        <v>39.948215599999997</v>
      </c>
      <c r="E7867">
        <v>-75.143697000000003</v>
      </c>
      <c r="F7867" t="s">
        <v>26618</v>
      </c>
      <c r="G7867">
        <v>221</v>
      </c>
      <c r="H7867">
        <v>4.5</v>
      </c>
      <c r="I7867" t="s">
        <v>26630</v>
      </c>
      <c r="J7867">
        <v>4</v>
      </c>
      <c r="K7867" t="s">
        <v>26631</v>
      </c>
      <c r="L7867" t="s">
        <v>26632</v>
      </c>
    </row>
    <row r="7868" spans="1:12" x14ac:dyDescent="0.3">
      <c r="A7868" t="s">
        <v>26616</v>
      </c>
      <c r="B7868" t="s">
        <v>26617</v>
      </c>
      <c r="C7868" t="s">
        <v>14</v>
      </c>
      <c r="D7868">
        <v>39.948215599999997</v>
      </c>
      <c r="E7868">
        <v>-75.143697000000003</v>
      </c>
      <c r="F7868" t="s">
        <v>26618</v>
      </c>
      <c r="G7868">
        <v>221</v>
      </c>
      <c r="H7868">
        <v>4.5</v>
      </c>
      <c r="I7868" t="s">
        <v>26633</v>
      </c>
      <c r="J7868">
        <v>5</v>
      </c>
      <c r="K7868" t="s">
        <v>26634</v>
      </c>
      <c r="L7868" t="s">
        <v>26635</v>
      </c>
    </row>
    <row r="7869" spans="1:12" x14ac:dyDescent="0.3">
      <c r="A7869" t="s">
        <v>26616</v>
      </c>
      <c r="B7869" t="s">
        <v>26617</v>
      </c>
      <c r="C7869" t="s">
        <v>14</v>
      </c>
      <c r="D7869">
        <v>39.948215599999997</v>
      </c>
      <c r="E7869">
        <v>-75.143697000000003</v>
      </c>
      <c r="F7869" t="s">
        <v>26618</v>
      </c>
      <c r="G7869">
        <v>221</v>
      </c>
      <c r="H7869">
        <v>4.5</v>
      </c>
      <c r="I7869" t="s">
        <v>26636</v>
      </c>
      <c r="J7869">
        <v>5</v>
      </c>
      <c r="K7869" t="s">
        <v>26637</v>
      </c>
      <c r="L7869" t="s">
        <v>26638</v>
      </c>
    </row>
    <row r="7870" spans="1:12" x14ac:dyDescent="0.3">
      <c r="A7870" t="s">
        <v>26616</v>
      </c>
      <c r="B7870" t="s">
        <v>26617</v>
      </c>
      <c r="C7870" t="s">
        <v>14</v>
      </c>
      <c r="D7870">
        <v>39.948215599999997</v>
      </c>
      <c r="E7870">
        <v>-75.143697000000003</v>
      </c>
      <c r="F7870" t="s">
        <v>26618</v>
      </c>
      <c r="G7870">
        <v>221</v>
      </c>
      <c r="H7870">
        <v>4.5</v>
      </c>
      <c r="I7870" t="s">
        <v>26639</v>
      </c>
      <c r="J7870">
        <v>5</v>
      </c>
      <c r="L7870" t="s">
        <v>26640</v>
      </c>
    </row>
    <row r="7871" spans="1:12" x14ac:dyDescent="0.3">
      <c r="A7871" t="s">
        <v>26616</v>
      </c>
      <c r="B7871" t="s">
        <v>26617</v>
      </c>
      <c r="C7871" t="s">
        <v>14</v>
      </c>
      <c r="D7871">
        <v>39.948215599999997</v>
      </c>
      <c r="E7871">
        <v>-75.143697000000003</v>
      </c>
      <c r="F7871" t="s">
        <v>26618</v>
      </c>
      <c r="G7871">
        <v>221</v>
      </c>
      <c r="H7871">
        <v>4.5</v>
      </c>
      <c r="I7871" t="s">
        <v>26641</v>
      </c>
      <c r="J7871">
        <v>5</v>
      </c>
      <c r="L7871" t="s">
        <v>26642</v>
      </c>
    </row>
    <row r="7872" spans="1:12" x14ac:dyDescent="0.3">
      <c r="A7872" t="s">
        <v>26616</v>
      </c>
      <c r="B7872" t="s">
        <v>26617</v>
      </c>
      <c r="C7872" t="s">
        <v>14</v>
      </c>
      <c r="D7872">
        <v>39.948215599999997</v>
      </c>
      <c r="E7872">
        <v>-75.143697000000003</v>
      </c>
      <c r="F7872" t="s">
        <v>26618</v>
      </c>
      <c r="G7872">
        <v>221</v>
      </c>
      <c r="H7872">
        <v>4.5</v>
      </c>
      <c r="I7872" t="s">
        <v>26643</v>
      </c>
      <c r="J7872">
        <v>5</v>
      </c>
      <c r="K7872" t="s">
        <v>26644</v>
      </c>
      <c r="L7872" t="s">
        <v>26645</v>
      </c>
    </row>
    <row r="7873" spans="1:15" x14ac:dyDescent="0.3">
      <c r="A7873" t="s">
        <v>26646</v>
      </c>
      <c r="B7873" t="s">
        <v>26647</v>
      </c>
      <c r="C7873" t="s">
        <v>14</v>
      </c>
      <c r="D7873">
        <v>39.941965199999999</v>
      </c>
      <c r="E7873">
        <v>-75.151052399999998</v>
      </c>
      <c r="F7873" t="s">
        <v>26648</v>
      </c>
      <c r="G7873">
        <v>221</v>
      </c>
      <c r="H7873">
        <v>4</v>
      </c>
      <c r="I7873" t="s">
        <v>26649</v>
      </c>
      <c r="J7873">
        <v>3</v>
      </c>
      <c r="K7873" t="s">
        <v>26650</v>
      </c>
      <c r="L7873" t="s">
        <v>4122</v>
      </c>
    </row>
    <row r="7874" spans="1:15" x14ac:dyDescent="0.3">
      <c r="A7874" t="s">
        <v>26646</v>
      </c>
      <c r="B7874" t="s">
        <v>26647</v>
      </c>
      <c r="C7874" t="s">
        <v>14</v>
      </c>
      <c r="D7874">
        <v>39.941965199999999</v>
      </c>
      <c r="E7874">
        <v>-75.151052399999998</v>
      </c>
      <c r="F7874" t="s">
        <v>26648</v>
      </c>
      <c r="G7874">
        <v>221</v>
      </c>
      <c r="H7874">
        <v>4</v>
      </c>
      <c r="I7874" t="s">
        <v>26651</v>
      </c>
      <c r="J7874">
        <v>1</v>
      </c>
      <c r="K7874" t="s">
        <v>26652</v>
      </c>
      <c r="L7874" t="s">
        <v>26653</v>
      </c>
    </row>
    <row r="7875" spans="1:15" x14ac:dyDescent="0.3">
      <c r="A7875" t="s">
        <v>26646</v>
      </c>
      <c r="B7875" t="s">
        <v>26647</v>
      </c>
      <c r="C7875" t="s">
        <v>14</v>
      </c>
      <c r="D7875">
        <v>39.941965199999999</v>
      </c>
      <c r="E7875">
        <v>-75.151052399999998</v>
      </c>
      <c r="F7875" t="s">
        <v>26648</v>
      </c>
      <c r="G7875">
        <v>221</v>
      </c>
      <c r="H7875">
        <v>4</v>
      </c>
      <c r="I7875" t="s">
        <v>26654</v>
      </c>
      <c r="J7875">
        <v>4</v>
      </c>
      <c r="K7875" t="s">
        <v>26655</v>
      </c>
      <c r="L7875" t="s">
        <v>7728</v>
      </c>
    </row>
    <row r="7876" spans="1:15" x14ac:dyDescent="0.3">
      <c r="A7876" t="s">
        <v>26646</v>
      </c>
      <c r="B7876" t="s">
        <v>26647</v>
      </c>
      <c r="C7876" t="s">
        <v>14</v>
      </c>
      <c r="D7876">
        <v>39.941965199999999</v>
      </c>
      <c r="E7876">
        <v>-75.151052399999998</v>
      </c>
      <c r="F7876" t="s">
        <v>26648</v>
      </c>
      <c r="G7876">
        <v>221</v>
      </c>
      <c r="H7876">
        <v>4</v>
      </c>
      <c r="I7876" t="s">
        <v>26656</v>
      </c>
      <c r="J7876">
        <v>3</v>
      </c>
      <c r="K7876" t="s">
        <v>26657</v>
      </c>
      <c r="L7876" t="s">
        <v>23766</v>
      </c>
    </row>
    <row r="7877" spans="1:15" x14ac:dyDescent="0.3">
      <c r="A7877" t="s">
        <v>26646</v>
      </c>
      <c r="B7877" t="s">
        <v>26647</v>
      </c>
      <c r="C7877" t="s">
        <v>14</v>
      </c>
      <c r="D7877">
        <v>39.941965199999999</v>
      </c>
      <c r="E7877">
        <v>-75.151052399999998</v>
      </c>
      <c r="F7877" t="s">
        <v>26648</v>
      </c>
      <c r="G7877">
        <v>221</v>
      </c>
      <c r="H7877">
        <v>4</v>
      </c>
      <c r="I7877" t="s">
        <v>26658</v>
      </c>
      <c r="J7877">
        <v>4</v>
      </c>
      <c r="L7877" t="s">
        <v>26659</v>
      </c>
    </row>
    <row r="7878" spans="1:15" x14ac:dyDescent="0.3">
      <c r="A7878" t="s">
        <v>26646</v>
      </c>
      <c r="B7878" t="s">
        <v>26647</v>
      </c>
      <c r="C7878" t="s">
        <v>14</v>
      </c>
      <c r="D7878">
        <v>39.941965199999999</v>
      </c>
      <c r="E7878">
        <v>-75.151052399999998</v>
      </c>
      <c r="F7878" t="s">
        <v>26648</v>
      </c>
      <c r="G7878">
        <v>221</v>
      </c>
      <c r="H7878">
        <v>4</v>
      </c>
      <c r="I7878" t="s">
        <v>26660</v>
      </c>
      <c r="J7878">
        <v>4</v>
      </c>
      <c r="K7878" t="s">
        <v>26661</v>
      </c>
      <c r="L7878" t="s">
        <v>10536</v>
      </c>
    </row>
    <row r="7879" spans="1:15" x14ac:dyDescent="0.3">
      <c r="A7879" t="s">
        <v>26646</v>
      </c>
      <c r="B7879" t="s">
        <v>26647</v>
      </c>
      <c r="C7879" t="s">
        <v>14</v>
      </c>
      <c r="D7879">
        <v>39.941965199999999</v>
      </c>
      <c r="E7879">
        <v>-75.151052399999998</v>
      </c>
      <c r="F7879" t="s">
        <v>26648</v>
      </c>
      <c r="G7879">
        <v>221</v>
      </c>
      <c r="H7879">
        <v>4</v>
      </c>
      <c r="I7879" t="s">
        <v>26662</v>
      </c>
      <c r="J7879">
        <v>5</v>
      </c>
      <c r="K7879" t="s">
        <v>26663</v>
      </c>
      <c r="L7879" t="s">
        <v>19150</v>
      </c>
    </row>
    <row r="7880" spans="1:15" x14ac:dyDescent="0.3">
      <c r="A7880" t="s">
        <v>26646</v>
      </c>
      <c r="B7880" t="s">
        <v>26647</v>
      </c>
      <c r="C7880" t="s">
        <v>14</v>
      </c>
      <c r="D7880">
        <v>39.941965199999999</v>
      </c>
      <c r="E7880">
        <v>-75.151052399999998</v>
      </c>
      <c r="F7880" t="s">
        <v>26648</v>
      </c>
      <c r="G7880">
        <v>221</v>
      </c>
      <c r="H7880">
        <v>4</v>
      </c>
      <c r="I7880" t="s">
        <v>26664</v>
      </c>
      <c r="J7880">
        <v>4</v>
      </c>
      <c r="K7880" t="s">
        <v>26665</v>
      </c>
      <c r="L7880" t="s">
        <v>26666</v>
      </c>
    </row>
    <row r="7881" spans="1:15" x14ac:dyDescent="0.3">
      <c r="A7881" t="s">
        <v>26646</v>
      </c>
      <c r="B7881" t="s">
        <v>26647</v>
      </c>
      <c r="C7881" t="s">
        <v>14</v>
      </c>
      <c r="D7881">
        <v>39.941965199999999</v>
      </c>
      <c r="E7881">
        <v>-75.151052399999998</v>
      </c>
      <c r="F7881" t="s">
        <v>26648</v>
      </c>
      <c r="G7881">
        <v>221</v>
      </c>
      <c r="H7881">
        <v>4</v>
      </c>
      <c r="I7881" t="s">
        <v>26667</v>
      </c>
      <c r="J7881">
        <v>4</v>
      </c>
      <c r="L7881" t="s">
        <v>26668</v>
      </c>
    </row>
    <row r="7882" spans="1:15" x14ac:dyDescent="0.3">
      <c r="A7882" t="s">
        <v>26646</v>
      </c>
      <c r="B7882" t="s">
        <v>26647</v>
      </c>
      <c r="C7882" t="s">
        <v>14</v>
      </c>
      <c r="D7882">
        <v>39.941965199999999</v>
      </c>
      <c r="E7882">
        <v>-75.151052399999998</v>
      </c>
      <c r="F7882" t="s">
        <v>26648</v>
      </c>
      <c r="G7882">
        <v>221</v>
      </c>
      <c r="H7882">
        <v>4</v>
      </c>
      <c r="I7882" t="s">
        <v>26669</v>
      </c>
      <c r="J7882">
        <v>4</v>
      </c>
      <c r="L7882" t="e">
        <f>-cWBOFyS3I3SSTSiaix7Rg</f>
        <v>#NAME?</v>
      </c>
    </row>
    <row r="7883" spans="1:15" x14ac:dyDescent="0.3">
      <c r="A7883" t="s">
        <v>26670</v>
      </c>
      <c r="B7883" t="s">
        <v>26671</v>
      </c>
      <c r="C7883" t="s">
        <v>14</v>
      </c>
      <c r="D7883">
        <v>39.950197699999997</v>
      </c>
      <c r="E7883">
        <v>-75.166638599999999</v>
      </c>
      <c r="F7883" t="s">
        <v>26672</v>
      </c>
      <c r="G7883">
        <v>221</v>
      </c>
      <c r="H7883">
        <v>4</v>
      </c>
      <c r="I7883" t="s">
        <v>26673</v>
      </c>
      <c r="J7883">
        <v>5</v>
      </c>
      <c r="K7883" t="s">
        <v>26674</v>
      </c>
      <c r="L7883" t="s">
        <v>26675</v>
      </c>
      <c r="M7883" t="s">
        <v>26676</v>
      </c>
      <c r="N7883" t="s">
        <v>26677</v>
      </c>
      <c r="O7883" t="s">
        <v>26678</v>
      </c>
    </row>
    <row r="7884" spans="1:15" x14ac:dyDescent="0.3">
      <c r="A7884" t="s">
        <v>26670</v>
      </c>
      <c r="B7884" t="s">
        <v>26671</v>
      </c>
      <c r="C7884" t="s">
        <v>14</v>
      </c>
      <c r="D7884">
        <v>39.950197699999997</v>
      </c>
      <c r="E7884">
        <v>-75.166638599999999</v>
      </c>
      <c r="F7884" t="s">
        <v>26672</v>
      </c>
      <c r="G7884">
        <v>221</v>
      </c>
      <c r="H7884">
        <v>4</v>
      </c>
      <c r="I7884" t="s">
        <v>26679</v>
      </c>
      <c r="J7884">
        <v>5</v>
      </c>
      <c r="L7884" t="s">
        <v>26680</v>
      </c>
    </row>
    <row r="7885" spans="1:15" x14ac:dyDescent="0.3">
      <c r="A7885" t="s">
        <v>26670</v>
      </c>
      <c r="B7885" t="s">
        <v>26671</v>
      </c>
      <c r="C7885" t="s">
        <v>14</v>
      </c>
      <c r="D7885">
        <v>39.950197699999997</v>
      </c>
      <c r="E7885">
        <v>-75.166638599999999</v>
      </c>
      <c r="F7885" t="s">
        <v>26672</v>
      </c>
      <c r="G7885">
        <v>221</v>
      </c>
      <c r="H7885">
        <v>4</v>
      </c>
      <c r="I7885" t="s">
        <v>26681</v>
      </c>
      <c r="J7885">
        <v>5</v>
      </c>
      <c r="K7885" t="s">
        <v>26682</v>
      </c>
      <c r="L7885" t="s">
        <v>25117</v>
      </c>
    </row>
    <row r="7886" spans="1:15" x14ac:dyDescent="0.3">
      <c r="A7886" t="s">
        <v>26670</v>
      </c>
      <c r="B7886" t="s">
        <v>26671</v>
      </c>
      <c r="C7886" t="s">
        <v>14</v>
      </c>
      <c r="D7886">
        <v>39.950197699999997</v>
      </c>
      <c r="E7886">
        <v>-75.166638599999999</v>
      </c>
      <c r="F7886" t="s">
        <v>26672</v>
      </c>
      <c r="G7886">
        <v>221</v>
      </c>
      <c r="H7886">
        <v>4</v>
      </c>
      <c r="I7886" t="s">
        <v>26683</v>
      </c>
      <c r="J7886">
        <v>1</v>
      </c>
      <c r="L7886" t="s">
        <v>7278</v>
      </c>
    </row>
    <row r="7887" spans="1:15" x14ac:dyDescent="0.3">
      <c r="A7887" t="s">
        <v>26670</v>
      </c>
      <c r="B7887" t="s">
        <v>26671</v>
      </c>
      <c r="C7887" t="s">
        <v>14</v>
      </c>
      <c r="D7887">
        <v>39.950197699999997</v>
      </c>
      <c r="E7887">
        <v>-75.166638599999999</v>
      </c>
      <c r="F7887" t="s">
        <v>26672</v>
      </c>
      <c r="G7887">
        <v>221</v>
      </c>
      <c r="H7887">
        <v>4</v>
      </c>
      <c r="I7887" t="s">
        <v>26684</v>
      </c>
      <c r="J7887">
        <v>5</v>
      </c>
      <c r="L7887" t="s">
        <v>13342</v>
      </c>
    </row>
    <row r="7888" spans="1:15" x14ac:dyDescent="0.3">
      <c r="A7888" t="s">
        <v>26670</v>
      </c>
      <c r="B7888" t="s">
        <v>26671</v>
      </c>
      <c r="C7888" t="s">
        <v>14</v>
      </c>
      <c r="D7888">
        <v>39.950197699999997</v>
      </c>
      <c r="E7888">
        <v>-75.166638599999999</v>
      </c>
      <c r="F7888" t="s">
        <v>26672</v>
      </c>
      <c r="G7888">
        <v>221</v>
      </c>
      <c r="H7888">
        <v>4</v>
      </c>
      <c r="I7888" t="s">
        <v>26685</v>
      </c>
      <c r="J7888">
        <v>1</v>
      </c>
      <c r="K7888" t="s">
        <v>26686</v>
      </c>
      <c r="L7888" t="s">
        <v>26687</v>
      </c>
    </row>
    <row r="7889" spans="1:12" x14ac:dyDescent="0.3">
      <c r="A7889" t="s">
        <v>26670</v>
      </c>
      <c r="B7889" t="s">
        <v>26671</v>
      </c>
      <c r="C7889" t="s">
        <v>14</v>
      </c>
      <c r="D7889">
        <v>39.950197699999997</v>
      </c>
      <c r="E7889">
        <v>-75.166638599999999</v>
      </c>
      <c r="F7889" t="s">
        <v>26672</v>
      </c>
      <c r="G7889">
        <v>221</v>
      </c>
      <c r="H7889">
        <v>4</v>
      </c>
      <c r="I7889" t="s">
        <v>26688</v>
      </c>
      <c r="J7889">
        <v>3</v>
      </c>
      <c r="K7889" t="s">
        <v>26689</v>
      </c>
      <c r="L7889" t="s">
        <v>26690</v>
      </c>
    </row>
    <row r="7890" spans="1:12" x14ac:dyDescent="0.3">
      <c r="A7890" t="s">
        <v>26670</v>
      </c>
      <c r="B7890" t="s">
        <v>26671</v>
      </c>
      <c r="C7890" t="s">
        <v>14</v>
      </c>
      <c r="D7890">
        <v>39.950197699999997</v>
      </c>
      <c r="E7890">
        <v>-75.166638599999999</v>
      </c>
      <c r="F7890" t="s">
        <v>26672</v>
      </c>
      <c r="G7890">
        <v>221</v>
      </c>
      <c r="H7890">
        <v>4</v>
      </c>
      <c r="I7890" t="s">
        <v>26691</v>
      </c>
      <c r="J7890">
        <v>3</v>
      </c>
      <c r="K7890" t="s">
        <v>26692</v>
      </c>
      <c r="L7890" t="s">
        <v>26693</v>
      </c>
    </row>
    <row r="7891" spans="1:12" x14ac:dyDescent="0.3">
      <c r="A7891" t="s">
        <v>26670</v>
      </c>
      <c r="B7891" t="s">
        <v>26671</v>
      </c>
      <c r="C7891" t="s">
        <v>14</v>
      </c>
      <c r="D7891">
        <v>39.950197699999997</v>
      </c>
      <c r="E7891">
        <v>-75.166638599999999</v>
      </c>
      <c r="F7891" t="s">
        <v>26672</v>
      </c>
      <c r="G7891">
        <v>221</v>
      </c>
      <c r="H7891">
        <v>4</v>
      </c>
      <c r="I7891" t="s">
        <v>26694</v>
      </c>
      <c r="J7891">
        <v>3</v>
      </c>
      <c r="K7891" t="s">
        <v>26695</v>
      </c>
      <c r="L7891" t="s">
        <v>26696</v>
      </c>
    </row>
    <row r="7892" spans="1:12" x14ac:dyDescent="0.3">
      <c r="A7892" t="s">
        <v>26670</v>
      </c>
      <c r="B7892" t="s">
        <v>26671</v>
      </c>
      <c r="C7892" t="s">
        <v>14</v>
      </c>
      <c r="D7892">
        <v>39.950197699999997</v>
      </c>
      <c r="E7892">
        <v>-75.166638599999999</v>
      </c>
      <c r="F7892" t="s">
        <v>26672</v>
      </c>
      <c r="G7892">
        <v>221</v>
      </c>
      <c r="H7892">
        <v>4</v>
      </c>
      <c r="I7892" t="s">
        <v>26697</v>
      </c>
      <c r="J7892">
        <v>5</v>
      </c>
      <c r="K7892" t="s">
        <v>26698</v>
      </c>
      <c r="L7892" t="s">
        <v>26699</v>
      </c>
    </row>
    <row r="7893" spans="1:12" x14ac:dyDescent="0.3">
      <c r="A7893" t="s">
        <v>26700</v>
      </c>
      <c r="B7893" t="s">
        <v>26701</v>
      </c>
      <c r="C7893" t="s">
        <v>14</v>
      </c>
      <c r="D7893">
        <v>40.053906900000001</v>
      </c>
      <c r="E7893">
        <v>-75.1942308</v>
      </c>
      <c r="F7893" t="s">
        <v>26702</v>
      </c>
      <c r="G7893">
        <v>220</v>
      </c>
      <c r="H7893">
        <v>3.5</v>
      </c>
      <c r="I7893" t="s">
        <v>26703</v>
      </c>
      <c r="J7893">
        <v>2</v>
      </c>
      <c r="K7893" t="s">
        <v>26704</v>
      </c>
      <c r="L7893" t="s">
        <v>23855</v>
      </c>
    </row>
    <row r="7894" spans="1:12" x14ac:dyDescent="0.3">
      <c r="A7894" t="s">
        <v>26700</v>
      </c>
      <c r="B7894" t="s">
        <v>26701</v>
      </c>
      <c r="C7894" t="s">
        <v>14</v>
      </c>
      <c r="D7894">
        <v>40.053906900000001</v>
      </c>
      <c r="E7894">
        <v>-75.1942308</v>
      </c>
      <c r="F7894" t="s">
        <v>26702</v>
      </c>
      <c r="G7894">
        <v>220</v>
      </c>
      <c r="H7894">
        <v>3.5</v>
      </c>
      <c r="I7894" t="s">
        <v>26705</v>
      </c>
      <c r="J7894">
        <v>4</v>
      </c>
      <c r="K7894" t="s">
        <v>26706</v>
      </c>
      <c r="L7894" t="s">
        <v>26707</v>
      </c>
    </row>
    <row r="7895" spans="1:12" x14ac:dyDescent="0.3">
      <c r="A7895" t="s">
        <v>26700</v>
      </c>
      <c r="B7895" t="s">
        <v>26701</v>
      </c>
      <c r="C7895" t="s">
        <v>14</v>
      </c>
      <c r="D7895">
        <v>40.053906900000001</v>
      </c>
      <c r="E7895">
        <v>-75.1942308</v>
      </c>
      <c r="F7895" t="s">
        <v>26702</v>
      </c>
      <c r="G7895">
        <v>220</v>
      </c>
      <c r="H7895">
        <v>3.5</v>
      </c>
      <c r="I7895" t="s">
        <v>26708</v>
      </c>
      <c r="J7895">
        <v>2</v>
      </c>
      <c r="K7895" t="s">
        <v>26709</v>
      </c>
      <c r="L7895" t="s">
        <v>26710</v>
      </c>
    </row>
    <row r="7896" spans="1:12" x14ac:dyDescent="0.3">
      <c r="A7896" t="s">
        <v>26700</v>
      </c>
      <c r="B7896" t="s">
        <v>26701</v>
      </c>
      <c r="C7896" t="s">
        <v>14</v>
      </c>
      <c r="D7896">
        <v>40.053906900000001</v>
      </c>
      <c r="E7896">
        <v>-75.1942308</v>
      </c>
      <c r="F7896" t="s">
        <v>26702</v>
      </c>
      <c r="G7896">
        <v>220</v>
      </c>
      <c r="H7896">
        <v>3.5</v>
      </c>
      <c r="I7896" t="s">
        <v>26711</v>
      </c>
      <c r="J7896">
        <v>5</v>
      </c>
      <c r="K7896" t="s">
        <v>26712</v>
      </c>
      <c r="L7896" t="s">
        <v>26713</v>
      </c>
    </row>
    <row r="7897" spans="1:12" x14ac:dyDescent="0.3">
      <c r="A7897" t="s">
        <v>26700</v>
      </c>
      <c r="B7897" t="s">
        <v>26701</v>
      </c>
      <c r="C7897" t="s">
        <v>14</v>
      </c>
      <c r="D7897">
        <v>40.053906900000001</v>
      </c>
      <c r="E7897">
        <v>-75.1942308</v>
      </c>
      <c r="F7897" t="s">
        <v>26702</v>
      </c>
      <c r="G7897">
        <v>220</v>
      </c>
      <c r="H7897">
        <v>3.5</v>
      </c>
      <c r="I7897" t="s">
        <v>26714</v>
      </c>
      <c r="J7897">
        <v>3</v>
      </c>
      <c r="K7897" t="s">
        <v>26715</v>
      </c>
      <c r="L7897" t="s">
        <v>26716</v>
      </c>
    </row>
    <row r="7898" spans="1:12" x14ac:dyDescent="0.3">
      <c r="A7898" t="s">
        <v>26700</v>
      </c>
      <c r="B7898" t="s">
        <v>26701</v>
      </c>
      <c r="C7898" t="s">
        <v>14</v>
      </c>
      <c r="D7898">
        <v>40.053906900000001</v>
      </c>
      <c r="E7898">
        <v>-75.1942308</v>
      </c>
      <c r="F7898" t="s">
        <v>26702</v>
      </c>
      <c r="G7898">
        <v>220</v>
      </c>
      <c r="H7898">
        <v>3.5</v>
      </c>
      <c r="I7898" t="s">
        <v>26717</v>
      </c>
      <c r="J7898">
        <v>2</v>
      </c>
      <c r="K7898" t="s">
        <v>26718</v>
      </c>
      <c r="L7898" t="s">
        <v>13328</v>
      </c>
    </row>
    <row r="7899" spans="1:12" x14ac:dyDescent="0.3">
      <c r="A7899" t="s">
        <v>26700</v>
      </c>
      <c r="B7899" t="s">
        <v>26701</v>
      </c>
      <c r="C7899" t="s">
        <v>14</v>
      </c>
      <c r="D7899">
        <v>40.053906900000001</v>
      </c>
      <c r="E7899">
        <v>-75.1942308</v>
      </c>
      <c r="F7899" t="s">
        <v>26702</v>
      </c>
      <c r="G7899">
        <v>220</v>
      </c>
      <c r="H7899">
        <v>3.5</v>
      </c>
      <c r="I7899" t="s">
        <v>26719</v>
      </c>
      <c r="J7899">
        <v>5</v>
      </c>
      <c r="K7899" t="s">
        <v>26720</v>
      </c>
      <c r="L7899" t="s">
        <v>26721</v>
      </c>
    </row>
    <row r="7900" spans="1:12" x14ac:dyDescent="0.3">
      <c r="A7900" t="s">
        <v>26700</v>
      </c>
      <c r="B7900" t="s">
        <v>26701</v>
      </c>
      <c r="C7900" t="s">
        <v>14</v>
      </c>
      <c r="D7900">
        <v>40.053906900000001</v>
      </c>
      <c r="E7900">
        <v>-75.1942308</v>
      </c>
      <c r="F7900" t="s">
        <v>26702</v>
      </c>
      <c r="G7900">
        <v>220</v>
      </c>
      <c r="H7900">
        <v>3.5</v>
      </c>
      <c r="I7900" t="s">
        <v>26722</v>
      </c>
      <c r="J7900">
        <v>4</v>
      </c>
      <c r="K7900" t="s">
        <v>26723</v>
      </c>
      <c r="L7900" t="s">
        <v>26724</v>
      </c>
    </row>
    <row r="7901" spans="1:12" x14ac:dyDescent="0.3">
      <c r="A7901" t="s">
        <v>26700</v>
      </c>
      <c r="B7901" t="s">
        <v>26701</v>
      </c>
      <c r="C7901" t="s">
        <v>14</v>
      </c>
      <c r="D7901">
        <v>40.053906900000001</v>
      </c>
      <c r="E7901">
        <v>-75.1942308</v>
      </c>
      <c r="F7901" t="s">
        <v>26702</v>
      </c>
      <c r="G7901">
        <v>220</v>
      </c>
      <c r="H7901">
        <v>3.5</v>
      </c>
      <c r="I7901" t="s">
        <v>26725</v>
      </c>
      <c r="J7901">
        <v>3</v>
      </c>
      <c r="K7901" t="s">
        <v>26726</v>
      </c>
      <c r="L7901" t="s">
        <v>26727</v>
      </c>
    </row>
    <row r="7902" spans="1:12" x14ac:dyDescent="0.3">
      <c r="A7902" t="s">
        <v>26700</v>
      </c>
      <c r="B7902" t="s">
        <v>26701</v>
      </c>
      <c r="C7902" t="s">
        <v>14</v>
      </c>
      <c r="D7902">
        <v>40.053906900000001</v>
      </c>
      <c r="E7902">
        <v>-75.1942308</v>
      </c>
      <c r="F7902" t="s">
        <v>26702</v>
      </c>
      <c r="G7902">
        <v>220</v>
      </c>
      <c r="H7902">
        <v>3.5</v>
      </c>
      <c r="I7902" t="s">
        <v>26728</v>
      </c>
      <c r="J7902">
        <v>2</v>
      </c>
      <c r="K7902" t="s">
        <v>26729</v>
      </c>
      <c r="L7902" t="s">
        <v>13766</v>
      </c>
    </row>
    <row r="7903" spans="1:12" x14ac:dyDescent="0.3">
      <c r="A7903" t="s">
        <v>26730</v>
      </c>
      <c r="B7903" t="s">
        <v>26731</v>
      </c>
      <c r="C7903" t="s">
        <v>14</v>
      </c>
      <c r="D7903">
        <v>39.949105740900002</v>
      </c>
      <c r="E7903">
        <v>-75.142402109800003</v>
      </c>
      <c r="F7903" t="s">
        <v>26732</v>
      </c>
      <c r="G7903">
        <v>220</v>
      </c>
      <c r="H7903">
        <v>4</v>
      </c>
      <c r="I7903" t="s">
        <v>26733</v>
      </c>
      <c r="J7903">
        <v>5</v>
      </c>
      <c r="K7903" t="s">
        <v>26734</v>
      </c>
      <c r="L7903" t="s">
        <v>26735</v>
      </c>
    </row>
    <row r="7904" spans="1:12" x14ac:dyDescent="0.3">
      <c r="A7904" t="s">
        <v>26730</v>
      </c>
      <c r="B7904" t="s">
        <v>26731</v>
      </c>
      <c r="C7904" t="s">
        <v>14</v>
      </c>
      <c r="D7904">
        <v>39.949105740900002</v>
      </c>
      <c r="E7904">
        <v>-75.142402109800003</v>
      </c>
      <c r="F7904" t="s">
        <v>26732</v>
      </c>
      <c r="G7904">
        <v>220</v>
      </c>
      <c r="H7904">
        <v>4</v>
      </c>
      <c r="I7904" t="s">
        <v>26736</v>
      </c>
      <c r="J7904">
        <v>4</v>
      </c>
      <c r="K7904" t="s">
        <v>26737</v>
      </c>
      <c r="L7904" t="s">
        <v>11852</v>
      </c>
    </row>
    <row r="7905" spans="1:19" x14ac:dyDescent="0.3">
      <c r="A7905" t="s">
        <v>26730</v>
      </c>
      <c r="B7905" t="s">
        <v>26731</v>
      </c>
      <c r="C7905" t="s">
        <v>14</v>
      </c>
      <c r="D7905">
        <v>39.949105740900002</v>
      </c>
      <c r="E7905">
        <v>-75.142402109800003</v>
      </c>
      <c r="F7905" t="s">
        <v>26732</v>
      </c>
      <c r="G7905">
        <v>220</v>
      </c>
      <c r="H7905">
        <v>4</v>
      </c>
      <c r="I7905" t="s">
        <v>26738</v>
      </c>
      <c r="J7905">
        <v>5</v>
      </c>
      <c r="K7905" t="s">
        <v>26739</v>
      </c>
      <c r="L7905" t="s">
        <v>26740</v>
      </c>
    </row>
    <row r="7906" spans="1:19" x14ac:dyDescent="0.3">
      <c r="A7906" t="s">
        <v>26730</v>
      </c>
      <c r="B7906" t="s">
        <v>26731</v>
      </c>
      <c r="C7906" t="s">
        <v>14</v>
      </c>
      <c r="D7906">
        <v>39.949105740900002</v>
      </c>
      <c r="E7906">
        <v>-75.142402109800003</v>
      </c>
      <c r="F7906" t="s">
        <v>26732</v>
      </c>
      <c r="G7906">
        <v>220</v>
      </c>
      <c r="H7906">
        <v>4</v>
      </c>
      <c r="I7906" t="s">
        <v>26741</v>
      </c>
      <c r="J7906">
        <v>4</v>
      </c>
      <c r="K7906" t="s">
        <v>26742</v>
      </c>
      <c r="L7906" t="s">
        <v>26743</v>
      </c>
    </row>
    <row r="7907" spans="1:19" x14ac:dyDescent="0.3">
      <c r="A7907" t="s">
        <v>26730</v>
      </c>
      <c r="B7907" t="s">
        <v>26731</v>
      </c>
      <c r="C7907" t="s">
        <v>14</v>
      </c>
      <c r="D7907">
        <v>39.949105740900002</v>
      </c>
      <c r="E7907">
        <v>-75.142402109800003</v>
      </c>
      <c r="F7907" t="s">
        <v>26732</v>
      </c>
      <c r="G7907">
        <v>220</v>
      </c>
      <c r="H7907">
        <v>4</v>
      </c>
      <c r="I7907" t="s">
        <v>26744</v>
      </c>
      <c r="J7907">
        <v>5</v>
      </c>
      <c r="K7907" t="s">
        <v>26745</v>
      </c>
      <c r="L7907" t="s">
        <v>26746</v>
      </c>
    </row>
    <row r="7908" spans="1:19" x14ac:dyDescent="0.3">
      <c r="A7908" t="s">
        <v>26730</v>
      </c>
      <c r="B7908" t="s">
        <v>26731</v>
      </c>
      <c r="C7908" t="s">
        <v>14</v>
      </c>
      <c r="D7908">
        <v>39.949105740900002</v>
      </c>
      <c r="E7908">
        <v>-75.142402109800003</v>
      </c>
      <c r="F7908" t="s">
        <v>26732</v>
      </c>
      <c r="G7908">
        <v>220</v>
      </c>
      <c r="H7908">
        <v>4</v>
      </c>
      <c r="I7908" t="s">
        <v>26747</v>
      </c>
      <c r="J7908">
        <v>4</v>
      </c>
      <c r="K7908" t="s">
        <v>26748</v>
      </c>
      <c r="L7908" t="s">
        <v>26749</v>
      </c>
    </row>
    <row r="7909" spans="1:19" x14ac:dyDescent="0.3">
      <c r="A7909" t="s">
        <v>26730</v>
      </c>
      <c r="B7909" t="s">
        <v>26731</v>
      </c>
      <c r="C7909" t="s">
        <v>14</v>
      </c>
      <c r="D7909">
        <v>39.949105740900002</v>
      </c>
      <c r="E7909">
        <v>-75.142402109800003</v>
      </c>
      <c r="F7909" t="s">
        <v>26732</v>
      </c>
      <c r="G7909">
        <v>220</v>
      </c>
      <c r="H7909">
        <v>4</v>
      </c>
      <c r="I7909" t="s">
        <v>26750</v>
      </c>
      <c r="J7909">
        <v>3</v>
      </c>
      <c r="K7909" t="s">
        <v>26751</v>
      </c>
      <c r="L7909" t="s">
        <v>26752</v>
      </c>
    </row>
    <row r="7910" spans="1:19" x14ac:dyDescent="0.3">
      <c r="A7910" t="s">
        <v>26730</v>
      </c>
      <c r="B7910" t="s">
        <v>26731</v>
      </c>
      <c r="C7910" t="s">
        <v>14</v>
      </c>
      <c r="D7910">
        <v>39.949105740900002</v>
      </c>
      <c r="E7910">
        <v>-75.142402109800003</v>
      </c>
      <c r="F7910" t="s">
        <v>26732</v>
      </c>
      <c r="G7910">
        <v>220</v>
      </c>
      <c r="H7910">
        <v>4</v>
      </c>
      <c r="I7910" t="s">
        <v>26753</v>
      </c>
      <c r="J7910">
        <v>4</v>
      </c>
      <c r="K7910" t="s">
        <v>26754</v>
      </c>
      <c r="L7910" t="s">
        <v>26755</v>
      </c>
      <c r="M7910" t="s">
        <v>26756</v>
      </c>
      <c r="N7910" t="s">
        <v>26757</v>
      </c>
      <c r="O7910" t="s">
        <v>26758</v>
      </c>
      <c r="P7910" t="s">
        <v>980</v>
      </c>
    </row>
    <row r="7911" spans="1:19" x14ac:dyDescent="0.3">
      <c r="A7911" t="s">
        <v>26730</v>
      </c>
      <c r="B7911" t="s">
        <v>26731</v>
      </c>
      <c r="C7911" t="s">
        <v>14</v>
      </c>
      <c r="D7911">
        <v>39.949105740900002</v>
      </c>
      <c r="E7911">
        <v>-75.142402109800003</v>
      </c>
      <c r="F7911" t="s">
        <v>26732</v>
      </c>
      <c r="G7911">
        <v>220</v>
      </c>
      <c r="H7911">
        <v>4</v>
      </c>
      <c r="I7911" t="s">
        <v>26759</v>
      </c>
      <c r="J7911">
        <v>3</v>
      </c>
      <c r="K7911" t="s">
        <v>26760</v>
      </c>
      <c r="L7911" t="s">
        <v>5140</v>
      </c>
    </row>
    <row r="7912" spans="1:19" x14ac:dyDescent="0.3">
      <c r="A7912" t="s">
        <v>26730</v>
      </c>
      <c r="B7912" t="s">
        <v>26731</v>
      </c>
      <c r="C7912" t="s">
        <v>14</v>
      </c>
      <c r="D7912">
        <v>39.949105740900002</v>
      </c>
      <c r="E7912">
        <v>-75.142402109800003</v>
      </c>
      <c r="F7912" t="s">
        <v>26732</v>
      </c>
      <c r="G7912">
        <v>220</v>
      </c>
      <c r="H7912">
        <v>4</v>
      </c>
      <c r="I7912" t="s">
        <v>26761</v>
      </c>
      <c r="J7912">
        <v>5</v>
      </c>
      <c r="K7912" t="s">
        <v>26762</v>
      </c>
      <c r="L7912" t="s">
        <v>26763</v>
      </c>
      <c r="M7912" t="s">
        <v>26764</v>
      </c>
      <c r="N7912" t="s">
        <v>26765</v>
      </c>
      <c r="O7912" t="s">
        <v>26766</v>
      </c>
      <c r="P7912" t="s">
        <v>26767</v>
      </c>
    </row>
    <row r="7913" spans="1:19" x14ac:dyDescent="0.3">
      <c r="A7913" t="s">
        <v>26768</v>
      </c>
      <c r="B7913" t="s">
        <v>26769</v>
      </c>
      <c r="C7913" t="s">
        <v>14</v>
      </c>
      <c r="D7913">
        <v>39.937635999999998</v>
      </c>
      <c r="E7913">
        <v>-75.1580824734</v>
      </c>
      <c r="F7913" t="s">
        <v>26770</v>
      </c>
      <c r="G7913">
        <v>219</v>
      </c>
      <c r="H7913">
        <v>5</v>
      </c>
      <c r="I7913" t="s">
        <v>26771</v>
      </c>
      <c r="J7913">
        <v>5</v>
      </c>
      <c r="K7913" t="s">
        <v>26772</v>
      </c>
      <c r="L7913" t="s">
        <v>26773</v>
      </c>
    </row>
    <row r="7914" spans="1:19" x14ac:dyDescent="0.3">
      <c r="A7914" t="s">
        <v>26768</v>
      </c>
      <c r="B7914" t="s">
        <v>26769</v>
      </c>
      <c r="C7914" t="s">
        <v>14</v>
      </c>
      <c r="D7914">
        <v>39.937635999999998</v>
      </c>
      <c r="E7914">
        <v>-75.1580824734</v>
      </c>
      <c r="F7914" t="s">
        <v>26770</v>
      </c>
      <c r="G7914">
        <v>219</v>
      </c>
      <c r="H7914">
        <v>5</v>
      </c>
      <c r="I7914" t="s">
        <v>26774</v>
      </c>
      <c r="J7914">
        <v>5</v>
      </c>
      <c r="K7914" t="s">
        <v>26775</v>
      </c>
      <c r="L7914" t="s">
        <v>26776</v>
      </c>
    </row>
    <row r="7915" spans="1:19" x14ac:dyDescent="0.3">
      <c r="A7915" t="s">
        <v>26768</v>
      </c>
      <c r="B7915" t="s">
        <v>26769</v>
      </c>
      <c r="C7915" t="s">
        <v>14</v>
      </c>
      <c r="D7915">
        <v>39.937635999999998</v>
      </c>
      <c r="E7915">
        <v>-75.1580824734</v>
      </c>
      <c r="F7915" t="s">
        <v>26770</v>
      </c>
      <c r="G7915">
        <v>219</v>
      </c>
      <c r="H7915">
        <v>5</v>
      </c>
      <c r="I7915" t="s">
        <v>26777</v>
      </c>
      <c r="J7915">
        <v>5</v>
      </c>
      <c r="K7915" t="s">
        <v>26778</v>
      </c>
      <c r="L7915" t="s">
        <v>3056</v>
      </c>
    </row>
    <row r="7916" spans="1:19" x14ac:dyDescent="0.3">
      <c r="A7916" t="s">
        <v>26768</v>
      </c>
      <c r="B7916" t="s">
        <v>26769</v>
      </c>
      <c r="C7916" t="s">
        <v>14</v>
      </c>
      <c r="D7916">
        <v>39.937635999999998</v>
      </c>
      <c r="E7916">
        <v>-75.1580824734</v>
      </c>
      <c r="F7916" t="s">
        <v>26770</v>
      </c>
      <c r="G7916">
        <v>219</v>
      </c>
      <c r="H7916">
        <v>5</v>
      </c>
      <c r="I7916" t="s">
        <v>26779</v>
      </c>
      <c r="J7916">
        <v>5</v>
      </c>
      <c r="K7916" t="s">
        <v>26780</v>
      </c>
      <c r="L7916" t="s">
        <v>5598</v>
      </c>
    </row>
    <row r="7917" spans="1:19" x14ac:dyDescent="0.3">
      <c r="A7917" t="s">
        <v>26768</v>
      </c>
      <c r="B7917" t="s">
        <v>26769</v>
      </c>
      <c r="C7917" t="s">
        <v>14</v>
      </c>
      <c r="D7917">
        <v>39.937635999999998</v>
      </c>
      <c r="E7917">
        <v>-75.1580824734</v>
      </c>
      <c r="F7917" t="s">
        <v>26770</v>
      </c>
      <c r="G7917">
        <v>219</v>
      </c>
      <c r="H7917">
        <v>5</v>
      </c>
      <c r="I7917" t="s">
        <v>26781</v>
      </c>
      <c r="J7917">
        <v>5</v>
      </c>
      <c r="K7917" t="s">
        <v>26782</v>
      </c>
      <c r="L7917" t="s">
        <v>26783</v>
      </c>
      <c r="M7917" t="s">
        <v>26784</v>
      </c>
      <c r="N7917" t="s">
        <v>26785</v>
      </c>
      <c r="O7917" t="s">
        <v>26786</v>
      </c>
      <c r="P7917" t="s">
        <v>26787</v>
      </c>
      <c r="Q7917" t="s">
        <v>26788</v>
      </c>
      <c r="R7917" t="s">
        <v>26789</v>
      </c>
      <c r="S7917" t="s">
        <v>6361</v>
      </c>
    </row>
    <row r="7918" spans="1:19" x14ac:dyDescent="0.3">
      <c r="A7918" t="s">
        <v>26768</v>
      </c>
      <c r="B7918" t="s">
        <v>26769</v>
      </c>
      <c r="C7918" t="s">
        <v>14</v>
      </c>
      <c r="D7918">
        <v>39.937635999999998</v>
      </c>
      <c r="E7918">
        <v>-75.1580824734</v>
      </c>
      <c r="F7918" t="s">
        <v>26770</v>
      </c>
      <c r="G7918">
        <v>219</v>
      </c>
      <c r="H7918">
        <v>5</v>
      </c>
      <c r="I7918" t="s">
        <v>26790</v>
      </c>
      <c r="J7918">
        <v>5</v>
      </c>
      <c r="K7918" t="s">
        <v>26791</v>
      </c>
      <c r="L7918" t="s">
        <v>26792</v>
      </c>
    </row>
    <row r="7919" spans="1:19" x14ac:dyDescent="0.3">
      <c r="A7919" t="s">
        <v>26768</v>
      </c>
      <c r="B7919" t="s">
        <v>26769</v>
      </c>
      <c r="C7919" t="s">
        <v>14</v>
      </c>
      <c r="D7919">
        <v>39.937635999999998</v>
      </c>
      <c r="E7919">
        <v>-75.1580824734</v>
      </c>
      <c r="F7919" t="s">
        <v>26770</v>
      </c>
      <c r="G7919">
        <v>219</v>
      </c>
      <c r="H7919">
        <v>5</v>
      </c>
      <c r="I7919" t="s">
        <v>26793</v>
      </c>
      <c r="J7919">
        <v>5</v>
      </c>
      <c r="K7919" t="s">
        <v>26794</v>
      </c>
      <c r="L7919" t="s">
        <v>13128</v>
      </c>
    </row>
    <row r="7920" spans="1:19" x14ac:dyDescent="0.3">
      <c r="A7920" t="s">
        <v>26768</v>
      </c>
      <c r="B7920" t="s">
        <v>26769</v>
      </c>
      <c r="C7920" t="s">
        <v>14</v>
      </c>
      <c r="D7920">
        <v>39.937635999999998</v>
      </c>
      <c r="E7920">
        <v>-75.1580824734</v>
      </c>
      <c r="F7920" t="s">
        <v>26770</v>
      </c>
      <c r="G7920">
        <v>219</v>
      </c>
      <c r="H7920">
        <v>5</v>
      </c>
      <c r="I7920" t="s">
        <v>26795</v>
      </c>
      <c r="J7920">
        <v>5</v>
      </c>
      <c r="K7920" t="s">
        <v>26796</v>
      </c>
      <c r="L7920" t="s">
        <v>15614</v>
      </c>
    </row>
    <row r="7921" spans="1:38" x14ac:dyDescent="0.3">
      <c r="A7921" t="s">
        <v>26768</v>
      </c>
      <c r="B7921" t="s">
        <v>26769</v>
      </c>
      <c r="C7921" t="s">
        <v>14</v>
      </c>
      <c r="D7921">
        <v>39.937635999999998</v>
      </c>
      <c r="E7921">
        <v>-75.1580824734</v>
      </c>
      <c r="F7921" t="s">
        <v>26770</v>
      </c>
      <c r="G7921">
        <v>219</v>
      </c>
      <c r="H7921">
        <v>5</v>
      </c>
      <c r="I7921" t="s">
        <v>26797</v>
      </c>
      <c r="J7921">
        <v>5</v>
      </c>
      <c r="K7921" t="s">
        <v>26798</v>
      </c>
      <c r="L7921" t="s">
        <v>6854</v>
      </c>
    </row>
    <row r="7922" spans="1:38" x14ac:dyDescent="0.3">
      <c r="A7922" t="s">
        <v>26768</v>
      </c>
      <c r="B7922" t="s">
        <v>26769</v>
      </c>
      <c r="C7922" t="s">
        <v>14</v>
      </c>
      <c r="D7922">
        <v>39.937635999999998</v>
      </c>
      <c r="E7922">
        <v>-75.1580824734</v>
      </c>
      <c r="F7922" t="s">
        <v>26770</v>
      </c>
      <c r="G7922">
        <v>219</v>
      </c>
      <c r="H7922">
        <v>5</v>
      </c>
      <c r="I7922" t="s">
        <v>26799</v>
      </c>
      <c r="J7922">
        <v>5</v>
      </c>
      <c r="K7922" t="s">
        <v>26800</v>
      </c>
      <c r="L7922" t="s">
        <v>26801</v>
      </c>
    </row>
    <row r="7923" spans="1:38" x14ac:dyDescent="0.3">
      <c r="A7923" t="s">
        <v>26802</v>
      </c>
      <c r="B7923" t="s">
        <v>26803</v>
      </c>
      <c r="C7923" t="s">
        <v>14</v>
      </c>
      <c r="D7923">
        <v>39.946689300000003</v>
      </c>
      <c r="E7923">
        <v>-75.163977700000004</v>
      </c>
      <c r="F7923" t="s">
        <v>26804</v>
      </c>
      <c r="G7923">
        <v>219</v>
      </c>
      <c r="H7923">
        <v>4</v>
      </c>
      <c r="I7923" t="s">
        <v>26805</v>
      </c>
      <c r="J7923">
        <v>5</v>
      </c>
      <c r="L7923" t="s">
        <v>26806</v>
      </c>
    </row>
    <row r="7924" spans="1:38" x14ac:dyDescent="0.3">
      <c r="A7924" t="s">
        <v>26802</v>
      </c>
      <c r="B7924" t="s">
        <v>26803</v>
      </c>
      <c r="C7924" t="s">
        <v>14</v>
      </c>
      <c r="D7924">
        <v>39.946689300000003</v>
      </c>
      <c r="E7924">
        <v>-75.163977700000004</v>
      </c>
      <c r="F7924" t="s">
        <v>26804</v>
      </c>
      <c r="G7924">
        <v>219</v>
      </c>
      <c r="H7924">
        <v>4</v>
      </c>
      <c r="I7924" t="s">
        <v>26807</v>
      </c>
      <c r="J7924">
        <v>4</v>
      </c>
      <c r="K7924" t="s">
        <v>26808</v>
      </c>
      <c r="L7924" t="s">
        <v>10254</v>
      </c>
    </row>
    <row r="7925" spans="1:38" x14ac:dyDescent="0.3">
      <c r="A7925" t="s">
        <v>26802</v>
      </c>
      <c r="B7925" t="s">
        <v>26803</v>
      </c>
      <c r="C7925" t="s">
        <v>14</v>
      </c>
      <c r="D7925">
        <v>39.946689300000003</v>
      </c>
      <c r="E7925">
        <v>-75.163977700000004</v>
      </c>
      <c r="F7925" t="s">
        <v>26804</v>
      </c>
      <c r="G7925">
        <v>219</v>
      </c>
      <c r="H7925">
        <v>4</v>
      </c>
      <c r="I7925" t="s">
        <v>26809</v>
      </c>
      <c r="J7925">
        <v>1</v>
      </c>
      <c r="K7925" t="s">
        <v>26810</v>
      </c>
      <c r="L7925" t="s">
        <v>11493</v>
      </c>
    </row>
    <row r="7926" spans="1:38" x14ac:dyDescent="0.3">
      <c r="A7926" t="s">
        <v>26802</v>
      </c>
      <c r="B7926" t="s">
        <v>26803</v>
      </c>
      <c r="C7926" t="s">
        <v>14</v>
      </c>
      <c r="D7926">
        <v>39.946689300000003</v>
      </c>
      <c r="E7926">
        <v>-75.163977700000004</v>
      </c>
      <c r="F7926" t="s">
        <v>26804</v>
      </c>
      <c r="G7926">
        <v>219</v>
      </c>
      <c r="H7926">
        <v>4</v>
      </c>
      <c r="I7926" t="s">
        <v>26811</v>
      </c>
      <c r="J7926">
        <v>5</v>
      </c>
      <c r="L7926" t="s">
        <v>26812</v>
      </c>
    </row>
    <row r="7927" spans="1:38" x14ac:dyDescent="0.3">
      <c r="A7927" t="s">
        <v>26802</v>
      </c>
      <c r="B7927" t="s">
        <v>26803</v>
      </c>
      <c r="C7927" t="s">
        <v>14</v>
      </c>
      <c r="D7927">
        <v>39.946689300000003</v>
      </c>
      <c r="E7927">
        <v>-75.163977700000004</v>
      </c>
      <c r="F7927" t="s">
        <v>26804</v>
      </c>
      <c r="G7927">
        <v>219</v>
      </c>
      <c r="H7927">
        <v>4</v>
      </c>
      <c r="I7927" t="s">
        <v>26813</v>
      </c>
      <c r="J7927">
        <v>4</v>
      </c>
      <c r="K7927" t="s">
        <v>26814</v>
      </c>
      <c r="L7927" t="s">
        <v>26815</v>
      </c>
    </row>
    <row r="7928" spans="1:38" x14ac:dyDescent="0.3">
      <c r="A7928" t="s">
        <v>26802</v>
      </c>
      <c r="B7928" t="s">
        <v>26803</v>
      </c>
      <c r="C7928" t="s">
        <v>14</v>
      </c>
      <c r="D7928">
        <v>39.946689300000003</v>
      </c>
      <c r="E7928">
        <v>-75.163977700000004</v>
      </c>
      <c r="F7928" t="s">
        <v>26804</v>
      </c>
      <c r="G7928">
        <v>219</v>
      </c>
      <c r="H7928">
        <v>4</v>
      </c>
      <c r="I7928" t="s">
        <v>26816</v>
      </c>
      <c r="J7928">
        <v>3</v>
      </c>
      <c r="K7928" t="s">
        <v>26817</v>
      </c>
      <c r="L7928" t="s">
        <v>16912</v>
      </c>
    </row>
    <row r="7929" spans="1:38" x14ac:dyDescent="0.3">
      <c r="A7929" t="s">
        <v>26802</v>
      </c>
      <c r="B7929" t="s">
        <v>26803</v>
      </c>
      <c r="C7929" t="s">
        <v>14</v>
      </c>
      <c r="D7929">
        <v>39.946689300000003</v>
      </c>
      <c r="E7929">
        <v>-75.163977700000004</v>
      </c>
      <c r="F7929" t="s">
        <v>26804</v>
      </c>
      <c r="G7929">
        <v>219</v>
      </c>
      <c r="H7929">
        <v>4</v>
      </c>
      <c r="I7929" t="s">
        <v>26818</v>
      </c>
      <c r="J7929">
        <v>3</v>
      </c>
      <c r="K7929" t="s">
        <v>26819</v>
      </c>
      <c r="L7929" t="s">
        <v>26820</v>
      </c>
      <c r="M7929" t="s">
        <v>26821</v>
      </c>
      <c r="N7929" t="s">
        <v>26822</v>
      </c>
      <c r="O7929" t="s">
        <v>26823</v>
      </c>
      <c r="P7929" t="s">
        <v>11382</v>
      </c>
    </row>
    <row r="7930" spans="1:38" x14ac:dyDescent="0.3">
      <c r="A7930" t="s">
        <v>26802</v>
      </c>
      <c r="B7930" t="s">
        <v>26803</v>
      </c>
      <c r="C7930" t="s">
        <v>14</v>
      </c>
      <c r="D7930">
        <v>39.946689300000003</v>
      </c>
      <c r="E7930">
        <v>-75.163977700000004</v>
      </c>
      <c r="F7930" t="s">
        <v>26804</v>
      </c>
      <c r="G7930">
        <v>219</v>
      </c>
      <c r="H7930">
        <v>4</v>
      </c>
      <c r="I7930" t="s">
        <v>26824</v>
      </c>
      <c r="J7930">
        <v>4</v>
      </c>
      <c r="K7930" t="s">
        <v>26825</v>
      </c>
      <c r="L7930" t="s">
        <v>11890</v>
      </c>
    </row>
    <row r="7931" spans="1:38" x14ac:dyDescent="0.3">
      <c r="A7931" t="s">
        <v>26802</v>
      </c>
      <c r="B7931" t="s">
        <v>26803</v>
      </c>
      <c r="C7931" t="s">
        <v>14</v>
      </c>
      <c r="D7931">
        <v>39.946689300000003</v>
      </c>
      <c r="E7931">
        <v>-75.163977700000004</v>
      </c>
      <c r="F7931" t="s">
        <v>26804</v>
      </c>
      <c r="G7931">
        <v>219</v>
      </c>
      <c r="H7931">
        <v>4</v>
      </c>
      <c r="I7931" t="s">
        <v>26826</v>
      </c>
      <c r="J7931">
        <v>5</v>
      </c>
      <c r="K7931" t="s">
        <v>26827</v>
      </c>
      <c r="L7931" t="s">
        <v>26828</v>
      </c>
    </row>
    <row r="7932" spans="1:38" x14ac:dyDescent="0.3">
      <c r="A7932" t="s">
        <v>26802</v>
      </c>
      <c r="B7932" t="s">
        <v>26803</v>
      </c>
      <c r="C7932" t="s">
        <v>14</v>
      </c>
      <c r="D7932">
        <v>39.946689300000003</v>
      </c>
      <c r="E7932">
        <v>-75.163977700000004</v>
      </c>
      <c r="F7932" t="s">
        <v>26804</v>
      </c>
      <c r="G7932">
        <v>219</v>
      </c>
      <c r="H7932">
        <v>4</v>
      </c>
      <c r="I7932" t="s">
        <v>26829</v>
      </c>
      <c r="J7932">
        <v>5</v>
      </c>
      <c r="K7932" t="s">
        <v>26830</v>
      </c>
      <c r="L7932" t="s">
        <v>26831</v>
      </c>
    </row>
    <row r="7933" spans="1:38" x14ac:dyDescent="0.3">
      <c r="A7933" t="s">
        <v>26832</v>
      </c>
      <c r="B7933" t="s">
        <v>26833</v>
      </c>
      <c r="C7933" t="s">
        <v>14</v>
      </c>
      <c r="D7933">
        <v>39.929738</v>
      </c>
      <c r="E7933">
        <v>-75.163396300000002</v>
      </c>
      <c r="F7933" t="s">
        <v>26834</v>
      </c>
      <c r="G7933">
        <v>219</v>
      </c>
      <c r="H7933">
        <v>4</v>
      </c>
      <c r="I7933" t="s">
        <v>26835</v>
      </c>
      <c r="J7933">
        <v>4</v>
      </c>
      <c r="K7933" t="s">
        <v>26836</v>
      </c>
      <c r="L7933" t="s">
        <v>26837</v>
      </c>
    </row>
    <row r="7934" spans="1:38" x14ac:dyDescent="0.3">
      <c r="A7934" t="s">
        <v>26832</v>
      </c>
      <c r="B7934" t="s">
        <v>26833</v>
      </c>
      <c r="C7934" t="s">
        <v>14</v>
      </c>
      <c r="D7934">
        <v>39.929738</v>
      </c>
      <c r="E7934">
        <v>-75.163396300000002</v>
      </c>
      <c r="F7934" t="s">
        <v>26834</v>
      </c>
      <c r="G7934">
        <v>219</v>
      </c>
      <c r="H7934">
        <v>4</v>
      </c>
      <c r="I7934" t="s">
        <v>26838</v>
      </c>
      <c r="J7934">
        <v>5</v>
      </c>
      <c r="K7934" t="s">
        <v>26839</v>
      </c>
      <c r="L7934" t="s">
        <v>26840</v>
      </c>
      <c r="M7934" t="s">
        <v>26841</v>
      </c>
      <c r="N7934" t="s">
        <v>26842</v>
      </c>
      <c r="O7934" t="s">
        <v>26843</v>
      </c>
      <c r="P7934" t="s">
        <v>26844</v>
      </c>
      <c r="Q7934" t="s">
        <v>26845</v>
      </c>
      <c r="R7934" t="s">
        <v>26846</v>
      </c>
      <c r="S7934" t="s">
        <v>26847</v>
      </c>
      <c r="T7934" t="s">
        <v>26848</v>
      </c>
      <c r="U7934" t="s">
        <v>26849</v>
      </c>
      <c r="V7934" t="s">
        <v>26850</v>
      </c>
      <c r="W7934" t="s">
        <v>26851</v>
      </c>
      <c r="X7934" t="s">
        <v>26852</v>
      </c>
      <c r="Y7934" t="s">
        <v>26853</v>
      </c>
      <c r="Z7934" t="s">
        <v>26854</v>
      </c>
      <c r="AA7934" t="s">
        <v>26855</v>
      </c>
      <c r="AB7934" t="s">
        <v>26856</v>
      </c>
      <c r="AC7934" t="s">
        <v>26857</v>
      </c>
      <c r="AD7934" t="s">
        <v>26858</v>
      </c>
      <c r="AE7934" t="s">
        <v>26859</v>
      </c>
      <c r="AF7934" t="s">
        <v>26860</v>
      </c>
      <c r="AG7934" t="s">
        <v>26861</v>
      </c>
      <c r="AH7934" t="s">
        <v>26862</v>
      </c>
      <c r="AI7934" t="s">
        <v>26863</v>
      </c>
      <c r="AJ7934" t="s">
        <v>26864</v>
      </c>
      <c r="AK7934" t="s">
        <v>26865</v>
      </c>
      <c r="AL7934" t="s">
        <v>26866</v>
      </c>
    </row>
    <row r="7935" spans="1:38" x14ac:dyDescent="0.3">
      <c r="A7935" t="s">
        <v>26832</v>
      </c>
      <c r="B7935" t="s">
        <v>26833</v>
      </c>
      <c r="C7935" t="s">
        <v>14</v>
      </c>
      <c r="D7935">
        <v>39.929738</v>
      </c>
      <c r="E7935">
        <v>-75.163396300000002</v>
      </c>
      <c r="F7935" t="s">
        <v>26834</v>
      </c>
      <c r="G7935">
        <v>219</v>
      </c>
      <c r="H7935">
        <v>4</v>
      </c>
      <c r="I7935" t="s">
        <v>26867</v>
      </c>
      <c r="J7935">
        <v>2</v>
      </c>
      <c r="L7935" t="s">
        <v>5411</v>
      </c>
    </row>
    <row r="7936" spans="1:38" x14ac:dyDescent="0.3">
      <c r="A7936" t="s">
        <v>26832</v>
      </c>
      <c r="B7936" t="s">
        <v>26833</v>
      </c>
      <c r="C7936" t="s">
        <v>14</v>
      </c>
      <c r="D7936">
        <v>39.929738</v>
      </c>
      <c r="E7936">
        <v>-75.163396300000002</v>
      </c>
      <c r="F7936" t="s">
        <v>26834</v>
      </c>
      <c r="G7936">
        <v>219</v>
      </c>
      <c r="H7936">
        <v>4</v>
      </c>
      <c r="I7936" t="s">
        <v>26868</v>
      </c>
      <c r="J7936">
        <v>5</v>
      </c>
      <c r="K7936" t="s">
        <v>26869</v>
      </c>
      <c r="L7936" t="s">
        <v>26870</v>
      </c>
      <c r="M7936" t="s">
        <v>26871</v>
      </c>
      <c r="N7936" t="s">
        <v>26872</v>
      </c>
      <c r="O7936" t="s">
        <v>26873</v>
      </c>
      <c r="P7936" t="s">
        <v>26874</v>
      </c>
      <c r="Q7936" t="s">
        <v>26875</v>
      </c>
      <c r="R7936" t="s">
        <v>26876</v>
      </c>
      <c r="S7936" t="s">
        <v>26877</v>
      </c>
    </row>
    <row r="7937" spans="1:12" x14ac:dyDescent="0.3">
      <c r="A7937" t="s">
        <v>26832</v>
      </c>
      <c r="B7937" t="s">
        <v>26833</v>
      </c>
      <c r="C7937" t="s">
        <v>14</v>
      </c>
      <c r="D7937">
        <v>39.929738</v>
      </c>
      <c r="E7937">
        <v>-75.163396300000002</v>
      </c>
      <c r="F7937" t="s">
        <v>26834</v>
      </c>
      <c r="G7937">
        <v>219</v>
      </c>
      <c r="H7937">
        <v>4</v>
      </c>
      <c r="I7937" t="s">
        <v>26878</v>
      </c>
      <c r="J7937">
        <v>2</v>
      </c>
      <c r="K7937" t="s">
        <v>26879</v>
      </c>
      <c r="L7937" t="s">
        <v>26880</v>
      </c>
    </row>
    <row r="7938" spans="1:12" x14ac:dyDescent="0.3">
      <c r="A7938" t="s">
        <v>26832</v>
      </c>
      <c r="B7938" t="s">
        <v>26833</v>
      </c>
      <c r="C7938" t="s">
        <v>14</v>
      </c>
      <c r="D7938">
        <v>39.929738</v>
      </c>
      <c r="E7938">
        <v>-75.163396300000002</v>
      </c>
      <c r="F7938" t="s">
        <v>26834</v>
      </c>
      <c r="G7938">
        <v>219</v>
      </c>
      <c r="H7938">
        <v>4</v>
      </c>
      <c r="I7938" t="s">
        <v>26881</v>
      </c>
      <c r="J7938">
        <v>4</v>
      </c>
      <c r="L7938" t="s">
        <v>26882</v>
      </c>
    </row>
    <row r="7939" spans="1:12" x14ac:dyDescent="0.3">
      <c r="A7939" t="s">
        <v>26832</v>
      </c>
      <c r="B7939" t="s">
        <v>26833</v>
      </c>
      <c r="C7939" t="s">
        <v>14</v>
      </c>
      <c r="D7939">
        <v>39.929738</v>
      </c>
      <c r="E7939">
        <v>-75.163396300000002</v>
      </c>
      <c r="F7939" t="s">
        <v>26834</v>
      </c>
      <c r="G7939">
        <v>219</v>
      </c>
      <c r="H7939">
        <v>4</v>
      </c>
      <c r="I7939" t="s">
        <v>26883</v>
      </c>
      <c r="J7939">
        <v>4</v>
      </c>
      <c r="K7939" t="s">
        <v>26884</v>
      </c>
      <c r="L7939" t="s">
        <v>26885</v>
      </c>
    </row>
    <row r="7940" spans="1:12" x14ac:dyDescent="0.3">
      <c r="A7940" t="s">
        <v>26832</v>
      </c>
      <c r="B7940" t="s">
        <v>26833</v>
      </c>
      <c r="C7940" t="s">
        <v>14</v>
      </c>
      <c r="D7940">
        <v>39.929738</v>
      </c>
      <c r="E7940">
        <v>-75.163396300000002</v>
      </c>
      <c r="F7940" t="s">
        <v>26834</v>
      </c>
      <c r="G7940">
        <v>219</v>
      </c>
      <c r="H7940">
        <v>4</v>
      </c>
      <c r="I7940" t="s">
        <v>26886</v>
      </c>
      <c r="J7940">
        <v>4</v>
      </c>
      <c r="K7940" t="s">
        <v>26887</v>
      </c>
      <c r="L7940" t="e">
        <f>-qvGATv6LBELWruF24z3-A</f>
        <v>#NAME?</v>
      </c>
    </row>
    <row r="7941" spans="1:12" x14ac:dyDescent="0.3">
      <c r="A7941" t="s">
        <v>26832</v>
      </c>
      <c r="B7941" t="s">
        <v>26833</v>
      </c>
      <c r="C7941" t="s">
        <v>14</v>
      </c>
      <c r="D7941">
        <v>39.929738</v>
      </c>
      <c r="E7941">
        <v>-75.163396300000002</v>
      </c>
      <c r="F7941" t="s">
        <v>26834</v>
      </c>
      <c r="G7941">
        <v>219</v>
      </c>
      <c r="H7941">
        <v>4</v>
      </c>
      <c r="I7941" t="s">
        <v>26888</v>
      </c>
      <c r="J7941">
        <v>4</v>
      </c>
      <c r="K7941" t="s">
        <v>26889</v>
      </c>
      <c r="L7941" t="s">
        <v>26890</v>
      </c>
    </row>
    <row r="7942" spans="1:12" x14ac:dyDescent="0.3">
      <c r="A7942" t="s">
        <v>26832</v>
      </c>
      <c r="B7942" t="s">
        <v>26833</v>
      </c>
      <c r="C7942" t="s">
        <v>14</v>
      </c>
      <c r="D7942">
        <v>39.929738</v>
      </c>
      <c r="E7942">
        <v>-75.163396300000002</v>
      </c>
      <c r="F7942" t="s">
        <v>26834</v>
      </c>
      <c r="G7942">
        <v>219</v>
      </c>
      <c r="H7942">
        <v>4</v>
      </c>
      <c r="I7942" t="s">
        <v>26891</v>
      </c>
      <c r="J7942">
        <v>5</v>
      </c>
      <c r="L7942" t="e">
        <f>-Tg5YTEMbnYw3fQN99xKCQ</f>
        <v>#NAME?</v>
      </c>
    </row>
    <row r="7943" spans="1:12" x14ac:dyDescent="0.3">
      <c r="A7943" t="s">
        <v>26892</v>
      </c>
      <c r="B7943" t="s">
        <v>24965</v>
      </c>
      <c r="C7943" t="s">
        <v>14</v>
      </c>
      <c r="D7943">
        <v>39.955188800000002</v>
      </c>
      <c r="E7943">
        <v>-75.155621199999999</v>
      </c>
      <c r="F7943" t="s">
        <v>26893</v>
      </c>
      <c r="G7943">
        <v>218</v>
      </c>
      <c r="H7943">
        <v>3.5</v>
      </c>
      <c r="I7943" t="s">
        <v>26894</v>
      </c>
      <c r="J7943">
        <v>3</v>
      </c>
      <c r="K7943" t="s">
        <v>26895</v>
      </c>
      <c r="L7943" t="s">
        <v>26896</v>
      </c>
    </row>
    <row r="7944" spans="1:12" x14ac:dyDescent="0.3">
      <c r="A7944" t="s">
        <v>26892</v>
      </c>
      <c r="B7944" t="s">
        <v>24965</v>
      </c>
      <c r="C7944" t="s">
        <v>14</v>
      </c>
      <c r="D7944">
        <v>39.955188800000002</v>
      </c>
      <c r="E7944">
        <v>-75.155621199999999</v>
      </c>
      <c r="F7944" t="s">
        <v>26893</v>
      </c>
      <c r="G7944">
        <v>218</v>
      </c>
      <c r="H7944">
        <v>3.5</v>
      </c>
      <c r="I7944" t="s">
        <v>26897</v>
      </c>
      <c r="J7944">
        <v>5</v>
      </c>
      <c r="K7944" t="s">
        <v>26898</v>
      </c>
      <c r="L7944" t="s">
        <v>26899</v>
      </c>
    </row>
    <row r="7945" spans="1:12" x14ac:dyDescent="0.3">
      <c r="A7945" t="s">
        <v>26892</v>
      </c>
      <c r="B7945" t="s">
        <v>24965</v>
      </c>
      <c r="C7945" t="s">
        <v>14</v>
      </c>
      <c r="D7945">
        <v>39.955188800000002</v>
      </c>
      <c r="E7945">
        <v>-75.155621199999999</v>
      </c>
      <c r="F7945" t="s">
        <v>26893</v>
      </c>
      <c r="G7945">
        <v>218</v>
      </c>
      <c r="H7945">
        <v>3.5</v>
      </c>
      <c r="I7945" t="s">
        <v>26900</v>
      </c>
      <c r="J7945">
        <v>5</v>
      </c>
      <c r="K7945" t="s">
        <v>26901</v>
      </c>
      <c r="L7945" t="s">
        <v>19150</v>
      </c>
    </row>
    <row r="7946" spans="1:12" x14ac:dyDescent="0.3">
      <c r="A7946" t="s">
        <v>26892</v>
      </c>
      <c r="B7946" t="s">
        <v>24965</v>
      </c>
      <c r="C7946" t="s">
        <v>14</v>
      </c>
      <c r="D7946">
        <v>39.955188800000002</v>
      </c>
      <c r="E7946">
        <v>-75.155621199999999</v>
      </c>
      <c r="F7946" t="s">
        <v>26893</v>
      </c>
      <c r="G7946">
        <v>218</v>
      </c>
      <c r="H7946">
        <v>3.5</v>
      </c>
      <c r="I7946" t="s">
        <v>26902</v>
      </c>
      <c r="J7946">
        <v>5</v>
      </c>
      <c r="L7946" t="s">
        <v>11597</v>
      </c>
    </row>
    <row r="7947" spans="1:12" x14ac:dyDescent="0.3">
      <c r="A7947" t="s">
        <v>26892</v>
      </c>
      <c r="B7947" t="s">
        <v>24965</v>
      </c>
      <c r="C7947" t="s">
        <v>14</v>
      </c>
      <c r="D7947">
        <v>39.955188800000002</v>
      </c>
      <c r="E7947">
        <v>-75.155621199999999</v>
      </c>
      <c r="F7947" t="s">
        <v>26893</v>
      </c>
      <c r="G7947">
        <v>218</v>
      </c>
      <c r="H7947">
        <v>3.5</v>
      </c>
      <c r="I7947" t="s">
        <v>26903</v>
      </c>
      <c r="J7947">
        <v>1</v>
      </c>
      <c r="L7947" t="s">
        <v>26904</v>
      </c>
    </row>
    <row r="7948" spans="1:12" x14ac:dyDescent="0.3">
      <c r="A7948" t="s">
        <v>26892</v>
      </c>
      <c r="B7948" t="s">
        <v>24965</v>
      </c>
      <c r="C7948" t="s">
        <v>14</v>
      </c>
      <c r="D7948">
        <v>39.955188800000002</v>
      </c>
      <c r="E7948">
        <v>-75.155621199999999</v>
      </c>
      <c r="F7948" t="s">
        <v>26893</v>
      </c>
      <c r="G7948">
        <v>218</v>
      </c>
      <c r="H7948">
        <v>3.5</v>
      </c>
      <c r="I7948" t="s">
        <v>26905</v>
      </c>
      <c r="J7948">
        <v>4</v>
      </c>
      <c r="K7948" t="s">
        <v>26906</v>
      </c>
      <c r="L7948" t="s">
        <v>26907</v>
      </c>
    </row>
    <row r="7949" spans="1:12" x14ac:dyDescent="0.3">
      <c r="A7949" t="s">
        <v>26892</v>
      </c>
      <c r="B7949" t="s">
        <v>24965</v>
      </c>
      <c r="C7949" t="s">
        <v>14</v>
      </c>
      <c r="D7949">
        <v>39.955188800000002</v>
      </c>
      <c r="E7949">
        <v>-75.155621199999999</v>
      </c>
      <c r="F7949" t="s">
        <v>26893</v>
      </c>
      <c r="G7949">
        <v>218</v>
      </c>
      <c r="H7949">
        <v>3.5</v>
      </c>
      <c r="I7949" t="s">
        <v>26908</v>
      </c>
      <c r="J7949">
        <v>2</v>
      </c>
      <c r="L7949" t="s">
        <v>26909</v>
      </c>
    </row>
    <row r="7950" spans="1:12" x14ac:dyDescent="0.3">
      <c r="A7950" t="s">
        <v>26892</v>
      </c>
      <c r="B7950" t="s">
        <v>24965</v>
      </c>
      <c r="C7950" t="s">
        <v>14</v>
      </c>
      <c r="D7950">
        <v>39.955188800000002</v>
      </c>
      <c r="E7950">
        <v>-75.155621199999999</v>
      </c>
      <c r="F7950" t="s">
        <v>26893</v>
      </c>
      <c r="G7950">
        <v>218</v>
      </c>
      <c r="H7950">
        <v>3.5</v>
      </c>
      <c r="I7950" t="s">
        <v>26910</v>
      </c>
      <c r="J7950">
        <v>5</v>
      </c>
      <c r="L7950" t="s">
        <v>9496</v>
      </c>
    </row>
    <row r="7951" spans="1:12" x14ac:dyDescent="0.3">
      <c r="A7951" t="s">
        <v>26892</v>
      </c>
      <c r="B7951" t="s">
        <v>24965</v>
      </c>
      <c r="C7951" t="s">
        <v>14</v>
      </c>
      <c r="D7951">
        <v>39.955188800000002</v>
      </c>
      <c r="E7951">
        <v>-75.155621199999999</v>
      </c>
      <c r="F7951" t="s">
        <v>26893</v>
      </c>
      <c r="G7951">
        <v>218</v>
      </c>
      <c r="H7951">
        <v>3.5</v>
      </c>
      <c r="I7951" t="s">
        <v>26911</v>
      </c>
      <c r="J7951">
        <v>5</v>
      </c>
      <c r="K7951" t="s">
        <v>26912</v>
      </c>
      <c r="L7951" t="s">
        <v>26913</v>
      </c>
    </row>
    <row r="7952" spans="1:12" x14ac:dyDescent="0.3">
      <c r="A7952" t="s">
        <v>26892</v>
      </c>
      <c r="B7952" t="s">
        <v>24965</v>
      </c>
      <c r="C7952" t="s">
        <v>14</v>
      </c>
      <c r="D7952">
        <v>39.955188800000002</v>
      </c>
      <c r="E7952">
        <v>-75.155621199999999</v>
      </c>
      <c r="F7952" t="s">
        <v>26893</v>
      </c>
      <c r="G7952">
        <v>218</v>
      </c>
      <c r="H7952">
        <v>3.5</v>
      </c>
      <c r="I7952" t="s">
        <v>26914</v>
      </c>
      <c r="J7952">
        <v>4</v>
      </c>
      <c r="L7952" t="s">
        <v>26915</v>
      </c>
    </row>
    <row r="7953" spans="1:13" x14ac:dyDescent="0.3">
      <c r="A7953" t="s">
        <v>26916</v>
      </c>
      <c r="B7953" t="s">
        <v>20970</v>
      </c>
      <c r="C7953" t="s">
        <v>14</v>
      </c>
      <c r="D7953">
        <v>39.952408400000003</v>
      </c>
      <c r="E7953">
        <v>-75.175569600000003</v>
      </c>
      <c r="F7953" t="s">
        <v>26917</v>
      </c>
      <c r="G7953">
        <v>218</v>
      </c>
      <c r="H7953">
        <v>3.5</v>
      </c>
      <c r="I7953" t="s">
        <v>26918</v>
      </c>
      <c r="J7953">
        <v>4</v>
      </c>
      <c r="K7953" t="s">
        <v>26919</v>
      </c>
      <c r="L7953" t="s">
        <v>26920</v>
      </c>
    </row>
    <row r="7954" spans="1:13" x14ac:dyDescent="0.3">
      <c r="A7954" t="s">
        <v>26916</v>
      </c>
      <c r="B7954" t="s">
        <v>20970</v>
      </c>
      <c r="C7954" t="s">
        <v>14</v>
      </c>
      <c r="D7954">
        <v>39.952408400000003</v>
      </c>
      <c r="E7954">
        <v>-75.175569600000003</v>
      </c>
      <c r="F7954" t="s">
        <v>26917</v>
      </c>
      <c r="G7954">
        <v>218</v>
      </c>
      <c r="H7954">
        <v>3.5</v>
      </c>
      <c r="I7954" t="s">
        <v>26921</v>
      </c>
      <c r="J7954">
        <v>4</v>
      </c>
      <c r="K7954" t="s">
        <v>26922</v>
      </c>
      <c r="L7954" t="s">
        <v>26923</v>
      </c>
    </row>
    <row r="7955" spans="1:13" x14ac:dyDescent="0.3">
      <c r="A7955" t="s">
        <v>26916</v>
      </c>
      <c r="B7955" t="s">
        <v>20970</v>
      </c>
      <c r="C7955" t="s">
        <v>14</v>
      </c>
      <c r="D7955">
        <v>39.952408400000003</v>
      </c>
      <c r="E7955">
        <v>-75.175569600000003</v>
      </c>
      <c r="F7955" t="s">
        <v>26917</v>
      </c>
      <c r="G7955">
        <v>218</v>
      </c>
      <c r="H7955">
        <v>3.5</v>
      </c>
      <c r="I7955" t="s">
        <v>26924</v>
      </c>
      <c r="J7955">
        <v>2</v>
      </c>
      <c r="K7955" t="s">
        <v>26925</v>
      </c>
      <c r="L7955" t="s">
        <v>26926</v>
      </c>
    </row>
    <row r="7956" spans="1:13" x14ac:dyDescent="0.3">
      <c r="A7956" t="s">
        <v>26916</v>
      </c>
      <c r="B7956" t="s">
        <v>20970</v>
      </c>
      <c r="C7956" t="s">
        <v>14</v>
      </c>
      <c r="D7956">
        <v>39.952408400000003</v>
      </c>
      <c r="E7956">
        <v>-75.175569600000003</v>
      </c>
      <c r="F7956" t="s">
        <v>26917</v>
      </c>
      <c r="G7956">
        <v>218</v>
      </c>
      <c r="H7956">
        <v>3.5</v>
      </c>
      <c r="I7956" t="s">
        <v>26927</v>
      </c>
      <c r="J7956">
        <v>4</v>
      </c>
      <c r="K7956" t="s">
        <v>26928</v>
      </c>
      <c r="L7956" t="s">
        <v>26929</v>
      </c>
    </row>
    <row r="7957" spans="1:13" x14ac:dyDescent="0.3">
      <c r="A7957" t="s">
        <v>26916</v>
      </c>
      <c r="B7957" t="s">
        <v>20970</v>
      </c>
      <c r="C7957" t="s">
        <v>14</v>
      </c>
      <c r="D7957">
        <v>39.952408400000003</v>
      </c>
      <c r="E7957">
        <v>-75.175569600000003</v>
      </c>
      <c r="F7957" t="s">
        <v>26917</v>
      </c>
      <c r="G7957">
        <v>218</v>
      </c>
      <c r="H7957">
        <v>3.5</v>
      </c>
      <c r="I7957" t="s">
        <v>26930</v>
      </c>
      <c r="J7957">
        <v>5</v>
      </c>
      <c r="K7957" t="s">
        <v>26931</v>
      </c>
      <c r="L7957" t="s">
        <v>4669</v>
      </c>
    </row>
    <row r="7958" spans="1:13" x14ac:dyDescent="0.3">
      <c r="A7958" t="s">
        <v>26916</v>
      </c>
      <c r="B7958" t="s">
        <v>20970</v>
      </c>
      <c r="C7958" t="s">
        <v>14</v>
      </c>
      <c r="D7958">
        <v>39.952408400000003</v>
      </c>
      <c r="E7958">
        <v>-75.175569600000003</v>
      </c>
      <c r="F7958" t="s">
        <v>26917</v>
      </c>
      <c r="G7958">
        <v>218</v>
      </c>
      <c r="H7958">
        <v>3.5</v>
      </c>
      <c r="I7958" t="s">
        <v>26932</v>
      </c>
      <c r="J7958">
        <v>4</v>
      </c>
      <c r="K7958" t="s">
        <v>26933</v>
      </c>
      <c r="L7958" t="s">
        <v>26934</v>
      </c>
      <c r="M7958" t="s">
        <v>26935</v>
      </c>
    </row>
    <row r="7959" spans="1:13" x14ac:dyDescent="0.3">
      <c r="A7959" t="s">
        <v>26916</v>
      </c>
      <c r="B7959" t="s">
        <v>20970</v>
      </c>
      <c r="C7959" t="s">
        <v>14</v>
      </c>
      <c r="D7959">
        <v>39.952408400000003</v>
      </c>
      <c r="E7959">
        <v>-75.175569600000003</v>
      </c>
      <c r="F7959" t="s">
        <v>26917</v>
      </c>
      <c r="G7959">
        <v>218</v>
      </c>
      <c r="H7959">
        <v>3.5</v>
      </c>
      <c r="I7959" t="s">
        <v>26936</v>
      </c>
      <c r="J7959">
        <v>4</v>
      </c>
      <c r="K7959" t="s">
        <v>26937</v>
      </c>
      <c r="L7959" t="s">
        <v>26938</v>
      </c>
    </row>
    <row r="7960" spans="1:13" x14ac:dyDescent="0.3">
      <c r="A7960" t="s">
        <v>26916</v>
      </c>
      <c r="B7960" t="s">
        <v>20970</v>
      </c>
      <c r="C7960" t="s">
        <v>14</v>
      </c>
      <c r="D7960">
        <v>39.952408400000003</v>
      </c>
      <c r="E7960">
        <v>-75.175569600000003</v>
      </c>
      <c r="F7960" t="s">
        <v>26917</v>
      </c>
      <c r="G7960">
        <v>218</v>
      </c>
      <c r="H7960">
        <v>3.5</v>
      </c>
      <c r="I7960" t="s">
        <v>26939</v>
      </c>
      <c r="J7960">
        <v>1</v>
      </c>
      <c r="K7960" t="s">
        <v>26940</v>
      </c>
      <c r="L7960" t="s">
        <v>26941</v>
      </c>
    </row>
    <row r="7961" spans="1:13" x14ac:dyDescent="0.3">
      <c r="A7961" t="s">
        <v>26916</v>
      </c>
      <c r="B7961" t="s">
        <v>20970</v>
      </c>
      <c r="C7961" t="s">
        <v>14</v>
      </c>
      <c r="D7961">
        <v>39.952408400000003</v>
      </c>
      <c r="E7961">
        <v>-75.175569600000003</v>
      </c>
      <c r="F7961" t="s">
        <v>26917</v>
      </c>
      <c r="G7961">
        <v>218</v>
      </c>
      <c r="H7961">
        <v>3.5</v>
      </c>
      <c r="I7961" t="s">
        <v>26942</v>
      </c>
      <c r="J7961">
        <v>3</v>
      </c>
      <c r="K7961" t="s">
        <v>26943</v>
      </c>
      <c r="L7961" t="s">
        <v>26944</v>
      </c>
    </row>
    <row r="7962" spans="1:13" x14ac:dyDescent="0.3">
      <c r="A7962" t="s">
        <v>26916</v>
      </c>
      <c r="B7962" t="s">
        <v>20970</v>
      </c>
      <c r="C7962" t="s">
        <v>14</v>
      </c>
      <c r="D7962">
        <v>39.952408400000003</v>
      </c>
      <c r="E7962">
        <v>-75.175569600000003</v>
      </c>
      <c r="F7962" t="s">
        <v>26917</v>
      </c>
      <c r="G7962">
        <v>218</v>
      </c>
      <c r="H7962">
        <v>3.5</v>
      </c>
      <c r="I7962" t="s">
        <v>26945</v>
      </c>
      <c r="J7962">
        <v>5</v>
      </c>
      <c r="L7962" t="s">
        <v>26946</v>
      </c>
    </row>
    <row r="7963" spans="1:13" x14ac:dyDescent="0.3">
      <c r="A7963" t="s">
        <v>26947</v>
      </c>
      <c r="B7963" t="s">
        <v>26948</v>
      </c>
      <c r="C7963" t="s">
        <v>14</v>
      </c>
      <c r="D7963">
        <v>39.953510999999999</v>
      </c>
      <c r="E7963">
        <v>-75.188389999999998</v>
      </c>
      <c r="F7963" t="s">
        <v>3816</v>
      </c>
      <c r="G7963">
        <v>218</v>
      </c>
      <c r="H7963">
        <v>3.5</v>
      </c>
      <c r="I7963" t="s">
        <v>26949</v>
      </c>
      <c r="J7963">
        <v>4</v>
      </c>
      <c r="K7963" t="s">
        <v>26950</v>
      </c>
      <c r="L7963" t="s">
        <v>23817</v>
      </c>
    </row>
    <row r="7964" spans="1:13" x14ac:dyDescent="0.3">
      <c r="A7964" t="s">
        <v>26947</v>
      </c>
      <c r="B7964" t="s">
        <v>26948</v>
      </c>
      <c r="C7964" t="s">
        <v>14</v>
      </c>
      <c r="D7964">
        <v>39.953510999999999</v>
      </c>
      <c r="E7964">
        <v>-75.188389999999998</v>
      </c>
      <c r="F7964" t="s">
        <v>3816</v>
      </c>
      <c r="G7964">
        <v>218</v>
      </c>
      <c r="H7964">
        <v>3.5</v>
      </c>
      <c r="I7964" t="s">
        <v>26951</v>
      </c>
      <c r="J7964">
        <v>3</v>
      </c>
      <c r="K7964" t="s">
        <v>26952</v>
      </c>
      <c r="L7964" t="s">
        <v>26953</v>
      </c>
    </row>
    <row r="7965" spans="1:13" x14ac:dyDescent="0.3">
      <c r="A7965" t="s">
        <v>26947</v>
      </c>
      <c r="B7965" t="s">
        <v>26948</v>
      </c>
      <c r="C7965" t="s">
        <v>14</v>
      </c>
      <c r="D7965">
        <v>39.953510999999999</v>
      </c>
      <c r="E7965">
        <v>-75.188389999999998</v>
      </c>
      <c r="F7965" t="s">
        <v>3816</v>
      </c>
      <c r="G7965">
        <v>218</v>
      </c>
      <c r="H7965">
        <v>3.5</v>
      </c>
      <c r="I7965" t="s">
        <v>26954</v>
      </c>
      <c r="J7965">
        <v>4</v>
      </c>
      <c r="K7965" t="s">
        <v>26955</v>
      </c>
      <c r="L7965" t="s">
        <v>26956</v>
      </c>
    </row>
    <row r="7966" spans="1:13" x14ac:dyDescent="0.3">
      <c r="A7966" t="s">
        <v>26947</v>
      </c>
      <c r="B7966" t="s">
        <v>26948</v>
      </c>
      <c r="C7966" t="s">
        <v>14</v>
      </c>
      <c r="D7966">
        <v>39.953510999999999</v>
      </c>
      <c r="E7966">
        <v>-75.188389999999998</v>
      </c>
      <c r="F7966" t="s">
        <v>3816</v>
      </c>
      <c r="G7966">
        <v>218</v>
      </c>
      <c r="H7966">
        <v>3.5</v>
      </c>
      <c r="I7966" t="s">
        <v>26957</v>
      </c>
      <c r="J7966">
        <v>4</v>
      </c>
      <c r="K7966" t="s">
        <v>26958</v>
      </c>
      <c r="L7966" t="s">
        <v>25887</v>
      </c>
    </row>
    <row r="7967" spans="1:13" x14ac:dyDescent="0.3">
      <c r="A7967" t="s">
        <v>26947</v>
      </c>
      <c r="B7967" t="s">
        <v>26948</v>
      </c>
      <c r="C7967" t="s">
        <v>14</v>
      </c>
      <c r="D7967">
        <v>39.953510999999999</v>
      </c>
      <c r="E7967">
        <v>-75.188389999999998</v>
      </c>
      <c r="F7967" t="s">
        <v>3816</v>
      </c>
      <c r="G7967">
        <v>218</v>
      </c>
      <c r="H7967">
        <v>3.5</v>
      </c>
      <c r="I7967" t="s">
        <v>26959</v>
      </c>
      <c r="J7967">
        <v>4</v>
      </c>
      <c r="K7967" t="s">
        <v>26960</v>
      </c>
      <c r="L7967" t="s">
        <v>24033</v>
      </c>
    </row>
    <row r="7968" spans="1:13" x14ac:dyDescent="0.3">
      <c r="A7968" t="s">
        <v>26947</v>
      </c>
      <c r="B7968" t="s">
        <v>26948</v>
      </c>
      <c r="C7968" t="s">
        <v>14</v>
      </c>
      <c r="D7968">
        <v>39.953510999999999</v>
      </c>
      <c r="E7968">
        <v>-75.188389999999998</v>
      </c>
      <c r="F7968" t="s">
        <v>3816</v>
      </c>
      <c r="G7968">
        <v>218</v>
      </c>
      <c r="H7968">
        <v>3.5</v>
      </c>
      <c r="I7968" t="s">
        <v>26961</v>
      </c>
      <c r="J7968">
        <v>1</v>
      </c>
      <c r="K7968" t="s">
        <v>26962</v>
      </c>
      <c r="L7968" t="s">
        <v>26963</v>
      </c>
    </row>
    <row r="7969" spans="1:20" x14ac:dyDescent="0.3">
      <c r="A7969" t="s">
        <v>26947</v>
      </c>
      <c r="B7969" t="s">
        <v>26948</v>
      </c>
      <c r="C7969" t="s">
        <v>14</v>
      </c>
      <c r="D7969">
        <v>39.953510999999999</v>
      </c>
      <c r="E7969">
        <v>-75.188389999999998</v>
      </c>
      <c r="F7969" t="s">
        <v>3816</v>
      </c>
      <c r="G7969">
        <v>218</v>
      </c>
      <c r="H7969">
        <v>3.5</v>
      </c>
      <c r="I7969" t="s">
        <v>26964</v>
      </c>
      <c r="J7969">
        <v>2</v>
      </c>
      <c r="L7969" t="s">
        <v>5582</v>
      </c>
    </row>
    <row r="7970" spans="1:20" x14ac:dyDescent="0.3">
      <c r="A7970" t="s">
        <v>26947</v>
      </c>
      <c r="B7970" t="s">
        <v>26948</v>
      </c>
      <c r="C7970" t="s">
        <v>14</v>
      </c>
      <c r="D7970">
        <v>39.953510999999999</v>
      </c>
      <c r="E7970">
        <v>-75.188389999999998</v>
      </c>
      <c r="F7970" t="s">
        <v>3816</v>
      </c>
      <c r="G7970">
        <v>218</v>
      </c>
      <c r="H7970">
        <v>3.5</v>
      </c>
      <c r="I7970" t="s">
        <v>26965</v>
      </c>
      <c r="J7970">
        <v>5</v>
      </c>
      <c r="L7970" t="s">
        <v>26966</v>
      </c>
    </row>
    <row r="7971" spans="1:20" x14ac:dyDescent="0.3">
      <c r="A7971" t="s">
        <v>26947</v>
      </c>
      <c r="B7971" t="s">
        <v>26948</v>
      </c>
      <c r="C7971" t="s">
        <v>14</v>
      </c>
      <c r="D7971">
        <v>39.953510999999999</v>
      </c>
      <c r="E7971">
        <v>-75.188389999999998</v>
      </c>
      <c r="F7971" t="s">
        <v>3816</v>
      </c>
      <c r="G7971">
        <v>218</v>
      </c>
      <c r="H7971">
        <v>3.5</v>
      </c>
      <c r="I7971" t="s">
        <v>26967</v>
      </c>
      <c r="J7971">
        <v>3</v>
      </c>
      <c r="K7971" t="s">
        <v>26968</v>
      </c>
      <c r="L7971" t="s">
        <v>4950</v>
      </c>
    </row>
    <row r="7972" spans="1:20" x14ac:dyDescent="0.3">
      <c r="A7972" t="s">
        <v>26947</v>
      </c>
      <c r="B7972" t="s">
        <v>26948</v>
      </c>
      <c r="C7972" t="s">
        <v>14</v>
      </c>
      <c r="D7972">
        <v>39.953510999999999</v>
      </c>
      <c r="E7972">
        <v>-75.188389999999998</v>
      </c>
      <c r="F7972" t="s">
        <v>3816</v>
      </c>
      <c r="G7972">
        <v>218</v>
      </c>
      <c r="H7972">
        <v>3.5</v>
      </c>
      <c r="I7972" t="s">
        <v>26969</v>
      </c>
      <c r="J7972">
        <v>3</v>
      </c>
      <c r="K7972" t="s">
        <v>26970</v>
      </c>
      <c r="L7972" t="s">
        <v>26971</v>
      </c>
    </row>
    <row r="7973" spans="1:20" x14ac:dyDescent="0.3">
      <c r="A7973" t="s">
        <v>26972</v>
      </c>
      <c r="B7973" t="s">
        <v>1756</v>
      </c>
      <c r="C7973" t="s">
        <v>14</v>
      </c>
      <c r="D7973">
        <v>39.967234392999998</v>
      </c>
      <c r="E7973">
        <v>-75.175321161200003</v>
      </c>
      <c r="F7973" t="s">
        <v>26973</v>
      </c>
      <c r="G7973">
        <v>217</v>
      </c>
      <c r="H7973">
        <v>4.5</v>
      </c>
      <c r="I7973" t="s">
        <v>26974</v>
      </c>
      <c r="J7973">
        <v>5</v>
      </c>
      <c r="L7973" t="s">
        <v>26975</v>
      </c>
    </row>
    <row r="7974" spans="1:20" x14ac:dyDescent="0.3">
      <c r="A7974" t="s">
        <v>26972</v>
      </c>
      <c r="B7974" t="s">
        <v>1756</v>
      </c>
      <c r="C7974" t="s">
        <v>14</v>
      </c>
      <c r="D7974">
        <v>39.967234392999998</v>
      </c>
      <c r="E7974">
        <v>-75.175321161200003</v>
      </c>
      <c r="F7974" t="s">
        <v>26973</v>
      </c>
      <c r="G7974">
        <v>217</v>
      </c>
      <c r="H7974">
        <v>4.5</v>
      </c>
      <c r="I7974" t="s">
        <v>26976</v>
      </c>
      <c r="J7974">
        <v>5</v>
      </c>
      <c r="K7974" t="s">
        <v>26977</v>
      </c>
      <c r="L7974" t="s">
        <v>26978</v>
      </c>
    </row>
    <row r="7975" spans="1:20" x14ac:dyDescent="0.3">
      <c r="A7975" t="s">
        <v>26972</v>
      </c>
      <c r="B7975" t="s">
        <v>1756</v>
      </c>
      <c r="C7975" t="s">
        <v>14</v>
      </c>
      <c r="D7975">
        <v>39.967234392999998</v>
      </c>
      <c r="E7975">
        <v>-75.175321161200003</v>
      </c>
      <c r="F7975" t="s">
        <v>26973</v>
      </c>
      <c r="G7975">
        <v>217</v>
      </c>
      <c r="H7975">
        <v>4.5</v>
      </c>
      <c r="I7975" t="s">
        <v>26979</v>
      </c>
      <c r="J7975">
        <v>5</v>
      </c>
      <c r="K7975" t="s">
        <v>26980</v>
      </c>
      <c r="L7975" t="s">
        <v>26981</v>
      </c>
    </row>
    <row r="7976" spans="1:20" x14ac:dyDescent="0.3">
      <c r="A7976" t="s">
        <v>26972</v>
      </c>
      <c r="B7976" t="s">
        <v>1756</v>
      </c>
      <c r="C7976" t="s">
        <v>14</v>
      </c>
      <c r="D7976">
        <v>39.967234392999998</v>
      </c>
      <c r="E7976">
        <v>-75.175321161200003</v>
      </c>
      <c r="F7976" t="s">
        <v>26973</v>
      </c>
      <c r="G7976">
        <v>217</v>
      </c>
      <c r="H7976">
        <v>4.5</v>
      </c>
      <c r="I7976" t="s">
        <v>26982</v>
      </c>
      <c r="J7976">
        <v>5</v>
      </c>
      <c r="K7976" t="s">
        <v>26983</v>
      </c>
      <c r="L7976" t="s">
        <v>26984</v>
      </c>
    </row>
    <row r="7977" spans="1:20" x14ac:dyDescent="0.3">
      <c r="A7977" t="s">
        <v>26972</v>
      </c>
      <c r="B7977" t="s">
        <v>1756</v>
      </c>
      <c r="C7977" t="s">
        <v>14</v>
      </c>
      <c r="D7977">
        <v>39.967234392999998</v>
      </c>
      <c r="E7977">
        <v>-75.175321161200003</v>
      </c>
      <c r="F7977" t="s">
        <v>26973</v>
      </c>
      <c r="G7977">
        <v>217</v>
      </c>
      <c r="H7977">
        <v>4.5</v>
      </c>
      <c r="I7977" t="s">
        <v>26985</v>
      </c>
      <c r="J7977">
        <v>5</v>
      </c>
      <c r="K7977" t="s">
        <v>26986</v>
      </c>
      <c r="L7977" t="s">
        <v>26987</v>
      </c>
    </row>
    <row r="7978" spans="1:20" x14ac:dyDescent="0.3">
      <c r="A7978" t="s">
        <v>26972</v>
      </c>
      <c r="B7978" t="s">
        <v>1756</v>
      </c>
      <c r="C7978" t="s">
        <v>14</v>
      </c>
      <c r="D7978">
        <v>39.967234392999998</v>
      </c>
      <c r="E7978">
        <v>-75.175321161200003</v>
      </c>
      <c r="F7978" t="s">
        <v>26973</v>
      </c>
      <c r="G7978">
        <v>217</v>
      </c>
      <c r="H7978">
        <v>4.5</v>
      </c>
      <c r="I7978" t="s">
        <v>26988</v>
      </c>
      <c r="J7978">
        <v>3</v>
      </c>
      <c r="K7978" t="s">
        <v>26989</v>
      </c>
      <c r="L7978" t="s">
        <v>26990</v>
      </c>
    </row>
    <row r="7979" spans="1:20" x14ac:dyDescent="0.3">
      <c r="A7979" t="s">
        <v>26972</v>
      </c>
      <c r="B7979" t="s">
        <v>1756</v>
      </c>
      <c r="C7979" t="s">
        <v>14</v>
      </c>
      <c r="D7979">
        <v>39.967234392999998</v>
      </c>
      <c r="E7979">
        <v>-75.175321161200003</v>
      </c>
      <c r="F7979" t="s">
        <v>26973</v>
      </c>
      <c r="G7979">
        <v>217</v>
      </c>
      <c r="H7979">
        <v>4.5</v>
      </c>
      <c r="I7979" t="s">
        <v>26991</v>
      </c>
      <c r="J7979">
        <v>5</v>
      </c>
      <c r="K7979" t="s">
        <v>26992</v>
      </c>
      <c r="L7979" t="s">
        <v>26993</v>
      </c>
    </row>
    <row r="7980" spans="1:20" x14ac:dyDescent="0.3">
      <c r="A7980" t="s">
        <v>26972</v>
      </c>
      <c r="B7980" t="s">
        <v>1756</v>
      </c>
      <c r="C7980" t="s">
        <v>14</v>
      </c>
      <c r="D7980">
        <v>39.967234392999998</v>
      </c>
      <c r="E7980">
        <v>-75.175321161200003</v>
      </c>
      <c r="F7980" t="s">
        <v>26973</v>
      </c>
      <c r="G7980">
        <v>217</v>
      </c>
      <c r="H7980">
        <v>4.5</v>
      </c>
      <c r="I7980" t="s">
        <v>26994</v>
      </c>
      <c r="J7980">
        <v>1</v>
      </c>
      <c r="K7980" t="s">
        <v>26995</v>
      </c>
      <c r="L7980" t="s">
        <v>26996</v>
      </c>
    </row>
    <row r="7981" spans="1:20" x14ac:dyDescent="0.3">
      <c r="A7981" t="s">
        <v>26972</v>
      </c>
      <c r="B7981" t="s">
        <v>1756</v>
      </c>
      <c r="C7981" t="s">
        <v>14</v>
      </c>
      <c r="D7981">
        <v>39.967234392999998</v>
      </c>
      <c r="E7981">
        <v>-75.175321161200003</v>
      </c>
      <c r="F7981" t="s">
        <v>26973</v>
      </c>
      <c r="G7981">
        <v>217</v>
      </c>
      <c r="H7981">
        <v>4.5</v>
      </c>
      <c r="I7981" t="s">
        <v>26997</v>
      </c>
      <c r="J7981">
        <v>5</v>
      </c>
      <c r="K7981" t="s">
        <v>26998</v>
      </c>
      <c r="L7981" t="s">
        <v>26999</v>
      </c>
    </row>
    <row r="7982" spans="1:20" x14ac:dyDescent="0.3">
      <c r="A7982" t="s">
        <v>26972</v>
      </c>
      <c r="B7982" t="s">
        <v>1756</v>
      </c>
      <c r="C7982" t="s">
        <v>14</v>
      </c>
      <c r="D7982">
        <v>39.967234392999998</v>
      </c>
      <c r="E7982">
        <v>-75.175321161200003</v>
      </c>
      <c r="F7982" t="s">
        <v>26973</v>
      </c>
      <c r="G7982">
        <v>217</v>
      </c>
      <c r="H7982">
        <v>4.5</v>
      </c>
      <c r="I7982" t="s">
        <v>27000</v>
      </c>
      <c r="J7982">
        <v>2</v>
      </c>
      <c r="K7982" t="s">
        <v>27001</v>
      </c>
      <c r="L7982" t="s">
        <v>27002</v>
      </c>
    </row>
    <row r="7983" spans="1:20" x14ac:dyDescent="0.3">
      <c r="A7983" t="s">
        <v>27003</v>
      </c>
      <c r="B7983" t="s">
        <v>27004</v>
      </c>
      <c r="C7983" t="s">
        <v>14</v>
      </c>
      <c r="D7983">
        <v>39.954595044800001</v>
      </c>
      <c r="E7983">
        <v>-75.195104701899993</v>
      </c>
      <c r="F7983" t="s">
        <v>27005</v>
      </c>
      <c r="G7983">
        <v>217</v>
      </c>
      <c r="H7983">
        <v>3.5</v>
      </c>
      <c r="I7983" t="s">
        <v>27006</v>
      </c>
      <c r="J7983">
        <v>3</v>
      </c>
      <c r="K7983" t="s">
        <v>27007</v>
      </c>
      <c r="L7983" t="s">
        <v>27008</v>
      </c>
    </row>
    <row r="7984" spans="1:20" x14ac:dyDescent="0.3">
      <c r="A7984" t="s">
        <v>27003</v>
      </c>
      <c r="B7984" t="s">
        <v>27004</v>
      </c>
      <c r="C7984" t="s">
        <v>14</v>
      </c>
      <c r="D7984">
        <v>39.954595044800001</v>
      </c>
      <c r="E7984">
        <v>-75.195104701899993</v>
      </c>
      <c r="F7984" t="s">
        <v>27005</v>
      </c>
      <c r="G7984">
        <v>217</v>
      </c>
      <c r="H7984">
        <v>3.5</v>
      </c>
      <c r="I7984" t="s">
        <v>27009</v>
      </c>
      <c r="J7984">
        <v>2</v>
      </c>
      <c r="K7984" t="s">
        <v>27010</v>
      </c>
      <c r="L7984" t="s">
        <v>27011</v>
      </c>
      <c r="M7984" t="s">
        <v>27012</v>
      </c>
      <c r="N7984" t="s">
        <v>27013</v>
      </c>
      <c r="O7984" t="s">
        <v>27014</v>
      </c>
      <c r="P7984" t="s">
        <v>27015</v>
      </c>
      <c r="Q7984" t="s">
        <v>27016</v>
      </c>
      <c r="R7984" t="s">
        <v>27017</v>
      </c>
      <c r="S7984" t="s">
        <v>27018</v>
      </c>
      <c r="T7984" t="s">
        <v>14718</v>
      </c>
    </row>
    <row r="7985" spans="1:13" x14ac:dyDescent="0.3">
      <c r="A7985" t="s">
        <v>27003</v>
      </c>
      <c r="B7985" t="s">
        <v>27004</v>
      </c>
      <c r="C7985" t="s">
        <v>14</v>
      </c>
      <c r="D7985">
        <v>39.954595044800001</v>
      </c>
      <c r="E7985">
        <v>-75.195104701899993</v>
      </c>
      <c r="F7985" t="s">
        <v>27005</v>
      </c>
      <c r="G7985">
        <v>217</v>
      </c>
      <c r="H7985">
        <v>3.5</v>
      </c>
      <c r="I7985" t="s">
        <v>27019</v>
      </c>
      <c r="J7985">
        <v>3</v>
      </c>
      <c r="K7985" t="s">
        <v>27020</v>
      </c>
      <c r="L7985" t="s">
        <v>27021</v>
      </c>
    </row>
    <row r="7986" spans="1:13" x14ac:dyDescent="0.3">
      <c r="A7986" t="s">
        <v>27003</v>
      </c>
      <c r="B7986" t="s">
        <v>27004</v>
      </c>
      <c r="C7986" t="s">
        <v>14</v>
      </c>
      <c r="D7986">
        <v>39.954595044800001</v>
      </c>
      <c r="E7986">
        <v>-75.195104701899993</v>
      </c>
      <c r="F7986" t="s">
        <v>27005</v>
      </c>
      <c r="G7986">
        <v>217</v>
      </c>
      <c r="H7986">
        <v>3.5</v>
      </c>
      <c r="I7986" t="s">
        <v>27022</v>
      </c>
      <c r="J7986">
        <v>4</v>
      </c>
      <c r="K7986" t="s">
        <v>27023</v>
      </c>
      <c r="L7986" t="s">
        <v>2973</v>
      </c>
    </row>
    <row r="7987" spans="1:13" x14ac:dyDescent="0.3">
      <c r="A7987" t="s">
        <v>27003</v>
      </c>
      <c r="B7987" t="s">
        <v>27004</v>
      </c>
      <c r="C7987" t="s">
        <v>14</v>
      </c>
      <c r="D7987">
        <v>39.954595044800001</v>
      </c>
      <c r="E7987">
        <v>-75.195104701899993</v>
      </c>
      <c r="F7987" t="s">
        <v>27005</v>
      </c>
      <c r="G7987">
        <v>217</v>
      </c>
      <c r="H7987">
        <v>3.5</v>
      </c>
      <c r="I7987" t="s">
        <v>27024</v>
      </c>
      <c r="J7987">
        <v>4</v>
      </c>
      <c r="K7987" t="s">
        <v>27025</v>
      </c>
      <c r="L7987" t="s">
        <v>27026</v>
      </c>
    </row>
    <row r="7988" spans="1:13" x14ac:dyDescent="0.3">
      <c r="A7988" t="s">
        <v>27003</v>
      </c>
      <c r="B7988" t="s">
        <v>27004</v>
      </c>
      <c r="C7988" t="s">
        <v>14</v>
      </c>
      <c r="D7988">
        <v>39.954595044800001</v>
      </c>
      <c r="E7988">
        <v>-75.195104701899993</v>
      </c>
      <c r="F7988" t="s">
        <v>27005</v>
      </c>
      <c r="G7988">
        <v>217</v>
      </c>
      <c r="H7988">
        <v>3.5</v>
      </c>
      <c r="I7988" t="s">
        <v>27027</v>
      </c>
      <c r="J7988">
        <v>3</v>
      </c>
      <c r="K7988" t="s">
        <v>27028</v>
      </c>
      <c r="L7988" t="s">
        <v>27029</v>
      </c>
    </row>
    <row r="7989" spans="1:13" x14ac:dyDescent="0.3">
      <c r="A7989" t="s">
        <v>27003</v>
      </c>
      <c r="B7989" t="s">
        <v>27004</v>
      </c>
      <c r="C7989" t="s">
        <v>14</v>
      </c>
      <c r="D7989">
        <v>39.954595044800001</v>
      </c>
      <c r="E7989">
        <v>-75.195104701899993</v>
      </c>
      <c r="F7989" t="s">
        <v>27005</v>
      </c>
      <c r="G7989">
        <v>217</v>
      </c>
      <c r="H7989">
        <v>3.5</v>
      </c>
      <c r="I7989" t="s">
        <v>27030</v>
      </c>
      <c r="J7989">
        <v>3</v>
      </c>
      <c r="K7989" t="s">
        <v>27031</v>
      </c>
      <c r="L7989" t="s">
        <v>27032</v>
      </c>
    </row>
    <row r="7990" spans="1:13" x14ac:dyDescent="0.3">
      <c r="A7990" t="s">
        <v>27003</v>
      </c>
      <c r="B7990" t="s">
        <v>27004</v>
      </c>
      <c r="C7990" t="s">
        <v>14</v>
      </c>
      <c r="D7990">
        <v>39.954595044800001</v>
      </c>
      <c r="E7990">
        <v>-75.195104701899993</v>
      </c>
      <c r="F7990" t="s">
        <v>27005</v>
      </c>
      <c r="G7990">
        <v>217</v>
      </c>
      <c r="H7990">
        <v>3.5</v>
      </c>
      <c r="I7990" t="s">
        <v>27033</v>
      </c>
      <c r="J7990">
        <v>1</v>
      </c>
      <c r="K7990" t="s">
        <v>27034</v>
      </c>
      <c r="L7990" t="s">
        <v>27035</v>
      </c>
    </row>
    <row r="7991" spans="1:13" x14ac:dyDescent="0.3">
      <c r="A7991" t="s">
        <v>27003</v>
      </c>
      <c r="B7991" t="s">
        <v>27004</v>
      </c>
      <c r="C7991" t="s">
        <v>14</v>
      </c>
      <c r="D7991">
        <v>39.954595044800001</v>
      </c>
      <c r="E7991">
        <v>-75.195104701899993</v>
      </c>
      <c r="F7991" t="s">
        <v>27005</v>
      </c>
      <c r="G7991">
        <v>217</v>
      </c>
      <c r="H7991">
        <v>3.5</v>
      </c>
      <c r="I7991" t="s">
        <v>27036</v>
      </c>
      <c r="J7991">
        <v>5</v>
      </c>
      <c r="L7991" t="s">
        <v>27037</v>
      </c>
    </row>
    <row r="7992" spans="1:13" x14ac:dyDescent="0.3">
      <c r="A7992" t="s">
        <v>27003</v>
      </c>
      <c r="B7992" t="s">
        <v>27004</v>
      </c>
      <c r="C7992" t="s">
        <v>14</v>
      </c>
      <c r="D7992">
        <v>39.954595044800001</v>
      </c>
      <c r="E7992">
        <v>-75.195104701899993</v>
      </c>
      <c r="F7992" t="s">
        <v>27005</v>
      </c>
      <c r="G7992">
        <v>217</v>
      </c>
      <c r="H7992">
        <v>3.5</v>
      </c>
      <c r="I7992" t="s">
        <v>27038</v>
      </c>
      <c r="J7992">
        <v>2</v>
      </c>
      <c r="K7992" t="s">
        <v>27039</v>
      </c>
      <c r="L7992" t="s">
        <v>27040</v>
      </c>
    </row>
    <row r="7993" spans="1:13" x14ac:dyDescent="0.3">
      <c r="A7993" t="s">
        <v>27041</v>
      </c>
      <c r="B7993" t="s">
        <v>27042</v>
      </c>
      <c r="C7993" t="s">
        <v>14</v>
      </c>
      <c r="D7993">
        <v>39.948829500000002</v>
      </c>
      <c r="E7993">
        <v>-75.166314700000001</v>
      </c>
      <c r="F7993" t="s">
        <v>27043</v>
      </c>
      <c r="G7993">
        <v>217</v>
      </c>
      <c r="H7993">
        <v>4</v>
      </c>
      <c r="I7993" t="s">
        <v>27044</v>
      </c>
      <c r="J7993">
        <v>1</v>
      </c>
      <c r="K7993" t="s">
        <v>27045</v>
      </c>
      <c r="L7993" t="s">
        <v>27046</v>
      </c>
      <c r="M7993" t="s">
        <v>27047</v>
      </c>
    </row>
    <row r="7994" spans="1:13" x14ac:dyDescent="0.3">
      <c r="A7994" t="s">
        <v>27041</v>
      </c>
      <c r="B7994" t="s">
        <v>27042</v>
      </c>
      <c r="C7994" t="s">
        <v>14</v>
      </c>
      <c r="D7994">
        <v>39.948829500000002</v>
      </c>
      <c r="E7994">
        <v>-75.166314700000001</v>
      </c>
      <c r="F7994" t="s">
        <v>27043</v>
      </c>
      <c r="G7994">
        <v>217</v>
      </c>
      <c r="H7994">
        <v>4</v>
      </c>
      <c r="I7994" t="s">
        <v>27048</v>
      </c>
      <c r="J7994">
        <v>4</v>
      </c>
      <c r="K7994" t="s">
        <v>27049</v>
      </c>
      <c r="L7994" t="s">
        <v>27050</v>
      </c>
    </row>
    <row r="7995" spans="1:13" x14ac:dyDescent="0.3">
      <c r="A7995" t="s">
        <v>27041</v>
      </c>
      <c r="B7995" t="s">
        <v>27042</v>
      </c>
      <c r="C7995" t="s">
        <v>14</v>
      </c>
      <c r="D7995">
        <v>39.948829500000002</v>
      </c>
      <c r="E7995">
        <v>-75.166314700000001</v>
      </c>
      <c r="F7995" t="s">
        <v>27043</v>
      </c>
      <c r="G7995">
        <v>217</v>
      </c>
      <c r="H7995">
        <v>4</v>
      </c>
      <c r="I7995" t="s">
        <v>27051</v>
      </c>
      <c r="J7995">
        <v>3</v>
      </c>
      <c r="K7995" t="s">
        <v>27052</v>
      </c>
      <c r="L7995" t="s">
        <v>27053</v>
      </c>
    </row>
    <row r="7996" spans="1:13" x14ac:dyDescent="0.3">
      <c r="A7996" t="s">
        <v>27041</v>
      </c>
      <c r="B7996" t="s">
        <v>27042</v>
      </c>
      <c r="C7996" t="s">
        <v>14</v>
      </c>
      <c r="D7996">
        <v>39.948829500000002</v>
      </c>
      <c r="E7996">
        <v>-75.166314700000001</v>
      </c>
      <c r="F7996" t="s">
        <v>27043</v>
      </c>
      <c r="G7996">
        <v>217</v>
      </c>
      <c r="H7996">
        <v>4</v>
      </c>
      <c r="I7996" t="s">
        <v>27054</v>
      </c>
      <c r="J7996">
        <v>5</v>
      </c>
      <c r="K7996" t="s">
        <v>27055</v>
      </c>
      <c r="L7996" t="s">
        <v>27056</v>
      </c>
    </row>
    <row r="7997" spans="1:13" x14ac:dyDescent="0.3">
      <c r="A7997" t="s">
        <v>27041</v>
      </c>
      <c r="B7997" t="s">
        <v>27042</v>
      </c>
      <c r="C7997" t="s">
        <v>14</v>
      </c>
      <c r="D7997">
        <v>39.948829500000002</v>
      </c>
      <c r="E7997">
        <v>-75.166314700000001</v>
      </c>
      <c r="F7997" t="s">
        <v>27043</v>
      </c>
      <c r="G7997">
        <v>217</v>
      </c>
      <c r="H7997">
        <v>4</v>
      </c>
      <c r="I7997" t="s">
        <v>27057</v>
      </c>
      <c r="J7997">
        <v>3</v>
      </c>
      <c r="K7997" t="s">
        <v>27058</v>
      </c>
      <c r="L7997" t="s">
        <v>27059</v>
      </c>
    </row>
    <row r="7998" spans="1:13" x14ac:dyDescent="0.3">
      <c r="A7998" t="s">
        <v>27041</v>
      </c>
      <c r="B7998" t="s">
        <v>27042</v>
      </c>
      <c r="C7998" t="s">
        <v>14</v>
      </c>
      <c r="D7998">
        <v>39.948829500000002</v>
      </c>
      <c r="E7998">
        <v>-75.166314700000001</v>
      </c>
      <c r="F7998" t="s">
        <v>27043</v>
      </c>
      <c r="G7998">
        <v>217</v>
      </c>
      <c r="H7998">
        <v>4</v>
      </c>
      <c r="I7998" t="s">
        <v>27060</v>
      </c>
      <c r="J7998">
        <v>5</v>
      </c>
      <c r="L7998" t="s">
        <v>27061</v>
      </c>
    </row>
    <row r="7999" spans="1:13" x14ac:dyDescent="0.3">
      <c r="A7999" t="s">
        <v>27041</v>
      </c>
      <c r="B7999" t="s">
        <v>27042</v>
      </c>
      <c r="C7999" t="s">
        <v>14</v>
      </c>
      <c r="D7999">
        <v>39.948829500000002</v>
      </c>
      <c r="E7999">
        <v>-75.166314700000001</v>
      </c>
      <c r="F7999" t="s">
        <v>27043</v>
      </c>
      <c r="G7999">
        <v>217</v>
      </c>
      <c r="H7999">
        <v>4</v>
      </c>
      <c r="I7999" t="s">
        <v>27062</v>
      </c>
      <c r="J7999">
        <v>5</v>
      </c>
      <c r="L7999" t="s">
        <v>27063</v>
      </c>
    </row>
    <row r="8000" spans="1:13" x14ac:dyDescent="0.3">
      <c r="A8000" t="s">
        <v>27041</v>
      </c>
      <c r="B8000" t="s">
        <v>27042</v>
      </c>
      <c r="C8000" t="s">
        <v>14</v>
      </c>
      <c r="D8000">
        <v>39.948829500000002</v>
      </c>
      <c r="E8000">
        <v>-75.166314700000001</v>
      </c>
      <c r="F8000" t="s">
        <v>27043</v>
      </c>
      <c r="G8000">
        <v>217</v>
      </c>
      <c r="H8000">
        <v>4</v>
      </c>
      <c r="I8000" t="s">
        <v>27064</v>
      </c>
      <c r="J8000">
        <v>2</v>
      </c>
      <c r="K8000" t="s">
        <v>27065</v>
      </c>
      <c r="L8000" t="s">
        <v>27066</v>
      </c>
    </row>
    <row r="8001" spans="1:14" x14ac:dyDescent="0.3">
      <c r="A8001" t="s">
        <v>27041</v>
      </c>
      <c r="B8001" t="s">
        <v>27042</v>
      </c>
      <c r="C8001" t="s">
        <v>14</v>
      </c>
      <c r="D8001">
        <v>39.948829500000002</v>
      </c>
      <c r="E8001">
        <v>-75.166314700000001</v>
      </c>
      <c r="F8001" t="s">
        <v>27043</v>
      </c>
      <c r="G8001">
        <v>217</v>
      </c>
      <c r="H8001">
        <v>4</v>
      </c>
      <c r="I8001" t="s">
        <v>27067</v>
      </c>
      <c r="J8001">
        <v>4</v>
      </c>
      <c r="K8001" t="s">
        <v>27068</v>
      </c>
      <c r="L8001" t="s">
        <v>27069</v>
      </c>
    </row>
    <row r="8002" spans="1:14" x14ac:dyDescent="0.3">
      <c r="A8002" t="s">
        <v>27041</v>
      </c>
      <c r="B8002" t="s">
        <v>27042</v>
      </c>
      <c r="C8002" t="s">
        <v>14</v>
      </c>
      <c r="D8002">
        <v>39.948829500000002</v>
      </c>
      <c r="E8002">
        <v>-75.166314700000001</v>
      </c>
      <c r="F8002" t="s">
        <v>27043</v>
      </c>
      <c r="G8002">
        <v>217</v>
      </c>
      <c r="H8002">
        <v>4</v>
      </c>
      <c r="I8002" t="s">
        <v>27070</v>
      </c>
      <c r="J8002">
        <v>4</v>
      </c>
      <c r="K8002" t="s">
        <v>27071</v>
      </c>
      <c r="L8002" t="s">
        <v>27072</v>
      </c>
    </row>
    <row r="8003" spans="1:14" x14ac:dyDescent="0.3">
      <c r="A8003" t="s">
        <v>27073</v>
      </c>
      <c r="B8003" t="s">
        <v>10158</v>
      </c>
      <c r="C8003" t="s">
        <v>14</v>
      </c>
      <c r="D8003">
        <v>39.947206999999999</v>
      </c>
      <c r="E8003">
        <v>-75.157251500000001</v>
      </c>
      <c r="F8003" t="s">
        <v>27074</v>
      </c>
      <c r="G8003">
        <v>217</v>
      </c>
      <c r="H8003">
        <v>4</v>
      </c>
      <c r="I8003" t="s">
        <v>27075</v>
      </c>
      <c r="J8003">
        <v>3</v>
      </c>
      <c r="K8003" t="s">
        <v>27076</v>
      </c>
      <c r="L8003" t="s">
        <v>27077</v>
      </c>
      <c r="M8003" t="s">
        <v>2438</v>
      </c>
    </row>
    <row r="8004" spans="1:14" x14ac:dyDescent="0.3">
      <c r="A8004" t="s">
        <v>27073</v>
      </c>
      <c r="B8004" t="s">
        <v>10158</v>
      </c>
      <c r="C8004" t="s">
        <v>14</v>
      </c>
      <c r="D8004">
        <v>39.947206999999999</v>
      </c>
      <c r="E8004">
        <v>-75.157251500000001</v>
      </c>
      <c r="F8004" t="s">
        <v>27074</v>
      </c>
      <c r="G8004">
        <v>217</v>
      </c>
      <c r="H8004">
        <v>4</v>
      </c>
      <c r="I8004" t="s">
        <v>27078</v>
      </c>
      <c r="J8004">
        <v>5</v>
      </c>
      <c r="K8004" t="s">
        <v>27079</v>
      </c>
      <c r="L8004" t="s">
        <v>2102</v>
      </c>
    </row>
    <row r="8005" spans="1:14" x14ac:dyDescent="0.3">
      <c r="A8005" t="s">
        <v>27073</v>
      </c>
      <c r="B8005" t="s">
        <v>10158</v>
      </c>
      <c r="C8005" t="s">
        <v>14</v>
      </c>
      <c r="D8005">
        <v>39.947206999999999</v>
      </c>
      <c r="E8005">
        <v>-75.157251500000001</v>
      </c>
      <c r="F8005" t="s">
        <v>27074</v>
      </c>
      <c r="G8005">
        <v>217</v>
      </c>
      <c r="H8005">
        <v>4</v>
      </c>
      <c r="I8005" t="s">
        <v>27080</v>
      </c>
      <c r="J8005">
        <v>2</v>
      </c>
      <c r="L8005" t="s">
        <v>27081</v>
      </c>
    </row>
    <row r="8006" spans="1:14" x14ac:dyDescent="0.3">
      <c r="A8006" t="s">
        <v>27073</v>
      </c>
      <c r="B8006" t="s">
        <v>10158</v>
      </c>
      <c r="C8006" t="s">
        <v>14</v>
      </c>
      <c r="D8006">
        <v>39.947206999999999</v>
      </c>
      <c r="E8006">
        <v>-75.157251500000001</v>
      </c>
      <c r="F8006" t="s">
        <v>27074</v>
      </c>
      <c r="G8006">
        <v>217</v>
      </c>
      <c r="H8006">
        <v>4</v>
      </c>
      <c r="I8006" t="s">
        <v>27082</v>
      </c>
      <c r="J8006">
        <v>4</v>
      </c>
      <c r="K8006" t="s">
        <v>27083</v>
      </c>
      <c r="L8006" t="s">
        <v>7218</v>
      </c>
    </row>
    <row r="8007" spans="1:14" x14ac:dyDescent="0.3">
      <c r="A8007" t="s">
        <v>27073</v>
      </c>
      <c r="B8007" t="s">
        <v>10158</v>
      </c>
      <c r="C8007" t="s">
        <v>14</v>
      </c>
      <c r="D8007">
        <v>39.947206999999999</v>
      </c>
      <c r="E8007">
        <v>-75.157251500000001</v>
      </c>
      <c r="F8007" t="s">
        <v>27074</v>
      </c>
      <c r="G8007">
        <v>217</v>
      </c>
      <c r="H8007">
        <v>4</v>
      </c>
      <c r="I8007" t="s">
        <v>27084</v>
      </c>
      <c r="J8007">
        <v>4</v>
      </c>
      <c r="L8007" t="s">
        <v>27085</v>
      </c>
    </row>
    <row r="8008" spans="1:14" x14ac:dyDescent="0.3">
      <c r="A8008" t="s">
        <v>27073</v>
      </c>
      <c r="B8008" t="s">
        <v>10158</v>
      </c>
      <c r="C8008" t="s">
        <v>14</v>
      </c>
      <c r="D8008">
        <v>39.947206999999999</v>
      </c>
      <c r="E8008">
        <v>-75.157251500000001</v>
      </c>
      <c r="F8008" t="s">
        <v>27074</v>
      </c>
      <c r="G8008">
        <v>217</v>
      </c>
      <c r="H8008">
        <v>4</v>
      </c>
      <c r="I8008" t="s">
        <v>27086</v>
      </c>
      <c r="J8008">
        <v>5</v>
      </c>
      <c r="K8008" t="s">
        <v>27087</v>
      </c>
      <c r="L8008" t="s">
        <v>27088</v>
      </c>
    </row>
    <row r="8009" spans="1:14" x14ac:dyDescent="0.3">
      <c r="A8009" t="s">
        <v>27073</v>
      </c>
      <c r="B8009" t="s">
        <v>10158</v>
      </c>
      <c r="C8009" t="s">
        <v>14</v>
      </c>
      <c r="D8009">
        <v>39.947206999999999</v>
      </c>
      <c r="E8009">
        <v>-75.157251500000001</v>
      </c>
      <c r="F8009" t="s">
        <v>27074</v>
      </c>
      <c r="G8009">
        <v>217</v>
      </c>
      <c r="H8009">
        <v>4</v>
      </c>
      <c r="I8009" t="s">
        <v>27089</v>
      </c>
      <c r="J8009">
        <v>4</v>
      </c>
      <c r="K8009" t="s">
        <v>27090</v>
      </c>
      <c r="L8009" t="s">
        <v>27091</v>
      </c>
    </row>
    <row r="8010" spans="1:14" x14ac:dyDescent="0.3">
      <c r="A8010" t="s">
        <v>27073</v>
      </c>
      <c r="B8010" t="s">
        <v>10158</v>
      </c>
      <c r="C8010" t="s">
        <v>14</v>
      </c>
      <c r="D8010">
        <v>39.947206999999999</v>
      </c>
      <c r="E8010">
        <v>-75.157251500000001</v>
      </c>
      <c r="F8010" t="s">
        <v>27074</v>
      </c>
      <c r="G8010">
        <v>217</v>
      </c>
      <c r="H8010">
        <v>4</v>
      </c>
      <c r="I8010" t="s">
        <v>27092</v>
      </c>
      <c r="J8010">
        <v>2</v>
      </c>
      <c r="K8010" t="s">
        <v>27093</v>
      </c>
      <c r="L8010" t="s">
        <v>6552</v>
      </c>
      <c r="M8010" t="s">
        <v>27094</v>
      </c>
      <c r="N8010" t="s">
        <v>949</v>
      </c>
    </row>
    <row r="8011" spans="1:14" x14ac:dyDescent="0.3">
      <c r="A8011" t="s">
        <v>27073</v>
      </c>
      <c r="B8011" t="s">
        <v>10158</v>
      </c>
      <c r="C8011" t="s">
        <v>14</v>
      </c>
      <c r="D8011">
        <v>39.947206999999999</v>
      </c>
      <c r="E8011">
        <v>-75.157251500000001</v>
      </c>
      <c r="F8011" t="s">
        <v>27074</v>
      </c>
      <c r="G8011">
        <v>217</v>
      </c>
      <c r="H8011">
        <v>4</v>
      </c>
      <c r="I8011" t="s">
        <v>27095</v>
      </c>
      <c r="J8011">
        <v>5</v>
      </c>
      <c r="K8011" t="s">
        <v>27096</v>
      </c>
      <c r="L8011" t="s">
        <v>27097</v>
      </c>
    </row>
    <row r="8012" spans="1:14" x14ac:dyDescent="0.3">
      <c r="A8012" t="s">
        <v>27073</v>
      </c>
      <c r="B8012" t="s">
        <v>10158</v>
      </c>
      <c r="C8012" t="s">
        <v>14</v>
      </c>
      <c r="D8012">
        <v>39.947206999999999</v>
      </c>
      <c r="E8012">
        <v>-75.157251500000001</v>
      </c>
      <c r="F8012" t="s">
        <v>27074</v>
      </c>
      <c r="G8012">
        <v>217</v>
      </c>
      <c r="H8012">
        <v>4</v>
      </c>
      <c r="I8012" t="s">
        <v>27098</v>
      </c>
      <c r="J8012">
        <v>3</v>
      </c>
      <c r="K8012" t="s">
        <v>27099</v>
      </c>
      <c r="L8012" t="s">
        <v>14285</v>
      </c>
    </row>
    <row r="8013" spans="1:14" x14ac:dyDescent="0.3">
      <c r="A8013" t="s">
        <v>27100</v>
      </c>
      <c r="B8013" t="s">
        <v>27101</v>
      </c>
      <c r="C8013" t="s">
        <v>14</v>
      </c>
      <c r="D8013">
        <v>39.947169114499999</v>
      </c>
      <c r="E8013">
        <v>-75.162393789999996</v>
      </c>
      <c r="F8013" t="s">
        <v>27102</v>
      </c>
      <c r="G8013">
        <v>217</v>
      </c>
      <c r="H8013">
        <v>4</v>
      </c>
      <c r="I8013" t="s">
        <v>27103</v>
      </c>
      <c r="J8013">
        <v>4</v>
      </c>
      <c r="K8013" t="s">
        <v>27104</v>
      </c>
      <c r="L8013" t="s">
        <v>8456</v>
      </c>
    </row>
    <row r="8014" spans="1:14" x14ac:dyDescent="0.3">
      <c r="A8014" t="s">
        <v>27100</v>
      </c>
      <c r="B8014" t="s">
        <v>27101</v>
      </c>
      <c r="C8014" t="s">
        <v>14</v>
      </c>
      <c r="D8014">
        <v>39.947169114499999</v>
      </c>
      <c r="E8014">
        <v>-75.162393789999996</v>
      </c>
      <c r="F8014" t="s">
        <v>27102</v>
      </c>
      <c r="G8014">
        <v>217</v>
      </c>
      <c r="H8014">
        <v>4</v>
      </c>
      <c r="I8014" t="s">
        <v>27105</v>
      </c>
      <c r="J8014">
        <v>4</v>
      </c>
      <c r="L8014" t="s">
        <v>27106</v>
      </c>
    </row>
    <row r="8015" spans="1:14" x14ac:dyDescent="0.3">
      <c r="A8015" t="s">
        <v>27100</v>
      </c>
      <c r="B8015" t="s">
        <v>27101</v>
      </c>
      <c r="C8015" t="s">
        <v>14</v>
      </c>
      <c r="D8015">
        <v>39.947169114499999</v>
      </c>
      <c r="E8015">
        <v>-75.162393789999996</v>
      </c>
      <c r="F8015" t="s">
        <v>27102</v>
      </c>
      <c r="G8015">
        <v>217</v>
      </c>
      <c r="H8015">
        <v>4</v>
      </c>
      <c r="I8015" t="s">
        <v>27107</v>
      </c>
      <c r="J8015">
        <v>4</v>
      </c>
      <c r="K8015" t="s">
        <v>27108</v>
      </c>
      <c r="L8015" t="s">
        <v>4946</v>
      </c>
    </row>
    <row r="8016" spans="1:14" x14ac:dyDescent="0.3">
      <c r="A8016" t="s">
        <v>27100</v>
      </c>
      <c r="B8016" t="s">
        <v>27101</v>
      </c>
      <c r="C8016" t="s">
        <v>14</v>
      </c>
      <c r="D8016">
        <v>39.947169114499999</v>
      </c>
      <c r="E8016">
        <v>-75.162393789999996</v>
      </c>
      <c r="F8016" t="s">
        <v>27102</v>
      </c>
      <c r="G8016">
        <v>217</v>
      </c>
      <c r="H8016">
        <v>4</v>
      </c>
      <c r="I8016" t="s">
        <v>27109</v>
      </c>
      <c r="J8016">
        <v>4</v>
      </c>
      <c r="K8016" t="s">
        <v>27110</v>
      </c>
      <c r="L8016" t="s">
        <v>27111</v>
      </c>
    </row>
    <row r="8017" spans="1:17" x14ac:dyDescent="0.3">
      <c r="A8017" t="s">
        <v>27100</v>
      </c>
      <c r="B8017" t="s">
        <v>27101</v>
      </c>
      <c r="C8017" t="s">
        <v>14</v>
      </c>
      <c r="D8017">
        <v>39.947169114499999</v>
      </c>
      <c r="E8017">
        <v>-75.162393789999996</v>
      </c>
      <c r="F8017" t="s">
        <v>27102</v>
      </c>
      <c r="G8017">
        <v>217</v>
      </c>
      <c r="H8017">
        <v>4</v>
      </c>
      <c r="I8017" t="s">
        <v>27112</v>
      </c>
      <c r="J8017">
        <v>5</v>
      </c>
      <c r="K8017" t="s">
        <v>27113</v>
      </c>
      <c r="L8017" t="s">
        <v>27114</v>
      </c>
    </row>
    <row r="8018" spans="1:17" x14ac:dyDescent="0.3">
      <c r="A8018" t="s">
        <v>27100</v>
      </c>
      <c r="B8018" t="s">
        <v>27101</v>
      </c>
      <c r="C8018" t="s">
        <v>14</v>
      </c>
      <c r="D8018">
        <v>39.947169114499999</v>
      </c>
      <c r="E8018">
        <v>-75.162393789999996</v>
      </c>
      <c r="F8018" t="s">
        <v>27102</v>
      </c>
      <c r="G8018">
        <v>217</v>
      </c>
      <c r="H8018">
        <v>4</v>
      </c>
      <c r="I8018" t="s">
        <v>27115</v>
      </c>
      <c r="J8018">
        <v>5</v>
      </c>
      <c r="K8018" t="s">
        <v>27116</v>
      </c>
      <c r="L8018" t="s">
        <v>27117</v>
      </c>
    </row>
    <row r="8019" spans="1:17" x14ac:dyDescent="0.3">
      <c r="A8019" t="s">
        <v>27100</v>
      </c>
      <c r="B8019" t="s">
        <v>27101</v>
      </c>
      <c r="C8019" t="s">
        <v>14</v>
      </c>
      <c r="D8019">
        <v>39.947169114499999</v>
      </c>
      <c r="E8019">
        <v>-75.162393789999996</v>
      </c>
      <c r="F8019" t="s">
        <v>27102</v>
      </c>
      <c r="G8019">
        <v>217</v>
      </c>
      <c r="H8019">
        <v>4</v>
      </c>
      <c r="I8019" t="s">
        <v>27118</v>
      </c>
      <c r="J8019">
        <v>5</v>
      </c>
      <c r="K8019" t="s">
        <v>27119</v>
      </c>
      <c r="L8019" t="s">
        <v>27120</v>
      </c>
    </row>
    <row r="8020" spans="1:17" x14ac:dyDescent="0.3">
      <c r="A8020" t="s">
        <v>27100</v>
      </c>
      <c r="B8020" t="s">
        <v>27101</v>
      </c>
      <c r="C8020" t="s">
        <v>14</v>
      </c>
      <c r="D8020">
        <v>39.947169114499999</v>
      </c>
      <c r="E8020">
        <v>-75.162393789999996</v>
      </c>
      <c r="F8020" t="s">
        <v>27102</v>
      </c>
      <c r="G8020">
        <v>217</v>
      </c>
      <c r="H8020">
        <v>4</v>
      </c>
      <c r="I8020" t="s">
        <v>27121</v>
      </c>
      <c r="J8020">
        <v>4</v>
      </c>
      <c r="K8020" t="s">
        <v>27122</v>
      </c>
      <c r="L8020" t="s">
        <v>27123</v>
      </c>
    </row>
    <row r="8021" spans="1:17" x14ac:dyDescent="0.3">
      <c r="A8021" t="s">
        <v>27100</v>
      </c>
      <c r="B8021" t="s">
        <v>27101</v>
      </c>
      <c r="C8021" t="s">
        <v>14</v>
      </c>
      <c r="D8021">
        <v>39.947169114499999</v>
      </c>
      <c r="E8021">
        <v>-75.162393789999996</v>
      </c>
      <c r="F8021" t="s">
        <v>27102</v>
      </c>
      <c r="G8021">
        <v>217</v>
      </c>
      <c r="H8021">
        <v>4</v>
      </c>
      <c r="I8021" t="s">
        <v>27124</v>
      </c>
      <c r="J8021">
        <v>1</v>
      </c>
      <c r="K8021" t="s">
        <v>27125</v>
      </c>
      <c r="L8021" t="s">
        <v>27126</v>
      </c>
      <c r="M8021" t="s">
        <v>27127</v>
      </c>
    </row>
    <row r="8022" spans="1:17" x14ac:dyDescent="0.3">
      <c r="A8022" t="s">
        <v>27100</v>
      </c>
      <c r="B8022" t="s">
        <v>27101</v>
      </c>
      <c r="C8022" t="s">
        <v>14</v>
      </c>
      <c r="D8022">
        <v>39.947169114499999</v>
      </c>
      <c r="E8022">
        <v>-75.162393789999996</v>
      </c>
      <c r="F8022" t="s">
        <v>27102</v>
      </c>
      <c r="G8022">
        <v>217</v>
      </c>
      <c r="H8022">
        <v>4</v>
      </c>
      <c r="I8022" t="s">
        <v>27128</v>
      </c>
      <c r="J8022">
        <v>5</v>
      </c>
      <c r="K8022" t="s">
        <v>27129</v>
      </c>
      <c r="L8022" t="s">
        <v>27130</v>
      </c>
    </row>
    <row r="8023" spans="1:17" x14ac:dyDescent="0.3">
      <c r="A8023" t="s">
        <v>27131</v>
      </c>
      <c r="B8023" t="s">
        <v>27132</v>
      </c>
      <c r="C8023" t="s">
        <v>14</v>
      </c>
      <c r="D8023">
        <v>39.969819899999997</v>
      </c>
      <c r="E8023">
        <v>-75.142631199999997</v>
      </c>
      <c r="F8023" t="s">
        <v>27133</v>
      </c>
      <c r="G8023">
        <v>217</v>
      </c>
      <c r="H8023">
        <v>3.5</v>
      </c>
      <c r="I8023" t="s">
        <v>27134</v>
      </c>
      <c r="J8023">
        <v>4</v>
      </c>
      <c r="K8023" t="s">
        <v>27135</v>
      </c>
      <c r="L8023" t="s">
        <v>2283</v>
      </c>
    </row>
    <row r="8024" spans="1:17" x14ac:dyDescent="0.3">
      <c r="A8024" t="s">
        <v>27131</v>
      </c>
      <c r="B8024" t="s">
        <v>27132</v>
      </c>
      <c r="C8024" t="s">
        <v>14</v>
      </c>
      <c r="D8024">
        <v>39.969819899999997</v>
      </c>
      <c r="E8024">
        <v>-75.142631199999997</v>
      </c>
      <c r="F8024" t="s">
        <v>27133</v>
      </c>
      <c r="G8024">
        <v>217</v>
      </c>
      <c r="H8024">
        <v>3.5</v>
      </c>
      <c r="I8024" t="s">
        <v>27136</v>
      </c>
      <c r="J8024">
        <v>5</v>
      </c>
      <c r="K8024" t="s">
        <v>27137</v>
      </c>
      <c r="L8024" t="s">
        <v>27138</v>
      </c>
      <c r="M8024" t="s">
        <v>27139</v>
      </c>
      <c r="N8024" t="s">
        <v>27140</v>
      </c>
      <c r="O8024" t="s">
        <v>27141</v>
      </c>
      <c r="P8024" t="s">
        <v>27142</v>
      </c>
      <c r="Q8024" t="s">
        <v>27143</v>
      </c>
    </row>
    <row r="8025" spans="1:17" x14ac:dyDescent="0.3">
      <c r="A8025" t="s">
        <v>27131</v>
      </c>
      <c r="B8025" t="s">
        <v>27132</v>
      </c>
      <c r="C8025" t="s">
        <v>14</v>
      </c>
      <c r="D8025">
        <v>39.969819899999997</v>
      </c>
      <c r="E8025">
        <v>-75.142631199999997</v>
      </c>
      <c r="F8025" t="s">
        <v>27133</v>
      </c>
      <c r="G8025">
        <v>217</v>
      </c>
      <c r="H8025">
        <v>3.5</v>
      </c>
      <c r="I8025" t="s">
        <v>27144</v>
      </c>
      <c r="J8025">
        <v>5</v>
      </c>
      <c r="K8025" t="s">
        <v>27145</v>
      </c>
      <c r="L8025" t="s">
        <v>27146</v>
      </c>
    </row>
    <row r="8026" spans="1:17" x14ac:dyDescent="0.3">
      <c r="A8026" t="s">
        <v>27131</v>
      </c>
      <c r="B8026" t="s">
        <v>27132</v>
      </c>
      <c r="C8026" t="s">
        <v>14</v>
      </c>
      <c r="D8026">
        <v>39.969819899999997</v>
      </c>
      <c r="E8026">
        <v>-75.142631199999997</v>
      </c>
      <c r="F8026" t="s">
        <v>27133</v>
      </c>
      <c r="G8026">
        <v>217</v>
      </c>
      <c r="H8026">
        <v>3.5</v>
      </c>
      <c r="I8026" t="s">
        <v>27147</v>
      </c>
      <c r="J8026">
        <v>1</v>
      </c>
      <c r="K8026" t="s">
        <v>27148</v>
      </c>
      <c r="L8026" t="s">
        <v>27149</v>
      </c>
    </row>
    <row r="8027" spans="1:17" x14ac:dyDescent="0.3">
      <c r="A8027" t="s">
        <v>27131</v>
      </c>
      <c r="B8027" t="s">
        <v>27132</v>
      </c>
      <c r="C8027" t="s">
        <v>14</v>
      </c>
      <c r="D8027">
        <v>39.969819899999997</v>
      </c>
      <c r="E8027">
        <v>-75.142631199999997</v>
      </c>
      <c r="F8027" t="s">
        <v>27133</v>
      </c>
      <c r="G8027">
        <v>217</v>
      </c>
      <c r="H8027">
        <v>3.5</v>
      </c>
      <c r="I8027" t="s">
        <v>27150</v>
      </c>
      <c r="J8027">
        <v>4</v>
      </c>
      <c r="K8027" t="s">
        <v>27151</v>
      </c>
      <c r="L8027" t="s">
        <v>9199</v>
      </c>
    </row>
    <row r="8028" spans="1:17" x14ac:dyDescent="0.3">
      <c r="A8028" t="s">
        <v>27131</v>
      </c>
      <c r="B8028" t="s">
        <v>27132</v>
      </c>
      <c r="C8028" t="s">
        <v>14</v>
      </c>
      <c r="D8028">
        <v>39.969819899999997</v>
      </c>
      <c r="E8028">
        <v>-75.142631199999997</v>
      </c>
      <c r="F8028" t="s">
        <v>27133</v>
      </c>
      <c r="G8028">
        <v>217</v>
      </c>
      <c r="H8028">
        <v>3.5</v>
      </c>
      <c r="I8028" t="s">
        <v>27152</v>
      </c>
      <c r="J8028">
        <v>5</v>
      </c>
      <c r="L8028" t="s">
        <v>27153</v>
      </c>
    </row>
    <row r="8029" spans="1:17" x14ac:dyDescent="0.3">
      <c r="A8029" t="s">
        <v>27131</v>
      </c>
      <c r="B8029" t="s">
        <v>27132</v>
      </c>
      <c r="C8029" t="s">
        <v>14</v>
      </c>
      <c r="D8029">
        <v>39.969819899999997</v>
      </c>
      <c r="E8029">
        <v>-75.142631199999997</v>
      </c>
      <c r="F8029" t="s">
        <v>27133</v>
      </c>
      <c r="G8029">
        <v>217</v>
      </c>
      <c r="H8029">
        <v>3.5</v>
      </c>
      <c r="I8029" t="s">
        <v>27154</v>
      </c>
      <c r="J8029">
        <v>4</v>
      </c>
      <c r="K8029" t="s">
        <v>27155</v>
      </c>
      <c r="L8029" t="s">
        <v>13633</v>
      </c>
    </row>
    <row r="8030" spans="1:17" x14ac:dyDescent="0.3">
      <c r="A8030" t="s">
        <v>27131</v>
      </c>
      <c r="B8030" t="s">
        <v>27132</v>
      </c>
      <c r="C8030" t="s">
        <v>14</v>
      </c>
      <c r="D8030">
        <v>39.969819899999997</v>
      </c>
      <c r="E8030">
        <v>-75.142631199999997</v>
      </c>
      <c r="F8030" t="s">
        <v>27133</v>
      </c>
      <c r="G8030">
        <v>217</v>
      </c>
      <c r="H8030">
        <v>3.5</v>
      </c>
      <c r="I8030" t="s">
        <v>27156</v>
      </c>
      <c r="J8030">
        <v>5</v>
      </c>
      <c r="K8030" t="s">
        <v>27157</v>
      </c>
      <c r="L8030" t="s">
        <v>27158</v>
      </c>
    </row>
    <row r="8031" spans="1:17" x14ac:dyDescent="0.3">
      <c r="A8031" t="s">
        <v>27131</v>
      </c>
      <c r="B8031" t="s">
        <v>27132</v>
      </c>
      <c r="C8031" t="s">
        <v>14</v>
      </c>
      <c r="D8031">
        <v>39.969819899999997</v>
      </c>
      <c r="E8031">
        <v>-75.142631199999997</v>
      </c>
      <c r="F8031" t="s">
        <v>27133</v>
      </c>
      <c r="G8031">
        <v>217</v>
      </c>
      <c r="H8031">
        <v>3.5</v>
      </c>
      <c r="I8031" t="s">
        <v>27159</v>
      </c>
      <c r="J8031">
        <v>4</v>
      </c>
      <c r="K8031" t="s">
        <v>27160</v>
      </c>
      <c r="L8031" t="s">
        <v>27161</v>
      </c>
    </row>
    <row r="8032" spans="1:17" x14ac:dyDescent="0.3">
      <c r="A8032" t="s">
        <v>27131</v>
      </c>
      <c r="B8032" t="s">
        <v>27132</v>
      </c>
      <c r="C8032" t="s">
        <v>14</v>
      </c>
      <c r="D8032">
        <v>39.969819899999997</v>
      </c>
      <c r="E8032">
        <v>-75.142631199999997</v>
      </c>
      <c r="F8032" t="s">
        <v>27133</v>
      </c>
      <c r="G8032">
        <v>217</v>
      </c>
      <c r="H8032">
        <v>3.5</v>
      </c>
      <c r="I8032" t="s">
        <v>27162</v>
      </c>
      <c r="J8032">
        <v>4</v>
      </c>
      <c r="K8032" t="s">
        <v>27163</v>
      </c>
      <c r="L8032" t="s">
        <v>18027</v>
      </c>
    </row>
    <row r="8033" spans="1:20" x14ac:dyDescent="0.3">
      <c r="A8033" t="s">
        <v>27164</v>
      </c>
      <c r="B8033" t="s">
        <v>27165</v>
      </c>
      <c r="C8033" t="s">
        <v>14</v>
      </c>
      <c r="D8033">
        <v>40.050117499999999</v>
      </c>
      <c r="E8033">
        <v>-75.011149399999994</v>
      </c>
      <c r="F8033" t="s">
        <v>27166</v>
      </c>
      <c r="G8033">
        <v>217</v>
      </c>
      <c r="H8033">
        <v>3.5</v>
      </c>
      <c r="I8033" t="s">
        <v>27167</v>
      </c>
      <c r="J8033">
        <v>1</v>
      </c>
      <c r="K8033" t="s">
        <v>27168</v>
      </c>
      <c r="L8033" t="s">
        <v>27169</v>
      </c>
      <c r="M8033" t="s">
        <v>27170</v>
      </c>
      <c r="N8033" t="s">
        <v>27171</v>
      </c>
      <c r="O8033" t="s">
        <v>27172</v>
      </c>
      <c r="P8033" t="s">
        <v>27173</v>
      </c>
      <c r="Q8033" t="s">
        <v>27174</v>
      </c>
      <c r="R8033" t="s">
        <v>27175</v>
      </c>
      <c r="S8033" t="s">
        <v>27176</v>
      </c>
      <c r="T8033" t="s">
        <v>27177</v>
      </c>
    </row>
    <row r="8034" spans="1:20" x14ac:dyDescent="0.3">
      <c r="A8034" t="s">
        <v>27164</v>
      </c>
      <c r="B8034" t="s">
        <v>27165</v>
      </c>
      <c r="C8034" t="s">
        <v>14</v>
      </c>
      <c r="D8034">
        <v>40.050117499999999</v>
      </c>
      <c r="E8034">
        <v>-75.011149399999994</v>
      </c>
      <c r="F8034" t="s">
        <v>27166</v>
      </c>
      <c r="G8034">
        <v>217</v>
      </c>
      <c r="H8034">
        <v>3.5</v>
      </c>
      <c r="I8034" t="s">
        <v>27178</v>
      </c>
      <c r="J8034">
        <v>4</v>
      </c>
      <c r="K8034" t="s">
        <v>27179</v>
      </c>
      <c r="L8034" t="s">
        <v>27180</v>
      </c>
    </row>
    <row r="8035" spans="1:20" x14ac:dyDescent="0.3">
      <c r="A8035" t="s">
        <v>27164</v>
      </c>
      <c r="B8035" t="s">
        <v>27165</v>
      </c>
      <c r="C8035" t="s">
        <v>14</v>
      </c>
      <c r="D8035">
        <v>40.050117499999999</v>
      </c>
      <c r="E8035">
        <v>-75.011149399999994</v>
      </c>
      <c r="F8035" t="s">
        <v>27166</v>
      </c>
      <c r="G8035">
        <v>217</v>
      </c>
      <c r="H8035">
        <v>3.5</v>
      </c>
      <c r="I8035" t="s">
        <v>27181</v>
      </c>
      <c r="J8035">
        <v>4</v>
      </c>
      <c r="K8035" t="s">
        <v>27182</v>
      </c>
      <c r="L8035" t="s">
        <v>27183</v>
      </c>
    </row>
    <row r="8036" spans="1:20" x14ac:dyDescent="0.3">
      <c r="A8036" t="s">
        <v>27164</v>
      </c>
      <c r="B8036" t="s">
        <v>27165</v>
      </c>
      <c r="C8036" t="s">
        <v>14</v>
      </c>
      <c r="D8036">
        <v>40.050117499999999</v>
      </c>
      <c r="E8036">
        <v>-75.011149399999994</v>
      </c>
      <c r="F8036" t="s">
        <v>27166</v>
      </c>
      <c r="G8036">
        <v>217</v>
      </c>
      <c r="H8036">
        <v>3.5</v>
      </c>
      <c r="I8036" t="s">
        <v>27184</v>
      </c>
      <c r="J8036">
        <v>1</v>
      </c>
      <c r="K8036" t="s">
        <v>27185</v>
      </c>
      <c r="L8036" t="s">
        <v>9003</v>
      </c>
    </row>
    <row r="8037" spans="1:20" x14ac:dyDescent="0.3">
      <c r="A8037" t="s">
        <v>27164</v>
      </c>
      <c r="B8037" t="s">
        <v>27165</v>
      </c>
      <c r="C8037" t="s">
        <v>14</v>
      </c>
      <c r="D8037">
        <v>40.050117499999999</v>
      </c>
      <c r="E8037">
        <v>-75.011149399999994</v>
      </c>
      <c r="F8037" t="s">
        <v>27166</v>
      </c>
      <c r="G8037">
        <v>217</v>
      </c>
      <c r="H8037">
        <v>3.5</v>
      </c>
      <c r="I8037" t="s">
        <v>27186</v>
      </c>
      <c r="J8037">
        <v>5</v>
      </c>
      <c r="L8037" t="s">
        <v>27187</v>
      </c>
    </row>
    <row r="8038" spans="1:20" x14ac:dyDescent="0.3">
      <c r="A8038" t="s">
        <v>27164</v>
      </c>
      <c r="B8038" t="s">
        <v>27165</v>
      </c>
      <c r="C8038" t="s">
        <v>14</v>
      </c>
      <c r="D8038">
        <v>40.050117499999999</v>
      </c>
      <c r="E8038">
        <v>-75.011149399999994</v>
      </c>
      <c r="F8038" t="s">
        <v>27166</v>
      </c>
      <c r="G8038">
        <v>217</v>
      </c>
      <c r="H8038">
        <v>3.5</v>
      </c>
      <c r="I8038" t="s">
        <v>27188</v>
      </c>
      <c r="J8038">
        <v>4</v>
      </c>
      <c r="K8038" t="s">
        <v>27189</v>
      </c>
      <c r="L8038" t="s">
        <v>27190</v>
      </c>
    </row>
    <row r="8039" spans="1:20" x14ac:dyDescent="0.3">
      <c r="A8039" t="s">
        <v>27164</v>
      </c>
      <c r="B8039" t="s">
        <v>27165</v>
      </c>
      <c r="C8039" t="s">
        <v>14</v>
      </c>
      <c r="D8039">
        <v>40.050117499999999</v>
      </c>
      <c r="E8039">
        <v>-75.011149399999994</v>
      </c>
      <c r="F8039" t="s">
        <v>27166</v>
      </c>
      <c r="G8039">
        <v>217</v>
      </c>
      <c r="H8039">
        <v>3.5</v>
      </c>
      <c r="I8039" t="s">
        <v>27191</v>
      </c>
      <c r="J8039">
        <v>3</v>
      </c>
      <c r="L8039" t="s">
        <v>27192</v>
      </c>
    </row>
    <row r="8040" spans="1:20" x14ac:dyDescent="0.3">
      <c r="A8040" t="s">
        <v>27164</v>
      </c>
      <c r="B8040" t="s">
        <v>27165</v>
      </c>
      <c r="C8040" t="s">
        <v>14</v>
      </c>
      <c r="D8040">
        <v>40.050117499999999</v>
      </c>
      <c r="E8040">
        <v>-75.011149399999994</v>
      </c>
      <c r="F8040" t="s">
        <v>27166</v>
      </c>
      <c r="G8040">
        <v>217</v>
      </c>
      <c r="H8040">
        <v>3.5</v>
      </c>
      <c r="I8040" t="s">
        <v>27193</v>
      </c>
      <c r="J8040">
        <v>3</v>
      </c>
      <c r="K8040" t="s">
        <v>27194</v>
      </c>
      <c r="L8040" t="s">
        <v>27195</v>
      </c>
    </row>
    <row r="8041" spans="1:20" x14ac:dyDescent="0.3">
      <c r="A8041" t="s">
        <v>27164</v>
      </c>
      <c r="B8041" t="s">
        <v>27165</v>
      </c>
      <c r="C8041" t="s">
        <v>14</v>
      </c>
      <c r="D8041">
        <v>40.050117499999999</v>
      </c>
      <c r="E8041">
        <v>-75.011149399999994</v>
      </c>
      <c r="F8041" t="s">
        <v>27166</v>
      </c>
      <c r="G8041">
        <v>217</v>
      </c>
      <c r="H8041">
        <v>3.5</v>
      </c>
      <c r="I8041" t="s">
        <v>27196</v>
      </c>
      <c r="J8041">
        <v>3</v>
      </c>
      <c r="K8041" t="s">
        <v>27197</v>
      </c>
      <c r="L8041" t="s">
        <v>27198</v>
      </c>
    </row>
    <row r="8042" spans="1:20" x14ac:dyDescent="0.3">
      <c r="A8042" t="s">
        <v>27164</v>
      </c>
      <c r="B8042" t="s">
        <v>27165</v>
      </c>
      <c r="C8042" t="s">
        <v>14</v>
      </c>
      <c r="D8042">
        <v>40.050117499999999</v>
      </c>
      <c r="E8042">
        <v>-75.011149399999994</v>
      </c>
      <c r="F8042" t="s">
        <v>27166</v>
      </c>
      <c r="G8042">
        <v>217</v>
      </c>
      <c r="H8042">
        <v>3.5</v>
      </c>
      <c r="I8042" t="s">
        <v>27199</v>
      </c>
      <c r="J8042">
        <v>1</v>
      </c>
      <c r="K8042" t="s">
        <v>27200</v>
      </c>
      <c r="L8042" t="s">
        <v>27201</v>
      </c>
    </row>
    <row r="8043" spans="1:20" x14ac:dyDescent="0.3">
      <c r="A8043" t="s">
        <v>27202</v>
      </c>
      <c r="B8043" t="s">
        <v>27203</v>
      </c>
      <c r="C8043" t="s">
        <v>14</v>
      </c>
      <c r="D8043">
        <v>39.941209000000001</v>
      </c>
      <c r="E8043">
        <v>-75.144857999999999</v>
      </c>
      <c r="F8043" t="s">
        <v>4069</v>
      </c>
      <c r="G8043">
        <v>216</v>
      </c>
      <c r="H8043">
        <v>4</v>
      </c>
      <c r="I8043" t="s">
        <v>27204</v>
      </c>
      <c r="J8043">
        <v>4</v>
      </c>
      <c r="K8043" t="s">
        <v>27205</v>
      </c>
      <c r="L8043" t="s">
        <v>27206</v>
      </c>
    </row>
    <row r="8044" spans="1:20" x14ac:dyDescent="0.3">
      <c r="A8044" t="s">
        <v>27202</v>
      </c>
      <c r="B8044" t="s">
        <v>27203</v>
      </c>
      <c r="C8044" t="s">
        <v>14</v>
      </c>
      <c r="D8044">
        <v>39.941209000000001</v>
      </c>
      <c r="E8044">
        <v>-75.144857999999999</v>
      </c>
      <c r="F8044" t="s">
        <v>4069</v>
      </c>
      <c r="G8044">
        <v>216</v>
      </c>
      <c r="H8044">
        <v>4</v>
      </c>
      <c r="I8044" t="s">
        <v>27207</v>
      </c>
      <c r="J8044">
        <v>4</v>
      </c>
      <c r="K8044" t="s">
        <v>27208</v>
      </c>
      <c r="L8044" t="s">
        <v>27209</v>
      </c>
    </row>
    <row r="8045" spans="1:20" x14ac:dyDescent="0.3">
      <c r="A8045" t="s">
        <v>27202</v>
      </c>
      <c r="B8045" t="s">
        <v>27203</v>
      </c>
      <c r="C8045" t="s">
        <v>14</v>
      </c>
      <c r="D8045">
        <v>39.941209000000001</v>
      </c>
      <c r="E8045">
        <v>-75.144857999999999</v>
      </c>
      <c r="F8045" t="s">
        <v>4069</v>
      </c>
      <c r="G8045">
        <v>216</v>
      </c>
      <c r="H8045">
        <v>4</v>
      </c>
      <c r="I8045" t="s">
        <v>27210</v>
      </c>
      <c r="J8045">
        <v>2</v>
      </c>
      <c r="L8045" t="s">
        <v>27211</v>
      </c>
    </row>
    <row r="8046" spans="1:20" x14ac:dyDescent="0.3">
      <c r="A8046" t="s">
        <v>27202</v>
      </c>
      <c r="B8046" t="s">
        <v>27203</v>
      </c>
      <c r="C8046" t="s">
        <v>14</v>
      </c>
      <c r="D8046">
        <v>39.941209000000001</v>
      </c>
      <c r="E8046">
        <v>-75.144857999999999</v>
      </c>
      <c r="F8046" t="s">
        <v>4069</v>
      </c>
      <c r="G8046">
        <v>216</v>
      </c>
      <c r="H8046">
        <v>4</v>
      </c>
      <c r="I8046" t="s">
        <v>27212</v>
      </c>
      <c r="J8046">
        <v>5</v>
      </c>
      <c r="K8046" t="s">
        <v>27213</v>
      </c>
      <c r="L8046" t="s">
        <v>19055</v>
      </c>
    </row>
    <row r="8047" spans="1:20" x14ac:dyDescent="0.3">
      <c r="A8047" t="s">
        <v>27202</v>
      </c>
      <c r="B8047" t="s">
        <v>27203</v>
      </c>
      <c r="C8047" t="s">
        <v>14</v>
      </c>
      <c r="D8047">
        <v>39.941209000000001</v>
      </c>
      <c r="E8047">
        <v>-75.144857999999999</v>
      </c>
      <c r="F8047" t="s">
        <v>4069</v>
      </c>
      <c r="G8047">
        <v>216</v>
      </c>
      <c r="H8047">
        <v>4</v>
      </c>
      <c r="I8047" t="s">
        <v>27214</v>
      </c>
      <c r="J8047">
        <v>4</v>
      </c>
      <c r="K8047" t="s">
        <v>27215</v>
      </c>
      <c r="L8047" t="s">
        <v>27216</v>
      </c>
    </row>
    <row r="8048" spans="1:20" x14ac:dyDescent="0.3">
      <c r="A8048" t="s">
        <v>27202</v>
      </c>
      <c r="B8048" t="s">
        <v>27203</v>
      </c>
      <c r="C8048" t="s">
        <v>14</v>
      </c>
      <c r="D8048">
        <v>39.941209000000001</v>
      </c>
      <c r="E8048">
        <v>-75.144857999999999</v>
      </c>
      <c r="F8048" t="s">
        <v>4069</v>
      </c>
      <c r="G8048">
        <v>216</v>
      </c>
      <c r="H8048">
        <v>4</v>
      </c>
      <c r="I8048" t="s">
        <v>27217</v>
      </c>
      <c r="J8048">
        <v>5</v>
      </c>
      <c r="K8048" t="s">
        <v>27218</v>
      </c>
      <c r="L8048" t="s">
        <v>2585</v>
      </c>
    </row>
    <row r="8049" spans="1:27" x14ac:dyDescent="0.3">
      <c r="A8049" t="s">
        <v>27202</v>
      </c>
      <c r="B8049" t="s">
        <v>27203</v>
      </c>
      <c r="C8049" t="s">
        <v>14</v>
      </c>
      <c r="D8049">
        <v>39.941209000000001</v>
      </c>
      <c r="E8049">
        <v>-75.144857999999999</v>
      </c>
      <c r="F8049" t="s">
        <v>4069</v>
      </c>
      <c r="G8049">
        <v>216</v>
      </c>
      <c r="H8049">
        <v>4</v>
      </c>
      <c r="I8049" t="s">
        <v>27219</v>
      </c>
      <c r="J8049">
        <v>5</v>
      </c>
      <c r="K8049" t="s">
        <v>27220</v>
      </c>
      <c r="L8049" t="s">
        <v>27221</v>
      </c>
    </row>
    <row r="8050" spans="1:27" x14ac:dyDescent="0.3">
      <c r="A8050" t="s">
        <v>27202</v>
      </c>
      <c r="B8050" t="s">
        <v>27203</v>
      </c>
      <c r="C8050" t="s">
        <v>14</v>
      </c>
      <c r="D8050">
        <v>39.941209000000001</v>
      </c>
      <c r="E8050">
        <v>-75.144857999999999</v>
      </c>
      <c r="F8050" t="s">
        <v>4069</v>
      </c>
      <c r="G8050">
        <v>216</v>
      </c>
      <c r="H8050">
        <v>4</v>
      </c>
      <c r="I8050" t="s">
        <v>27222</v>
      </c>
      <c r="J8050">
        <v>5</v>
      </c>
      <c r="K8050" t="s">
        <v>27223</v>
      </c>
      <c r="L8050" t="s">
        <v>27224</v>
      </c>
    </row>
    <row r="8051" spans="1:27" x14ac:dyDescent="0.3">
      <c r="A8051" t="s">
        <v>27202</v>
      </c>
      <c r="B8051" t="s">
        <v>27203</v>
      </c>
      <c r="C8051" t="s">
        <v>14</v>
      </c>
      <c r="D8051">
        <v>39.941209000000001</v>
      </c>
      <c r="E8051">
        <v>-75.144857999999999</v>
      </c>
      <c r="F8051" t="s">
        <v>4069</v>
      </c>
      <c r="G8051">
        <v>216</v>
      </c>
      <c r="H8051">
        <v>4</v>
      </c>
      <c r="I8051" t="s">
        <v>27225</v>
      </c>
      <c r="J8051">
        <v>4</v>
      </c>
      <c r="K8051" t="s">
        <v>27226</v>
      </c>
      <c r="L8051" t="s">
        <v>27227</v>
      </c>
    </row>
    <row r="8052" spans="1:27" x14ac:dyDescent="0.3">
      <c r="A8052" t="s">
        <v>27202</v>
      </c>
      <c r="B8052" t="s">
        <v>27203</v>
      </c>
      <c r="C8052" t="s">
        <v>14</v>
      </c>
      <c r="D8052">
        <v>39.941209000000001</v>
      </c>
      <c r="E8052">
        <v>-75.144857999999999</v>
      </c>
      <c r="F8052" t="s">
        <v>4069</v>
      </c>
      <c r="G8052">
        <v>216</v>
      </c>
      <c r="H8052">
        <v>4</v>
      </c>
      <c r="I8052" t="s">
        <v>27228</v>
      </c>
      <c r="J8052">
        <v>4</v>
      </c>
      <c r="L8052" t="s">
        <v>27229</v>
      </c>
    </row>
    <row r="8053" spans="1:27" x14ac:dyDescent="0.3">
      <c r="A8053" t="s">
        <v>27230</v>
      </c>
      <c r="B8053" t="s">
        <v>27231</v>
      </c>
      <c r="C8053" t="s">
        <v>14</v>
      </c>
      <c r="D8053">
        <v>39.938752299999997</v>
      </c>
      <c r="E8053">
        <v>-75.174083699999997</v>
      </c>
      <c r="F8053" t="s">
        <v>27232</v>
      </c>
      <c r="G8053">
        <v>216</v>
      </c>
      <c r="H8053">
        <v>4</v>
      </c>
      <c r="I8053" t="s">
        <v>27233</v>
      </c>
      <c r="J8053">
        <v>3</v>
      </c>
      <c r="K8053" t="s">
        <v>27234</v>
      </c>
      <c r="L8053" t="s">
        <v>27235</v>
      </c>
      <c r="M8053" t="s">
        <v>27236</v>
      </c>
      <c r="N8053" t="s">
        <v>27237</v>
      </c>
      <c r="O8053" t="s">
        <v>27238</v>
      </c>
      <c r="P8053" t="s">
        <v>27239</v>
      </c>
      <c r="Q8053" t="s">
        <v>27240</v>
      </c>
      <c r="R8053" t="s">
        <v>27241</v>
      </c>
      <c r="S8053" t="s">
        <v>27242</v>
      </c>
      <c r="T8053" t="s">
        <v>27243</v>
      </c>
      <c r="U8053" t="s">
        <v>27244</v>
      </c>
      <c r="V8053" t="s">
        <v>27245</v>
      </c>
      <c r="W8053" t="s">
        <v>27246</v>
      </c>
      <c r="X8053" t="s">
        <v>27247</v>
      </c>
      <c r="Y8053" t="s">
        <v>27248</v>
      </c>
      <c r="Z8053" t="s">
        <v>27249</v>
      </c>
      <c r="AA8053" t="s">
        <v>14718</v>
      </c>
    </row>
    <row r="8054" spans="1:27" x14ac:dyDescent="0.3">
      <c r="A8054" t="s">
        <v>27230</v>
      </c>
      <c r="B8054" t="s">
        <v>27231</v>
      </c>
      <c r="C8054" t="s">
        <v>14</v>
      </c>
      <c r="D8054">
        <v>39.938752299999997</v>
      </c>
      <c r="E8054">
        <v>-75.174083699999997</v>
      </c>
      <c r="F8054" t="s">
        <v>27232</v>
      </c>
      <c r="G8054">
        <v>216</v>
      </c>
      <c r="H8054">
        <v>4</v>
      </c>
      <c r="I8054" t="s">
        <v>27250</v>
      </c>
      <c r="J8054">
        <v>5</v>
      </c>
      <c r="L8054" t="s">
        <v>27251</v>
      </c>
    </row>
    <row r="8055" spans="1:27" x14ac:dyDescent="0.3">
      <c r="A8055" t="s">
        <v>27230</v>
      </c>
      <c r="B8055" t="s">
        <v>27231</v>
      </c>
      <c r="C8055" t="s">
        <v>14</v>
      </c>
      <c r="D8055">
        <v>39.938752299999997</v>
      </c>
      <c r="E8055">
        <v>-75.174083699999997</v>
      </c>
      <c r="F8055" t="s">
        <v>27232</v>
      </c>
      <c r="G8055">
        <v>216</v>
      </c>
      <c r="H8055">
        <v>4</v>
      </c>
      <c r="I8055" t="s">
        <v>27252</v>
      </c>
      <c r="J8055">
        <v>5</v>
      </c>
      <c r="K8055" t="s">
        <v>27253</v>
      </c>
      <c r="L8055" t="s">
        <v>27254</v>
      </c>
    </row>
    <row r="8056" spans="1:27" x14ac:dyDescent="0.3">
      <c r="A8056" t="s">
        <v>27230</v>
      </c>
      <c r="B8056" t="s">
        <v>27231</v>
      </c>
      <c r="C8056" t="s">
        <v>14</v>
      </c>
      <c r="D8056">
        <v>39.938752299999997</v>
      </c>
      <c r="E8056">
        <v>-75.174083699999997</v>
      </c>
      <c r="F8056" t="s">
        <v>27232</v>
      </c>
      <c r="G8056">
        <v>216</v>
      </c>
      <c r="H8056">
        <v>4</v>
      </c>
      <c r="I8056" t="s">
        <v>27255</v>
      </c>
      <c r="J8056">
        <v>5</v>
      </c>
      <c r="K8056" t="s">
        <v>27256</v>
      </c>
      <c r="L8056" t="s">
        <v>27257</v>
      </c>
    </row>
    <row r="8057" spans="1:27" x14ac:dyDescent="0.3">
      <c r="A8057" t="s">
        <v>27230</v>
      </c>
      <c r="B8057" t="s">
        <v>27231</v>
      </c>
      <c r="C8057" t="s">
        <v>14</v>
      </c>
      <c r="D8057">
        <v>39.938752299999997</v>
      </c>
      <c r="E8057">
        <v>-75.174083699999997</v>
      </c>
      <c r="F8057" t="s">
        <v>27232</v>
      </c>
      <c r="G8057">
        <v>216</v>
      </c>
      <c r="H8057">
        <v>4</v>
      </c>
      <c r="I8057" t="s">
        <v>27258</v>
      </c>
      <c r="J8057">
        <v>5</v>
      </c>
      <c r="K8057" t="s">
        <v>27259</v>
      </c>
      <c r="L8057" t="s">
        <v>27260</v>
      </c>
    </row>
    <row r="8058" spans="1:27" x14ac:dyDescent="0.3">
      <c r="A8058" t="s">
        <v>27230</v>
      </c>
      <c r="B8058" t="s">
        <v>27231</v>
      </c>
      <c r="C8058" t="s">
        <v>14</v>
      </c>
      <c r="D8058">
        <v>39.938752299999997</v>
      </c>
      <c r="E8058">
        <v>-75.174083699999997</v>
      </c>
      <c r="F8058" t="s">
        <v>27232</v>
      </c>
      <c r="G8058">
        <v>216</v>
      </c>
      <c r="H8058">
        <v>4</v>
      </c>
      <c r="I8058" t="s">
        <v>27261</v>
      </c>
      <c r="J8058">
        <v>5</v>
      </c>
      <c r="K8058" t="s">
        <v>27262</v>
      </c>
      <c r="L8058" t="s">
        <v>27263</v>
      </c>
    </row>
    <row r="8059" spans="1:27" x14ac:dyDescent="0.3">
      <c r="A8059" t="s">
        <v>27230</v>
      </c>
      <c r="B8059" t="s">
        <v>27231</v>
      </c>
      <c r="C8059" t="s">
        <v>14</v>
      </c>
      <c r="D8059">
        <v>39.938752299999997</v>
      </c>
      <c r="E8059">
        <v>-75.174083699999997</v>
      </c>
      <c r="F8059" t="s">
        <v>27232</v>
      </c>
      <c r="G8059">
        <v>216</v>
      </c>
      <c r="H8059">
        <v>4</v>
      </c>
      <c r="I8059" t="s">
        <v>27264</v>
      </c>
      <c r="J8059">
        <v>5</v>
      </c>
      <c r="L8059" t="s">
        <v>27265</v>
      </c>
    </row>
    <row r="8060" spans="1:27" x14ac:dyDescent="0.3">
      <c r="A8060" t="s">
        <v>27230</v>
      </c>
      <c r="B8060" t="s">
        <v>27231</v>
      </c>
      <c r="C8060" t="s">
        <v>14</v>
      </c>
      <c r="D8060">
        <v>39.938752299999997</v>
      </c>
      <c r="E8060">
        <v>-75.174083699999997</v>
      </c>
      <c r="F8060" t="s">
        <v>27232</v>
      </c>
      <c r="G8060">
        <v>216</v>
      </c>
      <c r="H8060">
        <v>4</v>
      </c>
      <c r="I8060" t="s">
        <v>27266</v>
      </c>
      <c r="J8060">
        <v>5</v>
      </c>
      <c r="L8060" t="s">
        <v>27267</v>
      </c>
    </row>
    <row r="8061" spans="1:27" x14ac:dyDescent="0.3">
      <c r="A8061" t="s">
        <v>27230</v>
      </c>
      <c r="B8061" t="s">
        <v>27231</v>
      </c>
      <c r="C8061" t="s">
        <v>14</v>
      </c>
      <c r="D8061">
        <v>39.938752299999997</v>
      </c>
      <c r="E8061">
        <v>-75.174083699999997</v>
      </c>
      <c r="F8061" t="s">
        <v>27232</v>
      </c>
      <c r="G8061">
        <v>216</v>
      </c>
      <c r="H8061">
        <v>4</v>
      </c>
      <c r="I8061" t="s">
        <v>27268</v>
      </c>
      <c r="J8061">
        <v>2</v>
      </c>
      <c r="K8061" t="s">
        <v>27269</v>
      </c>
      <c r="L8061" t="s">
        <v>791</v>
      </c>
    </row>
    <row r="8062" spans="1:27" x14ac:dyDescent="0.3">
      <c r="A8062" t="s">
        <v>27230</v>
      </c>
      <c r="B8062" t="s">
        <v>27231</v>
      </c>
      <c r="C8062" t="s">
        <v>14</v>
      </c>
      <c r="D8062">
        <v>39.938752299999997</v>
      </c>
      <c r="E8062">
        <v>-75.174083699999997</v>
      </c>
      <c r="F8062" t="s">
        <v>27232</v>
      </c>
      <c r="G8062">
        <v>216</v>
      </c>
      <c r="H8062">
        <v>4</v>
      </c>
      <c r="I8062" t="s">
        <v>27270</v>
      </c>
      <c r="J8062">
        <v>5</v>
      </c>
      <c r="K8062" t="s">
        <v>27271</v>
      </c>
      <c r="L8062" t="s">
        <v>27272</v>
      </c>
    </row>
    <row r="8063" spans="1:27" x14ac:dyDescent="0.3">
      <c r="A8063" t="s">
        <v>27273</v>
      </c>
      <c r="B8063" t="s">
        <v>27274</v>
      </c>
      <c r="C8063" t="s">
        <v>14</v>
      </c>
      <c r="D8063">
        <v>39.929904999999998</v>
      </c>
      <c r="E8063">
        <v>-75.162941581300004</v>
      </c>
      <c r="F8063" t="s">
        <v>27275</v>
      </c>
      <c r="G8063">
        <v>216</v>
      </c>
      <c r="H8063">
        <v>4.5</v>
      </c>
      <c r="I8063" t="s">
        <v>27276</v>
      </c>
      <c r="J8063">
        <v>5</v>
      </c>
      <c r="K8063" t="s">
        <v>27277</v>
      </c>
      <c r="L8063" t="s">
        <v>27278</v>
      </c>
    </row>
    <row r="8064" spans="1:27" x14ac:dyDescent="0.3">
      <c r="A8064" t="s">
        <v>27273</v>
      </c>
      <c r="B8064" t="s">
        <v>27274</v>
      </c>
      <c r="C8064" t="s">
        <v>14</v>
      </c>
      <c r="D8064">
        <v>39.929904999999998</v>
      </c>
      <c r="E8064">
        <v>-75.162941581300004</v>
      </c>
      <c r="F8064" t="s">
        <v>27275</v>
      </c>
      <c r="G8064">
        <v>216</v>
      </c>
      <c r="H8064">
        <v>4.5</v>
      </c>
      <c r="I8064" t="s">
        <v>27279</v>
      </c>
      <c r="J8064">
        <v>5</v>
      </c>
      <c r="K8064" t="s">
        <v>27280</v>
      </c>
      <c r="L8064" t="s">
        <v>27281</v>
      </c>
    </row>
    <row r="8065" spans="1:29" x14ac:dyDescent="0.3">
      <c r="A8065" t="s">
        <v>27273</v>
      </c>
      <c r="B8065" t="s">
        <v>27274</v>
      </c>
      <c r="C8065" t="s">
        <v>14</v>
      </c>
      <c r="D8065">
        <v>39.929904999999998</v>
      </c>
      <c r="E8065">
        <v>-75.162941581300004</v>
      </c>
      <c r="F8065" t="s">
        <v>27275</v>
      </c>
      <c r="G8065">
        <v>216</v>
      </c>
      <c r="H8065">
        <v>4.5</v>
      </c>
      <c r="I8065" t="s">
        <v>27282</v>
      </c>
      <c r="J8065">
        <v>5</v>
      </c>
      <c r="K8065" t="s">
        <v>27283</v>
      </c>
      <c r="L8065" t="s">
        <v>27284</v>
      </c>
    </row>
    <row r="8066" spans="1:29" x14ac:dyDescent="0.3">
      <c r="A8066" t="s">
        <v>27273</v>
      </c>
      <c r="B8066" t="s">
        <v>27274</v>
      </c>
      <c r="C8066" t="s">
        <v>14</v>
      </c>
      <c r="D8066">
        <v>39.929904999999998</v>
      </c>
      <c r="E8066">
        <v>-75.162941581300004</v>
      </c>
      <c r="F8066" t="s">
        <v>27275</v>
      </c>
      <c r="G8066">
        <v>216</v>
      </c>
      <c r="H8066">
        <v>4.5</v>
      </c>
      <c r="I8066" t="s">
        <v>27285</v>
      </c>
      <c r="J8066">
        <v>5</v>
      </c>
      <c r="K8066" t="s">
        <v>27286</v>
      </c>
      <c r="L8066" t="s">
        <v>11468</v>
      </c>
    </row>
    <row r="8067" spans="1:29" x14ac:dyDescent="0.3">
      <c r="A8067" t="s">
        <v>27273</v>
      </c>
      <c r="B8067" t="s">
        <v>27274</v>
      </c>
      <c r="C8067" t="s">
        <v>14</v>
      </c>
      <c r="D8067">
        <v>39.929904999999998</v>
      </c>
      <c r="E8067">
        <v>-75.162941581300004</v>
      </c>
      <c r="F8067" t="s">
        <v>27275</v>
      </c>
      <c r="G8067">
        <v>216</v>
      </c>
      <c r="H8067">
        <v>4.5</v>
      </c>
      <c r="I8067" t="s">
        <v>27287</v>
      </c>
      <c r="J8067">
        <v>4</v>
      </c>
      <c r="K8067" t="s">
        <v>27288</v>
      </c>
      <c r="L8067" t="s">
        <v>27289</v>
      </c>
    </row>
    <row r="8068" spans="1:29" x14ac:dyDescent="0.3">
      <c r="A8068" t="s">
        <v>27273</v>
      </c>
      <c r="B8068" t="s">
        <v>27274</v>
      </c>
      <c r="C8068" t="s">
        <v>14</v>
      </c>
      <c r="D8068">
        <v>39.929904999999998</v>
      </c>
      <c r="E8068">
        <v>-75.162941581300004</v>
      </c>
      <c r="F8068" t="s">
        <v>27275</v>
      </c>
      <c r="G8068">
        <v>216</v>
      </c>
      <c r="H8068">
        <v>4.5</v>
      </c>
      <c r="I8068" t="s">
        <v>27290</v>
      </c>
      <c r="J8068">
        <v>5</v>
      </c>
      <c r="K8068" t="s">
        <v>27291</v>
      </c>
      <c r="L8068" t="s">
        <v>27292</v>
      </c>
    </row>
    <row r="8069" spans="1:29" x14ac:dyDescent="0.3">
      <c r="A8069" t="s">
        <v>27273</v>
      </c>
      <c r="B8069" t="s">
        <v>27274</v>
      </c>
      <c r="C8069" t="s">
        <v>14</v>
      </c>
      <c r="D8069">
        <v>39.929904999999998</v>
      </c>
      <c r="E8069">
        <v>-75.162941581300004</v>
      </c>
      <c r="F8069" t="s">
        <v>27275</v>
      </c>
      <c r="G8069">
        <v>216</v>
      </c>
      <c r="H8069">
        <v>4.5</v>
      </c>
      <c r="I8069" t="s">
        <v>27293</v>
      </c>
      <c r="J8069">
        <v>5</v>
      </c>
      <c r="K8069" t="s">
        <v>27294</v>
      </c>
      <c r="L8069" t="s">
        <v>27295</v>
      </c>
    </row>
    <row r="8070" spans="1:29" x14ac:dyDescent="0.3">
      <c r="A8070" t="s">
        <v>27273</v>
      </c>
      <c r="B8070" t="s">
        <v>27274</v>
      </c>
      <c r="C8070" t="s">
        <v>14</v>
      </c>
      <c r="D8070">
        <v>39.929904999999998</v>
      </c>
      <c r="E8070">
        <v>-75.162941581300004</v>
      </c>
      <c r="F8070" t="s">
        <v>27275</v>
      </c>
      <c r="G8070">
        <v>216</v>
      </c>
      <c r="H8070">
        <v>4.5</v>
      </c>
      <c r="I8070" t="s">
        <v>27296</v>
      </c>
      <c r="J8070">
        <v>5</v>
      </c>
      <c r="K8070" t="s">
        <v>27297</v>
      </c>
      <c r="L8070" t="s">
        <v>27298</v>
      </c>
    </row>
    <row r="8071" spans="1:29" x14ac:dyDescent="0.3">
      <c r="A8071" t="s">
        <v>27273</v>
      </c>
      <c r="B8071" t="s">
        <v>27274</v>
      </c>
      <c r="C8071" t="s">
        <v>14</v>
      </c>
      <c r="D8071">
        <v>39.929904999999998</v>
      </c>
      <c r="E8071">
        <v>-75.162941581300004</v>
      </c>
      <c r="F8071" t="s">
        <v>27275</v>
      </c>
      <c r="G8071">
        <v>216</v>
      </c>
      <c r="H8071">
        <v>4.5</v>
      </c>
      <c r="I8071" t="s">
        <v>27299</v>
      </c>
      <c r="J8071">
        <v>4</v>
      </c>
      <c r="K8071" t="s">
        <v>27300</v>
      </c>
      <c r="L8071" t="s">
        <v>27301</v>
      </c>
    </row>
    <row r="8072" spans="1:29" x14ac:dyDescent="0.3">
      <c r="A8072" t="s">
        <v>27273</v>
      </c>
      <c r="B8072" t="s">
        <v>27274</v>
      </c>
      <c r="C8072" t="s">
        <v>14</v>
      </c>
      <c r="D8072">
        <v>39.929904999999998</v>
      </c>
      <c r="E8072">
        <v>-75.162941581300004</v>
      </c>
      <c r="F8072" t="s">
        <v>27275</v>
      </c>
      <c r="G8072">
        <v>216</v>
      </c>
      <c r="H8072">
        <v>4.5</v>
      </c>
      <c r="I8072" t="s">
        <v>27302</v>
      </c>
      <c r="J8072">
        <v>5</v>
      </c>
      <c r="K8072" t="s">
        <v>27303</v>
      </c>
      <c r="L8072" t="s">
        <v>27304</v>
      </c>
    </row>
    <row r="8073" spans="1:29" x14ac:dyDescent="0.3">
      <c r="A8073" t="s">
        <v>27305</v>
      </c>
      <c r="B8073" t="s">
        <v>27306</v>
      </c>
      <c r="C8073" t="s">
        <v>14</v>
      </c>
      <c r="D8073">
        <v>39.9622090959</v>
      </c>
      <c r="E8073">
        <v>-75.141245101199999</v>
      </c>
      <c r="F8073" t="s">
        <v>27307</v>
      </c>
      <c r="G8073">
        <v>216</v>
      </c>
      <c r="H8073">
        <v>4</v>
      </c>
      <c r="I8073" t="s">
        <v>27308</v>
      </c>
      <c r="J8073">
        <v>5</v>
      </c>
      <c r="K8073" t="s">
        <v>27309</v>
      </c>
      <c r="L8073" t="s">
        <v>27310</v>
      </c>
    </row>
    <row r="8074" spans="1:29" x14ac:dyDescent="0.3">
      <c r="A8074" t="s">
        <v>27305</v>
      </c>
      <c r="B8074" t="s">
        <v>27306</v>
      </c>
      <c r="C8074" t="s">
        <v>14</v>
      </c>
      <c r="D8074">
        <v>39.9622090959</v>
      </c>
      <c r="E8074">
        <v>-75.141245101199999</v>
      </c>
      <c r="F8074" t="s">
        <v>27307</v>
      </c>
      <c r="G8074">
        <v>216</v>
      </c>
      <c r="H8074">
        <v>4</v>
      </c>
      <c r="I8074" t="s">
        <v>27311</v>
      </c>
      <c r="J8074">
        <v>5</v>
      </c>
      <c r="K8074" t="s">
        <v>27312</v>
      </c>
      <c r="L8074" t="s">
        <v>27313</v>
      </c>
    </row>
    <row r="8075" spans="1:29" x14ac:dyDescent="0.3">
      <c r="A8075" t="s">
        <v>27305</v>
      </c>
      <c r="B8075" t="s">
        <v>27306</v>
      </c>
      <c r="C8075" t="s">
        <v>14</v>
      </c>
      <c r="D8075">
        <v>39.9622090959</v>
      </c>
      <c r="E8075">
        <v>-75.141245101199999</v>
      </c>
      <c r="F8075" t="s">
        <v>27307</v>
      </c>
      <c r="G8075">
        <v>216</v>
      </c>
      <c r="H8075">
        <v>4</v>
      </c>
      <c r="I8075" t="s">
        <v>27314</v>
      </c>
      <c r="J8075">
        <v>5</v>
      </c>
      <c r="L8075" t="s">
        <v>23594</v>
      </c>
    </row>
    <row r="8076" spans="1:29" x14ac:dyDescent="0.3">
      <c r="A8076" t="s">
        <v>27305</v>
      </c>
      <c r="B8076" t="s">
        <v>27306</v>
      </c>
      <c r="C8076" t="s">
        <v>14</v>
      </c>
      <c r="D8076">
        <v>39.9622090959</v>
      </c>
      <c r="E8076">
        <v>-75.141245101199999</v>
      </c>
      <c r="F8076" t="s">
        <v>27307</v>
      </c>
      <c r="G8076">
        <v>216</v>
      </c>
      <c r="H8076">
        <v>4</v>
      </c>
      <c r="I8076" t="s">
        <v>27315</v>
      </c>
      <c r="J8076">
        <v>4</v>
      </c>
      <c r="K8076" t="s">
        <v>27316</v>
      </c>
      <c r="L8076" t="s">
        <v>5241</v>
      </c>
    </row>
    <row r="8077" spans="1:29" x14ac:dyDescent="0.3">
      <c r="A8077" t="s">
        <v>27305</v>
      </c>
      <c r="B8077" t="s">
        <v>27306</v>
      </c>
      <c r="C8077" t="s">
        <v>14</v>
      </c>
      <c r="D8077">
        <v>39.9622090959</v>
      </c>
      <c r="E8077">
        <v>-75.141245101199999</v>
      </c>
      <c r="F8077" t="s">
        <v>27307</v>
      </c>
      <c r="G8077">
        <v>216</v>
      </c>
      <c r="H8077">
        <v>4</v>
      </c>
      <c r="I8077" t="s">
        <v>27317</v>
      </c>
      <c r="J8077">
        <v>5</v>
      </c>
      <c r="L8077" t="s">
        <v>27318</v>
      </c>
    </row>
    <row r="8078" spans="1:29" x14ac:dyDescent="0.3">
      <c r="A8078" t="s">
        <v>27305</v>
      </c>
      <c r="B8078" t="s">
        <v>27306</v>
      </c>
      <c r="C8078" t="s">
        <v>14</v>
      </c>
      <c r="D8078">
        <v>39.9622090959</v>
      </c>
      <c r="E8078">
        <v>-75.141245101199999</v>
      </c>
      <c r="F8078" t="s">
        <v>27307</v>
      </c>
      <c r="G8078">
        <v>216</v>
      </c>
      <c r="H8078">
        <v>4</v>
      </c>
      <c r="I8078" t="s">
        <v>27319</v>
      </c>
      <c r="J8078">
        <v>1</v>
      </c>
      <c r="K8078" t="s">
        <v>27320</v>
      </c>
      <c r="L8078" t="s">
        <v>27321</v>
      </c>
      <c r="M8078" t="s">
        <v>27322</v>
      </c>
      <c r="N8078" t="s">
        <v>27323</v>
      </c>
      <c r="O8078" t="s">
        <v>27324</v>
      </c>
      <c r="P8078" t="s">
        <v>27325</v>
      </c>
      <c r="Q8078" t="s">
        <v>27326</v>
      </c>
      <c r="R8078" t="s">
        <v>27327</v>
      </c>
      <c r="S8078" t="s">
        <v>27328</v>
      </c>
      <c r="T8078" t="s">
        <v>27329</v>
      </c>
      <c r="U8078" t="s">
        <v>27330</v>
      </c>
      <c r="V8078" t="s">
        <v>27331</v>
      </c>
      <c r="W8078" t="s">
        <v>27332</v>
      </c>
      <c r="X8078" t="s">
        <v>27333</v>
      </c>
      <c r="Y8078" t="s">
        <v>27334</v>
      </c>
      <c r="Z8078" t="s">
        <v>27335</v>
      </c>
      <c r="AA8078" t="s">
        <v>27336</v>
      </c>
      <c r="AB8078" t="s">
        <v>27337</v>
      </c>
      <c r="AC8078" t="s">
        <v>27338</v>
      </c>
    </row>
    <row r="8079" spans="1:29" x14ac:dyDescent="0.3">
      <c r="A8079" t="s">
        <v>27305</v>
      </c>
      <c r="B8079" t="s">
        <v>27306</v>
      </c>
      <c r="C8079" t="s">
        <v>14</v>
      </c>
      <c r="D8079">
        <v>39.9622090959</v>
      </c>
      <c r="E8079">
        <v>-75.141245101199999</v>
      </c>
      <c r="F8079" t="s">
        <v>27307</v>
      </c>
      <c r="G8079">
        <v>216</v>
      </c>
      <c r="H8079">
        <v>4</v>
      </c>
      <c r="I8079" t="s">
        <v>27339</v>
      </c>
      <c r="J8079">
        <v>5</v>
      </c>
      <c r="K8079" t="s">
        <v>27340</v>
      </c>
      <c r="L8079" t="s">
        <v>27341</v>
      </c>
    </row>
    <row r="8080" spans="1:29" x14ac:dyDescent="0.3">
      <c r="A8080" t="s">
        <v>27305</v>
      </c>
      <c r="B8080" t="s">
        <v>27306</v>
      </c>
      <c r="C8080" t="s">
        <v>14</v>
      </c>
      <c r="D8080">
        <v>39.9622090959</v>
      </c>
      <c r="E8080">
        <v>-75.141245101199999</v>
      </c>
      <c r="F8080" t="s">
        <v>27307</v>
      </c>
      <c r="G8080">
        <v>216</v>
      </c>
      <c r="H8080">
        <v>4</v>
      </c>
      <c r="I8080" t="s">
        <v>27342</v>
      </c>
      <c r="J8080">
        <v>4</v>
      </c>
      <c r="K8080" t="s">
        <v>27343</v>
      </c>
      <c r="L8080" t="s">
        <v>27344</v>
      </c>
    </row>
    <row r="8081" spans="1:18" x14ac:dyDescent="0.3">
      <c r="A8081" t="s">
        <v>27305</v>
      </c>
      <c r="B8081" t="s">
        <v>27306</v>
      </c>
      <c r="C8081" t="s">
        <v>14</v>
      </c>
      <c r="D8081">
        <v>39.9622090959</v>
      </c>
      <c r="E8081">
        <v>-75.141245101199999</v>
      </c>
      <c r="F8081" t="s">
        <v>27307</v>
      </c>
      <c r="G8081">
        <v>216</v>
      </c>
      <c r="H8081">
        <v>4</v>
      </c>
      <c r="I8081" t="s">
        <v>27345</v>
      </c>
      <c r="J8081">
        <v>5</v>
      </c>
      <c r="K8081" t="s">
        <v>27346</v>
      </c>
      <c r="L8081" t="s">
        <v>2846</v>
      </c>
    </row>
    <row r="8082" spans="1:18" x14ac:dyDescent="0.3">
      <c r="A8082" t="s">
        <v>27305</v>
      </c>
      <c r="B8082" t="s">
        <v>27306</v>
      </c>
      <c r="C8082" t="s">
        <v>14</v>
      </c>
      <c r="D8082">
        <v>39.9622090959</v>
      </c>
      <c r="E8082">
        <v>-75.141245101199999</v>
      </c>
      <c r="F8082" t="s">
        <v>27307</v>
      </c>
      <c r="G8082">
        <v>216</v>
      </c>
      <c r="H8082">
        <v>4</v>
      </c>
      <c r="I8082" t="s">
        <v>27347</v>
      </c>
      <c r="J8082">
        <v>5</v>
      </c>
      <c r="K8082" t="s">
        <v>27348</v>
      </c>
      <c r="L8082" t="s">
        <v>25393</v>
      </c>
    </row>
    <row r="8083" spans="1:18" x14ac:dyDescent="0.3">
      <c r="A8083" t="s">
        <v>27349</v>
      </c>
      <c r="B8083" t="s">
        <v>27350</v>
      </c>
      <c r="C8083" t="s">
        <v>14</v>
      </c>
      <c r="D8083">
        <v>39.932355899999997</v>
      </c>
      <c r="E8083">
        <v>-75.161107700000002</v>
      </c>
      <c r="F8083" t="s">
        <v>27351</v>
      </c>
      <c r="G8083">
        <v>216</v>
      </c>
      <c r="H8083">
        <v>4</v>
      </c>
      <c r="I8083" t="s">
        <v>27352</v>
      </c>
      <c r="J8083">
        <v>5</v>
      </c>
      <c r="K8083" t="s">
        <v>27353</v>
      </c>
      <c r="L8083" t="s">
        <v>27354</v>
      </c>
    </row>
    <row r="8084" spans="1:18" x14ac:dyDescent="0.3">
      <c r="A8084" t="s">
        <v>27349</v>
      </c>
      <c r="B8084" t="s">
        <v>27350</v>
      </c>
      <c r="C8084" t="s">
        <v>14</v>
      </c>
      <c r="D8084">
        <v>39.932355899999997</v>
      </c>
      <c r="E8084">
        <v>-75.161107700000002</v>
      </c>
      <c r="F8084" t="s">
        <v>27351</v>
      </c>
      <c r="G8084">
        <v>216</v>
      </c>
      <c r="H8084">
        <v>4</v>
      </c>
      <c r="I8084" t="s">
        <v>27355</v>
      </c>
      <c r="J8084">
        <v>5</v>
      </c>
      <c r="K8084" t="s">
        <v>27356</v>
      </c>
      <c r="L8084" t="s">
        <v>27357</v>
      </c>
      <c r="M8084" t="s">
        <v>27358</v>
      </c>
      <c r="N8084" t="s">
        <v>27359</v>
      </c>
      <c r="O8084" t="s">
        <v>27360</v>
      </c>
      <c r="P8084" t="s">
        <v>27361</v>
      </c>
      <c r="Q8084" t="s">
        <v>27362</v>
      </c>
      <c r="R8084" t="s">
        <v>10295</v>
      </c>
    </row>
    <row r="8085" spans="1:18" x14ac:dyDescent="0.3">
      <c r="A8085" t="s">
        <v>27349</v>
      </c>
      <c r="B8085" t="s">
        <v>27350</v>
      </c>
      <c r="C8085" t="s">
        <v>14</v>
      </c>
      <c r="D8085">
        <v>39.932355899999997</v>
      </c>
      <c r="E8085">
        <v>-75.161107700000002</v>
      </c>
      <c r="F8085" t="s">
        <v>27351</v>
      </c>
      <c r="G8085">
        <v>216</v>
      </c>
      <c r="H8085">
        <v>4</v>
      </c>
      <c r="I8085" t="s">
        <v>27363</v>
      </c>
      <c r="J8085">
        <v>4</v>
      </c>
      <c r="K8085" t="s">
        <v>27364</v>
      </c>
      <c r="L8085" t="s">
        <v>27365</v>
      </c>
    </row>
    <row r="8086" spans="1:18" x14ac:dyDescent="0.3">
      <c r="A8086" t="s">
        <v>27349</v>
      </c>
      <c r="B8086" t="s">
        <v>27350</v>
      </c>
      <c r="C8086" t="s">
        <v>14</v>
      </c>
      <c r="D8086">
        <v>39.932355899999997</v>
      </c>
      <c r="E8086">
        <v>-75.161107700000002</v>
      </c>
      <c r="F8086" t="s">
        <v>27351</v>
      </c>
      <c r="G8086">
        <v>216</v>
      </c>
      <c r="H8086">
        <v>4</v>
      </c>
      <c r="I8086" t="s">
        <v>27366</v>
      </c>
      <c r="J8086">
        <v>4</v>
      </c>
      <c r="K8086" t="s">
        <v>27367</v>
      </c>
      <c r="L8086" t="s">
        <v>895</v>
      </c>
    </row>
    <row r="8087" spans="1:18" x14ac:dyDescent="0.3">
      <c r="A8087" t="s">
        <v>27349</v>
      </c>
      <c r="B8087" t="s">
        <v>27350</v>
      </c>
      <c r="C8087" t="s">
        <v>14</v>
      </c>
      <c r="D8087">
        <v>39.932355899999997</v>
      </c>
      <c r="E8087">
        <v>-75.161107700000002</v>
      </c>
      <c r="F8087" t="s">
        <v>27351</v>
      </c>
      <c r="G8087">
        <v>216</v>
      </c>
      <c r="H8087">
        <v>4</v>
      </c>
      <c r="I8087" t="s">
        <v>27368</v>
      </c>
      <c r="J8087">
        <v>4</v>
      </c>
      <c r="K8087" t="s">
        <v>27369</v>
      </c>
      <c r="L8087" t="s">
        <v>27370</v>
      </c>
      <c r="M8087" t="s">
        <v>7517</v>
      </c>
    </row>
    <row r="8088" spans="1:18" x14ac:dyDescent="0.3">
      <c r="A8088" t="s">
        <v>27349</v>
      </c>
      <c r="B8088" t="s">
        <v>27350</v>
      </c>
      <c r="C8088" t="s">
        <v>14</v>
      </c>
      <c r="D8088">
        <v>39.932355899999997</v>
      </c>
      <c r="E8088">
        <v>-75.161107700000002</v>
      </c>
      <c r="F8088" t="s">
        <v>27351</v>
      </c>
      <c r="G8088">
        <v>216</v>
      </c>
      <c r="H8088">
        <v>4</v>
      </c>
      <c r="I8088" t="s">
        <v>27371</v>
      </c>
      <c r="J8088">
        <v>5</v>
      </c>
      <c r="K8088" t="s">
        <v>27372</v>
      </c>
      <c r="L8088" t="s">
        <v>27373</v>
      </c>
    </row>
    <row r="8089" spans="1:18" x14ac:dyDescent="0.3">
      <c r="A8089" t="s">
        <v>27349</v>
      </c>
      <c r="B8089" t="s">
        <v>27350</v>
      </c>
      <c r="C8089" t="s">
        <v>14</v>
      </c>
      <c r="D8089">
        <v>39.932355899999997</v>
      </c>
      <c r="E8089">
        <v>-75.161107700000002</v>
      </c>
      <c r="F8089" t="s">
        <v>27351</v>
      </c>
      <c r="G8089">
        <v>216</v>
      </c>
      <c r="H8089">
        <v>4</v>
      </c>
      <c r="I8089" t="s">
        <v>27374</v>
      </c>
      <c r="J8089">
        <v>2</v>
      </c>
      <c r="L8089" t="s">
        <v>27375</v>
      </c>
    </row>
    <row r="8090" spans="1:18" x14ac:dyDescent="0.3">
      <c r="A8090" t="s">
        <v>27349</v>
      </c>
      <c r="B8090" t="s">
        <v>27350</v>
      </c>
      <c r="C8090" t="s">
        <v>14</v>
      </c>
      <c r="D8090">
        <v>39.932355899999997</v>
      </c>
      <c r="E8090">
        <v>-75.161107700000002</v>
      </c>
      <c r="F8090" t="s">
        <v>27351</v>
      </c>
      <c r="G8090">
        <v>216</v>
      </c>
      <c r="H8090">
        <v>4</v>
      </c>
      <c r="I8090" t="s">
        <v>27376</v>
      </c>
      <c r="J8090">
        <v>5</v>
      </c>
      <c r="K8090" t="s">
        <v>27377</v>
      </c>
      <c r="L8090" t="s">
        <v>27378</v>
      </c>
    </row>
    <row r="8091" spans="1:18" x14ac:dyDescent="0.3">
      <c r="A8091" t="s">
        <v>27349</v>
      </c>
      <c r="B8091" t="s">
        <v>27350</v>
      </c>
      <c r="C8091" t="s">
        <v>14</v>
      </c>
      <c r="D8091">
        <v>39.932355899999997</v>
      </c>
      <c r="E8091">
        <v>-75.161107700000002</v>
      </c>
      <c r="F8091" t="s">
        <v>27351</v>
      </c>
      <c r="G8091">
        <v>216</v>
      </c>
      <c r="H8091">
        <v>4</v>
      </c>
      <c r="I8091" t="s">
        <v>27379</v>
      </c>
      <c r="J8091">
        <v>5</v>
      </c>
      <c r="L8091" t="s">
        <v>27380</v>
      </c>
    </row>
    <row r="8092" spans="1:18" x14ac:dyDescent="0.3">
      <c r="A8092" t="s">
        <v>27349</v>
      </c>
      <c r="B8092" t="s">
        <v>27350</v>
      </c>
      <c r="C8092" t="s">
        <v>14</v>
      </c>
      <c r="D8092">
        <v>39.932355899999997</v>
      </c>
      <c r="E8092">
        <v>-75.161107700000002</v>
      </c>
      <c r="F8092" t="s">
        <v>27351</v>
      </c>
      <c r="G8092">
        <v>216</v>
      </c>
      <c r="H8092">
        <v>4</v>
      </c>
      <c r="I8092" t="s">
        <v>27381</v>
      </c>
      <c r="J8092">
        <v>5</v>
      </c>
      <c r="K8092" t="s">
        <v>27382</v>
      </c>
      <c r="L8092" t="s">
        <v>27383</v>
      </c>
    </row>
    <row r="8093" spans="1:18" x14ac:dyDescent="0.3">
      <c r="A8093" t="s">
        <v>27384</v>
      </c>
      <c r="B8093" t="s">
        <v>27385</v>
      </c>
      <c r="C8093" t="s">
        <v>14</v>
      </c>
      <c r="D8093">
        <v>39.956282215500003</v>
      </c>
      <c r="E8093">
        <v>-75.15419</v>
      </c>
      <c r="F8093" t="s">
        <v>27386</v>
      </c>
      <c r="G8093">
        <v>215</v>
      </c>
      <c r="H8093">
        <v>3</v>
      </c>
      <c r="I8093" t="s">
        <v>27387</v>
      </c>
      <c r="J8093">
        <v>4</v>
      </c>
      <c r="K8093" t="s">
        <v>27388</v>
      </c>
      <c r="L8093" t="s">
        <v>27389</v>
      </c>
    </row>
    <row r="8094" spans="1:18" x14ac:dyDescent="0.3">
      <c r="A8094" t="s">
        <v>27384</v>
      </c>
      <c r="B8094" t="s">
        <v>27385</v>
      </c>
      <c r="C8094" t="s">
        <v>14</v>
      </c>
      <c r="D8094">
        <v>39.956282215500003</v>
      </c>
      <c r="E8094">
        <v>-75.15419</v>
      </c>
      <c r="F8094" t="s">
        <v>27386</v>
      </c>
      <c r="G8094">
        <v>215</v>
      </c>
      <c r="H8094">
        <v>3</v>
      </c>
      <c r="I8094" t="s">
        <v>27390</v>
      </c>
      <c r="J8094">
        <v>3</v>
      </c>
      <c r="K8094" t="s">
        <v>27391</v>
      </c>
      <c r="L8094" t="s">
        <v>2047</v>
      </c>
    </row>
    <row r="8095" spans="1:18" x14ac:dyDescent="0.3">
      <c r="A8095" t="s">
        <v>27384</v>
      </c>
      <c r="B8095" t="s">
        <v>27385</v>
      </c>
      <c r="C8095" t="s">
        <v>14</v>
      </c>
      <c r="D8095">
        <v>39.956282215500003</v>
      </c>
      <c r="E8095">
        <v>-75.15419</v>
      </c>
      <c r="F8095" t="s">
        <v>27386</v>
      </c>
      <c r="G8095">
        <v>215</v>
      </c>
      <c r="H8095">
        <v>3</v>
      </c>
      <c r="I8095" t="s">
        <v>27392</v>
      </c>
      <c r="J8095">
        <v>3</v>
      </c>
      <c r="K8095" t="s">
        <v>27393</v>
      </c>
      <c r="L8095" t="s">
        <v>8684</v>
      </c>
    </row>
    <row r="8096" spans="1:18" x14ac:dyDescent="0.3">
      <c r="A8096" t="s">
        <v>27384</v>
      </c>
      <c r="B8096" t="s">
        <v>27385</v>
      </c>
      <c r="C8096" t="s">
        <v>14</v>
      </c>
      <c r="D8096">
        <v>39.956282215500003</v>
      </c>
      <c r="E8096">
        <v>-75.15419</v>
      </c>
      <c r="F8096" t="s">
        <v>27386</v>
      </c>
      <c r="G8096">
        <v>215</v>
      </c>
      <c r="H8096">
        <v>3</v>
      </c>
      <c r="I8096" t="s">
        <v>27394</v>
      </c>
      <c r="J8096">
        <v>1</v>
      </c>
      <c r="L8096" t="s">
        <v>27395</v>
      </c>
    </row>
    <row r="8097" spans="1:24" x14ac:dyDescent="0.3">
      <c r="A8097" t="s">
        <v>27384</v>
      </c>
      <c r="B8097" t="s">
        <v>27385</v>
      </c>
      <c r="C8097" t="s">
        <v>14</v>
      </c>
      <c r="D8097">
        <v>39.956282215500003</v>
      </c>
      <c r="E8097">
        <v>-75.15419</v>
      </c>
      <c r="F8097" t="s">
        <v>27386</v>
      </c>
      <c r="G8097">
        <v>215</v>
      </c>
      <c r="H8097">
        <v>3</v>
      </c>
      <c r="I8097" t="s">
        <v>27396</v>
      </c>
      <c r="J8097">
        <v>1</v>
      </c>
      <c r="K8097" t="s">
        <v>27397</v>
      </c>
      <c r="L8097" t="s">
        <v>27398</v>
      </c>
    </row>
    <row r="8098" spans="1:24" x14ac:dyDescent="0.3">
      <c r="A8098" t="s">
        <v>27384</v>
      </c>
      <c r="B8098" t="s">
        <v>27385</v>
      </c>
      <c r="C8098" t="s">
        <v>14</v>
      </c>
      <c r="D8098">
        <v>39.956282215500003</v>
      </c>
      <c r="E8098">
        <v>-75.15419</v>
      </c>
      <c r="F8098" t="s">
        <v>27386</v>
      </c>
      <c r="G8098">
        <v>215</v>
      </c>
      <c r="H8098">
        <v>3</v>
      </c>
      <c r="I8098" t="s">
        <v>27399</v>
      </c>
      <c r="J8098">
        <v>2</v>
      </c>
      <c r="K8098" t="s">
        <v>27400</v>
      </c>
      <c r="L8098" t="s">
        <v>27401</v>
      </c>
    </row>
    <row r="8099" spans="1:24" x14ac:dyDescent="0.3">
      <c r="A8099" t="s">
        <v>27384</v>
      </c>
      <c r="B8099" t="s">
        <v>27385</v>
      </c>
      <c r="C8099" t="s">
        <v>14</v>
      </c>
      <c r="D8099">
        <v>39.956282215500003</v>
      </c>
      <c r="E8099">
        <v>-75.15419</v>
      </c>
      <c r="F8099" t="s">
        <v>27386</v>
      </c>
      <c r="G8099">
        <v>215</v>
      </c>
      <c r="H8099">
        <v>3</v>
      </c>
      <c r="I8099" t="s">
        <v>27402</v>
      </c>
      <c r="J8099">
        <v>4</v>
      </c>
      <c r="K8099" t="s">
        <v>27403</v>
      </c>
      <c r="L8099" t="s">
        <v>17403</v>
      </c>
    </row>
    <row r="8100" spans="1:24" x14ac:dyDescent="0.3">
      <c r="A8100" t="s">
        <v>27384</v>
      </c>
      <c r="B8100" t="s">
        <v>27385</v>
      </c>
      <c r="C8100" t="s">
        <v>14</v>
      </c>
      <c r="D8100">
        <v>39.956282215500003</v>
      </c>
      <c r="E8100">
        <v>-75.15419</v>
      </c>
      <c r="F8100" t="s">
        <v>27386</v>
      </c>
      <c r="G8100">
        <v>215</v>
      </c>
      <c r="H8100">
        <v>3</v>
      </c>
      <c r="I8100" t="s">
        <v>27404</v>
      </c>
      <c r="J8100">
        <v>4</v>
      </c>
      <c r="L8100" t="s">
        <v>27405</v>
      </c>
    </row>
    <row r="8101" spans="1:24" x14ac:dyDescent="0.3">
      <c r="A8101" t="s">
        <v>27384</v>
      </c>
      <c r="B8101" t="s">
        <v>27385</v>
      </c>
      <c r="C8101" t="s">
        <v>14</v>
      </c>
      <c r="D8101">
        <v>39.956282215500003</v>
      </c>
      <c r="E8101">
        <v>-75.15419</v>
      </c>
      <c r="F8101" t="s">
        <v>27386</v>
      </c>
      <c r="G8101">
        <v>215</v>
      </c>
      <c r="H8101">
        <v>3</v>
      </c>
      <c r="I8101" t="s">
        <v>27406</v>
      </c>
      <c r="J8101">
        <v>1</v>
      </c>
      <c r="K8101" t="s">
        <v>27407</v>
      </c>
      <c r="L8101" t="s">
        <v>27408</v>
      </c>
    </row>
    <row r="8102" spans="1:24" x14ac:dyDescent="0.3">
      <c r="A8102" t="s">
        <v>27384</v>
      </c>
      <c r="B8102" t="s">
        <v>27385</v>
      </c>
      <c r="C8102" t="s">
        <v>14</v>
      </c>
      <c r="D8102">
        <v>39.956282215500003</v>
      </c>
      <c r="E8102">
        <v>-75.15419</v>
      </c>
      <c r="F8102" t="s">
        <v>27386</v>
      </c>
      <c r="G8102">
        <v>215</v>
      </c>
      <c r="H8102">
        <v>3</v>
      </c>
      <c r="I8102" t="s">
        <v>27409</v>
      </c>
      <c r="J8102">
        <v>2</v>
      </c>
      <c r="K8102" t="s">
        <v>27410</v>
      </c>
      <c r="L8102" t="s">
        <v>19075</v>
      </c>
    </row>
    <row r="8103" spans="1:24" x14ac:dyDescent="0.3">
      <c r="A8103" t="s">
        <v>27411</v>
      </c>
      <c r="B8103" t="s">
        <v>27412</v>
      </c>
      <c r="C8103" t="s">
        <v>14</v>
      </c>
      <c r="D8103">
        <v>39.949375600000003</v>
      </c>
      <c r="E8103">
        <v>-75.143886499999994</v>
      </c>
      <c r="F8103" t="s">
        <v>27413</v>
      </c>
      <c r="G8103">
        <v>215</v>
      </c>
      <c r="H8103">
        <v>2.5</v>
      </c>
      <c r="I8103" t="s">
        <v>27414</v>
      </c>
      <c r="J8103">
        <v>4</v>
      </c>
      <c r="K8103" t="s">
        <v>27415</v>
      </c>
      <c r="L8103" t="s">
        <v>27416</v>
      </c>
    </row>
    <row r="8104" spans="1:24" x14ac:dyDescent="0.3">
      <c r="A8104" t="s">
        <v>27411</v>
      </c>
      <c r="B8104" t="s">
        <v>27412</v>
      </c>
      <c r="C8104" t="s">
        <v>14</v>
      </c>
      <c r="D8104">
        <v>39.949375600000003</v>
      </c>
      <c r="E8104">
        <v>-75.143886499999994</v>
      </c>
      <c r="F8104" t="s">
        <v>27413</v>
      </c>
      <c r="G8104">
        <v>215</v>
      </c>
      <c r="H8104">
        <v>2.5</v>
      </c>
      <c r="I8104" t="s">
        <v>27417</v>
      </c>
      <c r="J8104">
        <v>1</v>
      </c>
      <c r="K8104" t="s">
        <v>27418</v>
      </c>
      <c r="L8104" t="s">
        <v>27419</v>
      </c>
    </row>
    <row r="8105" spans="1:24" x14ac:dyDescent="0.3">
      <c r="A8105" t="s">
        <v>27411</v>
      </c>
      <c r="B8105" t="s">
        <v>27412</v>
      </c>
      <c r="C8105" t="s">
        <v>14</v>
      </c>
      <c r="D8105">
        <v>39.949375600000003</v>
      </c>
      <c r="E8105">
        <v>-75.143886499999994</v>
      </c>
      <c r="F8105" t="s">
        <v>27413</v>
      </c>
      <c r="G8105">
        <v>215</v>
      </c>
      <c r="H8105">
        <v>2.5</v>
      </c>
      <c r="I8105" t="s">
        <v>27420</v>
      </c>
      <c r="J8105">
        <v>2</v>
      </c>
      <c r="K8105" t="s">
        <v>27421</v>
      </c>
      <c r="L8105" t="s">
        <v>27422</v>
      </c>
    </row>
    <row r="8106" spans="1:24" x14ac:dyDescent="0.3">
      <c r="A8106" t="s">
        <v>27411</v>
      </c>
      <c r="B8106" t="s">
        <v>27412</v>
      </c>
      <c r="C8106" t="s">
        <v>14</v>
      </c>
      <c r="D8106">
        <v>39.949375600000003</v>
      </c>
      <c r="E8106">
        <v>-75.143886499999994</v>
      </c>
      <c r="F8106" t="s">
        <v>27413</v>
      </c>
      <c r="G8106">
        <v>215</v>
      </c>
      <c r="H8106">
        <v>2.5</v>
      </c>
      <c r="I8106" t="s">
        <v>27423</v>
      </c>
      <c r="J8106">
        <v>3</v>
      </c>
      <c r="K8106" t="s">
        <v>27424</v>
      </c>
      <c r="L8106" t="s">
        <v>27425</v>
      </c>
    </row>
    <row r="8107" spans="1:24" x14ac:dyDescent="0.3">
      <c r="A8107" t="s">
        <v>27411</v>
      </c>
      <c r="B8107" t="s">
        <v>27412</v>
      </c>
      <c r="C8107" t="s">
        <v>14</v>
      </c>
      <c r="D8107">
        <v>39.949375600000003</v>
      </c>
      <c r="E8107">
        <v>-75.143886499999994</v>
      </c>
      <c r="F8107" t="s">
        <v>27413</v>
      </c>
      <c r="G8107">
        <v>215</v>
      </c>
      <c r="H8107">
        <v>2.5</v>
      </c>
      <c r="I8107" t="s">
        <v>27426</v>
      </c>
      <c r="J8107">
        <v>1</v>
      </c>
      <c r="K8107" t="s">
        <v>27427</v>
      </c>
      <c r="L8107" t="s">
        <v>2888</v>
      </c>
    </row>
    <row r="8108" spans="1:24" x14ac:dyDescent="0.3">
      <c r="A8108" t="s">
        <v>27411</v>
      </c>
      <c r="B8108" t="s">
        <v>27412</v>
      </c>
      <c r="C8108" t="s">
        <v>14</v>
      </c>
      <c r="D8108">
        <v>39.949375600000003</v>
      </c>
      <c r="E8108">
        <v>-75.143886499999994</v>
      </c>
      <c r="F8108" t="s">
        <v>27413</v>
      </c>
      <c r="G8108">
        <v>215</v>
      </c>
      <c r="H8108">
        <v>2.5</v>
      </c>
      <c r="I8108" t="s">
        <v>27428</v>
      </c>
      <c r="J8108">
        <v>1</v>
      </c>
      <c r="L8108" t="s">
        <v>1611</v>
      </c>
    </row>
    <row r="8109" spans="1:24" x14ac:dyDescent="0.3">
      <c r="A8109" t="s">
        <v>27411</v>
      </c>
      <c r="B8109" t="s">
        <v>27412</v>
      </c>
      <c r="C8109" t="s">
        <v>14</v>
      </c>
      <c r="D8109">
        <v>39.949375600000003</v>
      </c>
      <c r="E8109">
        <v>-75.143886499999994</v>
      </c>
      <c r="F8109" t="s">
        <v>27413</v>
      </c>
      <c r="G8109">
        <v>215</v>
      </c>
      <c r="H8109">
        <v>2.5</v>
      </c>
      <c r="I8109" t="s">
        <v>27429</v>
      </c>
      <c r="J8109">
        <v>1</v>
      </c>
      <c r="K8109" t="s">
        <v>27430</v>
      </c>
      <c r="L8109" t="s">
        <v>16449</v>
      </c>
    </row>
    <row r="8110" spans="1:24" x14ac:dyDescent="0.3">
      <c r="A8110" t="s">
        <v>27411</v>
      </c>
      <c r="B8110" t="s">
        <v>27412</v>
      </c>
      <c r="C8110" t="s">
        <v>14</v>
      </c>
      <c r="D8110">
        <v>39.949375600000003</v>
      </c>
      <c r="E8110">
        <v>-75.143886499999994</v>
      </c>
      <c r="F8110" t="s">
        <v>27413</v>
      </c>
      <c r="G8110">
        <v>215</v>
      </c>
      <c r="H8110">
        <v>2.5</v>
      </c>
      <c r="I8110" t="s">
        <v>27431</v>
      </c>
      <c r="J8110">
        <v>1</v>
      </c>
      <c r="K8110" t="s">
        <v>27432</v>
      </c>
      <c r="L8110" t="s">
        <v>27433</v>
      </c>
    </row>
    <row r="8111" spans="1:24" x14ac:dyDescent="0.3">
      <c r="A8111" t="s">
        <v>27411</v>
      </c>
      <c r="B8111" t="s">
        <v>27412</v>
      </c>
      <c r="C8111" t="s">
        <v>14</v>
      </c>
      <c r="D8111">
        <v>39.949375600000003</v>
      </c>
      <c r="E8111">
        <v>-75.143886499999994</v>
      </c>
      <c r="F8111" t="s">
        <v>27413</v>
      </c>
      <c r="G8111">
        <v>215</v>
      </c>
      <c r="H8111">
        <v>2.5</v>
      </c>
      <c r="I8111" t="s">
        <v>27434</v>
      </c>
      <c r="J8111">
        <v>2</v>
      </c>
      <c r="K8111" t="s">
        <v>27435</v>
      </c>
      <c r="L8111" t="s">
        <v>27436</v>
      </c>
      <c r="M8111" t="s">
        <v>27437</v>
      </c>
      <c r="N8111" t="s">
        <v>27438</v>
      </c>
      <c r="O8111" t="s">
        <v>27439</v>
      </c>
      <c r="P8111" t="s">
        <v>27440</v>
      </c>
      <c r="Q8111" t="s">
        <v>27441</v>
      </c>
      <c r="R8111" t="s">
        <v>27442</v>
      </c>
      <c r="S8111" t="s">
        <v>27443</v>
      </c>
      <c r="T8111" t="s">
        <v>27444</v>
      </c>
      <c r="U8111" t="s">
        <v>27445</v>
      </c>
      <c r="V8111" t="s">
        <v>27446</v>
      </c>
      <c r="W8111" t="s">
        <v>27447</v>
      </c>
      <c r="X8111" t="s">
        <v>2397</v>
      </c>
    </row>
    <row r="8112" spans="1:24" x14ac:dyDescent="0.3">
      <c r="A8112" t="s">
        <v>27411</v>
      </c>
      <c r="B8112" t="s">
        <v>27412</v>
      </c>
      <c r="C8112" t="s">
        <v>14</v>
      </c>
      <c r="D8112">
        <v>39.949375600000003</v>
      </c>
      <c r="E8112">
        <v>-75.143886499999994</v>
      </c>
      <c r="F8112" t="s">
        <v>27413</v>
      </c>
      <c r="G8112">
        <v>215</v>
      </c>
      <c r="H8112">
        <v>2.5</v>
      </c>
      <c r="I8112" t="s">
        <v>27448</v>
      </c>
      <c r="J8112">
        <v>2</v>
      </c>
      <c r="K8112" t="s">
        <v>27449</v>
      </c>
      <c r="L8112" t="s">
        <v>27450</v>
      </c>
    </row>
    <row r="8113" spans="1:25" x14ac:dyDescent="0.3">
      <c r="A8113" t="s">
        <v>27451</v>
      </c>
      <c r="B8113" t="s">
        <v>27452</v>
      </c>
      <c r="C8113" t="s">
        <v>14</v>
      </c>
      <c r="D8113">
        <v>39.948535774500002</v>
      </c>
      <c r="E8113">
        <v>-75.163064852299996</v>
      </c>
      <c r="F8113" t="s">
        <v>27453</v>
      </c>
      <c r="G8113">
        <v>215</v>
      </c>
      <c r="H8113">
        <v>4</v>
      </c>
      <c r="I8113" t="s">
        <v>27454</v>
      </c>
      <c r="J8113">
        <v>4</v>
      </c>
      <c r="K8113" t="s">
        <v>27455</v>
      </c>
      <c r="L8113" t="s">
        <v>27456</v>
      </c>
    </row>
    <row r="8114" spans="1:25" x14ac:dyDescent="0.3">
      <c r="A8114" t="s">
        <v>27451</v>
      </c>
      <c r="B8114" t="s">
        <v>27452</v>
      </c>
      <c r="C8114" t="s">
        <v>14</v>
      </c>
      <c r="D8114">
        <v>39.948535774500002</v>
      </c>
      <c r="E8114">
        <v>-75.163064852299996</v>
      </c>
      <c r="F8114" t="s">
        <v>27453</v>
      </c>
      <c r="G8114">
        <v>215</v>
      </c>
      <c r="H8114">
        <v>4</v>
      </c>
      <c r="I8114" t="s">
        <v>27457</v>
      </c>
      <c r="J8114">
        <v>5</v>
      </c>
      <c r="K8114" t="s">
        <v>27458</v>
      </c>
      <c r="L8114" t="s">
        <v>27459</v>
      </c>
    </row>
    <row r="8115" spans="1:25" x14ac:dyDescent="0.3">
      <c r="A8115" t="s">
        <v>27451</v>
      </c>
      <c r="B8115" t="s">
        <v>27452</v>
      </c>
      <c r="C8115" t="s">
        <v>14</v>
      </c>
      <c r="D8115">
        <v>39.948535774500002</v>
      </c>
      <c r="E8115">
        <v>-75.163064852299996</v>
      </c>
      <c r="F8115" t="s">
        <v>27453</v>
      </c>
      <c r="G8115">
        <v>215</v>
      </c>
      <c r="H8115">
        <v>4</v>
      </c>
      <c r="I8115" t="s">
        <v>27460</v>
      </c>
      <c r="J8115">
        <v>4</v>
      </c>
      <c r="K8115" t="s">
        <v>27461</v>
      </c>
      <c r="L8115" t="s">
        <v>8675</v>
      </c>
    </row>
    <row r="8116" spans="1:25" x14ac:dyDescent="0.3">
      <c r="A8116" t="s">
        <v>27451</v>
      </c>
      <c r="B8116" t="s">
        <v>27452</v>
      </c>
      <c r="C8116" t="s">
        <v>14</v>
      </c>
      <c r="D8116">
        <v>39.948535774500002</v>
      </c>
      <c r="E8116">
        <v>-75.163064852299996</v>
      </c>
      <c r="F8116" t="s">
        <v>27453</v>
      </c>
      <c r="G8116">
        <v>215</v>
      </c>
      <c r="H8116">
        <v>4</v>
      </c>
      <c r="I8116" t="s">
        <v>27462</v>
      </c>
      <c r="J8116">
        <v>4</v>
      </c>
      <c r="L8116" t="s">
        <v>27463</v>
      </c>
    </row>
    <row r="8117" spans="1:25" x14ac:dyDescent="0.3">
      <c r="A8117" t="s">
        <v>27451</v>
      </c>
      <c r="B8117" t="s">
        <v>27452</v>
      </c>
      <c r="C8117" t="s">
        <v>14</v>
      </c>
      <c r="D8117">
        <v>39.948535774500002</v>
      </c>
      <c r="E8117">
        <v>-75.163064852299996</v>
      </c>
      <c r="F8117" t="s">
        <v>27453</v>
      </c>
      <c r="G8117">
        <v>215</v>
      </c>
      <c r="H8117">
        <v>4</v>
      </c>
      <c r="I8117" t="s">
        <v>27464</v>
      </c>
      <c r="J8117">
        <v>5</v>
      </c>
      <c r="K8117" t="s">
        <v>27465</v>
      </c>
      <c r="L8117" t="s">
        <v>27466</v>
      </c>
    </row>
    <row r="8118" spans="1:25" x14ac:dyDescent="0.3">
      <c r="A8118" t="s">
        <v>27451</v>
      </c>
      <c r="B8118" t="s">
        <v>27452</v>
      </c>
      <c r="C8118" t="s">
        <v>14</v>
      </c>
      <c r="D8118">
        <v>39.948535774500002</v>
      </c>
      <c r="E8118">
        <v>-75.163064852299996</v>
      </c>
      <c r="F8118" t="s">
        <v>27453</v>
      </c>
      <c r="G8118">
        <v>215</v>
      </c>
      <c r="H8118">
        <v>4</v>
      </c>
      <c r="I8118" t="s">
        <v>27467</v>
      </c>
      <c r="J8118">
        <v>5</v>
      </c>
      <c r="K8118" t="s">
        <v>27468</v>
      </c>
      <c r="L8118" t="s">
        <v>27469</v>
      </c>
    </row>
    <row r="8119" spans="1:25" x14ac:dyDescent="0.3">
      <c r="A8119" t="s">
        <v>27451</v>
      </c>
      <c r="B8119" t="s">
        <v>27452</v>
      </c>
      <c r="C8119" t="s">
        <v>14</v>
      </c>
      <c r="D8119">
        <v>39.948535774500002</v>
      </c>
      <c r="E8119">
        <v>-75.163064852299996</v>
      </c>
      <c r="F8119" t="s">
        <v>27453</v>
      </c>
      <c r="G8119">
        <v>215</v>
      </c>
      <c r="H8119">
        <v>4</v>
      </c>
      <c r="I8119" t="s">
        <v>27470</v>
      </c>
      <c r="J8119">
        <v>5</v>
      </c>
      <c r="L8119" t="s">
        <v>5490</v>
      </c>
    </row>
    <row r="8120" spans="1:25" x14ac:dyDescent="0.3">
      <c r="A8120" t="s">
        <v>27451</v>
      </c>
      <c r="B8120" t="s">
        <v>27452</v>
      </c>
      <c r="C8120" t="s">
        <v>14</v>
      </c>
      <c r="D8120">
        <v>39.948535774500002</v>
      </c>
      <c r="E8120">
        <v>-75.163064852299996</v>
      </c>
      <c r="F8120" t="s">
        <v>27453</v>
      </c>
      <c r="G8120">
        <v>215</v>
      </c>
      <c r="H8120">
        <v>4</v>
      </c>
      <c r="I8120" t="s">
        <v>27471</v>
      </c>
      <c r="J8120">
        <v>5</v>
      </c>
      <c r="K8120" t="s">
        <v>27472</v>
      </c>
      <c r="L8120" t="s">
        <v>27473</v>
      </c>
      <c r="M8120" t="s">
        <v>27474</v>
      </c>
      <c r="N8120" t="s">
        <v>27475</v>
      </c>
      <c r="O8120" t="s">
        <v>27476</v>
      </c>
      <c r="P8120" t="s">
        <v>27477</v>
      </c>
      <c r="Q8120" t="s">
        <v>27478</v>
      </c>
      <c r="R8120" t="s">
        <v>27479</v>
      </c>
      <c r="S8120" t="s">
        <v>27480</v>
      </c>
      <c r="T8120" t="s">
        <v>27481</v>
      </c>
      <c r="U8120" t="s">
        <v>27482</v>
      </c>
      <c r="V8120" t="s">
        <v>17604</v>
      </c>
      <c r="W8120" t="s">
        <v>27483</v>
      </c>
      <c r="X8120" t="s">
        <v>27484</v>
      </c>
      <c r="Y8120" t="s">
        <v>1880</v>
      </c>
    </row>
    <row r="8121" spans="1:25" x14ac:dyDescent="0.3">
      <c r="A8121" t="s">
        <v>27451</v>
      </c>
      <c r="B8121" t="s">
        <v>27452</v>
      </c>
      <c r="C8121" t="s">
        <v>14</v>
      </c>
      <c r="D8121">
        <v>39.948535774500002</v>
      </c>
      <c r="E8121">
        <v>-75.163064852299996</v>
      </c>
      <c r="F8121" t="s">
        <v>27453</v>
      </c>
      <c r="G8121">
        <v>215</v>
      </c>
      <c r="H8121">
        <v>4</v>
      </c>
      <c r="I8121" t="s">
        <v>27485</v>
      </c>
      <c r="J8121">
        <v>4</v>
      </c>
      <c r="K8121" t="s">
        <v>27486</v>
      </c>
      <c r="L8121" t="s">
        <v>5241</v>
      </c>
    </row>
    <row r="8122" spans="1:25" x14ac:dyDescent="0.3">
      <c r="A8122" t="s">
        <v>27451</v>
      </c>
      <c r="B8122" t="s">
        <v>27452</v>
      </c>
      <c r="C8122" t="s">
        <v>14</v>
      </c>
      <c r="D8122">
        <v>39.948535774500002</v>
      </c>
      <c r="E8122">
        <v>-75.163064852299996</v>
      </c>
      <c r="F8122" t="s">
        <v>27453</v>
      </c>
      <c r="G8122">
        <v>215</v>
      </c>
      <c r="H8122">
        <v>4</v>
      </c>
      <c r="I8122" t="s">
        <v>27487</v>
      </c>
      <c r="J8122">
        <v>4</v>
      </c>
      <c r="K8122" t="s">
        <v>27488</v>
      </c>
      <c r="L8122" t="s">
        <v>27489</v>
      </c>
    </row>
    <row r="8123" spans="1:25" x14ac:dyDescent="0.3">
      <c r="A8123" t="s">
        <v>27490</v>
      </c>
      <c r="B8123" t="s">
        <v>27491</v>
      </c>
      <c r="C8123" t="s">
        <v>14</v>
      </c>
      <c r="D8123">
        <v>39.953417363699998</v>
      </c>
      <c r="E8123">
        <v>-75.154959108699998</v>
      </c>
      <c r="F8123" t="s">
        <v>27492</v>
      </c>
      <c r="G8123">
        <v>215</v>
      </c>
      <c r="H8123">
        <v>3.5</v>
      </c>
      <c r="I8123" t="s">
        <v>27493</v>
      </c>
      <c r="J8123">
        <v>4</v>
      </c>
      <c r="K8123" t="s">
        <v>27494</v>
      </c>
      <c r="L8123" t="s">
        <v>2018</v>
      </c>
    </row>
    <row r="8124" spans="1:25" x14ac:dyDescent="0.3">
      <c r="A8124" t="s">
        <v>27490</v>
      </c>
      <c r="B8124" t="s">
        <v>27491</v>
      </c>
      <c r="C8124" t="s">
        <v>14</v>
      </c>
      <c r="D8124">
        <v>39.953417363699998</v>
      </c>
      <c r="E8124">
        <v>-75.154959108699998</v>
      </c>
      <c r="F8124" t="s">
        <v>27492</v>
      </c>
      <c r="G8124">
        <v>215</v>
      </c>
      <c r="H8124">
        <v>3.5</v>
      </c>
      <c r="I8124" t="s">
        <v>27495</v>
      </c>
      <c r="J8124">
        <v>3</v>
      </c>
      <c r="K8124" t="s">
        <v>27496</v>
      </c>
      <c r="L8124" t="s">
        <v>27497</v>
      </c>
      <c r="M8124" t="s">
        <v>13525</v>
      </c>
    </row>
    <row r="8125" spans="1:25" x14ac:dyDescent="0.3">
      <c r="A8125" t="s">
        <v>27490</v>
      </c>
      <c r="B8125" t="s">
        <v>27491</v>
      </c>
      <c r="C8125" t="s">
        <v>14</v>
      </c>
      <c r="D8125">
        <v>39.953417363699998</v>
      </c>
      <c r="E8125">
        <v>-75.154959108699998</v>
      </c>
      <c r="F8125" t="s">
        <v>27492</v>
      </c>
      <c r="G8125">
        <v>215</v>
      </c>
      <c r="H8125">
        <v>3.5</v>
      </c>
      <c r="I8125" t="s">
        <v>27498</v>
      </c>
      <c r="J8125">
        <v>4</v>
      </c>
      <c r="K8125" t="s">
        <v>27499</v>
      </c>
      <c r="L8125" t="s">
        <v>27500</v>
      </c>
    </row>
    <row r="8126" spans="1:25" x14ac:dyDescent="0.3">
      <c r="A8126" t="s">
        <v>27490</v>
      </c>
      <c r="B8126" t="s">
        <v>27491</v>
      </c>
      <c r="C8126" t="s">
        <v>14</v>
      </c>
      <c r="D8126">
        <v>39.953417363699998</v>
      </c>
      <c r="E8126">
        <v>-75.154959108699998</v>
      </c>
      <c r="F8126" t="s">
        <v>27492</v>
      </c>
      <c r="G8126">
        <v>215</v>
      </c>
      <c r="H8126">
        <v>3.5</v>
      </c>
      <c r="I8126" t="s">
        <v>27501</v>
      </c>
      <c r="J8126">
        <v>5</v>
      </c>
      <c r="K8126" t="s">
        <v>27502</v>
      </c>
      <c r="L8126" t="s">
        <v>27503</v>
      </c>
    </row>
    <row r="8127" spans="1:25" x14ac:dyDescent="0.3">
      <c r="A8127" t="s">
        <v>27490</v>
      </c>
      <c r="B8127" t="s">
        <v>27491</v>
      </c>
      <c r="C8127" t="s">
        <v>14</v>
      </c>
      <c r="D8127">
        <v>39.953417363699998</v>
      </c>
      <c r="E8127">
        <v>-75.154959108699998</v>
      </c>
      <c r="F8127" t="s">
        <v>27492</v>
      </c>
      <c r="G8127">
        <v>215</v>
      </c>
      <c r="H8127">
        <v>3.5</v>
      </c>
      <c r="I8127" t="s">
        <v>27504</v>
      </c>
      <c r="J8127">
        <v>4</v>
      </c>
      <c r="K8127" t="s">
        <v>27505</v>
      </c>
      <c r="L8127" t="s">
        <v>14546</v>
      </c>
    </row>
    <row r="8128" spans="1:25" x14ac:dyDescent="0.3">
      <c r="A8128" t="s">
        <v>27490</v>
      </c>
      <c r="B8128" t="s">
        <v>27491</v>
      </c>
      <c r="C8128" t="s">
        <v>14</v>
      </c>
      <c r="D8128">
        <v>39.953417363699998</v>
      </c>
      <c r="E8128">
        <v>-75.154959108699998</v>
      </c>
      <c r="F8128" t="s">
        <v>27492</v>
      </c>
      <c r="G8128">
        <v>215</v>
      </c>
      <c r="H8128">
        <v>3.5</v>
      </c>
      <c r="I8128" t="s">
        <v>27506</v>
      </c>
      <c r="J8128">
        <v>3</v>
      </c>
      <c r="K8128" t="s">
        <v>27507</v>
      </c>
      <c r="L8128" t="s">
        <v>4503</v>
      </c>
    </row>
    <row r="8129" spans="1:28" x14ac:dyDescent="0.3">
      <c r="A8129" t="s">
        <v>27490</v>
      </c>
      <c r="B8129" t="s">
        <v>27491</v>
      </c>
      <c r="C8129" t="s">
        <v>14</v>
      </c>
      <c r="D8129">
        <v>39.953417363699998</v>
      </c>
      <c r="E8129">
        <v>-75.154959108699998</v>
      </c>
      <c r="F8129" t="s">
        <v>27492</v>
      </c>
      <c r="G8129">
        <v>215</v>
      </c>
      <c r="H8129">
        <v>3.5</v>
      </c>
      <c r="I8129" t="s">
        <v>27508</v>
      </c>
      <c r="J8129">
        <v>4</v>
      </c>
      <c r="K8129" t="s">
        <v>27509</v>
      </c>
      <c r="L8129" t="s">
        <v>27510</v>
      </c>
    </row>
    <row r="8130" spans="1:28" x14ac:dyDescent="0.3">
      <c r="A8130" t="s">
        <v>27490</v>
      </c>
      <c r="B8130" t="s">
        <v>27491</v>
      </c>
      <c r="C8130" t="s">
        <v>14</v>
      </c>
      <c r="D8130">
        <v>39.953417363699998</v>
      </c>
      <c r="E8130">
        <v>-75.154959108699998</v>
      </c>
      <c r="F8130" t="s">
        <v>27492</v>
      </c>
      <c r="G8130">
        <v>215</v>
      </c>
      <c r="H8130">
        <v>3.5</v>
      </c>
      <c r="I8130" t="s">
        <v>27511</v>
      </c>
      <c r="J8130">
        <v>5</v>
      </c>
      <c r="K8130" t="s">
        <v>27512</v>
      </c>
      <c r="L8130" t="s">
        <v>27513</v>
      </c>
    </row>
    <row r="8131" spans="1:28" x14ac:dyDescent="0.3">
      <c r="A8131" t="s">
        <v>27490</v>
      </c>
      <c r="B8131" t="s">
        <v>27491</v>
      </c>
      <c r="C8131" t="s">
        <v>14</v>
      </c>
      <c r="D8131">
        <v>39.953417363699998</v>
      </c>
      <c r="E8131">
        <v>-75.154959108699998</v>
      </c>
      <c r="F8131" t="s">
        <v>27492</v>
      </c>
      <c r="G8131">
        <v>215</v>
      </c>
      <c r="H8131">
        <v>3.5</v>
      </c>
      <c r="I8131" t="s">
        <v>27514</v>
      </c>
      <c r="J8131">
        <v>2</v>
      </c>
      <c r="K8131" t="s">
        <v>27515</v>
      </c>
      <c r="L8131" t="s">
        <v>27516</v>
      </c>
    </row>
    <row r="8132" spans="1:28" x14ac:dyDescent="0.3">
      <c r="A8132" t="s">
        <v>27490</v>
      </c>
      <c r="B8132" t="s">
        <v>27491</v>
      </c>
      <c r="C8132" t="s">
        <v>14</v>
      </c>
      <c r="D8132">
        <v>39.953417363699998</v>
      </c>
      <c r="E8132">
        <v>-75.154959108699998</v>
      </c>
      <c r="F8132" t="s">
        <v>27492</v>
      </c>
      <c r="G8132">
        <v>215</v>
      </c>
      <c r="H8132">
        <v>3.5</v>
      </c>
      <c r="I8132" t="s">
        <v>27517</v>
      </c>
      <c r="J8132">
        <v>4</v>
      </c>
      <c r="K8132" t="s">
        <v>27518</v>
      </c>
      <c r="L8132" t="s">
        <v>6429</v>
      </c>
    </row>
    <row r="8133" spans="1:28" x14ac:dyDescent="0.3">
      <c r="A8133" t="s">
        <v>27519</v>
      </c>
      <c r="B8133" t="s">
        <v>27520</v>
      </c>
      <c r="C8133" t="s">
        <v>14</v>
      </c>
      <c r="D8133">
        <v>39.930511000000003</v>
      </c>
      <c r="E8133">
        <v>-75.162822000000006</v>
      </c>
      <c r="F8133" t="s">
        <v>27521</v>
      </c>
      <c r="G8133">
        <v>215</v>
      </c>
      <c r="H8133">
        <v>3.5</v>
      </c>
      <c r="I8133" t="s">
        <v>27522</v>
      </c>
      <c r="J8133">
        <v>5</v>
      </c>
      <c r="L8133" t="s">
        <v>27523</v>
      </c>
    </row>
    <row r="8134" spans="1:28" x14ac:dyDescent="0.3">
      <c r="A8134" t="s">
        <v>27519</v>
      </c>
      <c r="B8134" t="s">
        <v>27520</v>
      </c>
      <c r="C8134" t="s">
        <v>14</v>
      </c>
      <c r="D8134">
        <v>39.930511000000003</v>
      </c>
      <c r="E8134">
        <v>-75.162822000000006</v>
      </c>
      <c r="F8134" t="s">
        <v>27521</v>
      </c>
      <c r="G8134">
        <v>215</v>
      </c>
      <c r="H8134">
        <v>3.5</v>
      </c>
      <c r="I8134" t="s">
        <v>27524</v>
      </c>
      <c r="J8134">
        <v>4</v>
      </c>
      <c r="K8134" t="s">
        <v>27525</v>
      </c>
      <c r="L8134" t="s">
        <v>27526</v>
      </c>
    </row>
    <row r="8135" spans="1:28" x14ac:dyDescent="0.3">
      <c r="A8135" t="s">
        <v>27519</v>
      </c>
      <c r="B8135" t="s">
        <v>27520</v>
      </c>
      <c r="C8135" t="s">
        <v>14</v>
      </c>
      <c r="D8135">
        <v>39.930511000000003</v>
      </c>
      <c r="E8135">
        <v>-75.162822000000006</v>
      </c>
      <c r="F8135" t="s">
        <v>27521</v>
      </c>
      <c r="G8135">
        <v>215</v>
      </c>
      <c r="H8135">
        <v>3.5</v>
      </c>
      <c r="I8135" t="s">
        <v>27527</v>
      </c>
      <c r="J8135">
        <v>3</v>
      </c>
      <c r="K8135" t="s">
        <v>27528</v>
      </c>
      <c r="L8135" t="s">
        <v>27529</v>
      </c>
    </row>
    <row r="8136" spans="1:28" x14ac:dyDescent="0.3">
      <c r="A8136" t="s">
        <v>27519</v>
      </c>
      <c r="B8136" t="s">
        <v>27520</v>
      </c>
      <c r="C8136" t="s">
        <v>14</v>
      </c>
      <c r="D8136">
        <v>39.930511000000003</v>
      </c>
      <c r="E8136">
        <v>-75.162822000000006</v>
      </c>
      <c r="F8136" t="s">
        <v>27521</v>
      </c>
      <c r="G8136">
        <v>215</v>
      </c>
      <c r="H8136">
        <v>3.5</v>
      </c>
      <c r="I8136" t="s">
        <v>27530</v>
      </c>
      <c r="J8136">
        <v>2</v>
      </c>
      <c r="K8136" t="s">
        <v>27531</v>
      </c>
      <c r="L8136" t="s">
        <v>27532</v>
      </c>
    </row>
    <row r="8137" spans="1:28" x14ac:dyDescent="0.3">
      <c r="A8137" t="s">
        <v>27519</v>
      </c>
      <c r="B8137" t="s">
        <v>27520</v>
      </c>
      <c r="C8137" t="s">
        <v>14</v>
      </c>
      <c r="D8137">
        <v>39.930511000000003</v>
      </c>
      <c r="E8137">
        <v>-75.162822000000006</v>
      </c>
      <c r="F8137" t="s">
        <v>27521</v>
      </c>
      <c r="G8137">
        <v>215</v>
      </c>
      <c r="H8137">
        <v>3.5</v>
      </c>
      <c r="I8137" t="s">
        <v>27533</v>
      </c>
      <c r="J8137">
        <v>1</v>
      </c>
      <c r="K8137" t="s">
        <v>27534</v>
      </c>
      <c r="L8137" t="s">
        <v>27535</v>
      </c>
    </row>
    <row r="8138" spans="1:28" x14ac:dyDescent="0.3">
      <c r="A8138" t="s">
        <v>27519</v>
      </c>
      <c r="B8138" t="s">
        <v>27520</v>
      </c>
      <c r="C8138" t="s">
        <v>14</v>
      </c>
      <c r="D8138">
        <v>39.930511000000003</v>
      </c>
      <c r="E8138">
        <v>-75.162822000000006</v>
      </c>
      <c r="F8138" t="s">
        <v>27521</v>
      </c>
      <c r="G8138">
        <v>215</v>
      </c>
      <c r="H8138">
        <v>3.5</v>
      </c>
      <c r="I8138" t="s">
        <v>27536</v>
      </c>
      <c r="J8138">
        <v>5</v>
      </c>
      <c r="K8138" t="s">
        <v>27537</v>
      </c>
      <c r="L8138" t="s">
        <v>27538</v>
      </c>
      <c r="M8138" t="s">
        <v>27539</v>
      </c>
      <c r="N8138" t="s">
        <v>27540</v>
      </c>
      <c r="O8138" t="s">
        <v>27541</v>
      </c>
      <c r="P8138" t="s">
        <v>27542</v>
      </c>
      <c r="Q8138" t="s">
        <v>27543</v>
      </c>
      <c r="R8138" t="s">
        <v>27544</v>
      </c>
      <c r="S8138" t="s">
        <v>27545</v>
      </c>
      <c r="T8138" t="s">
        <v>27546</v>
      </c>
      <c r="U8138" t="s">
        <v>27547</v>
      </c>
      <c r="V8138" t="s">
        <v>27548</v>
      </c>
      <c r="W8138" t="s">
        <v>27549</v>
      </c>
      <c r="X8138" t="s">
        <v>27550</v>
      </c>
      <c r="Y8138" t="s">
        <v>27551</v>
      </c>
      <c r="Z8138" t="s">
        <v>27552</v>
      </c>
      <c r="AA8138" t="s">
        <v>27553</v>
      </c>
      <c r="AB8138" t="s">
        <v>2341</v>
      </c>
    </row>
    <row r="8139" spans="1:28" x14ac:dyDescent="0.3">
      <c r="A8139" t="s">
        <v>27519</v>
      </c>
      <c r="B8139" t="s">
        <v>27520</v>
      </c>
      <c r="C8139" t="s">
        <v>14</v>
      </c>
      <c r="D8139">
        <v>39.930511000000003</v>
      </c>
      <c r="E8139">
        <v>-75.162822000000006</v>
      </c>
      <c r="F8139" t="s">
        <v>27521</v>
      </c>
      <c r="G8139">
        <v>215</v>
      </c>
      <c r="H8139">
        <v>3.5</v>
      </c>
      <c r="I8139" t="s">
        <v>27554</v>
      </c>
      <c r="J8139">
        <v>3</v>
      </c>
      <c r="K8139" t="s">
        <v>27555</v>
      </c>
      <c r="L8139" t="s">
        <v>27556</v>
      </c>
    </row>
    <row r="8140" spans="1:28" x14ac:dyDescent="0.3">
      <c r="A8140" t="s">
        <v>27519</v>
      </c>
      <c r="B8140" t="s">
        <v>27520</v>
      </c>
      <c r="C8140" t="s">
        <v>14</v>
      </c>
      <c r="D8140">
        <v>39.930511000000003</v>
      </c>
      <c r="E8140">
        <v>-75.162822000000006</v>
      </c>
      <c r="F8140" t="s">
        <v>27521</v>
      </c>
      <c r="G8140">
        <v>215</v>
      </c>
      <c r="H8140">
        <v>3.5</v>
      </c>
      <c r="I8140" t="s">
        <v>27557</v>
      </c>
      <c r="J8140">
        <v>5</v>
      </c>
      <c r="K8140" t="s">
        <v>27558</v>
      </c>
      <c r="L8140" t="s">
        <v>27559</v>
      </c>
    </row>
    <row r="8141" spans="1:28" x14ac:dyDescent="0.3">
      <c r="A8141" t="s">
        <v>27519</v>
      </c>
      <c r="B8141" t="s">
        <v>27520</v>
      </c>
      <c r="C8141" t="s">
        <v>14</v>
      </c>
      <c r="D8141">
        <v>39.930511000000003</v>
      </c>
      <c r="E8141">
        <v>-75.162822000000006</v>
      </c>
      <c r="F8141" t="s">
        <v>27521</v>
      </c>
      <c r="G8141">
        <v>215</v>
      </c>
      <c r="H8141">
        <v>3.5</v>
      </c>
      <c r="I8141" t="s">
        <v>27560</v>
      </c>
      <c r="J8141">
        <v>4</v>
      </c>
      <c r="K8141" t="s">
        <v>27561</v>
      </c>
      <c r="L8141" t="s">
        <v>5108</v>
      </c>
    </row>
    <row r="8142" spans="1:28" x14ac:dyDescent="0.3">
      <c r="A8142" t="s">
        <v>27519</v>
      </c>
      <c r="B8142" t="s">
        <v>27520</v>
      </c>
      <c r="C8142" t="s">
        <v>14</v>
      </c>
      <c r="D8142">
        <v>39.930511000000003</v>
      </c>
      <c r="E8142">
        <v>-75.162822000000006</v>
      </c>
      <c r="F8142" t="s">
        <v>27521</v>
      </c>
      <c r="G8142">
        <v>215</v>
      </c>
      <c r="H8142">
        <v>3.5</v>
      </c>
      <c r="I8142" t="s">
        <v>27562</v>
      </c>
      <c r="J8142">
        <v>5</v>
      </c>
      <c r="K8142" t="s">
        <v>27563</v>
      </c>
      <c r="L8142" t="s">
        <v>27564</v>
      </c>
    </row>
    <row r="8143" spans="1:28" x14ac:dyDescent="0.3">
      <c r="A8143" t="s">
        <v>27565</v>
      </c>
      <c r="B8143" t="s">
        <v>27566</v>
      </c>
      <c r="C8143" t="s">
        <v>14</v>
      </c>
      <c r="D8143">
        <v>39.949038600000002</v>
      </c>
      <c r="E8143">
        <v>-75.147199799999996</v>
      </c>
      <c r="F8143" t="s">
        <v>27567</v>
      </c>
      <c r="G8143">
        <v>215</v>
      </c>
      <c r="H8143">
        <v>3</v>
      </c>
      <c r="I8143" t="s">
        <v>27568</v>
      </c>
      <c r="J8143">
        <v>4</v>
      </c>
      <c r="K8143" t="s">
        <v>27569</v>
      </c>
      <c r="L8143" t="s">
        <v>26899</v>
      </c>
    </row>
    <row r="8144" spans="1:28" x14ac:dyDescent="0.3">
      <c r="A8144" t="s">
        <v>27565</v>
      </c>
      <c r="B8144" t="s">
        <v>27566</v>
      </c>
      <c r="C8144" t="s">
        <v>14</v>
      </c>
      <c r="D8144">
        <v>39.949038600000002</v>
      </c>
      <c r="E8144">
        <v>-75.147199799999996</v>
      </c>
      <c r="F8144" t="s">
        <v>27567</v>
      </c>
      <c r="G8144">
        <v>215</v>
      </c>
      <c r="H8144">
        <v>3</v>
      </c>
      <c r="I8144" t="s">
        <v>27570</v>
      </c>
      <c r="J8144">
        <v>2</v>
      </c>
      <c r="K8144" t="s">
        <v>27571</v>
      </c>
      <c r="L8144" t="s">
        <v>27572</v>
      </c>
    </row>
    <row r="8145" spans="1:12" x14ac:dyDescent="0.3">
      <c r="A8145" t="s">
        <v>27565</v>
      </c>
      <c r="B8145" t="s">
        <v>27566</v>
      </c>
      <c r="C8145" t="s">
        <v>14</v>
      </c>
      <c r="D8145">
        <v>39.949038600000002</v>
      </c>
      <c r="E8145">
        <v>-75.147199799999996</v>
      </c>
      <c r="F8145" t="s">
        <v>27567</v>
      </c>
      <c r="G8145">
        <v>215</v>
      </c>
      <c r="H8145">
        <v>3</v>
      </c>
      <c r="I8145" t="s">
        <v>27573</v>
      </c>
      <c r="J8145">
        <v>4</v>
      </c>
      <c r="L8145" t="s">
        <v>27574</v>
      </c>
    </row>
    <row r="8146" spans="1:12" x14ac:dyDescent="0.3">
      <c r="A8146" t="s">
        <v>27565</v>
      </c>
      <c r="B8146" t="s">
        <v>27566</v>
      </c>
      <c r="C8146" t="s">
        <v>14</v>
      </c>
      <c r="D8146">
        <v>39.949038600000002</v>
      </c>
      <c r="E8146">
        <v>-75.147199799999996</v>
      </c>
      <c r="F8146" t="s">
        <v>27567</v>
      </c>
      <c r="G8146">
        <v>215</v>
      </c>
      <c r="H8146">
        <v>3</v>
      </c>
      <c r="I8146" t="s">
        <v>27575</v>
      </c>
      <c r="J8146">
        <v>1</v>
      </c>
      <c r="K8146" t="s">
        <v>27576</v>
      </c>
      <c r="L8146" t="s">
        <v>27577</v>
      </c>
    </row>
    <row r="8147" spans="1:12" x14ac:dyDescent="0.3">
      <c r="A8147" t="s">
        <v>27565</v>
      </c>
      <c r="B8147" t="s">
        <v>27566</v>
      </c>
      <c r="C8147" t="s">
        <v>14</v>
      </c>
      <c r="D8147">
        <v>39.949038600000002</v>
      </c>
      <c r="E8147">
        <v>-75.147199799999996</v>
      </c>
      <c r="F8147" t="s">
        <v>27567</v>
      </c>
      <c r="G8147">
        <v>215</v>
      </c>
      <c r="H8147">
        <v>3</v>
      </c>
      <c r="I8147" t="s">
        <v>27578</v>
      </c>
      <c r="J8147">
        <v>5</v>
      </c>
      <c r="K8147" t="s">
        <v>27579</v>
      </c>
      <c r="L8147" t="e">
        <f>-Cmkm_W2wq67GwdQM_xI9Q</f>
        <v>#NAME?</v>
      </c>
    </row>
    <row r="8148" spans="1:12" x14ac:dyDescent="0.3">
      <c r="A8148" t="s">
        <v>27565</v>
      </c>
      <c r="B8148" t="s">
        <v>27566</v>
      </c>
      <c r="C8148" t="s">
        <v>14</v>
      </c>
      <c r="D8148">
        <v>39.949038600000002</v>
      </c>
      <c r="E8148">
        <v>-75.147199799999996</v>
      </c>
      <c r="F8148" t="s">
        <v>27567</v>
      </c>
      <c r="G8148">
        <v>215</v>
      </c>
      <c r="H8148">
        <v>3</v>
      </c>
      <c r="I8148" t="s">
        <v>27580</v>
      </c>
      <c r="J8148">
        <v>4</v>
      </c>
      <c r="L8148" t="s">
        <v>27581</v>
      </c>
    </row>
    <row r="8149" spans="1:12" x14ac:dyDescent="0.3">
      <c r="A8149" t="s">
        <v>27565</v>
      </c>
      <c r="B8149" t="s">
        <v>27566</v>
      </c>
      <c r="C8149" t="s">
        <v>14</v>
      </c>
      <c r="D8149">
        <v>39.949038600000002</v>
      </c>
      <c r="E8149">
        <v>-75.147199799999996</v>
      </c>
      <c r="F8149" t="s">
        <v>27567</v>
      </c>
      <c r="G8149">
        <v>215</v>
      </c>
      <c r="H8149">
        <v>3</v>
      </c>
      <c r="I8149" t="s">
        <v>27582</v>
      </c>
      <c r="J8149">
        <v>5</v>
      </c>
      <c r="K8149" t="s">
        <v>27583</v>
      </c>
      <c r="L8149" t="s">
        <v>27584</v>
      </c>
    </row>
    <row r="8150" spans="1:12" x14ac:dyDescent="0.3">
      <c r="A8150" t="s">
        <v>27565</v>
      </c>
      <c r="B8150" t="s">
        <v>27566</v>
      </c>
      <c r="C8150" t="s">
        <v>14</v>
      </c>
      <c r="D8150">
        <v>39.949038600000002</v>
      </c>
      <c r="E8150">
        <v>-75.147199799999996</v>
      </c>
      <c r="F8150" t="s">
        <v>27567</v>
      </c>
      <c r="G8150">
        <v>215</v>
      </c>
      <c r="H8150">
        <v>3</v>
      </c>
      <c r="I8150" t="s">
        <v>27585</v>
      </c>
      <c r="J8150">
        <v>2</v>
      </c>
      <c r="K8150" t="s">
        <v>27586</v>
      </c>
      <c r="L8150" t="s">
        <v>27587</v>
      </c>
    </row>
    <row r="8151" spans="1:12" x14ac:dyDescent="0.3">
      <c r="A8151" t="s">
        <v>27565</v>
      </c>
      <c r="B8151" t="s">
        <v>27566</v>
      </c>
      <c r="C8151" t="s">
        <v>14</v>
      </c>
      <c r="D8151">
        <v>39.949038600000002</v>
      </c>
      <c r="E8151">
        <v>-75.147199799999996</v>
      </c>
      <c r="F8151" t="s">
        <v>27567</v>
      </c>
      <c r="G8151">
        <v>215</v>
      </c>
      <c r="H8151">
        <v>3</v>
      </c>
      <c r="I8151" t="s">
        <v>27588</v>
      </c>
      <c r="J8151">
        <v>1</v>
      </c>
      <c r="K8151" t="s">
        <v>27589</v>
      </c>
      <c r="L8151" t="s">
        <v>27590</v>
      </c>
    </row>
    <row r="8152" spans="1:12" x14ac:dyDescent="0.3">
      <c r="A8152" t="s">
        <v>27565</v>
      </c>
      <c r="B8152" t="s">
        <v>27566</v>
      </c>
      <c r="C8152" t="s">
        <v>14</v>
      </c>
      <c r="D8152">
        <v>39.949038600000002</v>
      </c>
      <c r="E8152">
        <v>-75.147199799999996</v>
      </c>
      <c r="F8152" t="s">
        <v>27567</v>
      </c>
      <c r="G8152">
        <v>215</v>
      </c>
      <c r="H8152">
        <v>3</v>
      </c>
      <c r="I8152" t="s">
        <v>27591</v>
      </c>
      <c r="J8152">
        <v>3</v>
      </c>
      <c r="K8152" t="s">
        <v>27592</v>
      </c>
      <c r="L8152" t="s">
        <v>22403</v>
      </c>
    </row>
    <row r="8153" spans="1:12" x14ac:dyDescent="0.3">
      <c r="A8153" t="s">
        <v>27593</v>
      </c>
      <c r="B8153" t="s">
        <v>11588</v>
      </c>
      <c r="C8153" t="s">
        <v>14</v>
      </c>
      <c r="D8153">
        <v>39.9565494</v>
      </c>
      <c r="E8153">
        <v>-75.155860599999997</v>
      </c>
      <c r="F8153" t="s">
        <v>27594</v>
      </c>
      <c r="G8153">
        <v>215</v>
      </c>
      <c r="H8153">
        <v>4</v>
      </c>
      <c r="I8153" t="s">
        <v>27595</v>
      </c>
      <c r="J8153">
        <v>4</v>
      </c>
      <c r="K8153" t="s">
        <v>27596</v>
      </c>
      <c r="L8153" t="s">
        <v>21760</v>
      </c>
    </row>
    <row r="8154" spans="1:12" x14ac:dyDescent="0.3">
      <c r="A8154" t="s">
        <v>27593</v>
      </c>
      <c r="B8154" t="s">
        <v>11588</v>
      </c>
      <c r="C8154" t="s">
        <v>14</v>
      </c>
      <c r="D8154">
        <v>39.9565494</v>
      </c>
      <c r="E8154">
        <v>-75.155860599999997</v>
      </c>
      <c r="F8154" t="s">
        <v>27594</v>
      </c>
      <c r="G8154">
        <v>215</v>
      </c>
      <c r="H8154">
        <v>4</v>
      </c>
      <c r="I8154" t="s">
        <v>27597</v>
      </c>
      <c r="J8154">
        <v>4</v>
      </c>
      <c r="K8154" t="s">
        <v>27598</v>
      </c>
      <c r="L8154" t="s">
        <v>27599</v>
      </c>
    </row>
    <row r="8155" spans="1:12" x14ac:dyDescent="0.3">
      <c r="A8155" t="s">
        <v>27593</v>
      </c>
      <c r="B8155" t="s">
        <v>11588</v>
      </c>
      <c r="C8155" t="s">
        <v>14</v>
      </c>
      <c r="D8155">
        <v>39.9565494</v>
      </c>
      <c r="E8155">
        <v>-75.155860599999997</v>
      </c>
      <c r="F8155" t="s">
        <v>27594</v>
      </c>
      <c r="G8155">
        <v>215</v>
      </c>
      <c r="H8155">
        <v>4</v>
      </c>
      <c r="I8155" t="s">
        <v>27600</v>
      </c>
      <c r="J8155">
        <v>2</v>
      </c>
      <c r="K8155" t="s">
        <v>27601</v>
      </c>
      <c r="L8155" t="s">
        <v>863</v>
      </c>
    </row>
    <row r="8156" spans="1:12" x14ac:dyDescent="0.3">
      <c r="A8156" t="s">
        <v>27593</v>
      </c>
      <c r="B8156" t="s">
        <v>11588</v>
      </c>
      <c r="C8156" t="s">
        <v>14</v>
      </c>
      <c r="D8156">
        <v>39.9565494</v>
      </c>
      <c r="E8156">
        <v>-75.155860599999997</v>
      </c>
      <c r="F8156" t="s">
        <v>27594</v>
      </c>
      <c r="G8156">
        <v>215</v>
      </c>
      <c r="H8156">
        <v>4</v>
      </c>
      <c r="I8156" t="s">
        <v>27602</v>
      </c>
      <c r="J8156">
        <v>5</v>
      </c>
      <c r="K8156" t="s">
        <v>27603</v>
      </c>
      <c r="L8156" t="s">
        <v>27604</v>
      </c>
    </row>
    <row r="8157" spans="1:12" x14ac:dyDescent="0.3">
      <c r="A8157" t="s">
        <v>27593</v>
      </c>
      <c r="B8157" t="s">
        <v>11588</v>
      </c>
      <c r="C8157" t="s">
        <v>14</v>
      </c>
      <c r="D8157">
        <v>39.9565494</v>
      </c>
      <c r="E8157">
        <v>-75.155860599999997</v>
      </c>
      <c r="F8157" t="s">
        <v>27594</v>
      </c>
      <c r="G8157">
        <v>215</v>
      </c>
      <c r="H8157">
        <v>4</v>
      </c>
      <c r="I8157" t="s">
        <v>27605</v>
      </c>
      <c r="J8157">
        <v>4</v>
      </c>
      <c r="K8157" t="s">
        <v>27606</v>
      </c>
      <c r="L8157" t="s">
        <v>3420</v>
      </c>
    </row>
    <row r="8158" spans="1:12" x14ac:dyDescent="0.3">
      <c r="A8158" t="s">
        <v>27593</v>
      </c>
      <c r="B8158" t="s">
        <v>11588</v>
      </c>
      <c r="C8158" t="s">
        <v>14</v>
      </c>
      <c r="D8158">
        <v>39.9565494</v>
      </c>
      <c r="E8158">
        <v>-75.155860599999997</v>
      </c>
      <c r="F8158" t="s">
        <v>27594</v>
      </c>
      <c r="G8158">
        <v>215</v>
      </c>
      <c r="H8158">
        <v>4</v>
      </c>
      <c r="I8158" t="s">
        <v>27607</v>
      </c>
      <c r="J8158">
        <v>5</v>
      </c>
      <c r="L8158" t="s">
        <v>27608</v>
      </c>
    </row>
    <row r="8159" spans="1:12" x14ac:dyDescent="0.3">
      <c r="A8159" t="s">
        <v>27593</v>
      </c>
      <c r="B8159" t="s">
        <v>11588</v>
      </c>
      <c r="C8159" t="s">
        <v>14</v>
      </c>
      <c r="D8159">
        <v>39.9565494</v>
      </c>
      <c r="E8159">
        <v>-75.155860599999997</v>
      </c>
      <c r="F8159" t="s">
        <v>27594</v>
      </c>
      <c r="G8159">
        <v>215</v>
      </c>
      <c r="H8159">
        <v>4</v>
      </c>
      <c r="I8159" t="s">
        <v>27609</v>
      </c>
      <c r="J8159">
        <v>5</v>
      </c>
      <c r="K8159" t="s">
        <v>27610</v>
      </c>
      <c r="L8159" t="s">
        <v>27611</v>
      </c>
    </row>
    <row r="8160" spans="1:12" x14ac:dyDescent="0.3">
      <c r="A8160" t="s">
        <v>27593</v>
      </c>
      <c r="B8160" t="s">
        <v>11588</v>
      </c>
      <c r="C8160" t="s">
        <v>14</v>
      </c>
      <c r="D8160">
        <v>39.9565494</v>
      </c>
      <c r="E8160">
        <v>-75.155860599999997</v>
      </c>
      <c r="F8160" t="s">
        <v>27594</v>
      </c>
      <c r="G8160">
        <v>215</v>
      </c>
      <c r="H8160">
        <v>4</v>
      </c>
      <c r="I8160" t="s">
        <v>27612</v>
      </c>
      <c r="J8160">
        <v>5</v>
      </c>
      <c r="K8160" t="s">
        <v>27613</v>
      </c>
      <c r="L8160" t="s">
        <v>27614</v>
      </c>
    </row>
    <row r="8161" spans="1:12" x14ac:dyDescent="0.3">
      <c r="A8161" t="s">
        <v>27593</v>
      </c>
      <c r="B8161" t="s">
        <v>11588</v>
      </c>
      <c r="C8161" t="s">
        <v>14</v>
      </c>
      <c r="D8161">
        <v>39.9565494</v>
      </c>
      <c r="E8161">
        <v>-75.155860599999997</v>
      </c>
      <c r="F8161" t="s">
        <v>27594</v>
      </c>
      <c r="G8161">
        <v>215</v>
      </c>
      <c r="H8161">
        <v>4</v>
      </c>
      <c r="I8161" t="s">
        <v>27615</v>
      </c>
      <c r="J8161">
        <v>5</v>
      </c>
      <c r="K8161" t="s">
        <v>27616</v>
      </c>
      <c r="L8161" t="s">
        <v>27617</v>
      </c>
    </row>
    <row r="8162" spans="1:12" x14ac:dyDescent="0.3">
      <c r="A8162" t="s">
        <v>27593</v>
      </c>
      <c r="B8162" t="s">
        <v>11588</v>
      </c>
      <c r="C8162" t="s">
        <v>14</v>
      </c>
      <c r="D8162">
        <v>39.9565494</v>
      </c>
      <c r="E8162">
        <v>-75.155860599999997</v>
      </c>
      <c r="F8162" t="s">
        <v>27594</v>
      </c>
      <c r="G8162">
        <v>215</v>
      </c>
      <c r="H8162">
        <v>4</v>
      </c>
      <c r="I8162" t="s">
        <v>27618</v>
      </c>
      <c r="J8162">
        <v>5</v>
      </c>
      <c r="K8162" t="s">
        <v>27619</v>
      </c>
      <c r="L8162" t="s">
        <v>27620</v>
      </c>
    </row>
    <row r="8163" spans="1:12" x14ac:dyDescent="0.3">
      <c r="A8163" t="s">
        <v>27621</v>
      </c>
      <c r="B8163" t="s">
        <v>27622</v>
      </c>
      <c r="C8163" t="s">
        <v>14</v>
      </c>
      <c r="D8163">
        <v>39.951254498899999</v>
      </c>
      <c r="E8163">
        <v>-75.166695838600006</v>
      </c>
      <c r="F8163" t="s">
        <v>27623</v>
      </c>
      <c r="G8163">
        <v>215</v>
      </c>
      <c r="H8163">
        <v>4</v>
      </c>
      <c r="I8163" t="s">
        <v>27624</v>
      </c>
      <c r="J8163">
        <v>4</v>
      </c>
      <c r="L8163" t="s">
        <v>27625</v>
      </c>
    </row>
    <row r="8164" spans="1:12" x14ac:dyDescent="0.3">
      <c r="A8164" t="s">
        <v>27621</v>
      </c>
      <c r="B8164" t="s">
        <v>27622</v>
      </c>
      <c r="C8164" t="s">
        <v>14</v>
      </c>
      <c r="D8164">
        <v>39.951254498899999</v>
      </c>
      <c r="E8164">
        <v>-75.166695838600006</v>
      </c>
      <c r="F8164" t="s">
        <v>27623</v>
      </c>
      <c r="G8164">
        <v>215</v>
      </c>
      <c r="H8164">
        <v>4</v>
      </c>
      <c r="I8164" t="s">
        <v>27626</v>
      </c>
      <c r="J8164">
        <v>3</v>
      </c>
      <c r="K8164" t="s">
        <v>27627</v>
      </c>
      <c r="L8164" t="s">
        <v>27628</v>
      </c>
    </row>
    <row r="8165" spans="1:12" x14ac:dyDescent="0.3">
      <c r="A8165" t="s">
        <v>27621</v>
      </c>
      <c r="B8165" t="s">
        <v>27622</v>
      </c>
      <c r="C8165" t="s">
        <v>14</v>
      </c>
      <c r="D8165">
        <v>39.951254498899999</v>
      </c>
      <c r="E8165">
        <v>-75.166695838600006</v>
      </c>
      <c r="F8165" t="s">
        <v>27623</v>
      </c>
      <c r="G8165">
        <v>215</v>
      </c>
      <c r="H8165">
        <v>4</v>
      </c>
      <c r="I8165" t="s">
        <v>27629</v>
      </c>
      <c r="J8165">
        <v>5</v>
      </c>
      <c r="L8165" t="s">
        <v>27630</v>
      </c>
    </row>
    <row r="8166" spans="1:12" x14ac:dyDescent="0.3">
      <c r="A8166" t="s">
        <v>27621</v>
      </c>
      <c r="B8166" t="s">
        <v>27622</v>
      </c>
      <c r="C8166" t="s">
        <v>14</v>
      </c>
      <c r="D8166">
        <v>39.951254498899999</v>
      </c>
      <c r="E8166">
        <v>-75.166695838600006</v>
      </c>
      <c r="F8166" t="s">
        <v>27623</v>
      </c>
      <c r="G8166">
        <v>215</v>
      </c>
      <c r="H8166">
        <v>4</v>
      </c>
      <c r="I8166" t="s">
        <v>27631</v>
      </c>
      <c r="J8166">
        <v>5</v>
      </c>
      <c r="K8166" t="s">
        <v>27632</v>
      </c>
      <c r="L8166" t="s">
        <v>27633</v>
      </c>
    </row>
    <row r="8167" spans="1:12" x14ac:dyDescent="0.3">
      <c r="A8167" t="s">
        <v>27621</v>
      </c>
      <c r="B8167" t="s">
        <v>27622</v>
      </c>
      <c r="C8167" t="s">
        <v>14</v>
      </c>
      <c r="D8167">
        <v>39.951254498899999</v>
      </c>
      <c r="E8167">
        <v>-75.166695838600006</v>
      </c>
      <c r="F8167" t="s">
        <v>27623</v>
      </c>
      <c r="G8167">
        <v>215</v>
      </c>
      <c r="H8167">
        <v>4</v>
      </c>
      <c r="I8167" t="s">
        <v>27634</v>
      </c>
      <c r="J8167">
        <v>4</v>
      </c>
      <c r="K8167" t="s">
        <v>27635</v>
      </c>
      <c r="L8167" t="s">
        <v>27636</v>
      </c>
    </row>
    <row r="8168" spans="1:12" x14ac:dyDescent="0.3">
      <c r="A8168" t="s">
        <v>27621</v>
      </c>
      <c r="B8168" t="s">
        <v>27622</v>
      </c>
      <c r="C8168" t="s">
        <v>14</v>
      </c>
      <c r="D8168">
        <v>39.951254498899999</v>
      </c>
      <c r="E8168">
        <v>-75.166695838600006</v>
      </c>
      <c r="F8168" t="s">
        <v>27623</v>
      </c>
      <c r="G8168">
        <v>215</v>
      </c>
      <c r="H8168">
        <v>4</v>
      </c>
      <c r="I8168" t="s">
        <v>27637</v>
      </c>
      <c r="J8168">
        <v>4</v>
      </c>
      <c r="K8168" t="s">
        <v>27638</v>
      </c>
      <c r="L8168" t="s">
        <v>2397</v>
      </c>
    </row>
    <row r="8169" spans="1:12" x14ac:dyDescent="0.3">
      <c r="A8169" t="s">
        <v>27621</v>
      </c>
      <c r="B8169" t="s">
        <v>27622</v>
      </c>
      <c r="C8169" t="s">
        <v>14</v>
      </c>
      <c r="D8169">
        <v>39.951254498899999</v>
      </c>
      <c r="E8169">
        <v>-75.166695838600006</v>
      </c>
      <c r="F8169" t="s">
        <v>27623</v>
      </c>
      <c r="G8169">
        <v>215</v>
      </c>
      <c r="H8169">
        <v>4</v>
      </c>
      <c r="I8169" t="s">
        <v>27639</v>
      </c>
      <c r="J8169">
        <v>4</v>
      </c>
      <c r="L8169" t="s">
        <v>27640</v>
      </c>
    </row>
    <row r="8170" spans="1:12" x14ac:dyDescent="0.3">
      <c r="A8170" t="s">
        <v>27621</v>
      </c>
      <c r="B8170" t="s">
        <v>27622</v>
      </c>
      <c r="C8170" t="s">
        <v>14</v>
      </c>
      <c r="D8170">
        <v>39.951254498899999</v>
      </c>
      <c r="E8170">
        <v>-75.166695838600006</v>
      </c>
      <c r="F8170" t="s">
        <v>27623</v>
      </c>
      <c r="G8170">
        <v>215</v>
      </c>
      <c r="H8170">
        <v>4</v>
      </c>
      <c r="I8170" t="s">
        <v>27641</v>
      </c>
      <c r="J8170">
        <v>5</v>
      </c>
      <c r="K8170" t="s">
        <v>27642</v>
      </c>
      <c r="L8170" t="s">
        <v>27643</v>
      </c>
    </row>
    <row r="8171" spans="1:12" x14ac:dyDescent="0.3">
      <c r="A8171" t="s">
        <v>27621</v>
      </c>
      <c r="B8171" t="s">
        <v>27622</v>
      </c>
      <c r="C8171" t="s">
        <v>14</v>
      </c>
      <c r="D8171">
        <v>39.951254498899999</v>
      </c>
      <c r="E8171">
        <v>-75.166695838600006</v>
      </c>
      <c r="F8171" t="s">
        <v>27623</v>
      </c>
      <c r="G8171">
        <v>215</v>
      </c>
      <c r="H8171">
        <v>4</v>
      </c>
      <c r="I8171" t="s">
        <v>27644</v>
      </c>
      <c r="J8171">
        <v>5</v>
      </c>
      <c r="K8171" t="s">
        <v>27645</v>
      </c>
      <c r="L8171" t="s">
        <v>27646</v>
      </c>
    </row>
    <row r="8172" spans="1:12" x14ac:dyDescent="0.3">
      <c r="A8172" t="s">
        <v>27621</v>
      </c>
      <c r="B8172" t="s">
        <v>27622</v>
      </c>
      <c r="C8172" t="s">
        <v>14</v>
      </c>
      <c r="D8172">
        <v>39.951254498899999</v>
      </c>
      <c r="E8172">
        <v>-75.166695838600006</v>
      </c>
      <c r="F8172" t="s">
        <v>27623</v>
      </c>
      <c r="G8172">
        <v>215</v>
      </c>
      <c r="H8172">
        <v>4</v>
      </c>
      <c r="I8172" t="s">
        <v>27647</v>
      </c>
      <c r="J8172">
        <v>3</v>
      </c>
      <c r="K8172" t="s">
        <v>27648</v>
      </c>
      <c r="L8172" t="s">
        <v>27649</v>
      </c>
    </row>
    <row r="8173" spans="1:12" x14ac:dyDescent="0.3">
      <c r="A8173" t="s">
        <v>27650</v>
      </c>
      <c r="B8173" t="s">
        <v>27651</v>
      </c>
      <c r="C8173" t="s">
        <v>14</v>
      </c>
      <c r="D8173">
        <v>39.9591840099</v>
      </c>
      <c r="E8173">
        <v>-75.194573333299999</v>
      </c>
      <c r="F8173" t="s">
        <v>27652</v>
      </c>
      <c r="G8173">
        <v>214</v>
      </c>
      <c r="H8173">
        <v>4</v>
      </c>
      <c r="I8173" t="s">
        <v>27653</v>
      </c>
      <c r="J8173">
        <v>5</v>
      </c>
      <c r="K8173" t="s">
        <v>27654</v>
      </c>
      <c r="L8173" t="s">
        <v>27655</v>
      </c>
    </row>
    <row r="8174" spans="1:12" x14ac:dyDescent="0.3">
      <c r="A8174" t="s">
        <v>27650</v>
      </c>
      <c r="B8174" t="s">
        <v>27651</v>
      </c>
      <c r="C8174" t="s">
        <v>14</v>
      </c>
      <c r="D8174">
        <v>39.9591840099</v>
      </c>
      <c r="E8174">
        <v>-75.194573333299999</v>
      </c>
      <c r="F8174" t="s">
        <v>27652</v>
      </c>
      <c r="G8174">
        <v>214</v>
      </c>
      <c r="H8174">
        <v>4</v>
      </c>
      <c r="I8174" t="s">
        <v>27656</v>
      </c>
      <c r="J8174">
        <v>5</v>
      </c>
      <c r="L8174" t="s">
        <v>27657</v>
      </c>
    </row>
    <row r="8175" spans="1:12" x14ac:dyDescent="0.3">
      <c r="A8175" t="s">
        <v>27650</v>
      </c>
      <c r="B8175" t="s">
        <v>27651</v>
      </c>
      <c r="C8175" t="s">
        <v>14</v>
      </c>
      <c r="D8175">
        <v>39.9591840099</v>
      </c>
      <c r="E8175">
        <v>-75.194573333299999</v>
      </c>
      <c r="F8175" t="s">
        <v>27652</v>
      </c>
      <c r="G8175">
        <v>214</v>
      </c>
      <c r="H8175">
        <v>4</v>
      </c>
      <c r="I8175" t="s">
        <v>27658</v>
      </c>
      <c r="J8175">
        <v>1</v>
      </c>
      <c r="K8175" t="s">
        <v>27659</v>
      </c>
      <c r="L8175" t="s">
        <v>27660</v>
      </c>
    </row>
    <row r="8176" spans="1:12" x14ac:dyDescent="0.3">
      <c r="A8176" t="s">
        <v>27650</v>
      </c>
      <c r="B8176" t="s">
        <v>27651</v>
      </c>
      <c r="C8176" t="s">
        <v>14</v>
      </c>
      <c r="D8176">
        <v>39.9591840099</v>
      </c>
      <c r="E8176">
        <v>-75.194573333299999</v>
      </c>
      <c r="F8176" t="s">
        <v>27652</v>
      </c>
      <c r="G8176">
        <v>214</v>
      </c>
      <c r="H8176">
        <v>4</v>
      </c>
      <c r="I8176" t="s">
        <v>27661</v>
      </c>
      <c r="J8176">
        <v>5</v>
      </c>
      <c r="L8176" t="s">
        <v>27662</v>
      </c>
    </row>
    <row r="8177" spans="1:12" x14ac:dyDescent="0.3">
      <c r="A8177" t="s">
        <v>27650</v>
      </c>
      <c r="B8177" t="s">
        <v>27651</v>
      </c>
      <c r="C8177" t="s">
        <v>14</v>
      </c>
      <c r="D8177">
        <v>39.9591840099</v>
      </c>
      <c r="E8177">
        <v>-75.194573333299999</v>
      </c>
      <c r="F8177" t="s">
        <v>27652</v>
      </c>
      <c r="G8177">
        <v>214</v>
      </c>
      <c r="H8177">
        <v>4</v>
      </c>
      <c r="I8177" t="s">
        <v>27663</v>
      </c>
      <c r="J8177">
        <v>5</v>
      </c>
      <c r="K8177" t="s">
        <v>27664</v>
      </c>
      <c r="L8177" t="s">
        <v>27665</v>
      </c>
    </row>
    <row r="8178" spans="1:12" x14ac:dyDescent="0.3">
      <c r="A8178" t="s">
        <v>27650</v>
      </c>
      <c r="B8178" t="s">
        <v>27651</v>
      </c>
      <c r="C8178" t="s">
        <v>14</v>
      </c>
      <c r="D8178">
        <v>39.9591840099</v>
      </c>
      <c r="E8178">
        <v>-75.194573333299999</v>
      </c>
      <c r="F8178" t="s">
        <v>27652</v>
      </c>
      <c r="G8178">
        <v>214</v>
      </c>
      <c r="H8178">
        <v>4</v>
      </c>
      <c r="I8178" t="s">
        <v>27666</v>
      </c>
      <c r="J8178">
        <v>1</v>
      </c>
      <c r="K8178" t="s">
        <v>27667</v>
      </c>
      <c r="L8178" t="s">
        <v>27668</v>
      </c>
    </row>
    <row r="8179" spans="1:12" x14ac:dyDescent="0.3">
      <c r="A8179" t="s">
        <v>27650</v>
      </c>
      <c r="B8179" t="s">
        <v>27651</v>
      </c>
      <c r="C8179" t="s">
        <v>14</v>
      </c>
      <c r="D8179">
        <v>39.9591840099</v>
      </c>
      <c r="E8179">
        <v>-75.194573333299999</v>
      </c>
      <c r="F8179" t="s">
        <v>27652</v>
      </c>
      <c r="G8179">
        <v>214</v>
      </c>
      <c r="H8179">
        <v>4</v>
      </c>
      <c r="I8179" t="s">
        <v>27669</v>
      </c>
      <c r="J8179">
        <v>4</v>
      </c>
      <c r="K8179" t="s">
        <v>27670</v>
      </c>
      <c r="L8179" t="s">
        <v>27671</v>
      </c>
    </row>
    <row r="8180" spans="1:12" x14ac:dyDescent="0.3">
      <c r="A8180" t="s">
        <v>27650</v>
      </c>
      <c r="B8180" t="s">
        <v>27651</v>
      </c>
      <c r="C8180" t="s">
        <v>14</v>
      </c>
      <c r="D8180">
        <v>39.9591840099</v>
      </c>
      <c r="E8180">
        <v>-75.194573333299999</v>
      </c>
      <c r="F8180" t="s">
        <v>27652</v>
      </c>
      <c r="G8180">
        <v>214</v>
      </c>
      <c r="H8180">
        <v>4</v>
      </c>
      <c r="I8180" t="s">
        <v>27672</v>
      </c>
      <c r="J8180">
        <v>1</v>
      </c>
      <c r="K8180" t="s">
        <v>27673</v>
      </c>
      <c r="L8180" t="s">
        <v>27674</v>
      </c>
    </row>
    <row r="8181" spans="1:12" x14ac:dyDescent="0.3">
      <c r="A8181" t="s">
        <v>27650</v>
      </c>
      <c r="B8181" t="s">
        <v>27651</v>
      </c>
      <c r="C8181" t="s">
        <v>14</v>
      </c>
      <c r="D8181">
        <v>39.9591840099</v>
      </c>
      <c r="E8181">
        <v>-75.194573333299999</v>
      </c>
      <c r="F8181" t="s">
        <v>27652</v>
      </c>
      <c r="G8181">
        <v>214</v>
      </c>
      <c r="H8181">
        <v>4</v>
      </c>
      <c r="I8181" t="s">
        <v>27675</v>
      </c>
      <c r="J8181">
        <v>1</v>
      </c>
      <c r="K8181" t="s">
        <v>27676</v>
      </c>
      <c r="L8181" t="s">
        <v>27677</v>
      </c>
    </row>
    <row r="8182" spans="1:12" x14ac:dyDescent="0.3">
      <c r="A8182" t="s">
        <v>27650</v>
      </c>
      <c r="B8182" t="s">
        <v>27651</v>
      </c>
      <c r="C8182" t="s">
        <v>14</v>
      </c>
      <c r="D8182">
        <v>39.9591840099</v>
      </c>
      <c r="E8182">
        <v>-75.194573333299999</v>
      </c>
      <c r="F8182" t="s">
        <v>27652</v>
      </c>
      <c r="G8182">
        <v>214</v>
      </c>
      <c r="H8182">
        <v>4</v>
      </c>
      <c r="I8182" t="s">
        <v>27678</v>
      </c>
      <c r="J8182">
        <v>4</v>
      </c>
      <c r="K8182" t="s">
        <v>27679</v>
      </c>
      <c r="L8182" t="s">
        <v>27680</v>
      </c>
    </row>
    <row r="8183" spans="1:12" x14ac:dyDescent="0.3">
      <c r="A8183" t="s">
        <v>27681</v>
      </c>
      <c r="B8183" t="s">
        <v>27682</v>
      </c>
      <c r="C8183" t="s">
        <v>14</v>
      </c>
      <c r="D8183">
        <v>39.955270499999997</v>
      </c>
      <c r="E8183">
        <v>-75.156624300000004</v>
      </c>
      <c r="F8183" t="s">
        <v>27683</v>
      </c>
      <c r="G8183">
        <v>214</v>
      </c>
      <c r="H8183">
        <v>4</v>
      </c>
      <c r="I8183" t="s">
        <v>27684</v>
      </c>
      <c r="J8183">
        <v>4</v>
      </c>
      <c r="K8183" t="s">
        <v>27685</v>
      </c>
      <c r="L8183" t="s">
        <v>13845</v>
      </c>
    </row>
    <row r="8184" spans="1:12" x14ac:dyDescent="0.3">
      <c r="A8184" t="s">
        <v>27681</v>
      </c>
      <c r="B8184" t="s">
        <v>27682</v>
      </c>
      <c r="C8184" t="s">
        <v>14</v>
      </c>
      <c r="D8184">
        <v>39.955270499999997</v>
      </c>
      <c r="E8184">
        <v>-75.156624300000004</v>
      </c>
      <c r="F8184" t="s">
        <v>27683</v>
      </c>
      <c r="G8184">
        <v>214</v>
      </c>
      <c r="H8184">
        <v>4</v>
      </c>
      <c r="I8184" t="s">
        <v>27686</v>
      </c>
      <c r="J8184">
        <v>3</v>
      </c>
      <c r="L8184" t="s">
        <v>27687</v>
      </c>
    </row>
    <row r="8185" spans="1:12" x14ac:dyDescent="0.3">
      <c r="A8185" t="s">
        <v>27681</v>
      </c>
      <c r="B8185" t="s">
        <v>27682</v>
      </c>
      <c r="C8185" t="s">
        <v>14</v>
      </c>
      <c r="D8185">
        <v>39.955270499999997</v>
      </c>
      <c r="E8185">
        <v>-75.156624300000004</v>
      </c>
      <c r="F8185" t="s">
        <v>27683</v>
      </c>
      <c r="G8185">
        <v>214</v>
      </c>
      <c r="H8185">
        <v>4</v>
      </c>
      <c r="I8185" t="s">
        <v>27688</v>
      </c>
      <c r="J8185">
        <v>5</v>
      </c>
      <c r="K8185" t="s">
        <v>27689</v>
      </c>
      <c r="L8185" t="s">
        <v>27690</v>
      </c>
    </row>
    <row r="8186" spans="1:12" x14ac:dyDescent="0.3">
      <c r="A8186" t="s">
        <v>27681</v>
      </c>
      <c r="B8186" t="s">
        <v>27682</v>
      </c>
      <c r="C8186" t="s">
        <v>14</v>
      </c>
      <c r="D8186">
        <v>39.955270499999997</v>
      </c>
      <c r="E8186">
        <v>-75.156624300000004</v>
      </c>
      <c r="F8186" t="s">
        <v>27683</v>
      </c>
      <c r="G8186">
        <v>214</v>
      </c>
      <c r="H8186">
        <v>4</v>
      </c>
      <c r="I8186" t="s">
        <v>27691</v>
      </c>
      <c r="J8186">
        <v>5</v>
      </c>
      <c r="L8186" t="s">
        <v>27692</v>
      </c>
    </row>
    <row r="8187" spans="1:12" x14ac:dyDescent="0.3">
      <c r="A8187" t="s">
        <v>27681</v>
      </c>
      <c r="B8187" t="s">
        <v>27682</v>
      </c>
      <c r="C8187" t="s">
        <v>14</v>
      </c>
      <c r="D8187">
        <v>39.955270499999997</v>
      </c>
      <c r="E8187">
        <v>-75.156624300000004</v>
      </c>
      <c r="F8187" t="s">
        <v>27683</v>
      </c>
      <c r="G8187">
        <v>214</v>
      </c>
      <c r="H8187">
        <v>4</v>
      </c>
      <c r="I8187" t="s">
        <v>27693</v>
      </c>
      <c r="J8187">
        <v>4</v>
      </c>
      <c r="K8187" t="s">
        <v>27694</v>
      </c>
      <c r="L8187" t="s">
        <v>10295</v>
      </c>
    </row>
    <row r="8188" spans="1:12" x14ac:dyDescent="0.3">
      <c r="A8188" t="s">
        <v>27681</v>
      </c>
      <c r="B8188" t="s">
        <v>27682</v>
      </c>
      <c r="C8188" t="s">
        <v>14</v>
      </c>
      <c r="D8188">
        <v>39.955270499999997</v>
      </c>
      <c r="E8188">
        <v>-75.156624300000004</v>
      </c>
      <c r="F8188" t="s">
        <v>27683</v>
      </c>
      <c r="G8188">
        <v>214</v>
      </c>
      <c r="H8188">
        <v>4</v>
      </c>
      <c r="I8188" t="s">
        <v>27695</v>
      </c>
      <c r="J8188">
        <v>4</v>
      </c>
      <c r="K8188" t="s">
        <v>27696</v>
      </c>
      <c r="L8188" t="s">
        <v>513</v>
      </c>
    </row>
    <row r="8189" spans="1:12" x14ac:dyDescent="0.3">
      <c r="A8189" t="s">
        <v>27681</v>
      </c>
      <c r="B8189" t="s">
        <v>27682</v>
      </c>
      <c r="C8189" t="s">
        <v>14</v>
      </c>
      <c r="D8189">
        <v>39.955270499999997</v>
      </c>
      <c r="E8189">
        <v>-75.156624300000004</v>
      </c>
      <c r="F8189" t="s">
        <v>27683</v>
      </c>
      <c r="G8189">
        <v>214</v>
      </c>
      <c r="H8189">
        <v>4</v>
      </c>
      <c r="I8189" t="s">
        <v>27697</v>
      </c>
      <c r="J8189">
        <v>5</v>
      </c>
      <c r="L8189" t="s">
        <v>27698</v>
      </c>
    </row>
    <row r="8190" spans="1:12" x14ac:dyDescent="0.3">
      <c r="A8190" t="s">
        <v>27681</v>
      </c>
      <c r="B8190" t="s">
        <v>27682</v>
      </c>
      <c r="C8190" t="s">
        <v>14</v>
      </c>
      <c r="D8190">
        <v>39.955270499999997</v>
      </c>
      <c r="E8190">
        <v>-75.156624300000004</v>
      </c>
      <c r="F8190" t="s">
        <v>27683</v>
      </c>
      <c r="G8190">
        <v>214</v>
      </c>
      <c r="H8190">
        <v>4</v>
      </c>
      <c r="I8190" t="s">
        <v>27699</v>
      </c>
      <c r="J8190">
        <v>3</v>
      </c>
      <c r="L8190" t="s">
        <v>27700</v>
      </c>
    </row>
    <row r="8191" spans="1:12" x14ac:dyDescent="0.3">
      <c r="A8191" t="s">
        <v>27681</v>
      </c>
      <c r="B8191" t="s">
        <v>27682</v>
      </c>
      <c r="C8191" t="s">
        <v>14</v>
      </c>
      <c r="D8191">
        <v>39.955270499999997</v>
      </c>
      <c r="E8191">
        <v>-75.156624300000004</v>
      </c>
      <c r="F8191" t="s">
        <v>27683</v>
      </c>
      <c r="G8191">
        <v>214</v>
      </c>
      <c r="H8191">
        <v>4</v>
      </c>
      <c r="I8191" t="s">
        <v>27701</v>
      </c>
      <c r="J8191">
        <v>5</v>
      </c>
      <c r="L8191" t="s">
        <v>27702</v>
      </c>
    </row>
    <row r="8192" spans="1:12" x14ac:dyDescent="0.3">
      <c r="A8192" t="s">
        <v>27681</v>
      </c>
      <c r="B8192" t="s">
        <v>27682</v>
      </c>
      <c r="C8192" t="s">
        <v>14</v>
      </c>
      <c r="D8192">
        <v>39.955270499999997</v>
      </c>
      <c r="E8192">
        <v>-75.156624300000004</v>
      </c>
      <c r="F8192" t="s">
        <v>27683</v>
      </c>
      <c r="G8192">
        <v>214</v>
      </c>
      <c r="H8192">
        <v>4</v>
      </c>
      <c r="I8192" t="s">
        <v>27703</v>
      </c>
      <c r="J8192">
        <v>2</v>
      </c>
      <c r="K8192" t="s">
        <v>27704</v>
      </c>
      <c r="L8192" t="s">
        <v>2703</v>
      </c>
    </row>
    <row r="8193" spans="1:20" x14ac:dyDescent="0.3">
      <c r="A8193" t="s">
        <v>27705</v>
      </c>
      <c r="B8193" t="s">
        <v>27706</v>
      </c>
      <c r="C8193" t="s">
        <v>14</v>
      </c>
      <c r="D8193">
        <v>39.945161400000003</v>
      </c>
      <c r="E8193">
        <v>-75.170497999999995</v>
      </c>
      <c r="F8193" t="s">
        <v>27707</v>
      </c>
      <c r="G8193">
        <v>214</v>
      </c>
      <c r="H8193">
        <v>3</v>
      </c>
      <c r="I8193" t="s">
        <v>27708</v>
      </c>
      <c r="J8193">
        <v>1</v>
      </c>
      <c r="K8193" t="s">
        <v>27709</v>
      </c>
      <c r="L8193" t="s">
        <v>27710</v>
      </c>
    </row>
    <row r="8194" spans="1:20" x14ac:dyDescent="0.3">
      <c r="A8194" t="s">
        <v>27705</v>
      </c>
      <c r="B8194" t="s">
        <v>27706</v>
      </c>
      <c r="C8194" t="s">
        <v>14</v>
      </c>
      <c r="D8194">
        <v>39.945161400000003</v>
      </c>
      <c r="E8194">
        <v>-75.170497999999995</v>
      </c>
      <c r="F8194" t="s">
        <v>27707</v>
      </c>
      <c r="G8194">
        <v>214</v>
      </c>
      <c r="H8194">
        <v>3</v>
      </c>
      <c r="I8194" t="s">
        <v>27711</v>
      </c>
      <c r="J8194">
        <v>4</v>
      </c>
      <c r="K8194" t="s">
        <v>27712</v>
      </c>
      <c r="L8194" t="s">
        <v>27713</v>
      </c>
    </row>
    <row r="8195" spans="1:20" x14ac:dyDescent="0.3">
      <c r="A8195" t="s">
        <v>27705</v>
      </c>
      <c r="B8195" t="s">
        <v>27706</v>
      </c>
      <c r="C8195" t="s">
        <v>14</v>
      </c>
      <c r="D8195">
        <v>39.945161400000003</v>
      </c>
      <c r="E8195">
        <v>-75.170497999999995</v>
      </c>
      <c r="F8195" t="s">
        <v>27707</v>
      </c>
      <c r="G8195">
        <v>214</v>
      </c>
      <c r="H8195">
        <v>3</v>
      </c>
      <c r="I8195" t="e">
        <f>-FJ867ibHA69AD1VYQszIA</f>
        <v>#NAME?</v>
      </c>
      <c r="J8195">
        <v>3</v>
      </c>
      <c r="K8195" t="s">
        <v>27714</v>
      </c>
      <c r="L8195" t="s">
        <v>27715</v>
      </c>
    </row>
    <row r="8196" spans="1:20" x14ac:dyDescent="0.3">
      <c r="A8196" t="s">
        <v>27705</v>
      </c>
      <c r="B8196" t="s">
        <v>27706</v>
      </c>
      <c r="C8196" t="s">
        <v>14</v>
      </c>
      <c r="D8196">
        <v>39.945161400000003</v>
      </c>
      <c r="E8196">
        <v>-75.170497999999995</v>
      </c>
      <c r="F8196" t="s">
        <v>27707</v>
      </c>
      <c r="G8196">
        <v>214</v>
      </c>
      <c r="H8196">
        <v>3</v>
      </c>
      <c r="I8196" t="s">
        <v>27716</v>
      </c>
      <c r="J8196">
        <v>4</v>
      </c>
      <c r="K8196" t="s">
        <v>27717</v>
      </c>
      <c r="L8196" t="s">
        <v>6100</v>
      </c>
    </row>
    <row r="8197" spans="1:20" x14ac:dyDescent="0.3">
      <c r="A8197" t="s">
        <v>27705</v>
      </c>
      <c r="B8197" t="s">
        <v>27706</v>
      </c>
      <c r="C8197" t="s">
        <v>14</v>
      </c>
      <c r="D8197">
        <v>39.945161400000003</v>
      </c>
      <c r="E8197">
        <v>-75.170497999999995</v>
      </c>
      <c r="F8197" t="s">
        <v>27707</v>
      </c>
      <c r="G8197">
        <v>214</v>
      </c>
      <c r="H8197">
        <v>3</v>
      </c>
      <c r="I8197" t="s">
        <v>27718</v>
      </c>
      <c r="J8197">
        <v>1</v>
      </c>
      <c r="K8197" t="s">
        <v>27719</v>
      </c>
      <c r="L8197" t="s">
        <v>6956</v>
      </c>
    </row>
    <row r="8198" spans="1:20" x14ac:dyDescent="0.3">
      <c r="A8198" t="s">
        <v>27705</v>
      </c>
      <c r="B8198" t="s">
        <v>27706</v>
      </c>
      <c r="C8198" t="s">
        <v>14</v>
      </c>
      <c r="D8198">
        <v>39.945161400000003</v>
      </c>
      <c r="E8198">
        <v>-75.170497999999995</v>
      </c>
      <c r="F8198" t="s">
        <v>27707</v>
      </c>
      <c r="G8198">
        <v>214</v>
      </c>
      <c r="H8198">
        <v>3</v>
      </c>
      <c r="I8198" t="s">
        <v>27720</v>
      </c>
      <c r="J8198">
        <v>4</v>
      </c>
      <c r="K8198" t="s">
        <v>27721</v>
      </c>
      <c r="L8198" t="s">
        <v>27722</v>
      </c>
    </row>
    <row r="8199" spans="1:20" x14ac:dyDescent="0.3">
      <c r="A8199" t="s">
        <v>27705</v>
      </c>
      <c r="B8199" t="s">
        <v>27706</v>
      </c>
      <c r="C8199" t="s">
        <v>14</v>
      </c>
      <c r="D8199">
        <v>39.945161400000003</v>
      </c>
      <c r="E8199">
        <v>-75.170497999999995</v>
      </c>
      <c r="F8199" t="s">
        <v>27707</v>
      </c>
      <c r="G8199">
        <v>214</v>
      </c>
      <c r="H8199">
        <v>3</v>
      </c>
      <c r="I8199" t="s">
        <v>27723</v>
      </c>
      <c r="J8199">
        <v>5</v>
      </c>
      <c r="L8199" t="s">
        <v>27724</v>
      </c>
    </row>
    <row r="8200" spans="1:20" x14ac:dyDescent="0.3">
      <c r="A8200" t="s">
        <v>27705</v>
      </c>
      <c r="B8200" t="s">
        <v>27706</v>
      </c>
      <c r="C8200" t="s">
        <v>14</v>
      </c>
      <c r="D8200">
        <v>39.945161400000003</v>
      </c>
      <c r="E8200">
        <v>-75.170497999999995</v>
      </c>
      <c r="F8200" t="s">
        <v>27707</v>
      </c>
      <c r="G8200">
        <v>214</v>
      </c>
      <c r="H8200">
        <v>3</v>
      </c>
      <c r="I8200" t="s">
        <v>27725</v>
      </c>
      <c r="J8200">
        <v>4</v>
      </c>
      <c r="K8200" t="s">
        <v>27726</v>
      </c>
      <c r="L8200" t="s">
        <v>8675</v>
      </c>
    </row>
    <row r="8201" spans="1:20" x14ac:dyDescent="0.3">
      <c r="A8201" t="s">
        <v>27705</v>
      </c>
      <c r="B8201" t="s">
        <v>27706</v>
      </c>
      <c r="C8201" t="s">
        <v>14</v>
      </c>
      <c r="D8201">
        <v>39.945161400000003</v>
      </c>
      <c r="E8201">
        <v>-75.170497999999995</v>
      </c>
      <c r="F8201" t="s">
        <v>27707</v>
      </c>
      <c r="G8201">
        <v>214</v>
      </c>
      <c r="H8201">
        <v>3</v>
      </c>
      <c r="I8201" t="s">
        <v>27727</v>
      </c>
      <c r="J8201">
        <v>1</v>
      </c>
      <c r="K8201" t="s">
        <v>27728</v>
      </c>
      <c r="L8201" t="s">
        <v>27729</v>
      </c>
      <c r="M8201" t="s">
        <v>27730</v>
      </c>
      <c r="N8201" t="s">
        <v>27731</v>
      </c>
      <c r="O8201" t="s">
        <v>27732</v>
      </c>
      <c r="P8201" t="s">
        <v>27733</v>
      </c>
      <c r="Q8201" t="s">
        <v>27734</v>
      </c>
      <c r="R8201" t="s">
        <v>27735</v>
      </c>
      <c r="S8201" t="s">
        <v>27736</v>
      </c>
      <c r="T8201" t="s">
        <v>4956</v>
      </c>
    </row>
    <row r="8202" spans="1:20" x14ac:dyDescent="0.3">
      <c r="A8202" t="s">
        <v>27705</v>
      </c>
      <c r="B8202" t="s">
        <v>27706</v>
      </c>
      <c r="C8202" t="s">
        <v>14</v>
      </c>
      <c r="D8202">
        <v>39.945161400000003</v>
      </c>
      <c r="E8202">
        <v>-75.170497999999995</v>
      </c>
      <c r="F8202" t="s">
        <v>27707</v>
      </c>
      <c r="G8202">
        <v>214</v>
      </c>
      <c r="H8202">
        <v>3</v>
      </c>
      <c r="I8202" t="s">
        <v>27737</v>
      </c>
      <c r="J8202">
        <v>4</v>
      </c>
      <c r="L8202" t="s">
        <v>27738</v>
      </c>
    </row>
    <row r="8203" spans="1:20" x14ac:dyDescent="0.3">
      <c r="A8203" t="s">
        <v>27739</v>
      </c>
      <c r="B8203" t="s">
        <v>20970</v>
      </c>
      <c r="C8203" t="s">
        <v>14</v>
      </c>
      <c r="D8203">
        <v>39.9507452</v>
      </c>
      <c r="E8203">
        <v>-75.170167899999996</v>
      </c>
      <c r="F8203" t="s">
        <v>18421</v>
      </c>
      <c r="G8203">
        <v>214</v>
      </c>
      <c r="H8203">
        <v>3.5</v>
      </c>
      <c r="I8203" t="s">
        <v>27740</v>
      </c>
      <c r="J8203">
        <v>5</v>
      </c>
      <c r="L8203" t="s">
        <v>27741</v>
      </c>
    </row>
    <row r="8204" spans="1:20" x14ac:dyDescent="0.3">
      <c r="A8204" t="s">
        <v>27739</v>
      </c>
      <c r="B8204" t="s">
        <v>20970</v>
      </c>
      <c r="C8204" t="s">
        <v>14</v>
      </c>
      <c r="D8204">
        <v>39.9507452</v>
      </c>
      <c r="E8204">
        <v>-75.170167899999996</v>
      </c>
      <c r="F8204" t="s">
        <v>18421</v>
      </c>
      <c r="G8204">
        <v>214</v>
      </c>
      <c r="H8204">
        <v>3.5</v>
      </c>
      <c r="I8204" t="s">
        <v>27742</v>
      </c>
      <c r="J8204">
        <v>3</v>
      </c>
      <c r="K8204" t="s">
        <v>27743</v>
      </c>
      <c r="L8204" t="s">
        <v>27744</v>
      </c>
    </row>
    <row r="8205" spans="1:20" x14ac:dyDescent="0.3">
      <c r="A8205" t="s">
        <v>27739</v>
      </c>
      <c r="B8205" t="s">
        <v>20970</v>
      </c>
      <c r="C8205" t="s">
        <v>14</v>
      </c>
      <c r="D8205">
        <v>39.9507452</v>
      </c>
      <c r="E8205">
        <v>-75.170167899999996</v>
      </c>
      <c r="F8205" t="s">
        <v>18421</v>
      </c>
      <c r="G8205">
        <v>214</v>
      </c>
      <c r="H8205">
        <v>3.5</v>
      </c>
      <c r="I8205" t="s">
        <v>27745</v>
      </c>
      <c r="J8205">
        <v>4</v>
      </c>
      <c r="K8205" t="s">
        <v>27746</v>
      </c>
      <c r="L8205" t="s">
        <v>2711</v>
      </c>
    </row>
    <row r="8206" spans="1:20" x14ac:dyDescent="0.3">
      <c r="A8206" t="s">
        <v>27739</v>
      </c>
      <c r="B8206" t="s">
        <v>20970</v>
      </c>
      <c r="C8206" t="s">
        <v>14</v>
      </c>
      <c r="D8206">
        <v>39.9507452</v>
      </c>
      <c r="E8206">
        <v>-75.170167899999996</v>
      </c>
      <c r="F8206" t="s">
        <v>18421</v>
      </c>
      <c r="G8206">
        <v>214</v>
      </c>
      <c r="H8206">
        <v>3.5</v>
      </c>
      <c r="I8206" t="s">
        <v>27747</v>
      </c>
      <c r="J8206">
        <v>4</v>
      </c>
      <c r="K8206" t="s">
        <v>27748</v>
      </c>
      <c r="L8206" t="s">
        <v>9562</v>
      </c>
    </row>
    <row r="8207" spans="1:20" x14ac:dyDescent="0.3">
      <c r="A8207" t="s">
        <v>27739</v>
      </c>
      <c r="B8207" t="s">
        <v>20970</v>
      </c>
      <c r="C8207" t="s">
        <v>14</v>
      </c>
      <c r="D8207">
        <v>39.9507452</v>
      </c>
      <c r="E8207">
        <v>-75.170167899999996</v>
      </c>
      <c r="F8207" t="s">
        <v>18421</v>
      </c>
      <c r="G8207">
        <v>214</v>
      </c>
      <c r="H8207">
        <v>3.5</v>
      </c>
      <c r="I8207" t="s">
        <v>27749</v>
      </c>
      <c r="J8207">
        <v>1</v>
      </c>
      <c r="K8207" t="s">
        <v>27750</v>
      </c>
      <c r="L8207" t="s">
        <v>27751</v>
      </c>
    </row>
    <row r="8208" spans="1:20" x14ac:dyDescent="0.3">
      <c r="A8208" t="s">
        <v>27739</v>
      </c>
      <c r="B8208" t="s">
        <v>20970</v>
      </c>
      <c r="C8208" t="s">
        <v>14</v>
      </c>
      <c r="D8208">
        <v>39.9507452</v>
      </c>
      <c r="E8208">
        <v>-75.170167899999996</v>
      </c>
      <c r="F8208" t="s">
        <v>18421</v>
      </c>
      <c r="G8208">
        <v>214</v>
      </c>
      <c r="H8208">
        <v>3.5</v>
      </c>
      <c r="I8208" t="s">
        <v>27752</v>
      </c>
      <c r="J8208">
        <v>3</v>
      </c>
      <c r="K8208" t="s">
        <v>27753</v>
      </c>
      <c r="L8208" t="s">
        <v>27633</v>
      </c>
    </row>
    <row r="8209" spans="1:20" x14ac:dyDescent="0.3">
      <c r="A8209" t="s">
        <v>27739</v>
      </c>
      <c r="B8209" t="s">
        <v>20970</v>
      </c>
      <c r="C8209" t="s">
        <v>14</v>
      </c>
      <c r="D8209">
        <v>39.9507452</v>
      </c>
      <c r="E8209">
        <v>-75.170167899999996</v>
      </c>
      <c r="F8209" t="s">
        <v>18421</v>
      </c>
      <c r="G8209">
        <v>214</v>
      </c>
      <c r="H8209">
        <v>3.5</v>
      </c>
      <c r="I8209" t="s">
        <v>27754</v>
      </c>
      <c r="J8209">
        <v>5</v>
      </c>
      <c r="K8209" t="s">
        <v>27755</v>
      </c>
      <c r="L8209" t="s">
        <v>18834</v>
      </c>
    </row>
    <row r="8210" spans="1:20" x14ac:dyDescent="0.3">
      <c r="A8210" t="s">
        <v>27739</v>
      </c>
      <c r="B8210" t="s">
        <v>20970</v>
      </c>
      <c r="C8210" t="s">
        <v>14</v>
      </c>
      <c r="D8210">
        <v>39.9507452</v>
      </c>
      <c r="E8210">
        <v>-75.170167899999996</v>
      </c>
      <c r="F8210" t="s">
        <v>18421</v>
      </c>
      <c r="G8210">
        <v>214</v>
      </c>
      <c r="H8210">
        <v>3.5</v>
      </c>
      <c r="I8210" t="s">
        <v>27756</v>
      </c>
      <c r="J8210">
        <v>3</v>
      </c>
      <c r="K8210" t="s">
        <v>27757</v>
      </c>
      <c r="L8210" t="s">
        <v>27758</v>
      </c>
    </row>
    <row r="8211" spans="1:20" x14ac:dyDescent="0.3">
      <c r="A8211" t="s">
        <v>27739</v>
      </c>
      <c r="B8211" t="s">
        <v>20970</v>
      </c>
      <c r="C8211" t="s">
        <v>14</v>
      </c>
      <c r="D8211">
        <v>39.9507452</v>
      </c>
      <c r="E8211">
        <v>-75.170167899999996</v>
      </c>
      <c r="F8211" t="s">
        <v>18421</v>
      </c>
      <c r="G8211">
        <v>214</v>
      </c>
      <c r="H8211">
        <v>3.5</v>
      </c>
      <c r="I8211" t="s">
        <v>27759</v>
      </c>
      <c r="J8211">
        <v>2</v>
      </c>
      <c r="L8211" t="s">
        <v>27760</v>
      </c>
    </row>
    <row r="8212" spans="1:20" x14ac:dyDescent="0.3">
      <c r="A8212" t="s">
        <v>27739</v>
      </c>
      <c r="B8212" t="s">
        <v>20970</v>
      </c>
      <c r="C8212" t="s">
        <v>14</v>
      </c>
      <c r="D8212">
        <v>39.9507452</v>
      </c>
      <c r="E8212">
        <v>-75.170167899999996</v>
      </c>
      <c r="F8212" t="s">
        <v>18421</v>
      </c>
      <c r="G8212">
        <v>214</v>
      </c>
      <c r="H8212">
        <v>3.5</v>
      </c>
      <c r="I8212" t="s">
        <v>27761</v>
      </c>
      <c r="J8212">
        <v>4</v>
      </c>
      <c r="L8212" t="s">
        <v>27762</v>
      </c>
    </row>
    <row r="8213" spans="1:20" x14ac:dyDescent="0.3">
      <c r="A8213" t="e">
        <f t="shared" ref="A8213:A8222" si="11">-FMI0_EhMjwXaAgHVGuG2Q</f>
        <v>#NAME?</v>
      </c>
      <c r="B8213" t="s">
        <v>27763</v>
      </c>
      <c r="C8213" t="s">
        <v>14</v>
      </c>
      <c r="D8213">
        <v>39.964173099999996</v>
      </c>
      <c r="E8213">
        <v>-75.161516300000002</v>
      </c>
      <c r="F8213" t="s">
        <v>27764</v>
      </c>
      <c r="G8213">
        <v>214</v>
      </c>
      <c r="H8213">
        <v>4</v>
      </c>
      <c r="I8213" t="s">
        <v>27765</v>
      </c>
      <c r="J8213">
        <v>4</v>
      </c>
      <c r="K8213" t="s">
        <v>27766</v>
      </c>
      <c r="L8213" t="s">
        <v>3174</v>
      </c>
    </row>
    <row r="8214" spans="1:20" x14ac:dyDescent="0.3">
      <c r="A8214" t="e">
        <f t="shared" si="11"/>
        <v>#NAME?</v>
      </c>
      <c r="B8214" t="s">
        <v>27763</v>
      </c>
      <c r="C8214" t="s">
        <v>14</v>
      </c>
      <c r="D8214">
        <v>39.964173099999996</v>
      </c>
      <c r="E8214">
        <v>-75.161516300000002</v>
      </c>
      <c r="F8214" t="s">
        <v>27764</v>
      </c>
      <c r="G8214">
        <v>214</v>
      </c>
      <c r="H8214">
        <v>4</v>
      </c>
      <c r="I8214" t="s">
        <v>27767</v>
      </c>
      <c r="J8214">
        <v>4</v>
      </c>
      <c r="K8214" t="s">
        <v>27768</v>
      </c>
      <c r="L8214" t="s">
        <v>27769</v>
      </c>
      <c r="M8214" t="s">
        <v>27770</v>
      </c>
      <c r="N8214" t="s">
        <v>27771</v>
      </c>
      <c r="O8214" t="s">
        <v>27772</v>
      </c>
      <c r="P8214" t="s">
        <v>27773</v>
      </c>
      <c r="Q8214" t="s">
        <v>27774</v>
      </c>
      <c r="R8214" t="s">
        <v>27775</v>
      </c>
      <c r="S8214" t="s">
        <v>27776</v>
      </c>
      <c r="T8214" t="s">
        <v>426</v>
      </c>
    </row>
    <row r="8215" spans="1:20" x14ac:dyDescent="0.3">
      <c r="A8215" t="e">
        <f t="shared" si="11"/>
        <v>#NAME?</v>
      </c>
      <c r="B8215" t="s">
        <v>27763</v>
      </c>
      <c r="C8215" t="s">
        <v>14</v>
      </c>
      <c r="D8215">
        <v>39.964173099999996</v>
      </c>
      <c r="E8215">
        <v>-75.161516300000002</v>
      </c>
      <c r="F8215" t="s">
        <v>27764</v>
      </c>
      <c r="G8215">
        <v>214</v>
      </c>
      <c r="H8215">
        <v>4</v>
      </c>
      <c r="I8215" t="s">
        <v>27777</v>
      </c>
      <c r="J8215">
        <v>3</v>
      </c>
      <c r="K8215" t="s">
        <v>27778</v>
      </c>
      <c r="L8215" t="s">
        <v>27779</v>
      </c>
    </row>
    <row r="8216" spans="1:20" x14ac:dyDescent="0.3">
      <c r="A8216" t="e">
        <f t="shared" si="11"/>
        <v>#NAME?</v>
      </c>
      <c r="B8216" t="s">
        <v>27763</v>
      </c>
      <c r="C8216" t="s">
        <v>14</v>
      </c>
      <c r="D8216">
        <v>39.964173099999996</v>
      </c>
      <c r="E8216">
        <v>-75.161516300000002</v>
      </c>
      <c r="F8216" t="s">
        <v>27764</v>
      </c>
      <c r="G8216">
        <v>214</v>
      </c>
      <c r="H8216">
        <v>4</v>
      </c>
      <c r="I8216" t="s">
        <v>27780</v>
      </c>
      <c r="J8216">
        <v>4</v>
      </c>
      <c r="K8216" t="s">
        <v>27781</v>
      </c>
      <c r="L8216" t="s">
        <v>27782</v>
      </c>
    </row>
    <row r="8217" spans="1:20" x14ac:dyDescent="0.3">
      <c r="A8217" t="e">
        <f t="shared" si="11"/>
        <v>#NAME?</v>
      </c>
      <c r="B8217" t="s">
        <v>27763</v>
      </c>
      <c r="C8217" t="s">
        <v>14</v>
      </c>
      <c r="D8217">
        <v>39.964173099999996</v>
      </c>
      <c r="E8217">
        <v>-75.161516300000002</v>
      </c>
      <c r="F8217" t="s">
        <v>27764</v>
      </c>
      <c r="G8217">
        <v>214</v>
      </c>
      <c r="H8217">
        <v>4</v>
      </c>
      <c r="I8217" t="s">
        <v>27783</v>
      </c>
      <c r="J8217">
        <v>4</v>
      </c>
      <c r="K8217" t="s">
        <v>27784</v>
      </c>
      <c r="L8217" t="s">
        <v>27785</v>
      </c>
    </row>
    <row r="8218" spans="1:20" x14ac:dyDescent="0.3">
      <c r="A8218" t="e">
        <f t="shared" si="11"/>
        <v>#NAME?</v>
      </c>
      <c r="B8218" t="s">
        <v>27763</v>
      </c>
      <c r="C8218" t="s">
        <v>14</v>
      </c>
      <c r="D8218">
        <v>39.964173099999996</v>
      </c>
      <c r="E8218">
        <v>-75.161516300000002</v>
      </c>
      <c r="F8218" t="s">
        <v>27764</v>
      </c>
      <c r="G8218">
        <v>214</v>
      </c>
      <c r="H8218">
        <v>4</v>
      </c>
      <c r="I8218" t="s">
        <v>27786</v>
      </c>
      <c r="J8218">
        <v>4</v>
      </c>
      <c r="K8218" t="s">
        <v>27787</v>
      </c>
      <c r="L8218" t="s">
        <v>27788</v>
      </c>
    </row>
    <row r="8219" spans="1:20" x14ac:dyDescent="0.3">
      <c r="A8219" t="e">
        <f t="shared" si="11"/>
        <v>#NAME?</v>
      </c>
      <c r="B8219" t="s">
        <v>27763</v>
      </c>
      <c r="C8219" t="s">
        <v>14</v>
      </c>
      <c r="D8219">
        <v>39.964173099999996</v>
      </c>
      <c r="E8219">
        <v>-75.161516300000002</v>
      </c>
      <c r="F8219" t="s">
        <v>27764</v>
      </c>
      <c r="G8219">
        <v>214</v>
      </c>
      <c r="H8219">
        <v>4</v>
      </c>
      <c r="I8219" t="s">
        <v>27789</v>
      </c>
      <c r="J8219">
        <v>5</v>
      </c>
      <c r="K8219" t="s">
        <v>27790</v>
      </c>
      <c r="L8219" t="s">
        <v>27791</v>
      </c>
    </row>
    <row r="8220" spans="1:20" x14ac:dyDescent="0.3">
      <c r="A8220" t="e">
        <f t="shared" si="11"/>
        <v>#NAME?</v>
      </c>
      <c r="B8220" t="s">
        <v>27763</v>
      </c>
      <c r="C8220" t="s">
        <v>14</v>
      </c>
      <c r="D8220">
        <v>39.964173099999996</v>
      </c>
      <c r="E8220">
        <v>-75.161516300000002</v>
      </c>
      <c r="F8220" t="s">
        <v>27764</v>
      </c>
      <c r="G8220">
        <v>214</v>
      </c>
      <c r="H8220">
        <v>4</v>
      </c>
      <c r="I8220" t="s">
        <v>27792</v>
      </c>
      <c r="J8220">
        <v>3</v>
      </c>
      <c r="K8220" t="s">
        <v>27793</v>
      </c>
      <c r="L8220" t="s">
        <v>27794</v>
      </c>
    </row>
    <row r="8221" spans="1:20" x14ac:dyDescent="0.3">
      <c r="A8221" t="e">
        <f t="shared" si="11"/>
        <v>#NAME?</v>
      </c>
      <c r="B8221" t="s">
        <v>27763</v>
      </c>
      <c r="C8221" t="s">
        <v>14</v>
      </c>
      <c r="D8221">
        <v>39.964173099999996</v>
      </c>
      <c r="E8221">
        <v>-75.161516300000002</v>
      </c>
      <c r="F8221" t="s">
        <v>27764</v>
      </c>
      <c r="G8221">
        <v>214</v>
      </c>
      <c r="H8221">
        <v>4</v>
      </c>
      <c r="I8221" t="s">
        <v>27795</v>
      </c>
      <c r="J8221">
        <v>4</v>
      </c>
      <c r="K8221" t="s">
        <v>27796</v>
      </c>
      <c r="L8221" t="s">
        <v>1701</v>
      </c>
    </row>
    <row r="8222" spans="1:20" x14ac:dyDescent="0.3">
      <c r="A8222" t="e">
        <f t="shared" si="11"/>
        <v>#NAME?</v>
      </c>
      <c r="B8222" t="s">
        <v>27763</v>
      </c>
      <c r="C8222" t="s">
        <v>14</v>
      </c>
      <c r="D8222">
        <v>39.964173099999996</v>
      </c>
      <c r="E8222">
        <v>-75.161516300000002</v>
      </c>
      <c r="F8222" t="s">
        <v>27764</v>
      </c>
      <c r="G8222">
        <v>214</v>
      </c>
      <c r="H8222">
        <v>4</v>
      </c>
      <c r="I8222" t="s">
        <v>27797</v>
      </c>
      <c r="J8222">
        <v>5</v>
      </c>
      <c r="K8222" t="s">
        <v>27798</v>
      </c>
      <c r="L8222" t="s">
        <v>821</v>
      </c>
    </row>
    <row r="8223" spans="1:20" x14ac:dyDescent="0.3">
      <c r="A8223" t="s">
        <v>27799</v>
      </c>
      <c r="B8223" t="s">
        <v>27800</v>
      </c>
      <c r="C8223" t="s">
        <v>14</v>
      </c>
      <c r="D8223">
        <v>39.949865727700001</v>
      </c>
      <c r="E8223">
        <v>-75.173391625299999</v>
      </c>
      <c r="F8223" t="s">
        <v>27801</v>
      </c>
      <c r="G8223">
        <v>213</v>
      </c>
      <c r="H8223">
        <v>4</v>
      </c>
      <c r="I8223" t="s">
        <v>27802</v>
      </c>
      <c r="J8223">
        <v>3</v>
      </c>
      <c r="K8223" t="s">
        <v>27803</v>
      </c>
      <c r="L8223" t="s">
        <v>27804</v>
      </c>
    </row>
    <row r="8224" spans="1:20" x14ac:dyDescent="0.3">
      <c r="A8224" t="s">
        <v>27799</v>
      </c>
      <c r="B8224" t="s">
        <v>27800</v>
      </c>
      <c r="C8224" t="s">
        <v>14</v>
      </c>
      <c r="D8224">
        <v>39.949865727700001</v>
      </c>
      <c r="E8224">
        <v>-75.173391625299999</v>
      </c>
      <c r="F8224" t="s">
        <v>27801</v>
      </c>
      <c r="G8224">
        <v>213</v>
      </c>
      <c r="H8224">
        <v>4</v>
      </c>
      <c r="I8224" t="s">
        <v>27805</v>
      </c>
      <c r="J8224">
        <v>5</v>
      </c>
      <c r="L8224" t="s">
        <v>27806</v>
      </c>
    </row>
    <row r="8225" spans="1:12" x14ac:dyDescent="0.3">
      <c r="A8225" t="s">
        <v>27799</v>
      </c>
      <c r="B8225" t="s">
        <v>27800</v>
      </c>
      <c r="C8225" t="s">
        <v>14</v>
      </c>
      <c r="D8225">
        <v>39.949865727700001</v>
      </c>
      <c r="E8225">
        <v>-75.173391625299999</v>
      </c>
      <c r="F8225" t="s">
        <v>27801</v>
      </c>
      <c r="G8225">
        <v>213</v>
      </c>
      <c r="H8225">
        <v>4</v>
      </c>
      <c r="I8225" t="s">
        <v>27807</v>
      </c>
      <c r="J8225">
        <v>5</v>
      </c>
      <c r="K8225" t="s">
        <v>27808</v>
      </c>
      <c r="L8225" t="s">
        <v>27809</v>
      </c>
    </row>
    <row r="8226" spans="1:12" x14ac:dyDescent="0.3">
      <c r="A8226" t="s">
        <v>27799</v>
      </c>
      <c r="B8226" t="s">
        <v>27800</v>
      </c>
      <c r="C8226" t="s">
        <v>14</v>
      </c>
      <c r="D8226">
        <v>39.949865727700001</v>
      </c>
      <c r="E8226">
        <v>-75.173391625299999</v>
      </c>
      <c r="F8226" t="s">
        <v>27801</v>
      </c>
      <c r="G8226">
        <v>213</v>
      </c>
      <c r="H8226">
        <v>4</v>
      </c>
      <c r="I8226" t="s">
        <v>27810</v>
      </c>
      <c r="J8226">
        <v>5</v>
      </c>
      <c r="K8226" t="s">
        <v>27811</v>
      </c>
      <c r="L8226" t="s">
        <v>27812</v>
      </c>
    </row>
    <row r="8227" spans="1:12" x14ac:dyDescent="0.3">
      <c r="A8227" t="s">
        <v>27799</v>
      </c>
      <c r="B8227" t="s">
        <v>27800</v>
      </c>
      <c r="C8227" t="s">
        <v>14</v>
      </c>
      <c r="D8227">
        <v>39.949865727700001</v>
      </c>
      <c r="E8227">
        <v>-75.173391625299999</v>
      </c>
      <c r="F8227" t="s">
        <v>27801</v>
      </c>
      <c r="G8227">
        <v>213</v>
      </c>
      <c r="H8227">
        <v>4</v>
      </c>
      <c r="I8227" t="s">
        <v>27813</v>
      </c>
      <c r="J8227">
        <v>5</v>
      </c>
      <c r="L8227" t="s">
        <v>27814</v>
      </c>
    </row>
    <row r="8228" spans="1:12" x14ac:dyDescent="0.3">
      <c r="A8228" t="s">
        <v>27799</v>
      </c>
      <c r="B8228" t="s">
        <v>27800</v>
      </c>
      <c r="C8228" t="s">
        <v>14</v>
      </c>
      <c r="D8228">
        <v>39.949865727700001</v>
      </c>
      <c r="E8228">
        <v>-75.173391625299999</v>
      </c>
      <c r="F8228" t="s">
        <v>27801</v>
      </c>
      <c r="G8228">
        <v>213</v>
      </c>
      <c r="H8228">
        <v>4</v>
      </c>
      <c r="I8228" t="s">
        <v>27815</v>
      </c>
      <c r="J8228">
        <v>1</v>
      </c>
      <c r="K8228" t="s">
        <v>27816</v>
      </c>
      <c r="L8228" t="s">
        <v>27817</v>
      </c>
    </row>
    <row r="8229" spans="1:12" x14ac:dyDescent="0.3">
      <c r="A8229" t="s">
        <v>27799</v>
      </c>
      <c r="B8229" t="s">
        <v>27800</v>
      </c>
      <c r="C8229" t="s">
        <v>14</v>
      </c>
      <c r="D8229">
        <v>39.949865727700001</v>
      </c>
      <c r="E8229">
        <v>-75.173391625299999</v>
      </c>
      <c r="F8229" t="s">
        <v>27801</v>
      </c>
      <c r="G8229">
        <v>213</v>
      </c>
      <c r="H8229">
        <v>4</v>
      </c>
      <c r="I8229" t="e">
        <f>-rx9vxf8Fc-emiu4vhYYlw</f>
        <v>#NAME?</v>
      </c>
      <c r="J8229">
        <v>4</v>
      </c>
      <c r="K8229" t="s">
        <v>27818</v>
      </c>
      <c r="L8229" t="s">
        <v>27819</v>
      </c>
    </row>
    <row r="8230" spans="1:12" x14ac:dyDescent="0.3">
      <c r="A8230" t="s">
        <v>27799</v>
      </c>
      <c r="B8230" t="s">
        <v>27800</v>
      </c>
      <c r="C8230" t="s">
        <v>14</v>
      </c>
      <c r="D8230">
        <v>39.949865727700001</v>
      </c>
      <c r="E8230">
        <v>-75.173391625299999</v>
      </c>
      <c r="F8230" t="s">
        <v>27801</v>
      </c>
      <c r="G8230">
        <v>213</v>
      </c>
      <c r="H8230">
        <v>4</v>
      </c>
      <c r="I8230" t="s">
        <v>27820</v>
      </c>
      <c r="J8230">
        <v>5</v>
      </c>
      <c r="K8230" t="s">
        <v>27821</v>
      </c>
      <c r="L8230" t="s">
        <v>27822</v>
      </c>
    </row>
    <row r="8231" spans="1:12" x14ac:dyDescent="0.3">
      <c r="A8231" t="s">
        <v>27799</v>
      </c>
      <c r="B8231" t="s">
        <v>27800</v>
      </c>
      <c r="C8231" t="s">
        <v>14</v>
      </c>
      <c r="D8231">
        <v>39.949865727700001</v>
      </c>
      <c r="E8231">
        <v>-75.173391625299999</v>
      </c>
      <c r="F8231" t="s">
        <v>27801</v>
      </c>
      <c r="G8231">
        <v>213</v>
      </c>
      <c r="H8231">
        <v>4</v>
      </c>
      <c r="I8231" t="s">
        <v>27823</v>
      </c>
      <c r="J8231">
        <v>3</v>
      </c>
      <c r="K8231" t="s">
        <v>27824</v>
      </c>
      <c r="L8231" t="s">
        <v>19683</v>
      </c>
    </row>
    <row r="8232" spans="1:12" x14ac:dyDescent="0.3">
      <c r="A8232" t="s">
        <v>27799</v>
      </c>
      <c r="B8232" t="s">
        <v>27800</v>
      </c>
      <c r="C8232" t="s">
        <v>14</v>
      </c>
      <c r="D8232">
        <v>39.949865727700001</v>
      </c>
      <c r="E8232">
        <v>-75.173391625299999</v>
      </c>
      <c r="F8232" t="s">
        <v>27801</v>
      </c>
      <c r="G8232">
        <v>213</v>
      </c>
      <c r="H8232">
        <v>4</v>
      </c>
      <c r="I8232" t="s">
        <v>27825</v>
      </c>
      <c r="J8232">
        <v>5</v>
      </c>
      <c r="K8232" t="s">
        <v>27826</v>
      </c>
      <c r="L8232" t="s">
        <v>27827</v>
      </c>
    </row>
    <row r="8233" spans="1:12" x14ac:dyDescent="0.3">
      <c r="A8233" t="s">
        <v>27828</v>
      </c>
      <c r="B8233" t="s">
        <v>27829</v>
      </c>
      <c r="C8233" t="s">
        <v>14</v>
      </c>
      <c r="D8233">
        <v>39.953049477999997</v>
      </c>
      <c r="E8233">
        <v>-75.159471818499995</v>
      </c>
      <c r="F8233" t="s">
        <v>27830</v>
      </c>
      <c r="G8233">
        <v>213</v>
      </c>
      <c r="H8233">
        <v>4.5</v>
      </c>
      <c r="I8233" t="s">
        <v>27831</v>
      </c>
      <c r="J8233">
        <v>1</v>
      </c>
      <c r="K8233" t="s">
        <v>27832</v>
      </c>
      <c r="L8233" t="s">
        <v>27833</v>
      </c>
    </row>
    <row r="8234" spans="1:12" x14ac:dyDescent="0.3">
      <c r="A8234" t="s">
        <v>27828</v>
      </c>
      <c r="B8234" t="s">
        <v>27829</v>
      </c>
      <c r="C8234" t="s">
        <v>14</v>
      </c>
      <c r="D8234">
        <v>39.953049477999997</v>
      </c>
      <c r="E8234">
        <v>-75.159471818499995</v>
      </c>
      <c r="F8234" t="s">
        <v>27830</v>
      </c>
      <c r="G8234">
        <v>213</v>
      </c>
      <c r="H8234">
        <v>4.5</v>
      </c>
      <c r="I8234" t="s">
        <v>27834</v>
      </c>
      <c r="J8234">
        <v>5</v>
      </c>
      <c r="K8234" t="s">
        <v>27835</v>
      </c>
      <c r="L8234" t="s">
        <v>14963</v>
      </c>
    </row>
    <row r="8235" spans="1:12" x14ac:dyDescent="0.3">
      <c r="A8235" t="s">
        <v>27828</v>
      </c>
      <c r="B8235" t="s">
        <v>27829</v>
      </c>
      <c r="C8235" t="s">
        <v>14</v>
      </c>
      <c r="D8235">
        <v>39.953049477999997</v>
      </c>
      <c r="E8235">
        <v>-75.159471818499995</v>
      </c>
      <c r="F8235" t="s">
        <v>27830</v>
      </c>
      <c r="G8235">
        <v>213</v>
      </c>
      <c r="H8235">
        <v>4.5</v>
      </c>
      <c r="I8235" t="s">
        <v>27836</v>
      </c>
      <c r="J8235">
        <v>4</v>
      </c>
      <c r="K8235" t="s">
        <v>27837</v>
      </c>
      <c r="L8235" t="s">
        <v>27838</v>
      </c>
    </row>
    <row r="8236" spans="1:12" x14ac:dyDescent="0.3">
      <c r="A8236" t="s">
        <v>27828</v>
      </c>
      <c r="B8236" t="s">
        <v>27829</v>
      </c>
      <c r="C8236" t="s">
        <v>14</v>
      </c>
      <c r="D8236">
        <v>39.953049477999997</v>
      </c>
      <c r="E8236">
        <v>-75.159471818499995</v>
      </c>
      <c r="F8236" t="s">
        <v>27830</v>
      </c>
      <c r="G8236">
        <v>213</v>
      </c>
      <c r="H8236">
        <v>4.5</v>
      </c>
      <c r="I8236" t="s">
        <v>27839</v>
      </c>
      <c r="J8236">
        <v>5</v>
      </c>
      <c r="L8236" t="s">
        <v>27840</v>
      </c>
    </row>
    <row r="8237" spans="1:12" x14ac:dyDescent="0.3">
      <c r="A8237" t="s">
        <v>27828</v>
      </c>
      <c r="B8237" t="s">
        <v>27829</v>
      </c>
      <c r="C8237" t="s">
        <v>14</v>
      </c>
      <c r="D8237">
        <v>39.953049477999997</v>
      </c>
      <c r="E8237">
        <v>-75.159471818499995</v>
      </c>
      <c r="F8237" t="s">
        <v>27830</v>
      </c>
      <c r="G8237">
        <v>213</v>
      </c>
      <c r="H8237">
        <v>4.5</v>
      </c>
      <c r="I8237" t="s">
        <v>27841</v>
      </c>
      <c r="J8237">
        <v>5</v>
      </c>
      <c r="L8237" t="s">
        <v>27842</v>
      </c>
    </row>
    <row r="8238" spans="1:12" x14ac:dyDescent="0.3">
      <c r="A8238" t="s">
        <v>27828</v>
      </c>
      <c r="B8238" t="s">
        <v>27829</v>
      </c>
      <c r="C8238" t="s">
        <v>14</v>
      </c>
      <c r="D8238">
        <v>39.953049477999997</v>
      </c>
      <c r="E8238">
        <v>-75.159471818499995</v>
      </c>
      <c r="F8238" t="s">
        <v>27830</v>
      </c>
      <c r="G8238">
        <v>213</v>
      </c>
      <c r="H8238">
        <v>4.5</v>
      </c>
      <c r="I8238" t="s">
        <v>27843</v>
      </c>
      <c r="J8238">
        <v>4</v>
      </c>
      <c r="L8238" t="s">
        <v>2981</v>
      </c>
    </row>
    <row r="8239" spans="1:12" x14ac:dyDescent="0.3">
      <c r="A8239" t="s">
        <v>27828</v>
      </c>
      <c r="B8239" t="s">
        <v>27829</v>
      </c>
      <c r="C8239" t="s">
        <v>14</v>
      </c>
      <c r="D8239">
        <v>39.953049477999997</v>
      </c>
      <c r="E8239">
        <v>-75.159471818499995</v>
      </c>
      <c r="F8239" t="s">
        <v>27830</v>
      </c>
      <c r="G8239">
        <v>213</v>
      </c>
      <c r="H8239">
        <v>4.5</v>
      </c>
      <c r="I8239" t="s">
        <v>27844</v>
      </c>
      <c r="J8239">
        <v>5</v>
      </c>
      <c r="K8239" t="s">
        <v>27845</v>
      </c>
      <c r="L8239" t="s">
        <v>27846</v>
      </c>
    </row>
    <row r="8240" spans="1:12" x14ac:dyDescent="0.3">
      <c r="A8240" t="s">
        <v>27828</v>
      </c>
      <c r="B8240" t="s">
        <v>27829</v>
      </c>
      <c r="C8240" t="s">
        <v>14</v>
      </c>
      <c r="D8240">
        <v>39.953049477999997</v>
      </c>
      <c r="E8240">
        <v>-75.159471818499995</v>
      </c>
      <c r="F8240" t="s">
        <v>27830</v>
      </c>
      <c r="G8240">
        <v>213</v>
      </c>
      <c r="H8240">
        <v>4.5</v>
      </c>
      <c r="I8240" t="s">
        <v>27847</v>
      </c>
      <c r="J8240">
        <v>2</v>
      </c>
      <c r="L8240" t="s">
        <v>27848</v>
      </c>
    </row>
    <row r="8241" spans="1:12" x14ac:dyDescent="0.3">
      <c r="A8241" t="s">
        <v>27828</v>
      </c>
      <c r="B8241" t="s">
        <v>27829</v>
      </c>
      <c r="C8241" t="s">
        <v>14</v>
      </c>
      <c r="D8241">
        <v>39.953049477999997</v>
      </c>
      <c r="E8241">
        <v>-75.159471818499995</v>
      </c>
      <c r="F8241" t="s">
        <v>27830</v>
      </c>
      <c r="G8241">
        <v>213</v>
      </c>
      <c r="H8241">
        <v>4.5</v>
      </c>
      <c r="I8241" t="s">
        <v>27849</v>
      </c>
      <c r="J8241">
        <v>5</v>
      </c>
      <c r="K8241" t="s">
        <v>27850</v>
      </c>
      <c r="L8241" t="s">
        <v>27851</v>
      </c>
    </row>
    <row r="8242" spans="1:12" x14ac:dyDescent="0.3">
      <c r="A8242" t="s">
        <v>27828</v>
      </c>
      <c r="B8242" t="s">
        <v>27829</v>
      </c>
      <c r="C8242" t="s">
        <v>14</v>
      </c>
      <c r="D8242">
        <v>39.953049477999997</v>
      </c>
      <c r="E8242">
        <v>-75.159471818499995</v>
      </c>
      <c r="F8242" t="s">
        <v>27830</v>
      </c>
      <c r="G8242">
        <v>213</v>
      </c>
      <c r="H8242">
        <v>4.5</v>
      </c>
      <c r="I8242" t="s">
        <v>27852</v>
      </c>
      <c r="J8242">
        <v>4</v>
      </c>
      <c r="L8242" t="s">
        <v>27853</v>
      </c>
    </row>
    <row r="8243" spans="1:12" x14ac:dyDescent="0.3">
      <c r="A8243" t="s">
        <v>27854</v>
      </c>
      <c r="B8243" t="s">
        <v>27855</v>
      </c>
      <c r="C8243" t="s">
        <v>14</v>
      </c>
      <c r="D8243">
        <v>39.952201100000003</v>
      </c>
      <c r="E8243">
        <v>-75.173172699999995</v>
      </c>
      <c r="F8243" t="s">
        <v>27856</v>
      </c>
      <c r="G8243">
        <v>213</v>
      </c>
      <c r="H8243">
        <v>4</v>
      </c>
      <c r="I8243" t="s">
        <v>27857</v>
      </c>
      <c r="J8243">
        <v>5</v>
      </c>
      <c r="K8243" t="s">
        <v>27858</v>
      </c>
      <c r="L8243" t="s">
        <v>27859</v>
      </c>
    </row>
    <row r="8244" spans="1:12" x14ac:dyDescent="0.3">
      <c r="A8244" t="s">
        <v>27854</v>
      </c>
      <c r="B8244" t="s">
        <v>27855</v>
      </c>
      <c r="C8244" t="s">
        <v>14</v>
      </c>
      <c r="D8244">
        <v>39.952201100000003</v>
      </c>
      <c r="E8244">
        <v>-75.173172699999995</v>
      </c>
      <c r="F8244" t="s">
        <v>27856</v>
      </c>
      <c r="G8244">
        <v>213</v>
      </c>
      <c r="H8244">
        <v>4</v>
      </c>
      <c r="I8244" t="s">
        <v>27860</v>
      </c>
      <c r="J8244">
        <v>4</v>
      </c>
      <c r="K8244" t="s">
        <v>27861</v>
      </c>
      <c r="L8244" t="s">
        <v>27862</v>
      </c>
    </row>
    <row r="8245" spans="1:12" x14ac:dyDescent="0.3">
      <c r="A8245" t="s">
        <v>27854</v>
      </c>
      <c r="B8245" t="s">
        <v>27855</v>
      </c>
      <c r="C8245" t="s">
        <v>14</v>
      </c>
      <c r="D8245">
        <v>39.952201100000003</v>
      </c>
      <c r="E8245">
        <v>-75.173172699999995</v>
      </c>
      <c r="F8245" t="s">
        <v>27856</v>
      </c>
      <c r="G8245">
        <v>213</v>
      </c>
      <c r="H8245">
        <v>4</v>
      </c>
      <c r="I8245" t="s">
        <v>27863</v>
      </c>
      <c r="J8245">
        <v>5</v>
      </c>
      <c r="L8245" t="s">
        <v>16573</v>
      </c>
    </row>
    <row r="8246" spans="1:12" x14ac:dyDescent="0.3">
      <c r="A8246" t="s">
        <v>27854</v>
      </c>
      <c r="B8246" t="s">
        <v>27855</v>
      </c>
      <c r="C8246" t="s">
        <v>14</v>
      </c>
      <c r="D8246">
        <v>39.952201100000003</v>
      </c>
      <c r="E8246">
        <v>-75.173172699999995</v>
      </c>
      <c r="F8246" t="s">
        <v>27856</v>
      </c>
      <c r="G8246">
        <v>213</v>
      </c>
      <c r="H8246">
        <v>4</v>
      </c>
      <c r="I8246" t="s">
        <v>27864</v>
      </c>
      <c r="J8246">
        <v>3</v>
      </c>
      <c r="K8246" t="s">
        <v>27865</v>
      </c>
      <c r="L8246" t="s">
        <v>27866</v>
      </c>
    </row>
    <row r="8247" spans="1:12" x14ac:dyDescent="0.3">
      <c r="A8247" t="s">
        <v>27854</v>
      </c>
      <c r="B8247" t="s">
        <v>27855</v>
      </c>
      <c r="C8247" t="s">
        <v>14</v>
      </c>
      <c r="D8247">
        <v>39.952201100000003</v>
      </c>
      <c r="E8247">
        <v>-75.173172699999995</v>
      </c>
      <c r="F8247" t="s">
        <v>27856</v>
      </c>
      <c r="G8247">
        <v>213</v>
      </c>
      <c r="H8247">
        <v>4</v>
      </c>
      <c r="I8247" t="s">
        <v>27867</v>
      </c>
      <c r="J8247">
        <v>1</v>
      </c>
      <c r="K8247" t="s">
        <v>27868</v>
      </c>
      <c r="L8247" t="s">
        <v>27869</v>
      </c>
    </row>
    <row r="8248" spans="1:12" x14ac:dyDescent="0.3">
      <c r="A8248" t="s">
        <v>27854</v>
      </c>
      <c r="B8248" t="s">
        <v>27855</v>
      </c>
      <c r="C8248" t="s">
        <v>14</v>
      </c>
      <c r="D8248">
        <v>39.952201100000003</v>
      </c>
      <c r="E8248">
        <v>-75.173172699999995</v>
      </c>
      <c r="F8248" t="s">
        <v>27856</v>
      </c>
      <c r="G8248">
        <v>213</v>
      </c>
      <c r="H8248">
        <v>4</v>
      </c>
      <c r="I8248" t="s">
        <v>27870</v>
      </c>
      <c r="J8248">
        <v>5</v>
      </c>
      <c r="K8248" t="s">
        <v>27871</v>
      </c>
      <c r="L8248" t="s">
        <v>27872</v>
      </c>
    </row>
    <row r="8249" spans="1:12" x14ac:dyDescent="0.3">
      <c r="A8249" t="s">
        <v>27854</v>
      </c>
      <c r="B8249" t="s">
        <v>27855</v>
      </c>
      <c r="C8249" t="s">
        <v>14</v>
      </c>
      <c r="D8249">
        <v>39.952201100000003</v>
      </c>
      <c r="E8249">
        <v>-75.173172699999995</v>
      </c>
      <c r="F8249" t="s">
        <v>27856</v>
      </c>
      <c r="G8249">
        <v>213</v>
      </c>
      <c r="H8249">
        <v>4</v>
      </c>
      <c r="I8249" t="s">
        <v>27873</v>
      </c>
      <c r="J8249">
        <v>4</v>
      </c>
      <c r="K8249" t="s">
        <v>27874</v>
      </c>
      <c r="L8249" t="s">
        <v>27875</v>
      </c>
    </row>
    <row r="8250" spans="1:12" x14ac:dyDescent="0.3">
      <c r="A8250" t="s">
        <v>27854</v>
      </c>
      <c r="B8250" t="s">
        <v>27855</v>
      </c>
      <c r="C8250" t="s">
        <v>14</v>
      </c>
      <c r="D8250">
        <v>39.952201100000003</v>
      </c>
      <c r="E8250">
        <v>-75.173172699999995</v>
      </c>
      <c r="F8250" t="s">
        <v>27856</v>
      </c>
      <c r="G8250">
        <v>213</v>
      </c>
      <c r="H8250">
        <v>4</v>
      </c>
      <c r="I8250" t="s">
        <v>27876</v>
      </c>
      <c r="J8250">
        <v>3</v>
      </c>
      <c r="K8250" t="s">
        <v>27877</v>
      </c>
      <c r="L8250" t="s">
        <v>2843</v>
      </c>
    </row>
    <row r="8251" spans="1:12" x14ac:dyDescent="0.3">
      <c r="A8251" t="s">
        <v>27854</v>
      </c>
      <c r="B8251" t="s">
        <v>27855</v>
      </c>
      <c r="C8251" t="s">
        <v>14</v>
      </c>
      <c r="D8251">
        <v>39.952201100000003</v>
      </c>
      <c r="E8251">
        <v>-75.173172699999995</v>
      </c>
      <c r="F8251" t="s">
        <v>27856</v>
      </c>
      <c r="G8251">
        <v>213</v>
      </c>
      <c r="H8251">
        <v>4</v>
      </c>
      <c r="I8251" t="s">
        <v>27878</v>
      </c>
      <c r="J8251">
        <v>1</v>
      </c>
      <c r="K8251" t="s">
        <v>27879</v>
      </c>
      <c r="L8251" t="s">
        <v>27880</v>
      </c>
    </row>
    <row r="8252" spans="1:12" x14ac:dyDescent="0.3">
      <c r="A8252" t="s">
        <v>27854</v>
      </c>
      <c r="B8252" t="s">
        <v>27855</v>
      </c>
      <c r="C8252" t="s">
        <v>14</v>
      </c>
      <c r="D8252">
        <v>39.952201100000003</v>
      </c>
      <c r="E8252">
        <v>-75.173172699999995</v>
      </c>
      <c r="F8252" t="s">
        <v>27856</v>
      </c>
      <c r="G8252">
        <v>213</v>
      </c>
      <c r="H8252">
        <v>4</v>
      </c>
      <c r="I8252" t="s">
        <v>27881</v>
      </c>
      <c r="J8252">
        <v>3</v>
      </c>
      <c r="K8252" t="s">
        <v>27882</v>
      </c>
      <c r="L8252" t="s">
        <v>27883</v>
      </c>
    </row>
    <row r="8253" spans="1:12" x14ac:dyDescent="0.3">
      <c r="A8253" t="s">
        <v>27884</v>
      </c>
      <c r="B8253" t="s">
        <v>27885</v>
      </c>
      <c r="C8253" t="s">
        <v>14</v>
      </c>
      <c r="D8253">
        <v>39.951867700000001</v>
      </c>
      <c r="E8253">
        <v>-75.171173999999993</v>
      </c>
      <c r="F8253" t="s">
        <v>27886</v>
      </c>
      <c r="G8253">
        <v>213</v>
      </c>
      <c r="H8253">
        <v>4</v>
      </c>
      <c r="I8253" t="s">
        <v>27887</v>
      </c>
      <c r="J8253">
        <v>5</v>
      </c>
      <c r="K8253" t="s">
        <v>27888</v>
      </c>
      <c r="L8253" t="s">
        <v>2294</v>
      </c>
    </row>
    <row r="8254" spans="1:12" x14ac:dyDescent="0.3">
      <c r="A8254" t="s">
        <v>27884</v>
      </c>
      <c r="B8254" t="s">
        <v>27885</v>
      </c>
      <c r="C8254" t="s">
        <v>14</v>
      </c>
      <c r="D8254">
        <v>39.951867700000001</v>
      </c>
      <c r="E8254">
        <v>-75.171173999999993</v>
      </c>
      <c r="F8254" t="s">
        <v>27886</v>
      </c>
      <c r="G8254">
        <v>213</v>
      </c>
      <c r="H8254">
        <v>4</v>
      </c>
      <c r="I8254" t="s">
        <v>27889</v>
      </c>
      <c r="J8254">
        <v>3</v>
      </c>
      <c r="K8254" t="s">
        <v>27890</v>
      </c>
      <c r="L8254" t="s">
        <v>27891</v>
      </c>
    </row>
    <row r="8255" spans="1:12" x14ac:dyDescent="0.3">
      <c r="A8255" t="s">
        <v>27884</v>
      </c>
      <c r="B8255" t="s">
        <v>27885</v>
      </c>
      <c r="C8255" t="s">
        <v>14</v>
      </c>
      <c r="D8255">
        <v>39.951867700000001</v>
      </c>
      <c r="E8255">
        <v>-75.171173999999993</v>
      </c>
      <c r="F8255" t="s">
        <v>27886</v>
      </c>
      <c r="G8255">
        <v>213</v>
      </c>
      <c r="H8255">
        <v>4</v>
      </c>
      <c r="I8255" t="s">
        <v>27892</v>
      </c>
      <c r="J8255">
        <v>5</v>
      </c>
      <c r="K8255" t="s">
        <v>27893</v>
      </c>
      <c r="L8255" t="s">
        <v>27894</v>
      </c>
    </row>
    <row r="8256" spans="1:12" x14ac:dyDescent="0.3">
      <c r="A8256" t="s">
        <v>27884</v>
      </c>
      <c r="B8256" t="s">
        <v>27885</v>
      </c>
      <c r="C8256" t="s">
        <v>14</v>
      </c>
      <c r="D8256">
        <v>39.951867700000001</v>
      </c>
      <c r="E8256">
        <v>-75.171173999999993</v>
      </c>
      <c r="F8256" t="s">
        <v>27886</v>
      </c>
      <c r="G8256">
        <v>213</v>
      </c>
      <c r="H8256">
        <v>4</v>
      </c>
      <c r="I8256" t="s">
        <v>27895</v>
      </c>
      <c r="J8256">
        <v>3</v>
      </c>
      <c r="K8256" t="s">
        <v>27896</v>
      </c>
      <c r="L8256" t="s">
        <v>27897</v>
      </c>
    </row>
    <row r="8257" spans="1:18" x14ac:dyDescent="0.3">
      <c r="A8257" t="s">
        <v>27884</v>
      </c>
      <c r="B8257" t="s">
        <v>27885</v>
      </c>
      <c r="C8257" t="s">
        <v>14</v>
      </c>
      <c r="D8257">
        <v>39.951867700000001</v>
      </c>
      <c r="E8257">
        <v>-75.171173999999993</v>
      </c>
      <c r="F8257" t="s">
        <v>27886</v>
      </c>
      <c r="G8257">
        <v>213</v>
      </c>
      <c r="H8257">
        <v>4</v>
      </c>
      <c r="I8257" t="s">
        <v>27898</v>
      </c>
      <c r="J8257">
        <v>5</v>
      </c>
      <c r="K8257" t="s">
        <v>27899</v>
      </c>
      <c r="L8257" t="s">
        <v>27900</v>
      </c>
    </row>
    <row r="8258" spans="1:18" x14ac:dyDescent="0.3">
      <c r="A8258" t="s">
        <v>27884</v>
      </c>
      <c r="B8258" t="s">
        <v>27885</v>
      </c>
      <c r="C8258" t="s">
        <v>14</v>
      </c>
      <c r="D8258">
        <v>39.951867700000001</v>
      </c>
      <c r="E8258">
        <v>-75.171173999999993</v>
      </c>
      <c r="F8258" t="s">
        <v>27886</v>
      </c>
      <c r="G8258">
        <v>213</v>
      </c>
      <c r="H8258">
        <v>4</v>
      </c>
      <c r="I8258" t="s">
        <v>27901</v>
      </c>
      <c r="J8258">
        <v>4</v>
      </c>
      <c r="K8258" t="s">
        <v>27902</v>
      </c>
      <c r="L8258" t="s">
        <v>27903</v>
      </c>
    </row>
    <row r="8259" spans="1:18" x14ac:dyDescent="0.3">
      <c r="A8259" t="s">
        <v>27884</v>
      </c>
      <c r="B8259" t="s">
        <v>27885</v>
      </c>
      <c r="C8259" t="s">
        <v>14</v>
      </c>
      <c r="D8259">
        <v>39.951867700000001</v>
      </c>
      <c r="E8259">
        <v>-75.171173999999993</v>
      </c>
      <c r="F8259" t="s">
        <v>27886</v>
      </c>
      <c r="G8259">
        <v>213</v>
      </c>
      <c r="H8259">
        <v>4</v>
      </c>
      <c r="I8259" t="s">
        <v>27904</v>
      </c>
      <c r="J8259">
        <v>2</v>
      </c>
      <c r="L8259" t="s">
        <v>27905</v>
      </c>
    </row>
    <row r="8260" spans="1:18" x14ac:dyDescent="0.3">
      <c r="A8260" t="s">
        <v>27884</v>
      </c>
      <c r="B8260" t="s">
        <v>27885</v>
      </c>
      <c r="C8260" t="s">
        <v>14</v>
      </c>
      <c r="D8260">
        <v>39.951867700000001</v>
      </c>
      <c r="E8260">
        <v>-75.171173999999993</v>
      </c>
      <c r="F8260" t="s">
        <v>27886</v>
      </c>
      <c r="G8260">
        <v>213</v>
      </c>
      <c r="H8260">
        <v>4</v>
      </c>
      <c r="I8260" t="s">
        <v>27906</v>
      </c>
      <c r="J8260">
        <v>2</v>
      </c>
      <c r="K8260" t="s">
        <v>27907</v>
      </c>
      <c r="L8260" t="s">
        <v>27908</v>
      </c>
    </row>
    <row r="8261" spans="1:18" x14ac:dyDescent="0.3">
      <c r="A8261" t="s">
        <v>27884</v>
      </c>
      <c r="B8261" t="s">
        <v>27885</v>
      </c>
      <c r="C8261" t="s">
        <v>14</v>
      </c>
      <c r="D8261">
        <v>39.951867700000001</v>
      </c>
      <c r="E8261">
        <v>-75.171173999999993</v>
      </c>
      <c r="F8261" t="s">
        <v>27886</v>
      </c>
      <c r="G8261">
        <v>213</v>
      </c>
      <c r="H8261">
        <v>4</v>
      </c>
      <c r="I8261" t="s">
        <v>27909</v>
      </c>
      <c r="J8261">
        <v>2</v>
      </c>
      <c r="K8261" t="s">
        <v>27910</v>
      </c>
      <c r="L8261" t="s">
        <v>27911</v>
      </c>
    </row>
    <row r="8262" spans="1:18" x14ac:dyDescent="0.3">
      <c r="A8262" t="s">
        <v>27884</v>
      </c>
      <c r="B8262" t="s">
        <v>27885</v>
      </c>
      <c r="C8262" t="s">
        <v>14</v>
      </c>
      <c r="D8262">
        <v>39.951867700000001</v>
      </c>
      <c r="E8262">
        <v>-75.171173999999993</v>
      </c>
      <c r="F8262" t="s">
        <v>27886</v>
      </c>
      <c r="G8262">
        <v>213</v>
      </c>
      <c r="H8262">
        <v>4</v>
      </c>
      <c r="I8262" t="s">
        <v>27912</v>
      </c>
      <c r="J8262">
        <v>1</v>
      </c>
      <c r="L8262" t="s">
        <v>27913</v>
      </c>
    </row>
    <row r="8263" spans="1:18" x14ac:dyDescent="0.3">
      <c r="A8263" t="s">
        <v>27914</v>
      </c>
      <c r="B8263" t="s">
        <v>27915</v>
      </c>
      <c r="C8263" t="s">
        <v>14</v>
      </c>
      <c r="D8263">
        <v>39.949181600000003</v>
      </c>
      <c r="E8263">
        <v>-75.167835800000006</v>
      </c>
      <c r="F8263" t="s">
        <v>27916</v>
      </c>
      <c r="G8263">
        <v>213</v>
      </c>
      <c r="H8263">
        <v>3.5</v>
      </c>
      <c r="I8263" t="s">
        <v>27917</v>
      </c>
      <c r="J8263">
        <v>5</v>
      </c>
      <c r="L8263" t="s">
        <v>23144</v>
      </c>
    </row>
    <row r="8264" spans="1:18" x14ac:dyDescent="0.3">
      <c r="A8264" t="s">
        <v>27914</v>
      </c>
      <c r="B8264" t="s">
        <v>27915</v>
      </c>
      <c r="C8264" t="s">
        <v>14</v>
      </c>
      <c r="D8264">
        <v>39.949181600000003</v>
      </c>
      <c r="E8264">
        <v>-75.167835800000006</v>
      </c>
      <c r="F8264" t="s">
        <v>27916</v>
      </c>
      <c r="G8264">
        <v>213</v>
      </c>
      <c r="H8264">
        <v>3.5</v>
      </c>
      <c r="I8264" t="s">
        <v>27918</v>
      </c>
      <c r="J8264">
        <v>5</v>
      </c>
      <c r="L8264" t="s">
        <v>565</v>
      </c>
    </row>
    <row r="8265" spans="1:18" x14ac:dyDescent="0.3">
      <c r="A8265" t="s">
        <v>27914</v>
      </c>
      <c r="B8265" t="s">
        <v>27915</v>
      </c>
      <c r="C8265" t="s">
        <v>14</v>
      </c>
      <c r="D8265">
        <v>39.949181600000003</v>
      </c>
      <c r="E8265">
        <v>-75.167835800000006</v>
      </c>
      <c r="F8265" t="s">
        <v>27916</v>
      </c>
      <c r="G8265">
        <v>213</v>
      </c>
      <c r="H8265">
        <v>3.5</v>
      </c>
      <c r="I8265" t="s">
        <v>27919</v>
      </c>
      <c r="J8265">
        <v>3</v>
      </c>
      <c r="K8265" t="s">
        <v>27920</v>
      </c>
      <c r="L8265" t="s">
        <v>27921</v>
      </c>
    </row>
    <row r="8266" spans="1:18" x14ac:dyDescent="0.3">
      <c r="A8266" t="s">
        <v>27914</v>
      </c>
      <c r="B8266" t="s">
        <v>27915</v>
      </c>
      <c r="C8266" t="s">
        <v>14</v>
      </c>
      <c r="D8266">
        <v>39.949181600000003</v>
      </c>
      <c r="E8266">
        <v>-75.167835800000006</v>
      </c>
      <c r="F8266" t="s">
        <v>27916</v>
      </c>
      <c r="G8266">
        <v>213</v>
      </c>
      <c r="H8266">
        <v>3.5</v>
      </c>
      <c r="I8266" t="s">
        <v>27922</v>
      </c>
      <c r="J8266">
        <v>4</v>
      </c>
      <c r="K8266" t="s">
        <v>27923</v>
      </c>
      <c r="L8266" t="s">
        <v>27924</v>
      </c>
    </row>
    <row r="8267" spans="1:18" x14ac:dyDescent="0.3">
      <c r="A8267" t="s">
        <v>27914</v>
      </c>
      <c r="B8267" t="s">
        <v>27915</v>
      </c>
      <c r="C8267" t="s">
        <v>14</v>
      </c>
      <c r="D8267">
        <v>39.949181600000003</v>
      </c>
      <c r="E8267">
        <v>-75.167835800000006</v>
      </c>
      <c r="F8267" t="s">
        <v>27916</v>
      </c>
      <c r="G8267">
        <v>213</v>
      </c>
      <c r="H8267">
        <v>3.5</v>
      </c>
      <c r="I8267" t="s">
        <v>27925</v>
      </c>
      <c r="J8267">
        <v>5</v>
      </c>
      <c r="K8267" t="s">
        <v>27926</v>
      </c>
      <c r="L8267" t="s">
        <v>18263</v>
      </c>
    </row>
    <row r="8268" spans="1:18" x14ac:dyDescent="0.3">
      <c r="A8268" t="s">
        <v>27914</v>
      </c>
      <c r="B8268" t="s">
        <v>27915</v>
      </c>
      <c r="C8268" t="s">
        <v>14</v>
      </c>
      <c r="D8268">
        <v>39.949181600000003</v>
      </c>
      <c r="E8268">
        <v>-75.167835800000006</v>
      </c>
      <c r="F8268" t="s">
        <v>27916</v>
      </c>
      <c r="G8268">
        <v>213</v>
      </c>
      <c r="H8268">
        <v>3.5</v>
      </c>
      <c r="I8268" t="s">
        <v>27927</v>
      </c>
      <c r="J8268">
        <v>5</v>
      </c>
      <c r="K8268" t="s">
        <v>27928</v>
      </c>
      <c r="L8268" t="s">
        <v>27929</v>
      </c>
      <c r="M8268" t="s">
        <v>27930</v>
      </c>
      <c r="N8268" t="s">
        <v>27931</v>
      </c>
      <c r="O8268" t="s">
        <v>27932</v>
      </c>
      <c r="P8268" t="s">
        <v>27933</v>
      </c>
      <c r="Q8268" t="s">
        <v>27934</v>
      </c>
      <c r="R8268" t="s">
        <v>27935</v>
      </c>
    </row>
    <row r="8269" spans="1:18" x14ac:dyDescent="0.3">
      <c r="A8269" t="s">
        <v>27914</v>
      </c>
      <c r="B8269" t="s">
        <v>27915</v>
      </c>
      <c r="C8269" t="s">
        <v>14</v>
      </c>
      <c r="D8269">
        <v>39.949181600000003</v>
      </c>
      <c r="E8269">
        <v>-75.167835800000006</v>
      </c>
      <c r="F8269" t="s">
        <v>27916</v>
      </c>
      <c r="G8269">
        <v>213</v>
      </c>
      <c r="H8269">
        <v>3.5</v>
      </c>
      <c r="I8269" t="s">
        <v>27936</v>
      </c>
      <c r="J8269">
        <v>2</v>
      </c>
      <c r="K8269" t="s">
        <v>27937</v>
      </c>
      <c r="L8269" t="s">
        <v>27938</v>
      </c>
    </row>
    <row r="8270" spans="1:18" x14ac:dyDescent="0.3">
      <c r="A8270" t="s">
        <v>27914</v>
      </c>
      <c r="B8270" t="s">
        <v>27915</v>
      </c>
      <c r="C8270" t="s">
        <v>14</v>
      </c>
      <c r="D8270">
        <v>39.949181600000003</v>
      </c>
      <c r="E8270">
        <v>-75.167835800000006</v>
      </c>
      <c r="F8270" t="s">
        <v>27916</v>
      </c>
      <c r="G8270">
        <v>213</v>
      </c>
      <c r="H8270">
        <v>3.5</v>
      </c>
      <c r="I8270" t="s">
        <v>27939</v>
      </c>
      <c r="J8270">
        <v>4</v>
      </c>
      <c r="K8270" t="s">
        <v>27940</v>
      </c>
      <c r="L8270" t="s">
        <v>6656</v>
      </c>
    </row>
    <row r="8271" spans="1:18" x14ac:dyDescent="0.3">
      <c r="A8271" t="s">
        <v>27914</v>
      </c>
      <c r="B8271" t="s">
        <v>27915</v>
      </c>
      <c r="C8271" t="s">
        <v>14</v>
      </c>
      <c r="D8271">
        <v>39.949181600000003</v>
      </c>
      <c r="E8271">
        <v>-75.167835800000006</v>
      </c>
      <c r="F8271" t="s">
        <v>27916</v>
      </c>
      <c r="G8271">
        <v>213</v>
      </c>
      <c r="H8271">
        <v>3.5</v>
      </c>
      <c r="I8271" t="s">
        <v>27941</v>
      </c>
      <c r="J8271">
        <v>5</v>
      </c>
      <c r="K8271" t="s">
        <v>27942</v>
      </c>
      <c r="L8271" t="s">
        <v>25909</v>
      </c>
    </row>
    <row r="8272" spans="1:18" x14ac:dyDescent="0.3">
      <c r="A8272" t="s">
        <v>27914</v>
      </c>
      <c r="B8272" t="s">
        <v>27915</v>
      </c>
      <c r="C8272" t="s">
        <v>14</v>
      </c>
      <c r="D8272">
        <v>39.949181600000003</v>
      </c>
      <c r="E8272">
        <v>-75.167835800000006</v>
      </c>
      <c r="F8272" t="s">
        <v>27916</v>
      </c>
      <c r="G8272">
        <v>213</v>
      </c>
      <c r="H8272">
        <v>3.5</v>
      </c>
      <c r="I8272" t="s">
        <v>27943</v>
      </c>
      <c r="J8272">
        <v>5</v>
      </c>
      <c r="L8272" t="s">
        <v>26310</v>
      </c>
    </row>
    <row r="8273" spans="1:12" x14ac:dyDescent="0.3">
      <c r="A8273" t="s">
        <v>27944</v>
      </c>
      <c r="B8273" t="s">
        <v>27945</v>
      </c>
      <c r="C8273" t="s">
        <v>14</v>
      </c>
      <c r="D8273">
        <v>39.948805200000002</v>
      </c>
      <c r="E8273">
        <v>-75.177953700000003</v>
      </c>
      <c r="F8273" t="s">
        <v>27946</v>
      </c>
      <c r="G8273">
        <v>213</v>
      </c>
      <c r="H8273">
        <v>4.5</v>
      </c>
      <c r="I8273" t="s">
        <v>27947</v>
      </c>
      <c r="J8273">
        <v>5</v>
      </c>
      <c r="L8273" t="s">
        <v>27948</v>
      </c>
    </row>
    <row r="8274" spans="1:12" x14ac:dyDescent="0.3">
      <c r="A8274" t="s">
        <v>27944</v>
      </c>
      <c r="B8274" t="s">
        <v>27945</v>
      </c>
      <c r="C8274" t="s">
        <v>14</v>
      </c>
      <c r="D8274">
        <v>39.948805200000002</v>
      </c>
      <c r="E8274">
        <v>-75.177953700000003</v>
      </c>
      <c r="F8274" t="s">
        <v>27946</v>
      </c>
      <c r="G8274">
        <v>213</v>
      </c>
      <c r="H8274">
        <v>4.5</v>
      </c>
      <c r="I8274" t="s">
        <v>27949</v>
      </c>
      <c r="J8274">
        <v>5</v>
      </c>
      <c r="K8274" t="s">
        <v>27950</v>
      </c>
      <c r="L8274" t="s">
        <v>27951</v>
      </c>
    </row>
    <row r="8275" spans="1:12" x14ac:dyDescent="0.3">
      <c r="A8275" t="s">
        <v>27944</v>
      </c>
      <c r="B8275" t="s">
        <v>27945</v>
      </c>
      <c r="C8275" t="s">
        <v>14</v>
      </c>
      <c r="D8275">
        <v>39.948805200000002</v>
      </c>
      <c r="E8275">
        <v>-75.177953700000003</v>
      </c>
      <c r="F8275" t="s">
        <v>27946</v>
      </c>
      <c r="G8275">
        <v>213</v>
      </c>
      <c r="H8275">
        <v>4.5</v>
      </c>
      <c r="I8275" t="s">
        <v>27952</v>
      </c>
      <c r="J8275">
        <v>4</v>
      </c>
      <c r="K8275" t="s">
        <v>27953</v>
      </c>
      <c r="L8275" t="s">
        <v>27954</v>
      </c>
    </row>
    <row r="8276" spans="1:12" x14ac:dyDescent="0.3">
      <c r="A8276" t="s">
        <v>27944</v>
      </c>
      <c r="B8276" t="s">
        <v>27945</v>
      </c>
      <c r="C8276" t="s">
        <v>14</v>
      </c>
      <c r="D8276">
        <v>39.948805200000002</v>
      </c>
      <c r="E8276">
        <v>-75.177953700000003</v>
      </c>
      <c r="F8276" t="s">
        <v>27946</v>
      </c>
      <c r="G8276">
        <v>213</v>
      </c>
      <c r="H8276">
        <v>4.5</v>
      </c>
      <c r="I8276" t="s">
        <v>27955</v>
      </c>
      <c r="J8276">
        <v>5</v>
      </c>
      <c r="K8276" t="s">
        <v>27956</v>
      </c>
      <c r="L8276" t="s">
        <v>27957</v>
      </c>
    </row>
    <row r="8277" spans="1:12" x14ac:dyDescent="0.3">
      <c r="A8277" t="s">
        <v>27944</v>
      </c>
      <c r="B8277" t="s">
        <v>27945</v>
      </c>
      <c r="C8277" t="s">
        <v>14</v>
      </c>
      <c r="D8277">
        <v>39.948805200000002</v>
      </c>
      <c r="E8277">
        <v>-75.177953700000003</v>
      </c>
      <c r="F8277" t="s">
        <v>27946</v>
      </c>
      <c r="G8277">
        <v>213</v>
      </c>
      <c r="H8277">
        <v>4.5</v>
      </c>
      <c r="I8277" t="s">
        <v>27958</v>
      </c>
      <c r="J8277">
        <v>5</v>
      </c>
      <c r="K8277" t="s">
        <v>27959</v>
      </c>
      <c r="L8277" t="s">
        <v>27960</v>
      </c>
    </row>
    <row r="8278" spans="1:12" x14ac:dyDescent="0.3">
      <c r="A8278" t="s">
        <v>27944</v>
      </c>
      <c r="B8278" t="s">
        <v>27945</v>
      </c>
      <c r="C8278" t="s">
        <v>14</v>
      </c>
      <c r="D8278">
        <v>39.948805200000002</v>
      </c>
      <c r="E8278">
        <v>-75.177953700000003</v>
      </c>
      <c r="F8278" t="s">
        <v>27946</v>
      </c>
      <c r="G8278">
        <v>213</v>
      </c>
      <c r="H8278">
        <v>4.5</v>
      </c>
      <c r="I8278" t="s">
        <v>27961</v>
      </c>
      <c r="J8278">
        <v>5</v>
      </c>
      <c r="K8278" t="s">
        <v>27962</v>
      </c>
      <c r="L8278" t="s">
        <v>27963</v>
      </c>
    </row>
    <row r="8279" spans="1:12" x14ac:dyDescent="0.3">
      <c r="A8279" t="s">
        <v>27944</v>
      </c>
      <c r="B8279" t="s">
        <v>27945</v>
      </c>
      <c r="C8279" t="s">
        <v>14</v>
      </c>
      <c r="D8279">
        <v>39.948805200000002</v>
      </c>
      <c r="E8279">
        <v>-75.177953700000003</v>
      </c>
      <c r="F8279" t="s">
        <v>27946</v>
      </c>
      <c r="G8279">
        <v>213</v>
      </c>
      <c r="H8279">
        <v>4.5</v>
      </c>
      <c r="I8279" t="s">
        <v>27964</v>
      </c>
      <c r="J8279">
        <v>5</v>
      </c>
      <c r="K8279" t="s">
        <v>27965</v>
      </c>
      <c r="L8279" t="s">
        <v>27966</v>
      </c>
    </row>
    <row r="8280" spans="1:12" x14ac:dyDescent="0.3">
      <c r="A8280" t="s">
        <v>27944</v>
      </c>
      <c r="B8280" t="s">
        <v>27945</v>
      </c>
      <c r="C8280" t="s">
        <v>14</v>
      </c>
      <c r="D8280">
        <v>39.948805200000002</v>
      </c>
      <c r="E8280">
        <v>-75.177953700000003</v>
      </c>
      <c r="F8280" t="s">
        <v>27946</v>
      </c>
      <c r="G8280">
        <v>213</v>
      </c>
      <c r="H8280">
        <v>4.5</v>
      </c>
      <c r="I8280" t="s">
        <v>27967</v>
      </c>
      <c r="J8280">
        <v>5</v>
      </c>
      <c r="K8280" t="s">
        <v>27968</v>
      </c>
      <c r="L8280" t="s">
        <v>27969</v>
      </c>
    </row>
    <row r="8281" spans="1:12" x14ac:dyDescent="0.3">
      <c r="A8281" t="s">
        <v>27944</v>
      </c>
      <c r="B8281" t="s">
        <v>27945</v>
      </c>
      <c r="C8281" t="s">
        <v>14</v>
      </c>
      <c r="D8281">
        <v>39.948805200000002</v>
      </c>
      <c r="E8281">
        <v>-75.177953700000003</v>
      </c>
      <c r="F8281" t="s">
        <v>27946</v>
      </c>
      <c r="G8281">
        <v>213</v>
      </c>
      <c r="H8281">
        <v>4.5</v>
      </c>
      <c r="I8281" t="s">
        <v>27970</v>
      </c>
      <c r="J8281">
        <v>4</v>
      </c>
      <c r="K8281" t="s">
        <v>27971</v>
      </c>
      <c r="L8281" t="s">
        <v>27972</v>
      </c>
    </row>
    <row r="8282" spans="1:12" x14ac:dyDescent="0.3">
      <c r="A8282" t="s">
        <v>27944</v>
      </c>
      <c r="B8282" t="s">
        <v>27945</v>
      </c>
      <c r="C8282" t="s">
        <v>14</v>
      </c>
      <c r="D8282">
        <v>39.948805200000002</v>
      </c>
      <c r="E8282">
        <v>-75.177953700000003</v>
      </c>
      <c r="F8282" t="s">
        <v>27946</v>
      </c>
      <c r="G8282">
        <v>213</v>
      </c>
      <c r="H8282">
        <v>4.5</v>
      </c>
      <c r="I8282" t="s">
        <v>27973</v>
      </c>
      <c r="J8282">
        <v>4</v>
      </c>
      <c r="K8282" t="s">
        <v>27974</v>
      </c>
      <c r="L8282" t="s">
        <v>6391</v>
      </c>
    </row>
    <row r="8283" spans="1:12" x14ac:dyDescent="0.3">
      <c r="A8283" t="s">
        <v>27975</v>
      </c>
      <c r="B8283" t="s">
        <v>27976</v>
      </c>
      <c r="C8283" t="s">
        <v>14</v>
      </c>
      <c r="D8283">
        <v>39.949294799999997</v>
      </c>
      <c r="E8283">
        <v>-75.163038700000001</v>
      </c>
      <c r="F8283" t="s">
        <v>27977</v>
      </c>
      <c r="G8283">
        <v>212</v>
      </c>
      <c r="H8283">
        <v>4</v>
      </c>
      <c r="I8283" t="s">
        <v>27978</v>
      </c>
      <c r="J8283">
        <v>4</v>
      </c>
      <c r="K8283" t="s">
        <v>27979</v>
      </c>
      <c r="L8283" t="s">
        <v>2044</v>
      </c>
    </row>
    <row r="8284" spans="1:12" x14ac:dyDescent="0.3">
      <c r="A8284" t="s">
        <v>27975</v>
      </c>
      <c r="B8284" t="s">
        <v>27976</v>
      </c>
      <c r="C8284" t="s">
        <v>14</v>
      </c>
      <c r="D8284">
        <v>39.949294799999997</v>
      </c>
      <c r="E8284">
        <v>-75.163038700000001</v>
      </c>
      <c r="F8284" t="s">
        <v>27977</v>
      </c>
      <c r="G8284">
        <v>212</v>
      </c>
      <c r="H8284">
        <v>4</v>
      </c>
      <c r="I8284" t="s">
        <v>27980</v>
      </c>
      <c r="J8284">
        <v>5</v>
      </c>
      <c r="K8284" t="s">
        <v>27981</v>
      </c>
      <c r="L8284" t="s">
        <v>27982</v>
      </c>
    </row>
    <row r="8285" spans="1:12" x14ac:dyDescent="0.3">
      <c r="A8285" t="s">
        <v>27975</v>
      </c>
      <c r="B8285" t="s">
        <v>27976</v>
      </c>
      <c r="C8285" t="s">
        <v>14</v>
      </c>
      <c r="D8285">
        <v>39.949294799999997</v>
      </c>
      <c r="E8285">
        <v>-75.163038700000001</v>
      </c>
      <c r="F8285" t="s">
        <v>27977</v>
      </c>
      <c r="G8285">
        <v>212</v>
      </c>
      <c r="H8285">
        <v>4</v>
      </c>
      <c r="I8285" t="s">
        <v>27983</v>
      </c>
      <c r="J8285">
        <v>4</v>
      </c>
      <c r="K8285" t="s">
        <v>27984</v>
      </c>
      <c r="L8285" t="s">
        <v>27985</v>
      </c>
    </row>
    <row r="8286" spans="1:12" x14ac:dyDescent="0.3">
      <c r="A8286" t="s">
        <v>27975</v>
      </c>
      <c r="B8286" t="s">
        <v>27976</v>
      </c>
      <c r="C8286" t="s">
        <v>14</v>
      </c>
      <c r="D8286">
        <v>39.949294799999997</v>
      </c>
      <c r="E8286">
        <v>-75.163038700000001</v>
      </c>
      <c r="F8286" t="s">
        <v>27977</v>
      </c>
      <c r="G8286">
        <v>212</v>
      </c>
      <c r="H8286">
        <v>4</v>
      </c>
      <c r="I8286" t="s">
        <v>27986</v>
      </c>
      <c r="J8286">
        <v>3</v>
      </c>
      <c r="K8286" t="s">
        <v>27987</v>
      </c>
      <c r="L8286" t="s">
        <v>86</v>
      </c>
    </row>
    <row r="8287" spans="1:12" x14ac:dyDescent="0.3">
      <c r="A8287" t="s">
        <v>27975</v>
      </c>
      <c r="B8287" t="s">
        <v>27976</v>
      </c>
      <c r="C8287" t="s">
        <v>14</v>
      </c>
      <c r="D8287">
        <v>39.949294799999997</v>
      </c>
      <c r="E8287">
        <v>-75.163038700000001</v>
      </c>
      <c r="F8287" t="s">
        <v>27977</v>
      </c>
      <c r="G8287">
        <v>212</v>
      </c>
      <c r="H8287">
        <v>4</v>
      </c>
      <c r="I8287" t="s">
        <v>27988</v>
      </c>
      <c r="J8287">
        <v>4</v>
      </c>
      <c r="K8287" t="s">
        <v>27989</v>
      </c>
      <c r="L8287" t="s">
        <v>27990</v>
      </c>
    </row>
    <row r="8288" spans="1:12" x14ac:dyDescent="0.3">
      <c r="A8288" t="s">
        <v>27975</v>
      </c>
      <c r="B8288" t="s">
        <v>27976</v>
      </c>
      <c r="C8288" t="s">
        <v>14</v>
      </c>
      <c r="D8288">
        <v>39.949294799999997</v>
      </c>
      <c r="E8288">
        <v>-75.163038700000001</v>
      </c>
      <c r="F8288" t="s">
        <v>27977</v>
      </c>
      <c r="G8288">
        <v>212</v>
      </c>
      <c r="H8288">
        <v>4</v>
      </c>
      <c r="I8288" t="s">
        <v>27991</v>
      </c>
      <c r="J8288">
        <v>3</v>
      </c>
      <c r="K8288" t="s">
        <v>27992</v>
      </c>
      <c r="L8288" t="s">
        <v>27993</v>
      </c>
    </row>
    <row r="8289" spans="1:13" x14ac:dyDescent="0.3">
      <c r="A8289" t="s">
        <v>27975</v>
      </c>
      <c r="B8289" t="s">
        <v>27976</v>
      </c>
      <c r="C8289" t="s">
        <v>14</v>
      </c>
      <c r="D8289">
        <v>39.949294799999997</v>
      </c>
      <c r="E8289">
        <v>-75.163038700000001</v>
      </c>
      <c r="F8289" t="s">
        <v>27977</v>
      </c>
      <c r="G8289">
        <v>212</v>
      </c>
      <c r="H8289">
        <v>4</v>
      </c>
      <c r="I8289" t="s">
        <v>27994</v>
      </c>
      <c r="J8289">
        <v>3</v>
      </c>
      <c r="K8289" t="s">
        <v>27995</v>
      </c>
      <c r="L8289" t="s">
        <v>27996</v>
      </c>
    </row>
    <row r="8290" spans="1:13" x14ac:dyDescent="0.3">
      <c r="A8290" t="s">
        <v>27975</v>
      </c>
      <c r="B8290" t="s">
        <v>27976</v>
      </c>
      <c r="C8290" t="s">
        <v>14</v>
      </c>
      <c r="D8290">
        <v>39.949294799999997</v>
      </c>
      <c r="E8290">
        <v>-75.163038700000001</v>
      </c>
      <c r="F8290" t="s">
        <v>27977</v>
      </c>
      <c r="G8290">
        <v>212</v>
      </c>
      <c r="H8290">
        <v>4</v>
      </c>
      <c r="I8290" t="s">
        <v>27997</v>
      </c>
      <c r="J8290">
        <v>4</v>
      </c>
      <c r="K8290" t="s">
        <v>27998</v>
      </c>
      <c r="L8290" t="s">
        <v>3445</v>
      </c>
    </row>
    <row r="8291" spans="1:13" x14ac:dyDescent="0.3">
      <c r="A8291" t="s">
        <v>27975</v>
      </c>
      <c r="B8291" t="s">
        <v>27976</v>
      </c>
      <c r="C8291" t="s">
        <v>14</v>
      </c>
      <c r="D8291">
        <v>39.949294799999997</v>
      </c>
      <c r="E8291">
        <v>-75.163038700000001</v>
      </c>
      <c r="F8291" t="s">
        <v>27977</v>
      </c>
      <c r="G8291">
        <v>212</v>
      </c>
      <c r="H8291">
        <v>4</v>
      </c>
      <c r="I8291" t="s">
        <v>27999</v>
      </c>
      <c r="J8291">
        <v>5</v>
      </c>
      <c r="L8291" t="s">
        <v>28000</v>
      </c>
    </row>
    <row r="8292" spans="1:13" x14ac:dyDescent="0.3">
      <c r="A8292" t="s">
        <v>27975</v>
      </c>
      <c r="B8292" t="s">
        <v>27976</v>
      </c>
      <c r="C8292" t="s">
        <v>14</v>
      </c>
      <c r="D8292">
        <v>39.949294799999997</v>
      </c>
      <c r="E8292">
        <v>-75.163038700000001</v>
      </c>
      <c r="F8292" t="s">
        <v>27977</v>
      </c>
      <c r="G8292">
        <v>212</v>
      </c>
      <c r="H8292">
        <v>4</v>
      </c>
      <c r="I8292" t="s">
        <v>28001</v>
      </c>
      <c r="J8292">
        <v>4</v>
      </c>
      <c r="K8292" t="s">
        <v>28002</v>
      </c>
      <c r="L8292" t="s">
        <v>7099</v>
      </c>
    </row>
    <row r="8293" spans="1:13" x14ac:dyDescent="0.3">
      <c r="A8293" t="s">
        <v>28003</v>
      </c>
      <c r="B8293" t="s">
        <v>651</v>
      </c>
      <c r="C8293" t="s">
        <v>14</v>
      </c>
      <c r="D8293">
        <v>39.948013000000003</v>
      </c>
      <c r="E8293">
        <v>-75.143017</v>
      </c>
      <c r="F8293" t="s">
        <v>28004</v>
      </c>
      <c r="G8293">
        <v>212</v>
      </c>
      <c r="H8293">
        <v>4</v>
      </c>
      <c r="I8293" t="s">
        <v>28005</v>
      </c>
      <c r="J8293">
        <v>3</v>
      </c>
      <c r="K8293" t="s">
        <v>28006</v>
      </c>
      <c r="L8293" t="s">
        <v>612</v>
      </c>
    </row>
    <row r="8294" spans="1:13" x14ac:dyDescent="0.3">
      <c r="A8294" t="s">
        <v>28003</v>
      </c>
      <c r="B8294" t="s">
        <v>651</v>
      </c>
      <c r="C8294" t="s">
        <v>14</v>
      </c>
      <c r="D8294">
        <v>39.948013000000003</v>
      </c>
      <c r="E8294">
        <v>-75.143017</v>
      </c>
      <c r="F8294" t="s">
        <v>28004</v>
      </c>
      <c r="G8294">
        <v>212</v>
      </c>
      <c r="H8294">
        <v>4</v>
      </c>
      <c r="I8294" t="s">
        <v>28007</v>
      </c>
      <c r="J8294">
        <v>4</v>
      </c>
      <c r="K8294" t="s">
        <v>28008</v>
      </c>
      <c r="L8294" t="s">
        <v>28009</v>
      </c>
    </row>
    <row r="8295" spans="1:13" x14ac:dyDescent="0.3">
      <c r="A8295" t="s">
        <v>28003</v>
      </c>
      <c r="B8295" t="s">
        <v>651</v>
      </c>
      <c r="C8295" t="s">
        <v>14</v>
      </c>
      <c r="D8295">
        <v>39.948013000000003</v>
      </c>
      <c r="E8295">
        <v>-75.143017</v>
      </c>
      <c r="F8295" t="s">
        <v>28004</v>
      </c>
      <c r="G8295">
        <v>212</v>
      </c>
      <c r="H8295">
        <v>4</v>
      </c>
      <c r="I8295" t="s">
        <v>28010</v>
      </c>
      <c r="J8295">
        <v>2</v>
      </c>
      <c r="K8295" t="s">
        <v>28011</v>
      </c>
      <c r="L8295" t="s">
        <v>28012</v>
      </c>
    </row>
    <row r="8296" spans="1:13" x14ac:dyDescent="0.3">
      <c r="A8296" t="s">
        <v>28003</v>
      </c>
      <c r="B8296" t="s">
        <v>651</v>
      </c>
      <c r="C8296" t="s">
        <v>14</v>
      </c>
      <c r="D8296">
        <v>39.948013000000003</v>
      </c>
      <c r="E8296">
        <v>-75.143017</v>
      </c>
      <c r="F8296" t="s">
        <v>28004</v>
      </c>
      <c r="G8296">
        <v>212</v>
      </c>
      <c r="H8296">
        <v>4</v>
      </c>
      <c r="I8296" t="s">
        <v>28013</v>
      </c>
      <c r="J8296">
        <v>5</v>
      </c>
      <c r="L8296" t="s">
        <v>26721</v>
      </c>
    </row>
    <row r="8297" spans="1:13" x14ac:dyDescent="0.3">
      <c r="A8297" t="s">
        <v>28003</v>
      </c>
      <c r="B8297" t="s">
        <v>651</v>
      </c>
      <c r="C8297" t="s">
        <v>14</v>
      </c>
      <c r="D8297">
        <v>39.948013000000003</v>
      </c>
      <c r="E8297">
        <v>-75.143017</v>
      </c>
      <c r="F8297" t="s">
        <v>28004</v>
      </c>
      <c r="G8297">
        <v>212</v>
      </c>
      <c r="H8297">
        <v>4</v>
      </c>
      <c r="I8297" t="s">
        <v>28014</v>
      </c>
      <c r="J8297">
        <v>5</v>
      </c>
      <c r="K8297" t="s">
        <v>28015</v>
      </c>
      <c r="L8297" t="s">
        <v>28016</v>
      </c>
    </row>
    <row r="8298" spans="1:13" x14ac:dyDescent="0.3">
      <c r="A8298" t="s">
        <v>28003</v>
      </c>
      <c r="B8298" t="s">
        <v>651</v>
      </c>
      <c r="C8298" t="s">
        <v>14</v>
      </c>
      <c r="D8298">
        <v>39.948013000000003</v>
      </c>
      <c r="E8298">
        <v>-75.143017</v>
      </c>
      <c r="F8298" t="s">
        <v>28004</v>
      </c>
      <c r="G8298">
        <v>212</v>
      </c>
      <c r="H8298">
        <v>4</v>
      </c>
      <c r="I8298" t="s">
        <v>28017</v>
      </c>
      <c r="J8298">
        <v>5</v>
      </c>
      <c r="L8298" t="s">
        <v>28018</v>
      </c>
    </row>
    <row r="8299" spans="1:13" x14ac:dyDescent="0.3">
      <c r="A8299" t="s">
        <v>28003</v>
      </c>
      <c r="B8299" t="s">
        <v>651</v>
      </c>
      <c r="C8299" t="s">
        <v>14</v>
      </c>
      <c r="D8299">
        <v>39.948013000000003</v>
      </c>
      <c r="E8299">
        <v>-75.143017</v>
      </c>
      <c r="F8299" t="s">
        <v>28004</v>
      </c>
      <c r="G8299">
        <v>212</v>
      </c>
      <c r="H8299">
        <v>4</v>
      </c>
      <c r="I8299" t="s">
        <v>28019</v>
      </c>
      <c r="J8299">
        <v>5</v>
      </c>
      <c r="K8299" t="s">
        <v>28020</v>
      </c>
      <c r="L8299" t="s">
        <v>28021</v>
      </c>
    </row>
    <row r="8300" spans="1:13" x14ac:dyDescent="0.3">
      <c r="A8300" t="s">
        <v>28003</v>
      </c>
      <c r="B8300" t="s">
        <v>651</v>
      </c>
      <c r="C8300" t="s">
        <v>14</v>
      </c>
      <c r="D8300">
        <v>39.948013000000003</v>
      </c>
      <c r="E8300">
        <v>-75.143017</v>
      </c>
      <c r="F8300" t="s">
        <v>28004</v>
      </c>
      <c r="G8300">
        <v>212</v>
      </c>
      <c r="H8300">
        <v>4</v>
      </c>
      <c r="I8300" t="s">
        <v>28022</v>
      </c>
      <c r="J8300">
        <v>4</v>
      </c>
      <c r="K8300" t="s">
        <v>28023</v>
      </c>
      <c r="L8300" t="s">
        <v>27785</v>
      </c>
    </row>
    <row r="8301" spans="1:13" x14ac:dyDescent="0.3">
      <c r="A8301" t="s">
        <v>28003</v>
      </c>
      <c r="B8301" t="s">
        <v>651</v>
      </c>
      <c r="C8301" t="s">
        <v>14</v>
      </c>
      <c r="D8301">
        <v>39.948013000000003</v>
      </c>
      <c r="E8301">
        <v>-75.143017</v>
      </c>
      <c r="F8301" t="s">
        <v>28004</v>
      </c>
      <c r="G8301">
        <v>212</v>
      </c>
      <c r="H8301">
        <v>4</v>
      </c>
      <c r="I8301" t="s">
        <v>28024</v>
      </c>
      <c r="J8301">
        <v>5</v>
      </c>
      <c r="K8301" t="s">
        <v>28025</v>
      </c>
      <c r="L8301" t="s">
        <v>28026</v>
      </c>
    </row>
    <row r="8302" spans="1:13" x14ac:dyDescent="0.3">
      <c r="A8302" t="s">
        <v>28003</v>
      </c>
      <c r="B8302" t="s">
        <v>651</v>
      </c>
      <c r="C8302" t="s">
        <v>14</v>
      </c>
      <c r="D8302">
        <v>39.948013000000003</v>
      </c>
      <c r="E8302">
        <v>-75.143017</v>
      </c>
      <c r="F8302" t="s">
        <v>28004</v>
      </c>
      <c r="G8302">
        <v>212</v>
      </c>
      <c r="H8302">
        <v>4</v>
      </c>
      <c r="I8302" t="s">
        <v>28027</v>
      </c>
      <c r="J8302">
        <v>3</v>
      </c>
      <c r="K8302" t="s">
        <v>28028</v>
      </c>
      <c r="L8302" t="s">
        <v>9343</v>
      </c>
      <c r="M8302" t="s">
        <v>9344</v>
      </c>
    </row>
    <row r="8303" spans="1:13" x14ac:dyDescent="0.3">
      <c r="A8303" t="s">
        <v>28029</v>
      </c>
      <c r="B8303" t="s">
        <v>21184</v>
      </c>
      <c r="C8303" t="s">
        <v>14</v>
      </c>
      <c r="D8303">
        <v>39.951758400000003</v>
      </c>
      <c r="E8303">
        <v>-75.173724500000006</v>
      </c>
      <c r="F8303" t="s">
        <v>28030</v>
      </c>
      <c r="G8303">
        <v>211</v>
      </c>
      <c r="H8303">
        <v>4</v>
      </c>
      <c r="I8303" t="s">
        <v>28031</v>
      </c>
      <c r="J8303">
        <v>5</v>
      </c>
      <c r="K8303" t="s">
        <v>28032</v>
      </c>
      <c r="L8303" t="s">
        <v>28033</v>
      </c>
    </row>
    <row r="8304" spans="1:13" x14ac:dyDescent="0.3">
      <c r="A8304" t="s">
        <v>28029</v>
      </c>
      <c r="B8304" t="s">
        <v>21184</v>
      </c>
      <c r="C8304" t="s">
        <v>14</v>
      </c>
      <c r="D8304">
        <v>39.951758400000003</v>
      </c>
      <c r="E8304">
        <v>-75.173724500000006</v>
      </c>
      <c r="F8304" t="s">
        <v>28030</v>
      </c>
      <c r="G8304">
        <v>211</v>
      </c>
      <c r="H8304">
        <v>4</v>
      </c>
      <c r="I8304" t="s">
        <v>28034</v>
      </c>
      <c r="J8304">
        <v>5</v>
      </c>
      <c r="K8304" t="s">
        <v>28035</v>
      </c>
      <c r="L8304" t="s">
        <v>21316</v>
      </c>
    </row>
    <row r="8305" spans="1:18" x14ac:dyDescent="0.3">
      <c r="A8305" t="s">
        <v>28029</v>
      </c>
      <c r="B8305" t="s">
        <v>21184</v>
      </c>
      <c r="C8305" t="s">
        <v>14</v>
      </c>
      <c r="D8305">
        <v>39.951758400000003</v>
      </c>
      <c r="E8305">
        <v>-75.173724500000006</v>
      </c>
      <c r="F8305" t="s">
        <v>28030</v>
      </c>
      <c r="G8305">
        <v>211</v>
      </c>
      <c r="H8305">
        <v>4</v>
      </c>
      <c r="I8305" t="s">
        <v>28036</v>
      </c>
      <c r="J8305">
        <v>4</v>
      </c>
      <c r="K8305" t="s">
        <v>28037</v>
      </c>
      <c r="L8305" t="s">
        <v>28038</v>
      </c>
    </row>
    <row r="8306" spans="1:18" x14ac:dyDescent="0.3">
      <c r="A8306" t="s">
        <v>28029</v>
      </c>
      <c r="B8306" t="s">
        <v>21184</v>
      </c>
      <c r="C8306" t="s">
        <v>14</v>
      </c>
      <c r="D8306">
        <v>39.951758400000003</v>
      </c>
      <c r="E8306">
        <v>-75.173724500000006</v>
      </c>
      <c r="F8306" t="s">
        <v>28030</v>
      </c>
      <c r="G8306">
        <v>211</v>
      </c>
      <c r="H8306">
        <v>4</v>
      </c>
      <c r="I8306" t="s">
        <v>28039</v>
      </c>
      <c r="J8306">
        <v>2</v>
      </c>
      <c r="K8306" t="s">
        <v>28040</v>
      </c>
      <c r="L8306" t="s">
        <v>28041</v>
      </c>
    </row>
    <row r="8307" spans="1:18" x14ac:dyDescent="0.3">
      <c r="A8307" t="s">
        <v>28029</v>
      </c>
      <c r="B8307" t="s">
        <v>21184</v>
      </c>
      <c r="C8307" t="s">
        <v>14</v>
      </c>
      <c r="D8307">
        <v>39.951758400000003</v>
      </c>
      <c r="E8307">
        <v>-75.173724500000006</v>
      </c>
      <c r="F8307" t="s">
        <v>28030</v>
      </c>
      <c r="G8307">
        <v>211</v>
      </c>
      <c r="H8307">
        <v>4</v>
      </c>
      <c r="I8307" t="s">
        <v>28042</v>
      </c>
      <c r="J8307">
        <v>3</v>
      </c>
      <c r="K8307" t="s">
        <v>28043</v>
      </c>
      <c r="L8307" t="s">
        <v>28044</v>
      </c>
    </row>
    <row r="8308" spans="1:18" x14ac:dyDescent="0.3">
      <c r="A8308" t="s">
        <v>28029</v>
      </c>
      <c r="B8308" t="s">
        <v>21184</v>
      </c>
      <c r="C8308" t="s">
        <v>14</v>
      </c>
      <c r="D8308">
        <v>39.951758400000003</v>
      </c>
      <c r="E8308">
        <v>-75.173724500000006</v>
      </c>
      <c r="F8308" t="s">
        <v>28030</v>
      </c>
      <c r="G8308">
        <v>211</v>
      </c>
      <c r="H8308">
        <v>4</v>
      </c>
      <c r="I8308" t="s">
        <v>28045</v>
      </c>
      <c r="J8308">
        <v>4</v>
      </c>
      <c r="K8308" t="s">
        <v>28046</v>
      </c>
      <c r="L8308" t="s">
        <v>28047</v>
      </c>
    </row>
    <row r="8309" spans="1:18" x14ac:dyDescent="0.3">
      <c r="A8309" t="s">
        <v>28029</v>
      </c>
      <c r="B8309" t="s">
        <v>21184</v>
      </c>
      <c r="C8309" t="s">
        <v>14</v>
      </c>
      <c r="D8309">
        <v>39.951758400000003</v>
      </c>
      <c r="E8309">
        <v>-75.173724500000006</v>
      </c>
      <c r="F8309" t="s">
        <v>28030</v>
      </c>
      <c r="G8309">
        <v>211</v>
      </c>
      <c r="H8309">
        <v>4</v>
      </c>
      <c r="I8309" t="s">
        <v>28048</v>
      </c>
      <c r="J8309">
        <v>5</v>
      </c>
      <c r="L8309" t="s">
        <v>10299</v>
      </c>
    </row>
    <row r="8310" spans="1:18" x14ac:dyDescent="0.3">
      <c r="A8310" t="s">
        <v>28029</v>
      </c>
      <c r="B8310" t="s">
        <v>21184</v>
      </c>
      <c r="C8310" t="s">
        <v>14</v>
      </c>
      <c r="D8310">
        <v>39.951758400000003</v>
      </c>
      <c r="E8310">
        <v>-75.173724500000006</v>
      </c>
      <c r="F8310" t="s">
        <v>28030</v>
      </c>
      <c r="G8310">
        <v>211</v>
      </c>
      <c r="H8310">
        <v>4</v>
      </c>
      <c r="I8310" t="s">
        <v>28049</v>
      </c>
      <c r="J8310">
        <v>3</v>
      </c>
      <c r="L8310" t="s">
        <v>8684</v>
      </c>
    </row>
    <row r="8311" spans="1:18" x14ac:dyDescent="0.3">
      <c r="A8311" t="s">
        <v>28029</v>
      </c>
      <c r="B8311" t="s">
        <v>21184</v>
      </c>
      <c r="C8311" t="s">
        <v>14</v>
      </c>
      <c r="D8311">
        <v>39.951758400000003</v>
      </c>
      <c r="E8311">
        <v>-75.173724500000006</v>
      </c>
      <c r="F8311" t="s">
        <v>28030</v>
      </c>
      <c r="G8311">
        <v>211</v>
      </c>
      <c r="H8311">
        <v>4</v>
      </c>
      <c r="I8311" t="s">
        <v>28050</v>
      </c>
      <c r="J8311">
        <v>4</v>
      </c>
      <c r="L8311" t="s">
        <v>28051</v>
      </c>
    </row>
    <row r="8312" spans="1:18" x14ac:dyDescent="0.3">
      <c r="A8312" t="s">
        <v>28029</v>
      </c>
      <c r="B8312" t="s">
        <v>21184</v>
      </c>
      <c r="C8312" t="s">
        <v>14</v>
      </c>
      <c r="D8312">
        <v>39.951758400000003</v>
      </c>
      <c r="E8312">
        <v>-75.173724500000006</v>
      </c>
      <c r="F8312" t="s">
        <v>28030</v>
      </c>
      <c r="G8312">
        <v>211</v>
      </c>
      <c r="H8312">
        <v>4</v>
      </c>
      <c r="I8312" t="s">
        <v>28052</v>
      </c>
      <c r="J8312">
        <v>4</v>
      </c>
      <c r="K8312" t="s">
        <v>28053</v>
      </c>
      <c r="L8312" t="s">
        <v>28054</v>
      </c>
    </row>
    <row r="8313" spans="1:18" x14ac:dyDescent="0.3">
      <c r="A8313" t="s">
        <v>28055</v>
      </c>
      <c r="B8313" t="s">
        <v>28056</v>
      </c>
      <c r="C8313" t="s">
        <v>14</v>
      </c>
      <c r="D8313">
        <v>39.894611699999999</v>
      </c>
      <c r="E8313">
        <v>-75.229295199999996</v>
      </c>
      <c r="F8313" t="s">
        <v>28057</v>
      </c>
      <c r="G8313">
        <v>211</v>
      </c>
      <c r="H8313">
        <v>3</v>
      </c>
      <c r="I8313" t="s">
        <v>28058</v>
      </c>
      <c r="J8313">
        <v>4</v>
      </c>
      <c r="K8313" t="s">
        <v>28059</v>
      </c>
      <c r="L8313" t="s">
        <v>28060</v>
      </c>
    </row>
    <row r="8314" spans="1:18" x14ac:dyDescent="0.3">
      <c r="A8314" t="s">
        <v>28055</v>
      </c>
      <c r="B8314" t="s">
        <v>28056</v>
      </c>
      <c r="C8314" t="s">
        <v>14</v>
      </c>
      <c r="D8314">
        <v>39.894611699999999</v>
      </c>
      <c r="E8314">
        <v>-75.229295199999996</v>
      </c>
      <c r="F8314" t="s">
        <v>28057</v>
      </c>
      <c r="G8314">
        <v>211</v>
      </c>
      <c r="H8314">
        <v>3</v>
      </c>
      <c r="I8314" t="s">
        <v>28061</v>
      </c>
      <c r="J8314">
        <v>4</v>
      </c>
      <c r="K8314" t="s">
        <v>28062</v>
      </c>
      <c r="L8314" t="s">
        <v>28063</v>
      </c>
      <c r="M8314" t="s">
        <v>28064</v>
      </c>
      <c r="N8314" t="s">
        <v>28065</v>
      </c>
      <c r="O8314" t="s">
        <v>28066</v>
      </c>
      <c r="P8314" t="s">
        <v>28067</v>
      </c>
      <c r="Q8314" t="s">
        <v>28068</v>
      </c>
      <c r="R8314" t="s">
        <v>28069</v>
      </c>
    </row>
    <row r="8315" spans="1:18" x14ac:dyDescent="0.3">
      <c r="A8315" t="s">
        <v>28055</v>
      </c>
      <c r="B8315" t="s">
        <v>28056</v>
      </c>
      <c r="C8315" t="s">
        <v>14</v>
      </c>
      <c r="D8315">
        <v>39.894611699999999</v>
      </c>
      <c r="E8315">
        <v>-75.229295199999996</v>
      </c>
      <c r="F8315" t="s">
        <v>28057</v>
      </c>
      <c r="G8315">
        <v>211</v>
      </c>
      <c r="H8315">
        <v>3</v>
      </c>
      <c r="I8315" t="s">
        <v>28070</v>
      </c>
      <c r="J8315">
        <v>1</v>
      </c>
      <c r="K8315" t="s">
        <v>28071</v>
      </c>
      <c r="L8315" t="s">
        <v>28072</v>
      </c>
    </row>
    <row r="8316" spans="1:18" x14ac:dyDescent="0.3">
      <c r="A8316" t="s">
        <v>28055</v>
      </c>
      <c r="B8316" t="s">
        <v>28056</v>
      </c>
      <c r="C8316" t="s">
        <v>14</v>
      </c>
      <c r="D8316">
        <v>39.894611699999999</v>
      </c>
      <c r="E8316">
        <v>-75.229295199999996</v>
      </c>
      <c r="F8316" t="s">
        <v>28057</v>
      </c>
      <c r="G8316">
        <v>211</v>
      </c>
      <c r="H8316">
        <v>3</v>
      </c>
      <c r="I8316" t="s">
        <v>28073</v>
      </c>
      <c r="J8316">
        <v>4</v>
      </c>
      <c r="K8316" t="s">
        <v>28074</v>
      </c>
      <c r="L8316" t="s">
        <v>28075</v>
      </c>
    </row>
    <row r="8317" spans="1:18" x14ac:dyDescent="0.3">
      <c r="A8317" t="s">
        <v>28055</v>
      </c>
      <c r="B8317" t="s">
        <v>28056</v>
      </c>
      <c r="C8317" t="s">
        <v>14</v>
      </c>
      <c r="D8317">
        <v>39.894611699999999</v>
      </c>
      <c r="E8317">
        <v>-75.229295199999996</v>
      </c>
      <c r="F8317" t="s">
        <v>28057</v>
      </c>
      <c r="G8317">
        <v>211</v>
      </c>
      <c r="H8317">
        <v>3</v>
      </c>
      <c r="I8317" t="s">
        <v>28076</v>
      </c>
      <c r="J8317">
        <v>5</v>
      </c>
      <c r="K8317" t="s">
        <v>28077</v>
      </c>
      <c r="L8317" t="s">
        <v>28078</v>
      </c>
    </row>
    <row r="8318" spans="1:18" x14ac:dyDescent="0.3">
      <c r="A8318" t="s">
        <v>28055</v>
      </c>
      <c r="B8318" t="s">
        <v>28056</v>
      </c>
      <c r="C8318" t="s">
        <v>14</v>
      </c>
      <c r="D8318">
        <v>39.894611699999999</v>
      </c>
      <c r="E8318">
        <v>-75.229295199999996</v>
      </c>
      <c r="F8318" t="s">
        <v>28057</v>
      </c>
      <c r="G8318">
        <v>211</v>
      </c>
      <c r="H8318">
        <v>3</v>
      </c>
      <c r="I8318" t="s">
        <v>28079</v>
      </c>
      <c r="J8318">
        <v>4</v>
      </c>
      <c r="K8318" t="s">
        <v>28080</v>
      </c>
      <c r="L8318" t="s">
        <v>28081</v>
      </c>
    </row>
    <row r="8319" spans="1:18" x14ac:dyDescent="0.3">
      <c r="A8319" t="s">
        <v>28055</v>
      </c>
      <c r="B8319" t="s">
        <v>28056</v>
      </c>
      <c r="C8319" t="s">
        <v>14</v>
      </c>
      <c r="D8319">
        <v>39.894611699999999</v>
      </c>
      <c r="E8319">
        <v>-75.229295199999996</v>
      </c>
      <c r="F8319" t="s">
        <v>28057</v>
      </c>
      <c r="G8319">
        <v>211</v>
      </c>
      <c r="H8319">
        <v>3</v>
      </c>
      <c r="I8319" t="s">
        <v>28082</v>
      </c>
      <c r="J8319">
        <v>3</v>
      </c>
      <c r="K8319" t="s">
        <v>28083</v>
      </c>
      <c r="L8319" t="s">
        <v>28084</v>
      </c>
    </row>
    <row r="8320" spans="1:18" x14ac:dyDescent="0.3">
      <c r="A8320" t="s">
        <v>28055</v>
      </c>
      <c r="B8320" t="s">
        <v>28056</v>
      </c>
      <c r="C8320" t="s">
        <v>14</v>
      </c>
      <c r="D8320">
        <v>39.894611699999999</v>
      </c>
      <c r="E8320">
        <v>-75.229295199999996</v>
      </c>
      <c r="F8320" t="s">
        <v>28057</v>
      </c>
      <c r="G8320">
        <v>211</v>
      </c>
      <c r="H8320">
        <v>3</v>
      </c>
      <c r="I8320" t="s">
        <v>28085</v>
      </c>
      <c r="J8320">
        <v>2</v>
      </c>
      <c r="K8320" t="s">
        <v>28086</v>
      </c>
      <c r="L8320" t="s">
        <v>28087</v>
      </c>
    </row>
    <row r="8321" spans="1:16" x14ac:dyDescent="0.3">
      <c r="A8321" t="s">
        <v>28055</v>
      </c>
      <c r="B8321" t="s">
        <v>28056</v>
      </c>
      <c r="C8321" t="s">
        <v>14</v>
      </c>
      <c r="D8321">
        <v>39.894611699999999</v>
      </c>
      <c r="E8321">
        <v>-75.229295199999996</v>
      </c>
      <c r="F8321" t="s">
        <v>28057</v>
      </c>
      <c r="G8321">
        <v>211</v>
      </c>
      <c r="H8321">
        <v>3</v>
      </c>
      <c r="I8321" t="s">
        <v>28088</v>
      </c>
      <c r="J8321">
        <v>3</v>
      </c>
      <c r="L8321" t="s">
        <v>28089</v>
      </c>
    </row>
    <row r="8322" spans="1:16" x14ac:dyDescent="0.3">
      <c r="A8322" t="s">
        <v>28055</v>
      </c>
      <c r="B8322" t="s">
        <v>28056</v>
      </c>
      <c r="C8322" t="s">
        <v>14</v>
      </c>
      <c r="D8322">
        <v>39.894611699999999</v>
      </c>
      <c r="E8322">
        <v>-75.229295199999996</v>
      </c>
      <c r="F8322" t="s">
        <v>28057</v>
      </c>
      <c r="G8322">
        <v>211</v>
      </c>
      <c r="H8322">
        <v>3</v>
      </c>
      <c r="I8322" t="s">
        <v>28090</v>
      </c>
      <c r="J8322">
        <v>4</v>
      </c>
      <c r="K8322" t="s">
        <v>28091</v>
      </c>
      <c r="L8322" t="s">
        <v>20547</v>
      </c>
    </row>
    <row r="8323" spans="1:16" x14ac:dyDescent="0.3">
      <c r="A8323" t="s">
        <v>28092</v>
      </c>
      <c r="B8323" t="s">
        <v>28093</v>
      </c>
      <c r="C8323" t="s">
        <v>14</v>
      </c>
      <c r="D8323">
        <v>39.934473799999999</v>
      </c>
      <c r="E8323">
        <v>-75.169425099999998</v>
      </c>
      <c r="F8323" t="s">
        <v>28094</v>
      </c>
      <c r="G8323">
        <v>211</v>
      </c>
      <c r="H8323">
        <v>4</v>
      </c>
      <c r="I8323" t="s">
        <v>28095</v>
      </c>
      <c r="J8323">
        <v>2</v>
      </c>
      <c r="K8323" t="s">
        <v>28096</v>
      </c>
      <c r="L8323" t="s">
        <v>13412</v>
      </c>
    </row>
    <row r="8324" spans="1:16" x14ac:dyDescent="0.3">
      <c r="A8324" t="s">
        <v>28092</v>
      </c>
      <c r="B8324" t="s">
        <v>28093</v>
      </c>
      <c r="C8324" t="s">
        <v>14</v>
      </c>
      <c r="D8324">
        <v>39.934473799999999</v>
      </c>
      <c r="E8324">
        <v>-75.169425099999998</v>
      </c>
      <c r="F8324" t="s">
        <v>28094</v>
      </c>
      <c r="G8324">
        <v>211</v>
      </c>
      <c r="H8324">
        <v>4</v>
      </c>
      <c r="I8324" t="s">
        <v>28097</v>
      </c>
      <c r="J8324">
        <v>5</v>
      </c>
      <c r="K8324" t="s">
        <v>28098</v>
      </c>
      <c r="L8324" t="s">
        <v>28099</v>
      </c>
    </row>
    <row r="8325" spans="1:16" x14ac:dyDescent="0.3">
      <c r="A8325" t="s">
        <v>28092</v>
      </c>
      <c r="B8325" t="s">
        <v>28093</v>
      </c>
      <c r="C8325" t="s">
        <v>14</v>
      </c>
      <c r="D8325">
        <v>39.934473799999999</v>
      </c>
      <c r="E8325">
        <v>-75.169425099999998</v>
      </c>
      <c r="F8325" t="s">
        <v>28094</v>
      </c>
      <c r="G8325">
        <v>211</v>
      </c>
      <c r="H8325">
        <v>4</v>
      </c>
      <c r="I8325" t="s">
        <v>28100</v>
      </c>
      <c r="J8325">
        <v>5</v>
      </c>
      <c r="K8325" t="s">
        <v>28101</v>
      </c>
      <c r="L8325" t="s">
        <v>28102</v>
      </c>
    </row>
    <row r="8326" spans="1:16" x14ac:dyDescent="0.3">
      <c r="A8326" t="s">
        <v>28092</v>
      </c>
      <c r="B8326" t="s">
        <v>28093</v>
      </c>
      <c r="C8326" t="s">
        <v>14</v>
      </c>
      <c r="D8326">
        <v>39.934473799999999</v>
      </c>
      <c r="E8326">
        <v>-75.169425099999998</v>
      </c>
      <c r="F8326" t="s">
        <v>28094</v>
      </c>
      <c r="G8326">
        <v>211</v>
      </c>
      <c r="H8326">
        <v>4</v>
      </c>
      <c r="I8326" t="s">
        <v>28103</v>
      </c>
      <c r="J8326">
        <v>5</v>
      </c>
      <c r="L8326" t="s">
        <v>28104</v>
      </c>
    </row>
    <row r="8327" spans="1:16" x14ac:dyDescent="0.3">
      <c r="A8327" t="s">
        <v>28092</v>
      </c>
      <c r="B8327" t="s">
        <v>28093</v>
      </c>
      <c r="C8327" t="s">
        <v>14</v>
      </c>
      <c r="D8327">
        <v>39.934473799999999</v>
      </c>
      <c r="E8327">
        <v>-75.169425099999998</v>
      </c>
      <c r="F8327" t="s">
        <v>28094</v>
      </c>
      <c r="G8327">
        <v>211</v>
      </c>
      <c r="H8327">
        <v>4</v>
      </c>
      <c r="I8327" t="s">
        <v>28105</v>
      </c>
      <c r="J8327">
        <v>5</v>
      </c>
      <c r="K8327" t="s">
        <v>28106</v>
      </c>
      <c r="L8327" t="s">
        <v>28107</v>
      </c>
    </row>
    <row r="8328" spans="1:16" x14ac:dyDescent="0.3">
      <c r="A8328" t="s">
        <v>28092</v>
      </c>
      <c r="B8328" t="s">
        <v>28093</v>
      </c>
      <c r="C8328" t="s">
        <v>14</v>
      </c>
      <c r="D8328">
        <v>39.934473799999999</v>
      </c>
      <c r="E8328">
        <v>-75.169425099999998</v>
      </c>
      <c r="F8328" t="s">
        <v>28094</v>
      </c>
      <c r="G8328">
        <v>211</v>
      </c>
      <c r="H8328">
        <v>4</v>
      </c>
      <c r="I8328" t="s">
        <v>28108</v>
      </c>
      <c r="J8328">
        <v>4</v>
      </c>
      <c r="K8328" t="s">
        <v>28109</v>
      </c>
      <c r="L8328" t="s">
        <v>28110</v>
      </c>
    </row>
    <row r="8329" spans="1:16" x14ac:dyDescent="0.3">
      <c r="A8329" t="s">
        <v>28092</v>
      </c>
      <c r="B8329" t="s">
        <v>28093</v>
      </c>
      <c r="C8329" t="s">
        <v>14</v>
      </c>
      <c r="D8329">
        <v>39.934473799999999</v>
      </c>
      <c r="E8329">
        <v>-75.169425099999998</v>
      </c>
      <c r="F8329" t="s">
        <v>28094</v>
      </c>
      <c r="G8329">
        <v>211</v>
      </c>
      <c r="H8329">
        <v>4</v>
      </c>
      <c r="I8329" t="s">
        <v>28111</v>
      </c>
      <c r="J8329">
        <v>4</v>
      </c>
      <c r="K8329" t="s">
        <v>28112</v>
      </c>
      <c r="L8329" t="s">
        <v>28113</v>
      </c>
      <c r="M8329" t="s">
        <v>28114</v>
      </c>
      <c r="N8329" t="s">
        <v>28115</v>
      </c>
      <c r="O8329" t="s">
        <v>28116</v>
      </c>
      <c r="P8329" t="s">
        <v>28117</v>
      </c>
    </row>
    <row r="8330" spans="1:16" x14ac:dyDescent="0.3">
      <c r="A8330" t="s">
        <v>28092</v>
      </c>
      <c r="B8330" t="s">
        <v>28093</v>
      </c>
      <c r="C8330" t="s">
        <v>14</v>
      </c>
      <c r="D8330">
        <v>39.934473799999999</v>
      </c>
      <c r="E8330">
        <v>-75.169425099999998</v>
      </c>
      <c r="F8330" t="s">
        <v>28094</v>
      </c>
      <c r="G8330">
        <v>211</v>
      </c>
      <c r="H8330">
        <v>4</v>
      </c>
      <c r="I8330" t="s">
        <v>28118</v>
      </c>
      <c r="J8330">
        <v>5</v>
      </c>
      <c r="K8330" t="s">
        <v>28119</v>
      </c>
      <c r="L8330" t="s">
        <v>28120</v>
      </c>
    </row>
    <row r="8331" spans="1:16" x14ac:dyDescent="0.3">
      <c r="A8331" t="s">
        <v>28092</v>
      </c>
      <c r="B8331" t="s">
        <v>28093</v>
      </c>
      <c r="C8331" t="s">
        <v>14</v>
      </c>
      <c r="D8331">
        <v>39.934473799999999</v>
      </c>
      <c r="E8331">
        <v>-75.169425099999998</v>
      </c>
      <c r="F8331" t="s">
        <v>28094</v>
      </c>
      <c r="G8331">
        <v>211</v>
      </c>
      <c r="H8331">
        <v>4</v>
      </c>
      <c r="I8331" t="s">
        <v>28121</v>
      </c>
      <c r="J8331">
        <v>5</v>
      </c>
      <c r="K8331" t="s">
        <v>28122</v>
      </c>
      <c r="L8331" t="s">
        <v>28123</v>
      </c>
    </row>
    <row r="8332" spans="1:16" x14ac:dyDescent="0.3">
      <c r="A8332" t="s">
        <v>28092</v>
      </c>
      <c r="B8332" t="s">
        <v>28093</v>
      </c>
      <c r="C8332" t="s">
        <v>14</v>
      </c>
      <c r="D8332">
        <v>39.934473799999999</v>
      </c>
      <c r="E8332">
        <v>-75.169425099999998</v>
      </c>
      <c r="F8332" t="s">
        <v>28094</v>
      </c>
      <c r="G8332">
        <v>211</v>
      </c>
      <c r="H8332">
        <v>4</v>
      </c>
      <c r="I8332" t="s">
        <v>28124</v>
      </c>
      <c r="J8332">
        <v>4</v>
      </c>
      <c r="K8332" t="s">
        <v>28125</v>
      </c>
      <c r="L8332" t="s">
        <v>1976</v>
      </c>
    </row>
    <row r="8333" spans="1:16" x14ac:dyDescent="0.3">
      <c r="A8333" t="s">
        <v>28126</v>
      </c>
      <c r="B8333" t="s">
        <v>28127</v>
      </c>
      <c r="C8333" t="s">
        <v>14</v>
      </c>
      <c r="D8333">
        <v>40.081735899999998</v>
      </c>
      <c r="E8333">
        <v>-75.038252200000002</v>
      </c>
      <c r="F8333" t="s">
        <v>28128</v>
      </c>
      <c r="G8333">
        <v>211</v>
      </c>
      <c r="H8333">
        <v>4</v>
      </c>
      <c r="I8333" t="s">
        <v>28129</v>
      </c>
      <c r="J8333">
        <v>4</v>
      </c>
      <c r="K8333" t="s">
        <v>28130</v>
      </c>
      <c r="L8333" t="s">
        <v>28131</v>
      </c>
    </row>
    <row r="8334" spans="1:16" x14ac:dyDescent="0.3">
      <c r="A8334" t="s">
        <v>28126</v>
      </c>
      <c r="B8334" t="s">
        <v>28127</v>
      </c>
      <c r="C8334" t="s">
        <v>14</v>
      </c>
      <c r="D8334">
        <v>40.081735899999998</v>
      </c>
      <c r="E8334">
        <v>-75.038252200000002</v>
      </c>
      <c r="F8334" t="s">
        <v>28128</v>
      </c>
      <c r="G8334">
        <v>211</v>
      </c>
      <c r="H8334">
        <v>4</v>
      </c>
      <c r="I8334" t="s">
        <v>28132</v>
      </c>
      <c r="J8334">
        <v>5</v>
      </c>
      <c r="K8334" t="s">
        <v>28133</v>
      </c>
      <c r="L8334" t="s">
        <v>28134</v>
      </c>
    </row>
    <row r="8335" spans="1:16" x14ac:dyDescent="0.3">
      <c r="A8335" t="s">
        <v>28126</v>
      </c>
      <c r="B8335" t="s">
        <v>28127</v>
      </c>
      <c r="C8335" t="s">
        <v>14</v>
      </c>
      <c r="D8335">
        <v>40.081735899999998</v>
      </c>
      <c r="E8335">
        <v>-75.038252200000002</v>
      </c>
      <c r="F8335" t="s">
        <v>28128</v>
      </c>
      <c r="G8335">
        <v>211</v>
      </c>
      <c r="H8335">
        <v>4</v>
      </c>
      <c r="I8335" t="s">
        <v>28135</v>
      </c>
      <c r="J8335">
        <v>5</v>
      </c>
      <c r="L8335" t="s">
        <v>28136</v>
      </c>
    </row>
    <row r="8336" spans="1:16" x14ac:dyDescent="0.3">
      <c r="A8336" t="s">
        <v>28126</v>
      </c>
      <c r="B8336" t="s">
        <v>28127</v>
      </c>
      <c r="C8336" t="s">
        <v>14</v>
      </c>
      <c r="D8336">
        <v>40.081735899999998</v>
      </c>
      <c r="E8336">
        <v>-75.038252200000002</v>
      </c>
      <c r="F8336" t="s">
        <v>28128</v>
      </c>
      <c r="G8336">
        <v>211</v>
      </c>
      <c r="H8336">
        <v>4</v>
      </c>
      <c r="I8336" t="s">
        <v>28137</v>
      </c>
      <c r="J8336">
        <v>5</v>
      </c>
      <c r="L8336" t="s">
        <v>28138</v>
      </c>
    </row>
    <row r="8337" spans="1:23" x14ac:dyDescent="0.3">
      <c r="A8337" t="s">
        <v>28126</v>
      </c>
      <c r="B8337" t="s">
        <v>28127</v>
      </c>
      <c r="C8337" t="s">
        <v>14</v>
      </c>
      <c r="D8337">
        <v>40.081735899999998</v>
      </c>
      <c r="E8337">
        <v>-75.038252200000002</v>
      </c>
      <c r="F8337" t="s">
        <v>28128</v>
      </c>
      <c r="G8337">
        <v>211</v>
      </c>
      <c r="H8337">
        <v>4</v>
      </c>
      <c r="I8337" t="s">
        <v>28139</v>
      </c>
      <c r="J8337">
        <v>5</v>
      </c>
      <c r="K8337" t="s">
        <v>28140</v>
      </c>
      <c r="L8337" t="s">
        <v>28141</v>
      </c>
    </row>
    <row r="8338" spans="1:23" x14ac:dyDescent="0.3">
      <c r="A8338" t="s">
        <v>28126</v>
      </c>
      <c r="B8338" t="s">
        <v>28127</v>
      </c>
      <c r="C8338" t="s">
        <v>14</v>
      </c>
      <c r="D8338">
        <v>40.081735899999998</v>
      </c>
      <c r="E8338">
        <v>-75.038252200000002</v>
      </c>
      <c r="F8338" t="s">
        <v>28128</v>
      </c>
      <c r="G8338">
        <v>211</v>
      </c>
      <c r="H8338">
        <v>4</v>
      </c>
      <c r="I8338" t="s">
        <v>28142</v>
      </c>
      <c r="J8338">
        <v>5</v>
      </c>
      <c r="K8338" t="s">
        <v>28143</v>
      </c>
      <c r="L8338" t="s">
        <v>28144</v>
      </c>
    </row>
    <row r="8339" spans="1:23" x14ac:dyDescent="0.3">
      <c r="A8339" t="s">
        <v>28126</v>
      </c>
      <c r="B8339" t="s">
        <v>28127</v>
      </c>
      <c r="C8339" t="s">
        <v>14</v>
      </c>
      <c r="D8339">
        <v>40.081735899999998</v>
      </c>
      <c r="E8339">
        <v>-75.038252200000002</v>
      </c>
      <c r="F8339" t="s">
        <v>28128</v>
      </c>
      <c r="G8339">
        <v>211</v>
      </c>
      <c r="H8339">
        <v>4</v>
      </c>
      <c r="I8339" t="s">
        <v>28145</v>
      </c>
      <c r="J8339">
        <v>5</v>
      </c>
      <c r="K8339" t="s">
        <v>28146</v>
      </c>
      <c r="L8339" t="s">
        <v>28147</v>
      </c>
    </row>
    <row r="8340" spans="1:23" x14ac:dyDescent="0.3">
      <c r="A8340" t="s">
        <v>28126</v>
      </c>
      <c r="B8340" t="s">
        <v>28127</v>
      </c>
      <c r="C8340" t="s">
        <v>14</v>
      </c>
      <c r="D8340">
        <v>40.081735899999998</v>
      </c>
      <c r="E8340">
        <v>-75.038252200000002</v>
      </c>
      <c r="F8340" t="s">
        <v>28128</v>
      </c>
      <c r="G8340">
        <v>211</v>
      </c>
      <c r="H8340">
        <v>4</v>
      </c>
      <c r="I8340" t="s">
        <v>28148</v>
      </c>
      <c r="J8340">
        <v>4</v>
      </c>
      <c r="K8340" t="s">
        <v>28149</v>
      </c>
      <c r="L8340" t="s">
        <v>28150</v>
      </c>
    </row>
    <row r="8341" spans="1:23" x14ac:dyDescent="0.3">
      <c r="A8341" t="s">
        <v>28126</v>
      </c>
      <c r="B8341" t="s">
        <v>28127</v>
      </c>
      <c r="C8341" t="s">
        <v>14</v>
      </c>
      <c r="D8341">
        <v>40.081735899999998</v>
      </c>
      <c r="E8341">
        <v>-75.038252200000002</v>
      </c>
      <c r="F8341" t="s">
        <v>28128</v>
      </c>
      <c r="G8341">
        <v>211</v>
      </c>
      <c r="H8341">
        <v>4</v>
      </c>
      <c r="I8341" t="s">
        <v>28151</v>
      </c>
      <c r="J8341">
        <v>5</v>
      </c>
      <c r="K8341" t="s">
        <v>28152</v>
      </c>
      <c r="L8341" t="s">
        <v>14683</v>
      </c>
    </row>
    <row r="8342" spans="1:23" x14ac:dyDescent="0.3">
      <c r="A8342" t="s">
        <v>28126</v>
      </c>
      <c r="B8342" t="s">
        <v>28127</v>
      </c>
      <c r="C8342" t="s">
        <v>14</v>
      </c>
      <c r="D8342">
        <v>40.081735899999998</v>
      </c>
      <c r="E8342">
        <v>-75.038252200000002</v>
      </c>
      <c r="F8342" t="s">
        <v>28128</v>
      </c>
      <c r="G8342">
        <v>211</v>
      </c>
      <c r="H8342">
        <v>4</v>
      </c>
      <c r="I8342" t="s">
        <v>28153</v>
      </c>
      <c r="J8342">
        <v>5</v>
      </c>
      <c r="L8342" t="s">
        <v>28154</v>
      </c>
    </row>
    <row r="8343" spans="1:23" x14ac:dyDescent="0.3">
      <c r="A8343" t="s">
        <v>28155</v>
      </c>
      <c r="B8343" t="s">
        <v>28156</v>
      </c>
      <c r="C8343" t="s">
        <v>14</v>
      </c>
      <c r="D8343">
        <v>39.971357533099997</v>
      </c>
      <c r="E8343">
        <v>-75.127588677000006</v>
      </c>
      <c r="F8343" t="s">
        <v>28157</v>
      </c>
      <c r="G8343">
        <v>210</v>
      </c>
      <c r="H8343">
        <v>4</v>
      </c>
      <c r="I8343" t="s">
        <v>28158</v>
      </c>
      <c r="J8343">
        <v>5</v>
      </c>
      <c r="K8343" t="s">
        <v>28159</v>
      </c>
      <c r="L8343" t="s">
        <v>28160</v>
      </c>
    </row>
    <row r="8344" spans="1:23" x14ac:dyDescent="0.3">
      <c r="A8344" t="s">
        <v>28155</v>
      </c>
      <c r="B8344" t="s">
        <v>28156</v>
      </c>
      <c r="C8344" t="s">
        <v>14</v>
      </c>
      <c r="D8344">
        <v>39.971357533099997</v>
      </c>
      <c r="E8344">
        <v>-75.127588677000006</v>
      </c>
      <c r="F8344" t="s">
        <v>28157</v>
      </c>
      <c r="G8344">
        <v>210</v>
      </c>
      <c r="H8344">
        <v>4</v>
      </c>
      <c r="I8344" t="s">
        <v>28161</v>
      </c>
      <c r="J8344">
        <v>4</v>
      </c>
      <c r="K8344" t="s">
        <v>28162</v>
      </c>
      <c r="L8344" t="s">
        <v>28163</v>
      </c>
      <c r="M8344" t="s">
        <v>28164</v>
      </c>
      <c r="N8344" t="s">
        <v>14838</v>
      </c>
    </row>
    <row r="8345" spans="1:23" x14ac:dyDescent="0.3">
      <c r="A8345" t="s">
        <v>28155</v>
      </c>
      <c r="B8345" t="s">
        <v>28156</v>
      </c>
      <c r="C8345" t="s">
        <v>14</v>
      </c>
      <c r="D8345">
        <v>39.971357533099997</v>
      </c>
      <c r="E8345">
        <v>-75.127588677000006</v>
      </c>
      <c r="F8345" t="s">
        <v>28157</v>
      </c>
      <c r="G8345">
        <v>210</v>
      </c>
      <c r="H8345">
        <v>4</v>
      </c>
      <c r="I8345" t="s">
        <v>28165</v>
      </c>
      <c r="J8345">
        <v>2</v>
      </c>
      <c r="K8345" t="s">
        <v>28166</v>
      </c>
      <c r="L8345" t="s">
        <v>28167</v>
      </c>
      <c r="M8345" t="s">
        <v>28168</v>
      </c>
      <c r="N8345" t="s">
        <v>28169</v>
      </c>
      <c r="O8345" t="s">
        <v>28170</v>
      </c>
      <c r="P8345" t="s">
        <v>28171</v>
      </c>
      <c r="Q8345" t="s">
        <v>18945</v>
      </c>
    </row>
    <row r="8346" spans="1:23" x14ac:dyDescent="0.3">
      <c r="A8346" t="s">
        <v>28155</v>
      </c>
      <c r="B8346" t="s">
        <v>28156</v>
      </c>
      <c r="C8346" t="s">
        <v>14</v>
      </c>
      <c r="D8346">
        <v>39.971357533099997</v>
      </c>
      <c r="E8346">
        <v>-75.127588677000006</v>
      </c>
      <c r="F8346" t="s">
        <v>28157</v>
      </c>
      <c r="G8346">
        <v>210</v>
      </c>
      <c r="H8346">
        <v>4</v>
      </c>
      <c r="I8346" t="s">
        <v>28172</v>
      </c>
      <c r="J8346">
        <v>4</v>
      </c>
      <c r="K8346" t="s">
        <v>28173</v>
      </c>
      <c r="L8346" t="s">
        <v>28174</v>
      </c>
      <c r="M8346" t="s">
        <v>28175</v>
      </c>
      <c r="N8346" t="s">
        <v>28176</v>
      </c>
      <c r="O8346" t="s">
        <v>28177</v>
      </c>
      <c r="P8346" t="s">
        <v>28178</v>
      </c>
      <c r="Q8346" t="s">
        <v>28179</v>
      </c>
      <c r="R8346" t="s">
        <v>28180</v>
      </c>
      <c r="S8346" t="s">
        <v>28181</v>
      </c>
      <c r="T8346" t="s">
        <v>28182</v>
      </c>
      <c r="U8346" t="s">
        <v>28183</v>
      </c>
      <c r="V8346" t="s">
        <v>28184</v>
      </c>
      <c r="W8346" t="s">
        <v>28185</v>
      </c>
    </row>
    <row r="8347" spans="1:23" x14ac:dyDescent="0.3">
      <c r="A8347" t="s">
        <v>28155</v>
      </c>
      <c r="B8347" t="s">
        <v>28156</v>
      </c>
      <c r="C8347" t="s">
        <v>14</v>
      </c>
      <c r="D8347">
        <v>39.971357533099997</v>
      </c>
      <c r="E8347">
        <v>-75.127588677000006</v>
      </c>
      <c r="F8347" t="s">
        <v>28157</v>
      </c>
      <c r="G8347">
        <v>210</v>
      </c>
      <c r="H8347">
        <v>4</v>
      </c>
      <c r="I8347" t="s">
        <v>28186</v>
      </c>
      <c r="J8347">
        <v>5</v>
      </c>
      <c r="K8347" t="s">
        <v>28187</v>
      </c>
      <c r="L8347" t="s">
        <v>7671</v>
      </c>
    </row>
    <row r="8348" spans="1:23" x14ac:dyDescent="0.3">
      <c r="A8348" t="s">
        <v>28155</v>
      </c>
      <c r="B8348" t="s">
        <v>28156</v>
      </c>
      <c r="C8348" t="s">
        <v>14</v>
      </c>
      <c r="D8348">
        <v>39.971357533099997</v>
      </c>
      <c r="E8348">
        <v>-75.127588677000006</v>
      </c>
      <c r="F8348" t="s">
        <v>28157</v>
      </c>
      <c r="G8348">
        <v>210</v>
      </c>
      <c r="H8348">
        <v>4</v>
      </c>
      <c r="I8348" t="s">
        <v>28188</v>
      </c>
      <c r="J8348">
        <v>4</v>
      </c>
      <c r="K8348" t="s">
        <v>28189</v>
      </c>
      <c r="L8348" t="s">
        <v>28190</v>
      </c>
    </row>
    <row r="8349" spans="1:23" x14ac:dyDescent="0.3">
      <c r="A8349" t="s">
        <v>28155</v>
      </c>
      <c r="B8349" t="s">
        <v>28156</v>
      </c>
      <c r="C8349" t="s">
        <v>14</v>
      </c>
      <c r="D8349">
        <v>39.971357533099997</v>
      </c>
      <c r="E8349">
        <v>-75.127588677000006</v>
      </c>
      <c r="F8349" t="s">
        <v>28157</v>
      </c>
      <c r="G8349">
        <v>210</v>
      </c>
      <c r="H8349">
        <v>4</v>
      </c>
      <c r="I8349" t="s">
        <v>28191</v>
      </c>
      <c r="J8349">
        <v>1</v>
      </c>
      <c r="K8349" t="s">
        <v>28192</v>
      </c>
      <c r="L8349" t="s">
        <v>28193</v>
      </c>
    </row>
    <row r="8350" spans="1:23" x14ac:dyDescent="0.3">
      <c r="A8350" t="s">
        <v>28155</v>
      </c>
      <c r="B8350" t="s">
        <v>28156</v>
      </c>
      <c r="C8350" t="s">
        <v>14</v>
      </c>
      <c r="D8350">
        <v>39.971357533099997</v>
      </c>
      <c r="E8350">
        <v>-75.127588677000006</v>
      </c>
      <c r="F8350" t="s">
        <v>28157</v>
      </c>
      <c r="G8350">
        <v>210</v>
      </c>
      <c r="H8350">
        <v>4</v>
      </c>
      <c r="I8350" t="s">
        <v>28194</v>
      </c>
      <c r="J8350">
        <v>1</v>
      </c>
      <c r="L8350" t="s">
        <v>28195</v>
      </c>
    </row>
    <row r="8351" spans="1:23" x14ac:dyDescent="0.3">
      <c r="A8351" t="s">
        <v>28155</v>
      </c>
      <c r="B8351" t="s">
        <v>28156</v>
      </c>
      <c r="C8351" t="s">
        <v>14</v>
      </c>
      <c r="D8351">
        <v>39.971357533099997</v>
      </c>
      <c r="E8351">
        <v>-75.127588677000006</v>
      </c>
      <c r="F8351" t="s">
        <v>28157</v>
      </c>
      <c r="G8351">
        <v>210</v>
      </c>
      <c r="H8351">
        <v>4</v>
      </c>
      <c r="I8351" t="s">
        <v>28196</v>
      </c>
      <c r="J8351">
        <v>5</v>
      </c>
      <c r="K8351" t="s">
        <v>28197</v>
      </c>
      <c r="L8351" t="s">
        <v>28198</v>
      </c>
    </row>
    <row r="8352" spans="1:23" x14ac:dyDescent="0.3">
      <c r="A8352" t="s">
        <v>28155</v>
      </c>
      <c r="B8352" t="s">
        <v>28156</v>
      </c>
      <c r="C8352" t="s">
        <v>14</v>
      </c>
      <c r="D8352">
        <v>39.971357533099997</v>
      </c>
      <c r="E8352">
        <v>-75.127588677000006</v>
      </c>
      <c r="F8352" t="s">
        <v>28157</v>
      </c>
      <c r="G8352">
        <v>210</v>
      </c>
      <c r="H8352">
        <v>4</v>
      </c>
      <c r="I8352" t="s">
        <v>28199</v>
      </c>
      <c r="J8352">
        <v>5</v>
      </c>
      <c r="K8352" t="s">
        <v>28200</v>
      </c>
      <c r="L8352" t="s">
        <v>28201</v>
      </c>
    </row>
    <row r="8353" spans="1:15" x14ac:dyDescent="0.3">
      <c r="A8353" t="s">
        <v>28202</v>
      </c>
      <c r="B8353" t="s">
        <v>28203</v>
      </c>
      <c r="C8353" t="s">
        <v>14</v>
      </c>
      <c r="D8353">
        <v>40.06344696</v>
      </c>
      <c r="E8353">
        <v>-75.236451829399996</v>
      </c>
      <c r="F8353" t="s">
        <v>28204</v>
      </c>
      <c r="G8353">
        <v>210</v>
      </c>
      <c r="H8353">
        <v>3.5</v>
      </c>
      <c r="I8353" t="s">
        <v>28205</v>
      </c>
      <c r="J8353">
        <v>5</v>
      </c>
      <c r="L8353" t="s">
        <v>28206</v>
      </c>
    </row>
    <row r="8354" spans="1:15" x14ac:dyDescent="0.3">
      <c r="A8354" t="s">
        <v>28202</v>
      </c>
      <c r="B8354" t="s">
        <v>28203</v>
      </c>
      <c r="C8354" t="s">
        <v>14</v>
      </c>
      <c r="D8354">
        <v>40.06344696</v>
      </c>
      <c r="E8354">
        <v>-75.236451829399996</v>
      </c>
      <c r="F8354" t="s">
        <v>28204</v>
      </c>
      <c r="G8354">
        <v>210</v>
      </c>
      <c r="H8354">
        <v>3.5</v>
      </c>
      <c r="I8354" t="s">
        <v>28207</v>
      </c>
      <c r="J8354">
        <v>4</v>
      </c>
      <c r="K8354" t="s">
        <v>28208</v>
      </c>
      <c r="L8354" t="s">
        <v>28209</v>
      </c>
    </row>
    <row r="8355" spans="1:15" x14ac:dyDescent="0.3">
      <c r="A8355" t="s">
        <v>28202</v>
      </c>
      <c r="B8355" t="s">
        <v>28203</v>
      </c>
      <c r="C8355" t="s">
        <v>14</v>
      </c>
      <c r="D8355">
        <v>40.06344696</v>
      </c>
      <c r="E8355">
        <v>-75.236451829399996</v>
      </c>
      <c r="F8355" t="s">
        <v>28204</v>
      </c>
      <c r="G8355">
        <v>210</v>
      </c>
      <c r="H8355">
        <v>3.5</v>
      </c>
      <c r="I8355" t="s">
        <v>28210</v>
      </c>
      <c r="J8355">
        <v>2</v>
      </c>
      <c r="K8355" t="s">
        <v>28211</v>
      </c>
      <c r="L8355" t="s">
        <v>28212</v>
      </c>
    </row>
    <row r="8356" spans="1:15" x14ac:dyDescent="0.3">
      <c r="A8356" t="s">
        <v>28202</v>
      </c>
      <c r="B8356" t="s">
        <v>28203</v>
      </c>
      <c r="C8356" t="s">
        <v>14</v>
      </c>
      <c r="D8356">
        <v>40.06344696</v>
      </c>
      <c r="E8356">
        <v>-75.236451829399996</v>
      </c>
      <c r="F8356" t="s">
        <v>28204</v>
      </c>
      <c r="G8356">
        <v>210</v>
      </c>
      <c r="H8356">
        <v>3.5</v>
      </c>
      <c r="I8356" t="s">
        <v>28213</v>
      </c>
      <c r="J8356">
        <v>5</v>
      </c>
      <c r="K8356" t="s">
        <v>28214</v>
      </c>
      <c r="L8356" t="s">
        <v>28215</v>
      </c>
    </row>
    <row r="8357" spans="1:15" x14ac:dyDescent="0.3">
      <c r="A8357" t="s">
        <v>28202</v>
      </c>
      <c r="B8357" t="s">
        <v>28203</v>
      </c>
      <c r="C8357" t="s">
        <v>14</v>
      </c>
      <c r="D8357">
        <v>40.06344696</v>
      </c>
      <c r="E8357">
        <v>-75.236451829399996</v>
      </c>
      <c r="F8357" t="s">
        <v>28204</v>
      </c>
      <c r="G8357">
        <v>210</v>
      </c>
      <c r="H8357">
        <v>3.5</v>
      </c>
      <c r="I8357" t="s">
        <v>28216</v>
      </c>
      <c r="J8357">
        <v>5</v>
      </c>
      <c r="K8357" t="s">
        <v>28217</v>
      </c>
      <c r="L8357" t="s">
        <v>28218</v>
      </c>
    </row>
    <row r="8358" spans="1:15" x14ac:dyDescent="0.3">
      <c r="A8358" t="s">
        <v>28202</v>
      </c>
      <c r="B8358" t="s">
        <v>28203</v>
      </c>
      <c r="C8358" t="s">
        <v>14</v>
      </c>
      <c r="D8358">
        <v>40.06344696</v>
      </c>
      <c r="E8358">
        <v>-75.236451829399996</v>
      </c>
      <c r="F8358" t="s">
        <v>28204</v>
      </c>
      <c r="G8358">
        <v>210</v>
      </c>
      <c r="H8358">
        <v>3.5</v>
      </c>
      <c r="I8358" t="s">
        <v>28219</v>
      </c>
      <c r="J8358">
        <v>4</v>
      </c>
      <c r="K8358" t="s">
        <v>28220</v>
      </c>
      <c r="L8358" t="s">
        <v>28221</v>
      </c>
    </row>
    <row r="8359" spans="1:15" x14ac:dyDescent="0.3">
      <c r="A8359" t="s">
        <v>28202</v>
      </c>
      <c r="B8359" t="s">
        <v>28203</v>
      </c>
      <c r="C8359" t="s">
        <v>14</v>
      </c>
      <c r="D8359">
        <v>40.06344696</v>
      </c>
      <c r="E8359">
        <v>-75.236451829399996</v>
      </c>
      <c r="F8359" t="s">
        <v>28204</v>
      </c>
      <c r="G8359">
        <v>210</v>
      </c>
      <c r="H8359">
        <v>3.5</v>
      </c>
      <c r="I8359" t="s">
        <v>28222</v>
      </c>
      <c r="J8359">
        <v>5</v>
      </c>
      <c r="K8359" t="s">
        <v>28223</v>
      </c>
      <c r="L8359" t="s">
        <v>28224</v>
      </c>
    </row>
    <row r="8360" spans="1:15" x14ac:dyDescent="0.3">
      <c r="A8360" t="s">
        <v>28202</v>
      </c>
      <c r="B8360" t="s">
        <v>28203</v>
      </c>
      <c r="C8360" t="s">
        <v>14</v>
      </c>
      <c r="D8360">
        <v>40.06344696</v>
      </c>
      <c r="E8360">
        <v>-75.236451829399996</v>
      </c>
      <c r="F8360" t="s">
        <v>28204</v>
      </c>
      <c r="G8360">
        <v>210</v>
      </c>
      <c r="H8360">
        <v>3.5</v>
      </c>
      <c r="I8360" t="s">
        <v>28225</v>
      </c>
      <c r="J8360">
        <v>5</v>
      </c>
      <c r="K8360" t="s">
        <v>28226</v>
      </c>
      <c r="L8360" t="s">
        <v>28227</v>
      </c>
      <c r="M8360" t="s">
        <v>28228</v>
      </c>
      <c r="N8360" t="s">
        <v>28229</v>
      </c>
      <c r="O8360" t="s">
        <v>28230</v>
      </c>
    </row>
    <row r="8361" spans="1:15" x14ac:dyDescent="0.3">
      <c r="A8361" t="s">
        <v>28202</v>
      </c>
      <c r="B8361" t="s">
        <v>28203</v>
      </c>
      <c r="C8361" t="s">
        <v>14</v>
      </c>
      <c r="D8361">
        <v>40.06344696</v>
      </c>
      <c r="E8361">
        <v>-75.236451829399996</v>
      </c>
      <c r="F8361" t="s">
        <v>28204</v>
      </c>
      <c r="G8361">
        <v>210</v>
      </c>
      <c r="H8361">
        <v>3.5</v>
      </c>
      <c r="I8361" t="s">
        <v>28231</v>
      </c>
      <c r="J8361">
        <v>2</v>
      </c>
      <c r="K8361" t="s">
        <v>28232</v>
      </c>
      <c r="L8361" t="s">
        <v>28233</v>
      </c>
    </row>
    <row r="8362" spans="1:15" x14ac:dyDescent="0.3">
      <c r="A8362" t="s">
        <v>28202</v>
      </c>
      <c r="B8362" t="s">
        <v>28203</v>
      </c>
      <c r="C8362" t="s">
        <v>14</v>
      </c>
      <c r="D8362">
        <v>40.06344696</v>
      </c>
      <c r="E8362">
        <v>-75.236451829399996</v>
      </c>
      <c r="F8362" t="s">
        <v>28204</v>
      </c>
      <c r="G8362">
        <v>210</v>
      </c>
      <c r="H8362">
        <v>3.5</v>
      </c>
      <c r="I8362" t="s">
        <v>28234</v>
      </c>
      <c r="J8362">
        <v>5</v>
      </c>
      <c r="L8362" t="s">
        <v>28235</v>
      </c>
    </row>
    <row r="8363" spans="1:15" x14ac:dyDescent="0.3">
      <c r="A8363" t="s">
        <v>28236</v>
      </c>
      <c r="B8363" t="s">
        <v>28237</v>
      </c>
      <c r="C8363" t="s">
        <v>14</v>
      </c>
      <c r="D8363">
        <v>39.955455000000001</v>
      </c>
      <c r="E8363">
        <v>-75.154900999999995</v>
      </c>
      <c r="F8363" t="s">
        <v>28238</v>
      </c>
      <c r="G8363">
        <v>210</v>
      </c>
      <c r="H8363">
        <v>4</v>
      </c>
      <c r="I8363" t="s">
        <v>28239</v>
      </c>
      <c r="J8363">
        <v>5</v>
      </c>
      <c r="K8363" t="s">
        <v>28240</v>
      </c>
      <c r="L8363" t="s">
        <v>28241</v>
      </c>
    </row>
    <row r="8364" spans="1:15" x14ac:dyDescent="0.3">
      <c r="A8364" t="s">
        <v>28236</v>
      </c>
      <c r="B8364" t="s">
        <v>28237</v>
      </c>
      <c r="C8364" t="s">
        <v>14</v>
      </c>
      <c r="D8364">
        <v>39.955455000000001</v>
      </c>
      <c r="E8364">
        <v>-75.154900999999995</v>
      </c>
      <c r="F8364" t="s">
        <v>28238</v>
      </c>
      <c r="G8364">
        <v>210</v>
      </c>
      <c r="H8364">
        <v>4</v>
      </c>
      <c r="I8364" t="s">
        <v>28242</v>
      </c>
      <c r="J8364">
        <v>5</v>
      </c>
      <c r="L8364" t="s">
        <v>28243</v>
      </c>
    </row>
    <row r="8365" spans="1:15" x14ac:dyDescent="0.3">
      <c r="A8365" t="s">
        <v>28236</v>
      </c>
      <c r="B8365" t="s">
        <v>28237</v>
      </c>
      <c r="C8365" t="s">
        <v>14</v>
      </c>
      <c r="D8365">
        <v>39.955455000000001</v>
      </c>
      <c r="E8365">
        <v>-75.154900999999995</v>
      </c>
      <c r="F8365" t="s">
        <v>28238</v>
      </c>
      <c r="G8365">
        <v>210</v>
      </c>
      <c r="H8365">
        <v>4</v>
      </c>
      <c r="I8365" t="s">
        <v>28244</v>
      </c>
      <c r="J8365">
        <v>4</v>
      </c>
      <c r="K8365" t="s">
        <v>28245</v>
      </c>
      <c r="L8365" t="s">
        <v>28246</v>
      </c>
    </row>
    <row r="8366" spans="1:15" x14ac:dyDescent="0.3">
      <c r="A8366" t="s">
        <v>28236</v>
      </c>
      <c r="B8366" t="s">
        <v>28237</v>
      </c>
      <c r="C8366" t="s">
        <v>14</v>
      </c>
      <c r="D8366">
        <v>39.955455000000001</v>
      </c>
      <c r="E8366">
        <v>-75.154900999999995</v>
      </c>
      <c r="F8366" t="s">
        <v>28238</v>
      </c>
      <c r="G8366">
        <v>210</v>
      </c>
      <c r="H8366">
        <v>4</v>
      </c>
      <c r="I8366" t="s">
        <v>28247</v>
      </c>
      <c r="J8366">
        <v>5</v>
      </c>
      <c r="K8366" t="s">
        <v>28248</v>
      </c>
      <c r="L8366" t="s">
        <v>14941</v>
      </c>
    </row>
    <row r="8367" spans="1:15" x14ac:dyDescent="0.3">
      <c r="A8367" t="s">
        <v>28236</v>
      </c>
      <c r="B8367" t="s">
        <v>28237</v>
      </c>
      <c r="C8367" t="s">
        <v>14</v>
      </c>
      <c r="D8367">
        <v>39.955455000000001</v>
      </c>
      <c r="E8367">
        <v>-75.154900999999995</v>
      </c>
      <c r="F8367" t="s">
        <v>28238</v>
      </c>
      <c r="G8367">
        <v>210</v>
      </c>
      <c r="H8367">
        <v>4</v>
      </c>
      <c r="I8367" t="s">
        <v>28249</v>
      </c>
      <c r="J8367">
        <v>5</v>
      </c>
      <c r="K8367" t="s">
        <v>28250</v>
      </c>
      <c r="L8367" t="s">
        <v>28251</v>
      </c>
    </row>
    <row r="8368" spans="1:15" x14ac:dyDescent="0.3">
      <c r="A8368" t="s">
        <v>28236</v>
      </c>
      <c r="B8368" t="s">
        <v>28237</v>
      </c>
      <c r="C8368" t="s">
        <v>14</v>
      </c>
      <c r="D8368">
        <v>39.955455000000001</v>
      </c>
      <c r="E8368">
        <v>-75.154900999999995</v>
      </c>
      <c r="F8368" t="s">
        <v>28238</v>
      </c>
      <c r="G8368">
        <v>210</v>
      </c>
      <c r="H8368">
        <v>4</v>
      </c>
      <c r="I8368" t="s">
        <v>28252</v>
      </c>
      <c r="J8368">
        <v>5</v>
      </c>
      <c r="L8368" t="s">
        <v>28253</v>
      </c>
    </row>
    <row r="8369" spans="1:12" x14ac:dyDescent="0.3">
      <c r="A8369" t="s">
        <v>28236</v>
      </c>
      <c r="B8369" t="s">
        <v>28237</v>
      </c>
      <c r="C8369" t="s">
        <v>14</v>
      </c>
      <c r="D8369">
        <v>39.955455000000001</v>
      </c>
      <c r="E8369">
        <v>-75.154900999999995</v>
      </c>
      <c r="F8369" t="s">
        <v>28238</v>
      </c>
      <c r="G8369">
        <v>210</v>
      </c>
      <c r="H8369">
        <v>4</v>
      </c>
      <c r="I8369" t="s">
        <v>28254</v>
      </c>
      <c r="J8369">
        <v>4</v>
      </c>
      <c r="K8369" t="s">
        <v>28255</v>
      </c>
      <c r="L8369" t="s">
        <v>14683</v>
      </c>
    </row>
    <row r="8370" spans="1:12" x14ac:dyDescent="0.3">
      <c r="A8370" t="s">
        <v>28236</v>
      </c>
      <c r="B8370" t="s">
        <v>28237</v>
      </c>
      <c r="C8370" t="s">
        <v>14</v>
      </c>
      <c r="D8370">
        <v>39.955455000000001</v>
      </c>
      <c r="E8370">
        <v>-75.154900999999995</v>
      </c>
      <c r="F8370" t="s">
        <v>28238</v>
      </c>
      <c r="G8370">
        <v>210</v>
      </c>
      <c r="H8370">
        <v>4</v>
      </c>
      <c r="I8370" t="s">
        <v>28256</v>
      </c>
      <c r="J8370">
        <v>4</v>
      </c>
      <c r="K8370" t="s">
        <v>28257</v>
      </c>
      <c r="L8370" t="s">
        <v>28258</v>
      </c>
    </row>
    <row r="8371" spans="1:12" x14ac:dyDescent="0.3">
      <c r="A8371" t="s">
        <v>28236</v>
      </c>
      <c r="B8371" t="s">
        <v>28237</v>
      </c>
      <c r="C8371" t="s">
        <v>14</v>
      </c>
      <c r="D8371">
        <v>39.955455000000001</v>
      </c>
      <c r="E8371">
        <v>-75.154900999999995</v>
      </c>
      <c r="F8371" t="s">
        <v>28238</v>
      </c>
      <c r="G8371">
        <v>210</v>
      </c>
      <c r="H8371">
        <v>4</v>
      </c>
      <c r="I8371" t="s">
        <v>28259</v>
      </c>
      <c r="J8371">
        <v>4</v>
      </c>
      <c r="K8371" t="s">
        <v>28260</v>
      </c>
      <c r="L8371" t="s">
        <v>28261</v>
      </c>
    </row>
    <row r="8372" spans="1:12" x14ac:dyDescent="0.3">
      <c r="A8372" t="s">
        <v>28236</v>
      </c>
      <c r="B8372" t="s">
        <v>28237</v>
      </c>
      <c r="C8372" t="s">
        <v>14</v>
      </c>
      <c r="D8372">
        <v>39.955455000000001</v>
      </c>
      <c r="E8372">
        <v>-75.154900999999995</v>
      </c>
      <c r="F8372" t="s">
        <v>28238</v>
      </c>
      <c r="G8372">
        <v>210</v>
      </c>
      <c r="H8372">
        <v>4</v>
      </c>
      <c r="I8372" t="s">
        <v>28262</v>
      </c>
      <c r="J8372">
        <v>5</v>
      </c>
      <c r="L8372" t="s">
        <v>28263</v>
      </c>
    </row>
    <row r="8373" spans="1:12" x14ac:dyDescent="0.3">
      <c r="A8373" t="s">
        <v>28264</v>
      </c>
      <c r="B8373" t="s">
        <v>28265</v>
      </c>
      <c r="C8373" t="s">
        <v>14</v>
      </c>
      <c r="D8373">
        <v>39.974214000000003</v>
      </c>
      <c r="E8373">
        <v>-75.182503999999994</v>
      </c>
      <c r="F8373" t="s">
        <v>28266</v>
      </c>
      <c r="G8373">
        <v>210</v>
      </c>
      <c r="H8373">
        <v>4.5</v>
      </c>
      <c r="I8373" t="s">
        <v>28267</v>
      </c>
      <c r="J8373">
        <v>4</v>
      </c>
      <c r="K8373" t="s">
        <v>28268</v>
      </c>
      <c r="L8373" t="s">
        <v>11104</v>
      </c>
    </row>
    <row r="8374" spans="1:12" x14ac:dyDescent="0.3">
      <c r="A8374" t="s">
        <v>28264</v>
      </c>
      <c r="B8374" t="s">
        <v>28265</v>
      </c>
      <c r="C8374" t="s">
        <v>14</v>
      </c>
      <c r="D8374">
        <v>39.974214000000003</v>
      </c>
      <c r="E8374">
        <v>-75.182503999999994</v>
      </c>
      <c r="F8374" t="s">
        <v>28266</v>
      </c>
      <c r="G8374">
        <v>210</v>
      </c>
      <c r="H8374">
        <v>4.5</v>
      </c>
      <c r="I8374" t="s">
        <v>28269</v>
      </c>
      <c r="J8374">
        <v>5</v>
      </c>
      <c r="K8374" t="s">
        <v>28270</v>
      </c>
      <c r="L8374" t="s">
        <v>28271</v>
      </c>
    </row>
    <row r="8375" spans="1:12" x14ac:dyDescent="0.3">
      <c r="A8375" t="s">
        <v>28264</v>
      </c>
      <c r="B8375" t="s">
        <v>28265</v>
      </c>
      <c r="C8375" t="s">
        <v>14</v>
      </c>
      <c r="D8375">
        <v>39.974214000000003</v>
      </c>
      <c r="E8375">
        <v>-75.182503999999994</v>
      </c>
      <c r="F8375" t="s">
        <v>28266</v>
      </c>
      <c r="G8375">
        <v>210</v>
      </c>
      <c r="H8375">
        <v>4.5</v>
      </c>
      <c r="I8375" t="s">
        <v>28272</v>
      </c>
      <c r="J8375">
        <v>5</v>
      </c>
      <c r="K8375" t="s">
        <v>28273</v>
      </c>
      <c r="L8375" t="s">
        <v>28274</v>
      </c>
    </row>
    <row r="8376" spans="1:12" x14ac:dyDescent="0.3">
      <c r="A8376" t="s">
        <v>28264</v>
      </c>
      <c r="B8376" t="s">
        <v>28265</v>
      </c>
      <c r="C8376" t="s">
        <v>14</v>
      </c>
      <c r="D8376">
        <v>39.974214000000003</v>
      </c>
      <c r="E8376">
        <v>-75.182503999999994</v>
      </c>
      <c r="F8376" t="s">
        <v>28266</v>
      </c>
      <c r="G8376">
        <v>210</v>
      </c>
      <c r="H8376">
        <v>4.5</v>
      </c>
      <c r="I8376" t="s">
        <v>28275</v>
      </c>
      <c r="J8376">
        <v>5</v>
      </c>
      <c r="K8376" t="s">
        <v>28276</v>
      </c>
      <c r="L8376" t="s">
        <v>28277</v>
      </c>
    </row>
    <row r="8377" spans="1:12" x14ac:dyDescent="0.3">
      <c r="A8377" t="s">
        <v>28264</v>
      </c>
      <c r="B8377" t="s">
        <v>28265</v>
      </c>
      <c r="C8377" t="s">
        <v>14</v>
      </c>
      <c r="D8377">
        <v>39.974214000000003</v>
      </c>
      <c r="E8377">
        <v>-75.182503999999994</v>
      </c>
      <c r="F8377" t="s">
        <v>28266</v>
      </c>
      <c r="G8377">
        <v>210</v>
      </c>
      <c r="H8377">
        <v>4.5</v>
      </c>
      <c r="I8377" t="s">
        <v>28278</v>
      </c>
      <c r="J8377">
        <v>5</v>
      </c>
      <c r="L8377" t="s">
        <v>28279</v>
      </c>
    </row>
    <row r="8378" spans="1:12" x14ac:dyDescent="0.3">
      <c r="A8378" t="s">
        <v>28264</v>
      </c>
      <c r="B8378" t="s">
        <v>28265</v>
      </c>
      <c r="C8378" t="s">
        <v>14</v>
      </c>
      <c r="D8378">
        <v>39.974214000000003</v>
      </c>
      <c r="E8378">
        <v>-75.182503999999994</v>
      </c>
      <c r="F8378" t="s">
        <v>28266</v>
      </c>
      <c r="G8378">
        <v>210</v>
      </c>
      <c r="H8378">
        <v>4.5</v>
      </c>
      <c r="I8378" t="s">
        <v>28280</v>
      </c>
      <c r="J8378">
        <v>5</v>
      </c>
      <c r="K8378" t="s">
        <v>28281</v>
      </c>
      <c r="L8378" t="s">
        <v>28282</v>
      </c>
    </row>
    <row r="8379" spans="1:12" x14ac:dyDescent="0.3">
      <c r="A8379" t="s">
        <v>28264</v>
      </c>
      <c r="B8379" t="s">
        <v>28265</v>
      </c>
      <c r="C8379" t="s">
        <v>14</v>
      </c>
      <c r="D8379">
        <v>39.974214000000003</v>
      </c>
      <c r="E8379">
        <v>-75.182503999999994</v>
      </c>
      <c r="F8379" t="s">
        <v>28266</v>
      </c>
      <c r="G8379">
        <v>210</v>
      </c>
      <c r="H8379">
        <v>4.5</v>
      </c>
      <c r="I8379" t="s">
        <v>28283</v>
      </c>
      <c r="J8379">
        <v>5</v>
      </c>
      <c r="K8379" t="s">
        <v>28284</v>
      </c>
      <c r="L8379" t="s">
        <v>28285</v>
      </c>
    </row>
    <row r="8380" spans="1:12" x14ac:dyDescent="0.3">
      <c r="A8380" t="s">
        <v>28264</v>
      </c>
      <c r="B8380" t="s">
        <v>28265</v>
      </c>
      <c r="C8380" t="s">
        <v>14</v>
      </c>
      <c r="D8380">
        <v>39.974214000000003</v>
      </c>
      <c r="E8380">
        <v>-75.182503999999994</v>
      </c>
      <c r="F8380" t="s">
        <v>28266</v>
      </c>
      <c r="G8380">
        <v>210</v>
      </c>
      <c r="H8380">
        <v>4.5</v>
      </c>
      <c r="I8380" t="s">
        <v>28286</v>
      </c>
      <c r="J8380">
        <v>5</v>
      </c>
      <c r="K8380" t="s">
        <v>28287</v>
      </c>
      <c r="L8380" t="s">
        <v>28288</v>
      </c>
    </row>
    <row r="8381" spans="1:12" x14ac:dyDescent="0.3">
      <c r="A8381" t="s">
        <v>28264</v>
      </c>
      <c r="B8381" t="s">
        <v>28265</v>
      </c>
      <c r="C8381" t="s">
        <v>14</v>
      </c>
      <c r="D8381">
        <v>39.974214000000003</v>
      </c>
      <c r="E8381">
        <v>-75.182503999999994</v>
      </c>
      <c r="F8381" t="s">
        <v>28266</v>
      </c>
      <c r="G8381">
        <v>210</v>
      </c>
      <c r="H8381">
        <v>4.5</v>
      </c>
      <c r="I8381" t="s">
        <v>28289</v>
      </c>
      <c r="J8381">
        <v>5</v>
      </c>
      <c r="K8381" t="s">
        <v>28290</v>
      </c>
      <c r="L8381" t="s">
        <v>28288</v>
      </c>
    </row>
    <row r="8382" spans="1:12" x14ac:dyDescent="0.3">
      <c r="A8382" t="s">
        <v>28264</v>
      </c>
      <c r="B8382" t="s">
        <v>28265</v>
      </c>
      <c r="C8382" t="s">
        <v>14</v>
      </c>
      <c r="D8382">
        <v>39.974214000000003</v>
      </c>
      <c r="E8382">
        <v>-75.182503999999994</v>
      </c>
      <c r="F8382" t="s">
        <v>28266</v>
      </c>
      <c r="G8382">
        <v>210</v>
      </c>
      <c r="H8382">
        <v>4.5</v>
      </c>
      <c r="I8382" t="s">
        <v>28291</v>
      </c>
      <c r="J8382">
        <v>4</v>
      </c>
      <c r="K8382" t="s">
        <v>28292</v>
      </c>
      <c r="L8382" t="s">
        <v>3559</v>
      </c>
    </row>
    <row r="8383" spans="1:12" x14ac:dyDescent="0.3">
      <c r="A8383" t="s">
        <v>28293</v>
      </c>
      <c r="B8383" t="s">
        <v>28294</v>
      </c>
      <c r="C8383" t="s">
        <v>14</v>
      </c>
      <c r="D8383">
        <v>39.967475999999998</v>
      </c>
      <c r="E8383">
        <v>-75.1694289</v>
      </c>
      <c r="F8383" t="s">
        <v>28295</v>
      </c>
      <c r="G8383">
        <v>210</v>
      </c>
      <c r="H8383">
        <v>4</v>
      </c>
      <c r="I8383" t="s">
        <v>28296</v>
      </c>
      <c r="J8383">
        <v>5</v>
      </c>
      <c r="K8383" t="s">
        <v>28297</v>
      </c>
      <c r="L8383" t="s">
        <v>28298</v>
      </c>
    </row>
    <row r="8384" spans="1:12" x14ac:dyDescent="0.3">
      <c r="A8384" t="s">
        <v>28293</v>
      </c>
      <c r="B8384" t="s">
        <v>28294</v>
      </c>
      <c r="C8384" t="s">
        <v>14</v>
      </c>
      <c r="D8384">
        <v>39.967475999999998</v>
      </c>
      <c r="E8384">
        <v>-75.1694289</v>
      </c>
      <c r="F8384" t="s">
        <v>28295</v>
      </c>
      <c r="G8384">
        <v>210</v>
      </c>
      <c r="H8384">
        <v>4</v>
      </c>
      <c r="I8384" t="s">
        <v>28299</v>
      </c>
      <c r="J8384">
        <v>4</v>
      </c>
      <c r="L8384" t="s">
        <v>3346</v>
      </c>
    </row>
    <row r="8385" spans="1:17" x14ac:dyDescent="0.3">
      <c r="A8385" t="s">
        <v>28293</v>
      </c>
      <c r="B8385" t="s">
        <v>28294</v>
      </c>
      <c r="C8385" t="s">
        <v>14</v>
      </c>
      <c r="D8385">
        <v>39.967475999999998</v>
      </c>
      <c r="E8385">
        <v>-75.1694289</v>
      </c>
      <c r="F8385" t="s">
        <v>28295</v>
      </c>
      <c r="G8385">
        <v>210</v>
      </c>
      <c r="H8385">
        <v>4</v>
      </c>
      <c r="I8385" t="s">
        <v>28300</v>
      </c>
      <c r="J8385">
        <v>5</v>
      </c>
      <c r="K8385" t="s">
        <v>28301</v>
      </c>
      <c r="L8385" t="s">
        <v>28302</v>
      </c>
    </row>
    <row r="8386" spans="1:17" x14ac:dyDescent="0.3">
      <c r="A8386" t="s">
        <v>28293</v>
      </c>
      <c r="B8386" t="s">
        <v>28294</v>
      </c>
      <c r="C8386" t="s">
        <v>14</v>
      </c>
      <c r="D8386">
        <v>39.967475999999998</v>
      </c>
      <c r="E8386">
        <v>-75.1694289</v>
      </c>
      <c r="F8386" t="s">
        <v>28295</v>
      </c>
      <c r="G8386">
        <v>210</v>
      </c>
      <c r="H8386">
        <v>4</v>
      </c>
      <c r="I8386" t="s">
        <v>28303</v>
      </c>
      <c r="J8386">
        <v>4</v>
      </c>
      <c r="L8386" t="s">
        <v>28304</v>
      </c>
    </row>
    <row r="8387" spans="1:17" x14ac:dyDescent="0.3">
      <c r="A8387" t="s">
        <v>28293</v>
      </c>
      <c r="B8387" t="s">
        <v>28294</v>
      </c>
      <c r="C8387" t="s">
        <v>14</v>
      </c>
      <c r="D8387">
        <v>39.967475999999998</v>
      </c>
      <c r="E8387">
        <v>-75.1694289</v>
      </c>
      <c r="F8387" t="s">
        <v>28295</v>
      </c>
      <c r="G8387">
        <v>210</v>
      </c>
      <c r="H8387">
        <v>4</v>
      </c>
      <c r="I8387" t="s">
        <v>28305</v>
      </c>
      <c r="J8387">
        <v>5</v>
      </c>
      <c r="K8387" t="s">
        <v>28306</v>
      </c>
      <c r="L8387" t="s">
        <v>28307</v>
      </c>
    </row>
    <row r="8388" spans="1:17" x14ac:dyDescent="0.3">
      <c r="A8388" t="s">
        <v>28293</v>
      </c>
      <c r="B8388" t="s">
        <v>28294</v>
      </c>
      <c r="C8388" t="s">
        <v>14</v>
      </c>
      <c r="D8388">
        <v>39.967475999999998</v>
      </c>
      <c r="E8388">
        <v>-75.1694289</v>
      </c>
      <c r="F8388" t="s">
        <v>28295</v>
      </c>
      <c r="G8388">
        <v>210</v>
      </c>
      <c r="H8388">
        <v>4</v>
      </c>
      <c r="I8388" t="s">
        <v>28308</v>
      </c>
      <c r="J8388">
        <v>5</v>
      </c>
      <c r="K8388" t="s">
        <v>28309</v>
      </c>
      <c r="L8388" t="s">
        <v>28310</v>
      </c>
    </row>
    <row r="8389" spans="1:17" x14ac:dyDescent="0.3">
      <c r="A8389" t="s">
        <v>28293</v>
      </c>
      <c r="B8389" t="s">
        <v>28294</v>
      </c>
      <c r="C8389" t="s">
        <v>14</v>
      </c>
      <c r="D8389">
        <v>39.967475999999998</v>
      </c>
      <c r="E8389">
        <v>-75.1694289</v>
      </c>
      <c r="F8389" t="s">
        <v>28295</v>
      </c>
      <c r="G8389">
        <v>210</v>
      </c>
      <c r="H8389">
        <v>4</v>
      </c>
      <c r="I8389" t="s">
        <v>28311</v>
      </c>
      <c r="J8389">
        <v>2</v>
      </c>
      <c r="K8389" t="s">
        <v>28312</v>
      </c>
      <c r="L8389" t="s">
        <v>28313</v>
      </c>
      <c r="M8389" t="s">
        <v>28314</v>
      </c>
      <c r="N8389" t="s">
        <v>28315</v>
      </c>
      <c r="O8389" t="s">
        <v>28316</v>
      </c>
      <c r="P8389" t="s">
        <v>28317</v>
      </c>
      <c r="Q8389" t="s">
        <v>12474</v>
      </c>
    </row>
    <row r="8390" spans="1:17" x14ac:dyDescent="0.3">
      <c r="A8390" t="s">
        <v>28293</v>
      </c>
      <c r="B8390" t="s">
        <v>28294</v>
      </c>
      <c r="C8390" t="s">
        <v>14</v>
      </c>
      <c r="D8390">
        <v>39.967475999999998</v>
      </c>
      <c r="E8390">
        <v>-75.1694289</v>
      </c>
      <c r="F8390" t="s">
        <v>28295</v>
      </c>
      <c r="G8390">
        <v>210</v>
      </c>
      <c r="H8390">
        <v>4</v>
      </c>
      <c r="I8390" t="s">
        <v>28318</v>
      </c>
      <c r="J8390">
        <v>4</v>
      </c>
      <c r="L8390" t="s">
        <v>26290</v>
      </c>
    </row>
    <row r="8391" spans="1:17" x14ac:dyDescent="0.3">
      <c r="A8391" t="s">
        <v>28293</v>
      </c>
      <c r="B8391" t="s">
        <v>28294</v>
      </c>
      <c r="C8391" t="s">
        <v>14</v>
      </c>
      <c r="D8391">
        <v>39.967475999999998</v>
      </c>
      <c r="E8391">
        <v>-75.1694289</v>
      </c>
      <c r="F8391" t="s">
        <v>28295</v>
      </c>
      <c r="G8391">
        <v>210</v>
      </c>
      <c r="H8391">
        <v>4</v>
      </c>
      <c r="I8391" t="s">
        <v>28319</v>
      </c>
      <c r="J8391">
        <v>5</v>
      </c>
      <c r="K8391" t="s">
        <v>28320</v>
      </c>
      <c r="L8391" t="s">
        <v>28321</v>
      </c>
    </row>
    <row r="8392" spans="1:17" x14ac:dyDescent="0.3">
      <c r="A8392" t="s">
        <v>28293</v>
      </c>
      <c r="B8392" t="s">
        <v>28294</v>
      </c>
      <c r="C8392" t="s">
        <v>14</v>
      </c>
      <c r="D8392">
        <v>39.967475999999998</v>
      </c>
      <c r="E8392">
        <v>-75.1694289</v>
      </c>
      <c r="F8392" t="s">
        <v>28295</v>
      </c>
      <c r="G8392">
        <v>210</v>
      </c>
      <c r="H8392">
        <v>4</v>
      </c>
      <c r="I8392" t="s">
        <v>28322</v>
      </c>
      <c r="J8392">
        <v>5</v>
      </c>
      <c r="L8392" t="s">
        <v>28323</v>
      </c>
    </row>
    <row r="8393" spans="1:17" x14ac:dyDescent="0.3">
      <c r="A8393" t="s">
        <v>28324</v>
      </c>
      <c r="B8393" t="s">
        <v>28325</v>
      </c>
      <c r="C8393" t="s">
        <v>14</v>
      </c>
      <c r="D8393">
        <v>39.932169000000002</v>
      </c>
      <c r="E8393">
        <v>-75.144588200000001</v>
      </c>
      <c r="F8393" t="s">
        <v>28326</v>
      </c>
      <c r="G8393">
        <v>209</v>
      </c>
      <c r="H8393">
        <v>3</v>
      </c>
      <c r="I8393" t="s">
        <v>28327</v>
      </c>
      <c r="J8393">
        <v>4</v>
      </c>
      <c r="K8393" t="s">
        <v>28328</v>
      </c>
      <c r="L8393" t="s">
        <v>28329</v>
      </c>
    </row>
    <row r="8394" spans="1:17" x14ac:dyDescent="0.3">
      <c r="A8394" t="s">
        <v>28324</v>
      </c>
      <c r="B8394" t="s">
        <v>28325</v>
      </c>
      <c r="C8394" t="s">
        <v>14</v>
      </c>
      <c r="D8394">
        <v>39.932169000000002</v>
      </c>
      <c r="E8394">
        <v>-75.144588200000001</v>
      </c>
      <c r="F8394" t="s">
        <v>28326</v>
      </c>
      <c r="G8394">
        <v>209</v>
      </c>
      <c r="H8394">
        <v>3</v>
      </c>
      <c r="I8394" t="s">
        <v>28330</v>
      </c>
      <c r="J8394">
        <v>3</v>
      </c>
      <c r="K8394" t="s">
        <v>28331</v>
      </c>
      <c r="L8394" t="s">
        <v>28332</v>
      </c>
    </row>
    <row r="8395" spans="1:17" x14ac:dyDescent="0.3">
      <c r="A8395" t="s">
        <v>28324</v>
      </c>
      <c r="B8395" t="s">
        <v>28325</v>
      </c>
      <c r="C8395" t="s">
        <v>14</v>
      </c>
      <c r="D8395">
        <v>39.932169000000002</v>
      </c>
      <c r="E8395">
        <v>-75.144588200000001</v>
      </c>
      <c r="F8395" t="s">
        <v>28326</v>
      </c>
      <c r="G8395">
        <v>209</v>
      </c>
      <c r="H8395">
        <v>3</v>
      </c>
      <c r="I8395" t="s">
        <v>28333</v>
      </c>
      <c r="J8395">
        <v>4</v>
      </c>
      <c r="K8395" t="s">
        <v>28334</v>
      </c>
      <c r="L8395" t="s">
        <v>21418</v>
      </c>
    </row>
    <row r="8396" spans="1:17" x14ac:dyDescent="0.3">
      <c r="A8396" t="s">
        <v>28324</v>
      </c>
      <c r="B8396" t="s">
        <v>28325</v>
      </c>
      <c r="C8396" t="s">
        <v>14</v>
      </c>
      <c r="D8396">
        <v>39.932169000000002</v>
      </c>
      <c r="E8396">
        <v>-75.144588200000001</v>
      </c>
      <c r="F8396" t="s">
        <v>28326</v>
      </c>
      <c r="G8396">
        <v>209</v>
      </c>
      <c r="H8396">
        <v>3</v>
      </c>
      <c r="I8396" t="s">
        <v>28335</v>
      </c>
      <c r="J8396">
        <v>3</v>
      </c>
      <c r="K8396" t="s">
        <v>28336</v>
      </c>
      <c r="L8396" t="s">
        <v>1648</v>
      </c>
    </row>
    <row r="8397" spans="1:17" x14ac:dyDescent="0.3">
      <c r="A8397" t="s">
        <v>28324</v>
      </c>
      <c r="B8397" t="s">
        <v>28325</v>
      </c>
      <c r="C8397" t="s">
        <v>14</v>
      </c>
      <c r="D8397">
        <v>39.932169000000002</v>
      </c>
      <c r="E8397">
        <v>-75.144588200000001</v>
      </c>
      <c r="F8397" t="s">
        <v>28326</v>
      </c>
      <c r="G8397">
        <v>209</v>
      </c>
      <c r="H8397">
        <v>3</v>
      </c>
      <c r="I8397" t="s">
        <v>28337</v>
      </c>
      <c r="J8397">
        <v>1</v>
      </c>
      <c r="K8397" t="s">
        <v>28338</v>
      </c>
      <c r="L8397" t="s">
        <v>28339</v>
      </c>
    </row>
    <row r="8398" spans="1:17" x14ac:dyDescent="0.3">
      <c r="A8398" t="s">
        <v>28324</v>
      </c>
      <c r="B8398" t="s">
        <v>28325</v>
      </c>
      <c r="C8398" t="s">
        <v>14</v>
      </c>
      <c r="D8398">
        <v>39.932169000000002</v>
      </c>
      <c r="E8398">
        <v>-75.144588200000001</v>
      </c>
      <c r="F8398" t="s">
        <v>28326</v>
      </c>
      <c r="G8398">
        <v>209</v>
      </c>
      <c r="H8398">
        <v>3</v>
      </c>
      <c r="I8398" t="s">
        <v>28340</v>
      </c>
      <c r="J8398">
        <v>3</v>
      </c>
      <c r="K8398" t="s">
        <v>28341</v>
      </c>
      <c r="L8398" t="s">
        <v>28342</v>
      </c>
    </row>
    <row r="8399" spans="1:17" x14ac:dyDescent="0.3">
      <c r="A8399" t="s">
        <v>28324</v>
      </c>
      <c r="B8399" t="s">
        <v>28325</v>
      </c>
      <c r="C8399" t="s">
        <v>14</v>
      </c>
      <c r="D8399">
        <v>39.932169000000002</v>
      </c>
      <c r="E8399">
        <v>-75.144588200000001</v>
      </c>
      <c r="F8399" t="s">
        <v>28326</v>
      </c>
      <c r="G8399">
        <v>209</v>
      </c>
      <c r="H8399">
        <v>3</v>
      </c>
      <c r="I8399" t="s">
        <v>28343</v>
      </c>
      <c r="J8399">
        <v>2</v>
      </c>
      <c r="K8399" t="s">
        <v>28344</v>
      </c>
      <c r="L8399" t="s">
        <v>28345</v>
      </c>
    </row>
    <row r="8400" spans="1:17" x14ac:dyDescent="0.3">
      <c r="A8400" t="s">
        <v>28324</v>
      </c>
      <c r="B8400" t="s">
        <v>28325</v>
      </c>
      <c r="C8400" t="s">
        <v>14</v>
      </c>
      <c r="D8400">
        <v>39.932169000000002</v>
      </c>
      <c r="E8400">
        <v>-75.144588200000001</v>
      </c>
      <c r="F8400" t="s">
        <v>28326</v>
      </c>
      <c r="G8400">
        <v>209</v>
      </c>
      <c r="H8400">
        <v>3</v>
      </c>
      <c r="I8400" t="s">
        <v>28346</v>
      </c>
      <c r="J8400">
        <v>3</v>
      </c>
      <c r="K8400" t="s">
        <v>28347</v>
      </c>
      <c r="L8400" t="s">
        <v>28348</v>
      </c>
    </row>
    <row r="8401" spans="1:26" x14ac:dyDescent="0.3">
      <c r="A8401" t="s">
        <v>28324</v>
      </c>
      <c r="B8401" t="s">
        <v>28325</v>
      </c>
      <c r="C8401" t="s">
        <v>14</v>
      </c>
      <c r="D8401">
        <v>39.932169000000002</v>
      </c>
      <c r="E8401">
        <v>-75.144588200000001</v>
      </c>
      <c r="F8401" t="s">
        <v>28326</v>
      </c>
      <c r="G8401">
        <v>209</v>
      </c>
      <c r="H8401">
        <v>3</v>
      </c>
      <c r="I8401" t="s">
        <v>28349</v>
      </c>
      <c r="J8401">
        <v>5</v>
      </c>
      <c r="K8401" t="s">
        <v>28350</v>
      </c>
      <c r="L8401" t="s">
        <v>8163</v>
      </c>
    </row>
    <row r="8402" spans="1:26" x14ac:dyDescent="0.3">
      <c r="A8402" t="s">
        <v>28324</v>
      </c>
      <c r="B8402" t="s">
        <v>28325</v>
      </c>
      <c r="C8402" t="s">
        <v>14</v>
      </c>
      <c r="D8402">
        <v>39.932169000000002</v>
      </c>
      <c r="E8402">
        <v>-75.144588200000001</v>
      </c>
      <c r="F8402" t="s">
        <v>28326</v>
      </c>
      <c r="G8402">
        <v>209</v>
      </c>
      <c r="H8402">
        <v>3</v>
      </c>
      <c r="I8402" t="s">
        <v>28351</v>
      </c>
      <c r="J8402">
        <v>1</v>
      </c>
      <c r="K8402" t="s">
        <v>28352</v>
      </c>
      <c r="L8402" t="s">
        <v>28353</v>
      </c>
      <c r="M8402" t="s">
        <v>28354</v>
      </c>
      <c r="N8402" t="s">
        <v>28355</v>
      </c>
      <c r="O8402" t="s">
        <v>28356</v>
      </c>
      <c r="P8402" t="s">
        <v>28357</v>
      </c>
      <c r="Q8402" t="s">
        <v>28358</v>
      </c>
      <c r="R8402" t="s">
        <v>28359</v>
      </c>
    </row>
    <row r="8403" spans="1:26" x14ac:dyDescent="0.3">
      <c r="A8403" t="s">
        <v>28360</v>
      </c>
      <c r="B8403" t="s">
        <v>28361</v>
      </c>
      <c r="C8403" t="s">
        <v>14</v>
      </c>
      <c r="D8403">
        <v>39.9451009</v>
      </c>
      <c r="E8403">
        <v>-75.163088500000001</v>
      </c>
      <c r="F8403" t="s">
        <v>28362</v>
      </c>
      <c r="G8403">
        <v>209</v>
      </c>
      <c r="H8403">
        <v>3</v>
      </c>
      <c r="I8403" t="s">
        <v>28363</v>
      </c>
      <c r="J8403">
        <v>4</v>
      </c>
      <c r="L8403" t="s">
        <v>28364</v>
      </c>
    </row>
    <row r="8404" spans="1:26" x14ac:dyDescent="0.3">
      <c r="A8404" t="s">
        <v>28360</v>
      </c>
      <c r="B8404" t="s">
        <v>28361</v>
      </c>
      <c r="C8404" t="s">
        <v>14</v>
      </c>
      <c r="D8404">
        <v>39.9451009</v>
      </c>
      <c r="E8404">
        <v>-75.163088500000001</v>
      </c>
      <c r="F8404" t="s">
        <v>28362</v>
      </c>
      <c r="G8404">
        <v>209</v>
      </c>
      <c r="H8404">
        <v>3</v>
      </c>
      <c r="I8404" t="s">
        <v>28365</v>
      </c>
      <c r="J8404">
        <v>4</v>
      </c>
      <c r="K8404" t="s">
        <v>28366</v>
      </c>
      <c r="L8404" t="s">
        <v>28367</v>
      </c>
    </row>
    <row r="8405" spans="1:26" x14ac:dyDescent="0.3">
      <c r="A8405" t="s">
        <v>28360</v>
      </c>
      <c r="B8405" t="s">
        <v>28361</v>
      </c>
      <c r="C8405" t="s">
        <v>14</v>
      </c>
      <c r="D8405">
        <v>39.9451009</v>
      </c>
      <c r="E8405">
        <v>-75.163088500000001</v>
      </c>
      <c r="F8405" t="s">
        <v>28362</v>
      </c>
      <c r="G8405">
        <v>209</v>
      </c>
      <c r="H8405">
        <v>3</v>
      </c>
      <c r="I8405" t="e">
        <f>-gLPPLhAjss9gOtCnsQdEQ</f>
        <v>#NAME?</v>
      </c>
      <c r="J8405">
        <v>5</v>
      </c>
      <c r="K8405" t="s">
        <v>28368</v>
      </c>
      <c r="L8405" t="s">
        <v>11245</v>
      </c>
    </row>
    <row r="8406" spans="1:26" x14ac:dyDescent="0.3">
      <c r="A8406" t="s">
        <v>28360</v>
      </c>
      <c r="B8406" t="s">
        <v>28361</v>
      </c>
      <c r="C8406" t="s">
        <v>14</v>
      </c>
      <c r="D8406">
        <v>39.9451009</v>
      </c>
      <c r="E8406">
        <v>-75.163088500000001</v>
      </c>
      <c r="F8406" t="s">
        <v>28362</v>
      </c>
      <c r="G8406">
        <v>209</v>
      </c>
      <c r="H8406">
        <v>3</v>
      </c>
      <c r="I8406" t="s">
        <v>28369</v>
      </c>
      <c r="J8406">
        <v>2</v>
      </c>
      <c r="K8406" t="s">
        <v>28370</v>
      </c>
      <c r="L8406" t="s">
        <v>28371</v>
      </c>
    </row>
    <row r="8407" spans="1:26" x14ac:dyDescent="0.3">
      <c r="A8407" t="s">
        <v>28360</v>
      </c>
      <c r="B8407" t="s">
        <v>28361</v>
      </c>
      <c r="C8407" t="s">
        <v>14</v>
      </c>
      <c r="D8407">
        <v>39.9451009</v>
      </c>
      <c r="E8407">
        <v>-75.163088500000001</v>
      </c>
      <c r="F8407" t="s">
        <v>28362</v>
      </c>
      <c r="G8407">
        <v>209</v>
      </c>
      <c r="H8407">
        <v>3</v>
      </c>
      <c r="I8407" t="s">
        <v>28372</v>
      </c>
      <c r="J8407">
        <v>5</v>
      </c>
      <c r="K8407" t="s">
        <v>28373</v>
      </c>
      <c r="L8407" t="s">
        <v>10460</v>
      </c>
    </row>
    <row r="8408" spans="1:26" x14ac:dyDescent="0.3">
      <c r="A8408" t="s">
        <v>28360</v>
      </c>
      <c r="B8408" t="s">
        <v>28361</v>
      </c>
      <c r="C8408" t="s">
        <v>14</v>
      </c>
      <c r="D8408">
        <v>39.9451009</v>
      </c>
      <c r="E8408">
        <v>-75.163088500000001</v>
      </c>
      <c r="F8408" t="s">
        <v>28362</v>
      </c>
      <c r="G8408">
        <v>209</v>
      </c>
      <c r="H8408">
        <v>3</v>
      </c>
      <c r="I8408" t="s">
        <v>28374</v>
      </c>
      <c r="J8408">
        <v>3</v>
      </c>
      <c r="K8408" t="s">
        <v>28375</v>
      </c>
      <c r="L8408" t="s">
        <v>9801</v>
      </c>
    </row>
    <row r="8409" spans="1:26" x14ac:dyDescent="0.3">
      <c r="A8409" t="s">
        <v>28360</v>
      </c>
      <c r="B8409" t="s">
        <v>28361</v>
      </c>
      <c r="C8409" t="s">
        <v>14</v>
      </c>
      <c r="D8409">
        <v>39.9451009</v>
      </c>
      <c r="E8409">
        <v>-75.163088500000001</v>
      </c>
      <c r="F8409" t="s">
        <v>28362</v>
      </c>
      <c r="G8409">
        <v>209</v>
      </c>
      <c r="H8409">
        <v>3</v>
      </c>
      <c r="I8409" t="s">
        <v>28376</v>
      </c>
      <c r="J8409">
        <v>1</v>
      </c>
      <c r="K8409" t="s">
        <v>28377</v>
      </c>
      <c r="L8409" t="s">
        <v>28378</v>
      </c>
    </row>
    <row r="8410" spans="1:26" x14ac:dyDescent="0.3">
      <c r="A8410" t="s">
        <v>28360</v>
      </c>
      <c r="B8410" t="s">
        <v>28361</v>
      </c>
      <c r="C8410" t="s">
        <v>14</v>
      </c>
      <c r="D8410">
        <v>39.9451009</v>
      </c>
      <c r="E8410">
        <v>-75.163088500000001</v>
      </c>
      <c r="F8410" t="s">
        <v>28362</v>
      </c>
      <c r="G8410">
        <v>209</v>
      </c>
      <c r="H8410">
        <v>3</v>
      </c>
      <c r="I8410" t="s">
        <v>28379</v>
      </c>
      <c r="J8410">
        <v>4</v>
      </c>
      <c r="K8410" t="s">
        <v>28380</v>
      </c>
      <c r="L8410" t="s">
        <v>28381</v>
      </c>
      <c r="M8410" t="s">
        <v>28382</v>
      </c>
      <c r="N8410" t="s">
        <v>28383</v>
      </c>
      <c r="O8410" t="s">
        <v>28384</v>
      </c>
      <c r="P8410" t="s">
        <v>28385</v>
      </c>
      <c r="Q8410" t="s">
        <v>28386</v>
      </c>
    </row>
    <row r="8411" spans="1:26" x14ac:dyDescent="0.3">
      <c r="A8411" t="s">
        <v>28387</v>
      </c>
      <c r="B8411" t="s">
        <v>11861</v>
      </c>
    </row>
    <row r="8412" spans="1:26" x14ac:dyDescent="0.3">
      <c r="A8412" t="s">
        <v>28360</v>
      </c>
      <c r="B8412" t="s">
        <v>28361</v>
      </c>
      <c r="C8412" t="s">
        <v>14</v>
      </c>
      <c r="D8412">
        <v>39.9451009</v>
      </c>
      <c r="E8412">
        <v>-75.163088500000001</v>
      </c>
      <c r="F8412" t="s">
        <v>28362</v>
      </c>
      <c r="G8412">
        <v>209</v>
      </c>
      <c r="H8412">
        <v>3</v>
      </c>
      <c r="I8412" t="s">
        <v>28388</v>
      </c>
      <c r="J8412">
        <v>3</v>
      </c>
      <c r="K8412" t="s">
        <v>28389</v>
      </c>
      <c r="L8412" t="s">
        <v>28390</v>
      </c>
    </row>
    <row r="8413" spans="1:26" x14ac:dyDescent="0.3">
      <c r="A8413" t="s">
        <v>28360</v>
      </c>
      <c r="B8413" t="s">
        <v>28361</v>
      </c>
      <c r="C8413" t="s">
        <v>14</v>
      </c>
      <c r="D8413">
        <v>39.9451009</v>
      </c>
      <c r="E8413">
        <v>-75.163088500000001</v>
      </c>
      <c r="F8413" t="s">
        <v>28362</v>
      </c>
      <c r="G8413">
        <v>209</v>
      </c>
      <c r="H8413">
        <v>3</v>
      </c>
      <c r="I8413" t="s">
        <v>28391</v>
      </c>
      <c r="J8413">
        <v>4</v>
      </c>
      <c r="K8413" t="s">
        <v>28392</v>
      </c>
      <c r="L8413" t="s">
        <v>1444</v>
      </c>
    </row>
    <row r="8414" spans="1:26" x14ac:dyDescent="0.3">
      <c r="A8414" t="s">
        <v>28393</v>
      </c>
      <c r="B8414" t="s">
        <v>1756</v>
      </c>
      <c r="C8414" t="s">
        <v>14</v>
      </c>
      <c r="D8414">
        <v>39.948011800000003</v>
      </c>
      <c r="E8414">
        <v>-75.168024700000004</v>
      </c>
      <c r="F8414" t="s">
        <v>28394</v>
      </c>
      <c r="G8414">
        <v>209</v>
      </c>
      <c r="H8414">
        <v>3.5</v>
      </c>
      <c r="I8414" t="s">
        <v>28395</v>
      </c>
      <c r="J8414">
        <v>1</v>
      </c>
      <c r="K8414" t="s">
        <v>28396</v>
      </c>
      <c r="L8414" t="s">
        <v>28397</v>
      </c>
    </row>
    <row r="8415" spans="1:26" x14ac:dyDescent="0.3">
      <c r="A8415" t="s">
        <v>28393</v>
      </c>
      <c r="B8415" t="s">
        <v>1756</v>
      </c>
      <c r="C8415" t="s">
        <v>14</v>
      </c>
      <c r="D8415">
        <v>39.948011800000003</v>
      </c>
      <c r="E8415">
        <v>-75.168024700000004</v>
      </c>
      <c r="F8415" t="s">
        <v>28394</v>
      </c>
      <c r="G8415">
        <v>209</v>
      </c>
      <c r="H8415">
        <v>3.5</v>
      </c>
      <c r="I8415" t="e">
        <f>-tkjKd0_hQqceB6Lx1ujQA</f>
        <v>#NAME?</v>
      </c>
      <c r="J8415">
        <v>4</v>
      </c>
      <c r="K8415" t="s">
        <v>28398</v>
      </c>
      <c r="L8415" t="s">
        <v>28399</v>
      </c>
      <c r="M8415" t="s">
        <v>28400</v>
      </c>
      <c r="N8415" t="s">
        <v>28401</v>
      </c>
      <c r="O8415" t="s">
        <v>28402</v>
      </c>
      <c r="P8415" t="s">
        <v>28403</v>
      </c>
      <c r="Q8415" t="s">
        <v>28404</v>
      </c>
      <c r="R8415" t="s">
        <v>28405</v>
      </c>
      <c r="S8415" t="s">
        <v>28406</v>
      </c>
      <c r="T8415" t="s">
        <v>28407</v>
      </c>
      <c r="U8415" t="s">
        <v>28408</v>
      </c>
      <c r="V8415" t="s">
        <v>28409</v>
      </c>
      <c r="W8415" t="s">
        <v>28410</v>
      </c>
      <c r="X8415" t="s">
        <v>28411</v>
      </c>
      <c r="Y8415" t="s">
        <v>28412</v>
      </c>
      <c r="Z8415" t="s">
        <v>28413</v>
      </c>
    </row>
    <row r="8416" spans="1:26" x14ac:dyDescent="0.3">
      <c r="A8416" t="s">
        <v>28393</v>
      </c>
      <c r="B8416" t="s">
        <v>1756</v>
      </c>
      <c r="C8416" t="s">
        <v>14</v>
      </c>
      <c r="D8416">
        <v>39.948011800000003</v>
      </c>
      <c r="E8416">
        <v>-75.168024700000004</v>
      </c>
      <c r="F8416" t="s">
        <v>28394</v>
      </c>
      <c r="G8416">
        <v>209</v>
      </c>
      <c r="H8416">
        <v>3.5</v>
      </c>
      <c r="I8416" t="s">
        <v>28414</v>
      </c>
      <c r="J8416">
        <v>5</v>
      </c>
      <c r="K8416" t="s">
        <v>28415</v>
      </c>
      <c r="L8416" t="s">
        <v>28416</v>
      </c>
    </row>
    <row r="8417" spans="1:23" x14ac:dyDescent="0.3">
      <c r="A8417" t="s">
        <v>28393</v>
      </c>
      <c r="B8417" t="s">
        <v>1756</v>
      </c>
      <c r="C8417" t="s">
        <v>14</v>
      </c>
      <c r="D8417">
        <v>39.948011800000003</v>
      </c>
      <c r="E8417">
        <v>-75.168024700000004</v>
      </c>
      <c r="F8417" t="s">
        <v>28394</v>
      </c>
      <c r="G8417">
        <v>209</v>
      </c>
      <c r="H8417">
        <v>3.5</v>
      </c>
      <c r="I8417" t="s">
        <v>28417</v>
      </c>
      <c r="J8417">
        <v>4</v>
      </c>
      <c r="K8417" t="s">
        <v>28418</v>
      </c>
      <c r="L8417" t="s">
        <v>21166</v>
      </c>
    </row>
    <row r="8418" spans="1:23" x14ac:dyDescent="0.3">
      <c r="A8418" t="s">
        <v>28393</v>
      </c>
      <c r="B8418" t="s">
        <v>1756</v>
      </c>
      <c r="C8418" t="s">
        <v>14</v>
      </c>
      <c r="D8418">
        <v>39.948011800000003</v>
      </c>
      <c r="E8418">
        <v>-75.168024700000004</v>
      </c>
      <c r="F8418" t="s">
        <v>28394</v>
      </c>
      <c r="G8418">
        <v>209</v>
      </c>
      <c r="H8418">
        <v>3.5</v>
      </c>
      <c r="I8418" t="s">
        <v>28419</v>
      </c>
      <c r="J8418">
        <v>3</v>
      </c>
      <c r="K8418" t="s">
        <v>28420</v>
      </c>
      <c r="L8418" t="s">
        <v>28421</v>
      </c>
    </row>
    <row r="8419" spans="1:23" x14ac:dyDescent="0.3">
      <c r="A8419" t="s">
        <v>28393</v>
      </c>
      <c r="B8419" t="s">
        <v>1756</v>
      </c>
      <c r="C8419" t="s">
        <v>14</v>
      </c>
      <c r="D8419">
        <v>39.948011800000003</v>
      </c>
      <c r="E8419">
        <v>-75.168024700000004</v>
      </c>
      <c r="F8419" t="s">
        <v>28394</v>
      </c>
      <c r="G8419">
        <v>209</v>
      </c>
      <c r="H8419">
        <v>3.5</v>
      </c>
      <c r="I8419" t="s">
        <v>28422</v>
      </c>
      <c r="J8419">
        <v>2</v>
      </c>
      <c r="K8419" t="s">
        <v>28423</v>
      </c>
      <c r="L8419" t="s">
        <v>28424</v>
      </c>
    </row>
    <row r="8420" spans="1:23" x14ac:dyDescent="0.3">
      <c r="A8420" t="s">
        <v>28393</v>
      </c>
      <c r="B8420" t="s">
        <v>1756</v>
      </c>
      <c r="C8420" t="s">
        <v>14</v>
      </c>
      <c r="D8420">
        <v>39.948011800000003</v>
      </c>
      <c r="E8420">
        <v>-75.168024700000004</v>
      </c>
      <c r="F8420" t="s">
        <v>28394</v>
      </c>
      <c r="G8420">
        <v>209</v>
      </c>
      <c r="H8420">
        <v>3.5</v>
      </c>
      <c r="I8420" t="s">
        <v>28425</v>
      </c>
      <c r="J8420">
        <v>1</v>
      </c>
      <c r="K8420" t="s">
        <v>28426</v>
      </c>
      <c r="L8420" t="s">
        <v>28427</v>
      </c>
    </row>
    <row r="8421" spans="1:23" x14ac:dyDescent="0.3">
      <c r="A8421" t="s">
        <v>28393</v>
      </c>
      <c r="B8421" t="s">
        <v>1756</v>
      </c>
      <c r="C8421" t="s">
        <v>14</v>
      </c>
      <c r="D8421">
        <v>39.948011800000003</v>
      </c>
      <c r="E8421">
        <v>-75.168024700000004</v>
      </c>
      <c r="F8421" t="s">
        <v>28394</v>
      </c>
      <c r="G8421">
        <v>209</v>
      </c>
      <c r="H8421">
        <v>3.5</v>
      </c>
      <c r="I8421" t="s">
        <v>28428</v>
      </c>
      <c r="J8421">
        <v>3</v>
      </c>
      <c r="K8421" t="s">
        <v>28429</v>
      </c>
      <c r="L8421" t="s">
        <v>6205</v>
      </c>
    </row>
    <row r="8422" spans="1:23" x14ac:dyDescent="0.3">
      <c r="A8422" t="s">
        <v>28393</v>
      </c>
      <c r="B8422" t="s">
        <v>1756</v>
      </c>
      <c r="C8422" t="s">
        <v>14</v>
      </c>
      <c r="D8422">
        <v>39.948011800000003</v>
      </c>
      <c r="E8422">
        <v>-75.168024700000004</v>
      </c>
      <c r="F8422" t="s">
        <v>28394</v>
      </c>
      <c r="G8422">
        <v>209</v>
      </c>
      <c r="H8422">
        <v>3.5</v>
      </c>
      <c r="I8422" t="s">
        <v>28430</v>
      </c>
      <c r="J8422">
        <v>3</v>
      </c>
      <c r="K8422" t="s">
        <v>28431</v>
      </c>
      <c r="L8422" t="s">
        <v>28432</v>
      </c>
    </row>
    <row r="8423" spans="1:23" x14ac:dyDescent="0.3">
      <c r="A8423" t="s">
        <v>28393</v>
      </c>
      <c r="B8423" t="s">
        <v>1756</v>
      </c>
      <c r="C8423" t="s">
        <v>14</v>
      </c>
      <c r="D8423">
        <v>39.948011800000003</v>
      </c>
      <c r="E8423">
        <v>-75.168024700000004</v>
      </c>
      <c r="F8423" t="s">
        <v>28394</v>
      </c>
      <c r="G8423">
        <v>209</v>
      </c>
      <c r="H8423">
        <v>3.5</v>
      </c>
      <c r="I8423" t="s">
        <v>28433</v>
      </c>
      <c r="J8423">
        <v>4</v>
      </c>
      <c r="K8423" t="s">
        <v>28434</v>
      </c>
      <c r="L8423" t="s">
        <v>28435</v>
      </c>
    </row>
    <row r="8424" spans="1:23" x14ac:dyDescent="0.3">
      <c r="A8424" t="s">
        <v>28436</v>
      </c>
      <c r="B8424" t="s">
        <v>13955</v>
      </c>
      <c r="C8424" t="s">
        <v>14</v>
      </c>
      <c r="D8424">
        <v>39.9620061691</v>
      </c>
      <c r="E8424">
        <v>-75.140949559500001</v>
      </c>
      <c r="F8424" t="s">
        <v>28437</v>
      </c>
      <c r="G8424">
        <v>209</v>
      </c>
      <c r="H8424">
        <v>4.5</v>
      </c>
      <c r="I8424" t="s">
        <v>28438</v>
      </c>
      <c r="J8424">
        <v>5</v>
      </c>
      <c r="K8424" t="s">
        <v>28439</v>
      </c>
      <c r="L8424" t="s">
        <v>3248</v>
      </c>
    </row>
    <row r="8425" spans="1:23" x14ac:dyDescent="0.3">
      <c r="A8425" t="s">
        <v>28436</v>
      </c>
      <c r="B8425" t="s">
        <v>13955</v>
      </c>
      <c r="C8425" t="s">
        <v>14</v>
      </c>
      <c r="D8425">
        <v>39.9620061691</v>
      </c>
      <c r="E8425">
        <v>-75.140949559500001</v>
      </c>
      <c r="F8425" t="s">
        <v>28437</v>
      </c>
      <c r="G8425">
        <v>209</v>
      </c>
      <c r="H8425">
        <v>4.5</v>
      </c>
      <c r="I8425" t="s">
        <v>28440</v>
      </c>
      <c r="J8425">
        <v>2</v>
      </c>
      <c r="K8425" t="s">
        <v>28441</v>
      </c>
      <c r="L8425" t="s">
        <v>8157</v>
      </c>
    </row>
    <row r="8426" spans="1:23" x14ac:dyDescent="0.3">
      <c r="A8426" t="s">
        <v>28436</v>
      </c>
      <c r="B8426" t="s">
        <v>13955</v>
      </c>
      <c r="C8426" t="s">
        <v>14</v>
      </c>
      <c r="D8426">
        <v>39.9620061691</v>
      </c>
      <c r="E8426">
        <v>-75.140949559500001</v>
      </c>
      <c r="F8426" t="s">
        <v>28437</v>
      </c>
      <c r="G8426">
        <v>209</v>
      </c>
      <c r="H8426">
        <v>4.5</v>
      </c>
      <c r="I8426" t="s">
        <v>28442</v>
      </c>
      <c r="J8426">
        <v>4</v>
      </c>
      <c r="K8426" t="s">
        <v>28443</v>
      </c>
      <c r="L8426" t="s">
        <v>28444</v>
      </c>
      <c r="M8426" t="s">
        <v>28445</v>
      </c>
      <c r="N8426" t="s">
        <v>28446</v>
      </c>
    </row>
    <row r="8427" spans="1:23" x14ac:dyDescent="0.3">
      <c r="A8427" t="s">
        <v>28436</v>
      </c>
      <c r="B8427" t="s">
        <v>13955</v>
      </c>
      <c r="C8427" t="s">
        <v>14</v>
      </c>
      <c r="D8427">
        <v>39.9620061691</v>
      </c>
      <c r="E8427">
        <v>-75.140949559500001</v>
      </c>
      <c r="F8427" t="s">
        <v>28437</v>
      </c>
      <c r="G8427">
        <v>209</v>
      </c>
      <c r="H8427">
        <v>4.5</v>
      </c>
      <c r="I8427" t="s">
        <v>28447</v>
      </c>
      <c r="J8427">
        <v>5</v>
      </c>
      <c r="K8427" t="s">
        <v>28448</v>
      </c>
      <c r="L8427" t="s">
        <v>28449</v>
      </c>
      <c r="M8427" t="s">
        <v>28450</v>
      </c>
      <c r="N8427" t="s">
        <v>28451</v>
      </c>
      <c r="O8427" t="s">
        <v>28452</v>
      </c>
      <c r="P8427" t="s">
        <v>28453</v>
      </c>
      <c r="Q8427" t="s">
        <v>28454</v>
      </c>
      <c r="R8427" t="s">
        <v>28455</v>
      </c>
      <c r="S8427" t="s">
        <v>28456</v>
      </c>
      <c r="T8427" t="s">
        <v>28457</v>
      </c>
      <c r="U8427" t="s">
        <v>28458</v>
      </c>
      <c r="V8427" t="s">
        <v>28459</v>
      </c>
      <c r="W8427" t="s">
        <v>19904</v>
      </c>
    </row>
    <row r="8428" spans="1:23" x14ac:dyDescent="0.3">
      <c r="A8428" t="s">
        <v>28436</v>
      </c>
      <c r="B8428" t="s">
        <v>13955</v>
      </c>
      <c r="C8428" t="s">
        <v>14</v>
      </c>
      <c r="D8428">
        <v>39.9620061691</v>
      </c>
      <c r="E8428">
        <v>-75.140949559500001</v>
      </c>
      <c r="F8428" t="s">
        <v>28437</v>
      </c>
      <c r="G8428">
        <v>209</v>
      </c>
      <c r="H8428">
        <v>4.5</v>
      </c>
      <c r="I8428" t="s">
        <v>28460</v>
      </c>
      <c r="J8428">
        <v>5</v>
      </c>
      <c r="L8428" t="s">
        <v>28461</v>
      </c>
    </row>
    <row r="8429" spans="1:23" x14ac:dyDescent="0.3">
      <c r="A8429" t="s">
        <v>28436</v>
      </c>
      <c r="B8429" t="s">
        <v>13955</v>
      </c>
      <c r="C8429" t="s">
        <v>14</v>
      </c>
      <c r="D8429">
        <v>39.9620061691</v>
      </c>
      <c r="E8429">
        <v>-75.140949559500001</v>
      </c>
      <c r="F8429" t="s">
        <v>28437</v>
      </c>
      <c r="G8429">
        <v>209</v>
      </c>
      <c r="H8429">
        <v>4.5</v>
      </c>
      <c r="I8429" t="s">
        <v>28462</v>
      </c>
      <c r="J8429">
        <v>5</v>
      </c>
      <c r="K8429" t="s">
        <v>28463</v>
      </c>
      <c r="L8429" t="s">
        <v>28464</v>
      </c>
      <c r="M8429" t="s">
        <v>410</v>
      </c>
    </row>
    <row r="8430" spans="1:23" x14ac:dyDescent="0.3">
      <c r="A8430" t="s">
        <v>28436</v>
      </c>
      <c r="B8430" t="s">
        <v>13955</v>
      </c>
      <c r="C8430" t="s">
        <v>14</v>
      </c>
      <c r="D8430">
        <v>39.9620061691</v>
      </c>
      <c r="E8430">
        <v>-75.140949559500001</v>
      </c>
      <c r="F8430" t="s">
        <v>28437</v>
      </c>
      <c r="G8430">
        <v>209</v>
      </c>
      <c r="H8430">
        <v>4.5</v>
      </c>
      <c r="I8430" t="s">
        <v>28465</v>
      </c>
      <c r="J8430">
        <v>5</v>
      </c>
      <c r="K8430" t="s">
        <v>28466</v>
      </c>
      <c r="L8430" t="s">
        <v>28467</v>
      </c>
      <c r="M8430" t="s">
        <v>28468</v>
      </c>
      <c r="N8430" t="s">
        <v>28469</v>
      </c>
      <c r="O8430" t="s">
        <v>28470</v>
      </c>
      <c r="P8430" t="s">
        <v>28471</v>
      </c>
      <c r="Q8430" t="s">
        <v>28472</v>
      </c>
    </row>
    <row r="8431" spans="1:23" x14ac:dyDescent="0.3">
      <c r="A8431" t="s">
        <v>28436</v>
      </c>
      <c r="B8431" t="s">
        <v>13955</v>
      </c>
      <c r="C8431" t="s">
        <v>14</v>
      </c>
      <c r="D8431">
        <v>39.9620061691</v>
      </c>
      <c r="E8431">
        <v>-75.140949559500001</v>
      </c>
      <c r="F8431" t="s">
        <v>28437</v>
      </c>
      <c r="G8431">
        <v>209</v>
      </c>
      <c r="H8431">
        <v>4.5</v>
      </c>
      <c r="I8431" t="s">
        <v>28473</v>
      </c>
      <c r="J8431">
        <v>5</v>
      </c>
      <c r="K8431" t="s">
        <v>28474</v>
      </c>
      <c r="L8431" t="s">
        <v>25320</v>
      </c>
    </row>
    <row r="8432" spans="1:23" x14ac:dyDescent="0.3">
      <c r="A8432" t="s">
        <v>28436</v>
      </c>
      <c r="B8432" t="s">
        <v>13955</v>
      </c>
      <c r="C8432" t="s">
        <v>14</v>
      </c>
      <c r="D8432">
        <v>39.9620061691</v>
      </c>
      <c r="E8432">
        <v>-75.140949559500001</v>
      </c>
      <c r="F8432" t="s">
        <v>28437</v>
      </c>
      <c r="G8432">
        <v>209</v>
      </c>
      <c r="H8432">
        <v>4.5</v>
      </c>
      <c r="I8432" t="s">
        <v>28475</v>
      </c>
      <c r="J8432">
        <v>5</v>
      </c>
      <c r="K8432" t="s">
        <v>28476</v>
      </c>
      <c r="L8432" t="s">
        <v>28477</v>
      </c>
    </row>
    <row r="8433" spans="1:20" x14ac:dyDescent="0.3">
      <c r="A8433" t="s">
        <v>28436</v>
      </c>
      <c r="B8433" t="s">
        <v>13955</v>
      </c>
      <c r="C8433" t="s">
        <v>14</v>
      </c>
      <c r="D8433">
        <v>39.9620061691</v>
      </c>
      <c r="E8433">
        <v>-75.140949559500001</v>
      </c>
      <c r="F8433" t="s">
        <v>28437</v>
      </c>
      <c r="G8433">
        <v>209</v>
      </c>
      <c r="H8433">
        <v>4.5</v>
      </c>
      <c r="I8433" t="s">
        <v>28478</v>
      </c>
      <c r="J8433">
        <v>5</v>
      </c>
      <c r="L8433" t="s">
        <v>28479</v>
      </c>
    </row>
    <row r="8434" spans="1:20" x14ac:dyDescent="0.3">
      <c r="A8434" t="s">
        <v>28480</v>
      </c>
      <c r="B8434" t="s">
        <v>27165</v>
      </c>
      <c r="C8434" t="s">
        <v>14</v>
      </c>
      <c r="D8434">
        <v>39.914020399999998</v>
      </c>
      <c r="E8434">
        <v>-75.152983899999995</v>
      </c>
      <c r="F8434" t="s">
        <v>28481</v>
      </c>
      <c r="G8434">
        <v>209</v>
      </c>
      <c r="H8434">
        <v>3.5</v>
      </c>
      <c r="I8434" t="s">
        <v>28482</v>
      </c>
      <c r="J8434">
        <v>5</v>
      </c>
      <c r="K8434" t="s">
        <v>28483</v>
      </c>
      <c r="L8434" t="s">
        <v>28484</v>
      </c>
    </row>
    <row r="8435" spans="1:20" x14ac:dyDescent="0.3">
      <c r="A8435" t="s">
        <v>28480</v>
      </c>
      <c r="B8435" t="s">
        <v>27165</v>
      </c>
      <c r="C8435" t="s">
        <v>14</v>
      </c>
      <c r="D8435">
        <v>39.914020399999998</v>
      </c>
      <c r="E8435">
        <v>-75.152983899999995</v>
      </c>
      <c r="F8435" t="s">
        <v>28481</v>
      </c>
      <c r="G8435">
        <v>209</v>
      </c>
      <c r="H8435">
        <v>3.5</v>
      </c>
      <c r="I8435" t="s">
        <v>28485</v>
      </c>
      <c r="J8435">
        <v>3</v>
      </c>
      <c r="K8435" t="s">
        <v>28486</v>
      </c>
      <c r="L8435" t="s">
        <v>28487</v>
      </c>
      <c r="M8435" t="s">
        <v>28488</v>
      </c>
      <c r="N8435" t="s">
        <v>28489</v>
      </c>
      <c r="O8435" t="s">
        <v>28490</v>
      </c>
      <c r="P8435" t="s">
        <v>28491</v>
      </c>
      <c r="Q8435" t="s">
        <v>28492</v>
      </c>
      <c r="R8435" t="s">
        <v>28493</v>
      </c>
      <c r="S8435" t="s">
        <v>28494</v>
      </c>
      <c r="T8435" t="s">
        <v>10958</v>
      </c>
    </row>
    <row r="8436" spans="1:20" x14ac:dyDescent="0.3">
      <c r="A8436" t="s">
        <v>28480</v>
      </c>
      <c r="B8436" t="s">
        <v>27165</v>
      </c>
      <c r="C8436" t="s">
        <v>14</v>
      </c>
      <c r="D8436">
        <v>39.914020399999998</v>
      </c>
      <c r="E8436">
        <v>-75.152983899999995</v>
      </c>
      <c r="F8436" t="s">
        <v>28481</v>
      </c>
      <c r="G8436">
        <v>209</v>
      </c>
      <c r="H8436">
        <v>3.5</v>
      </c>
      <c r="I8436" t="s">
        <v>28495</v>
      </c>
      <c r="J8436">
        <v>2</v>
      </c>
      <c r="K8436" t="s">
        <v>28496</v>
      </c>
      <c r="L8436" t="s">
        <v>28497</v>
      </c>
    </row>
    <row r="8437" spans="1:20" x14ac:dyDescent="0.3">
      <c r="A8437" t="s">
        <v>28480</v>
      </c>
      <c r="B8437" t="s">
        <v>27165</v>
      </c>
      <c r="C8437" t="s">
        <v>14</v>
      </c>
      <c r="D8437">
        <v>39.914020399999998</v>
      </c>
      <c r="E8437">
        <v>-75.152983899999995</v>
      </c>
      <c r="F8437" t="s">
        <v>28481</v>
      </c>
      <c r="G8437">
        <v>209</v>
      </c>
      <c r="H8437">
        <v>3.5</v>
      </c>
      <c r="I8437" t="s">
        <v>28498</v>
      </c>
      <c r="J8437">
        <v>5</v>
      </c>
      <c r="K8437" t="s">
        <v>28499</v>
      </c>
      <c r="L8437" t="s">
        <v>28332</v>
      </c>
    </row>
    <row r="8438" spans="1:20" x14ac:dyDescent="0.3">
      <c r="A8438" t="s">
        <v>28480</v>
      </c>
      <c r="B8438" t="s">
        <v>27165</v>
      </c>
      <c r="C8438" t="s">
        <v>14</v>
      </c>
      <c r="D8438">
        <v>39.914020399999998</v>
      </c>
      <c r="E8438">
        <v>-75.152983899999995</v>
      </c>
      <c r="F8438" t="s">
        <v>28481</v>
      </c>
      <c r="G8438">
        <v>209</v>
      </c>
      <c r="H8438">
        <v>3.5</v>
      </c>
      <c r="I8438" t="s">
        <v>28500</v>
      </c>
      <c r="J8438">
        <v>5</v>
      </c>
      <c r="K8438" t="s">
        <v>28501</v>
      </c>
      <c r="L8438" t="s">
        <v>28502</v>
      </c>
    </row>
    <row r="8439" spans="1:20" x14ac:dyDescent="0.3">
      <c r="A8439" t="s">
        <v>28480</v>
      </c>
      <c r="B8439" t="s">
        <v>27165</v>
      </c>
      <c r="C8439" t="s">
        <v>14</v>
      </c>
      <c r="D8439">
        <v>39.914020399999998</v>
      </c>
      <c r="E8439">
        <v>-75.152983899999995</v>
      </c>
      <c r="F8439" t="s">
        <v>28481</v>
      </c>
      <c r="G8439">
        <v>209</v>
      </c>
      <c r="H8439">
        <v>3.5</v>
      </c>
      <c r="I8439" t="s">
        <v>28503</v>
      </c>
      <c r="J8439">
        <v>3</v>
      </c>
      <c r="K8439" t="s">
        <v>28504</v>
      </c>
      <c r="L8439" t="s">
        <v>28505</v>
      </c>
    </row>
    <row r="8440" spans="1:20" x14ac:dyDescent="0.3">
      <c r="A8440" t="s">
        <v>28480</v>
      </c>
      <c r="B8440" t="s">
        <v>27165</v>
      </c>
      <c r="C8440" t="s">
        <v>14</v>
      </c>
      <c r="D8440">
        <v>39.914020399999998</v>
      </c>
      <c r="E8440">
        <v>-75.152983899999995</v>
      </c>
      <c r="F8440" t="s">
        <v>28481</v>
      </c>
      <c r="G8440">
        <v>209</v>
      </c>
      <c r="H8440">
        <v>3.5</v>
      </c>
      <c r="I8440" t="s">
        <v>28506</v>
      </c>
      <c r="J8440">
        <v>4</v>
      </c>
      <c r="K8440" t="s">
        <v>28507</v>
      </c>
      <c r="L8440" t="s">
        <v>3097</v>
      </c>
    </row>
    <row r="8441" spans="1:20" x14ac:dyDescent="0.3">
      <c r="A8441" t="s">
        <v>28480</v>
      </c>
      <c r="B8441" t="s">
        <v>27165</v>
      </c>
      <c r="C8441" t="s">
        <v>14</v>
      </c>
      <c r="D8441">
        <v>39.914020399999998</v>
      </c>
      <c r="E8441">
        <v>-75.152983899999995</v>
      </c>
      <c r="F8441" t="s">
        <v>28481</v>
      </c>
      <c r="G8441">
        <v>209</v>
      </c>
      <c r="H8441">
        <v>3.5</v>
      </c>
      <c r="I8441" t="s">
        <v>28508</v>
      </c>
      <c r="J8441">
        <v>3</v>
      </c>
      <c r="K8441" t="s">
        <v>28509</v>
      </c>
      <c r="L8441" t="s">
        <v>28510</v>
      </c>
      <c r="M8441" t="s">
        <v>28511</v>
      </c>
      <c r="N8441" t="s">
        <v>12218</v>
      </c>
      <c r="O8441" t="s">
        <v>28512</v>
      </c>
      <c r="P8441" t="s">
        <v>28513</v>
      </c>
      <c r="Q8441" t="s">
        <v>28514</v>
      </c>
      <c r="R8441" t="s">
        <v>28515</v>
      </c>
      <c r="S8441" t="s">
        <v>4953</v>
      </c>
    </row>
    <row r="8442" spans="1:20" x14ac:dyDescent="0.3">
      <c r="A8442" t="s">
        <v>28480</v>
      </c>
      <c r="B8442" t="s">
        <v>27165</v>
      </c>
      <c r="C8442" t="s">
        <v>14</v>
      </c>
      <c r="D8442">
        <v>39.914020399999998</v>
      </c>
      <c r="E8442">
        <v>-75.152983899999995</v>
      </c>
      <c r="F8442" t="s">
        <v>28481</v>
      </c>
      <c r="G8442">
        <v>209</v>
      </c>
      <c r="H8442">
        <v>3.5</v>
      </c>
      <c r="I8442" t="s">
        <v>28516</v>
      </c>
      <c r="J8442">
        <v>2</v>
      </c>
      <c r="K8442" t="s">
        <v>28517</v>
      </c>
      <c r="L8442" t="s">
        <v>28518</v>
      </c>
    </row>
    <row r="8443" spans="1:20" x14ac:dyDescent="0.3">
      <c r="A8443" t="s">
        <v>28480</v>
      </c>
      <c r="B8443" t="s">
        <v>27165</v>
      </c>
      <c r="C8443" t="s">
        <v>14</v>
      </c>
      <c r="D8443">
        <v>39.914020399999998</v>
      </c>
      <c r="E8443">
        <v>-75.152983899999995</v>
      </c>
      <c r="F8443" t="s">
        <v>28481</v>
      </c>
      <c r="G8443">
        <v>209</v>
      </c>
      <c r="H8443">
        <v>3.5</v>
      </c>
      <c r="I8443" t="s">
        <v>28519</v>
      </c>
      <c r="J8443">
        <v>3</v>
      </c>
      <c r="K8443" t="s">
        <v>28520</v>
      </c>
      <c r="L8443" t="s">
        <v>28521</v>
      </c>
    </row>
    <row r="8444" spans="1:20" x14ac:dyDescent="0.3">
      <c r="A8444" t="s">
        <v>28522</v>
      </c>
      <c r="B8444" t="s">
        <v>28523</v>
      </c>
      <c r="C8444" t="s">
        <v>14</v>
      </c>
      <c r="D8444">
        <v>40.086599105099999</v>
      </c>
      <c r="E8444">
        <v>-75.037948900000004</v>
      </c>
      <c r="F8444" t="s">
        <v>28524</v>
      </c>
      <c r="G8444">
        <v>209</v>
      </c>
      <c r="H8444">
        <v>4</v>
      </c>
      <c r="I8444" t="s">
        <v>28525</v>
      </c>
      <c r="J8444">
        <v>3</v>
      </c>
      <c r="K8444" t="s">
        <v>28526</v>
      </c>
      <c r="L8444" t="s">
        <v>11823</v>
      </c>
    </row>
    <row r="8445" spans="1:20" x14ac:dyDescent="0.3">
      <c r="A8445" t="s">
        <v>28522</v>
      </c>
      <c r="B8445" t="s">
        <v>28523</v>
      </c>
      <c r="C8445" t="s">
        <v>14</v>
      </c>
      <c r="D8445">
        <v>40.086599105099999</v>
      </c>
      <c r="E8445">
        <v>-75.037948900000004</v>
      </c>
      <c r="F8445" t="s">
        <v>28524</v>
      </c>
      <c r="G8445">
        <v>209</v>
      </c>
      <c r="H8445">
        <v>4</v>
      </c>
      <c r="I8445" t="s">
        <v>28527</v>
      </c>
      <c r="J8445">
        <v>5</v>
      </c>
      <c r="K8445" t="s">
        <v>28528</v>
      </c>
      <c r="L8445" t="s">
        <v>28529</v>
      </c>
    </row>
    <row r="8446" spans="1:20" x14ac:dyDescent="0.3">
      <c r="A8446" t="s">
        <v>28522</v>
      </c>
      <c r="B8446" t="s">
        <v>28523</v>
      </c>
      <c r="C8446" t="s">
        <v>14</v>
      </c>
      <c r="D8446">
        <v>40.086599105099999</v>
      </c>
      <c r="E8446">
        <v>-75.037948900000004</v>
      </c>
      <c r="F8446" t="s">
        <v>28524</v>
      </c>
      <c r="G8446">
        <v>209</v>
      </c>
      <c r="H8446">
        <v>4</v>
      </c>
      <c r="I8446" t="s">
        <v>28530</v>
      </c>
      <c r="J8446">
        <v>5</v>
      </c>
      <c r="K8446" t="s">
        <v>28531</v>
      </c>
      <c r="L8446" t="s">
        <v>28532</v>
      </c>
    </row>
    <row r="8447" spans="1:20" x14ac:dyDescent="0.3">
      <c r="A8447" t="s">
        <v>28522</v>
      </c>
      <c r="B8447" t="s">
        <v>28523</v>
      </c>
      <c r="C8447" t="s">
        <v>14</v>
      </c>
      <c r="D8447">
        <v>40.086599105099999</v>
      </c>
      <c r="E8447">
        <v>-75.037948900000004</v>
      </c>
      <c r="F8447" t="s">
        <v>28524</v>
      </c>
      <c r="G8447">
        <v>209</v>
      </c>
      <c r="H8447">
        <v>4</v>
      </c>
      <c r="I8447" t="s">
        <v>28533</v>
      </c>
      <c r="J8447">
        <v>3</v>
      </c>
      <c r="L8447" t="s">
        <v>28534</v>
      </c>
    </row>
    <row r="8448" spans="1:20" x14ac:dyDescent="0.3">
      <c r="A8448" t="s">
        <v>28522</v>
      </c>
      <c r="B8448" t="s">
        <v>28523</v>
      </c>
      <c r="C8448" t="s">
        <v>14</v>
      </c>
      <c r="D8448">
        <v>40.086599105099999</v>
      </c>
      <c r="E8448">
        <v>-75.037948900000004</v>
      </c>
      <c r="F8448" t="s">
        <v>28524</v>
      </c>
      <c r="G8448">
        <v>209</v>
      </c>
      <c r="H8448">
        <v>4</v>
      </c>
      <c r="I8448" t="s">
        <v>28535</v>
      </c>
      <c r="J8448">
        <v>1</v>
      </c>
      <c r="K8448" t="s">
        <v>28536</v>
      </c>
      <c r="L8448" t="s">
        <v>28537</v>
      </c>
    </row>
    <row r="8449" spans="1:14" x14ac:dyDescent="0.3">
      <c r="A8449" t="s">
        <v>28522</v>
      </c>
      <c r="B8449" t="s">
        <v>28523</v>
      </c>
      <c r="C8449" t="s">
        <v>14</v>
      </c>
      <c r="D8449">
        <v>40.086599105099999</v>
      </c>
      <c r="E8449">
        <v>-75.037948900000004</v>
      </c>
      <c r="F8449" t="s">
        <v>28524</v>
      </c>
      <c r="G8449">
        <v>209</v>
      </c>
      <c r="H8449">
        <v>4</v>
      </c>
      <c r="I8449" t="s">
        <v>28538</v>
      </c>
      <c r="J8449">
        <v>5</v>
      </c>
      <c r="K8449" t="s">
        <v>28539</v>
      </c>
      <c r="L8449" t="s">
        <v>28540</v>
      </c>
    </row>
    <row r="8450" spans="1:14" x14ac:dyDescent="0.3">
      <c r="A8450" t="s">
        <v>28522</v>
      </c>
      <c r="B8450" t="s">
        <v>28523</v>
      </c>
      <c r="C8450" t="s">
        <v>14</v>
      </c>
      <c r="D8450">
        <v>40.086599105099999</v>
      </c>
      <c r="E8450">
        <v>-75.037948900000004</v>
      </c>
      <c r="F8450" t="s">
        <v>28524</v>
      </c>
      <c r="G8450">
        <v>209</v>
      </c>
      <c r="H8450">
        <v>4</v>
      </c>
      <c r="I8450" t="s">
        <v>28541</v>
      </c>
      <c r="J8450">
        <v>5</v>
      </c>
      <c r="L8450" t="s">
        <v>28542</v>
      </c>
    </row>
    <row r="8451" spans="1:14" x14ac:dyDescent="0.3">
      <c r="A8451" t="s">
        <v>28522</v>
      </c>
      <c r="B8451" t="s">
        <v>28523</v>
      </c>
      <c r="C8451" t="s">
        <v>14</v>
      </c>
      <c r="D8451">
        <v>40.086599105099999</v>
      </c>
      <c r="E8451">
        <v>-75.037948900000004</v>
      </c>
      <c r="F8451" t="s">
        <v>28524</v>
      </c>
      <c r="G8451">
        <v>209</v>
      </c>
      <c r="H8451">
        <v>4</v>
      </c>
      <c r="I8451" t="s">
        <v>28543</v>
      </c>
      <c r="J8451">
        <v>4</v>
      </c>
      <c r="K8451" t="s">
        <v>28544</v>
      </c>
      <c r="L8451" t="s">
        <v>28545</v>
      </c>
    </row>
    <row r="8452" spans="1:14" x14ac:dyDescent="0.3">
      <c r="A8452" t="s">
        <v>28522</v>
      </c>
      <c r="B8452" t="s">
        <v>28523</v>
      </c>
      <c r="C8452" t="s">
        <v>14</v>
      </c>
      <c r="D8452">
        <v>40.086599105099999</v>
      </c>
      <c r="E8452">
        <v>-75.037948900000004</v>
      </c>
      <c r="F8452" t="s">
        <v>28524</v>
      </c>
      <c r="G8452">
        <v>209</v>
      </c>
      <c r="H8452">
        <v>4</v>
      </c>
      <c r="I8452" t="s">
        <v>28546</v>
      </c>
      <c r="J8452">
        <v>5</v>
      </c>
      <c r="K8452" t="s">
        <v>28547</v>
      </c>
      <c r="L8452" t="s">
        <v>28548</v>
      </c>
    </row>
    <row r="8453" spans="1:14" x14ac:dyDescent="0.3">
      <c r="A8453" t="s">
        <v>28522</v>
      </c>
      <c r="B8453" t="s">
        <v>28523</v>
      </c>
      <c r="C8453" t="s">
        <v>14</v>
      </c>
      <c r="D8453">
        <v>40.086599105099999</v>
      </c>
      <c r="E8453">
        <v>-75.037948900000004</v>
      </c>
      <c r="F8453" t="s">
        <v>28524</v>
      </c>
      <c r="G8453">
        <v>209</v>
      </c>
      <c r="H8453">
        <v>4</v>
      </c>
      <c r="I8453" t="s">
        <v>28549</v>
      </c>
      <c r="J8453">
        <v>5</v>
      </c>
      <c r="K8453" t="s">
        <v>28550</v>
      </c>
      <c r="L8453" t="s">
        <v>28542</v>
      </c>
    </row>
    <row r="8454" spans="1:14" x14ac:dyDescent="0.3">
      <c r="A8454" t="s">
        <v>28551</v>
      </c>
      <c r="B8454" t="s">
        <v>28552</v>
      </c>
      <c r="C8454" t="s">
        <v>14</v>
      </c>
      <c r="D8454">
        <v>39.932324899999998</v>
      </c>
      <c r="E8454">
        <v>-75.163989099999995</v>
      </c>
      <c r="F8454" t="s">
        <v>28553</v>
      </c>
      <c r="G8454">
        <v>209</v>
      </c>
      <c r="H8454">
        <v>4</v>
      </c>
      <c r="I8454" t="s">
        <v>28554</v>
      </c>
      <c r="J8454">
        <v>5</v>
      </c>
      <c r="K8454" t="s">
        <v>28555</v>
      </c>
      <c r="L8454" t="s">
        <v>28556</v>
      </c>
    </row>
    <row r="8455" spans="1:14" x14ac:dyDescent="0.3">
      <c r="A8455" t="s">
        <v>28551</v>
      </c>
      <c r="B8455" t="s">
        <v>28552</v>
      </c>
      <c r="C8455" t="s">
        <v>14</v>
      </c>
      <c r="D8455">
        <v>39.932324899999998</v>
      </c>
      <c r="E8455">
        <v>-75.163989099999995</v>
      </c>
      <c r="F8455" t="s">
        <v>28553</v>
      </c>
      <c r="G8455">
        <v>209</v>
      </c>
      <c r="H8455">
        <v>4</v>
      </c>
      <c r="I8455" t="s">
        <v>28557</v>
      </c>
      <c r="J8455">
        <v>5</v>
      </c>
      <c r="K8455" t="s">
        <v>28558</v>
      </c>
      <c r="L8455" t="s">
        <v>28559</v>
      </c>
    </row>
    <row r="8456" spans="1:14" x14ac:dyDescent="0.3">
      <c r="A8456" t="s">
        <v>28551</v>
      </c>
      <c r="B8456" t="s">
        <v>28552</v>
      </c>
      <c r="C8456" t="s">
        <v>14</v>
      </c>
      <c r="D8456">
        <v>39.932324899999998</v>
      </c>
      <c r="E8456">
        <v>-75.163989099999995</v>
      </c>
      <c r="F8456" t="s">
        <v>28553</v>
      </c>
      <c r="G8456">
        <v>209</v>
      </c>
      <c r="H8456">
        <v>4</v>
      </c>
      <c r="I8456" t="s">
        <v>28560</v>
      </c>
      <c r="J8456">
        <v>5</v>
      </c>
      <c r="K8456" t="s">
        <v>28561</v>
      </c>
      <c r="L8456" t="s">
        <v>28562</v>
      </c>
    </row>
    <row r="8457" spans="1:14" x14ac:dyDescent="0.3">
      <c r="A8457" t="s">
        <v>28551</v>
      </c>
      <c r="B8457" t="s">
        <v>28552</v>
      </c>
      <c r="C8457" t="s">
        <v>14</v>
      </c>
      <c r="D8457">
        <v>39.932324899999998</v>
      </c>
      <c r="E8457">
        <v>-75.163989099999995</v>
      </c>
      <c r="F8457" t="s">
        <v>28553</v>
      </c>
      <c r="G8457">
        <v>209</v>
      </c>
      <c r="H8457">
        <v>4</v>
      </c>
      <c r="I8457" t="s">
        <v>28563</v>
      </c>
      <c r="J8457">
        <v>5</v>
      </c>
      <c r="K8457" t="s">
        <v>28564</v>
      </c>
      <c r="L8457" t="s">
        <v>28565</v>
      </c>
    </row>
    <row r="8458" spans="1:14" x14ac:dyDescent="0.3">
      <c r="A8458" t="s">
        <v>28551</v>
      </c>
      <c r="B8458" t="s">
        <v>28552</v>
      </c>
      <c r="C8458" t="s">
        <v>14</v>
      </c>
      <c r="D8458">
        <v>39.932324899999998</v>
      </c>
      <c r="E8458">
        <v>-75.163989099999995</v>
      </c>
      <c r="F8458" t="s">
        <v>28553</v>
      </c>
      <c r="G8458">
        <v>209</v>
      </c>
      <c r="H8458">
        <v>4</v>
      </c>
      <c r="I8458" t="s">
        <v>28566</v>
      </c>
      <c r="J8458">
        <v>5</v>
      </c>
      <c r="K8458" t="s">
        <v>28567</v>
      </c>
      <c r="L8458" t="s">
        <v>28568</v>
      </c>
    </row>
    <row r="8459" spans="1:14" x14ac:dyDescent="0.3">
      <c r="A8459" t="s">
        <v>28551</v>
      </c>
      <c r="B8459" t="s">
        <v>28552</v>
      </c>
      <c r="C8459" t="s">
        <v>14</v>
      </c>
      <c r="D8459">
        <v>39.932324899999998</v>
      </c>
      <c r="E8459">
        <v>-75.163989099999995</v>
      </c>
      <c r="F8459" t="s">
        <v>28553</v>
      </c>
      <c r="G8459">
        <v>209</v>
      </c>
      <c r="H8459">
        <v>4</v>
      </c>
      <c r="I8459" t="s">
        <v>28569</v>
      </c>
      <c r="J8459">
        <v>5</v>
      </c>
      <c r="L8459" t="s">
        <v>28570</v>
      </c>
    </row>
    <row r="8460" spans="1:14" x14ac:dyDescent="0.3">
      <c r="A8460" t="s">
        <v>28551</v>
      </c>
      <c r="B8460" t="s">
        <v>28552</v>
      </c>
      <c r="C8460" t="s">
        <v>14</v>
      </c>
      <c r="D8460">
        <v>39.932324899999998</v>
      </c>
      <c r="E8460">
        <v>-75.163989099999995</v>
      </c>
      <c r="F8460" t="s">
        <v>28553</v>
      </c>
      <c r="G8460">
        <v>209</v>
      </c>
      <c r="H8460">
        <v>4</v>
      </c>
      <c r="I8460" t="s">
        <v>28571</v>
      </c>
      <c r="J8460">
        <v>5</v>
      </c>
      <c r="K8460" t="s">
        <v>28572</v>
      </c>
      <c r="L8460" t="s">
        <v>28573</v>
      </c>
    </row>
    <row r="8461" spans="1:14" x14ac:dyDescent="0.3">
      <c r="A8461" t="s">
        <v>28551</v>
      </c>
      <c r="B8461" t="s">
        <v>28552</v>
      </c>
      <c r="C8461" t="s">
        <v>14</v>
      </c>
      <c r="D8461">
        <v>39.932324899999998</v>
      </c>
      <c r="E8461">
        <v>-75.163989099999995</v>
      </c>
      <c r="F8461" t="s">
        <v>28553</v>
      </c>
      <c r="G8461">
        <v>209</v>
      </c>
      <c r="H8461">
        <v>4</v>
      </c>
      <c r="I8461" t="s">
        <v>28574</v>
      </c>
      <c r="J8461">
        <v>5</v>
      </c>
      <c r="K8461" t="s">
        <v>28575</v>
      </c>
      <c r="L8461" t="s">
        <v>28576</v>
      </c>
      <c r="M8461" t="s">
        <v>28577</v>
      </c>
    </row>
    <row r="8462" spans="1:14" x14ac:dyDescent="0.3">
      <c r="A8462" t="s">
        <v>28551</v>
      </c>
      <c r="B8462" t="s">
        <v>28552</v>
      </c>
      <c r="C8462" t="s">
        <v>14</v>
      </c>
      <c r="D8462">
        <v>39.932324899999998</v>
      </c>
      <c r="E8462">
        <v>-75.163989099999995</v>
      </c>
      <c r="F8462" t="s">
        <v>28553</v>
      </c>
      <c r="G8462">
        <v>209</v>
      </c>
      <c r="H8462">
        <v>4</v>
      </c>
      <c r="I8462" t="s">
        <v>28578</v>
      </c>
      <c r="J8462">
        <v>4</v>
      </c>
      <c r="K8462" t="s">
        <v>28579</v>
      </c>
      <c r="L8462" t="s">
        <v>28580</v>
      </c>
      <c r="M8462" t="s">
        <v>28581</v>
      </c>
      <c r="N8462" t="s">
        <v>28582</v>
      </c>
    </row>
    <row r="8463" spans="1:14" x14ac:dyDescent="0.3">
      <c r="A8463" t="s">
        <v>28551</v>
      </c>
      <c r="B8463" t="s">
        <v>28552</v>
      </c>
      <c r="C8463" t="s">
        <v>14</v>
      </c>
      <c r="D8463">
        <v>39.932324899999998</v>
      </c>
      <c r="E8463">
        <v>-75.163989099999995</v>
      </c>
      <c r="F8463" t="s">
        <v>28553</v>
      </c>
      <c r="G8463">
        <v>209</v>
      </c>
      <c r="H8463">
        <v>4</v>
      </c>
      <c r="I8463" t="s">
        <v>28583</v>
      </c>
      <c r="J8463">
        <v>5</v>
      </c>
      <c r="L8463" t="s">
        <v>27378</v>
      </c>
    </row>
    <row r="8464" spans="1:14" x14ac:dyDescent="0.3">
      <c r="A8464" t="s">
        <v>28584</v>
      </c>
      <c r="B8464" t="s">
        <v>28585</v>
      </c>
      <c r="C8464" t="s">
        <v>14</v>
      </c>
      <c r="D8464">
        <v>39.9386072</v>
      </c>
      <c r="E8464">
        <v>-75.152655499999995</v>
      </c>
      <c r="F8464" t="s">
        <v>28586</v>
      </c>
      <c r="G8464">
        <v>209</v>
      </c>
      <c r="H8464">
        <v>4</v>
      </c>
      <c r="I8464" t="s">
        <v>28587</v>
      </c>
      <c r="J8464">
        <v>4</v>
      </c>
      <c r="K8464" t="s">
        <v>28588</v>
      </c>
      <c r="L8464" t="s">
        <v>28589</v>
      </c>
    </row>
    <row r="8465" spans="1:12" x14ac:dyDescent="0.3">
      <c r="A8465" t="s">
        <v>28584</v>
      </c>
      <c r="B8465" t="s">
        <v>28585</v>
      </c>
      <c r="C8465" t="s">
        <v>14</v>
      </c>
      <c r="D8465">
        <v>39.9386072</v>
      </c>
      <c r="E8465">
        <v>-75.152655499999995</v>
      </c>
      <c r="F8465" t="s">
        <v>28586</v>
      </c>
      <c r="G8465">
        <v>209</v>
      </c>
      <c r="H8465">
        <v>4</v>
      </c>
      <c r="I8465" t="e">
        <f>-AbW9IxxAmKtKFV3LcydlA</f>
        <v>#NAME?</v>
      </c>
      <c r="J8465">
        <v>4</v>
      </c>
      <c r="K8465" t="s">
        <v>28590</v>
      </c>
      <c r="L8465" t="s">
        <v>11887</v>
      </c>
    </row>
    <row r="8466" spans="1:12" x14ac:dyDescent="0.3">
      <c r="A8466" t="s">
        <v>28584</v>
      </c>
      <c r="B8466" t="s">
        <v>28585</v>
      </c>
      <c r="C8466" t="s">
        <v>14</v>
      </c>
      <c r="D8466">
        <v>39.9386072</v>
      </c>
      <c r="E8466">
        <v>-75.152655499999995</v>
      </c>
      <c r="F8466" t="s">
        <v>28586</v>
      </c>
      <c r="G8466">
        <v>209</v>
      </c>
      <c r="H8466">
        <v>4</v>
      </c>
      <c r="I8466" t="s">
        <v>28591</v>
      </c>
      <c r="J8466">
        <v>4</v>
      </c>
      <c r="K8466" t="s">
        <v>28592</v>
      </c>
      <c r="L8466" t="s">
        <v>1447</v>
      </c>
    </row>
    <row r="8467" spans="1:12" x14ac:dyDescent="0.3">
      <c r="A8467" t="s">
        <v>28584</v>
      </c>
      <c r="B8467" t="s">
        <v>28585</v>
      </c>
      <c r="C8467" t="s">
        <v>14</v>
      </c>
      <c r="D8467">
        <v>39.9386072</v>
      </c>
      <c r="E8467">
        <v>-75.152655499999995</v>
      </c>
      <c r="F8467" t="s">
        <v>28586</v>
      </c>
      <c r="G8467">
        <v>209</v>
      </c>
      <c r="H8467">
        <v>4</v>
      </c>
      <c r="I8467" t="s">
        <v>28593</v>
      </c>
      <c r="J8467">
        <v>5</v>
      </c>
      <c r="K8467" t="s">
        <v>28594</v>
      </c>
      <c r="L8467" t="s">
        <v>28595</v>
      </c>
    </row>
    <row r="8468" spans="1:12" x14ac:dyDescent="0.3">
      <c r="A8468" t="s">
        <v>28584</v>
      </c>
      <c r="B8468" t="s">
        <v>28585</v>
      </c>
      <c r="C8468" t="s">
        <v>14</v>
      </c>
      <c r="D8468">
        <v>39.9386072</v>
      </c>
      <c r="E8468">
        <v>-75.152655499999995</v>
      </c>
      <c r="F8468" t="s">
        <v>28586</v>
      </c>
      <c r="G8468">
        <v>209</v>
      </c>
      <c r="H8468">
        <v>4</v>
      </c>
      <c r="I8468" t="s">
        <v>28596</v>
      </c>
      <c r="J8468">
        <v>3</v>
      </c>
      <c r="K8468" t="s">
        <v>28597</v>
      </c>
      <c r="L8468" t="s">
        <v>12536</v>
      </c>
    </row>
    <row r="8469" spans="1:12" x14ac:dyDescent="0.3">
      <c r="A8469" t="s">
        <v>28584</v>
      </c>
      <c r="B8469" t="s">
        <v>28585</v>
      </c>
      <c r="C8469" t="s">
        <v>14</v>
      </c>
      <c r="D8469">
        <v>39.9386072</v>
      </c>
      <c r="E8469">
        <v>-75.152655499999995</v>
      </c>
      <c r="F8469" t="s">
        <v>28586</v>
      </c>
      <c r="G8469">
        <v>209</v>
      </c>
      <c r="H8469">
        <v>4</v>
      </c>
      <c r="I8469" t="s">
        <v>28598</v>
      </c>
      <c r="J8469">
        <v>5</v>
      </c>
      <c r="L8469" t="s">
        <v>28599</v>
      </c>
    </row>
    <row r="8470" spans="1:12" x14ac:dyDescent="0.3">
      <c r="A8470" t="s">
        <v>28584</v>
      </c>
      <c r="B8470" t="s">
        <v>28585</v>
      </c>
      <c r="C8470" t="s">
        <v>14</v>
      </c>
      <c r="D8470">
        <v>39.9386072</v>
      </c>
      <c r="E8470">
        <v>-75.152655499999995</v>
      </c>
      <c r="F8470" t="s">
        <v>28586</v>
      </c>
      <c r="G8470">
        <v>209</v>
      </c>
      <c r="H8470">
        <v>4</v>
      </c>
      <c r="I8470" t="s">
        <v>28600</v>
      </c>
      <c r="J8470">
        <v>5</v>
      </c>
      <c r="K8470" t="s">
        <v>28601</v>
      </c>
      <c r="L8470" t="s">
        <v>28602</v>
      </c>
    </row>
    <row r="8471" spans="1:12" x14ac:dyDescent="0.3">
      <c r="A8471" t="s">
        <v>28584</v>
      </c>
      <c r="B8471" t="s">
        <v>28585</v>
      </c>
      <c r="C8471" t="s">
        <v>14</v>
      </c>
      <c r="D8471">
        <v>39.9386072</v>
      </c>
      <c r="E8471">
        <v>-75.152655499999995</v>
      </c>
      <c r="F8471" t="s">
        <v>28586</v>
      </c>
      <c r="G8471">
        <v>209</v>
      </c>
      <c r="H8471">
        <v>4</v>
      </c>
      <c r="I8471" t="s">
        <v>28603</v>
      </c>
      <c r="J8471">
        <v>4</v>
      </c>
      <c r="K8471" t="s">
        <v>28604</v>
      </c>
      <c r="L8471" t="s">
        <v>28605</v>
      </c>
    </row>
    <row r="8472" spans="1:12" x14ac:dyDescent="0.3">
      <c r="A8472" t="s">
        <v>28584</v>
      </c>
      <c r="B8472" t="s">
        <v>28585</v>
      </c>
      <c r="C8472" t="s">
        <v>14</v>
      </c>
      <c r="D8472">
        <v>39.9386072</v>
      </c>
      <c r="E8472">
        <v>-75.152655499999995</v>
      </c>
      <c r="F8472" t="s">
        <v>28586</v>
      </c>
      <c r="G8472">
        <v>209</v>
      </c>
      <c r="H8472">
        <v>4</v>
      </c>
      <c r="I8472" t="s">
        <v>28606</v>
      </c>
      <c r="J8472">
        <v>4</v>
      </c>
      <c r="K8472" t="s">
        <v>28607</v>
      </c>
      <c r="L8472" t="s">
        <v>2494</v>
      </c>
    </row>
    <row r="8473" spans="1:12" x14ac:dyDescent="0.3">
      <c r="A8473" t="s">
        <v>28584</v>
      </c>
      <c r="B8473" t="s">
        <v>28585</v>
      </c>
      <c r="C8473" t="s">
        <v>14</v>
      </c>
      <c r="D8473">
        <v>39.9386072</v>
      </c>
      <c r="E8473">
        <v>-75.152655499999995</v>
      </c>
      <c r="F8473" t="s">
        <v>28586</v>
      </c>
      <c r="G8473">
        <v>209</v>
      </c>
      <c r="H8473">
        <v>4</v>
      </c>
      <c r="I8473" t="s">
        <v>28608</v>
      </c>
      <c r="J8473">
        <v>4</v>
      </c>
      <c r="K8473" t="s">
        <v>28609</v>
      </c>
      <c r="L8473" t="s">
        <v>28610</v>
      </c>
    </row>
    <row r="8474" spans="1:12" x14ac:dyDescent="0.3">
      <c r="A8474" t="s">
        <v>28611</v>
      </c>
      <c r="B8474" t="s">
        <v>7416</v>
      </c>
      <c r="C8474" t="s">
        <v>14</v>
      </c>
      <c r="D8474">
        <v>39.946685299999999</v>
      </c>
      <c r="E8474">
        <v>-75.163995099999994</v>
      </c>
      <c r="F8474" t="s">
        <v>28612</v>
      </c>
      <c r="G8474">
        <v>209</v>
      </c>
      <c r="H8474">
        <v>3.5</v>
      </c>
      <c r="I8474" t="s">
        <v>28613</v>
      </c>
      <c r="J8474">
        <v>1</v>
      </c>
      <c r="K8474" t="s">
        <v>28614</v>
      </c>
      <c r="L8474" t="s">
        <v>28615</v>
      </c>
    </row>
    <row r="8475" spans="1:12" x14ac:dyDescent="0.3">
      <c r="A8475" t="s">
        <v>28611</v>
      </c>
      <c r="B8475" t="s">
        <v>7416</v>
      </c>
      <c r="C8475" t="s">
        <v>14</v>
      </c>
      <c r="D8475">
        <v>39.946685299999999</v>
      </c>
      <c r="E8475">
        <v>-75.163995099999994</v>
      </c>
      <c r="F8475" t="s">
        <v>28612</v>
      </c>
      <c r="G8475">
        <v>209</v>
      </c>
      <c r="H8475">
        <v>3.5</v>
      </c>
      <c r="I8475" t="s">
        <v>28616</v>
      </c>
      <c r="J8475">
        <v>4</v>
      </c>
      <c r="K8475" t="s">
        <v>28617</v>
      </c>
      <c r="L8475" t="s">
        <v>1181</v>
      </c>
    </row>
    <row r="8476" spans="1:12" x14ac:dyDescent="0.3">
      <c r="A8476" t="s">
        <v>28611</v>
      </c>
      <c r="B8476" t="s">
        <v>7416</v>
      </c>
      <c r="C8476" t="s">
        <v>14</v>
      </c>
      <c r="D8476">
        <v>39.946685299999999</v>
      </c>
      <c r="E8476">
        <v>-75.163995099999994</v>
      </c>
      <c r="F8476" t="s">
        <v>28612</v>
      </c>
      <c r="G8476">
        <v>209</v>
      </c>
      <c r="H8476">
        <v>3.5</v>
      </c>
      <c r="I8476" t="s">
        <v>28618</v>
      </c>
      <c r="J8476">
        <v>4</v>
      </c>
      <c r="K8476" t="s">
        <v>28619</v>
      </c>
      <c r="L8476" t="s">
        <v>28620</v>
      </c>
    </row>
    <row r="8477" spans="1:12" x14ac:dyDescent="0.3">
      <c r="A8477" t="s">
        <v>28611</v>
      </c>
      <c r="B8477" t="s">
        <v>7416</v>
      </c>
      <c r="C8477" t="s">
        <v>14</v>
      </c>
      <c r="D8477">
        <v>39.946685299999999</v>
      </c>
      <c r="E8477">
        <v>-75.163995099999994</v>
      </c>
      <c r="F8477" t="s">
        <v>28612</v>
      </c>
      <c r="G8477">
        <v>209</v>
      </c>
      <c r="H8477">
        <v>3.5</v>
      </c>
      <c r="I8477" t="s">
        <v>28621</v>
      </c>
      <c r="J8477">
        <v>4</v>
      </c>
      <c r="K8477" t="s">
        <v>28622</v>
      </c>
      <c r="L8477" t="s">
        <v>2772</v>
      </c>
    </row>
    <row r="8478" spans="1:12" x14ac:dyDescent="0.3">
      <c r="A8478" t="s">
        <v>28611</v>
      </c>
      <c r="B8478" t="s">
        <v>7416</v>
      </c>
      <c r="C8478" t="s">
        <v>14</v>
      </c>
      <c r="D8478">
        <v>39.946685299999999</v>
      </c>
      <c r="E8478">
        <v>-75.163995099999994</v>
      </c>
      <c r="F8478" t="s">
        <v>28612</v>
      </c>
      <c r="G8478">
        <v>209</v>
      </c>
      <c r="H8478">
        <v>3.5</v>
      </c>
      <c r="I8478" t="e">
        <f>-Y2UUCcw7ZGvwhLG_KxVCA</f>
        <v>#NAME?</v>
      </c>
      <c r="J8478">
        <v>4</v>
      </c>
      <c r="K8478" t="s">
        <v>28623</v>
      </c>
      <c r="L8478" t="s">
        <v>17673</v>
      </c>
    </row>
    <row r="8479" spans="1:12" x14ac:dyDescent="0.3">
      <c r="A8479" t="s">
        <v>28611</v>
      </c>
      <c r="B8479" t="s">
        <v>7416</v>
      </c>
      <c r="C8479" t="s">
        <v>14</v>
      </c>
      <c r="D8479">
        <v>39.946685299999999</v>
      </c>
      <c r="E8479">
        <v>-75.163995099999994</v>
      </c>
      <c r="F8479" t="s">
        <v>28612</v>
      </c>
      <c r="G8479">
        <v>209</v>
      </c>
      <c r="H8479">
        <v>3.5</v>
      </c>
      <c r="I8479" t="s">
        <v>28624</v>
      </c>
      <c r="J8479">
        <v>5</v>
      </c>
      <c r="K8479" t="s">
        <v>28625</v>
      </c>
      <c r="L8479" t="s">
        <v>28626</v>
      </c>
    </row>
    <row r="8480" spans="1:12" x14ac:dyDescent="0.3">
      <c r="A8480" t="s">
        <v>28611</v>
      </c>
      <c r="B8480" t="s">
        <v>7416</v>
      </c>
      <c r="C8480" t="s">
        <v>14</v>
      </c>
      <c r="D8480">
        <v>39.946685299999999</v>
      </c>
      <c r="E8480">
        <v>-75.163995099999994</v>
      </c>
      <c r="F8480" t="s">
        <v>28612</v>
      </c>
      <c r="G8480">
        <v>209</v>
      </c>
      <c r="H8480">
        <v>3.5</v>
      </c>
      <c r="I8480" t="s">
        <v>28627</v>
      </c>
      <c r="J8480">
        <v>4</v>
      </c>
      <c r="K8480" t="s">
        <v>28628</v>
      </c>
      <c r="L8480" t="s">
        <v>15044</v>
      </c>
    </row>
    <row r="8481" spans="1:12" x14ac:dyDescent="0.3">
      <c r="A8481" t="s">
        <v>28611</v>
      </c>
      <c r="B8481" t="s">
        <v>7416</v>
      </c>
      <c r="C8481" t="s">
        <v>14</v>
      </c>
      <c r="D8481">
        <v>39.946685299999999</v>
      </c>
      <c r="E8481">
        <v>-75.163995099999994</v>
      </c>
      <c r="F8481" t="s">
        <v>28612</v>
      </c>
      <c r="G8481">
        <v>209</v>
      </c>
      <c r="H8481">
        <v>3.5</v>
      </c>
      <c r="I8481" t="s">
        <v>28629</v>
      </c>
      <c r="J8481">
        <v>4</v>
      </c>
      <c r="K8481" t="s">
        <v>28630</v>
      </c>
      <c r="L8481" t="s">
        <v>1261</v>
      </c>
    </row>
    <row r="8482" spans="1:12" x14ac:dyDescent="0.3">
      <c r="A8482" t="s">
        <v>28611</v>
      </c>
      <c r="B8482" t="s">
        <v>7416</v>
      </c>
      <c r="C8482" t="s">
        <v>14</v>
      </c>
      <c r="D8482">
        <v>39.946685299999999</v>
      </c>
      <c r="E8482">
        <v>-75.163995099999994</v>
      </c>
      <c r="F8482" t="s">
        <v>28612</v>
      </c>
      <c r="G8482">
        <v>209</v>
      </c>
      <c r="H8482">
        <v>3.5</v>
      </c>
      <c r="I8482" t="s">
        <v>28631</v>
      </c>
      <c r="J8482">
        <v>4</v>
      </c>
      <c r="K8482" t="s">
        <v>28632</v>
      </c>
      <c r="L8482" t="s">
        <v>28633</v>
      </c>
    </row>
    <row r="8483" spans="1:12" x14ac:dyDescent="0.3">
      <c r="A8483" t="s">
        <v>28611</v>
      </c>
      <c r="B8483" t="s">
        <v>7416</v>
      </c>
      <c r="C8483" t="s">
        <v>14</v>
      </c>
      <c r="D8483">
        <v>39.946685299999999</v>
      </c>
      <c r="E8483">
        <v>-75.163995099999994</v>
      </c>
      <c r="F8483" t="s">
        <v>28612</v>
      </c>
      <c r="G8483">
        <v>209</v>
      </c>
      <c r="H8483">
        <v>3.5</v>
      </c>
      <c r="I8483" t="s">
        <v>28634</v>
      </c>
      <c r="J8483">
        <v>4</v>
      </c>
      <c r="K8483" t="s">
        <v>28635</v>
      </c>
      <c r="L8483" t="s">
        <v>949</v>
      </c>
    </row>
    <row r="8484" spans="1:12" x14ac:dyDescent="0.3">
      <c r="A8484" t="s">
        <v>28636</v>
      </c>
      <c r="B8484" t="s">
        <v>28637</v>
      </c>
      <c r="C8484" t="s">
        <v>14</v>
      </c>
      <c r="D8484">
        <v>39.9512973</v>
      </c>
      <c r="E8484">
        <v>-75.166577399999994</v>
      </c>
      <c r="F8484" t="s">
        <v>28638</v>
      </c>
      <c r="G8484">
        <v>208</v>
      </c>
      <c r="H8484">
        <v>3.5</v>
      </c>
      <c r="I8484" t="s">
        <v>28639</v>
      </c>
      <c r="J8484">
        <v>4</v>
      </c>
      <c r="K8484" t="s">
        <v>28640</v>
      </c>
      <c r="L8484" t="s">
        <v>14985</v>
      </c>
    </row>
    <row r="8485" spans="1:12" x14ac:dyDescent="0.3">
      <c r="A8485" t="s">
        <v>28636</v>
      </c>
      <c r="B8485" t="s">
        <v>28637</v>
      </c>
      <c r="C8485" t="s">
        <v>14</v>
      </c>
      <c r="D8485">
        <v>39.9512973</v>
      </c>
      <c r="E8485">
        <v>-75.166577399999994</v>
      </c>
      <c r="F8485" t="s">
        <v>28638</v>
      </c>
      <c r="G8485">
        <v>208</v>
      </c>
      <c r="H8485">
        <v>3.5</v>
      </c>
      <c r="I8485" t="s">
        <v>28641</v>
      </c>
      <c r="J8485">
        <v>1</v>
      </c>
      <c r="K8485" t="s">
        <v>28642</v>
      </c>
      <c r="L8485" t="s">
        <v>6006</v>
      </c>
    </row>
    <row r="8486" spans="1:12" x14ac:dyDescent="0.3">
      <c r="A8486" t="s">
        <v>28636</v>
      </c>
      <c r="B8486" t="s">
        <v>28637</v>
      </c>
      <c r="C8486" t="s">
        <v>14</v>
      </c>
      <c r="D8486">
        <v>39.9512973</v>
      </c>
      <c r="E8486">
        <v>-75.166577399999994</v>
      </c>
      <c r="F8486" t="s">
        <v>28638</v>
      </c>
      <c r="G8486">
        <v>208</v>
      </c>
      <c r="H8486">
        <v>3.5</v>
      </c>
      <c r="I8486" t="s">
        <v>28643</v>
      </c>
      <c r="J8486">
        <v>2</v>
      </c>
      <c r="K8486" t="s">
        <v>28644</v>
      </c>
      <c r="L8486" t="s">
        <v>13412</v>
      </c>
    </row>
    <row r="8487" spans="1:12" x14ac:dyDescent="0.3">
      <c r="A8487" t="s">
        <v>28636</v>
      </c>
      <c r="B8487" t="s">
        <v>28637</v>
      </c>
      <c r="C8487" t="s">
        <v>14</v>
      </c>
      <c r="D8487">
        <v>39.9512973</v>
      </c>
      <c r="E8487">
        <v>-75.166577399999994</v>
      </c>
      <c r="F8487" t="s">
        <v>28638</v>
      </c>
      <c r="G8487">
        <v>208</v>
      </c>
      <c r="H8487">
        <v>3.5</v>
      </c>
      <c r="I8487" t="s">
        <v>28645</v>
      </c>
      <c r="J8487">
        <v>3</v>
      </c>
      <c r="K8487" t="s">
        <v>28646</v>
      </c>
      <c r="L8487" t="s">
        <v>1075</v>
      </c>
    </row>
    <row r="8488" spans="1:12" x14ac:dyDescent="0.3">
      <c r="A8488" t="s">
        <v>28636</v>
      </c>
      <c r="B8488" t="s">
        <v>28637</v>
      </c>
      <c r="C8488" t="s">
        <v>14</v>
      </c>
      <c r="D8488">
        <v>39.9512973</v>
      </c>
      <c r="E8488">
        <v>-75.166577399999994</v>
      </c>
      <c r="F8488" t="s">
        <v>28638</v>
      </c>
      <c r="G8488">
        <v>208</v>
      </c>
      <c r="H8488">
        <v>3.5</v>
      </c>
      <c r="I8488" t="s">
        <v>28647</v>
      </c>
      <c r="J8488">
        <v>4</v>
      </c>
      <c r="L8488" t="s">
        <v>28648</v>
      </c>
    </row>
    <row r="8489" spans="1:12" x14ac:dyDescent="0.3">
      <c r="A8489" t="s">
        <v>28636</v>
      </c>
      <c r="B8489" t="s">
        <v>28637</v>
      </c>
      <c r="C8489" t="s">
        <v>14</v>
      </c>
      <c r="D8489">
        <v>39.9512973</v>
      </c>
      <c r="E8489">
        <v>-75.166577399999994</v>
      </c>
      <c r="F8489" t="s">
        <v>28638</v>
      </c>
      <c r="G8489">
        <v>208</v>
      </c>
      <c r="H8489">
        <v>3.5</v>
      </c>
      <c r="I8489" t="s">
        <v>28649</v>
      </c>
      <c r="J8489">
        <v>5</v>
      </c>
      <c r="K8489" t="s">
        <v>28650</v>
      </c>
      <c r="L8489" t="s">
        <v>28651</v>
      </c>
    </row>
    <row r="8490" spans="1:12" x14ac:dyDescent="0.3">
      <c r="A8490" t="s">
        <v>28636</v>
      </c>
      <c r="B8490" t="s">
        <v>28637</v>
      </c>
      <c r="C8490" t="s">
        <v>14</v>
      </c>
      <c r="D8490">
        <v>39.9512973</v>
      </c>
      <c r="E8490">
        <v>-75.166577399999994</v>
      </c>
      <c r="F8490" t="s">
        <v>28638</v>
      </c>
      <c r="G8490">
        <v>208</v>
      </c>
      <c r="H8490">
        <v>3.5</v>
      </c>
      <c r="I8490" t="s">
        <v>28652</v>
      </c>
      <c r="J8490">
        <v>3</v>
      </c>
      <c r="K8490" t="s">
        <v>28653</v>
      </c>
      <c r="L8490" t="s">
        <v>17942</v>
      </c>
    </row>
    <row r="8491" spans="1:12" x14ac:dyDescent="0.3">
      <c r="A8491" t="s">
        <v>28636</v>
      </c>
      <c r="B8491" t="s">
        <v>28637</v>
      </c>
      <c r="C8491" t="s">
        <v>14</v>
      </c>
      <c r="D8491">
        <v>39.9512973</v>
      </c>
      <c r="E8491">
        <v>-75.166577399999994</v>
      </c>
      <c r="F8491" t="s">
        <v>28638</v>
      </c>
      <c r="G8491">
        <v>208</v>
      </c>
      <c r="H8491">
        <v>3.5</v>
      </c>
      <c r="I8491" t="s">
        <v>28654</v>
      </c>
      <c r="J8491">
        <v>3</v>
      </c>
      <c r="K8491" t="s">
        <v>28655</v>
      </c>
      <c r="L8491" t="s">
        <v>28656</v>
      </c>
    </row>
    <row r="8492" spans="1:12" x14ac:dyDescent="0.3">
      <c r="A8492" t="s">
        <v>28636</v>
      </c>
      <c r="B8492" t="s">
        <v>28637</v>
      </c>
      <c r="C8492" t="s">
        <v>14</v>
      </c>
      <c r="D8492">
        <v>39.9512973</v>
      </c>
      <c r="E8492">
        <v>-75.166577399999994</v>
      </c>
      <c r="F8492" t="s">
        <v>28638</v>
      </c>
      <c r="G8492">
        <v>208</v>
      </c>
      <c r="H8492">
        <v>3.5</v>
      </c>
      <c r="I8492" t="s">
        <v>28657</v>
      </c>
      <c r="J8492">
        <v>4</v>
      </c>
      <c r="K8492" t="s">
        <v>28658</v>
      </c>
      <c r="L8492" t="s">
        <v>11382</v>
      </c>
    </row>
    <row r="8493" spans="1:12" x14ac:dyDescent="0.3">
      <c r="A8493" t="s">
        <v>28636</v>
      </c>
      <c r="B8493" t="s">
        <v>28637</v>
      </c>
      <c r="C8493" t="s">
        <v>14</v>
      </c>
      <c r="D8493">
        <v>39.9512973</v>
      </c>
      <c r="E8493">
        <v>-75.166577399999994</v>
      </c>
      <c r="F8493" t="s">
        <v>28638</v>
      </c>
      <c r="G8493">
        <v>208</v>
      </c>
      <c r="H8493">
        <v>3.5</v>
      </c>
      <c r="I8493" t="s">
        <v>28659</v>
      </c>
      <c r="J8493">
        <v>3</v>
      </c>
      <c r="K8493" t="s">
        <v>28660</v>
      </c>
      <c r="L8493" t="s">
        <v>28661</v>
      </c>
    </row>
    <row r="8494" spans="1:12" x14ac:dyDescent="0.3">
      <c r="A8494" t="s">
        <v>28662</v>
      </c>
      <c r="B8494" t="s">
        <v>28663</v>
      </c>
      <c r="C8494" t="s">
        <v>14</v>
      </c>
      <c r="D8494">
        <v>39.952043400000001</v>
      </c>
      <c r="E8494">
        <v>-75.175638699999993</v>
      </c>
      <c r="F8494" t="s">
        <v>28664</v>
      </c>
      <c r="G8494">
        <v>208</v>
      </c>
      <c r="H8494">
        <v>4.5</v>
      </c>
      <c r="I8494" t="s">
        <v>28665</v>
      </c>
      <c r="J8494">
        <v>5</v>
      </c>
      <c r="L8494" t="s">
        <v>28666</v>
      </c>
    </row>
    <row r="8495" spans="1:12" x14ac:dyDescent="0.3">
      <c r="A8495" t="s">
        <v>28662</v>
      </c>
      <c r="B8495" t="s">
        <v>28663</v>
      </c>
      <c r="C8495" t="s">
        <v>14</v>
      </c>
      <c r="D8495">
        <v>39.952043400000001</v>
      </c>
      <c r="E8495">
        <v>-75.175638699999993</v>
      </c>
      <c r="F8495" t="s">
        <v>28664</v>
      </c>
      <c r="G8495">
        <v>208</v>
      </c>
      <c r="H8495">
        <v>4.5</v>
      </c>
      <c r="I8495" t="s">
        <v>28667</v>
      </c>
      <c r="J8495">
        <v>5</v>
      </c>
      <c r="K8495" t="s">
        <v>28668</v>
      </c>
      <c r="L8495" t="s">
        <v>28669</v>
      </c>
    </row>
    <row r="8496" spans="1:12" x14ac:dyDescent="0.3">
      <c r="A8496" t="s">
        <v>28662</v>
      </c>
      <c r="B8496" t="s">
        <v>28663</v>
      </c>
      <c r="C8496" t="s">
        <v>14</v>
      </c>
      <c r="D8496">
        <v>39.952043400000001</v>
      </c>
      <c r="E8496">
        <v>-75.175638699999993</v>
      </c>
      <c r="F8496" t="s">
        <v>28664</v>
      </c>
      <c r="G8496">
        <v>208</v>
      </c>
      <c r="H8496">
        <v>4.5</v>
      </c>
      <c r="I8496" t="s">
        <v>28670</v>
      </c>
      <c r="J8496">
        <v>5</v>
      </c>
      <c r="K8496" t="s">
        <v>28671</v>
      </c>
      <c r="L8496" t="e">
        <f>-btcMnOND8URTv5Nwf-FjQ</f>
        <v>#NAME?</v>
      </c>
    </row>
    <row r="8497" spans="1:14" x14ac:dyDescent="0.3">
      <c r="A8497" t="s">
        <v>28662</v>
      </c>
      <c r="B8497" t="s">
        <v>28663</v>
      </c>
      <c r="C8497" t="s">
        <v>14</v>
      </c>
      <c r="D8497">
        <v>39.952043400000001</v>
      </c>
      <c r="E8497">
        <v>-75.175638699999993</v>
      </c>
      <c r="F8497" t="s">
        <v>28664</v>
      </c>
      <c r="G8497">
        <v>208</v>
      </c>
      <c r="H8497">
        <v>4.5</v>
      </c>
      <c r="I8497" t="s">
        <v>28672</v>
      </c>
      <c r="J8497">
        <v>5</v>
      </c>
      <c r="K8497" t="s">
        <v>28673</v>
      </c>
      <c r="L8497" t="s">
        <v>28674</v>
      </c>
    </row>
    <row r="8498" spans="1:14" x14ac:dyDescent="0.3">
      <c r="A8498" t="s">
        <v>28662</v>
      </c>
      <c r="B8498" t="s">
        <v>28663</v>
      </c>
      <c r="C8498" t="s">
        <v>14</v>
      </c>
      <c r="D8498">
        <v>39.952043400000001</v>
      </c>
      <c r="E8498">
        <v>-75.175638699999993</v>
      </c>
      <c r="F8498" t="s">
        <v>28664</v>
      </c>
      <c r="G8498">
        <v>208</v>
      </c>
      <c r="H8498">
        <v>4.5</v>
      </c>
      <c r="I8498" t="s">
        <v>28675</v>
      </c>
      <c r="J8498">
        <v>5</v>
      </c>
      <c r="K8498" t="s">
        <v>28676</v>
      </c>
      <c r="L8498" t="s">
        <v>28677</v>
      </c>
    </row>
    <row r="8499" spans="1:14" x14ac:dyDescent="0.3">
      <c r="A8499" t="s">
        <v>28662</v>
      </c>
      <c r="B8499" t="s">
        <v>28663</v>
      </c>
      <c r="C8499" t="s">
        <v>14</v>
      </c>
      <c r="D8499">
        <v>39.952043400000001</v>
      </c>
      <c r="E8499">
        <v>-75.175638699999993</v>
      </c>
      <c r="F8499" t="s">
        <v>28664</v>
      </c>
      <c r="G8499">
        <v>208</v>
      </c>
      <c r="H8499">
        <v>4.5</v>
      </c>
      <c r="I8499" t="s">
        <v>28678</v>
      </c>
      <c r="J8499">
        <v>5</v>
      </c>
      <c r="K8499" t="s">
        <v>28679</v>
      </c>
      <c r="L8499" t="s">
        <v>28680</v>
      </c>
    </row>
    <row r="8500" spans="1:14" x14ac:dyDescent="0.3">
      <c r="A8500" t="s">
        <v>28662</v>
      </c>
      <c r="B8500" t="s">
        <v>28663</v>
      </c>
      <c r="C8500" t="s">
        <v>14</v>
      </c>
      <c r="D8500">
        <v>39.952043400000001</v>
      </c>
      <c r="E8500">
        <v>-75.175638699999993</v>
      </c>
      <c r="F8500" t="s">
        <v>28664</v>
      </c>
      <c r="G8500">
        <v>208</v>
      </c>
      <c r="H8500">
        <v>4.5</v>
      </c>
      <c r="I8500" t="s">
        <v>28681</v>
      </c>
      <c r="J8500">
        <v>5</v>
      </c>
      <c r="K8500" t="s">
        <v>28682</v>
      </c>
      <c r="L8500" t="s">
        <v>28683</v>
      </c>
    </row>
    <row r="8501" spans="1:14" x14ac:dyDescent="0.3">
      <c r="A8501" t="s">
        <v>28662</v>
      </c>
      <c r="B8501" t="s">
        <v>28663</v>
      </c>
      <c r="C8501" t="s">
        <v>14</v>
      </c>
      <c r="D8501">
        <v>39.952043400000001</v>
      </c>
      <c r="E8501">
        <v>-75.175638699999993</v>
      </c>
      <c r="F8501" t="s">
        <v>28664</v>
      </c>
      <c r="G8501">
        <v>208</v>
      </c>
      <c r="H8501">
        <v>4.5</v>
      </c>
      <c r="I8501" t="s">
        <v>28684</v>
      </c>
      <c r="J8501">
        <v>5</v>
      </c>
      <c r="L8501" t="s">
        <v>28685</v>
      </c>
    </row>
    <row r="8502" spans="1:14" x14ac:dyDescent="0.3">
      <c r="A8502" t="s">
        <v>28662</v>
      </c>
      <c r="B8502" t="s">
        <v>28663</v>
      </c>
      <c r="C8502" t="s">
        <v>14</v>
      </c>
      <c r="D8502">
        <v>39.952043400000001</v>
      </c>
      <c r="E8502">
        <v>-75.175638699999993</v>
      </c>
      <c r="F8502" t="s">
        <v>28664</v>
      </c>
      <c r="G8502">
        <v>208</v>
      </c>
      <c r="H8502">
        <v>4.5</v>
      </c>
      <c r="I8502" t="s">
        <v>28686</v>
      </c>
      <c r="J8502">
        <v>5</v>
      </c>
      <c r="K8502" t="s">
        <v>28687</v>
      </c>
      <c r="L8502" t="s">
        <v>28688</v>
      </c>
    </row>
    <row r="8503" spans="1:14" x14ac:dyDescent="0.3">
      <c r="A8503" t="s">
        <v>28662</v>
      </c>
      <c r="B8503" t="s">
        <v>28663</v>
      </c>
      <c r="C8503" t="s">
        <v>14</v>
      </c>
      <c r="D8503">
        <v>39.952043400000001</v>
      </c>
      <c r="E8503">
        <v>-75.175638699999993</v>
      </c>
      <c r="F8503" t="s">
        <v>28664</v>
      </c>
      <c r="G8503">
        <v>208</v>
      </c>
      <c r="H8503">
        <v>4.5</v>
      </c>
      <c r="I8503" t="s">
        <v>28689</v>
      </c>
      <c r="J8503">
        <v>5</v>
      </c>
      <c r="K8503" t="s">
        <v>28690</v>
      </c>
      <c r="L8503" t="s">
        <v>28691</v>
      </c>
    </row>
    <row r="8504" spans="1:14" x14ac:dyDescent="0.3">
      <c r="A8504" t="s">
        <v>28692</v>
      </c>
      <c r="B8504" t="s">
        <v>28693</v>
      </c>
      <c r="C8504" t="s">
        <v>14</v>
      </c>
      <c r="D8504">
        <v>39.956863996400003</v>
      </c>
      <c r="E8504">
        <v>-75.210409915300005</v>
      </c>
      <c r="F8504" t="s">
        <v>28694</v>
      </c>
      <c r="G8504">
        <v>207</v>
      </c>
      <c r="H8504">
        <v>4</v>
      </c>
      <c r="I8504" t="s">
        <v>28695</v>
      </c>
      <c r="J8504">
        <v>5</v>
      </c>
      <c r="L8504" t="s">
        <v>28696</v>
      </c>
    </row>
    <row r="8505" spans="1:14" x14ac:dyDescent="0.3">
      <c r="A8505" t="s">
        <v>28692</v>
      </c>
      <c r="B8505" t="s">
        <v>28693</v>
      </c>
      <c r="C8505" t="s">
        <v>14</v>
      </c>
      <c r="D8505">
        <v>39.956863996400003</v>
      </c>
      <c r="E8505">
        <v>-75.210409915300005</v>
      </c>
      <c r="F8505" t="s">
        <v>28694</v>
      </c>
      <c r="G8505">
        <v>207</v>
      </c>
      <c r="H8505">
        <v>4</v>
      </c>
      <c r="I8505" t="s">
        <v>28697</v>
      </c>
      <c r="J8505">
        <v>5</v>
      </c>
      <c r="K8505" t="s">
        <v>28698</v>
      </c>
      <c r="L8505" t="s">
        <v>28699</v>
      </c>
      <c r="M8505" t="s">
        <v>28700</v>
      </c>
      <c r="N8505" t="s">
        <v>28701</v>
      </c>
    </row>
    <row r="8506" spans="1:14" x14ac:dyDescent="0.3">
      <c r="A8506" t="s">
        <v>28692</v>
      </c>
      <c r="B8506" t="s">
        <v>28693</v>
      </c>
      <c r="C8506" t="s">
        <v>14</v>
      </c>
      <c r="D8506">
        <v>39.956863996400003</v>
      </c>
      <c r="E8506">
        <v>-75.210409915300005</v>
      </c>
      <c r="F8506" t="s">
        <v>28694</v>
      </c>
      <c r="G8506">
        <v>207</v>
      </c>
      <c r="H8506">
        <v>4</v>
      </c>
      <c r="I8506" t="s">
        <v>28702</v>
      </c>
      <c r="J8506">
        <v>2</v>
      </c>
      <c r="K8506" t="s">
        <v>28703</v>
      </c>
      <c r="L8506" t="s">
        <v>13161</v>
      </c>
    </row>
    <row r="8507" spans="1:14" x14ac:dyDescent="0.3">
      <c r="A8507" t="s">
        <v>28692</v>
      </c>
      <c r="B8507" t="s">
        <v>28693</v>
      </c>
      <c r="C8507" t="s">
        <v>14</v>
      </c>
      <c r="D8507">
        <v>39.956863996400003</v>
      </c>
      <c r="E8507">
        <v>-75.210409915300005</v>
      </c>
      <c r="F8507" t="s">
        <v>28694</v>
      </c>
      <c r="G8507">
        <v>207</v>
      </c>
      <c r="H8507">
        <v>4</v>
      </c>
      <c r="I8507" t="s">
        <v>28704</v>
      </c>
      <c r="J8507">
        <v>4</v>
      </c>
      <c r="K8507" t="s">
        <v>28705</v>
      </c>
      <c r="L8507" t="s">
        <v>28706</v>
      </c>
    </row>
    <row r="8508" spans="1:14" x14ac:dyDescent="0.3">
      <c r="A8508" t="s">
        <v>28692</v>
      </c>
      <c r="B8508" t="s">
        <v>28693</v>
      </c>
      <c r="C8508" t="s">
        <v>14</v>
      </c>
      <c r="D8508">
        <v>39.956863996400003</v>
      </c>
      <c r="E8508">
        <v>-75.210409915300005</v>
      </c>
      <c r="F8508" t="s">
        <v>28694</v>
      </c>
      <c r="G8508">
        <v>207</v>
      </c>
      <c r="H8508">
        <v>4</v>
      </c>
      <c r="I8508" t="s">
        <v>28707</v>
      </c>
      <c r="J8508">
        <v>4</v>
      </c>
      <c r="K8508" t="s">
        <v>28708</v>
      </c>
      <c r="L8508" t="s">
        <v>4808</v>
      </c>
    </row>
    <row r="8509" spans="1:14" x14ac:dyDescent="0.3">
      <c r="A8509" t="s">
        <v>28692</v>
      </c>
      <c r="B8509" t="s">
        <v>28693</v>
      </c>
      <c r="C8509" t="s">
        <v>14</v>
      </c>
      <c r="D8509">
        <v>39.956863996400003</v>
      </c>
      <c r="E8509">
        <v>-75.210409915300005</v>
      </c>
      <c r="F8509" t="s">
        <v>28694</v>
      </c>
      <c r="G8509">
        <v>207</v>
      </c>
      <c r="H8509">
        <v>4</v>
      </c>
      <c r="I8509" t="s">
        <v>28709</v>
      </c>
      <c r="J8509">
        <v>3</v>
      </c>
      <c r="K8509" t="s">
        <v>28710</v>
      </c>
      <c r="L8509" t="s">
        <v>28711</v>
      </c>
    </row>
    <row r="8510" spans="1:14" x14ac:dyDescent="0.3">
      <c r="A8510" t="s">
        <v>28692</v>
      </c>
      <c r="B8510" t="s">
        <v>28693</v>
      </c>
      <c r="C8510" t="s">
        <v>14</v>
      </c>
      <c r="D8510">
        <v>39.956863996400003</v>
      </c>
      <c r="E8510">
        <v>-75.210409915300005</v>
      </c>
      <c r="F8510" t="s">
        <v>28694</v>
      </c>
      <c r="G8510">
        <v>207</v>
      </c>
      <c r="H8510">
        <v>4</v>
      </c>
      <c r="I8510" t="s">
        <v>28712</v>
      </c>
      <c r="J8510">
        <v>5</v>
      </c>
      <c r="K8510" t="s">
        <v>28713</v>
      </c>
      <c r="L8510" t="s">
        <v>28714</v>
      </c>
    </row>
    <row r="8511" spans="1:14" x14ac:dyDescent="0.3">
      <c r="A8511" t="s">
        <v>28692</v>
      </c>
      <c r="B8511" t="s">
        <v>28693</v>
      </c>
      <c r="C8511" t="s">
        <v>14</v>
      </c>
      <c r="D8511">
        <v>39.956863996400003</v>
      </c>
      <c r="E8511">
        <v>-75.210409915300005</v>
      </c>
      <c r="F8511" t="s">
        <v>28694</v>
      </c>
      <c r="G8511">
        <v>207</v>
      </c>
      <c r="H8511">
        <v>4</v>
      </c>
      <c r="I8511" t="s">
        <v>28715</v>
      </c>
      <c r="J8511">
        <v>4</v>
      </c>
      <c r="L8511" t="s">
        <v>3445</v>
      </c>
    </row>
    <row r="8512" spans="1:14" x14ac:dyDescent="0.3">
      <c r="A8512" t="s">
        <v>28692</v>
      </c>
      <c r="B8512" t="s">
        <v>28693</v>
      </c>
      <c r="C8512" t="s">
        <v>14</v>
      </c>
      <c r="D8512">
        <v>39.956863996400003</v>
      </c>
      <c r="E8512">
        <v>-75.210409915300005</v>
      </c>
      <c r="F8512" t="s">
        <v>28694</v>
      </c>
      <c r="G8512">
        <v>207</v>
      </c>
      <c r="H8512">
        <v>4</v>
      </c>
      <c r="I8512" t="s">
        <v>28716</v>
      </c>
      <c r="J8512">
        <v>5</v>
      </c>
      <c r="K8512" t="s">
        <v>28717</v>
      </c>
      <c r="L8512" t="s">
        <v>28718</v>
      </c>
    </row>
    <row r="8513" spans="1:22" x14ac:dyDescent="0.3">
      <c r="A8513" t="s">
        <v>28692</v>
      </c>
      <c r="B8513" t="s">
        <v>28693</v>
      </c>
      <c r="C8513" t="s">
        <v>14</v>
      </c>
      <c r="D8513">
        <v>39.956863996400003</v>
      </c>
      <c r="E8513">
        <v>-75.210409915300005</v>
      </c>
      <c r="F8513" t="s">
        <v>28694</v>
      </c>
      <c r="G8513">
        <v>207</v>
      </c>
      <c r="H8513">
        <v>4</v>
      </c>
      <c r="I8513" t="s">
        <v>28719</v>
      </c>
      <c r="J8513">
        <v>4</v>
      </c>
      <c r="K8513" t="s">
        <v>28720</v>
      </c>
      <c r="L8513" t="s">
        <v>28721</v>
      </c>
    </row>
    <row r="8514" spans="1:22" x14ac:dyDescent="0.3">
      <c r="A8514" t="s">
        <v>28722</v>
      </c>
      <c r="B8514" t="s">
        <v>28723</v>
      </c>
      <c r="C8514" t="s">
        <v>14</v>
      </c>
      <c r="D8514">
        <v>39.940635453299997</v>
      </c>
      <c r="E8514">
        <v>-75.157602149799999</v>
      </c>
      <c r="F8514" t="s">
        <v>28724</v>
      </c>
      <c r="G8514">
        <v>206</v>
      </c>
      <c r="H8514">
        <v>4</v>
      </c>
      <c r="I8514" t="s">
        <v>10371</v>
      </c>
      <c r="J8514">
        <v>4</v>
      </c>
      <c r="K8514" t="s">
        <v>28725</v>
      </c>
      <c r="L8514" t="s">
        <v>28726</v>
      </c>
      <c r="M8514" t="s">
        <v>28727</v>
      </c>
    </row>
    <row r="8515" spans="1:22" x14ac:dyDescent="0.3">
      <c r="A8515" t="s">
        <v>28722</v>
      </c>
      <c r="B8515" t="s">
        <v>28723</v>
      </c>
      <c r="C8515" t="s">
        <v>14</v>
      </c>
      <c r="D8515">
        <v>39.940635453299997</v>
      </c>
      <c r="E8515">
        <v>-75.157602149799999</v>
      </c>
      <c r="F8515" t="s">
        <v>28724</v>
      </c>
      <c r="G8515">
        <v>206</v>
      </c>
      <c r="H8515">
        <v>4</v>
      </c>
      <c r="I8515" t="s">
        <v>28728</v>
      </c>
      <c r="J8515">
        <v>2</v>
      </c>
      <c r="K8515" t="s">
        <v>28729</v>
      </c>
      <c r="L8515" t="s">
        <v>28730</v>
      </c>
      <c r="M8515" t="s">
        <v>28731</v>
      </c>
      <c r="N8515" t="s">
        <v>28732</v>
      </c>
      <c r="O8515" t="s">
        <v>28733</v>
      </c>
      <c r="P8515" t="s">
        <v>28734</v>
      </c>
      <c r="Q8515" t="s">
        <v>28735</v>
      </c>
      <c r="R8515" t="s">
        <v>28736</v>
      </c>
      <c r="S8515" t="s">
        <v>28737</v>
      </c>
      <c r="T8515" t="s">
        <v>28738</v>
      </c>
      <c r="U8515" t="s">
        <v>28739</v>
      </c>
      <c r="V8515" t="s">
        <v>28740</v>
      </c>
    </row>
    <row r="8516" spans="1:22" x14ac:dyDescent="0.3">
      <c r="A8516" t="s">
        <v>28722</v>
      </c>
      <c r="B8516" t="s">
        <v>28723</v>
      </c>
      <c r="C8516" t="s">
        <v>14</v>
      </c>
      <c r="D8516">
        <v>39.940635453299997</v>
      </c>
      <c r="E8516">
        <v>-75.157602149799999</v>
      </c>
      <c r="F8516" t="s">
        <v>28724</v>
      </c>
      <c r="G8516">
        <v>206</v>
      </c>
      <c r="H8516">
        <v>4</v>
      </c>
      <c r="I8516" t="s">
        <v>28741</v>
      </c>
      <c r="J8516">
        <v>3</v>
      </c>
      <c r="K8516" t="s">
        <v>28742</v>
      </c>
      <c r="L8516" t="s">
        <v>15395</v>
      </c>
    </row>
    <row r="8517" spans="1:22" x14ac:dyDescent="0.3">
      <c r="A8517" t="s">
        <v>28722</v>
      </c>
      <c r="B8517" t="s">
        <v>28723</v>
      </c>
      <c r="C8517" t="s">
        <v>14</v>
      </c>
      <c r="D8517">
        <v>39.940635453299997</v>
      </c>
      <c r="E8517">
        <v>-75.157602149799999</v>
      </c>
      <c r="F8517" t="s">
        <v>28724</v>
      </c>
      <c r="G8517">
        <v>206</v>
      </c>
      <c r="H8517">
        <v>4</v>
      </c>
      <c r="I8517" t="s">
        <v>28743</v>
      </c>
      <c r="J8517">
        <v>4</v>
      </c>
      <c r="K8517" t="s">
        <v>28744</v>
      </c>
      <c r="L8517" t="s">
        <v>6888</v>
      </c>
    </row>
    <row r="8518" spans="1:22" x14ac:dyDescent="0.3">
      <c r="A8518" t="s">
        <v>28722</v>
      </c>
      <c r="B8518" t="s">
        <v>28723</v>
      </c>
      <c r="C8518" t="s">
        <v>14</v>
      </c>
      <c r="D8518">
        <v>39.940635453299997</v>
      </c>
      <c r="E8518">
        <v>-75.157602149799999</v>
      </c>
      <c r="F8518" t="s">
        <v>28724</v>
      </c>
      <c r="G8518">
        <v>206</v>
      </c>
      <c r="H8518">
        <v>4</v>
      </c>
      <c r="I8518" t="s">
        <v>28745</v>
      </c>
      <c r="J8518">
        <v>5</v>
      </c>
      <c r="K8518" t="s">
        <v>28746</v>
      </c>
      <c r="L8518" t="s">
        <v>4192</v>
      </c>
    </row>
    <row r="8519" spans="1:22" x14ac:dyDescent="0.3">
      <c r="A8519" t="s">
        <v>28722</v>
      </c>
      <c r="B8519" t="s">
        <v>28723</v>
      </c>
      <c r="C8519" t="s">
        <v>14</v>
      </c>
      <c r="D8519">
        <v>39.940635453299997</v>
      </c>
      <c r="E8519">
        <v>-75.157602149799999</v>
      </c>
      <c r="F8519" t="s">
        <v>28724</v>
      </c>
      <c r="G8519">
        <v>206</v>
      </c>
      <c r="H8519">
        <v>4</v>
      </c>
      <c r="I8519" t="s">
        <v>28747</v>
      </c>
      <c r="J8519">
        <v>4</v>
      </c>
      <c r="K8519" t="s">
        <v>28748</v>
      </c>
      <c r="L8519" t="s">
        <v>25933</v>
      </c>
    </row>
    <row r="8520" spans="1:22" x14ac:dyDescent="0.3">
      <c r="A8520" t="s">
        <v>28722</v>
      </c>
      <c r="B8520" t="s">
        <v>28723</v>
      </c>
      <c r="C8520" t="s">
        <v>14</v>
      </c>
      <c r="D8520">
        <v>39.940635453299997</v>
      </c>
      <c r="E8520">
        <v>-75.157602149799999</v>
      </c>
      <c r="F8520" t="s">
        <v>28724</v>
      </c>
      <c r="G8520">
        <v>206</v>
      </c>
      <c r="H8520">
        <v>4</v>
      </c>
      <c r="I8520" t="s">
        <v>28749</v>
      </c>
      <c r="J8520">
        <v>2</v>
      </c>
      <c r="K8520" t="s">
        <v>28750</v>
      </c>
      <c r="L8520" t="s">
        <v>28751</v>
      </c>
      <c r="M8520" t="s">
        <v>28752</v>
      </c>
      <c r="N8520" t="s">
        <v>28753</v>
      </c>
      <c r="O8520" t="s">
        <v>28754</v>
      </c>
      <c r="P8520" t="s">
        <v>28755</v>
      </c>
      <c r="Q8520" t="s">
        <v>15707</v>
      </c>
    </row>
    <row r="8521" spans="1:22" x14ac:dyDescent="0.3">
      <c r="A8521" t="s">
        <v>28722</v>
      </c>
      <c r="B8521" t="s">
        <v>28723</v>
      </c>
      <c r="C8521" t="s">
        <v>14</v>
      </c>
      <c r="D8521">
        <v>39.940635453299997</v>
      </c>
      <c r="E8521">
        <v>-75.157602149799999</v>
      </c>
      <c r="F8521" t="s">
        <v>28724</v>
      </c>
      <c r="G8521">
        <v>206</v>
      </c>
      <c r="H8521">
        <v>4</v>
      </c>
      <c r="I8521" t="s">
        <v>28756</v>
      </c>
      <c r="J8521">
        <v>5</v>
      </c>
      <c r="K8521" t="s">
        <v>28757</v>
      </c>
      <c r="L8521" t="s">
        <v>28758</v>
      </c>
    </row>
    <row r="8522" spans="1:22" x14ac:dyDescent="0.3">
      <c r="A8522" t="s">
        <v>28722</v>
      </c>
      <c r="B8522" t="s">
        <v>28723</v>
      </c>
      <c r="C8522" t="s">
        <v>14</v>
      </c>
      <c r="D8522">
        <v>39.940635453299997</v>
      </c>
      <c r="E8522">
        <v>-75.157602149799999</v>
      </c>
      <c r="F8522" t="s">
        <v>28724</v>
      </c>
      <c r="G8522">
        <v>206</v>
      </c>
      <c r="H8522">
        <v>4</v>
      </c>
      <c r="I8522" t="s">
        <v>28759</v>
      </c>
      <c r="J8522">
        <v>4</v>
      </c>
      <c r="L8522" t="s">
        <v>12234</v>
      </c>
    </row>
    <row r="8523" spans="1:22" x14ac:dyDescent="0.3">
      <c r="A8523" t="s">
        <v>28722</v>
      </c>
      <c r="B8523" t="s">
        <v>28723</v>
      </c>
      <c r="C8523" t="s">
        <v>14</v>
      </c>
      <c r="D8523">
        <v>39.940635453299997</v>
      </c>
      <c r="E8523">
        <v>-75.157602149799999</v>
      </c>
      <c r="F8523" t="s">
        <v>28724</v>
      </c>
      <c r="G8523">
        <v>206</v>
      </c>
      <c r="H8523">
        <v>4</v>
      </c>
      <c r="I8523" t="s">
        <v>28760</v>
      </c>
      <c r="J8523">
        <v>5</v>
      </c>
      <c r="K8523" t="s">
        <v>28761</v>
      </c>
      <c r="L8523" t="s">
        <v>28762</v>
      </c>
    </row>
    <row r="8524" spans="1:22" x14ac:dyDescent="0.3">
      <c r="A8524" t="s">
        <v>28763</v>
      </c>
      <c r="B8524" t="s">
        <v>28764</v>
      </c>
      <c r="C8524" t="s">
        <v>14</v>
      </c>
      <c r="D8524">
        <v>40.035995399999997</v>
      </c>
      <c r="E8524">
        <v>-75.235906358299999</v>
      </c>
      <c r="F8524" t="s">
        <v>28765</v>
      </c>
      <c r="G8524">
        <v>206</v>
      </c>
      <c r="H8524">
        <v>4.5</v>
      </c>
      <c r="I8524" t="s">
        <v>28766</v>
      </c>
      <c r="J8524">
        <v>4</v>
      </c>
      <c r="K8524" t="s">
        <v>28767</v>
      </c>
      <c r="L8524" t="s">
        <v>28768</v>
      </c>
    </row>
    <row r="8525" spans="1:22" x14ac:dyDescent="0.3">
      <c r="A8525" t="s">
        <v>28763</v>
      </c>
      <c r="B8525" t="s">
        <v>28764</v>
      </c>
      <c r="C8525" t="s">
        <v>14</v>
      </c>
      <c r="D8525">
        <v>40.035995399999997</v>
      </c>
      <c r="E8525">
        <v>-75.235906358299999</v>
      </c>
      <c r="F8525" t="s">
        <v>28765</v>
      </c>
      <c r="G8525">
        <v>206</v>
      </c>
      <c r="H8525">
        <v>4.5</v>
      </c>
      <c r="I8525" t="s">
        <v>28769</v>
      </c>
      <c r="J8525">
        <v>5</v>
      </c>
      <c r="K8525" t="s">
        <v>28770</v>
      </c>
      <c r="L8525" t="s">
        <v>7352</v>
      </c>
    </row>
    <row r="8526" spans="1:22" x14ac:dyDescent="0.3">
      <c r="A8526" t="s">
        <v>28763</v>
      </c>
      <c r="B8526" t="s">
        <v>28764</v>
      </c>
      <c r="C8526" t="s">
        <v>14</v>
      </c>
      <c r="D8526">
        <v>40.035995399999997</v>
      </c>
      <c r="E8526">
        <v>-75.235906358299999</v>
      </c>
      <c r="F8526" t="s">
        <v>28765</v>
      </c>
      <c r="G8526">
        <v>206</v>
      </c>
      <c r="H8526">
        <v>4.5</v>
      </c>
      <c r="I8526" t="s">
        <v>28771</v>
      </c>
      <c r="J8526">
        <v>3</v>
      </c>
      <c r="L8526" t="s">
        <v>28772</v>
      </c>
    </row>
    <row r="8527" spans="1:22" x14ac:dyDescent="0.3">
      <c r="A8527" t="s">
        <v>28763</v>
      </c>
      <c r="B8527" t="s">
        <v>28764</v>
      </c>
      <c r="C8527" t="s">
        <v>14</v>
      </c>
      <c r="D8527">
        <v>40.035995399999997</v>
      </c>
      <c r="E8527">
        <v>-75.235906358299999</v>
      </c>
      <c r="F8527" t="s">
        <v>28765</v>
      </c>
      <c r="G8527">
        <v>206</v>
      </c>
      <c r="H8527">
        <v>4.5</v>
      </c>
      <c r="I8527" t="s">
        <v>28773</v>
      </c>
      <c r="J8527">
        <v>5</v>
      </c>
      <c r="L8527" t="s">
        <v>28774</v>
      </c>
    </row>
    <row r="8528" spans="1:22" x14ac:dyDescent="0.3">
      <c r="A8528" t="s">
        <v>28763</v>
      </c>
      <c r="B8528" t="s">
        <v>28764</v>
      </c>
      <c r="C8528" t="s">
        <v>14</v>
      </c>
      <c r="D8528">
        <v>40.035995399999997</v>
      </c>
      <c r="E8528">
        <v>-75.235906358299999</v>
      </c>
      <c r="F8528" t="s">
        <v>28765</v>
      </c>
      <c r="G8528">
        <v>206</v>
      </c>
      <c r="H8528">
        <v>4.5</v>
      </c>
      <c r="I8528" t="s">
        <v>28775</v>
      </c>
      <c r="J8528">
        <v>5</v>
      </c>
      <c r="K8528" t="s">
        <v>28776</v>
      </c>
      <c r="L8528" t="s">
        <v>28777</v>
      </c>
    </row>
    <row r="8529" spans="1:13" x14ac:dyDescent="0.3">
      <c r="A8529" t="s">
        <v>28763</v>
      </c>
      <c r="B8529" t="s">
        <v>28764</v>
      </c>
      <c r="C8529" t="s">
        <v>14</v>
      </c>
      <c r="D8529">
        <v>40.035995399999997</v>
      </c>
      <c r="E8529">
        <v>-75.235906358299999</v>
      </c>
      <c r="F8529" t="s">
        <v>28765</v>
      </c>
      <c r="G8529">
        <v>206</v>
      </c>
      <c r="H8529">
        <v>4.5</v>
      </c>
      <c r="I8529" t="s">
        <v>28778</v>
      </c>
      <c r="J8529">
        <v>4</v>
      </c>
      <c r="L8529" t="s">
        <v>28779</v>
      </c>
    </row>
    <row r="8530" spans="1:13" x14ac:dyDescent="0.3">
      <c r="A8530" t="s">
        <v>28763</v>
      </c>
      <c r="B8530" t="s">
        <v>28764</v>
      </c>
      <c r="C8530" t="s">
        <v>14</v>
      </c>
      <c r="D8530">
        <v>40.035995399999997</v>
      </c>
      <c r="E8530">
        <v>-75.235906358299999</v>
      </c>
      <c r="F8530" t="s">
        <v>28765</v>
      </c>
      <c r="G8530">
        <v>206</v>
      </c>
      <c r="H8530">
        <v>4.5</v>
      </c>
      <c r="I8530" t="s">
        <v>28780</v>
      </c>
      <c r="J8530">
        <v>5</v>
      </c>
      <c r="L8530" t="s">
        <v>28781</v>
      </c>
    </row>
    <row r="8531" spans="1:13" x14ac:dyDescent="0.3">
      <c r="A8531" t="s">
        <v>28763</v>
      </c>
      <c r="B8531" t="s">
        <v>28764</v>
      </c>
      <c r="C8531" t="s">
        <v>14</v>
      </c>
      <c r="D8531">
        <v>40.035995399999997</v>
      </c>
      <c r="E8531">
        <v>-75.235906358299999</v>
      </c>
      <c r="F8531" t="s">
        <v>28765</v>
      </c>
      <c r="G8531">
        <v>206</v>
      </c>
      <c r="H8531">
        <v>4.5</v>
      </c>
      <c r="I8531" t="s">
        <v>28782</v>
      </c>
      <c r="J8531">
        <v>3</v>
      </c>
      <c r="K8531" t="s">
        <v>28783</v>
      </c>
      <c r="L8531" t="s">
        <v>28784</v>
      </c>
    </row>
    <row r="8532" spans="1:13" x14ac:dyDescent="0.3">
      <c r="A8532" t="s">
        <v>28763</v>
      </c>
      <c r="B8532" t="s">
        <v>28764</v>
      </c>
      <c r="C8532" t="s">
        <v>14</v>
      </c>
      <c r="D8532">
        <v>40.035995399999997</v>
      </c>
      <c r="E8532">
        <v>-75.235906358299999</v>
      </c>
      <c r="F8532" t="s">
        <v>28765</v>
      </c>
      <c r="G8532">
        <v>206</v>
      </c>
      <c r="H8532">
        <v>4.5</v>
      </c>
      <c r="I8532" t="s">
        <v>28785</v>
      </c>
      <c r="J8532">
        <v>5</v>
      </c>
      <c r="K8532" t="s">
        <v>28786</v>
      </c>
      <c r="L8532" t="s">
        <v>13901</v>
      </c>
    </row>
    <row r="8533" spans="1:13" x14ac:dyDescent="0.3">
      <c r="A8533" t="s">
        <v>28763</v>
      </c>
      <c r="B8533" t="s">
        <v>28764</v>
      </c>
      <c r="C8533" t="s">
        <v>14</v>
      </c>
      <c r="D8533">
        <v>40.035995399999997</v>
      </c>
      <c r="E8533">
        <v>-75.235906358299999</v>
      </c>
      <c r="F8533" t="s">
        <v>28765</v>
      </c>
      <c r="G8533">
        <v>206</v>
      </c>
      <c r="H8533">
        <v>4.5</v>
      </c>
      <c r="I8533" t="s">
        <v>28787</v>
      </c>
      <c r="J8533">
        <v>5</v>
      </c>
      <c r="K8533" t="s">
        <v>28788</v>
      </c>
      <c r="L8533" t="s">
        <v>28789</v>
      </c>
    </row>
    <row r="8534" spans="1:13" x14ac:dyDescent="0.3">
      <c r="A8534" t="s">
        <v>28790</v>
      </c>
      <c r="B8534" t="s">
        <v>12098</v>
      </c>
      <c r="C8534" t="s">
        <v>14</v>
      </c>
      <c r="D8534">
        <v>39.9439767</v>
      </c>
      <c r="E8534">
        <v>-75.167340699999997</v>
      </c>
      <c r="F8534" t="s">
        <v>28791</v>
      </c>
      <c r="G8534">
        <v>206</v>
      </c>
      <c r="H8534">
        <v>3.5</v>
      </c>
      <c r="I8534" t="s">
        <v>28792</v>
      </c>
      <c r="J8534">
        <v>4</v>
      </c>
      <c r="K8534" t="s">
        <v>28793</v>
      </c>
      <c r="L8534" t="s">
        <v>10847</v>
      </c>
    </row>
    <row r="8535" spans="1:13" x14ac:dyDescent="0.3">
      <c r="A8535" t="s">
        <v>28790</v>
      </c>
      <c r="B8535" t="s">
        <v>12098</v>
      </c>
      <c r="C8535" t="s">
        <v>14</v>
      </c>
      <c r="D8535">
        <v>39.9439767</v>
      </c>
      <c r="E8535">
        <v>-75.167340699999997</v>
      </c>
      <c r="F8535" t="s">
        <v>28791</v>
      </c>
      <c r="G8535">
        <v>206</v>
      </c>
      <c r="H8535">
        <v>3.5</v>
      </c>
      <c r="I8535" t="s">
        <v>28794</v>
      </c>
      <c r="J8535">
        <v>4</v>
      </c>
      <c r="K8535" t="s">
        <v>28795</v>
      </c>
      <c r="L8535" t="s">
        <v>763</v>
      </c>
    </row>
    <row r="8536" spans="1:13" x14ac:dyDescent="0.3">
      <c r="A8536" t="s">
        <v>28790</v>
      </c>
      <c r="B8536" t="s">
        <v>12098</v>
      </c>
      <c r="C8536" t="s">
        <v>14</v>
      </c>
      <c r="D8536">
        <v>39.9439767</v>
      </c>
      <c r="E8536">
        <v>-75.167340699999997</v>
      </c>
      <c r="F8536" t="s">
        <v>28791</v>
      </c>
      <c r="G8536">
        <v>206</v>
      </c>
      <c r="H8536">
        <v>3.5</v>
      </c>
      <c r="I8536" t="s">
        <v>28796</v>
      </c>
      <c r="J8536">
        <v>4</v>
      </c>
      <c r="K8536" t="s">
        <v>28797</v>
      </c>
      <c r="L8536" t="s">
        <v>28798</v>
      </c>
    </row>
    <row r="8537" spans="1:13" x14ac:dyDescent="0.3">
      <c r="A8537" t="s">
        <v>28790</v>
      </c>
      <c r="B8537" t="s">
        <v>12098</v>
      </c>
      <c r="C8537" t="s">
        <v>14</v>
      </c>
      <c r="D8537">
        <v>39.9439767</v>
      </c>
      <c r="E8537">
        <v>-75.167340699999997</v>
      </c>
      <c r="F8537" t="s">
        <v>28791</v>
      </c>
      <c r="G8537">
        <v>206</v>
      </c>
      <c r="H8537">
        <v>3.5</v>
      </c>
      <c r="I8537" t="s">
        <v>28799</v>
      </c>
      <c r="J8537">
        <v>5</v>
      </c>
      <c r="K8537" t="s">
        <v>28800</v>
      </c>
      <c r="L8537" t="s">
        <v>28801</v>
      </c>
    </row>
    <row r="8538" spans="1:13" x14ac:dyDescent="0.3">
      <c r="A8538" t="s">
        <v>28790</v>
      </c>
      <c r="B8538" t="s">
        <v>12098</v>
      </c>
      <c r="C8538" t="s">
        <v>14</v>
      </c>
      <c r="D8538">
        <v>39.9439767</v>
      </c>
      <c r="E8538">
        <v>-75.167340699999997</v>
      </c>
      <c r="F8538" t="s">
        <v>28791</v>
      </c>
      <c r="G8538">
        <v>206</v>
      </c>
      <c r="H8538">
        <v>3.5</v>
      </c>
      <c r="I8538" t="s">
        <v>28802</v>
      </c>
      <c r="J8538">
        <v>4</v>
      </c>
      <c r="K8538" t="s">
        <v>28803</v>
      </c>
      <c r="L8538" t="s">
        <v>28258</v>
      </c>
    </row>
    <row r="8539" spans="1:13" x14ac:dyDescent="0.3">
      <c r="A8539" t="s">
        <v>28790</v>
      </c>
      <c r="B8539" t="s">
        <v>12098</v>
      </c>
      <c r="C8539" t="s">
        <v>14</v>
      </c>
      <c r="D8539">
        <v>39.9439767</v>
      </c>
      <c r="E8539">
        <v>-75.167340699999997</v>
      </c>
      <c r="F8539" t="s">
        <v>28791</v>
      </c>
      <c r="G8539">
        <v>206</v>
      </c>
      <c r="H8539">
        <v>3.5</v>
      </c>
      <c r="I8539" t="s">
        <v>28804</v>
      </c>
      <c r="J8539">
        <v>5</v>
      </c>
      <c r="L8539" t="s">
        <v>28805</v>
      </c>
    </row>
    <row r="8540" spans="1:13" x14ac:dyDescent="0.3">
      <c r="A8540" t="s">
        <v>28790</v>
      </c>
      <c r="B8540" t="s">
        <v>12098</v>
      </c>
      <c r="C8540" t="s">
        <v>14</v>
      </c>
      <c r="D8540">
        <v>39.9439767</v>
      </c>
      <c r="E8540">
        <v>-75.167340699999997</v>
      </c>
      <c r="F8540" t="s">
        <v>28791</v>
      </c>
      <c r="G8540">
        <v>206</v>
      </c>
      <c r="H8540">
        <v>3.5</v>
      </c>
      <c r="I8540" t="s">
        <v>28806</v>
      </c>
      <c r="J8540">
        <v>1</v>
      </c>
      <c r="K8540" t="s">
        <v>28807</v>
      </c>
      <c r="L8540" t="s">
        <v>23087</v>
      </c>
    </row>
    <row r="8541" spans="1:13" x14ac:dyDescent="0.3">
      <c r="A8541" t="s">
        <v>28790</v>
      </c>
      <c r="B8541" t="s">
        <v>12098</v>
      </c>
      <c r="C8541" t="s">
        <v>14</v>
      </c>
      <c r="D8541">
        <v>39.9439767</v>
      </c>
      <c r="E8541">
        <v>-75.167340699999997</v>
      </c>
      <c r="F8541" t="s">
        <v>28791</v>
      </c>
      <c r="G8541">
        <v>206</v>
      </c>
      <c r="H8541">
        <v>3.5</v>
      </c>
      <c r="I8541" t="s">
        <v>28808</v>
      </c>
      <c r="J8541">
        <v>4</v>
      </c>
      <c r="K8541" t="s">
        <v>28809</v>
      </c>
      <c r="L8541" t="s">
        <v>15008</v>
      </c>
    </row>
    <row r="8542" spans="1:13" x14ac:dyDescent="0.3">
      <c r="A8542" t="s">
        <v>28790</v>
      </c>
      <c r="B8542" t="s">
        <v>12098</v>
      </c>
      <c r="C8542" t="s">
        <v>14</v>
      </c>
      <c r="D8542">
        <v>39.9439767</v>
      </c>
      <c r="E8542">
        <v>-75.167340699999997</v>
      </c>
      <c r="F8542" t="s">
        <v>28791</v>
      </c>
      <c r="G8542">
        <v>206</v>
      </c>
      <c r="H8542">
        <v>3.5</v>
      </c>
      <c r="I8542" t="s">
        <v>28810</v>
      </c>
      <c r="J8542">
        <v>5</v>
      </c>
      <c r="K8542" t="s">
        <v>28811</v>
      </c>
      <c r="L8542" t="s">
        <v>28812</v>
      </c>
    </row>
    <row r="8543" spans="1:13" x14ac:dyDescent="0.3">
      <c r="A8543" t="s">
        <v>28790</v>
      </c>
      <c r="B8543" t="s">
        <v>12098</v>
      </c>
      <c r="C8543" t="s">
        <v>14</v>
      </c>
      <c r="D8543">
        <v>39.9439767</v>
      </c>
      <c r="E8543">
        <v>-75.167340699999997</v>
      </c>
      <c r="F8543" t="s">
        <v>28791</v>
      </c>
      <c r="G8543">
        <v>206</v>
      </c>
      <c r="H8543">
        <v>3.5</v>
      </c>
      <c r="I8543" t="s">
        <v>28813</v>
      </c>
      <c r="J8543">
        <v>3</v>
      </c>
      <c r="K8543" t="s">
        <v>28814</v>
      </c>
      <c r="L8543" t="s">
        <v>28815</v>
      </c>
      <c r="M8543" t="s">
        <v>28816</v>
      </c>
    </row>
    <row r="8544" spans="1:13" x14ac:dyDescent="0.3">
      <c r="A8544" t="s">
        <v>28817</v>
      </c>
      <c r="B8544" t="s">
        <v>28818</v>
      </c>
      <c r="C8544" t="s">
        <v>14</v>
      </c>
      <c r="D8544">
        <v>39.9483447</v>
      </c>
      <c r="E8544">
        <v>-75.213655799999998</v>
      </c>
      <c r="F8544" t="s">
        <v>28819</v>
      </c>
      <c r="G8544">
        <v>206</v>
      </c>
      <c r="H8544">
        <v>4.5</v>
      </c>
      <c r="I8544" t="s">
        <v>28820</v>
      </c>
      <c r="J8544">
        <v>5</v>
      </c>
      <c r="L8544" t="s">
        <v>2852</v>
      </c>
    </row>
    <row r="8545" spans="1:12" x14ac:dyDescent="0.3">
      <c r="A8545" t="s">
        <v>28817</v>
      </c>
      <c r="B8545" t="s">
        <v>28818</v>
      </c>
      <c r="C8545" t="s">
        <v>14</v>
      </c>
      <c r="D8545">
        <v>39.9483447</v>
      </c>
      <c r="E8545">
        <v>-75.213655799999998</v>
      </c>
      <c r="F8545" t="s">
        <v>28819</v>
      </c>
      <c r="G8545">
        <v>206</v>
      </c>
      <c r="H8545">
        <v>4.5</v>
      </c>
      <c r="I8545" t="s">
        <v>28821</v>
      </c>
      <c r="J8545">
        <v>2</v>
      </c>
      <c r="K8545" t="s">
        <v>28822</v>
      </c>
      <c r="L8545" t="s">
        <v>28823</v>
      </c>
    </row>
    <row r="8546" spans="1:12" x14ac:dyDescent="0.3">
      <c r="A8546" t="s">
        <v>28817</v>
      </c>
      <c r="B8546" t="s">
        <v>28818</v>
      </c>
      <c r="C8546" t="s">
        <v>14</v>
      </c>
      <c r="D8546">
        <v>39.9483447</v>
      </c>
      <c r="E8546">
        <v>-75.213655799999998</v>
      </c>
      <c r="F8546" t="s">
        <v>28819</v>
      </c>
      <c r="G8546">
        <v>206</v>
      </c>
      <c r="H8546">
        <v>4.5</v>
      </c>
      <c r="I8546" t="s">
        <v>28824</v>
      </c>
      <c r="J8546">
        <v>5</v>
      </c>
      <c r="K8546" t="s">
        <v>28825</v>
      </c>
      <c r="L8546" t="s">
        <v>28826</v>
      </c>
    </row>
    <row r="8547" spans="1:12" x14ac:dyDescent="0.3">
      <c r="A8547" t="s">
        <v>28817</v>
      </c>
      <c r="B8547" t="s">
        <v>28818</v>
      </c>
      <c r="C8547" t="s">
        <v>14</v>
      </c>
      <c r="D8547">
        <v>39.9483447</v>
      </c>
      <c r="E8547">
        <v>-75.213655799999998</v>
      </c>
      <c r="F8547" t="s">
        <v>28819</v>
      </c>
      <c r="G8547">
        <v>206</v>
      </c>
      <c r="H8547">
        <v>4.5</v>
      </c>
      <c r="I8547" t="s">
        <v>28827</v>
      </c>
      <c r="J8547">
        <v>5</v>
      </c>
      <c r="K8547" t="s">
        <v>28828</v>
      </c>
      <c r="L8547" t="s">
        <v>28829</v>
      </c>
    </row>
    <row r="8548" spans="1:12" x14ac:dyDescent="0.3">
      <c r="A8548" t="s">
        <v>28817</v>
      </c>
      <c r="B8548" t="s">
        <v>28818</v>
      </c>
      <c r="C8548" t="s">
        <v>14</v>
      </c>
      <c r="D8548">
        <v>39.9483447</v>
      </c>
      <c r="E8548">
        <v>-75.213655799999998</v>
      </c>
      <c r="F8548" t="s">
        <v>28819</v>
      </c>
      <c r="G8548">
        <v>206</v>
      </c>
      <c r="H8548">
        <v>4.5</v>
      </c>
      <c r="I8548" t="s">
        <v>28830</v>
      </c>
      <c r="J8548">
        <v>4</v>
      </c>
      <c r="K8548" t="s">
        <v>28831</v>
      </c>
      <c r="L8548" t="s">
        <v>28832</v>
      </c>
    </row>
    <row r="8549" spans="1:12" x14ac:dyDescent="0.3">
      <c r="A8549" t="s">
        <v>28817</v>
      </c>
      <c r="B8549" t="s">
        <v>28818</v>
      </c>
      <c r="C8549" t="s">
        <v>14</v>
      </c>
      <c r="D8549">
        <v>39.9483447</v>
      </c>
      <c r="E8549">
        <v>-75.213655799999998</v>
      </c>
      <c r="F8549" t="s">
        <v>28819</v>
      </c>
      <c r="G8549">
        <v>206</v>
      </c>
      <c r="H8549">
        <v>4.5</v>
      </c>
      <c r="I8549" t="s">
        <v>28833</v>
      </c>
      <c r="J8549">
        <v>4</v>
      </c>
      <c r="K8549" t="s">
        <v>28834</v>
      </c>
      <c r="L8549" t="s">
        <v>28835</v>
      </c>
    </row>
    <row r="8550" spans="1:12" x14ac:dyDescent="0.3">
      <c r="A8550" t="s">
        <v>28817</v>
      </c>
      <c r="B8550" t="s">
        <v>28818</v>
      </c>
      <c r="C8550" t="s">
        <v>14</v>
      </c>
      <c r="D8550">
        <v>39.9483447</v>
      </c>
      <c r="E8550">
        <v>-75.213655799999998</v>
      </c>
      <c r="F8550" t="s">
        <v>28819</v>
      </c>
      <c r="G8550">
        <v>206</v>
      </c>
      <c r="H8550">
        <v>4.5</v>
      </c>
      <c r="I8550" t="s">
        <v>28836</v>
      </c>
      <c r="J8550">
        <v>3</v>
      </c>
      <c r="K8550" t="s">
        <v>28837</v>
      </c>
      <c r="L8550" t="s">
        <v>28838</v>
      </c>
    </row>
    <row r="8551" spans="1:12" x14ac:dyDescent="0.3">
      <c r="A8551" t="s">
        <v>28817</v>
      </c>
      <c r="B8551" t="s">
        <v>28818</v>
      </c>
      <c r="C8551" t="s">
        <v>14</v>
      </c>
      <c r="D8551">
        <v>39.9483447</v>
      </c>
      <c r="E8551">
        <v>-75.213655799999998</v>
      </c>
      <c r="F8551" t="s">
        <v>28819</v>
      </c>
      <c r="G8551">
        <v>206</v>
      </c>
      <c r="H8551">
        <v>4.5</v>
      </c>
      <c r="I8551" t="s">
        <v>28839</v>
      </c>
      <c r="J8551">
        <v>5</v>
      </c>
      <c r="K8551" t="s">
        <v>28840</v>
      </c>
      <c r="L8551" t="s">
        <v>14261</v>
      </c>
    </row>
    <row r="8552" spans="1:12" x14ac:dyDescent="0.3">
      <c r="A8552" t="s">
        <v>28817</v>
      </c>
      <c r="B8552" t="s">
        <v>28818</v>
      </c>
      <c r="C8552" t="s">
        <v>14</v>
      </c>
      <c r="D8552">
        <v>39.9483447</v>
      </c>
      <c r="E8552">
        <v>-75.213655799999998</v>
      </c>
      <c r="F8552" t="s">
        <v>28819</v>
      </c>
      <c r="G8552">
        <v>206</v>
      </c>
      <c r="H8552">
        <v>4.5</v>
      </c>
      <c r="I8552" t="s">
        <v>28841</v>
      </c>
      <c r="J8552">
        <v>4</v>
      </c>
      <c r="L8552" t="s">
        <v>28842</v>
      </c>
    </row>
    <row r="8553" spans="1:12" x14ac:dyDescent="0.3">
      <c r="A8553" t="s">
        <v>28817</v>
      </c>
      <c r="B8553" t="s">
        <v>28818</v>
      </c>
      <c r="C8553" t="s">
        <v>14</v>
      </c>
      <c r="D8553">
        <v>39.9483447</v>
      </c>
      <c r="E8553">
        <v>-75.213655799999998</v>
      </c>
      <c r="F8553" t="s">
        <v>28819</v>
      </c>
      <c r="G8553">
        <v>206</v>
      </c>
      <c r="H8553">
        <v>4.5</v>
      </c>
      <c r="I8553" t="s">
        <v>28843</v>
      </c>
      <c r="J8553">
        <v>5</v>
      </c>
      <c r="K8553" t="s">
        <v>28844</v>
      </c>
      <c r="L8553" t="s">
        <v>28845</v>
      </c>
    </row>
    <row r="8554" spans="1:12" x14ac:dyDescent="0.3">
      <c r="A8554" t="s">
        <v>28846</v>
      </c>
      <c r="B8554" t="s">
        <v>28847</v>
      </c>
      <c r="C8554" t="s">
        <v>14</v>
      </c>
      <c r="D8554">
        <v>39.948605200000003</v>
      </c>
      <c r="E8554">
        <v>-75.164080799999994</v>
      </c>
      <c r="F8554" t="s">
        <v>28848</v>
      </c>
      <c r="G8554">
        <v>206</v>
      </c>
      <c r="H8554">
        <v>3</v>
      </c>
      <c r="I8554" t="s">
        <v>28849</v>
      </c>
      <c r="J8554">
        <v>5</v>
      </c>
      <c r="L8554" t="s">
        <v>28850</v>
      </c>
    </row>
    <row r="8555" spans="1:12" x14ac:dyDescent="0.3">
      <c r="A8555" t="s">
        <v>28846</v>
      </c>
      <c r="B8555" t="s">
        <v>28847</v>
      </c>
      <c r="C8555" t="s">
        <v>14</v>
      </c>
      <c r="D8555">
        <v>39.948605200000003</v>
      </c>
      <c r="E8555">
        <v>-75.164080799999994</v>
      </c>
      <c r="F8555" t="s">
        <v>28848</v>
      </c>
      <c r="G8555">
        <v>206</v>
      </c>
      <c r="H8555">
        <v>3</v>
      </c>
      <c r="I8555" t="s">
        <v>28851</v>
      </c>
      <c r="J8555">
        <v>5</v>
      </c>
      <c r="L8555" t="s">
        <v>28852</v>
      </c>
    </row>
    <row r="8556" spans="1:12" x14ac:dyDescent="0.3">
      <c r="A8556" t="s">
        <v>28846</v>
      </c>
      <c r="B8556" t="s">
        <v>28847</v>
      </c>
      <c r="C8556" t="s">
        <v>14</v>
      </c>
      <c r="D8556">
        <v>39.948605200000003</v>
      </c>
      <c r="E8556">
        <v>-75.164080799999994</v>
      </c>
      <c r="F8556" t="s">
        <v>28848</v>
      </c>
      <c r="G8556">
        <v>206</v>
      </c>
      <c r="H8556">
        <v>3</v>
      </c>
      <c r="I8556" t="s">
        <v>28853</v>
      </c>
      <c r="J8556">
        <v>4</v>
      </c>
      <c r="K8556" t="s">
        <v>28854</v>
      </c>
      <c r="L8556" t="s">
        <v>1967</v>
      </c>
    </row>
    <row r="8557" spans="1:12" x14ac:dyDescent="0.3">
      <c r="A8557" t="s">
        <v>28846</v>
      </c>
      <c r="B8557" t="s">
        <v>28847</v>
      </c>
      <c r="C8557" t="s">
        <v>14</v>
      </c>
      <c r="D8557">
        <v>39.948605200000003</v>
      </c>
      <c r="E8557">
        <v>-75.164080799999994</v>
      </c>
      <c r="F8557" t="s">
        <v>28848</v>
      </c>
      <c r="G8557">
        <v>206</v>
      </c>
      <c r="H8557">
        <v>3</v>
      </c>
      <c r="I8557" t="s">
        <v>28855</v>
      </c>
      <c r="J8557">
        <v>5</v>
      </c>
      <c r="K8557" t="s">
        <v>28856</v>
      </c>
      <c r="L8557" t="s">
        <v>28857</v>
      </c>
    </row>
    <row r="8558" spans="1:12" x14ac:dyDescent="0.3">
      <c r="A8558" t="s">
        <v>28846</v>
      </c>
      <c r="B8558" t="s">
        <v>28847</v>
      </c>
      <c r="C8558" t="s">
        <v>14</v>
      </c>
      <c r="D8558">
        <v>39.948605200000003</v>
      </c>
      <c r="E8558">
        <v>-75.164080799999994</v>
      </c>
      <c r="F8558" t="s">
        <v>28848</v>
      </c>
      <c r="G8558">
        <v>206</v>
      </c>
      <c r="H8558">
        <v>3</v>
      </c>
      <c r="I8558" t="s">
        <v>28858</v>
      </c>
      <c r="J8558">
        <v>2</v>
      </c>
      <c r="L8558" t="s">
        <v>28859</v>
      </c>
    </row>
    <row r="8559" spans="1:12" x14ac:dyDescent="0.3">
      <c r="A8559" t="s">
        <v>28846</v>
      </c>
      <c r="B8559" t="s">
        <v>28847</v>
      </c>
      <c r="C8559" t="s">
        <v>14</v>
      </c>
      <c r="D8559">
        <v>39.948605200000003</v>
      </c>
      <c r="E8559">
        <v>-75.164080799999994</v>
      </c>
      <c r="F8559" t="s">
        <v>28848</v>
      </c>
      <c r="G8559">
        <v>206</v>
      </c>
      <c r="H8559">
        <v>3</v>
      </c>
      <c r="I8559" t="s">
        <v>28860</v>
      </c>
      <c r="J8559">
        <v>4</v>
      </c>
      <c r="K8559" t="s">
        <v>28861</v>
      </c>
      <c r="L8559" t="s">
        <v>28862</v>
      </c>
    </row>
    <row r="8560" spans="1:12" x14ac:dyDescent="0.3">
      <c r="A8560" t="s">
        <v>28846</v>
      </c>
      <c r="B8560" t="s">
        <v>28847</v>
      </c>
      <c r="C8560" t="s">
        <v>14</v>
      </c>
      <c r="D8560">
        <v>39.948605200000003</v>
      </c>
      <c r="E8560">
        <v>-75.164080799999994</v>
      </c>
      <c r="F8560" t="s">
        <v>28848</v>
      </c>
      <c r="G8560">
        <v>206</v>
      </c>
      <c r="H8560">
        <v>3</v>
      </c>
      <c r="I8560" t="s">
        <v>28863</v>
      </c>
      <c r="J8560">
        <v>5</v>
      </c>
      <c r="L8560" t="s">
        <v>28864</v>
      </c>
    </row>
    <row r="8561" spans="1:14" x14ac:dyDescent="0.3">
      <c r="A8561" t="s">
        <v>28846</v>
      </c>
      <c r="B8561" t="s">
        <v>28847</v>
      </c>
      <c r="C8561" t="s">
        <v>14</v>
      </c>
      <c r="D8561">
        <v>39.948605200000003</v>
      </c>
      <c r="E8561">
        <v>-75.164080799999994</v>
      </c>
      <c r="F8561" t="s">
        <v>28848</v>
      </c>
      <c r="G8561">
        <v>206</v>
      </c>
      <c r="H8561">
        <v>3</v>
      </c>
      <c r="I8561" t="s">
        <v>28865</v>
      </c>
      <c r="J8561">
        <v>5</v>
      </c>
      <c r="K8561" t="s">
        <v>28866</v>
      </c>
      <c r="L8561" t="s">
        <v>28867</v>
      </c>
    </row>
    <row r="8562" spans="1:14" x14ac:dyDescent="0.3">
      <c r="A8562" t="s">
        <v>28846</v>
      </c>
      <c r="B8562" t="s">
        <v>28847</v>
      </c>
      <c r="C8562" t="s">
        <v>14</v>
      </c>
      <c r="D8562">
        <v>39.948605200000003</v>
      </c>
      <c r="E8562">
        <v>-75.164080799999994</v>
      </c>
      <c r="F8562" t="s">
        <v>28848</v>
      </c>
      <c r="G8562">
        <v>206</v>
      </c>
      <c r="H8562">
        <v>3</v>
      </c>
      <c r="I8562" t="s">
        <v>28868</v>
      </c>
      <c r="J8562">
        <v>5</v>
      </c>
      <c r="K8562" t="s">
        <v>28869</v>
      </c>
      <c r="L8562" t="s">
        <v>2375</v>
      </c>
    </row>
    <row r="8563" spans="1:14" x14ac:dyDescent="0.3">
      <c r="A8563" t="s">
        <v>28846</v>
      </c>
      <c r="B8563" t="s">
        <v>28847</v>
      </c>
      <c r="C8563" t="s">
        <v>14</v>
      </c>
      <c r="D8563">
        <v>39.948605200000003</v>
      </c>
      <c r="E8563">
        <v>-75.164080799999994</v>
      </c>
      <c r="F8563" t="s">
        <v>28848</v>
      </c>
      <c r="G8563">
        <v>206</v>
      </c>
      <c r="H8563">
        <v>3</v>
      </c>
      <c r="I8563" t="s">
        <v>28870</v>
      </c>
      <c r="J8563">
        <v>4</v>
      </c>
      <c r="K8563" t="s">
        <v>28871</v>
      </c>
      <c r="L8563" t="s">
        <v>28872</v>
      </c>
      <c r="M8563" t="s">
        <v>10694</v>
      </c>
    </row>
    <row r="8564" spans="1:14" x14ac:dyDescent="0.3">
      <c r="A8564" t="s">
        <v>28873</v>
      </c>
      <c r="B8564" t="s">
        <v>28874</v>
      </c>
      <c r="C8564" t="s">
        <v>14</v>
      </c>
      <c r="D8564">
        <v>40.040249899999999</v>
      </c>
      <c r="E8564">
        <v>-75.066111300000003</v>
      </c>
      <c r="F8564" t="s">
        <v>28875</v>
      </c>
      <c r="G8564">
        <v>206</v>
      </c>
      <c r="H8564">
        <v>4</v>
      </c>
      <c r="I8564" t="s">
        <v>28876</v>
      </c>
      <c r="J8564">
        <v>5</v>
      </c>
      <c r="L8564" t="s">
        <v>28877</v>
      </c>
    </row>
    <row r="8565" spans="1:14" x14ac:dyDescent="0.3">
      <c r="A8565" t="s">
        <v>28873</v>
      </c>
      <c r="B8565" t="s">
        <v>28874</v>
      </c>
      <c r="C8565" t="s">
        <v>14</v>
      </c>
      <c r="D8565">
        <v>40.040249899999999</v>
      </c>
      <c r="E8565">
        <v>-75.066111300000003</v>
      </c>
      <c r="F8565" t="s">
        <v>28875</v>
      </c>
      <c r="G8565">
        <v>206</v>
      </c>
      <c r="H8565">
        <v>4</v>
      </c>
      <c r="I8565" t="s">
        <v>28878</v>
      </c>
      <c r="J8565">
        <v>1</v>
      </c>
      <c r="K8565" t="s">
        <v>28879</v>
      </c>
      <c r="L8565" t="s">
        <v>28880</v>
      </c>
      <c r="M8565" t="s">
        <v>28881</v>
      </c>
      <c r="N8565" t="s">
        <v>28882</v>
      </c>
    </row>
    <row r="8566" spans="1:14" x14ac:dyDescent="0.3">
      <c r="A8566" t="s">
        <v>28873</v>
      </c>
      <c r="B8566" t="s">
        <v>28874</v>
      </c>
      <c r="C8566" t="s">
        <v>14</v>
      </c>
      <c r="D8566">
        <v>40.040249899999999</v>
      </c>
      <c r="E8566">
        <v>-75.066111300000003</v>
      </c>
      <c r="F8566" t="s">
        <v>28875</v>
      </c>
      <c r="G8566">
        <v>206</v>
      </c>
      <c r="H8566">
        <v>4</v>
      </c>
      <c r="I8566" t="s">
        <v>28883</v>
      </c>
      <c r="J8566">
        <v>4</v>
      </c>
      <c r="K8566" t="s">
        <v>28884</v>
      </c>
      <c r="L8566" t="s">
        <v>20844</v>
      </c>
    </row>
    <row r="8567" spans="1:14" x14ac:dyDescent="0.3">
      <c r="A8567" t="s">
        <v>28873</v>
      </c>
      <c r="B8567" t="s">
        <v>28874</v>
      </c>
      <c r="C8567" t="s">
        <v>14</v>
      </c>
      <c r="D8567">
        <v>40.040249899999999</v>
      </c>
      <c r="E8567">
        <v>-75.066111300000003</v>
      </c>
      <c r="F8567" t="s">
        <v>28875</v>
      </c>
      <c r="G8567">
        <v>206</v>
      </c>
      <c r="H8567">
        <v>4</v>
      </c>
      <c r="I8567" t="s">
        <v>28885</v>
      </c>
      <c r="J8567">
        <v>5</v>
      </c>
      <c r="K8567" t="s">
        <v>28886</v>
      </c>
      <c r="L8567" t="s">
        <v>28887</v>
      </c>
    </row>
    <row r="8568" spans="1:14" x14ac:dyDescent="0.3">
      <c r="A8568" t="s">
        <v>28873</v>
      </c>
      <c r="B8568" t="s">
        <v>28874</v>
      </c>
      <c r="C8568" t="s">
        <v>14</v>
      </c>
      <c r="D8568">
        <v>40.040249899999999</v>
      </c>
      <c r="E8568">
        <v>-75.066111300000003</v>
      </c>
      <c r="F8568" t="s">
        <v>28875</v>
      </c>
      <c r="G8568">
        <v>206</v>
      </c>
      <c r="H8568">
        <v>4</v>
      </c>
      <c r="I8568" t="s">
        <v>28888</v>
      </c>
      <c r="J8568">
        <v>5</v>
      </c>
      <c r="K8568" t="s">
        <v>28889</v>
      </c>
      <c r="L8568" t="s">
        <v>28890</v>
      </c>
    </row>
    <row r="8569" spans="1:14" x14ac:dyDescent="0.3">
      <c r="A8569" t="s">
        <v>28873</v>
      </c>
      <c r="B8569" t="s">
        <v>28874</v>
      </c>
      <c r="C8569" t="s">
        <v>14</v>
      </c>
      <c r="D8569">
        <v>40.040249899999999</v>
      </c>
      <c r="E8569">
        <v>-75.066111300000003</v>
      </c>
      <c r="F8569" t="s">
        <v>28875</v>
      </c>
      <c r="G8569">
        <v>206</v>
      </c>
      <c r="H8569">
        <v>4</v>
      </c>
      <c r="I8569" t="s">
        <v>28891</v>
      </c>
      <c r="J8569">
        <v>3</v>
      </c>
      <c r="L8569" t="s">
        <v>28892</v>
      </c>
    </row>
    <row r="8570" spans="1:14" x14ac:dyDescent="0.3">
      <c r="A8570" t="s">
        <v>28873</v>
      </c>
      <c r="B8570" t="s">
        <v>28874</v>
      </c>
      <c r="C8570" t="s">
        <v>14</v>
      </c>
      <c r="D8570">
        <v>40.040249899999999</v>
      </c>
      <c r="E8570">
        <v>-75.066111300000003</v>
      </c>
      <c r="F8570" t="s">
        <v>28875</v>
      </c>
      <c r="G8570">
        <v>206</v>
      </c>
      <c r="H8570">
        <v>4</v>
      </c>
      <c r="I8570" t="s">
        <v>28893</v>
      </c>
      <c r="J8570">
        <v>4</v>
      </c>
      <c r="K8570" t="s">
        <v>28894</v>
      </c>
      <c r="L8570" t="s">
        <v>28895</v>
      </c>
    </row>
    <row r="8571" spans="1:14" x14ac:dyDescent="0.3">
      <c r="A8571" t="s">
        <v>28873</v>
      </c>
      <c r="B8571" t="s">
        <v>28874</v>
      </c>
      <c r="C8571" t="s">
        <v>14</v>
      </c>
      <c r="D8571">
        <v>40.040249899999999</v>
      </c>
      <c r="E8571">
        <v>-75.066111300000003</v>
      </c>
      <c r="F8571" t="s">
        <v>28875</v>
      </c>
      <c r="G8571">
        <v>206</v>
      </c>
      <c r="H8571">
        <v>4</v>
      </c>
      <c r="I8571" t="s">
        <v>28896</v>
      </c>
      <c r="J8571">
        <v>4</v>
      </c>
      <c r="K8571" t="s">
        <v>28897</v>
      </c>
      <c r="L8571" t="s">
        <v>28898</v>
      </c>
    </row>
    <row r="8572" spans="1:14" x14ac:dyDescent="0.3">
      <c r="A8572" t="s">
        <v>28873</v>
      </c>
      <c r="B8572" t="s">
        <v>28874</v>
      </c>
      <c r="C8572" t="s">
        <v>14</v>
      </c>
      <c r="D8572">
        <v>40.040249899999999</v>
      </c>
      <c r="E8572">
        <v>-75.066111300000003</v>
      </c>
      <c r="F8572" t="s">
        <v>28875</v>
      </c>
      <c r="G8572">
        <v>206</v>
      </c>
      <c r="H8572">
        <v>4</v>
      </c>
      <c r="I8572" t="s">
        <v>28899</v>
      </c>
      <c r="J8572">
        <v>3</v>
      </c>
      <c r="L8572" t="s">
        <v>28900</v>
      </c>
    </row>
    <row r="8573" spans="1:14" x14ac:dyDescent="0.3">
      <c r="A8573" t="s">
        <v>28873</v>
      </c>
      <c r="B8573" t="s">
        <v>28874</v>
      </c>
      <c r="C8573" t="s">
        <v>14</v>
      </c>
      <c r="D8573">
        <v>40.040249899999999</v>
      </c>
      <c r="E8573">
        <v>-75.066111300000003</v>
      </c>
      <c r="F8573" t="s">
        <v>28875</v>
      </c>
      <c r="G8573">
        <v>206</v>
      </c>
      <c r="H8573">
        <v>4</v>
      </c>
      <c r="I8573" t="s">
        <v>28901</v>
      </c>
      <c r="J8573">
        <v>5</v>
      </c>
      <c r="K8573" t="s">
        <v>28902</v>
      </c>
      <c r="L8573" t="s">
        <v>12711</v>
      </c>
    </row>
    <row r="8574" spans="1:14" x14ac:dyDescent="0.3">
      <c r="A8574" t="s">
        <v>28903</v>
      </c>
      <c r="B8574" t="s">
        <v>28904</v>
      </c>
      <c r="C8574" t="s">
        <v>14</v>
      </c>
      <c r="D8574">
        <v>39.952855999999997</v>
      </c>
      <c r="E8574">
        <v>-75.173485200000002</v>
      </c>
      <c r="F8574" t="s">
        <v>28905</v>
      </c>
      <c r="G8574">
        <v>205</v>
      </c>
      <c r="H8574">
        <v>4.5</v>
      </c>
      <c r="I8574" t="s">
        <v>28906</v>
      </c>
      <c r="J8574">
        <v>5</v>
      </c>
      <c r="K8574" t="s">
        <v>28907</v>
      </c>
      <c r="L8574" t="s">
        <v>28908</v>
      </c>
    </row>
    <row r="8575" spans="1:14" x14ac:dyDescent="0.3">
      <c r="A8575" t="s">
        <v>28903</v>
      </c>
      <c r="B8575" t="s">
        <v>28904</v>
      </c>
      <c r="C8575" t="s">
        <v>14</v>
      </c>
      <c r="D8575">
        <v>39.952855999999997</v>
      </c>
      <c r="E8575">
        <v>-75.173485200000002</v>
      </c>
      <c r="F8575" t="s">
        <v>28905</v>
      </c>
      <c r="G8575">
        <v>205</v>
      </c>
      <c r="H8575">
        <v>4.5</v>
      </c>
      <c r="I8575" t="s">
        <v>28909</v>
      </c>
      <c r="J8575">
        <v>5</v>
      </c>
      <c r="K8575" t="s">
        <v>28910</v>
      </c>
      <c r="L8575" t="s">
        <v>28911</v>
      </c>
    </row>
    <row r="8576" spans="1:14" x14ac:dyDescent="0.3">
      <c r="A8576" t="s">
        <v>28903</v>
      </c>
      <c r="B8576" t="s">
        <v>28904</v>
      </c>
      <c r="C8576" t="s">
        <v>14</v>
      </c>
      <c r="D8576">
        <v>39.952855999999997</v>
      </c>
      <c r="E8576">
        <v>-75.173485200000002</v>
      </c>
      <c r="F8576" t="s">
        <v>28905</v>
      </c>
      <c r="G8576">
        <v>205</v>
      </c>
      <c r="H8576">
        <v>4.5</v>
      </c>
      <c r="I8576" t="s">
        <v>28912</v>
      </c>
      <c r="J8576">
        <v>4</v>
      </c>
      <c r="K8576" t="s">
        <v>28913</v>
      </c>
      <c r="L8576" t="s">
        <v>28914</v>
      </c>
    </row>
    <row r="8577" spans="1:55" x14ac:dyDescent="0.3">
      <c r="A8577" t="s">
        <v>28903</v>
      </c>
      <c r="B8577" t="s">
        <v>28904</v>
      </c>
      <c r="C8577" t="s">
        <v>14</v>
      </c>
      <c r="D8577">
        <v>39.952855999999997</v>
      </c>
      <c r="E8577">
        <v>-75.173485200000002</v>
      </c>
      <c r="F8577" t="s">
        <v>28905</v>
      </c>
      <c r="G8577">
        <v>205</v>
      </c>
      <c r="H8577">
        <v>4.5</v>
      </c>
      <c r="I8577" t="s">
        <v>28915</v>
      </c>
      <c r="J8577">
        <v>5</v>
      </c>
      <c r="K8577" t="s">
        <v>28916</v>
      </c>
      <c r="L8577" t="s">
        <v>20964</v>
      </c>
    </row>
    <row r="8578" spans="1:55" x14ac:dyDescent="0.3">
      <c r="A8578" t="s">
        <v>28903</v>
      </c>
      <c r="B8578" t="s">
        <v>28904</v>
      </c>
      <c r="C8578" t="s">
        <v>14</v>
      </c>
      <c r="D8578">
        <v>39.952855999999997</v>
      </c>
      <c r="E8578">
        <v>-75.173485200000002</v>
      </c>
      <c r="F8578" t="s">
        <v>28905</v>
      </c>
      <c r="G8578">
        <v>205</v>
      </c>
      <c r="H8578">
        <v>4.5</v>
      </c>
      <c r="I8578" t="s">
        <v>28917</v>
      </c>
      <c r="J8578">
        <v>5</v>
      </c>
      <c r="L8578" t="s">
        <v>2130</v>
      </c>
    </row>
    <row r="8579" spans="1:55" x14ac:dyDescent="0.3">
      <c r="A8579" t="s">
        <v>28903</v>
      </c>
      <c r="B8579" t="s">
        <v>28904</v>
      </c>
      <c r="C8579" t="s">
        <v>14</v>
      </c>
      <c r="D8579">
        <v>39.952855999999997</v>
      </c>
      <c r="E8579">
        <v>-75.173485200000002</v>
      </c>
      <c r="F8579" t="s">
        <v>28905</v>
      </c>
      <c r="G8579">
        <v>205</v>
      </c>
      <c r="H8579">
        <v>4.5</v>
      </c>
      <c r="I8579" t="s">
        <v>28918</v>
      </c>
      <c r="J8579">
        <v>5</v>
      </c>
      <c r="K8579" t="s">
        <v>28919</v>
      </c>
      <c r="L8579" t="s">
        <v>28920</v>
      </c>
    </row>
    <row r="8580" spans="1:55" x14ac:dyDescent="0.3">
      <c r="A8580" t="s">
        <v>28903</v>
      </c>
      <c r="B8580" t="s">
        <v>28904</v>
      </c>
      <c r="C8580" t="s">
        <v>14</v>
      </c>
      <c r="D8580">
        <v>39.952855999999997</v>
      </c>
      <c r="E8580">
        <v>-75.173485200000002</v>
      </c>
      <c r="F8580" t="s">
        <v>28905</v>
      </c>
      <c r="G8580">
        <v>205</v>
      </c>
      <c r="H8580">
        <v>4.5</v>
      </c>
      <c r="I8580" t="s">
        <v>28921</v>
      </c>
      <c r="J8580">
        <v>5</v>
      </c>
      <c r="K8580" t="s">
        <v>28922</v>
      </c>
      <c r="L8580" t="e">
        <f>-ZftbW2pGBVNkmOAAeZ8FQ</f>
        <v>#NAME?</v>
      </c>
    </row>
    <row r="8581" spans="1:55" x14ac:dyDescent="0.3">
      <c r="A8581" t="s">
        <v>28903</v>
      </c>
      <c r="B8581" t="s">
        <v>28904</v>
      </c>
      <c r="C8581" t="s">
        <v>14</v>
      </c>
      <c r="D8581">
        <v>39.952855999999997</v>
      </c>
      <c r="E8581">
        <v>-75.173485200000002</v>
      </c>
      <c r="F8581" t="s">
        <v>28905</v>
      </c>
      <c r="G8581">
        <v>205</v>
      </c>
      <c r="H8581">
        <v>4.5</v>
      </c>
      <c r="I8581" t="s">
        <v>28923</v>
      </c>
      <c r="J8581">
        <v>5</v>
      </c>
      <c r="K8581" t="s">
        <v>28924</v>
      </c>
      <c r="L8581" t="s">
        <v>28925</v>
      </c>
    </row>
    <row r="8582" spans="1:55" x14ac:dyDescent="0.3">
      <c r="A8582" t="s">
        <v>28903</v>
      </c>
      <c r="B8582" t="s">
        <v>28904</v>
      </c>
      <c r="C8582" t="s">
        <v>14</v>
      </c>
      <c r="D8582">
        <v>39.952855999999997</v>
      </c>
      <c r="E8582">
        <v>-75.173485200000002</v>
      </c>
      <c r="F8582" t="s">
        <v>28905</v>
      </c>
      <c r="G8582">
        <v>205</v>
      </c>
      <c r="H8582">
        <v>4.5</v>
      </c>
      <c r="I8582" t="s">
        <v>28926</v>
      </c>
      <c r="J8582">
        <v>2</v>
      </c>
      <c r="K8582" t="s">
        <v>28927</v>
      </c>
      <c r="L8582" t="s">
        <v>28928</v>
      </c>
    </row>
    <row r="8583" spans="1:55" x14ac:dyDescent="0.3">
      <c r="A8583" t="s">
        <v>28903</v>
      </c>
      <c r="B8583" t="s">
        <v>28904</v>
      </c>
      <c r="C8583" t="s">
        <v>14</v>
      </c>
      <c r="D8583">
        <v>39.952855999999997</v>
      </c>
      <c r="E8583">
        <v>-75.173485200000002</v>
      </c>
      <c r="F8583" t="s">
        <v>28905</v>
      </c>
      <c r="G8583">
        <v>205</v>
      </c>
      <c r="H8583">
        <v>4.5</v>
      </c>
      <c r="I8583" t="s">
        <v>28929</v>
      </c>
      <c r="J8583">
        <v>3</v>
      </c>
      <c r="K8583" t="s">
        <v>28930</v>
      </c>
      <c r="L8583" t="s">
        <v>28931</v>
      </c>
      <c r="M8583" t="s">
        <v>28932</v>
      </c>
      <c r="N8583" t="s">
        <v>28933</v>
      </c>
      <c r="O8583" t="s">
        <v>28934</v>
      </c>
      <c r="P8583" t="s">
        <v>28932</v>
      </c>
      <c r="Q8583" t="s">
        <v>28935</v>
      </c>
      <c r="R8583" t="s">
        <v>28936</v>
      </c>
      <c r="S8583" t="s">
        <v>28937</v>
      </c>
      <c r="T8583" t="s">
        <v>28938</v>
      </c>
      <c r="U8583" t="s">
        <v>28939</v>
      </c>
      <c r="V8583" t="s">
        <v>28940</v>
      </c>
      <c r="W8583" t="s">
        <v>28941</v>
      </c>
      <c r="X8583" t="s">
        <v>28942</v>
      </c>
      <c r="Y8583" t="s">
        <v>28943</v>
      </c>
      <c r="Z8583" t="s">
        <v>28944</v>
      </c>
      <c r="AA8583" t="s">
        <v>28945</v>
      </c>
      <c r="AB8583" t="s">
        <v>28946</v>
      </c>
      <c r="AC8583" t="s">
        <v>28947</v>
      </c>
      <c r="AD8583" t="s">
        <v>21586</v>
      </c>
      <c r="AE8583" t="s">
        <v>28948</v>
      </c>
      <c r="AF8583" t="s">
        <v>28949</v>
      </c>
      <c r="AG8583" t="s">
        <v>28950</v>
      </c>
      <c r="AH8583" t="s">
        <v>28951</v>
      </c>
      <c r="AI8583" t="s">
        <v>28952</v>
      </c>
      <c r="AJ8583" t="s">
        <v>28953</v>
      </c>
      <c r="AK8583" t="s">
        <v>28954</v>
      </c>
      <c r="AL8583" t="s">
        <v>28955</v>
      </c>
      <c r="AM8583" t="s">
        <v>28956</v>
      </c>
      <c r="AN8583" t="s">
        <v>28957</v>
      </c>
      <c r="AO8583" t="s">
        <v>28958</v>
      </c>
      <c r="AP8583" t="s">
        <v>28959</v>
      </c>
      <c r="AQ8583" t="s">
        <v>28960</v>
      </c>
      <c r="AR8583" t="s">
        <v>28961</v>
      </c>
      <c r="AS8583" t="s">
        <v>28962</v>
      </c>
      <c r="AT8583" t="s">
        <v>28963</v>
      </c>
      <c r="AU8583" t="s">
        <v>28964</v>
      </c>
      <c r="AV8583" t="s">
        <v>28965</v>
      </c>
      <c r="AW8583" t="s">
        <v>28966</v>
      </c>
      <c r="AX8583" t="s">
        <v>28967</v>
      </c>
      <c r="AY8583" t="s">
        <v>28968</v>
      </c>
      <c r="AZ8583" t="s">
        <v>28969</v>
      </c>
      <c r="BA8583" t="s">
        <v>28970</v>
      </c>
      <c r="BB8583" t="s">
        <v>28971</v>
      </c>
      <c r="BC8583" t="s">
        <v>10295</v>
      </c>
    </row>
    <row r="8584" spans="1:55" x14ac:dyDescent="0.3">
      <c r="A8584" t="e">
        <f t="shared" ref="A8584:A8593" si="12">-t5dx3X0O63jCUuFEd-FcA</f>
        <v>#NAME?</v>
      </c>
      <c r="B8584" t="s">
        <v>28972</v>
      </c>
      <c r="C8584" t="s">
        <v>14</v>
      </c>
      <c r="D8584">
        <v>39.949077899999999</v>
      </c>
      <c r="E8584">
        <v>-75.164857900000001</v>
      </c>
      <c r="F8584" t="s">
        <v>28973</v>
      </c>
      <c r="G8584">
        <v>205</v>
      </c>
      <c r="H8584">
        <v>3.5</v>
      </c>
      <c r="I8584" t="s">
        <v>28974</v>
      </c>
      <c r="J8584">
        <v>3</v>
      </c>
      <c r="K8584" t="s">
        <v>28975</v>
      </c>
      <c r="L8584" t="s">
        <v>28976</v>
      </c>
    </row>
    <row r="8585" spans="1:55" x14ac:dyDescent="0.3">
      <c r="A8585" t="e">
        <f t="shared" si="12"/>
        <v>#NAME?</v>
      </c>
      <c r="B8585" t="s">
        <v>28972</v>
      </c>
      <c r="C8585" t="s">
        <v>14</v>
      </c>
      <c r="D8585">
        <v>39.949077899999999</v>
      </c>
      <c r="E8585">
        <v>-75.164857900000001</v>
      </c>
      <c r="F8585" t="s">
        <v>28973</v>
      </c>
      <c r="G8585">
        <v>205</v>
      </c>
      <c r="H8585">
        <v>3.5</v>
      </c>
      <c r="I8585" t="s">
        <v>28977</v>
      </c>
      <c r="J8585">
        <v>3</v>
      </c>
      <c r="K8585" t="s">
        <v>28978</v>
      </c>
      <c r="L8585" t="s">
        <v>28979</v>
      </c>
    </row>
    <row r="8586" spans="1:55" x14ac:dyDescent="0.3">
      <c r="A8586" t="e">
        <f t="shared" si="12"/>
        <v>#NAME?</v>
      </c>
      <c r="B8586" t="s">
        <v>28972</v>
      </c>
      <c r="C8586" t="s">
        <v>14</v>
      </c>
      <c r="D8586">
        <v>39.949077899999999</v>
      </c>
      <c r="E8586">
        <v>-75.164857900000001</v>
      </c>
      <c r="F8586" t="s">
        <v>28973</v>
      </c>
      <c r="G8586">
        <v>205</v>
      </c>
      <c r="H8586">
        <v>3.5</v>
      </c>
      <c r="I8586" t="s">
        <v>28980</v>
      </c>
      <c r="J8586">
        <v>1</v>
      </c>
      <c r="K8586" t="s">
        <v>28981</v>
      </c>
      <c r="L8586" t="s">
        <v>10276</v>
      </c>
    </row>
    <row r="8587" spans="1:55" x14ac:dyDescent="0.3">
      <c r="A8587" t="e">
        <f t="shared" si="12"/>
        <v>#NAME?</v>
      </c>
      <c r="B8587" t="s">
        <v>28972</v>
      </c>
      <c r="C8587" t="s">
        <v>14</v>
      </c>
      <c r="D8587">
        <v>39.949077899999999</v>
      </c>
      <c r="E8587">
        <v>-75.164857900000001</v>
      </c>
      <c r="F8587" t="s">
        <v>28973</v>
      </c>
      <c r="G8587">
        <v>205</v>
      </c>
      <c r="H8587">
        <v>3.5</v>
      </c>
      <c r="I8587" t="s">
        <v>28982</v>
      </c>
      <c r="J8587">
        <v>5</v>
      </c>
      <c r="K8587" t="s">
        <v>28983</v>
      </c>
      <c r="L8587" t="s">
        <v>28984</v>
      </c>
    </row>
    <row r="8588" spans="1:55" x14ac:dyDescent="0.3">
      <c r="A8588" t="e">
        <f t="shared" si="12"/>
        <v>#NAME?</v>
      </c>
      <c r="B8588" t="s">
        <v>28972</v>
      </c>
      <c r="C8588" t="s">
        <v>14</v>
      </c>
      <c r="D8588">
        <v>39.949077899999999</v>
      </c>
      <c r="E8588">
        <v>-75.164857900000001</v>
      </c>
      <c r="F8588" t="s">
        <v>28973</v>
      </c>
      <c r="G8588">
        <v>205</v>
      </c>
      <c r="H8588">
        <v>3.5</v>
      </c>
      <c r="I8588" t="s">
        <v>28985</v>
      </c>
      <c r="J8588">
        <v>3</v>
      </c>
      <c r="K8588" t="s">
        <v>28986</v>
      </c>
      <c r="L8588" t="s">
        <v>1985</v>
      </c>
    </row>
    <row r="8589" spans="1:55" x14ac:dyDescent="0.3">
      <c r="A8589" t="e">
        <f t="shared" si="12"/>
        <v>#NAME?</v>
      </c>
      <c r="B8589" t="s">
        <v>28972</v>
      </c>
      <c r="C8589" t="s">
        <v>14</v>
      </c>
      <c r="D8589">
        <v>39.949077899999999</v>
      </c>
      <c r="E8589">
        <v>-75.164857900000001</v>
      </c>
      <c r="F8589" t="s">
        <v>28973</v>
      </c>
      <c r="G8589">
        <v>205</v>
      </c>
      <c r="H8589">
        <v>3.5</v>
      </c>
      <c r="I8589" t="s">
        <v>28987</v>
      </c>
      <c r="J8589">
        <v>4</v>
      </c>
      <c r="K8589" t="s">
        <v>28988</v>
      </c>
      <c r="L8589" t="s">
        <v>19696</v>
      </c>
    </row>
    <row r="8590" spans="1:55" x14ac:dyDescent="0.3">
      <c r="A8590" t="e">
        <f t="shared" si="12"/>
        <v>#NAME?</v>
      </c>
      <c r="B8590" t="s">
        <v>28972</v>
      </c>
      <c r="C8590" t="s">
        <v>14</v>
      </c>
      <c r="D8590">
        <v>39.949077899999999</v>
      </c>
      <c r="E8590">
        <v>-75.164857900000001</v>
      </c>
      <c r="F8590" t="s">
        <v>28973</v>
      </c>
      <c r="G8590">
        <v>205</v>
      </c>
      <c r="H8590">
        <v>3.5</v>
      </c>
      <c r="I8590" t="s">
        <v>28989</v>
      </c>
      <c r="J8590">
        <v>1</v>
      </c>
      <c r="K8590" t="s">
        <v>28990</v>
      </c>
      <c r="L8590" t="s">
        <v>28991</v>
      </c>
    </row>
    <row r="8591" spans="1:55" x14ac:dyDescent="0.3">
      <c r="A8591" t="e">
        <f t="shared" si="12"/>
        <v>#NAME?</v>
      </c>
      <c r="B8591" t="s">
        <v>28972</v>
      </c>
      <c r="C8591" t="s">
        <v>14</v>
      </c>
      <c r="D8591">
        <v>39.949077899999999</v>
      </c>
      <c r="E8591">
        <v>-75.164857900000001</v>
      </c>
      <c r="F8591" t="s">
        <v>28973</v>
      </c>
      <c r="G8591">
        <v>205</v>
      </c>
      <c r="H8591">
        <v>3.5</v>
      </c>
      <c r="I8591" t="s">
        <v>28992</v>
      </c>
      <c r="J8591">
        <v>5</v>
      </c>
      <c r="K8591" t="s">
        <v>28993</v>
      </c>
      <c r="L8591" t="s">
        <v>28994</v>
      </c>
    </row>
    <row r="8592" spans="1:55" x14ac:dyDescent="0.3">
      <c r="A8592" t="e">
        <f t="shared" si="12"/>
        <v>#NAME?</v>
      </c>
      <c r="B8592" t="s">
        <v>28972</v>
      </c>
      <c r="C8592" t="s">
        <v>14</v>
      </c>
      <c r="D8592">
        <v>39.949077899999999</v>
      </c>
      <c r="E8592">
        <v>-75.164857900000001</v>
      </c>
      <c r="F8592" t="s">
        <v>28973</v>
      </c>
      <c r="G8592">
        <v>205</v>
      </c>
      <c r="H8592">
        <v>3.5</v>
      </c>
      <c r="I8592" t="s">
        <v>28995</v>
      </c>
      <c r="J8592">
        <v>2</v>
      </c>
      <c r="K8592" t="s">
        <v>28996</v>
      </c>
      <c r="L8592" t="s">
        <v>28997</v>
      </c>
    </row>
    <row r="8593" spans="1:22" x14ac:dyDescent="0.3">
      <c r="A8593" t="e">
        <f t="shared" si="12"/>
        <v>#NAME?</v>
      </c>
      <c r="B8593" t="s">
        <v>28972</v>
      </c>
      <c r="C8593" t="s">
        <v>14</v>
      </c>
      <c r="D8593">
        <v>39.949077899999999</v>
      </c>
      <c r="E8593">
        <v>-75.164857900000001</v>
      </c>
      <c r="F8593" t="s">
        <v>28973</v>
      </c>
      <c r="G8593">
        <v>205</v>
      </c>
      <c r="H8593">
        <v>3.5</v>
      </c>
      <c r="I8593" t="s">
        <v>28998</v>
      </c>
      <c r="J8593">
        <v>1</v>
      </c>
      <c r="K8593" t="s">
        <v>28999</v>
      </c>
      <c r="L8593" t="e">
        <f>-xo9tVt-wlGyxEhdlH44Pw</f>
        <v>#NAME?</v>
      </c>
    </row>
    <row r="8594" spans="1:22" x14ac:dyDescent="0.3">
      <c r="A8594" t="s">
        <v>29000</v>
      </c>
      <c r="B8594" t="s">
        <v>15194</v>
      </c>
      <c r="C8594" t="s">
        <v>14</v>
      </c>
      <c r="D8594">
        <v>39.943223000000003</v>
      </c>
      <c r="E8594">
        <v>-75.162567999999993</v>
      </c>
      <c r="F8594" t="s">
        <v>29001</v>
      </c>
      <c r="G8594">
        <v>205</v>
      </c>
      <c r="H8594">
        <v>4.5</v>
      </c>
      <c r="I8594" t="s">
        <v>29002</v>
      </c>
      <c r="J8594">
        <v>5</v>
      </c>
      <c r="K8594" t="s">
        <v>29003</v>
      </c>
      <c r="L8594" t="s">
        <v>29004</v>
      </c>
    </row>
    <row r="8595" spans="1:22" x14ac:dyDescent="0.3">
      <c r="A8595" t="s">
        <v>29000</v>
      </c>
      <c r="B8595" t="s">
        <v>15194</v>
      </c>
      <c r="C8595" t="s">
        <v>14</v>
      </c>
      <c r="D8595">
        <v>39.943223000000003</v>
      </c>
      <c r="E8595">
        <v>-75.162567999999993</v>
      </c>
      <c r="F8595" t="s">
        <v>29001</v>
      </c>
      <c r="G8595">
        <v>205</v>
      </c>
      <c r="H8595">
        <v>4.5</v>
      </c>
      <c r="I8595" t="s">
        <v>29005</v>
      </c>
      <c r="J8595">
        <v>4</v>
      </c>
      <c r="K8595" t="s">
        <v>29006</v>
      </c>
      <c r="L8595" t="s">
        <v>29007</v>
      </c>
    </row>
    <row r="8596" spans="1:22" x14ac:dyDescent="0.3">
      <c r="A8596" t="s">
        <v>29000</v>
      </c>
      <c r="B8596" t="s">
        <v>15194</v>
      </c>
      <c r="C8596" t="s">
        <v>14</v>
      </c>
      <c r="D8596">
        <v>39.943223000000003</v>
      </c>
      <c r="E8596">
        <v>-75.162567999999993</v>
      </c>
      <c r="F8596" t="s">
        <v>29001</v>
      </c>
      <c r="G8596">
        <v>205</v>
      </c>
      <c r="H8596">
        <v>4.5</v>
      </c>
      <c r="I8596" t="s">
        <v>29008</v>
      </c>
      <c r="J8596">
        <v>4</v>
      </c>
      <c r="K8596" t="s">
        <v>29009</v>
      </c>
      <c r="L8596" t="s">
        <v>29010</v>
      </c>
    </row>
    <row r="8597" spans="1:22" x14ac:dyDescent="0.3">
      <c r="A8597" t="s">
        <v>29000</v>
      </c>
      <c r="B8597" t="s">
        <v>15194</v>
      </c>
      <c r="C8597" t="s">
        <v>14</v>
      </c>
      <c r="D8597">
        <v>39.943223000000003</v>
      </c>
      <c r="E8597">
        <v>-75.162567999999993</v>
      </c>
      <c r="F8597" t="s">
        <v>29001</v>
      </c>
      <c r="G8597">
        <v>205</v>
      </c>
      <c r="H8597">
        <v>4.5</v>
      </c>
      <c r="I8597" t="s">
        <v>29011</v>
      </c>
      <c r="J8597">
        <v>4</v>
      </c>
      <c r="K8597" t="s">
        <v>29012</v>
      </c>
      <c r="L8597" t="s">
        <v>513</v>
      </c>
    </row>
    <row r="8598" spans="1:22" x14ac:dyDescent="0.3">
      <c r="A8598" t="s">
        <v>29000</v>
      </c>
      <c r="B8598" t="s">
        <v>15194</v>
      </c>
      <c r="C8598" t="s">
        <v>14</v>
      </c>
      <c r="D8598">
        <v>39.943223000000003</v>
      </c>
      <c r="E8598">
        <v>-75.162567999999993</v>
      </c>
      <c r="F8598" t="s">
        <v>29001</v>
      </c>
      <c r="G8598">
        <v>205</v>
      </c>
      <c r="H8598">
        <v>4.5</v>
      </c>
      <c r="I8598" t="s">
        <v>29013</v>
      </c>
      <c r="J8598">
        <v>3</v>
      </c>
      <c r="K8598" t="s">
        <v>29014</v>
      </c>
      <c r="L8598" t="s">
        <v>4946</v>
      </c>
    </row>
    <row r="8599" spans="1:22" x14ac:dyDescent="0.3">
      <c r="A8599" t="s">
        <v>29000</v>
      </c>
      <c r="B8599" t="s">
        <v>15194</v>
      </c>
      <c r="C8599" t="s">
        <v>14</v>
      </c>
      <c r="D8599">
        <v>39.943223000000003</v>
      </c>
      <c r="E8599">
        <v>-75.162567999999993</v>
      </c>
      <c r="F8599" t="s">
        <v>29001</v>
      </c>
      <c r="G8599">
        <v>205</v>
      </c>
      <c r="H8599">
        <v>4.5</v>
      </c>
      <c r="I8599" t="s">
        <v>29015</v>
      </c>
      <c r="J8599">
        <v>3</v>
      </c>
      <c r="K8599" t="s">
        <v>29016</v>
      </c>
      <c r="L8599" t="s">
        <v>29017</v>
      </c>
    </row>
    <row r="8600" spans="1:22" x14ac:dyDescent="0.3">
      <c r="A8600" t="s">
        <v>29000</v>
      </c>
      <c r="B8600" t="s">
        <v>15194</v>
      </c>
      <c r="C8600" t="s">
        <v>14</v>
      </c>
      <c r="D8600">
        <v>39.943223000000003</v>
      </c>
      <c r="E8600">
        <v>-75.162567999999993</v>
      </c>
      <c r="F8600" t="s">
        <v>29001</v>
      </c>
      <c r="G8600">
        <v>205</v>
      </c>
      <c r="H8600">
        <v>4.5</v>
      </c>
      <c r="I8600" t="s">
        <v>29018</v>
      </c>
      <c r="J8600">
        <v>4</v>
      </c>
      <c r="K8600" t="s">
        <v>29019</v>
      </c>
      <c r="L8600" t="s">
        <v>12766</v>
      </c>
    </row>
    <row r="8601" spans="1:22" x14ac:dyDescent="0.3">
      <c r="A8601" t="s">
        <v>29000</v>
      </c>
      <c r="B8601" t="s">
        <v>15194</v>
      </c>
      <c r="C8601" t="s">
        <v>14</v>
      </c>
      <c r="D8601">
        <v>39.943223000000003</v>
      </c>
      <c r="E8601">
        <v>-75.162567999999993</v>
      </c>
      <c r="F8601" t="s">
        <v>29001</v>
      </c>
      <c r="G8601">
        <v>205</v>
      </c>
      <c r="H8601">
        <v>4.5</v>
      </c>
      <c r="I8601" t="s">
        <v>29020</v>
      </c>
      <c r="J8601">
        <v>4</v>
      </c>
      <c r="K8601" t="s">
        <v>29021</v>
      </c>
      <c r="L8601" t="s">
        <v>29022</v>
      </c>
    </row>
    <row r="8602" spans="1:22" x14ac:dyDescent="0.3">
      <c r="A8602" t="s">
        <v>29000</v>
      </c>
      <c r="B8602" t="s">
        <v>15194</v>
      </c>
      <c r="C8602" t="s">
        <v>14</v>
      </c>
      <c r="D8602">
        <v>39.943223000000003</v>
      </c>
      <c r="E8602">
        <v>-75.162567999999993</v>
      </c>
      <c r="F8602" t="s">
        <v>29001</v>
      </c>
      <c r="G8602">
        <v>205</v>
      </c>
      <c r="H8602">
        <v>4.5</v>
      </c>
      <c r="I8602" t="s">
        <v>29023</v>
      </c>
      <c r="J8602">
        <v>5</v>
      </c>
      <c r="K8602" t="s">
        <v>29024</v>
      </c>
      <c r="L8602" t="s">
        <v>29025</v>
      </c>
    </row>
    <row r="8603" spans="1:22" x14ac:dyDescent="0.3">
      <c r="A8603" t="s">
        <v>29000</v>
      </c>
      <c r="B8603" t="s">
        <v>15194</v>
      </c>
      <c r="C8603" t="s">
        <v>14</v>
      </c>
      <c r="D8603">
        <v>39.943223000000003</v>
      </c>
      <c r="E8603">
        <v>-75.162567999999993</v>
      </c>
      <c r="F8603" t="s">
        <v>29001</v>
      </c>
      <c r="G8603">
        <v>205</v>
      </c>
      <c r="H8603">
        <v>4.5</v>
      </c>
      <c r="I8603" t="s">
        <v>29026</v>
      </c>
      <c r="J8603">
        <v>4</v>
      </c>
      <c r="K8603" t="s">
        <v>29027</v>
      </c>
      <c r="L8603" t="s">
        <v>28246</v>
      </c>
    </row>
    <row r="8604" spans="1:22" x14ac:dyDescent="0.3">
      <c r="A8604" t="s">
        <v>29028</v>
      </c>
      <c r="B8604" t="s">
        <v>29029</v>
      </c>
      <c r="C8604" t="s">
        <v>14</v>
      </c>
      <c r="D8604">
        <v>39.959138400000001</v>
      </c>
      <c r="E8604">
        <v>-75.145391000000004</v>
      </c>
      <c r="F8604" t="s">
        <v>29030</v>
      </c>
      <c r="G8604">
        <v>205</v>
      </c>
      <c r="H8604">
        <v>4</v>
      </c>
      <c r="I8604" t="s">
        <v>29031</v>
      </c>
      <c r="J8604">
        <v>1</v>
      </c>
      <c r="K8604" t="s">
        <v>29032</v>
      </c>
      <c r="L8604" t="s">
        <v>29033</v>
      </c>
      <c r="M8604" t="s">
        <v>29034</v>
      </c>
      <c r="N8604" t="s">
        <v>21723</v>
      </c>
      <c r="O8604" t="s">
        <v>29035</v>
      </c>
      <c r="P8604" t="s">
        <v>29036</v>
      </c>
      <c r="Q8604" t="s">
        <v>29037</v>
      </c>
      <c r="R8604" t="s">
        <v>29038</v>
      </c>
      <c r="S8604" t="s">
        <v>29039</v>
      </c>
      <c r="T8604" t="s">
        <v>29040</v>
      </c>
      <c r="U8604" t="s">
        <v>29041</v>
      </c>
      <c r="V8604" t="s">
        <v>29042</v>
      </c>
    </row>
    <row r="8605" spans="1:22" x14ac:dyDescent="0.3">
      <c r="A8605" t="s">
        <v>29028</v>
      </c>
      <c r="B8605" t="s">
        <v>29029</v>
      </c>
      <c r="C8605" t="s">
        <v>14</v>
      </c>
      <c r="D8605">
        <v>39.959138400000001</v>
      </c>
      <c r="E8605">
        <v>-75.145391000000004</v>
      </c>
      <c r="F8605" t="s">
        <v>29030</v>
      </c>
      <c r="G8605">
        <v>205</v>
      </c>
      <c r="H8605">
        <v>4</v>
      </c>
      <c r="I8605" t="s">
        <v>29043</v>
      </c>
      <c r="J8605">
        <v>5</v>
      </c>
      <c r="K8605" t="s">
        <v>29044</v>
      </c>
      <c r="L8605" t="s">
        <v>3059</v>
      </c>
    </row>
    <row r="8606" spans="1:22" x14ac:dyDescent="0.3">
      <c r="A8606" t="s">
        <v>29028</v>
      </c>
      <c r="B8606" t="s">
        <v>29029</v>
      </c>
      <c r="C8606" t="s">
        <v>14</v>
      </c>
      <c r="D8606">
        <v>39.959138400000001</v>
      </c>
      <c r="E8606">
        <v>-75.145391000000004</v>
      </c>
      <c r="F8606" t="s">
        <v>29030</v>
      </c>
      <c r="G8606">
        <v>205</v>
      </c>
      <c r="H8606">
        <v>4</v>
      </c>
      <c r="I8606" t="s">
        <v>29045</v>
      </c>
      <c r="J8606">
        <v>5</v>
      </c>
      <c r="K8606" t="s">
        <v>29046</v>
      </c>
      <c r="L8606" t="s">
        <v>29047</v>
      </c>
    </row>
    <row r="8607" spans="1:22" x14ac:dyDescent="0.3">
      <c r="A8607" t="s">
        <v>29028</v>
      </c>
      <c r="B8607" t="s">
        <v>29029</v>
      </c>
      <c r="C8607" t="s">
        <v>14</v>
      </c>
      <c r="D8607">
        <v>39.959138400000001</v>
      </c>
      <c r="E8607">
        <v>-75.145391000000004</v>
      </c>
      <c r="F8607" t="s">
        <v>29030</v>
      </c>
      <c r="G8607">
        <v>205</v>
      </c>
      <c r="H8607">
        <v>4</v>
      </c>
      <c r="I8607" t="s">
        <v>29048</v>
      </c>
      <c r="J8607">
        <v>4</v>
      </c>
      <c r="K8607" t="s">
        <v>29049</v>
      </c>
      <c r="L8607" t="s">
        <v>29050</v>
      </c>
    </row>
    <row r="8608" spans="1:22" x14ac:dyDescent="0.3">
      <c r="A8608" t="s">
        <v>29028</v>
      </c>
      <c r="B8608" t="s">
        <v>29029</v>
      </c>
      <c r="C8608" t="s">
        <v>14</v>
      </c>
      <c r="D8608">
        <v>39.959138400000001</v>
      </c>
      <c r="E8608">
        <v>-75.145391000000004</v>
      </c>
      <c r="F8608" t="s">
        <v>29030</v>
      </c>
      <c r="G8608">
        <v>205</v>
      </c>
      <c r="H8608">
        <v>4</v>
      </c>
      <c r="I8608" t="s">
        <v>29051</v>
      </c>
      <c r="J8608">
        <v>4</v>
      </c>
      <c r="K8608" t="s">
        <v>29052</v>
      </c>
      <c r="L8608" t="s">
        <v>12310</v>
      </c>
    </row>
    <row r="8609" spans="1:12" x14ac:dyDescent="0.3">
      <c r="A8609" t="s">
        <v>29028</v>
      </c>
      <c r="B8609" t="s">
        <v>29029</v>
      </c>
      <c r="C8609" t="s">
        <v>14</v>
      </c>
      <c r="D8609">
        <v>39.959138400000001</v>
      </c>
      <c r="E8609">
        <v>-75.145391000000004</v>
      </c>
      <c r="F8609" t="s">
        <v>29030</v>
      </c>
      <c r="G8609">
        <v>205</v>
      </c>
      <c r="H8609">
        <v>4</v>
      </c>
      <c r="I8609" t="s">
        <v>29053</v>
      </c>
      <c r="J8609">
        <v>1</v>
      </c>
      <c r="K8609" t="s">
        <v>29054</v>
      </c>
      <c r="L8609" t="s">
        <v>21823</v>
      </c>
    </row>
    <row r="8610" spans="1:12" x14ac:dyDescent="0.3">
      <c r="A8610" t="s">
        <v>29028</v>
      </c>
      <c r="B8610" t="s">
        <v>29029</v>
      </c>
      <c r="C8610" t="s">
        <v>14</v>
      </c>
      <c r="D8610">
        <v>39.959138400000001</v>
      </c>
      <c r="E8610">
        <v>-75.145391000000004</v>
      </c>
      <c r="F8610" t="s">
        <v>29030</v>
      </c>
      <c r="G8610">
        <v>205</v>
      </c>
      <c r="H8610">
        <v>4</v>
      </c>
      <c r="I8610" t="s">
        <v>29055</v>
      </c>
      <c r="J8610">
        <v>5</v>
      </c>
      <c r="K8610" t="s">
        <v>29056</v>
      </c>
      <c r="L8610" t="s">
        <v>29057</v>
      </c>
    </row>
    <row r="8611" spans="1:12" x14ac:dyDescent="0.3">
      <c r="A8611" t="s">
        <v>29028</v>
      </c>
      <c r="B8611" t="s">
        <v>29029</v>
      </c>
      <c r="C8611" t="s">
        <v>14</v>
      </c>
      <c r="D8611">
        <v>39.959138400000001</v>
      </c>
      <c r="E8611">
        <v>-75.145391000000004</v>
      </c>
      <c r="F8611" t="s">
        <v>29030</v>
      </c>
      <c r="G8611">
        <v>205</v>
      </c>
      <c r="H8611">
        <v>4</v>
      </c>
      <c r="I8611" t="s">
        <v>29058</v>
      </c>
      <c r="J8611">
        <v>4</v>
      </c>
      <c r="K8611" t="s">
        <v>29059</v>
      </c>
      <c r="L8611" t="s">
        <v>29060</v>
      </c>
    </row>
    <row r="8612" spans="1:12" x14ac:dyDescent="0.3">
      <c r="A8612" t="s">
        <v>29028</v>
      </c>
      <c r="B8612" t="s">
        <v>29029</v>
      </c>
      <c r="C8612" t="s">
        <v>14</v>
      </c>
      <c r="D8612">
        <v>39.959138400000001</v>
      </c>
      <c r="E8612">
        <v>-75.145391000000004</v>
      </c>
      <c r="F8612" t="s">
        <v>29030</v>
      </c>
      <c r="G8612">
        <v>205</v>
      </c>
      <c r="H8612">
        <v>4</v>
      </c>
      <c r="I8612" t="s">
        <v>29061</v>
      </c>
      <c r="J8612">
        <v>5</v>
      </c>
      <c r="K8612" t="s">
        <v>29062</v>
      </c>
      <c r="L8612" t="s">
        <v>6883</v>
      </c>
    </row>
    <row r="8613" spans="1:12" x14ac:dyDescent="0.3">
      <c r="A8613" t="s">
        <v>29028</v>
      </c>
      <c r="B8613" t="s">
        <v>29029</v>
      </c>
      <c r="C8613" t="s">
        <v>14</v>
      </c>
      <c r="D8613">
        <v>39.959138400000001</v>
      </c>
      <c r="E8613">
        <v>-75.145391000000004</v>
      </c>
      <c r="F8613" t="s">
        <v>29030</v>
      </c>
      <c r="G8613">
        <v>205</v>
      </c>
      <c r="H8613">
        <v>4</v>
      </c>
      <c r="I8613" t="s">
        <v>29063</v>
      </c>
      <c r="J8613">
        <v>4</v>
      </c>
      <c r="K8613" t="s">
        <v>29064</v>
      </c>
      <c r="L8613" t="s">
        <v>29065</v>
      </c>
    </row>
    <row r="8614" spans="1:12" x14ac:dyDescent="0.3">
      <c r="A8614" t="s">
        <v>29066</v>
      </c>
      <c r="B8614" t="s">
        <v>29067</v>
      </c>
      <c r="C8614" t="s">
        <v>14</v>
      </c>
      <c r="D8614">
        <v>39.950861099999997</v>
      </c>
      <c r="E8614">
        <v>-75.178364099999996</v>
      </c>
      <c r="F8614" t="s">
        <v>29068</v>
      </c>
      <c r="G8614">
        <v>205</v>
      </c>
      <c r="H8614">
        <v>4</v>
      </c>
      <c r="I8614" t="s">
        <v>29069</v>
      </c>
      <c r="J8614">
        <v>4</v>
      </c>
      <c r="K8614" t="s">
        <v>29070</v>
      </c>
      <c r="L8614" t="s">
        <v>29071</v>
      </c>
    </row>
    <row r="8615" spans="1:12" x14ac:dyDescent="0.3">
      <c r="A8615" t="s">
        <v>29066</v>
      </c>
      <c r="B8615" t="s">
        <v>29067</v>
      </c>
      <c r="C8615" t="s">
        <v>14</v>
      </c>
      <c r="D8615">
        <v>39.950861099999997</v>
      </c>
      <c r="E8615">
        <v>-75.178364099999996</v>
      </c>
      <c r="F8615" t="s">
        <v>29068</v>
      </c>
      <c r="G8615">
        <v>205</v>
      </c>
      <c r="H8615">
        <v>4</v>
      </c>
      <c r="I8615" t="s">
        <v>29072</v>
      </c>
      <c r="J8615">
        <v>5</v>
      </c>
      <c r="K8615" t="s">
        <v>29073</v>
      </c>
      <c r="L8615" t="s">
        <v>5060</v>
      </c>
    </row>
    <row r="8616" spans="1:12" x14ac:dyDescent="0.3">
      <c r="A8616" t="s">
        <v>29066</v>
      </c>
      <c r="B8616" t="s">
        <v>29067</v>
      </c>
      <c r="C8616" t="s">
        <v>14</v>
      </c>
      <c r="D8616">
        <v>39.950861099999997</v>
      </c>
      <c r="E8616">
        <v>-75.178364099999996</v>
      </c>
      <c r="F8616" t="s">
        <v>29068</v>
      </c>
      <c r="G8616">
        <v>205</v>
      </c>
      <c r="H8616">
        <v>4</v>
      </c>
      <c r="I8616" t="s">
        <v>29074</v>
      </c>
      <c r="J8616">
        <v>4</v>
      </c>
      <c r="K8616" t="s">
        <v>29075</v>
      </c>
      <c r="L8616" t="s">
        <v>29076</v>
      </c>
    </row>
    <row r="8617" spans="1:12" x14ac:dyDescent="0.3">
      <c r="A8617" t="s">
        <v>29066</v>
      </c>
      <c r="B8617" t="s">
        <v>29067</v>
      </c>
      <c r="C8617" t="s">
        <v>14</v>
      </c>
      <c r="D8617">
        <v>39.950861099999997</v>
      </c>
      <c r="E8617">
        <v>-75.178364099999996</v>
      </c>
      <c r="F8617" t="s">
        <v>29068</v>
      </c>
      <c r="G8617">
        <v>205</v>
      </c>
      <c r="H8617">
        <v>4</v>
      </c>
      <c r="I8617" t="s">
        <v>29077</v>
      </c>
      <c r="J8617">
        <v>4</v>
      </c>
      <c r="L8617" t="s">
        <v>29078</v>
      </c>
    </row>
    <row r="8618" spans="1:12" x14ac:dyDescent="0.3">
      <c r="A8618" t="s">
        <v>29066</v>
      </c>
      <c r="B8618" t="s">
        <v>29067</v>
      </c>
      <c r="C8618" t="s">
        <v>14</v>
      </c>
      <c r="D8618">
        <v>39.950861099999997</v>
      </c>
      <c r="E8618">
        <v>-75.178364099999996</v>
      </c>
      <c r="F8618" t="s">
        <v>29068</v>
      </c>
      <c r="G8618">
        <v>205</v>
      </c>
      <c r="H8618">
        <v>4</v>
      </c>
      <c r="I8618" t="s">
        <v>29079</v>
      </c>
      <c r="J8618">
        <v>3</v>
      </c>
      <c r="L8618" t="s">
        <v>27848</v>
      </c>
    </row>
    <row r="8619" spans="1:12" x14ac:dyDescent="0.3">
      <c r="A8619" t="s">
        <v>29066</v>
      </c>
      <c r="B8619" t="s">
        <v>29067</v>
      </c>
      <c r="C8619" t="s">
        <v>14</v>
      </c>
      <c r="D8619">
        <v>39.950861099999997</v>
      </c>
      <c r="E8619">
        <v>-75.178364099999996</v>
      </c>
      <c r="F8619" t="s">
        <v>29068</v>
      </c>
      <c r="G8619">
        <v>205</v>
      </c>
      <c r="H8619">
        <v>4</v>
      </c>
      <c r="I8619" t="s">
        <v>29080</v>
      </c>
      <c r="J8619">
        <v>5</v>
      </c>
      <c r="K8619" t="s">
        <v>29081</v>
      </c>
      <c r="L8619" t="s">
        <v>29082</v>
      </c>
    </row>
    <row r="8620" spans="1:12" x14ac:dyDescent="0.3">
      <c r="A8620" t="s">
        <v>29066</v>
      </c>
      <c r="B8620" t="s">
        <v>29067</v>
      </c>
      <c r="C8620" t="s">
        <v>14</v>
      </c>
      <c r="D8620">
        <v>39.950861099999997</v>
      </c>
      <c r="E8620">
        <v>-75.178364099999996</v>
      </c>
      <c r="F8620" t="s">
        <v>29068</v>
      </c>
      <c r="G8620">
        <v>205</v>
      </c>
      <c r="H8620">
        <v>4</v>
      </c>
      <c r="I8620" t="s">
        <v>29083</v>
      </c>
      <c r="J8620">
        <v>5</v>
      </c>
      <c r="L8620" t="s">
        <v>10655</v>
      </c>
    </row>
    <row r="8621" spans="1:12" x14ac:dyDescent="0.3">
      <c r="A8621" t="s">
        <v>29066</v>
      </c>
      <c r="B8621" t="s">
        <v>29067</v>
      </c>
      <c r="C8621" t="s">
        <v>14</v>
      </c>
      <c r="D8621">
        <v>39.950861099999997</v>
      </c>
      <c r="E8621">
        <v>-75.178364099999996</v>
      </c>
      <c r="F8621" t="s">
        <v>29068</v>
      </c>
      <c r="G8621">
        <v>205</v>
      </c>
      <c r="H8621">
        <v>4</v>
      </c>
      <c r="I8621" t="s">
        <v>29084</v>
      </c>
      <c r="J8621">
        <v>5</v>
      </c>
      <c r="K8621" t="s">
        <v>29085</v>
      </c>
      <c r="L8621" t="s">
        <v>29086</v>
      </c>
    </row>
    <row r="8622" spans="1:12" x14ac:dyDescent="0.3">
      <c r="A8622" t="s">
        <v>29066</v>
      </c>
      <c r="B8622" t="s">
        <v>29067</v>
      </c>
      <c r="C8622" t="s">
        <v>14</v>
      </c>
      <c r="D8622">
        <v>39.950861099999997</v>
      </c>
      <c r="E8622">
        <v>-75.178364099999996</v>
      </c>
      <c r="F8622" t="s">
        <v>29068</v>
      </c>
      <c r="G8622">
        <v>205</v>
      </c>
      <c r="H8622">
        <v>4</v>
      </c>
      <c r="I8622" t="s">
        <v>29087</v>
      </c>
      <c r="J8622">
        <v>3</v>
      </c>
      <c r="K8622" t="s">
        <v>29088</v>
      </c>
      <c r="L8622" t="s">
        <v>29089</v>
      </c>
    </row>
    <row r="8623" spans="1:12" x14ac:dyDescent="0.3">
      <c r="A8623" t="s">
        <v>29066</v>
      </c>
      <c r="B8623" t="s">
        <v>29067</v>
      </c>
      <c r="C8623" t="s">
        <v>14</v>
      </c>
      <c r="D8623">
        <v>39.950861099999997</v>
      </c>
      <c r="E8623">
        <v>-75.178364099999996</v>
      </c>
      <c r="F8623" t="s">
        <v>29068</v>
      </c>
      <c r="G8623">
        <v>205</v>
      </c>
      <c r="H8623">
        <v>4</v>
      </c>
      <c r="I8623" t="s">
        <v>29090</v>
      </c>
      <c r="J8623">
        <v>5</v>
      </c>
      <c r="K8623" t="s">
        <v>29091</v>
      </c>
      <c r="L8623" t="s">
        <v>29092</v>
      </c>
    </row>
    <row r="8624" spans="1:12" x14ac:dyDescent="0.3">
      <c r="A8624" t="s">
        <v>29093</v>
      </c>
      <c r="B8624" t="s">
        <v>29094</v>
      </c>
      <c r="C8624" t="s">
        <v>14</v>
      </c>
      <c r="D8624">
        <v>39.971297100000001</v>
      </c>
      <c r="E8624">
        <v>-75.177634499999996</v>
      </c>
      <c r="F8624" t="s">
        <v>29095</v>
      </c>
      <c r="G8624">
        <v>205</v>
      </c>
      <c r="H8624">
        <v>4</v>
      </c>
      <c r="I8624" t="s">
        <v>29096</v>
      </c>
      <c r="J8624">
        <v>3</v>
      </c>
      <c r="K8624" t="s">
        <v>29097</v>
      </c>
      <c r="L8624" t="s">
        <v>5111</v>
      </c>
    </row>
    <row r="8625" spans="1:18" x14ac:dyDescent="0.3">
      <c r="A8625" t="s">
        <v>29093</v>
      </c>
      <c r="B8625" t="s">
        <v>29094</v>
      </c>
      <c r="C8625" t="s">
        <v>14</v>
      </c>
      <c r="D8625">
        <v>39.971297100000001</v>
      </c>
      <c r="E8625">
        <v>-75.177634499999996</v>
      </c>
      <c r="F8625" t="s">
        <v>29095</v>
      </c>
      <c r="G8625">
        <v>205</v>
      </c>
      <c r="H8625">
        <v>4</v>
      </c>
      <c r="I8625" t="s">
        <v>29098</v>
      </c>
      <c r="J8625">
        <v>4</v>
      </c>
      <c r="L8625" t="s">
        <v>23594</v>
      </c>
    </row>
    <row r="8626" spans="1:18" x14ac:dyDescent="0.3">
      <c r="A8626" t="s">
        <v>29093</v>
      </c>
      <c r="B8626" t="s">
        <v>29094</v>
      </c>
      <c r="C8626" t="s">
        <v>14</v>
      </c>
      <c r="D8626">
        <v>39.971297100000001</v>
      </c>
      <c r="E8626">
        <v>-75.177634499999996</v>
      </c>
      <c r="F8626" t="s">
        <v>29095</v>
      </c>
      <c r="G8626">
        <v>205</v>
      </c>
      <c r="H8626">
        <v>4</v>
      </c>
      <c r="I8626" t="s">
        <v>29099</v>
      </c>
      <c r="J8626">
        <v>4</v>
      </c>
      <c r="K8626" t="s">
        <v>29100</v>
      </c>
      <c r="L8626" t="s">
        <v>20358</v>
      </c>
    </row>
    <row r="8627" spans="1:18" x14ac:dyDescent="0.3">
      <c r="A8627" t="s">
        <v>29093</v>
      </c>
      <c r="B8627" t="s">
        <v>29094</v>
      </c>
      <c r="C8627" t="s">
        <v>14</v>
      </c>
      <c r="D8627">
        <v>39.971297100000001</v>
      </c>
      <c r="E8627">
        <v>-75.177634499999996</v>
      </c>
      <c r="F8627" t="s">
        <v>29095</v>
      </c>
      <c r="G8627">
        <v>205</v>
      </c>
      <c r="H8627">
        <v>4</v>
      </c>
      <c r="I8627" t="s">
        <v>29101</v>
      </c>
      <c r="J8627">
        <v>4</v>
      </c>
      <c r="K8627" t="s">
        <v>29102</v>
      </c>
      <c r="L8627" t="s">
        <v>18038</v>
      </c>
    </row>
    <row r="8628" spans="1:18" x14ac:dyDescent="0.3">
      <c r="A8628" t="s">
        <v>29093</v>
      </c>
      <c r="B8628" t="s">
        <v>29094</v>
      </c>
      <c r="C8628" t="s">
        <v>14</v>
      </c>
      <c r="D8628">
        <v>39.971297100000001</v>
      </c>
      <c r="E8628">
        <v>-75.177634499999996</v>
      </c>
      <c r="F8628" t="s">
        <v>29095</v>
      </c>
      <c r="G8628">
        <v>205</v>
      </c>
      <c r="H8628">
        <v>4</v>
      </c>
      <c r="I8628" t="s">
        <v>29103</v>
      </c>
      <c r="J8628">
        <v>4</v>
      </c>
      <c r="K8628" t="s">
        <v>29104</v>
      </c>
      <c r="L8628" t="s">
        <v>29105</v>
      </c>
    </row>
    <row r="8629" spans="1:18" x14ac:dyDescent="0.3">
      <c r="A8629" t="s">
        <v>29093</v>
      </c>
      <c r="B8629" t="s">
        <v>29094</v>
      </c>
      <c r="C8629" t="s">
        <v>14</v>
      </c>
      <c r="D8629">
        <v>39.971297100000001</v>
      </c>
      <c r="E8629">
        <v>-75.177634499999996</v>
      </c>
      <c r="F8629" t="s">
        <v>29095</v>
      </c>
      <c r="G8629">
        <v>205</v>
      </c>
      <c r="H8629">
        <v>4</v>
      </c>
      <c r="I8629" t="s">
        <v>29106</v>
      </c>
      <c r="J8629">
        <v>4</v>
      </c>
      <c r="K8629" t="s">
        <v>29107</v>
      </c>
      <c r="L8629" t="s">
        <v>29108</v>
      </c>
    </row>
    <row r="8630" spans="1:18" x14ac:dyDescent="0.3">
      <c r="A8630" t="s">
        <v>29093</v>
      </c>
      <c r="B8630" t="s">
        <v>29094</v>
      </c>
      <c r="C8630" t="s">
        <v>14</v>
      </c>
      <c r="D8630">
        <v>39.971297100000001</v>
      </c>
      <c r="E8630">
        <v>-75.177634499999996</v>
      </c>
      <c r="F8630" t="s">
        <v>29095</v>
      </c>
      <c r="G8630">
        <v>205</v>
      </c>
      <c r="H8630">
        <v>4</v>
      </c>
      <c r="I8630" t="s">
        <v>29109</v>
      </c>
      <c r="J8630">
        <v>2</v>
      </c>
      <c r="K8630" t="s">
        <v>29110</v>
      </c>
      <c r="L8630" t="s">
        <v>29111</v>
      </c>
    </row>
    <row r="8631" spans="1:18" x14ac:dyDescent="0.3">
      <c r="A8631" t="s">
        <v>29093</v>
      </c>
      <c r="B8631" t="s">
        <v>29094</v>
      </c>
      <c r="C8631" t="s">
        <v>14</v>
      </c>
      <c r="D8631">
        <v>39.971297100000001</v>
      </c>
      <c r="E8631">
        <v>-75.177634499999996</v>
      </c>
      <c r="F8631" t="s">
        <v>29095</v>
      </c>
      <c r="G8631">
        <v>205</v>
      </c>
      <c r="H8631">
        <v>4</v>
      </c>
      <c r="I8631" t="s">
        <v>29112</v>
      </c>
      <c r="J8631">
        <v>4</v>
      </c>
      <c r="K8631" t="s">
        <v>29113</v>
      </c>
      <c r="L8631" t="s">
        <v>29114</v>
      </c>
    </row>
    <row r="8632" spans="1:18" x14ac:dyDescent="0.3">
      <c r="A8632" t="s">
        <v>29093</v>
      </c>
      <c r="B8632" t="s">
        <v>29094</v>
      </c>
      <c r="C8632" t="s">
        <v>14</v>
      </c>
      <c r="D8632">
        <v>39.971297100000001</v>
      </c>
      <c r="E8632">
        <v>-75.177634499999996</v>
      </c>
      <c r="F8632" t="s">
        <v>29095</v>
      </c>
      <c r="G8632">
        <v>205</v>
      </c>
      <c r="H8632">
        <v>4</v>
      </c>
      <c r="I8632" t="s">
        <v>29115</v>
      </c>
      <c r="J8632">
        <v>4</v>
      </c>
      <c r="L8632" t="s">
        <v>29116</v>
      </c>
    </row>
    <row r="8633" spans="1:18" x14ac:dyDescent="0.3">
      <c r="A8633" t="s">
        <v>29093</v>
      </c>
      <c r="B8633" t="s">
        <v>29094</v>
      </c>
      <c r="C8633" t="s">
        <v>14</v>
      </c>
      <c r="D8633">
        <v>39.971297100000001</v>
      </c>
      <c r="E8633">
        <v>-75.177634499999996</v>
      </c>
      <c r="F8633" t="s">
        <v>29095</v>
      </c>
      <c r="G8633">
        <v>205</v>
      </c>
      <c r="H8633">
        <v>4</v>
      </c>
      <c r="I8633" t="e">
        <f>-UblUkO7pZRFE2SOiebTFA</f>
        <v>#NAME?</v>
      </c>
      <c r="J8633">
        <v>5</v>
      </c>
      <c r="K8633" t="s">
        <v>29117</v>
      </c>
      <c r="L8633" t="s">
        <v>29118</v>
      </c>
    </row>
    <row r="8634" spans="1:18" x14ac:dyDescent="0.3">
      <c r="A8634" t="s">
        <v>29119</v>
      </c>
      <c r="B8634" t="s">
        <v>29120</v>
      </c>
      <c r="C8634" t="s">
        <v>14</v>
      </c>
      <c r="D8634">
        <v>39.9485775068</v>
      </c>
      <c r="E8634">
        <v>-75.1450225711</v>
      </c>
      <c r="F8634" t="s">
        <v>29121</v>
      </c>
      <c r="G8634">
        <v>205</v>
      </c>
      <c r="H8634">
        <v>4.5</v>
      </c>
      <c r="I8634" t="s">
        <v>29122</v>
      </c>
      <c r="J8634">
        <v>5</v>
      </c>
      <c r="K8634" t="s">
        <v>29123</v>
      </c>
      <c r="L8634" t="s">
        <v>29124</v>
      </c>
    </row>
    <row r="8635" spans="1:18" x14ac:dyDescent="0.3">
      <c r="A8635" t="s">
        <v>29119</v>
      </c>
      <c r="B8635" t="s">
        <v>29120</v>
      </c>
      <c r="C8635" t="s">
        <v>14</v>
      </c>
      <c r="D8635">
        <v>39.9485775068</v>
      </c>
      <c r="E8635">
        <v>-75.1450225711</v>
      </c>
      <c r="F8635" t="s">
        <v>29121</v>
      </c>
      <c r="G8635">
        <v>205</v>
      </c>
      <c r="H8635">
        <v>4.5</v>
      </c>
      <c r="I8635" t="s">
        <v>29125</v>
      </c>
      <c r="J8635">
        <v>4</v>
      </c>
      <c r="K8635" t="s">
        <v>29126</v>
      </c>
      <c r="L8635" t="s">
        <v>29127</v>
      </c>
      <c r="M8635" t="s">
        <v>29128</v>
      </c>
      <c r="N8635" t="s">
        <v>29129</v>
      </c>
      <c r="O8635" t="s">
        <v>29130</v>
      </c>
      <c r="P8635" t="s">
        <v>29131</v>
      </c>
      <c r="Q8635" t="s">
        <v>29132</v>
      </c>
      <c r="R8635" t="s">
        <v>29133</v>
      </c>
    </row>
    <row r="8636" spans="1:18" x14ac:dyDescent="0.3">
      <c r="A8636" t="s">
        <v>29119</v>
      </c>
      <c r="B8636" t="s">
        <v>29120</v>
      </c>
      <c r="C8636" t="s">
        <v>14</v>
      </c>
      <c r="D8636">
        <v>39.9485775068</v>
      </c>
      <c r="E8636">
        <v>-75.1450225711</v>
      </c>
      <c r="F8636" t="s">
        <v>29121</v>
      </c>
      <c r="G8636">
        <v>205</v>
      </c>
      <c r="H8636">
        <v>4.5</v>
      </c>
      <c r="I8636" t="s">
        <v>29134</v>
      </c>
      <c r="J8636">
        <v>5</v>
      </c>
      <c r="L8636" t="s">
        <v>29135</v>
      </c>
    </row>
    <row r="8637" spans="1:18" x14ac:dyDescent="0.3">
      <c r="A8637" t="s">
        <v>29119</v>
      </c>
      <c r="B8637" t="s">
        <v>29120</v>
      </c>
      <c r="C8637" t="s">
        <v>14</v>
      </c>
      <c r="D8637">
        <v>39.9485775068</v>
      </c>
      <c r="E8637">
        <v>-75.1450225711</v>
      </c>
      <c r="F8637" t="s">
        <v>29121</v>
      </c>
      <c r="G8637">
        <v>205</v>
      </c>
      <c r="H8637">
        <v>4.5</v>
      </c>
      <c r="I8637" t="s">
        <v>29136</v>
      </c>
      <c r="J8637">
        <v>5</v>
      </c>
      <c r="K8637" t="s">
        <v>29137</v>
      </c>
      <c r="L8637" t="s">
        <v>29138</v>
      </c>
    </row>
    <row r="8638" spans="1:18" x14ac:dyDescent="0.3">
      <c r="A8638" t="s">
        <v>29119</v>
      </c>
      <c r="B8638" t="s">
        <v>29120</v>
      </c>
      <c r="C8638" t="s">
        <v>14</v>
      </c>
      <c r="D8638">
        <v>39.9485775068</v>
      </c>
      <c r="E8638">
        <v>-75.1450225711</v>
      </c>
      <c r="F8638" t="s">
        <v>29121</v>
      </c>
      <c r="G8638">
        <v>205</v>
      </c>
      <c r="H8638">
        <v>4.5</v>
      </c>
      <c r="I8638" t="s">
        <v>29139</v>
      </c>
      <c r="J8638">
        <v>3</v>
      </c>
      <c r="K8638" t="s">
        <v>29140</v>
      </c>
      <c r="L8638" t="s">
        <v>29141</v>
      </c>
    </row>
    <row r="8639" spans="1:18" x14ac:dyDescent="0.3">
      <c r="A8639" t="s">
        <v>29119</v>
      </c>
      <c r="B8639" t="s">
        <v>29120</v>
      </c>
      <c r="C8639" t="s">
        <v>14</v>
      </c>
      <c r="D8639">
        <v>39.9485775068</v>
      </c>
      <c r="E8639">
        <v>-75.1450225711</v>
      </c>
      <c r="F8639" t="s">
        <v>29121</v>
      </c>
      <c r="G8639">
        <v>205</v>
      </c>
      <c r="H8639">
        <v>4.5</v>
      </c>
      <c r="I8639" t="s">
        <v>29142</v>
      </c>
      <c r="J8639">
        <v>5</v>
      </c>
      <c r="K8639" t="s">
        <v>29143</v>
      </c>
      <c r="L8639" t="s">
        <v>29144</v>
      </c>
    </row>
    <row r="8640" spans="1:18" x14ac:dyDescent="0.3">
      <c r="A8640" t="s">
        <v>29119</v>
      </c>
      <c r="B8640" t="s">
        <v>29120</v>
      </c>
      <c r="C8640" t="s">
        <v>14</v>
      </c>
      <c r="D8640">
        <v>39.9485775068</v>
      </c>
      <c r="E8640">
        <v>-75.1450225711</v>
      </c>
      <c r="F8640" t="s">
        <v>29121</v>
      </c>
      <c r="G8640">
        <v>205</v>
      </c>
      <c r="H8640">
        <v>4.5</v>
      </c>
      <c r="I8640" t="s">
        <v>29145</v>
      </c>
      <c r="J8640">
        <v>2</v>
      </c>
      <c r="K8640" t="s">
        <v>29146</v>
      </c>
      <c r="L8640" t="s">
        <v>29147</v>
      </c>
    </row>
    <row r="8641" spans="1:34" x14ac:dyDescent="0.3">
      <c r="A8641" t="s">
        <v>29119</v>
      </c>
      <c r="B8641" t="s">
        <v>29120</v>
      </c>
      <c r="C8641" t="s">
        <v>14</v>
      </c>
      <c r="D8641">
        <v>39.9485775068</v>
      </c>
      <c r="E8641">
        <v>-75.1450225711</v>
      </c>
      <c r="F8641" t="s">
        <v>29121</v>
      </c>
      <c r="G8641">
        <v>205</v>
      </c>
      <c r="H8641">
        <v>4.5</v>
      </c>
      <c r="I8641" t="s">
        <v>29148</v>
      </c>
      <c r="J8641">
        <v>5</v>
      </c>
      <c r="K8641" t="s">
        <v>29149</v>
      </c>
      <c r="L8641" t="s">
        <v>29150</v>
      </c>
    </row>
    <row r="8642" spans="1:34" x14ac:dyDescent="0.3">
      <c r="A8642" t="s">
        <v>29119</v>
      </c>
      <c r="B8642" t="s">
        <v>29120</v>
      </c>
      <c r="C8642" t="s">
        <v>14</v>
      </c>
      <c r="D8642">
        <v>39.9485775068</v>
      </c>
      <c r="E8642">
        <v>-75.1450225711</v>
      </c>
      <c r="F8642" t="s">
        <v>29121</v>
      </c>
      <c r="G8642">
        <v>205</v>
      </c>
      <c r="H8642">
        <v>4.5</v>
      </c>
      <c r="I8642" t="s">
        <v>29151</v>
      </c>
      <c r="J8642">
        <v>5</v>
      </c>
      <c r="K8642" t="s">
        <v>29152</v>
      </c>
      <c r="L8642" t="s">
        <v>29153</v>
      </c>
    </row>
    <row r="8643" spans="1:34" x14ac:dyDescent="0.3">
      <c r="A8643" t="s">
        <v>29119</v>
      </c>
      <c r="B8643" t="s">
        <v>29120</v>
      </c>
      <c r="C8643" t="s">
        <v>14</v>
      </c>
      <c r="D8643">
        <v>39.9485775068</v>
      </c>
      <c r="E8643">
        <v>-75.1450225711</v>
      </c>
      <c r="F8643" t="s">
        <v>29121</v>
      </c>
      <c r="G8643">
        <v>205</v>
      </c>
      <c r="H8643">
        <v>4.5</v>
      </c>
      <c r="I8643" t="s">
        <v>29154</v>
      </c>
      <c r="J8643">
        <v>4</v>
      </c>
      <c r="K8643" t="s">
        <v>29155</v>
      </c>
      <c r="L8643" t="s">
        <v>29156</v>
      </c>
    </row>
    <row r="8644" spans="1:34" x14ac:dyDescent="0.3">
      <c r="A8644" t="s">
        <v>29157</v>
      </c>
      <c r="B8644" t="s">
        <v>29158</v>
      </c>
      <c r="C8644" t="s">
        <v>14</v>
      </c>
      <c r="D8644">
        <v>39.995826399999999</v>
      </c>
      <c r="E8644">
        <v>-75.233934000000005</v>
      </c>
      <c r="F8644" t="s">
        <v>29159</v>
      </c>
      <c r="G8644">
        <v>204</v>
      </c>
      <c r="H8644">
        <v>3</v>
      </c>
      <c r="I8644" t="s">
        <v>29160</v>
      </c>
      <c r="J8644">
        <v>5</v>
      </c>
      <c r="K8644" t="s">
        <v>29161</v>
      </c>
      <c r="L8644" t="s">
        <v>25628</v>
      </c>
    </row>
    <row r="8645" spans="1:34" x14ac:dyDescent="0.3">
      <c r="A8645" t="s">
        <v>29157</v>
      </c>
      <c r="B8645" t="s">
        <v>29158</v>
      </c>
      <c r="C8645" t="s">
        <v>14</v>
      </c>
      <c r="D8645">
        <v>39.995826399999999</v>
      </c>
      <c r="E8645">
        <v>-75.233934000000005</v>
      </c>
      <c r="F8645" t="s">
        <v>29159</v>
      </c>
      <c r="G8645">
        <v>204</v>
      </c>
      <c r="H8645">
        <v>3</v>
      </c>
      <c r="I8645" t="s">
        <v>29162</v>
      </c>
      <c r="J8645">
        <v>4</v>
      </c>
      <c r="K8645" t="s">
        <v>29163</v>
      </c>
      <c r="L8645" t="e">
        <f>-f2KvHiPd_5Wj_eL1JJUCQ</f>
        <v>#NAME?</v>
      </c>
    </row>
    <row r="8646" spans="1:34" x14ac:dyDescent="0.3">
      <c r="A8646" t="s">
        <v>29157</v>
      </c>
      <c r="B8646" t="s">
        <v>29158</v>
      </c>
      <c r="C8646" t="s">
        <v>14</v>
      </c>
      <c r="D8646">
        <v>39.995826399999999</v>
      </c>
      <c r="E8646">
        <v>-75.233934000000005</v>
      </c>
      <c r="F8646" t="s">
        <v>29159</v>
      </c>
      <c r="G8646">
        <v>204</v>
      </c>
      <c r="H8646">
        <v>3</v>
      </c>
      <c r="I8646" t="s">
        <v>29164</v>
      </c>
      <c r="J8646">
        <v>5</v>
      </c>
      <c r="K8646" t="s">
        <v>29165</v>
      </c>
      <c r="L8646" t="s">
        <v>29166</v>
      </c>
    </row>
    <row r="8647" spans="1:34" x14ac:dyDescent="0.3">
      <c r="A8647" t="s">
        <v>29157</v>
      </c>
      <c r="B8647" t="s">
        <v>29158</v>
      </c>
      <c r="C8647" t="s">
        <v>14</v>
      </c>
      <c r="D8647">
        <v>39.995826399999999</v>
      </c>
      <c r="E8647">
        <v>-75.233934000000005</v>
      </c>
      <c r="F8647" t="s">
        <v>29159</v>
      </c>
      <c r="G8647">
        <v>204</v>
      </c>
      <c r="H8647">
        <v>3</v>
      </c>
      <c r="I8647" t="s">
        <v>29167</v>
      </c>
      <c r="J8647">
        <v>4</v>
      </c>
      <c r="K8647" t="s">
        <v>29168</v>
      </c>
      <c r="L8647" t="s">
        <v>29169</v>
      </c>
      <c r="M8647" t="s">
        <v>29170</v>
      </c>
    </row>
    <row r="8648" spans="1:34" x14ac:dyDescent="0.3">
      <c r="A8648" t="s">
        <v>29157</v>
      </c>
      <c r="B8648" t="s">
        <v>29158</v>
      </c>
      <c r="C8648" t="s">
        <v>14</v>
      </c>
      <c r="D8648">
        <v>39.995826399999999</v>
      </c>
      <c r="E8648">
        <v>-75.233934000000005</v>
      </c>
      <c r="F8648" t="s">
        <v>29159</v>
      </c>
      <c r="G8648">
        <v>204</v>
      </c>
      <c r="H8648">
        <v>3</v>
      </c>
      <c r="I8648" t="s">
        <v>29171</v>
      </c>
      <c r="J8648">
        <v>4</v>
      </c>
      <c r="L8648" t="s">
        <v>29172</v>
      </c>
    </row>
    <row r="8649" spans="1:34" x14ac:dyDescent="0.3">
      <c r="A8649" t="s">
        <v>29157</v>
      </c>
      <c r="B8649" t="s">
        <v>29158</v>
      </c>
      <c r="C8649" t="s">
        <v>14</v>
      </c>
      <c r="D8649">
        <v>39.995826399999999</v>
      </c>
      <c r="E8649">
        <v>-75.233934000000005</v>
      </c>
      <c r="F8649" t="s">
        <v>29159</v>
      </c>
      <c r="G8649">
        <v>204</v>
      </c>
      <c r="H8649">
        <v>3</v>
      </c>
      <c r="I8649" t="e">
        <f>-Gz0Zc9UKGJcBDmLafK9Kw</f>
        <v>#NAME?</v>
      </c>
      <c r="J8649">
        <v>4</v>
      </c>
      <c r="K8649" t="s">
        <v>29173</v>
      </c>
      <c r="L8649" t="s">
        <v>29174</v>
      </c>
      <c r="M8649" t="s">
        <v>29175</v>
      </c>
      <c r="N8649" t="s">
        <v>29176</v>
      </c>
      <c r="O8649" t="s">
        <v>29177</v>
      </c>
      <c r="P8649" t="s">
        <v>29178</v>
      </c>
      <c r="Q8649" t="s">
        <v>29179</v>
      </c>
      <c r="R8649" t="s">
        <v>29180</v>
      </c>
      <c r="S8649" t="s">
        <v>29181</v>
      </c>
      <c r="T8649" t="s">
        <v>29182</v>
      </c>
      <c r="U8649" t="s">
        <v>29183</v>
      </c>
      <c r="V8649" t="s">
        <v>29184</v>
      </c>
      <c r="W8649" t="s">
        <v>29185</v>
      </c>
      <c r="X8649" t="s">
        <v>29186</v>
      </c>
      <c r="Y8649" t="s">
        <v>29187</v>
      </c>
      <c r="Z8649" t="s">
        <v>29188</v>
      </c>
      <c r="AA8649" t="s">
        <v>29189</v>
      </c>
      <c r="AB8649" t="s">
        <v>29190</v>
      </c>
      <c r="AC8649" t="s">
        <v>29191</v>
      </c>
      <c r="AD8649" t="s">
        <v>29192</v>
      </c>
      <c r="AE8649" t="s">
        <v>29193</v>
      </c>
      <c r="AF8649" t="s">
        <v>29194</v>
      </c>
      <c r="AG8649" t="s">
        <v>29195</v>
      </c>
      <c r="AH8649" t="s">
        <v>29196</v>
      </c>
    </row>
    <row r="8650" spans="1:34" x14ac:dyDescent="0.3">
      <c r="A8650" t="s">
        <v>29157</v>
      </c>
      <c r="B8650" t="s">
        <v>29158</v>
      </c>
      <c r="C8650" t="s">
        <v>14</v>
      </c>
      <c r="D8650">
        <v>39.995826399999999</v>
      </c>
      <c r="E8650">
        <v>-75.233934000000005</v>
      </c>
      <c r="F8650" t="s">
        <v>29159</v>
      </c>
      <c r="G8650">
        <v>204</v>
      </c>
      <c r="H8650">
        <v>3</v>
      </c>
      <c r="I8650" t="s">
        <v>29197</v>
      </c>
      <c r="J8650">
        <v>3</v>
      </c>
      <c r="K8650" t="s">
        <v>29198</v>
      </c>
      <c r="L8650" t="s">
        <v>12675</v>
      </c>
    </row>
    <row r="8651" spans="1:34" x14ac:dyDescent="0.3">
      <c r="A8651" t="s">
        <v>29157</v>
      </c>
      <c r="B8651" t="s">
        <v>29158</v>
      </c>
      <c r="C8651" t="s">
        <v>14</v>
      </c>
      <c r="D8651">
        <v>39.995826399999999</v>
      </c>
      <c r="E8651">
        <v>-75.233934000000005</v>
      </c>
      <c r="F8651" t="s">
        <v>29159</v>
      </c>
      <c r="G8651">
        <v>204</v>
      </c>
      <c r="H8651">
        <v>3</v>
      </c>
      <c r="I8651" t="s">
        <v>29199</v>
      </c>
      <c r="J8651">
        <v>4</v>
      </c>
      <c r="L8651" t="s">
        <v>29200</v>
      </c>
    </row>
    <row r="8652" spans="1:34" x14ac:dyDescent="0.3">
      <c r="A8652" t="s">
        <v>29157</v>
      </c>
      <c r="B8652" t="s">
        <v>29158</v>
      </c>
      <c r="C8652" t="s">
        <v>14</v>
      </c>
      <c r="D8652">
        <v>39.995826399999999</v>
      </c>
      <c r="E8652">
        <v>-75.233934000000005</v>
      </c>
      <c r="F8652" t="s">
        <v>29159</v>
      </c>
      <c r="G8652">
        <v>204</v>
      </c>
      <c r="H8652">
        <v>3</v>
      </c>
      <c r="I8652" t="s">
        <v>29201</v>
      </c>
      <c r="J8652">
        <v>1</v>
      </c>
      <c r="K8652" t="s">
        <v>29202</v>
      </c>
      <c r="L8652" t="s">
        <v>29203</v>
      </c>
    </row>
    <row r="8653" spans="1:34" x14ac:dyDescent="0.3">
      <c r="A8653" t="s">
        <v>29157</v>
      </c>
      <c r="B8653" t="s">
        <v>29158</v>
      </c>
      <c r="C8653" t="s">
        <v>14</v>
      </c>
      <c r="D8653">
        <v>39.995826399999999</v>
      </c>
      <c r="E8653">
        <v>-75.233934000000005</v>
      </c>
      <c r="F8653" t="s">
        <v>29159</v>
      </c>
      <c r="G8653">
        <v>204</v>
      </c>
      <c r="H8653">
        <v>3</v>
      </c>
      <c r="I8653" t="s">
        <v>29204</v>
      </c>
      <c r="J8653">
        <v>2</v>
      </c>
      <c r="K8653" t="s">
        <v>29205</v>
      </c>
      <c r="L8653" t="s">
        <v>28518</v>
      </c>
    </row>
    <row r="8654" spans="1:34" x14ac:dyDescent="0.3">
      <c r="A8654" t="s">
        <v>29206</v>
      </c>
      <c r="B8654" t="s">
        <v>29207</v>
      </c>
      <c r="C8654" t="s">
        <v>14</v>
      </c>
      <c r="D8654">
        <v>40.026417503099999</v>
      </c>
      <c r="E8654">
        <v>-75.225613499399998</v>
      </c>
      <c r="F8654" t="s">
        <v>29208</v>
      </c>
      <c r="G8654">
        <v>203</v>
      </c>
      <c r="H8654">
        <v>4</v>
      </c>
      <c r="I8654" t="s">
        <v>29209</v>
      </c>
      <c r="J8654">
        <v>5</v>
      </c>
      <c r="K8654" t="s">
        <v>29210</v>
      </c>
      <c r="L8654" t="s">
        <v>29211</v>
      </c>
    </row>
    <row r="8655" spans="1:34" x14ac:dyDescent="0.3">
      <c r="A8655" t="s">
        <v>29206</v>
      </c>
      <c r="B8655" t="s">
        <v>29207</v>
      </c>
      <c r="C8655" t="s">
        <v>14</v>
      </c>
      <c r="D8655">
        <v>40.026417503099999</v>
      </c>
      <c r="E8655">
        <v>-75.225613499399998</v>
      </c>
      <c r="F8655" t="s">
        <v>29208</v>
      </c>
      <c r="G8655">
        <v>203</v>
      </c>
      <c r="H8655">
        <v>4</v>
      </c>
      <c r="I8655" t="s">
        <v>29212</v>
      </c>
      <c r="J8655">
        <v>5</v>
      </c>
      <c r="L8655" t="s">
        <v>23372</v>
      </c>
    </row>
    <row r="8656" spans="1:34" x14ac:dyDescent="0.3">
      <c r="A8656" t="s">
        <v>29206</v>
      </c>
      <c r="B8656" t="s">
        <v>29207</v>
      </c>
      <c r="C8656" t="s">
        <v>14</v>
      </c>
      <c r="D8656">
        <v>40.026417503099999</v>
      </c>
      <c r="E8656">
        <v>-75.225613499399998</v>
      </c>
      <c r="F8656" t="s">
        <v>29208</v>
      </c>
      <c r="G8656">
        <v>203</v>
      </c>
      <c r="H8656">
        <v>4</v>
      </c>
      <c r="I8656" t="s">
        <v>29213</v>
      </c>
      <c r="J8656">
        <v>5</v>
      </c>
      <c r="K8656" t="s">
        <v>29214</v>
      </c>
      <c r="L8656" t="s">
        <v>29215</v>
      </c>
    </row>
    <row r="8657" spans="1:12" x14ac:dyDescent="0.3">
      <c r="A8657" t="s">
        <v>29206</v>
      </c>
      <c r="B8657" t="s">
        <v>29207</v>
      </c>
      <c r="C8657" t="s">
        <v>14</v>
      </c>
      <c r="D8657">
        <v>40.026417503099999</v>
      </c>
      <c r="E8657">
        <v>-75.225613499399998</v>
      </c>
      <c r="F8657" t="s">
        <v>29208</v>
      </c>
      <c r="G8657">
        <v>203</v>
      </c>
      <c r="H8657">
        <v>4</v>
      </c>
      <c r="I8657" t="s">
        <v>29216</v>
      </c>
      <c r="J8657">
        <v>2</v>
      </c>
      <c r="K8657" t="s">
        <v>29217</v>
      </c>
      <c r="L8657" t="s">
        <v>29218</v>
      </c>
    </row>
    <row r="8658" spans="1:12" x14ac:dyDescent="0.3">
      <c r="A8658" t="s">
        <v>29206</v>
      </c>
      <c r="B8658" t="s">
        <v>29207</v>
      </c>
      <c r="C8658" t="s">
        <v>14</v>
      </c>
      <c r="D8658">
        <v>40.026417503099999</v>
      </c>
      <c r="E8658">
        <v>-75.225613499399998</v>
      </c>
      <c r="F8658" t="s">
        <v>29208</v>
      </c>
      <c r="G8658">
        <v>203</v>
      </c>
      <c r="H8658">
        <v>4</v>
      </c>
      <c r="I8658" t="s">
        <v>29219</v>
      </c>
      <c r="J8658">
        <v>5</v>
      </c>
      <c r="L8658" t="s">
        <v>29220</v>
      </c>
    </row>
    <row r="8659" spans="1:12" x14ac:dyDescent="0.3">
      <c r="A8659" t="s">
        <v>29206</v>
      </c>
      <c r="B8659" t="s">
        <v>29207</v>
      </c>
      <c r="C8659" t="s">
        <v>14</v>
      </c>
      <c r="D8659">
        <v>40.026417503099999</v>
      </c>
      <c r="E8659">
        <v>-75.225613499399998</v>
      </c>
      <c r="F8659" t="s">
        <v>29208</v>
      </c>
      <c r="G8659">
        <v>203</v>
      </c>
      <c r="H8659">
        <v>4</v>
      </c>
      <c r="I8659" t="s">
        <v>29221</v>
      </c>
      <c r="J8659">
        <v>3</v>
      </c>
      <c r="K8659" t="s">
        <v>29222</v>
      </c>
      <c r="L8659" t="s">
        <v>29223</v>
      </c>
    </row>
    <row r="8660" spans="1:12" x14ac:dyDescent="0.3">
      <c r="A8660" t="s">
        <v>29206</v>
      </c>
      <c r="B8660" t="s">
        <v>29207</v>
      </c>
      <c r="C8660" t="s">
        <v>14</v>
      </c>
      <c r="D8660">
        <v>40.026417503099999</v>
      </c>
      <c r="E8660">
        <v>-75.225613499399998</v>
      </c>
      <c r="F8660" t="s">
        <v>29208</v>
      </c>
      <c r="G8660">
        <v>203</v>
      </c>
      <c r="H8660">
        <v>4</v>
      </c>
      <c r="I8660" t="s">
        <v>29224</v>
      </c>
      <c r="J8660">
        <v>4</v>
      </c>
      <c r="K8660" t="s">
        <v>29225</v>
      </c>
      <c r="L8660" t="s">
        <v>29226</v>
      </c>
    </row>
    <row r="8661" spans="1:12" x14ac:dyDescent="0.3">
      <c r="A8661" t="s">
        <v>29206</v>
      </c>
      <c r="B8661" t="s">
        <v>29207</v>
      </c>
      <c r="C8661" t="s">
        <v>14</v>
      </c>
      <c r="D8661">
        <v>40.026417503099999</v>
      </c>
      <c r="E8661">
        <v>-75.225613499399998</v>
      </c>
      <c r="F8661" t="s">
        <v>29208</v>
      </c>
      <c r="G8661">
        <v>203</v>
      </c>
      <c r="H8661">
        <v>4</v>
      </c>
      <c r="I8661" t="s">
        <v>29227</v>
      </c>
      <c r="J8661">
        <v>5</v>
      </c>
      <c r="K8661" t="s">
        <v>29228</v>
      </c>
      <c r="L8661" t="e">
        <f>-ncEI0x93VN7F948oeBS8g</f>
        <v>#NAME?</v>
      </c>
    </row>
    <row r="8662" spans="1:12" x14ac:dyDescent="0.3">
      <c r="A8662" t="s">
        <v>29206</v>
      </c>
      <c r="B8662" t="s">
        <v>29207</v>
      </c>
      <c r="C8662" t="s">
        <v>14</v>
      </c>
      <c r="D8662">
        <v>40.026417503099999</v>
      </c>
      <c r="E8662">
        <v>-75.225613499399998</v>
      </c>
      <c r="F8662" t="s">
        <v>29208</v>
      </c>
      <c r="G8662">
        <v>203</v>
      </c>
      <c r="H8662">
        <v>4</v>
      </c>
      <c r="I8662" t="s">
        <v>29229</v>
      </c>
      <c r="J8662">
        <v>5</v>
      </c>
      <c r="K8662" t="s">
        <v>29230</v>
      </c>
      <c r="L8662" t="s">
        <v>29231</v>
      </c>
    </row>
    <row r="8663" spans="1:12" x14ac:dyDescent="0.3">
      <c r="A8663" t="s">
        <v>29206</v>
      </c>
      <c r="B8663" t="s">
        <v>29207</v>
      </c>
      <c r="C8663" t="s">
        <v>14</v>
      </c>
      <c r="D8663">
        <v>40.026417503099999</v>
      </c>
      <c r="E8663">
        <v>-75.225613499399998</v>
      </c>
      <c r="F8663" t="s">
        <v>29208</v>
      </c>
      <c r="G8663">
        <v>203</v>
      </c>
      <c r="H8663">
        <v>4</v>
      </c>
      <c r="I8663" t="s">
        <v>29232</v>
      </c>
      <c r="J8663">
        <v>5</v>
      </c>
      <c r="K8663" t="s">
        <v>29233</v>
      </c>
      <c r="L8663" t="s">
        <v>29234</v>
      </c>
    </row>
    <row r="8664" spans="1:12" x14ac:dyDescent="0.3">
      <c r="A8664" t="s">
        <v>29235</v>
      </c>
      <c r="B8664" t="s">
        <v>29236</v>
      </c>
      <c r="C8664" t="s">
        <v>14</v>
      </c>
      <c r="D8664">
        <v>39.949660199999997</v>
      </c>
      <c r="E8664">
        <v>-75.202667199999993</v>
      </c>
      <c r="F8664" t="s">
        <v>29237</v>
      </c>
      <c r="G8664">
        <v>203</v>
      </c>
      <c r="H8664">
        <v>4</v>
      </c>
      <c r="I8664" t="s">
        <v>29238</v>
      </c>
      <c r="J8664">
        <v>5</v>
      </c>
      <c r="K8664" t="s">
        <v>29239</v>
      </c>
      <c r="L8664" t="s">
        <v>29240</v>
      </c>
    </row>
    <row r="8665" spans="1:12" x14ac:dyDescent="0.3">
      <c r="A8665" t="s">
        <v>29235</v>
      </c>
      <c r="B8665" t="s">
        <v>29236</v>
      </c>
      <c r="C8665" t="s">
        <v>14</v>
      </c>
      <c r="D8665">
        <v>39.949660199999997</v>
      </c>
      <c r="E8665">
        <v>-75.202667199999993</v>
      </c>
      <c r="F8665" t="s">
        <v>29237</v>
      </c>
      <c r="G8665">
        <v>203</v>
      </c>
      <c r="H8665">
        <v>4</v>
      </c>
      <c r="I8665" t="s">
        <v>29241</v>
      </c>
      <c r="J8665">
        <v>1</v>
      </c>
      <c r="K8665" t="s">
        <v>29242</v>
      </c>
      <c r="L8665" t="s">
        <v>29243</v>
      </c>
    </row>
    <row r="8666" spans="1:12" x14ac:dyDescent="0.3">
      <c r="A8666" t="s">
        <v>29235</v>
      </c>
      <c r="B8666" t="s">
        <v>29236</v>
      </c>
      <c r="C8666" t="s">
        <v>14</v>
      </c>
      <c r="D8666">
        <v>39.949660199999997</v>
      </c>
      <c r="E8666">
        <v>-75.202667199999993</v>
      </c>
      <c r="F8666" t="s">
        <v>29237</v>
      </c>
      <c r="G8666">
        <v>203</v>
      </c>
      <c r="H8666">
        <v>4</v>
      </c>
      <c r="I8666" t="s">
        <v>29244</v>
      </c>
      <c r="J8666">
        <v>5</v>
      </c>
      <c r="K8666" t="s">
        <v>29245</v>
      </c>
      <c r="L8666" t="s">
        <v>29246</v>
      </c>
    </row>
    <row r="8667" spans="1:12" x14ac:dyDescent="0.3">
      <c r="A8667" t="s">
        <v>29235</v>
      </c>
      <c r="B8667" t="s">
        <v>29236</v>
      </c>
      <c r="C8667" t="s">
        <v>14</v>
      </c>
      <c r="D8667">
        <v>39.949660199999997</v>
      </c>
      <c r="E8667">
        <v>-75.202667199999993</v>
      </c>
      <c r="F8667" t="s">
        <v>29237</v>
      </c>
      <c r="G8667">
        <v>203</v>
      </c>
      <c r="H8667">
        <v>4</v>
      </c>
      <c r="I8667" t="s">
        <v>29247</v>
      </c>
      <c r="J8667">
        <v>2</v>
      </c>
      <c r="L8667" t="s">
        <v>29248</v>
      </c>
    </row>
    <row r="8668" spans="1:12" x14ac:dyDescent="0.3">
      <c r="A8668" t="s">
        <v>29235</v>
      </c>
      <c r="B8668" t="s">
        <v>29236</v>
      </c>
      <c r="C8668" t="s">
        <v>14</v>
      </c>
      <c r="D8668">
        <v>39.949660199999997</v>
      </c>
      <c r="E8668">
        <v>-75.202667199999993</v>
      </c>
      <c r="F8668" t="s">
        <v>29237</v>
      </c>
      <c r="G8668">
        <v>203</v>
      </c>
      <c r="H8668">
        <v>4</v>
      </c>
      <c r="I8668" t="s">
        <v>29249</v>
      </c>
      <c r="J8668">
        <v>3</v>
      </c>
      <c r="K8668" t="s">
        <v>29250</v>
      </c>
      <c r="L8668" t="s">
        <v>29251</v>
      </c>
    </row>
    <row r="8669" spans="1:12" x14ac:dyDescent="0.3">
      <c r="A8669" t="s">
        <v>29235</v>
      </c>
      <c r="B8669" t="s">
        <v>29236</v>
      </c>
      <c r="C8669" t="s">
        <v>14</v>
      </c>
      <c r="D8669">
        <v>39.949660199999997</v>
      </c>
      <c r="E8669">
        <v>-75.202667199999993</v>
      </c>
      <c r="F8669" t="s">
        <v>29237</v>
      </c>
      <c r="G8669">
        <v>203</v>
      </c>
      <c r="H8669">
        <v>4</v>
      </c>
      <c r="I8669" t="s">
        <v>29252</v>
      </c>
      <c r="J8669">
        <v>5</v>
      </c>
      <c r="K8669" t="s">
        <v>29253</v>
      </c>
      <c r="L8669" t="s">
        <v>29254</v>
      </c>
    </row>
    <row r="8670" spans="1:12" x14ac:dyDescent="0.3">
      <c r="A8670" t="s">
        <v>29235</v>
      </c>
      <c r="B8670" t="s">
        <v>29236</v>
      </c>
      <c r="C8670" t="s">
        <v>14</v>
      </c>
      <c r="D8670">
        <v>39.949660199999997</v>
      </c>
      <c r="E8670">
        <v>-75.202667199999993</v>
      </c>
      <c r="F8670" t="s">
        <v>29237</v>
      </c>
      <c r="G8670">
        <v>203</v>
      </c>
      <c r="H8670">
        <v>4</v>
      </c>
      <c r="I8670" t="s">
        <v>29255</v>
      </c>
      <c r="J8670">
        <v>5</v>
      </c>
      <c r="K8670" t="s">
        <v>29256</v>
      </c>
      <c r="L8670" t="s">
        <v>29257</v>
      </c>
    </row>
    <row r="8671" spans="1:12" x14ac:dyDescent="0.3">
      <c r="A8671" t="s">
        <v>29235</v>
      </c>
      <c r="B8671" t="s">
        <v>29236</v>
      </c>
      <c r="C8671" t="s">
        <v>14</v>
      </c>
      <c r="D8671">
        <v>39.949660199999997</v>
      </c>
      <c r="E8671">
        <v>-75.202667199999993</v>
      </c>
      <c r="F8671" t="s">
        <v>29237</v>
      </c>
      <c r="G8671">
        <v>203</v>
      </c>
      <c r="H8671">
        <v>4</v>
      </c>
      <c r="I8671" t="s">
        <v>29258</v>
      </c>
      <c r="J8671">
        <v>4</v>
      </c>
      <c r="K8671" t="s">
        <v>29259</v>
      </c>
      <c r="L8671" t="s">
        <v>29260</v>
      </c>
    </row>
    <row r="8672" spans="1:12" x14ac:dyDescent="0.3">
      <c r="A8672" t="s">
        <v>29235</v>
      </c>
      <c r="B8672" t="s">
        <v>29236</v>
      </c>
      <c r="C8672" t="s">
        <v>14</v>
      </c>
      <c r="D8672">
        <v>39.949660199999997</v>
      </c>
      <c r="E8672">
        <v>-75.202667199999993</v>
      </c>
      <c r="F8672" t="s">
        <v>29237</v>
      </c>
      <c r="G8672">
        <v>203</v>
      </c>
      <c r="H8672">
        <v>4</v>
      </c>
      <c r="I8672" t="s">
        <v>29261</v>
      </c>
      <c r="J8672">
        <v>4</v>
      </c>
      <c r="K8672" t="s">
        <v>29262</v>
      </c>
      <c r="L8672" t="s">
        <v>26006</v>
      </c>
    </row>
    <row r="8673" spans="1:31" x14ac:dyDescent="0.3">
      <c r="A8673" t="s">
        <v>29235</v>
      </c>
      <c r="B8673" t="s">
        <v>29236</v>
      </c>
      <c r="C8673" t="s">
        <v>14</v>
      </c>
      <c r="D8673">
        <v>39.949660199999997</v>
      </c>
      <c r="E8673">
        <v>-75.202667199999993</v>
      </c>
      <c r="F8673" t="s">
        <v>29237</v>
      </c>
      <c r="G8673">
        <v>203</v>
      </c>
      <c r="H8673">
        <v>4</v>
      </c>
      <c r="I8673" t="s">
        <v>29263</v>
      </c>
      <c r="J8673">
        <v>2</v>
      </c>
      <c r="K8673" t="s">
        <v>29264</v>
      </c>
      <c r="L8673" t="s">
        <v>29265</v>
      </c>
    </row>
    <row r="8674" spans="1:31" x14ac:dyDescent="0.3">
      <c r="A8674" t="s">
        <v>29266</v>
      </c>
      <c r="B8674" t="s">
        <v>29267</v>
      </c>
      <c r="C8674" t="s">
        <v>14</v>
      </c>
      <c r="D8674">
        <v>39.950493893599997</v>
      </c>
      <c r="E8674">
        <v>-75.162745937699995</v>
      </c>
      <c r="F8674" t="s">
        <v>29268</v>
      </c>
      <c r="G8674">
        <v>203</v>
      </c>
      <c r="H8674">
        <v>3</v>
      </c>
      <c r="I8674" t="s">
        <v>29269</v>
      </c>
      <c r="J8674">
        <v>5</v>
      </c>
      <c r="K8674" t="s">
        <v>29270</v>
      </c>
      <c r="L8674" t="s">
        <v>29271</v>
      </c>
    </row>
    <row r="8675" spans="1:31" x14ac:dyDescent="0.3">
      <c r="A8675" t="s">
        <v>29266</v>
      </c>
      <c r="B8675" t="s">
        <v>29267</v>
      </c>
      <c r="C8675" t="s">
        <v>14</v>
      </c>
      <c r="D8675">
        <v>39.950493893599997</v>
      </c>
      <c r="E8675">
        <v>-75.162745937699995</v>
      </c>
      <c r="F8675" t="s">
        <v>29268</v>
      </c>
      <c r="G8675">
        <v>203</v>
      </c>
      <c r="H8675">
        <v>3</v>
      </c>
      <c r="I8675" t="s">
        <v>29272</v>
      </c>
      <c r="J8675">
        <v>4</v>
      </c>
      <c r="K8675" t="s">
        <v>29273</v>
      </c>
      <c r="L8675" t="s">
        <v>29274</v>
      </c>
    </row>
    <row r="8676" spans="1:31" x14ac:dyDescent="0.3">
      <c r="A8676" t="s">
        <v>29266</v>
      </c>
      <c r="B8676" t="s">
        <v>29267</v>
      </c>
      <c r="C8676" t="s">
        <v>14</v>
      </c>
      <c r="D8676">
        <v>39.950493893599997</v>
      </c>
      <c r="E8676">
        <v>-75.162745937699995</v>
      </c>
      <c r="F8676" t="s">
        <v>29268</v>
      </c>
      <c r="G8676">
        <v>203</v>
      </c>
      <c r="H8676">
        <v>3</v>
      </c>
      <c r="I8676" t="s">
        <v>29275</v>
      </c>
      <c r="J8676">
        <v>2</v>
      </c>
      <c r="K8676" t="s">
        <v>29276</v>
      </c>
      <c r="L8676" t="s">
        <v>29277</v>
      </c>
    </row>
    <row r="8677" spans="1:31" x14ac:dyDescent="0.3">
      <c r="A8677" t="s">
        <v>29266</v>
      </c>
      <c r="B8677" t="s">
        <v>29267</v>
      </c>
      <c r="C8677" t="s">
        <v>14</v>
      </c>
      <c r="D8677">
        <v>39.950493893599997</v>
      </c>
      <c r="E8677">
        <v>-75.162745937699995</v>
      </c>
      <c r="F8677" t="s">
        <v>29268</v>
      </c>
      <c r="G8677">
        <v>203</v>
      </c>
      <c r="H8677">
        <v>3</v>
      </c>
      <c r="I8677" t="s">
        <v>29278</v>
      </c>
      <c r="J8677">
        <v>3</v>
      </c>
      <c r="K8677" t="s">
        <v>29279</v>
      </c>
      <c r="L8677" t="s">
        <v>17687</v>
      </c>
    </row>
    <row r="8678" spans="1:31" x14ac:dyDescent="0.3">
      <c r="A8678" t="s">
        <v>29266</v>
      </c>
      <c r="B8678" t="s">
        <v>29267</v>
      </c>
      <c r="C8678" t="s">
        <v>14</v>
      </c>
      <c r="D8678">
        <v>39.950493893599997</v>
      </c>
      <c r="E8678">
        <v>-75.162745937699995</v>
      </c>
      <c r="F8678" t="s">
        <v>29268</v>
      </c>
      <c r="G8678">
        <v>203</v>
      </c>
      <c r="H8678">
        <v>3</v>
      </c>
      <c r="I8678" t="s">
        <v>29280</v>
      </c>
      <c r="J8678">
        <v>4</v>
      </c>
      <c r="K8678" t="s">
        <v>29281</v>
      </c>
      <c r="L8678" t="s">
        <v>29282</v>
      </c>
      <c r="M8678" t="s">
        <v>29283</v>
      </c>
      <c r="N8678" t="s">
        <v>29284</v>
      </c>
      <c r="O8678" t="s">
        <v>29285</v>
      </c>
      <c r="P8678" t="s">
        <v>29286</v>
      </c>
      <c r="Q8678" t="s">
        <v>29287</v>
      </c>
      <c r="R8678" t="s">
        <v>29288</v>
      </c>
      <c r="S8678" t="s">
        <v>29289</v>
      </c>
      <c r="T8678" t="s">
        <v>29290</v>
      </c>
      <c r="U8678" t="s">
        <v>29291</v>
      </c>
      <c r="V8678" t="s">
        <v>29292</v>
      </c>
      <c r="W8678" t="s">
        <v>29293</v>
      </c>
      <c r="X8678" t="s">
        <v>29294</v>
      </c>
      <c r="Y8678" t="s">
        <v>29295</v>
      </c>
      <c r="Z8678" t="s">
        <v>29296</v>
      </c>
      <c r="AA8678" t="s">
        <v>29297</v>
      </c>
      <c r="AB8678" t="s">
        <v>29298</v>
      </c>
      <c r="AC8678" t="s">
        <v>29299</v>
      </c>
      <c r="AD8678" t="s">
        <v>29300</v>
      </c>
      <c r="AE8678" t="s">
        <v>8216</v>
      </c>
    </row>
    <row r="8679" spans="1:31" x14ac:dyDescent="0.3">
      <c r="A8679" t="s">
        <v>29266</v>
      </c>
      <c r="B8679" t="s">
        <v>29267</v>
      </c>
      <c r="C8679" t="s">
        <v>14</v>
      </c>
      <c r="D8679">
        <v>39.950493893599997</v>
      </c>
      <c r="E8679">
        <v>-75.162745937699995</v>
      </c>
      <c r="F8679" t="s">
        <v>29268</v>
      </c>
      <c r="G8679">
        <v>203</v>
      </c>
      <c r="H8679">
        <v>3</v>
      </c>
      <c r="I8679" t="s">
        <v>29301</v>
      </c>
      <c r="J8679">
        <v>5</v>
      </c>
      <c r="K8679" t="s">
        <v>29302</v>
      </c>
      <c r="L8679" t="s">
        <v>29303</v>
      </c>
    </row>
    <row r="8680" spans="1:31" x14ac:dyDescent="0.3">
      <c r="A8680" t="s">
        <v>29266</v>
      </c>
      <c r="B8680" t="s">
        <v>29267</v>
      </c>
      <c r="C8680" t="s">
        <v>14</v>
      </c>
      <c r="D8680">
        <v>39.950493893599997</v>
      </c>
      <c r="E8680">
        <v>-75.162745937699995</v>
      </c>
      <c r="F8680" t="s">
        <v>29268</v>
      </c>
      <c r="G8680">
        <v>203</v>
      </c>
      <c r="H8680">
        <v>3</v>
      </c>
      <c r="I8680" t="s">
        <v>29304</v>
      </c>
      <c r="J8680">
        <v>1</v>
      </c>
      <c r="K8680" t="s">
        <v>29305</v>
      </c>
      <c r="L8680" t="s">
        <v>29306</v>
      </c>
    </row>
    <row r="8681" spans="1:31" x14ac:dyDescent="0.3">
      <c r="A8681" t="s">
        <v>29266</v>
      </c>
      <c r="B8681" t="s">
        <v>29267</v>
      </c>
      <c r="C8681" t="s">
        <v>14</v>
      </c>
      <c r="D8681">
        <v>39.950493893599997</v>
      </c>
      <c r="E8681">
        <v>-75.162745937699995</v>
      </c>
      <c r="F8681" t="s">
        <v>29268</v>
      </c>
      <c r="G8681">
        <v>203</v>
      </c>
      <c r="H8681">
        <v>3</v>
      </c>
      <c r="I8681" t="s">
        <v>29307</v>
      </c>
      <c r="J8681">
        <v>4</v>
      </c>
      <c r="K8681" t="s">
        <v>29308</v>
      </c>
      <c r="L8681" t="s">
        <v>29309</v>
      </c>
    </row>
    <row r="8682" spans="1:31" x14ac:dyDescent="0.3">
      <c r="A8682" t="s">
        <v>29266</v>
      </c>
      <c r="B8682" t="s">
        <v>29267</v>
      </c>
      <c r="C8682" t="s">
        <v>14</v>
      </c>
      <c r="D8682">
        <v>39.950493893599997</v>
      </c>
      <c r="E8682">
        <v>-75.162745937699995</v>
      </c>
      <c r="F8682" t="s">
        <v>29268</v>
      </c>
      <c r="G8682">
        <v>203</v>
      </c>
      <c r="H8682">
        <v>3</v>
      </c>
      <c r="I8682" t="s">
        <v>29310</v>
      </c>
      <c r="J8682">
        <v>5</v>
      </c>
      <c r="K8682" t="s">
        <v>29311</v>
      </c>
      <c r="L8682" t="s">
        <v>29312</v>
      </c>
    </row>
    <row r="8683" spans="1:31" x14ac:dyDescent="0.3">
      <c r="A8683" t="s">
        <v>29266</v>
      </c>
      <c r="B8683" t="s">
        <v>29267</v>
      </c>
      <c r="C8683" t="s">
        <v>14</v>
      </c>
      <c r="D8683">
        <v>39.950493893599997</v>
      </c>
      <c r="E8683">
        <v>-75.162745937699995</v>
      </c>
      <c r="F8683" t="s">
        <v>29268</v>
      </c>
      <c r="G8683">
        <v>203</v>
      </c>
      <c r="H8683">
        <v>3</v>
      </c>
      <c r="I8683" t="s">
        <v>29313</v>
      </c>
      <c r="J8683">
        <v>4</v>
      </c>
      <c r="K8683" t="s">
        <v>29314</v>
      </c>
      <c r="L8683" t="s">
        <v>14174</v>
      </c>
    </row>
    <row r="8684" spans="1:31" x14ac:dyDescent="0.3">
      <c r="A8684" t="s">
        <v>29315</v>
      </c>
      <c r="B8684" t="s">
        <v>29316</v>
      </c>
      <c r="C8684" t="s">
        <v>14</v>
      </c>
      <c r="D8684">
        <v>39.948179199999998</v>
      </c>
      <c r="E8684">
        <v>-75.143544599999998</v>
      </c>
      <c r="F8684" t="s">
        <v>29317</v>
      </c>
      <c r="G8684">
        <v>203</v>
      </c>
      <c r="H8684">
        <v>4.5</v>
      </c>
      <c r="I8684" t="s">
        <v>29318</v>
      </c>
      <c r="J8684">
        <v>5</v>
      </c>
      <c r="K8684" t="s">
        <v>29319</v>
      </c>
      <c r="L8684" t="s">
        <v>7909</v>
      </c>
    </row>
    <row r="8685" spans="1:31" x14ac:dyDescent="0.3">
      <c r="A8685" t="s">
        <v>29315</v>
      </c>
      <c r="B8685" t="s">
        <v>29316</v>
      </c>
      <c r="C8685" t="s">
        <v>14</v>
      </c>
      <c r="D8685">
        <v>39.948179199999998</v>
      </c>
      <c r="E8685">
        <v>-75.143544599999998</v>
      </c>
      <c r="F8685" t="s">
        <v>29317</v>
      </c>
      <c r="G8685">
        <v>203</v>
      </c>
      <c r="H8685">
        <v>4.5</v>
      </c>
      <c r="I8685" t="s">
        <v>29320</v>
      </c>
      <c r="J8685">
        <v>5</v>
      </c>
      <c r="K8685" t="s">
        <v>29321</v>
      </c>
      <c r="L8685" t="s">
        <v>29322</v>
      </c>
    </row>
    <row r="8686" spans="1:31" x14ac:dyDescent="0.3">
      <c r="A8686" t="s">
        <v>29315</v>
      </c>
      <c r="B8686" t="s">
        <v>29316</v>
      </c>
      <c r="C8686" t="s">
        <v>14</v>
      </c>
      <c r="D8686">
        <v>39.948179199999998</v>
      </c>
      <c r="E8686">
        <v>-75.143544599999998</v>
      </c>
      <c r="F8686" t="s">
        <v>29317</v>
      </c>
      <c r="G8686">
        <v>203</v>
      </c>
      <c r="H8686">
        <v>4.5</v>
      </c>
      <c r="I8686" t="s">
        <v>29323</v>
      </c>
      <c r="J8686">
        <v>5</v>
      </c>
      <c r="L8686" t="s">
        <v>29324</v>
      </c>
    </row>
    <row r="8687" spans="1:31" x14ac:dyDescent="0.3">
      <c r="A8687" t="s">
        <v>29315</v>
      </c>
      <c r="B8687" t="s">
        <v>29316</v>
      </c>
      <c r="C8687" t="s">
        <v>14</v>
      </c>
      <c r="D8687">
        <v>39.948179199999998</v>
      </c>
      <c r="E8687">
        <v>-75.143544599999998</v>
      </c>
      <c r="F8687" t="s">
        <v>29317</v>
      </c>
      <c r="G8687">
        <v>203</v>
      </c>
      <c r="H8687">
        <v>4.5</v>
      </c>
      <c r="I8687" t="s">
        <v>29325</v>
      </c>
      <c r="J8687">
        <v>5</v>
      </c>
      <c r="K8687" t="s">
        <v>29326</v>
      </c>
      <c r="L8687" t="s">
        <v>29327</v>
      </c>
    </row>
    <row r="8688" spans="1:31" x14ac:dyDescent="0.3">
      <c r="A8688" t="s">
        <v>29315</v>
      </c>
      <c r="B8688" t="s">
        <v>29316</v>
      </c>
      <c r="C8688" t="s">
        <v>14</v>
      </c>
      <c r="D8688">
        <v>39.948179199999998</v>
      </c>
      <c r="E8688">
        <v>-75.143544599999998</v>
      </c>
      <c r="F8688" t="s">
        <v>29317</v>
      </c>
      <c r="G8688">
        <v>203</v>
      </c>
      <c r="H8688">
        <v>4.5</v>
      </c>
      <c r="I8688" t="s">
        <v>29328</v>
      </c>
      <c r="J8688">
        <v>4</v>
      </c>
      <c r="K8688" t="s">
        <v>29329</v>
      </c>
      <c r="L8688" t="s">
        <v>29330</v>
      </c>
    </row>
    <row r="8689" spans="1:12" x14ac:dyDescent="0.3">
      <c r="A8689" t="s">
        <v>29315</v>
      </c>
      <c r="B8689" t="s">
        <v>29316</v>
      </c>
      <c r="C8689" t="s">
        <v>14</v>
      </c>
      <c r="D8689">
        <v>39.948179199999998</v>
      </c>
      <c r="E8689">
        <v>-75.143544599999998</v>
      </c>
      <c r="F8689" t="s">
        <v>29317</v>
      </c>
      <c r="G8689">
        <v>203</v>
      </c>
      <c r="H8689">
        <v>4.5</v>
      </c>
      <c r="I8689" t="s">
        <v>29331</v>
      </c>
      <c r="J8689">
        <v>5</v>
      </c>
      <c r="L8689" t="s">
        <v>29332</v>
      </c>
    </row>
    <row r="8690" spans="1:12" x14ac:dyDescent="0.3">
      <c r="A8690" t="s">
        <v>29315</v>
      </c>
      <c r="B8690" t="s">
        <v>29316</v>
      </c>
      <c r="C8690" t="s">
        <v>14</v>
      </c>
      <c r="D8690">
        <v>39.948179199999998</v>
      </c>
      <c r="E8690">
        <v>-75.143544599999998</v>
      </c>
      <c r="F8690" t="s">
        <v>29317</v>
      </c>
      <c r="G8690">
        <v>203</v>
      </c>
      <c r="H8690">
        <v>4.5</v>
      </c>
      <c r="I8690" t="s">
        <v>29333</v>
      </c>
      <c r="J8690">
        <v>5</v>
      </c>
      <c r="K8690" t="s">
        <v>29334</v>
      </c>
      <c r="L8690" t="s">
        <v>29335</v>
      </c>
    </row>
    <row r="8691" spans="1:12" x14ac:dyDescent="0.3">
      <c r="A8691" t="s">
        <v>29315</v>
      </c>
      <c r="B8691" t="s">
        <v>29316</v>
      </c>
      <c r="C8691" t="s">
        <v>14</v>
      </c>
      <c r="D8691">
        <v>39.948179199999998</v>
      </c>
      <c r="E8691">
        <v>-75.143544599999998</v>
      </c>
      <c r="F8691" t="s">
        <v>29317</v>
      </c>
      <c r="G8691">
        <v>203</v>
      </c>
      <c r="H8691">
        <v>4.5</v>
      </c>
      <c r="I8691" t="s">
        <v>29336</v>
      </c>
      <c r="J8691">
        <v>5</v>
      </c>
      <c r="L8691" t="s">
        <v>29337</v>
      </c>
    </row>
    <row r="8692" spans="1:12" x14ac:dyDescent="0.3">
      <c r="A8692" t="s">
        <v>29315</v>
      </c>
      <c r="B8692" t="s">
        <v>29316</v>
      </c>
      <c r="C8692" t="s">
        <v>14</v>
      </c>
      <c r="D8692">
        <v>39.948179199999998</v>
      </c>
      <c r="E8692">
        <v>-75.143544599999998</v>
      </c>
      <c r="F8692" t="s">
        <v>29317</v>
      </c>
      <c r="G8692">
        <v>203</v>
      </c>
      <c r="H8692">
        <v>4.5</v>
      </c>
      <c r="I8692" t="s">
        <v>29338</v>
      </c>
      <c r="J8692">
        <v>5</v>
      </c>
      <c r="K8692" t="s">
        <v>29339</v>
      </c>
      <c r="L8692" t="s">
        <v>29340</v>
      </c>
    </row>
    <row r="8693" spans="1:12" x14ac:dyDescent="0.3">
      <c r="A8693" t="s">
        <v>29315</v>
      </c>
      <c r="B8693" t="s">
        <v>29316</v>
      </c>
      <c r="C8693" t="s">
        <v>14</v>
      </c>
      <c r="D8693">
        <v>39.948179199999998</v>
      </c>
      <c r="E8693">
        <v>-75.143544599999998</v>
      </c>
      <c r="F8693" t="s">
        <v>29317</v>
      </c>
      <c r="G8693">
        <v>203</v>
      </c>
      <c r="H8693">
        <v>4.5</v>
      </c>
      <c r="I8693" t="s">
        <v>29341</v>
      </c>
      <c r="J8693">
        <v>5</v>
      </c>
      <c r="K8693" t="s">
        <v>29342</v>
      </c>
      <c r="L8693" t="s">
        <v>29343</v>
      </c>
    </row>
    <row r="8694" spans="1:12" x14ac:dyDescent="0.3">
      <c r="A8694" t="s">
        <v>29344</v>
      </c>
      <c r="B8694" t="s">
        <v>29345</v>
      </c>
      <c r="C8694" t="s">
        <v>14</v>
      </c>
      <c r="D8694">
        <v>39.949063080499997</v>
      </c>
      <c r="E8694">
        <v>-75.162440039399996</v>
      </c>
      <c r="F8694" t="s">
        <v>29346</v>
      </c>
      <c r="G8694">
        <v>203</v>
      </c>
      <c r="H8694">
        <v>3</v>
      </c>
      <c r="I8694" t="s">
        <v>29347</v>
      </c>
      <c r="J8694">
        <v>5</v>
      </c>
      <c r="K8694" t="s">
        <v>29348</v>
      </c>
      <c r="L8694" t="s">
        <v>29349</v>
      </c>
    </row>
    <row r="8695" spans="1:12" x14ac:dyDescent="0.3">
      <c r="A8695" t="s">
        <v>29344</v>
      </c>
      <c r="B8695" t="s">
        <v>29345</v>
      </c>
      <c r="C8695" t="s">
        <v>14</v>
      </c>
      <c r="D8695">
        <v>39.949063080499997</v>
      </c>
      <c r="E8695">
        <v>-75.162440039399996</v>
      </c>
      <c r="F8695" t="s">
        <v>29346</v>
      </c>
      <c r="G8695">
        <v>203</v>
      </c>
      <c r="H8695">
        <v>3</v>
      </c>
      <c r="I8695" t="s">
        <v>29350</v>
      </c>
      <c r="J8695">
        <v>3</v>
      </c>
      <c r="K8695" t="s">
        <v>29351</v>
      </c>
      <c r="L8695" t="s">
        <v>7340</v>
      </c>
    </row>
    <row r="8696" spans="1:12" x14ac:dyDescent="0.3">
      <c r="A8696" t="s">
        <v>29344</v>
      </c>
      <c r="B8696" t="s">
        <v>29345</v>
      </c>
      <c r="C8696" t="s">
        <v>14</v>
      </c>
      <c r="D8696">
        <v>39.949063080499997</v>
      </c>
      <c r="E8696">
        <v>-75.162440039399996</v>
      </c>
      <c r="F8696" t="s">
        <v>29346</v>
      </c>
      <c r="G8696">
        <v>203</v>
      </c>
      <c r="H8696">
        <v>3</v>
      </c>
      <c r="I8696" t="s">
        <v>29352</v>
      </c>
      <c r="J8696">
        <v>2</v>
      </c>
      <c r="K8696" t="s">
        <v>29353</v>
      </c>
      <c r="L8696" t="s">
        <v>29354</v>
      </c>
    </row>
    <row r="8697" spans="1:12" x14ac:dyDescent="0.3">
      <c r="A8697" t="s">
        <v>29344</v>
      </c>
      <c r="B8697" t="s">
        <v>29345</v>
      </c>
      <c r="C8697" t="s">
        <v>14</v>
      </c>
      <c r="D8697">
        <v>39.949063080499997</v>
      </c>
      <c r="E8697">
        <v>-75.162440039399996</v>
      </c>
      <c r="F8697" t="s">
        <v>29346</v>
      </c>
      <c r="G8697">
        <v>203</v>
      </c>
      <c r="H8697">
        <v>3</v>
      </c>
      <c r="I8697" t="s">
        <v>29355</v>
      </c>
      <c r="J8697">
        <v>3</v>
      </c>
      <c r="K8697" t="s">
        <v>29356</v>
      </c>
      <c r="L8697" t="s">
        <v>29357</v>
      </c>
    </row>
    <row r="8698" spans="1:12" x14ac:dyDescent="0.3">
      <c r="A8698" t="s">
        <v>29344</v>
      </c>
      <c r="B8698" t="s">
        <v>29345</v>
      </c>
      <c r="C8698" t="s">
        <v>14</v>
      </c>
      <c r="D8698">
        <v>39.949063080499997</v>
      </c>
      <c r="E8698">
        <v>-75.162440039399996</v>
      </c>
      <c r="F8698" t="s">
        <v>29346</v>
      </c>
      <c r="G8698">
        <v>203</v>
      </c>
      <c r="H8698">
        <v>3</v>
      </c>
      <c r="I8698" t="s">
        <v>29358</v>
      </c>
      <c r="J8698">
        <v>3</v>
      </c>
      <c r="K8698" t="s">
        <v>29359</v>
      </c>
      <c r="L8698" t="s">
        <v>29360</v>
      </c>
    </row>
    <row r="8699" spans="1:12" x14ac:dyDescent="0.3">
      <c r="A8699" t="s">
        <v>29344</v>
      </c>
      <c r="B8699" t="s">
        <v>29345</v>
      </c>
      <c r="C8699" t="s">
        <v>14</v>
      </c>
      <c r="D8699">
        <v>39.949063080499997</v>
      </c>
      <c r="E8699">
        <v>-75.162440039399996</v>
      </c>
      <c r="F8699" t="s">
        <v>29346</v>
      </c>
      <c r="G8699">
        <v>203</v>
      </c>
      <c r="H8699">
        <v>3</v>
      </c>
      <c r="I8699" t="s">
        <v>29361</v>
      </c>
      <c r="J8699">
        <v>4</v>
      </c>
      <c r="K8699" t="s">
        <v>29362</v>
      </c>
      <c r="L8699" t="s">
        <v>1267</v>
      </c>
    </row>
    <row r="8700" spans="1:12" x14ac:dyDescent="0.3">
      <c r="A8700" t="s">
        <v>29344</v>
      </c>
      <c r="B8700" t="s">
        <v>29345</v>
      </c>
      <c r="C8700" t="s">
        <v>14</v>
      </c>
      <c r="D8700">
        <v>39.949063080499997</v>
      </c>
      <c r="E8700">
        <v>-75.162440039399996</v>
      </c>
      <c r="F8700" t="s">
        <v>29346</v>
      </c>
      <c r="G8700">
        <v>203</v>
      </c>
      <c r="H8700">
        <v>3</v>
      </c>
      <c r="I8700" t="s">
        <v>29363</v>
      </c>
      <c r="J8700">
        <v>1</v>
      </c>
      <c r="K8700" t="s">
        <v>29364</v>
      </c>
      <c r="L8700" t="s">
        <v>29365</v>
      </c>
    </row>
    <row r="8701" spans="1:12" x14ac:dyDescent="0.3">
      <c r="A8701" t="s">
        <v>29344</v>
      </c>
      <c r="B8701" t="s">
        <v>29345</v>
      </c>
      <c r="C8701" t="s">
        <v>14</v>
      </c>
      <c r="D8701">
        <v>39.949063080499997</v>
      </c>
      <c r="E8701">
        <v>-75.162440039399996</v>
      </c>
      <c r="F8701" t="s">
        <v>29346</v>
      </c>
      <c r="G8701">
        <v>203</v>
      </c>
      <c r="H8701">
        <v>3</v>
      </c>
      <c r="I8701" t="s">
        <v>29366</v>
      </c>
      <c r="J8701">
        <v>1</v>
      </c>
      <c r="K8701" t="s">
        <v>29367</v>
      </c>
      <c r="L8701" t="s">
        <v>29368</v>
      </c>
    </row>
    <row r="8702" spans="1:12" x14ac:dyDescent="0.3">
      <c r="A8702" t="s">
        <v>29344</v>
      </c>
      <c r="B8702" t="s">
        <v>29345</v>
      </c>
      <c r="C8702" t="s">
        <v>14</v>
      </c>
      <c r="D8702">
        <v>39.949063080499997</v>
      </c>
      <c r="E8702">
        <v>-75.162440039399996</v>
      </c>
      <c r="F8702" t="s">
        <v>29346</v>
      </c>
      <c r="G8702">
        <v>203</v>
      </c>
      <c r="H8702">
        <v>3</v>
      </c>
      <c r="I8702" t="s">
        <v>29369</v>
      </c>
      <c r="J8702">
        <v>4</v>
      </c>
      <c r="K8702" t="s">
        <v>29370</v>
      </c>
      <c r="L8702" t="s">
        <v>2846</v>
      </c>
    </row>
    <row r="8703" spans="1:12" x14ac:dyDescent="0.3">
      <c r="A8703" t="s">
        <v>29344</v>
      </c>
      <c r="B8703" t="s">
        <v>29345</v>
      </c>
      <c r="C8703" t="s">
        <v>14</v>
      </c>
      <c r="D8703">
        <v>39.949063080499997</v>
      </c>
      <c r="E8703">
        <v>-75.162440039399996</v>
      </c>
      <c r="F8703" t="s">
        <v>29346</v>
      </c>
      <c r="G8703">
        <v>203</v>
      </c>
      <c r="H8703">
        <v>3</v>
      </c>
      <c r="I8703" t="e">
        <f>-G_SMfu63Y7JLCIVIrZtzw</f>
        <v>#NAME?</v>
      </c>
      <c r="J8703">
        <v>5</v>
      </c>
      <c r="K8703" t="s">
        <v>29371</v>
      </c>
      <c r="L8703" t="s">
        <v>1871</v>
      </c>
    </row>
    <row r="8704" spans="1:12" x14ac:dyDescent="0.3">
      <c r="A8704" t="s">
        <v>29372</v>
      </c>
      <c r="B8704" t="s">
        <v>29373</v>
      </c>
      <c r="C8704" t="s">
        <v>14</v>
      </c>
      <c r="D8704">
        <v>39.967478</v>
      </c>
      <c r="E8704">
        <v>-75.169568999999996</v>
      </c>
      <c r="F8704" t="s">
        <v>29374</v>
      </c>
      <c r="G8704">
        <v>203</v>
      </c>
      <c r="H8704">
        <v>4</v>
      </c>
      <c r="I8704" t="s">
        <v>29375</v>
      </c>
      <c r="J8704">
        <v>5</v>
      </c>
      <c r="K8704" t="s">
        <v>29376</v>
      </c>
      <c r="L8704" t="s">
        <v>29377</v>
      </c>
    </row>
    <row r="8705" spans="1:15" x14ac:dyDescent="0.3">
      <c r="A8705" t="s">
        <v>29372</v>
      </c>
      <c r="B8705" t="s">
        <v>29373</v>
      </c>
      <c r="C8705" t="s">
        <v>14</v>
      </c>
      <c r="D8705">
        <v>39.967478</v>
      </c>
      <c r="E8705">
        <v>-75.169568999999996</v>
      </c>
      <c r="F8705" t="s">
        <v>29374</v>
      </c>
      <c r="G8705">
        <v>203</v>
      </c>
      <c r="H8705">
        <v>4</v>
      </c>
      <c r="I8705" t="s">
        <v>29378</v>
      </c>
      <c r="J8705">
        <v>5</v>
      </c>
      <c r="K8705" t="s">
        <v>29379</v>
      </c>
      <c r="L8705" t="s">
        <v>29380</v>
      </c>
    </row>
    <row r="8706" spans="1:15" x14ac:dyDescent="0.3">
      <c r="A8706" t="s">
        <v>29372</v>
      </c>
      <c r="B8706" t="s">
        <v>29373</v>
      </c>
      <c r="C8706" t="s">
        <v>14</v>
      </c>
      <c r="D8706">
        <v>39.967478</v>
      </c>
      <c r="E8706">
        <v>-75.169568999999996</v>
      </c>
      <c r="F8706" t="s">
        <v>29374</v>
      </c>
      <c r="G8706">
        <v>203</v>
      </c>
      <c r="H8706">
        <v>4</v>
      </c>
      <c r="I8706" t="s">
        <v>29381</v>
      </c>
      <c r="J8706">
        <v>1</v>
      </c>
      <c r="K8706" t="s">
        <v>29382</v>
      </c>
      <c r="L8706" t="s">
        <v>29383</v>
      </c>
      <c r="M8706" t="s">
        <v>29384</v>
      </c>
      <c r="N8706" t="s">
        <v>29385</v>
      </c>
      <c r="O8706" t="s">
        <v>29386</v>
      </c>
    </row>
    <row r="8707" spans="1:15" x14ac:dyDescent="0.3">
      <c r="A8707" t="s">
        <v>29372</v>
      </c>
      <c r="B8707" t="s">
        <v>29373</v>
      </c>
      <c r="C8707" t="s">
        <v>14</v>
      </c>
      <c r="D8707">
        <v>39.967478</v>
      </c>
      <c r="E8707">
        <v>-75.169568999999996</v>
      </c>
      <c r="F8707" t="s">
        <v>29374</v>
      </c>
      <c r="G8707">
        <v>203</v>
      </c>
      <c r="H8707">
        <v>4</v>
      </c>
      <c r="I8707" t="s">
        <v>29387</v>
      </c>
      <c r="J8707">
        <v>5</v>
      </c>
      <c r="K8707" t="s">
        <v>29388</v>
      </c>
      <c r="L8707" t="s">
        <v>29389</v>
      </c>
    </row>
    <row r="8708" spans="1:15" x14ac:dyDescent="0.3">
      <c r="A8708" t="s">
        <v>29372</v>
      </c>
      <c r="B8708" t="s">
        <v>29373</v>
      </c>
      <c r="C8708" t="s">
        <v>14</v>
      </c>
      <c r="D8708">
        <v>39.967478</v>
      </c>
      <c r="E8708">
        <v>-75.169568999999996</v>
      </c>
      <c r="F8708" t="s">
        <v>29374</v>
      </c>
      <c r="G8708">
        <v>203</v>
      </c>
      <c r="H8708">
        <v>4</v>
      </c>
      <c r="I8708" t="s">
        <v>29390</v>
      </c>
      <c r="J8708">
        <v>4</v>
      </c>
      <c r="K8708" t="s">
        <v>29391</v>
      </c>
      <c r="L8708" t="s">
        <v>29392</v>
      </c>
    </row>
    <row r="8709" spans="1:15" x14ac:dyDescent="0.3">
      <c r="A8709" t="s">
        <v>29372</v>
      </c>
      <c r="B8709" t="s">
        <v>29373</v>
      </c>
      <c r="C8709" t="s">
        <v>14</v>
      </c>
      <c r="D8709">
        <v>39.967478</v>
      </c>
      <c r="E8709">
        <v>-75.169568999999996</v>
      </c>
      <c r="F8709" t="s">
        <v>29374</v>
      </c>
      <c r="G8709">
        <v>203</v>
      </c>
      <c r="H8709">
        <v>4</v>
      </c>
      <c r="I8709" t="e">
        <f>-RH5Pkk3qP7MC9LOdtMy-A</f>
        <v>#NAME?</v>
      </c>
      <c r="J8709">
        <v>5</v>
      </c>
      <c r="K8709" t="s">
        <v>29393</v>
      </c>
      <c r="L8709" t="s">
        <v>29394</v>
      </c>
    </row>
    <row r="8710" spans="1:15" x14ac:dyDescent="0.3">
      <c r="A8710" t="s">
        <v>29372</v>
      </c>
      <c r="B8710" t="s">
        <v>29373</v>
      </c>
      <c r="C8710" t="s">
        <v>14</v>
      </c>
      <c r="D8710">
        <v>39.967478</v>
      </c>
      <c r="E8710">
        <v>-75.169568999999996</v>
      </c>
      <c r="F8710" t="s">
        <v>29374</v>
      </c>
      <c r="G8710">
        <v>203</v>
      </c>
      <c r="H8710">
        <v>4</v>
      </c>
      <c r="I8710" t="s">
        <v>29395</v>
      </c>
      <c r="J8710">
        <v>2</v>
      </c>
      <c r="L8710" t="s">
        <v>13098</v>
      </c>
    </row>
    <row r="8711" spans="1:15" x14ac:dyDescent="0.3">
      <c r="A8711" t="s">
        <v>29372</v>
      </c>
      <c r="B8711" t="s">
        <v>29373</v>
      </c>
      <c r="C8711" t="s">
        <v>14</v>
      </c>
      <c r="D8711">
        <v>39.967478</v>
      </c>
      <c r="E8711">
        <v>-75.169568999999996</v>
      </c>
      <c r="F8711" t="s">
        <v>29374</v>
      </c>
      <c r="G8711">
        <v>203</v>
      </c>
      <c r="H8711">
        <v>4</v>
      </c>
      <c r="I8711" t="s">
        <v>29396</v>
      </c>
      <c r="J8711">
        <v>5</v>
      </c>
      <c r="K8711" t="s">
        <v>29397</v>
      </c>
      <c r="L8711" t="s">
        <v>14261</v>
      </c>
    </row>
    <row r="8712" spans="1:15" x14ac:dyDescent="0.3">
      <c r="A8712" t="s">
        <v>29372</v>
      </c>
      <c r="B8712" t="s">
        <v>29373</v>
      </c>
      <c r="C8712" t="s">
        <v>14</v>
      </c>
      <c r="D8712">
        <v>39.967478</v>
      </c>
      <c r="E8712">
        <v>-75.169568999999996</v>
      </c>
      <c r="F8712" t="s">
        <v>29374</v>
      </c>
      <c r="G8712">
        <v>203</v>
      </c>
      <c r="H8712">
        <v>4</v>
      </c>
      <c r="I8712" t="s">
        <v>29398</v>
      </c>
      <c r="J8712">
        <v>3</v>
      </c>
      <c r="K8712" t="s">
        <v>29399</v>
      </c>
      <c r="L8712" t="s">
        <v>29400</v>
      </c>
    </row>
    <row r="8713" spans="1:15" x14ac:dyDescent="0.3">
      <c r="A8713" t="s">
        <v>29372</v>
      </c>
      <c r="B8713" t="s">
        <v>29373</v>
      </c>
      <c r="C8713" t="s">
        <v>14</v>
      </c>
      <c r="D8713">
        <v>39.967478</v>
      </c>
      <c r="E8713">
        <v>-75.169568999999996</v>
      </c>
      <c r="F8713" t="s">
        <v>29374</v>
      </c>
      <c r="G8713">
        <v>203</v>
      </c>
      <c r="H8713">
        <v>4</v>
      </c>
      <c r="I8713" t="s">
        <v>29401</v>
      </c>
      <c r="J8713">
        <v>5</v>
      </c>
      <c r="K8713" t="s">
        <v>29402</v>
      </c>
      <c r="L8713" t="s">
        <v>29403</v>
      </c>
    </row>
    <row r="8714" spans="1:15" x14ac:dyDescent="0.3">
      <c r="A8714" t="s">
        <v>29404</v>
      </c>
      <c r="B8714" t="s">
        <v>29405</v>
      </c>
      <c r="C8714" t="s">
        <v>14</v>
      </c>
      <c r="D8714">
        <v>39.954536738500003</v>
      </c>
      <c r="E8714">
        <v>-75.1943960041</v>
      </c>
      <c r="F8714" t="s">
        <v>7231</v>
      </c>
      <c r="G8714">
        <v>203</v>
      </c>
      <c r="H8714">
        <v>2.5</v>
      </c>
      <c r="I8714" t="s">
        <v>29406</v>
      </c>
      <c r="J8714">
        <v>5</v>
      </c>
      <c r="L8714" t="s">
        <v>29407</v>
      </c>
    </row>
    <row r="8715" spans="1:15" x14ac:dyDescent="0.3">
      <c r="A8715" t="s">
        <v>29404</v>
      </c>
      <c r="B8715" t="s">
        <v>29405</v>
      </c>
      <c r="C8715" t="s">
        <v>14</v>
      </c>
      <c r="D8715">
        <v>39.954536738500003</v>
      </c>
      <c r="E8715">
        <v>-75.1943960041</v>
      </c>
      <c r="F8715" t="s">
        <v>7231</v>
      </c>
      <c r="G8715">
        <v>203</v>
      </c>
      <c r="H8715">
        <v>2.5</v>
      </c>
      <c r="I8715" t="s">
        <v>29408</v>
      </c>
      <c r="J8715">
        <v>1</v>
      </c>
      <c r="K8715" t="s">
        <v>29409</v>
      </c>
      <c r="L8715" t="s">
        <v>14324</v>
      </c>
    </row>
    <row r="8716" spans="1:15" x14ac:dyDescent="0.3">
      <c r="A8716" t="s">
        <v>29404</v>
      </c>
      <c r="B8716" t="s">
        <v>29405</v>
      </c>
      <c r="C8716" t="s">
        <v>14</v>
      </c>
      <c r="D8716">
        <v>39.954536738500003</v>
      </c>
      <c r="E8716">
        <v>-75.1943960041</v>
      </c>
      <c r="F8716" t="s">
        <v>7231</v>
      </c>
      <c r="G8716">
        <v>203</v>
      </c>
      <c r="H8716">
        <v>2.5</v>
      </c>
      <c r="I8716" t="s">
        <v>29410</v>
      </c>
      <c r="J8716">
        <v>2</v>
      </c>
      <c r="K8716" t="s">
        <v>29411</v>
      </c>
      <c r="L8716" t="s">
        <v>29412</v>
      </c>
    </row>
    <row r="8717" spans="1:15" x14ac:dyDescent="0.3">
      <c r="A8717" t="s">
        <v>29404</v>
      </c>
      <c r="B8717" t="s">
        <v>29405</v>
      </c>
      <c r="C8717" t="s">
        <v>14</v>
      </c>
      <c r="D8717">
        <v>39.954536738500003</v>
      </c>
      <c r="E8717">
        <v>-75.1943960041</v>
      </c>
      <c r="F8717" t="s">
        <v>7231</v>
      </c>
      <c r="G8717">
        <v>203</v>
      </c>
      <c r="H8717">
        <v>2.5</v>
      </c>
      <c r="I8717" t="s">
        <v>29413</v>
      </c>
      <c r="J8717">
        <v>1</v>
      </c>
      <c r="K8717" t="s">
        <v>29414</v>
      </c>
      <c r="L8717" t="s">
        <v>29415</v>
      </c>
    </row>
    <row r="8718" spans="1:15" x14ac:dyDescent="0.3">
      <c r="A8718" t="s">
        <v>29404</v>
      </c>
      <c r="B8718" t="s">
        <v>29405</v>
      </c>
      <c r="C8718" t="s">
        <v>14</v>
      </c>
      <c r="D8718">
        <v>39.954536738500003</v>
      </c>
      <c r="E8718">
        <v>-75.1943960041</v>
      </c>
      <c r="F8718" t="s">
        <v>7231</v>
      </c>
      <c r="G8718">
        <v>203</v>
      </c>
      <c r="H8718">
        <v>2.5</v>
      </c>
      <c r="I8718" t="s">
        <v>29416</v>
      </c>
      <c r="J8718">
        <v>3</v>
      </c>
      <c r="L8718" t="s">
        <v>29417</v>
      </c>
    </row>
    <row r="8719" spans="1:15" x14ac:dyDescent="0.3">
      <c r="A8719" t="s">
        <v>29404</v>
      </c>
      <c r="B8719" t="s">
        <v>29405</v>
      </c>
      <c r="C8719" t="s">
        <v>14</v>
      </c>
      <c r="D8719">
        <v>39.954536738500003</v>
      </c>
      <c r="E8719">
        <v>-75.1943960041</v>
      </c>
      <c r="F8719" t="s">
        <v>7231</v>
      </c>
      <c r="G8719">
        <v>203</v>
      </c>
      <c r="H8719">
        <v>2.5</v>
      </c>
      <c r="I8719" t="s">
        <v>29418</v>
      </c>
      <c r="J8719">
        <v>1</v>
      </c>
      <c r="K8719" t="s">
        <v>29419</v>
      </c>
      <c r="L8719" t="s">
        <v>29420</v>
      </c>
    </row>
    <row r="8720" spans="1:15" x14ac:dyDescent="0.3">
      <c r="A8720" t="s">
        <v>29404</v>
      </c>
      <c r="B8720" t="s">
        <v>29405</v>
      </c>
      <c r="C8720" t="s">
        <v>14</v>
      </c>
      <c r="D8720">
        <v>39.954536738500003</v>
      </c>
      <c r="E8720">
        <v>-75.1943960041</v>
      </c>
      <c r="F8720" t="s">
        <v>7231</v>
      </c>
      <c r="G8720">
        <v>203</v>
      </c>
      <c r="H8720">
        <v>2.5</v>
      </c>
      <c r="I8720" t="s">
        <v>29421</v>
      </c>
      <c r="J8720">
        <v>2</v>
      </c>
      <c r="K8720" t="s">
        <v>29422</v>
      </c>
      <c r="L8720" t="s">
        <v>29423</v>
      </c>
    </row>
    <row r="8721" spans="1:12" x14ac:dyDescent="0.3">
      <c r="A8721" t="s">
        <v>29404</v>
      </c>
      <c r="B8721" t="s">
        <v>29405</v>
      </c>
      <c r="C8721" t="s">
        <v>14</v>
      </c>
      <c r="D8721">
        <v>39.954536738500003</v>
      </c>
      <c r="E8721">
        <v>-75.1943960041</v>
      </c>
      <c r="F8721" t="s">
        <v>7231</v>
      </c>
      <c r="G8721">
        <v>203</v>
      </c>
      <c r="H8721">
        <v>2.5</v>
      </c>
      <c r="I8721" t="s">
        <v>29424</v>
      </c>
      <c r="J8721">
        <v>4</v>
      </c>
      <c r="L8721" t="s">
        <v>22096</v>
      </c>
    </row>
    <row r="8722" spans="1:12" x14ac:dyDescent="0.3">
      <c r="A8722" t="s">
        <v>29404</v>
      </c>
      <c r="B8722" t="s">
        <v>29405</v>
      </c>
      <c r="C8722" t="s">
        <v>14</v>
      </c>
      <c r="D8722">
        <v>39.954536738500003</v>
      </c>
      <c r="E8722">
        <v>-75.1943960041</v>
      </c>
      <c r="F8722" t="s">
        <v>7231</v>
      </c>
      <c r="G8722">
        <v>203</v>
      </c>
      <c r="H8722">
        <v>2.5</v>
      </c>
      <c r="I8722" t="s">
        <v>29425</v>
      </c>
      <c r="J8722">
        <v>5</v>
      </c>
      <c r="K8722" t="s">
        <v>29426</v>
      </c>
      <c r="L8722" t="s">
        <v>29427</v>
      </c>
    </row>
    <row r="8723" spans="1:12" x14ac:dyDescent="0.3">
      <c r="A8723" t="s">
        <v>29404</v>
      </c>
      <c r="B8723" t="s">
        <v>29405</v>
      </c>
      <c r="C8723" t="s">
        <v>14</v>
      </c>
      <c r="D8723">
        <v>39.954536738500003</v>
      </c>
      <c r="E8723">
        <v>-75.1943960041</v>
      </c>
      <c r="F8723" t="s">
        <v>7231</v>
      </c>
      <c r="G8723">
        <v>203</v>
      </c>
      <c r="H8723">
        <v>2.5</v>
      </c>
      <c r="I8723" t="s">
        <v>29428</v>
      </c>
      <c r="J8723">
        <v>5</v>
      </c>
      <c r="K8723" t="s">
        <v>29429</v>
      </c>
      <c r="L8723" t="s">
        <v>29430</v>
      </c>
    </row>
    <row r="8724" spans="1:12" x14ac:dyDescent="0.3">
      <c r="A8724" t="s">
        <v>29431</v>
      </c>
      <c r="B8724" t="s">
        <v>29432</v>
      </c>
      <c r="C8724" t="s">
        <v>14</v>
      </c>
      <c r="D8724">
        <v>39.958825699999998</v>
      </c>
      <c r="E8724">
        <v>-75.1566756</v>
      </c>
      <c r="F8724" t="s">
        <v>29433</v>
      </c>
      <c r="G8724">
        <v>203</v>
      </c>
      <c r="H8724">
        <v>4</v>
      </c>
      <c r="I8724" t="s">
        <v>29434</v>
      </c>
      <c r="J8724">
        <v>3</v>
      </c>
      <c r="K8724" t="s">
        <v>29435</v>
      </c>
      <c r="L8724" t="s">
        <v>7264</v>
      </c>
    </row>
    <row r="8725" spans="1:12" x14ac:dyDescent="0.3">
      <c r="A8725" t="s">
        <v>29431</v>
      </c>
      <c r="B8725" t="s">
        <v>29432</v>
      </c>
      <c r="C8725" t="s">
        <v>14</v>
      </c>
      <c r="D8725">
        <v>39.958825699999998</v>
      </c>
      <c r="E8725">
        <v>-75.1566756</v>
      </c>
      <c r="F8725" t="s">
        <v>29433</v>
      </c>
      <c r="G8725">
        <v>203</v>
      </c>
      <c r="H8725">
        <v>4</v>
      </c>
      <c r="I8725" t="s">
        <v>29436</v>
      </c>
      <c r="J8725">
        <v>1</v>
      </c>
      <c r="K8725" t="s">
        <v>29437</v>
      </c>
      <c r="L8725" t="s">
        <v>29438</v>
      </c>
    </row>
    <row r="8726" spans="1:12" x14ac:dyDescent="0.3">
      <c r="A8726" t="s">
        <v>29431</v>
      </c>
      <c r="B8726" t="s">
        <v>29432</v>
      </c>
      <c r="C8726" t="s">
        <v>14</v>
      </c>
      <c r="D8726">
        <v>39.958825699999998</v>
      </c>
      <c r="E8726">
        <v>-75.1566756</v>
      </c>
      <c r="F8726" t="s">
        <v>29433</v>
      </c>
      <c r="G8726">
        <v>203</v>
      </c>
      <c r="H8726">
        <v>4</v>
      </c>
      <c r="I8726" t="s">
        <v>29439</v>
      </c>
      <c r="J8726">
        <v>4</v>
      </c>
      <c r="K8726" t="s">
        <v>29440</v>
      </c>
      <c r="L8726" t="s">
        <v>27529</v>
      </c>
    </row>
    <row r="8727" spans="1:12" x14ac:dyDescent="0.3">
      <c r="A8727" t="s">
        <v>29431</v>
      </c>
      <c r="B8727" t="s">
        <v>29432</v>
      </c>
      <c r="C8727" t="s">
        <v>14</v>
      </c>
      <c r="D8727">
        <v>39.958825699999998</v>
      </c>
      <c r="E8727">
        <v>-75.1566756</v>
      </c>
      <c r="F8727" t="s">
        <v>29433</v>
      </c>
      <c r="G8727">
        <v>203</v>
      </c>
      <c r="H8727">
        <v>4</v>
      </c>
      <c r="I8727" t="s">
        <v>29441</v>
      </c>
      <c r="J8727">
        <v>1</v>
      </c>
      <c r="K8727" t="s">
        <v>29442</v>
      </c>
      <c r="L8727" t="s">
        <v>29443</v>
      </c>
    </row>
    <row r="8728" spans="1:12" x14ac:dyDescent="0.3">
      <c r="A8728" t="s">
        <v>29431</v>
      </c>
      <c r="B8728" t="s">
        <v>29432</v>
      </c>
      <c r="C8728" t="s">
        <v>14</v>
      </c>
      <c r="D8728">
        <v>39.958825699999998</v>
      </c>
      <c r="E8728">
        <v>-75.1566756</v>
      </c>
      <c r="F8728" t="s">
        <v>29433</v>
      </c>
      <c r="G8728">
        <v>203</v>
      </c>
      <c r="H8728">
        <v>4</v>
      </c>
      <c r="I8728" t="s">
        <v>29444</v>
      </c>
      <c r="J8728">
        <v>5</v>
      </c>
      <c r="K8728" t="s">
        <v>29445</v>
      </c>
      <c r="L8728" t="s">
        <v>29446</v>
      </c>
    </row>
    <row r="8729" spans="1:12" x14ac:dyDescent="0.3">
      <c r="A8729" t="s">
        <v>29431</v>
      </c>
      <c r="B8729" t="s">
        <v>29432</v>
      </c>
      <c r="C8729" t="s">
        <v>14</v>
      </c>
      <c r="D8729">
        <v>39.958825699999998</v>
      </c>
      <c r="E8729">
        <v>-75.1566756</v>
      </c>
      <c r="F8729" t="s">
        <v>29433</v>
      </c>
      <c r="G8729">
        <v>203</v>
      </c>
      <c r="H8729">
        <v>4</v>
      </c>
      <c r="I8729" t="s">
        <v>29447</v>
      </c>
      <c r="J8729">
        <v>5</v>
      </c>
      <c r="K8729" t="s">
        <v>29448</v>
      </c>
      <c r="L8729" t="s">
        <v>2685</v>
      </c>
    </row>
    <row r="8730" spans="1:12" x14ac:dyDescent="0.3">
      <c r="A8730" t="s">
        <v>29431</v>
      </c>
      <c r="B8730" t="s">
        <v>29432</v>
      </c>
      <c r="C8730" t="s">
        <v>14</v>
      </c>
      <c r="D8730">
        <v>39.958825699999998</v>
      </c>
      <c r="E8730">
        <v>-75.1566756</v>
      </c>
      <c r="F8730" t="s">
        <v>29433</v>
      </c>
      <c r="G8730">
        <v>203</v>
      </c>
      <c r="H8730">
        <v>4</v>
      </c>
      <c r="I8730" t="s">
        <v>29449</v>
      </c>
      <c r="J8730">
        <v>5</v>
      </c>
      <c r="K8730" t="s">
        <v>29450</v>
      </c>
      <c r="L8730" t="s">
        <v>29451</v>
      </c>
    </row>
    <row r="8731" spans="1:12" x14ac:dyDescent="0.3">
      <c r="A8731" t="s">
        <v>29431</v>
      </c>
      <c r="B8731" t="s">
        <v>29432</v>
      </c>
      <c r="C8731" t="s">
        <v>14</v>
      </c>
      <c r="D8731">
        <v>39.958825699999998</v>
      </c>
      <c r="E8731">
        <v>-75.1566756</v>
      </c>
      <c r="F8731" t="s">
        <v>29433</v>
      </c>
      <c r="G8731">
        <v>203</v>
      </c>
      <c r="H8731">
        <v>4</v>
      </c>
      <c r="I8731" t="s">
        <v>29452</v>
      </c>
      <c r="J8731">
        <v>1</v>
      </c>
      <c r="K8731" t="s">
        <v>29453</v>
      </c>
      <c r="L8731" t="s">
        <v>29443</v>
      </c>
    </row>
    <row r="8732" spans="1:12" x14ac:dyDescent="0.3">
      <c r="A8732" t="s">
        <v>29431</v>
      </c>
      <c r="B8732" t="s">
        <v>29432</v>
      </c>
      <c r="C8732" t="s">
        <v>14</v>
      </c>
      <c r="D8732">
        <v>39.958825699999998</v>
      </c>
      <c r="E8732">
        <v>-75.1566756</v>
      </c>
      <c r="F8732" t="s">
        <v>29433</v>
      </c>
      <c r="G8732">
        <v>203</v>
      </c>
      <c r="H8732">
        <v>4</v>
      </c>
      <c r="I8732" t="s">
        <v>29454</v>
      </c>
      <c r="J8732">
        <v>1</v>
      </c>
      <c r="L8732" t="s">
        <v>26542</v>
      </c>
    </row>
    <row r="8733" spans="1:12" x14ac:dyDescent="0.3">
      <c r="A8733" t="s">
        <v>29431</v>
      </c>
      <c r="B8733" t="s">
        <v>29432</v>
      </c>
      <c r="C8733" t="s">
        <v>14</v>
      </c>
      <c r="D8733">
        <v>39.958825699999998</v>
      </c>
      <c r="E8733">
        <v>-75.1566756</v>
      </c>
      <c r="F8733" t="s">
        <v>29433</v>
      </c>
      <c r="G8733">
        <v>203</v>
      </c>
      <c r="H8733">
        <v>4</v>
      </c>
      <c r="I8733" t="s">
        <v>29455</v>
      </c>
      <c r="J8733">
        <v>5</v>
      </c>
      <c r="K8733" t="s">
        <v>29456</v>
      </c>
      <c r="L8733" t="s">
        <v>29457</v>
      </c>
    </row>
    <row r="8734" spans="1:12" x14ac:dyDescent="0.3">
      <c r="A8734" t="s">
        <v>29458</v>
      </c>
      <c r="B8734" t="s">
        <v>29459</v>
      </c>
      <c r="C8734" t="s">
        <v>14</v>
      </c>
      <c r="D8734">
        <v>39.941678532499999</v>
      </c>
      <c r="E8734">
        <v>-75.149461309499998</v>
      </c>
      <c r="F8734" t="s">
        <v>29460</v>
      </c>
      <c r="G8734">
        <v>202</v>
      </c>
      <c r="H8734">
        <v>4</v>
      </c>
      <c r="I8734" t="s">
        <v>29461</v>
      </c>
      <c r="J8734">
        <v>5</v>
      </c>
      <c r="K8734" t="s">
        <v>29462</v>
      </c>
      <c r="L8734" t="s">
        <v>287</v>
      </c>
    </row>
    <row r="8735" spans="1:12" x14ac:dyDescent="0.3">
      <c r="A8735" t="s">
        <v>29458</v>
      </c>
      <c r="B8735" t="s">
        <v>29459</v>
      </c>
      <c r="C8735" t="s">
        <v>14</v>
      </c>
      <c r="D8735">
        <v>39.941678532499999</v>
      </c>
      <c r="E8735">
        <v>-75.149461309499998</v>
      </c>
      <c r="F8735" t="s">
        <v>29460</v>
      </c>
      <c r="G8735">
        <v>202</v>
      </c>
      <c r="H8735">
        <v>4</v>
      </c>
      <c r="I8735" t="s">
        <v>29463</v>
      </c>
      <c r="J8735">
        <v>2</v>
      </c>
      <c r="K8735" t="s">
        <v>29464</v>
      </c>
      <c r="L8735" t="s">
        <v>29465</v>
      </c>
    </row>
    <row r="8736" spans="1:12" x14ac:dyDescent="0.3">
      <c r="A8736" t="s">
        <v>29458</v>
      </c>
      <c r="B8736" t="s">
        <v>29459</v>
      </c>
      <c r="C8736" t="s">
        <v>14</v>
      </c>
      <c r="D8736">
        <v>39.941678532499999</v>
      </c>
      <c r="E8736">
        <v>-75.149461309499998</v>
      </c>
      <c r="F8736" t="s">
        <v>29460</v>
      </c>
      <c r="G8736">
        <v>202</v>
      </c>
      <c r="H8736">
        <v>4</v>
      </c>
      <c r="I8736" t="s">
        <v>29466</v>
      </c>
      <c r="J8736">
        <v>5</v>
      </c>
      <c r="K8736" t="s">
        <v>29467</v>
      </c>
      <c r="L8736" t="s">
        <v>29468</v>
      </c>
    </row>
    <row r="8737" spans="1:15" x14ac:dyDescent="0.3">
      <c r="A8737" t="s">
        <v>29458</v>
      </c>
      <c r="B8737" t="s">
        <v>29459</v>
      </c>
      <c r="C8737" t="s">
        <v>14</v>
      </c>
      <c r="D8737">
        <v>39.941678532499999</v>
      </c>
      <c r="E8737">
        <v>-75.149461309499998</v>
      </c>
      <c r="F8737" t="s">
        <v>29460</v>
      </c>
      <c r="G8737">
        <v>202</v>
      </c>
      <c r="H8737">
        <v>4</v>
      </c>
      <c r="I8737" t="s">
        <v>29469</v>
      </c>
      <c r="J8737">
        <v>5</v>
      </c>
      <c r="K8737" t="s">
        <v>29470</v>
      </c>
      <c r="L8737" t="s">
        <v>29471</v>
      </c>
    </row>
    <row r="8738" spans="1:15" x14ac:dyDescent="0.3">
      <c r="A8738" t="s">
        <v>29458</v>
      </c>
      <c r="B8738" t="s">
        <v>29459</v>
      </c>
      <c r="C8738" t="s">
        <v>14</v>
      </c>
      <c r="D8738">
        <v>39.941678532499999</v>
      </c>
      <c r="E8738">
        <v>-75.149461309499998</v>
      </c>
      <c r="F8738" t="s">
        <v>29460</v>
      </c>
      <c r="G8738">
        <v>202</v>
      </c>
      <c r="H8738">
        <v>4</v>
      </c>
      <c r="I8738" t="s">
        <v>29472</v>
      </c>
      <c r="J8738">
        <v>4</v>
      </c>
      <c r="K8738" t="s">
        <v>29473</v>
      </c>
      <c r="L8738" t="s">
        <v>29474</v>
      </c>
    </row>
    <row r="8739" spans="1:15" x14ac:dyDescent="0.3">
      <c r="A8739" t="s">
        <v>29458</v>
      </c>
      <c r="B8739" t="s">
        <v>29459</v>
      </c>
      <c r="C8739" t="s">
        <v>14</v>
      </c>
      <c r="D8739">
        <v>39.941678532499999</v>
      </c>
      <c r="E8739">
        <v>-75.149461309499998</v>
      </c>
      <c r="F8739" t="s">
        <v>29460</v>
      </c>
      <c r="G8739">
        <v>202</v>
      </c>
      <c r="H8739">
        <v>4</v>
      </c>
      <c r="I8739" t="s">
        <v>29475</v>
      </c>
      <c r="J8739">
        <v>5</v>
      </c>
      <c r="K8739" t="s">
        <v>29476</v>
      </c>
      <c r="L8739" t="s">
        <v>10536</v>
      </c>
    </row>
    <row r="8740" spans="1:15" x14ac:dyDescent="0.3">
      <c r="A8740" t="s">
        <v>29458</v>
      </c>
      <c r="B8740" t="s">
        <v>29459</v>
      </c>
      <c r="C8740" t="s">
        <v>14</v>
      </c>
      <c r="D8740">
        <v>39.941678532499999</v>
      </c>
      <c r="E8740">
        <v>-75.149461309499998</v>
      </c>
      <c r="F8740" t="s">
        <v>29460</v>
      </c>
      <c r="G8740">
        <v>202</v>
      </c>
      <c r="H8740">
        <v>4</v>
      </c>
      <c r="I8740" t="s">
        <v>29477</v>
      </c>
      <c r="J8740">
        <v>4</v>
      </c>
      <c r="K8740" t="s">
        <v>29478</v>
      </c>
      <c r="L8740" t="s">
        <v>29479</v>
      </c>
    </row>
    <row r="8741" spans="1:15" x14ac:dyDescent="0.3">
      <c r="A8741" t="s">
        <v>29458</v>
      </c>
      <c r="B8741" t="s">
        <v>29459</v>
      </c>
      <c r="C8741" t="s">
        <v>14</v>
      </c>
      <c r="D8741">
        <v>39.941678532499999</v>
      </c>
      <c r="E8741">
        <v>-75.149461309499998</v>
      </c>
      <c r="F8741" t="s">
        <v>29460</v>
      </c>
      <c r="G8741">
        <v>202</v>
      </c>
      <c r="H8741">
        <v>4</v>
      </c>
      <c r="I8741" t="s">
        <v>29480</v>
      </c>
      <c r="J8741">
        <v>1</v>
      </c>
      <c r="L8741" t="s">
        <v>29481</v>
      </c>
    </row>
    <row r="8742" spans="1:15" x14ac:dyDescent="0.3">
      <c r="A8742" t="s">
        <v>29458</v>
      </c>
      <c r="B8742" t="s">
        <v>29459</v>
      </c>
      <c r="C8742" t="s">
        <v>14</v>
      </c>
      <c r="D8742">
        <v>39.941678532499999</v>
      </c>
      <c r="E8742">
        <v>-75.149461309499998</v>
      </c>
      <c r="F8742" t="s">
        <v>29460</v>
      </c>
      <c r="G8742">
        <v>202</v>
      </c>
      <c r="H8742">
        <v>4</v>
      </c>
      <c r="I8742" t="s">
        <v>29482</v>
      </c>
      <c r="J8742">
        <v>3</v>
      </c>
      <c r="K8742" t="s">
        <v>29483</v>
      </c>
      <c r="L8742" t="s">
        <v>29484</v>
      </c>
    </row>
    <row r="8743" spans="1:15" x14ac:dyDescent="0.3">
      <c r="A8743" t="s">
        <v>29458</v>
      </c>
      <c r="B8743" t="s">
        <v>29459</v>
      </c>
      <c r="C8743" t="s">
        <v>14</v>
      </c>
      <c r="D8743">
        <v>39.941678532499999</v>
      </c>
      <c r="E8743">
        <v>-75.149461309499998</v>
      </c>
      <c r="F8743" t="s">
        <v>29460</v>
      </c>
      <c r="G8743">
        <v>202</v>
      </c>
      <c r="H8743">
        <v>4</v>
      </c>
      <c r="I8743" t="s">
        <v>29485</v>
      </c>
      <c r="J8743">
        <v>3</v>
      </c>
      <c r="K8743" t="s">
        <v>29486</v>
      </c>
      <c r="L8743" t="s">
        <v>29487</v>
      </c>
    </row>
    <row r="8744" spans="1:15" x14ac:dyDescent="0.3">
      <c r="A8744" t="s">
        <v>29488</v>
      </c>
      <c r="B8744" t="s">
        <v>11928</v>
      </c>
      <c r="C8744" t="s">
        <v>14</v>
      </c>
      <c r="D8744">
        <v>39.955245900000001</v>
      </c>
      <c r="E8744">
        <v>-75.156134199999997</v>
      </c>
      <c r="F8744" t="s">
        <v>29489</v>
      </c>
      <c r="G8744">
        <v>202</v>
      </c>
      <c r="H8744">
        <v>4</v>
      </c>
      <c r="I8744" t="s">
        <v>29490</v>
      </c>
      <c r="J8744">
        <v>5</v>
      </c>
      <c r="L8744" t="s">
        <v>29491</v>
      </c>
    </row>
    <row r="8745" spans="1:15" x14ac:dyDescent="0.3">
      <c r="A8745" t="s">
        <v>29488</v>
      </c>
      <c r="B8745" t="s">
        <v>11928</v>
      </c>
      <c r="C8745" t="s">
        <v>14</v>
      </c>
      <c r="D8745">
        <v>39.955245900000001</v>
      </c>
      <c r="E8745">
        <v>-75.156134199999997</v>
      </c>
      <c r="F8745" t="s">
        <v>29489</v>
      </c>
      <c r="G8745">
        <v>202</v>
      </c>
      <c r="H8745">
        <v>4</v>
      </c>
      <c r="I8745" t="s">
        <v>29492</v>
      </c>
      <c r="J8745">
        <v>4</v>
      </c>
      <c r="K8745" t="s">
        <v>29493</v>
      </c>
      <c r="L8745" t="s">
        <v>29494</v>
      </c>
    </row>
    <row r="8746" spans="1:15" x14ac:dyDescent="0.3">
      <c r="A8746" t="s">
        <v>29488</v>
      </c>
      <c r="B8746" t="s">
        <v>11928</v>
      </c>
      <c r="C8746" t="s">
        <v>14</v>
      </c>
      <c r="D8746">
        <v>39.955245900000001</v>
      </c>
      <c r="E8746">
        <v>-75.156134199999997</v>
      </c>
      <c r="F8746" t="s">
        <v>29489</v>
      </c>
      <c r="G8746">
        <v>202</v>
      </c>
      <c r="H8746">
        <v>4</v>
      </c>
      <c r="I8746" t="s">
        <v>29495</v>
      </c>
      <c r="J8746">
        <v>1</v>
      </c>
      <c r="L8746" t="s">
        <v>29496</v>
      </c>
    </row>
    <row r="8747" spans="1:15" x14ac:dyDescent="0.3">
      <c r="A8747" t="s">
        <v>29488</v>
      </c>
      <c r="B8747" t="s">
        <v>11928</v>
      </c>
      <c r="C8747" t="s">
        <v>14</v>
      </c>
      <c r="D8747">
        <v>39.955245900000001</v>
      </c>
      <c r="E8747">
        <v>-75.156134199999997</v>
      </c>
      <c r="F8747" t="s">
        <v>29489</v>
      </c>
      <c r="G8747">
        <v>202</v>
      </c>
      <c r="H8747">
        <v>4</v>
      </c>
      <c r="I8747" t="s">
        <v>29497</v>
      </c>
      <c r="J8747">
        <v>5</v>
      </c>
      <c r="K8747" t="s">
        <v>29498</v>
      </c>
      <c r="L8747" t="s">
        <v>29499</v>
      </c>
    </row>
    <row r="8748" spans="1:15" x14ac:dyDescent="0.3">
      <c r="A8748" t="s">
        <v>29488</v>
      </c>
      <c r="B8748" t="s">
        <v>11928</v>
      </c>
      <c r="C8748" t="s">
        <v>14</v>
      </c>
      <c r="D8748">
        <v>39.955245900000001</v>
      </c>
      <c r="E8748">
        <v>-75.156134199999997</v>
      </c>
      <c r="F8748" t="s">
        <v>29489</v>
      </c>
      <c r="G8748">
        <v>202</v>
      </c>
      <c r="H8748">
        <v>4</v>
      </c>
      <c r="I8748" t="s">
        <v>29500</v>
      </c>
      <c r="J8748">
        <v>4</v>
      </c>
      <c r="K8748" t="s">
        <v>29501</v>
      </c>
      <c r="L8748" t="s">
        <v>29502</v>
      </c>
    </row>
    <row r="8749" spans="1:15" x14ac:dyDescent="0.3">
      <c r="A8749" t="s">
        <v>29488</v>
      </c>
      <c r="B8749" t="s">
        <v>11928</v>
      </c>
      <c r="C8749" t="s">
        <v>14</v>
      </c>
      <c r="D8749">
        <v>39.955245900000001</v>
      </c>
      <c r="E8749">
        <v>-75.156134199999997</v>
      </c>
      <c r="F8749" t="s">
        <v>29489</v>
      </c>
      <c r="G8749">
        <v>202</v>
      </c>
      <c r="H8749">
        <v>4</v>
      </c>
      <c r="I8749" t="s">
        <v>29503</v>
      </c>
      <c r="J8749">
        <v>3</v>
      </c>
      <c r="K8749" t="s">
        <v>29504</v>
      </c>
      <c r="L8749" t="s">
        <v>29505</v>
      </c>
    </row>
    <row r="8750" spans="1:15" x14ac:dyDescent="0.3">
      <c r="A8750" t="s">
        <v>29488</v>
      </c>
      <c r="B8750" t="s">
        <v>11928</v>
      </c>
      <c r="C8750" t="s">
        <v>14</v>
      </c>
      <c r="D8750">
        <v>39.955245900000001</v>
      </c>
      <c r="E8750">
        <v>-75.156134199999997</v>
      </c>
      <c r="F8750" t="s">
        <v>29489</v>
      </c>
      <c r="G8750">
        <v>202</v>
      </c>
      <c r="H8750">
        <v>4</v>
      </c>
      <c r="I8750" t="s">
        <v>29506</v>
      </c>
      <c r="J8750">
        <v>4</v>
      </c>
      <c r="K8750" t="s">
        <v>29507</v>
      </c>
      <c r="L8750" t="s">
        <v>29508</v>
      </c>
      <c r="M8750" t="s">
        <v>29509</v>
      </c>
      <c r="N8750" t="s">
        <v>29510</v>
      </c>
      <c r="O8750" t="s">
        <v>29511</v>
      </c>
    </row>
    <row r="8751" spans="1:15" x14ac:dyDescent="0.3">
      <c r="A8751" t="s">
        <v>29488</v>
      </c>
      <c r="B8751" t="s">
        <v>11928</v>
      </c>
      <c r="C8751" t="s">
        <v>14</v>
      </c>
      <c r="D8751">
        <v>39.955245900000001</v>
      </c>
      <c r="E8751">
        <v>-75.156134199999997</v>
      </c>
      <c r="F8751" t="s">
        <v>29489</v>
      </c>
      <c r="G8751">
        <v>202</v>
      </c>
      <c r="H8751">
        <v>4</v>
      </c>
      <c r="I8751" t="s">
        <v>29512</v>
      </c>
      <c r="J8751">
        <v>4</v>
      </c>
      <c r="K8751" t="s">
        <v>29513</v>
      </c>
      <c r="L8751" t="s">
        <v>29514</v>
      </c>
    </row>
    <row r="8752" spans="1:15" x14ac:dyDescent="0.3">
      <c r="A8752" t="s">
        <v>29488</v>
      </c>
      <c r="B8752" t="s">
        <v>11928</v>
      </c>
      <c r="C8752" t="s">
        <v>14</v>
      </c>
      <c r="D8752">
        <v>39.955245900000001</v>
      </c>
      <c r="E8752">
        <v>-75.156134199999997</v>
      </c>
      <c r="F8752" t="s">
        <v>29489</v>
      </c>
      <c r="G8752">
        <v>202</v>
      </c>
      <c r="H8752">
        <v>4</v>
      </c>
      <c r="I8752" t="s">
        <v>29515</v>
      </c>
      <c r="J8752">
        <v>4</v>
      </c>
      <c r="K8752" t="s">
        <v>29516</v>
      </c>
      <c r="L8752" t="s">
        <v>25272</v>
      </c>
    </row>
    <row r="8753" spans="1:18" x14ac:dyDescent="0.3">
      <c r="A8753" t="s">
        <v>29488</v>
      </c>
      <c r="B8753" t="s">
        <v>11928</v>
      </c>
      <c r="C8753" t="s">
        <v>14</v>
      </c>
      <c r="D8753">
        <v>39.955245900000001</v>
      </c>
      <c r="E8753">
        <v>-75.156134199999997</v>
      </c>
      <c r="F8753" t="s">
        <v>29489</v>
      </c>
      <c r="G8753">
        <v>202</v>
      </c>
      <c r="H8753">
        <v>4</v>
      </c>
      <c r="I8753" t="s">
        <v>29517</v>
      </c>
      <c r="J8753">
        <v>4</v>
      </c>
      <c r="L8753" t="s">
        <v>29518</v>
      </c>
    </row>
    <row r="8754" spans="1:18" x14ac:dyDescent="0.3">
      <c r="A8754" t="s">
        <v>29519</v>
      </c>
      <c r="B8754" t="s">
        <v>29520</v>
      </c>
      <c r="C8754" t="s">
        <v>14</v>
      </c>
      <c r="D8754">
        <v>39.959002543099999</v>
      </c>
      <c r="E8754">
        <v>-75.158230255800007</v>
      </c>
      <c r="F8754" t="s">
        <v>29521</v>
      </c>
      <c r="G8754">
        <v>202</v>
      </c>
      <c r="H8754">
        <v>4.5</v>
      </c>
      <c r="I8754" t="s">
        <v>29522</v>
      </c>
      <c r="J8754">
        <v>5</v>
      </c>
      <c r="K8754" t="s">
        <v>29523</v>
      </c>
      <c r="L8754" t="s">
        <v>29524</v>
      </c>
    </row>
    <row r="8755" spans="1:18" x14ac:dyDescent="0.3">
      <c r="A8755" t="s">
        <v>29519</v>
      </c>
      <c r="B8755" t="s">
        <v>29520</v>
      </c>
      <c r="C8755" t="s">
        <v>14</v>
      </c>
      <c r="D8755">
        <v>39.959002543099999</v>
      </c>
      <c r="E8755">
        <v>-75.158230255800007</v>
      </c>
      <c r="F8755" t="s">
        <v>29521</v>
      </c>
      <c r="G8755">
        <v>202</v>
      </c>
      <c r="H8755">
        <v>4.5</v>
      </c>
      <c r="I8755" t="s">
        <v>29525</v>
      </c>
      <c r="J8755">
        <v>4</v>
      </c>
      <c r="K8755" t="s">
        <v>29526</v>
      </c>
      <c r="L8755" t="s">
        <v>29527</v>
      </c>
    </row>
    <row r="8756" spans="1:18" x14ac:dyDescent="0.3">
      <c r="A8756" t="s">
        <v>29519</v>
      </c>
      <c r="B8756" t="s">
        <v>29520</v>
      </c>
      <c r="C8756" t="s">
        <v>14</v>
      </c>
      <c r="D8756">
        <v>39.959002543099999</v>
      </c>
      <c r="E8756">
        <v>-75.158230255800007</v>
      </c>
      <c r="F8756" t="s">
        <v>29521</v>
      </c>
      <c r="G8756">
        <v>202</v>
      </c>
      <c r="H8756">
        <v>4.5</v>
      </c>
      <c r="I8756" t="s">
        <v>29528</v>
      </c>
      <c r="J8756">
        <v>5</v>
      </c>
      <c r="L8756" t="s">
        <v>29529</v>
      </c>
    </row>
    <row r="8757" spans="1:18" x14ac:dyDescent="0.3">
      <c r="A8757" t="s">
        <v>29519</v>
      </c>
      <c r="B8757" t="s">
        <v>29520</v>
      </c>
      <c r="C8757" t="s">
        <v>14</v>
      </c>
      <c r="D8757">
        <v>39.959002543099999</v>
      </c>
      <c r="E8757">
        <v>-75.158230255800007</v>
      </c>
      <c r="F8757" t="s">
        <v>29521</v>
      </c>
      <c r="G8757">
        <v>202</v>
      </c>
      <c r="H8757">
        <v>4.5</v>
      </c>
      <c r="I8757" t="s">
        <v>29530</v>
      </c>
      <c r="J8757">
        <v>4</v>
      </c>
      <c r="K8757" t="s">
        <v>29531</v>
      </c>
      <c r="L8757" t="s">
        <v>22467</v>
      </c>
    </row>
    <row r="8758" spans="1:18" x14ac:dyDescent="0.3">
      <c r="A8758" t="s">
        <v>29519</v>
      </c>
      <c r="B8758" t="s">
        <v>29520</v>
      </c>
      <c r="C8758" t="s">
        <v>14</v>
      </c>
      <c r="D8758">
        <v>39.959002543099999</v>
      </c>
      <c r="E8758">
        <v>-75.158230255800007</v>
      </c>
      <c r="F8758" t="s">
        <v>29521</v>
      </c>
      <c r="G8758">
        <v>202</v>
      </c>
      <c r="H8758">
        <v>4.5</v>
      </c>
      <c r="I8758" t="s">
        <v>29532</v>
      </c>
      <c r="J8758">
        <v>4</v>
      </c>
      <c r="K8758" t="s">
        <v>29533</v>
      </c>
      <c r="L8758" t="s">
        <v>29534</v>
      </c>
    </row>
    <row r="8759" spans="1:18" x14ac:dyDescent="0.3">
      <c r="A8759" t="s">
        <v>29519</v>
      </c>
      <c r="B8759" t="s">
        <v>29520</v>
      </c>
      <c r="C8759" t="s">
        <v>14</v>
      </c>
      <c r="D8759">
        <v>39.959002543099999</v>
      </c>
      <c r="E8759">
        <v>-75.158230255800007</v>
      </c>
      <c r="F8759" t="s">
        <v>29521</v>
      </c>
      <c r="G8759">
        <v>202</v>
      </c>
      <c r="H8759">
        <v>4.5</v>
      </c>
      <c r="I8759" t="s">
        <v>29535</v>
      </c>
      <c r="J8759">
        <v>5</v>
      </c>
      <c r="K8759" t="s">
        <v>29536</v>
      </c>
      <c r="L8759" t="s">
        <v>29537</v>
      </c>
    </row>
    <row r="8760" spans="1:18" x14ac:dyDescent="0.3">
      <c r="A8760" t="s">
        <v>29519</v>
      </c>
      <c r="B8760" t="s">
        <v>29520</v>
      </c>
      <c r="C8760" t="s">
        <v>14</v>
      </c>
      <c r="D8760">
        <v>39.959002543099999</v>
      </c>
      <c r="E8760">
        <v>-75.158230255800007</v>
      </c>
      <c r="F8760" t="s">
        <v>29521</v>
      </c>
      <c r="G8760">
        <v>202</v>
      </c>
      <c r="H8760">
        <v>4.5</v>
      </c>
      <c r="I8760" t="s">
        <v>29538</v>
      </c>
      <c r="J8760">
        <v>5</v>
      </c>
      <c r="K8760" t="s">
        <v>29539</v>
      </c>
      <c r="L8760" t="s">
        <v>29540</v>
      </c>
    </row>
    <row r="8761" spans="1:18" x14ac:dyDescent="0.3">
      <c r="A8761" t="s">
        <v>29519</v>
      </c>
      <c r="B8761" t="s">
        <v>29520</v>
      </c>
      <c r="C8761" t="s">
        <v>14</v>
      </c>
      <c r="D8761">
        <v>39.959002543099999</v>
      </c>
      <c r="E8761">
        <v>-75.158230255800007</v>
      </c>
      <c r="F8761" t="s">
        <v>29521</v>
      </c>
      <c r="G8761">
        <v>202</v>
      </c>
      <c r="H8761">
        <v>4.5</v>
      </c>
      <c r="I8761" t="s">
        <v>29541</v>
      </c>
      <c r="J8761">
        <v>4</v>
      </c>
      <c r="L8761" t="s">
        <v>18516</v>
      </c>
    </row>
    <row r="8762" spans="1:18" x14ac:dyDescent="0.3">
      <c r="A8762" t="s">
        <v>29519</v>
      </c>
      <c r="B8762" t="s">
        <v>29520</v>
      </c>
      <c r="C8762" t="s">
        <v>14</v>
      </c>
      <c r="D8762">
        <v>39.959002543099999</v>
      </c>
      <c r="E8762">
        <v>-75.158230255800007</v>
      </c>
      <c r="F8762" t="s">
        <v>29521</v>
      </c>
      <c r="G8762">
        <v>202</v>
      </c>
      <c r="H8762">
        <v>4.5</v>
      </c>
      <c r="I8762" t="s">
        <v>29542</v>
      </c>
      <c r="J8762">
        <v>1</v>
      </c>
      <c r="K8762" t="s">
        <v>29543</v>
      </c>
      <c r="L8762" t="s">
        <v>29544</v>
      </c>
      <c r="M8762" t="s">
        <v>29545</v>
      </c>
      <c r="N8762" t="s">
        <v>29546</v>
      </c>
      <c r="O8762" t="s">
        <v>29547</v>
      </c>
      <c r="P8762" t="s">
        <v>29548</v>
      </c>
      <c r="Q8762" t="s">
        <v>29549</v>
      </c>
      <c r="R8762" t="s">
        <v>29550</v>
      </c>
    </row>
    <row r="8763" spans="1:18" x14ac:dyDescent="0.3">
      <c r="A8763" t="s">
        <v>29519</v>
      </c>
      <c r="B8763" t="s">
        <v>29520</v>
      </c>
      <c r="C8763" t="s">
        <v>14</v>
      </c>
      <c r="D8763">
        <v>39.959002543099999</v>
      </c>
      <c r="E8763">
        <v>-75.158230255800007</v>
      </c>
      <c r="F8763" t="s">
        <v>29521</v>
      </c>
      <c r="G8763">
        <v>202</v>
      </c>
      <c r="H8763">
        <v>4.5</v>
      </c>
      <c r="I8763" t="s">
        <v>29551</v>
      </c>
      <c r="J8763">
        <v>4</v>
      </c>
      <c r="K8763" t="s">
        <v>29552</v>
      </c>
      <c r="L8763" t="s">
        <v>29553</v>
      </c>
    </row>
    <row r="8764" spans="1:18" x14ac:dyDescent="0.3">
      <c r="A8764" t="s">
        <v>29554</v>
      </c>
      <c r="B8764" t="s">
        <v>29555</v>
      </c>
      <c r="C8764" t="s">
        <v>14</v>
      </c>
      <c r="D8764">
        <v>39.953159300000003</v>
      </c>
      <c r="E8764">
        <v>-75.159098400000005</v>
      </c>
      <c r="F8764" t="s">
        <v>29556</v>
      </c>
      <c r="G8764">
        <v>202</v>
      </c>
      <c r="H8764">
        <v>4.5</v>
      </c>
      <c r="I8764" t="s">
        <v>29557</v>
      </c>
      <c r="J8764">
        <v>4</v>
      </c>
      <c r="K8764" t="s">
        <v>29558</v>
      </c>
      <c r="L8764" t="s">
        <v>13796</v>
      </c>
    </row>
    <row r="8765" spans="1:18" x14ac:dyDescent="0.3">
      <c r="A8765" t="s">
        <v>29554</v>
      </c>
      <c r="B8765" t="s">
        <v>29555</v>
      </c>
      <c r="C8765" t="s">
        <v>14</v>
      </c>
      <c r="D8765">
        <v>39.953159300000003</v>
      </c>
      <c r="E8765">
        <v>-75.159098400000005</v>
      </c>
      <c r="F8765" t="s">
        <v>29556</v>
      </c>
      <c r="G8765">
        <v>202</v>
      </c>
      <c r="H8765">
        <v>4.5</v>
      </c>
      <c r="I8765" t="s">
        <v>29559</v>
      </c>
      <c r="J8765">
        <v>5</v>
      </c>
      <c r="K8765" t="s">
        <v>29560</v>
      </c>
      <c r="L8765" t="s">
        <v>29561</v>
      </c>
    </row>
    <row r="8766" spans="1:18" x14ac:dyDescent="0.3">
      <c r="A8766" t="s">
        <v>29554</v>
      </c>
      <c r="B8766" t="s">
        <v>29555</v>
      </c>
      <c r="C8766" t="s">
        <v>14</v>
      </c>
      <c r="D8766">
        <v>39.953159300000003</v>
      </c>
      <c r="E8766">
        <v>-75.159098400000005</v>
      </c>
      <c r="F8766" t="s">
        <v>29556</v>
      </c>
      <c r="G8766">
        <v>202</v>
      </c>
      <c r="H8766">
        <v>4.5</v>
      </c>
      <c r="I8766" t="s">
        <v>29562</v>
      </c>
      <c r="J8766">
        <v>3</v>
      </c>
      <c r="K8766" t="s">
        <v>29563</v>
      </c>
      <c r="L8766" t="s">
        <v>29564</v>
      </c>
    </row>
    <row r="8767" spans="1:18" x14ac:dyDescent="0.3">
      <c r="A8767" t="s">
        <v>29554</v>
      </c>
      <c r="B8767" t="s">
        <v>29555</v>
      </c>
      <c r="C8767" t="s">
        <v>14</v>
      </c>
      <c r="D8767">
        <v>39.953159300000003</v>
      </c>
      <c r="E8767">
        <v>-75.159098400000005</v>
      </c>
      <c r="F8767" t="s">
        <v>29556</v>
      </c>
      <c r="G8767">
        <v>202</v>
      </c>
      <c r="H8767">
        <v>4.5</v>
      </c>
      <c r="I8767" t="s">
        <v>29565</v>
      </c>
      <c r="J8767">
        <v>3</v>
      </c>
      <c r="K8767" t="s">
        <v>29566</v>
      </c>
      <c r="L8767" t="s">
        <v>29567</v>
      </c>
    </row>
    <row r="8768" spans="1:18" x14ac:dyDescent="0.3">
      <c r="A8768" t="s">
        <v>29554</v>
      </c>
      <c r="B8768" t="s">
        <v>29555</v>
      </c>
      <c r="C8768" t="s">
        <v>14</v>
      </c>
      <c r="D8768">
        <v>39.953159300000003</v>
      </c>
      <c r="E8768">
        <v>-75.159098400000005</v>
      </c>
      <c r="F8768" t="s">
        <v>29556</v>
      </c>
      <c r="G8768">
        <v>202</v>
      </c>
      <c r="H8768">
        <v>4.5</v>
      </c>
      <c r="I8768" t="s">
        <v>29568</v>
      </c>
      <c r="J8768">
        <v>5</v>
      </c>
      <c r="L8768" t="s">
        <v>29569</v>
      </c>
    </row>
    <row r="8769" spans="1:16" x14ac:dyDescent="0.3">
      <c r="A8769" t="s">
        <v>29554</v>
      </c>
      <c r="B8769" t="s">
        <v>29555</v>
      </c>
      <c r="C8769" t="s">
        <v>14</v>
      </c>
      <c r="D8769">
        <v>39.953159300000003</v>
      </c>
      <c r="E8769">
        <v>-75.159098400000005</v>
      </c>
      <c r="F8769" t="s">
        <v>29556</v>
      </c>
      <c r="G8769">
        <v>202</v>
      </c>
      <c r="H8769">
        <v>4.5</v>
      </c>
      <c r="I8769" t="s">
        <v>29570</v>
      </c>
      <c r="J8769">
        <v>5</v>
      </c>
      <c r="K8769" t="s">
        <v>29571</v>
      </c>
      <c r="L8769" t="s">
        <v>29572</v>
      </c>
    </row>
    <row r="8770" spans="1:16" x14ac:dyDescent="0.3">
      <c r="A8770" t="s">
        <v>29554</v>
      </c>
      <c r="B8770" t="s">
        <v>29555</v>
      </c>
      <c r="C8770" t="s">
        <v>14</v>
      </c>
      <c r="D8770">
        <v>39.953159300000003</v>
      </c>
      <c r="E8770">
        <v>-75.159098400000005</v>
      </c>
      <c r="F8770" t="s">
        <v>29556</v>
      </c>
      <c r="G8770">
        <v>202</v>
      </c>
      <c r="H8770">
        <v>4.5</v>
      </c>
      <c r="I8770" t="s">
        <v>29573</v>
      </c>
      <c r="J8770">
        <v>4</v>
      </c>
      <c r="L8770" t="s">
        <v>15277</v>
      </c>
    </row>
    <row r="8771" spans="1:16" x14ac:dyDescent="0.3">
      <c r="A8771" t="s">
        <v>29554</v>
      </c>
      <c r="B8771" t="s">
        <v>29555</v>
      </c>
      <c r="C8771" t="s">
        <v>14</v>
      </c>
      <c r="D8771">
        <v>39.953159300000003</v>
      </c>
      <c r="E8771">
        <v>-75.159098400000005</v>
      </c>
      <c r="F8771" t="s">
        <v>29556</v>
      </c>
      <c r="G8771">
        <v>202</v>
      </c>
      <c r="H8771">
        <v>4.5</v>
      </c>
      <c r="I8771" t="s">
        <v>29574</v>
      </c>
      <c r="J8771">
        <v>5</v>
      </c>
      <c r="K8771" t="s">
        <v>29575</v>
      </c>
      <c r="L8771" t="s">
        <v>29576</v>
      </c>
    </row>
    <row r="8772" spans="1:16" x14ac:dyDescent="0.3">
      <c r="A8772" t="s">
        <v>29554</v>
      </c>
      <c r="B8772" t="s">
        <v>29555</v>
      </c>
      <c r="C8772" t="s">
        <v>14</v>
      </c>
      <c r="D8772">
        <v>39.953159300000003</v>
      </c>
      <c r="E8772">
        <v>-75.159098400000005</v>
      </c>
      <c r="F8772" t="s">
        <v>29556</v>
      </c>
      <c r="G8772">
        <v>202</v>
      </c>
      <c r="H8772">
        <v>4.5</v>
      </c>
      <c r="I8772" t="s">
        <v>29577</v>
      </c>
      <c r="J8772">
        <v>4</v>
      </c>
      <c r="K8772" t="s">
        <v>29578</v>
      </c>
      <c r="L8772" t="s">
        <v>29579</v>
      </c>
    </row>
    <row r="8773" spans="1:16" x14ac:dyDescent="0.3">
      <c r="A8773" t="s">
        <v>29554</v>
      </c>
      <c r="B8773" t="s">
        <v>29555</v>
      </c>
      <c r="C8773" t="s">
        <v>14</v>
      </c>
      <c r="D8773">
        <v>39.953159300000003</v>
      </c>
      <c r="E8773">
        <v>-75.159098400000005</v>
      </c>
      <c r="F8773" t="s">
        <v>29556</v>
      </c>
      <c r="G8773">
        <v>202</v>
      </c>
      <c r="H8773">
        <v>4.5</v>
      </c>
      <c r="I8773" t="s">
        <v>29580</v>
      </c>
      <c r="J8773">
        <v>5</v>
      </c>
      <c r="K8773" t="s">
        <v>29581</v>
      </c>
      <c r="L8773" t="s">
        <v>29582</v>
      </c>
    </row>
    <row r="8774" spans="1:16" x14ac:dyDescent="0.3">
      <c r="A8774" t="s">
        <v>29583</v>
      </c>
      <c r="B8774" t="s">
        <v>29584</v>
      </c>
      <c r="C8774" t="s">
        <v>14</v>
      </c>
      <c r="D8774">
        <v>39.944999138100002</v>
      </c>
      <c r="E8774">
        <v>-75.177099724599998</v>
      </c>
      <c r="F8774" t="s">
        <v>29585</v>
      </c>
      <c r="G8774">
        <v>201</v>
      </c>
      <c r="H8774">
        <v>3.5</v>
      </c>
      <c r="I8774" t="s">
        <v>29586</v>
      </c>
      <c r="J8774">
        <v>4</v>
      </c>
      <c r="K8774" t="s">
        <v>29587</v>
      </c>
      <c r="L8774" t="s">
        <v>29588</v>
      </c>
    </row>
    <row r="8775" spans="1:16" x14ac:dyDescent="0.3">
      <c r="A8775" t="s">
        <v>29583</v>
      </c>
      <c r="B8775" t="s">
        <v>29584</v>
      </c>
      <c r="C8775" t="s">
        <v>14</v>
      </c>
      <c r="D8775">
        <v>39.944999138100002</v>
      </c>
      <c r="E8775">
        <v>-75.177099724599998</v>
      </c>
      <c r="F8775" t="s">
        <v>29585</v>
      </c>
      <c r="G8775">
        <v>201</v>
      </c>
      <c r="H8775">
        <v>3.5</v>
      </c>
      <c r="I8775" t="s">
        <v>29589</v>
      </c>
      <c r="J8775">
        <v>4</v>
      </c>
      <c r="K8775" t="s">
        <v>29590</v>
      </c>
      <c r="L8775" t="s">
        <v>29591</v>
      </c>
    </row>
    <row r="8776" spans="1:16" x14ac:dyDescent="0.3">
      <c r="A8776" t="s">
        <v>29583</v>
      </c>
      <c r="B8776" t="s">
        <v>29584</v>
      </c>
      <c r="C8776" t="s">
        <v>14</v>
      </c>
      <c r="D8776">
        <v>39.944999138100002</v>
      </c>
      <c r="E8776">
        <v>-75.177099724599998</v>
      </c>
      <c r="F8776" t="s">
        <v>29585</v>
      </c>
      <c r="G8776">
        <v>201</v>
      </c>
      <c r="H8776">
        <v>3.5</v>
      </c>
      <c r="I8776" t="s">
        <v>29592</v>
      </c>
      <c r="J8776">
        <v>2</v>
      </c>
      <c r="K8776" t="s">
        <v>29593</v>
      </c>
      <c r="L8776" t="s">
        <v>29594</v>
      </c>
      <c r="M8776" t="s">
        <v>4581</v>
      </c>
    </row>
    <row r="8777" spans="1:16" x14ac:dyDescent="0.3">
      <c r="A8777" t="s">
        <v>29583</v>
      </c>
      <c r="B8777" t="s">
        <v>29584</v>
      </c>
      <c r="C8777" t="s">
        <v>14</v>
      </c>
      <c r="D8777">
        <v>39.944999138100002</v>
      </c>
      <c r="E8777">
        <v>-75.177099724599998</v>
      </c>
      <c r="F8777" t="s">
        <v>29585</v>
      </c>
      <c r="G8777">
        <v>201</v>
      </c>
      <c r="H8777">
        <v>3.5</v>
      </c>
      <c r="I8777" t="s">
        <v>29595</v>
      </c>
      <c r="J8777">
        <v>2</v>
      </c>
      <c r="K8777" t="s">
        <v>29596</v>
      </c>
      <c r="L8777" t="s">
        <v>29597</v>
      </c>
    </row>
    <row r="8778" spans="1:16" x14ac:dyDescent="0.3">
      <c r="A8778" t="s">
        <v>29583</v>
      </c>
      <c r="B8778" t="s">
        <v>29584</v>
      </c>
      <c r="C8778" t="s">
        <v>14</v>
      </c>
      <c r="D8778">
        <v>39.944999138100002</v>
      </c>
      <c r="E8778">
        <v>-75.177099724599998</v>
      </c>
      <c r="F8778" t="s">
        <v>29585</v>
      </c>
      <c r="G8778">
        <v>201</v>
      </c>
      <c r="H8778">
        <v>3.5</v>
      </c>
      <c r="I8778" t="s">
        <v>29598</v>
      </c>
      <c r="J8778">
        <v>4</v>
      </c>
      <c r="K8778" t="s">
        <v>29599</v>
      </c>
      <c r="L8778" t="s">
        <v>29600</v>
      </c>
      <c r="M8778" t="s">
        <v>29601</v>
      </c>
      <c r="N8778" t="s">
        <v>29602</v>
      </c>
      <c r="O8778" t="s">
        <v>29603</v>
      </c>
      <c r="P8778" t="s">
        <v>29604</v>
      </c>
    </row>
    <row r="8779" spans="1:16" x14ac:dyDescent="0.3">
      <c r="A8779" t="s">
        <v>29583</v>
      </c>
      <c r="B8779" t="s">
        <v>29584</v>
      </c>
      <c r="C8779" t="s">
        <v>14</v>
      </c>
      <c r="D8779">
        <v>39.944999138100002</v>
      </c>
      <c r="E8779">
        <v>-75.177099724599998</v>
      </c>
      <c r="F8779" t="s">
        <v>29585</v>
      </c>
      <c r="G8779">
        <v>201</v>
      </c>
      <c r="H8779">
        <v>3.5</v>
      </c>
      <c r="I8779" t="s">
        <v>29605</v>
      </c>
      <c r="J8779">
        <v>1</v>
      </c>
      <c r="L8779" t="s">
        <v>29606</v>
      </c>
    </row>
    <row r="8780" spans="1:16" x14ac:dyDescent="0.3">
      <c r="A8780" t="s">
        <v>29583</v>
      </c>
      <c r="B8780" t="s">
        <v>29584</v>
      </c>
      <c r="C8780" t="s">
        <v>14</v>
      </c>
      <c r="D8780">
        <v>39.944999138100002</v>
      </c>
      <c r="E8780">
        <v>-75.177099724599998</v>
      </c>
      <c r="F8780" t="s">
        <v>29585</v>
      </c>
      <c r="G8780">
        <v>201</v>
      </c>
      <c r="H8780">
        <v>3.5</v>
      </c>
      <c r="I8780" t="s">
        <v>29607</v>
      </c>
      <c r="J8780">
        <v>3</v>
      </c>
      <c r="K8780" t="s">
        <v>29608</v>
      </c>
      <c r="L8780" t="s">
        <v>29609</v>
      </c>
    </row>
    <row r="8781" spans="1:16" x14ac:dyDescent="0.3">
      <c r="A8781" t="s">
        <v>29583</v>
      </c>
      <c r="B8781" t="s">
        <v>29584</v>
      </c>
      <c r="C8781" t="s">
        <v>14</v>
      </c>
      <c r="D8781">
        <v>39.944999138100002</v>
      </c>
      <c r="E8781">
        <v>-75.177099724599998</v>
      </c>
      <c r="F8781" t="s">
        <v>29585</v>
      </c>
      <c r="G8781">
        <v>201</v>
      </c>
      <c r="H8781">
        <v>3.5</v>
      </c>
      <c r="I8781" t="s">
        <v>29610</v>
      </c>
      <c r="J8781">
        <v>4</v>
      </c>
      <c r="K8781" t="s">
        <v>29611</v>
      </c>
      <c r="L8781" t="s">
        <v>763</v>
      </c>
    </row>
    <row r="8782" spans="1:16" x14ac:dyDescent="0.3">
      <c r="A8782" t="s">
        <v>29583</v>
      </c>
      <c r="B8782" t="s">
        <v>29584</v>
      </c>
      <c r="C8782" t="s">
        <v>14</v>
      </c>
      <c r="D8782">
        <v>39.944999138100002</v>
      </c>
      <c r="E8782">
        <v>-75.177099724599998</v>
      </c>
      <c r="F8782" t="s">
        <v>29585</v>
      </c>
      <c r="G8782">
        <v>201</v>
      </c>
      <c r="H8782">
        <v>3.5</v>
      </c>
      <c r="I8782" t="s">
        <v>29612</v>
      </c>
      <c r="J8782">
        <v>3</v>
      </c>
      <c r="K8782" t="s">
        <v>29613</v>
      </c>
      <c r="L8782" t="s">
        <v>2163</v>
      </c>
    </row>
    <row r="8783" spans="1:16" x14ac:dyDescent="0.3">
      <c r="A8783" t="s">
        <v>29583</v>
      </c>
      <c r="B8783" t="s">
        <v>29584</v>
      </c>
      <c r="C8783" t="s">
        <v>14</v>
      </c>
      <c r="D8783">
        <v>39.944999138100002</v>
      </c>
      <c r="E8783">
        <v>-75.177099724599998</v>
      </c>
      <c r="F8783" t="s">
        <v>29585</v>
      </c>
      <c r="G8783">
        <v>201</v>
      </c>
      <c r="H8783">
        <v>3.5</v>
      </c>
      <c r="I8783" t="s">
        <v>29614</v>
      </c>
      <c r="J8783">
        <v>3</v>
      </c>
      <c r="K8783" t="s">
        <v>29615</v>
      </c>
      <c r="L8783" t="s">
        <v>29616</v>
      </c>
    </row>
    <row r="8784" spans="1:16" x14ac:dyDescent="0.3">
      <c r="A8784" t="s">
        <v>29617</v>
      </c>
      <c r="B8784" t="s">
        <v>29618</v>
      </c>
      <c r="C8784" t="s">
        <v>14</v>
      </c>
      <c r="D8784">
        <v>39.926037100000002</v>
      </c>
      <c r="E8784">
        <v>-75.167625700000002</v>
      </c>
      <c r="F8784" t="s">
        <v>17119</v>
      </c>
      <c r="G8784">
        <v>201</v>
      </c>
      <c r="H8784">
        <v>3</v>
      </c>
      <c r="I8784" t="s">
        <v>29619</v>
      </c>
      <c r="J8784">
        <v>1</v>
      </c>
      <c r="K8784" t="s">
        <v>29620</v>
      </c>
      <c r="L8784" t="s">
        <v>29621</v>
      </c>
    </row>
    <row r="8785" spans="1:30" x14ac:dyDescent="0.3">
      <c r="A8785" t="s">
        <v>29617</v>
      </c>
      <c r="B8785" t="s">
        <v>29618</v>
      </c>
      <c r="C8785" t="s">
        <v>14</v>
      </c>
      <c r="D8785">
        <v>39.926037100000002</v>
      </c>
      <c r="E8785">
        <v>-75.167625700000002</v>
      </c>
      <c r="F8785" t="s">
        <v>17119</v>
      </c>
      <c r="G8785">
        <v>201</v>
      </c>
      <c r="H8785">
        <v>3</v>
      </c>
      <c r="I8785" t="s">
        <v>29622</v>
      </c>
      <c r="J8785">
        <v>2</v>
      </c>
      <c r="K8785" t="s">
        <v>29623</v>
      </c>
      <c r="L8785" t="s">
        <v>29624</v>
      </c>
    </row>
    <row r="8786" spans="1:30" x14ac:dyDescent="0.3">
      <c r="A8786" t="s">
        <v>29617</v>
      </c>
      <c r="B8786" t="s">
        <v>29618</v>
      </c>
      <c r="C8786" t="s">
        <v>14</v>
      </c>
      <c r="D8786">
        <v>39.926037100000002</v>
      </c>
      <c r="E8786">
        <v>-75.167625700000002</v>
      </c>
      <c r="F8786" t="s">
        <v>17119</v>
      </c>
      <c r="G8786">
        <v>201</v>
      </c>
      <c r="H8786">
        <v>3</v>
      </c>
      <c r="I8786" t="s">
        <v>29625</v>
      </c>
      <c r="J8786">
        <v>1</v>
      </c>
      <c r="K8786" t="s">
        <v>29626</v>
      </c>
      <c r="L8786" t="s">
        <v>29627</v>
      </c>
    </row>
    <row r="8787" spans="1:30" x14ac:dyDescent="0.3">
      <c r="A8787" t="s">
        <v>29617</v>
      </c>
      <c r="B8787" t="s">
        <v>29618</v>
      </c>
      <c r="C8787" t="s">
        <v>14</v>
      </c>
      <c r="D8787">
        <v>39.926037100000002</v>
      </c>
      <c r="E8787">
        <v>-75.167625700000002</v>
      </c>
      <c r="F8787" t="s">
        <v>17119</v>
      </c>
      <c r="G8787">
        <v>201</v>
      </c>
      <c r="H8787">
        <v>3</v>
      </c>
      <c r="I8787" t="s">
        <v>29628</v>
      </c>
      <c r="J8787">
        <v>5</v>
      </c>
      <c r="K8787" t="s">
        <v>29629</v>
      </c>
      <c r="L8787" t="s">
        <v>6656</v>
      </c>
    </row>
    <row r="8788" spans="1:30" x14ac:dyDescent="0.3">
      <c r="A8788" t="s">
        <v>29617</v>
      </c>
      <c r="B8788" t="s">
        <v>29618</v>
      </c>
      <c r="C8788" t="s">
        <v>14</v>
      </c>
      <c r="D8788">
        <v>39.926037100000002</v>
      </c>
      <c r="E8788">
        <v>-75.167625700000002</v>
      </c>
      <c r="F8788" t="s">
        <v>17119</v>
      </c>
      <c r="G8788">
        <v>201</v>
      </c>
      <c r="H8788">
        <v>3</v>
      </c>
      <c r="I8788" t="s">
        <v>29630</v>
      </c>
      <c r="J8788">
        <v>2</v>
      </c>
      <c r="K8788" t="s">
        <v>29631</v>
      </c>
      <c r="L8788" t="s">
        <v>2823</v>
      </c>
    </row>
    <row r="8789" spans="1:30" x14ac:dyDescent="0.3">
      <c r="A8789" t="s">
        <v>29617</v>
      </c>
      <c r="B8789" t="s">
        <v>29618</v>
      </c>
      <c r="C8789" t="s">
        <v>14</v>
      </c>
      <c r="D8789">
        <v>39.926037100000002</v>
      </c>
      <c r="E8789">
        <v>-75.167625700000002</v>
      </c>
      <c r="F8789" t="s">
        <v>17119</v>
      </c>
      <c r="G8789">
        <v>201</v>
      </c>
      <c r="H8789">
        <v>3</v>
      </c>
      <c r="I8789" t="s">
        <v>29632</v>
      </c>
      <c r="J8789">
        <v>4</v>
      </c>
      <c r="K8789" t="s">
        <v>29633</v>
      </c>
      <c r="L8789" t="s">
        <v>16441</v>
      </c>
    </row>
    <row r="8790" spans="1:30" x14ac:dyDescent="0.3">
      <c r="A8790" t="s">
        <v>29617</v>
      </c>
      <c r="B8790" t="s">
        <v>29618</v>
      </c>
      <c r="C8790" t="s">
        <v>14</v>
      </c>
      <c r="D8790">
        <v>39.926037100000002</v>
      </c>
      <c r="E8790">
        <v>-75.167625700000002</v>
      </c>
      <c r="F8790" t="s">
        <v>17119</v>
      </c>
      <c r="G8790">
        <v>201</v>
      </c>
      <c r="H8790">
        <v>3</v>
      </c>
      <c r="I8790" t="s">
        <v>29634</v>
      </c>
      <c r="J8790">
        <v>2</v>
      </c>
      <c r="L8790" t="s">
        <v>29635</v>
      </c>
    </row>
    <row r="8791" spans="1:30" x14ac:dyDescent="0.3">
      <c r="A8791" t="s">
        <v>29617</v>
      </c>
      <c r="B8791" t="s">
        <v>29618</v>
      </c>
      <c r="C8791" t="s">
        <v>14</v>
      </c>
      <c r="D8791">
        <v>39.926037100000002</v>
      </c>
      <c r="E8791">
        <v>-75.167625700000002</v>
      </c>
      <c r="F8791" t="s">
        <v>17119</v>
      </c>
      <c r="G8791">
        <v>201</v>
      </c>
      <c r="H8791">
        <v>3</v>
      </c>
      <c r="I8791" t="s">
        <v>29636</v>
      </c>
      <c r="J8791">
        <v>4</v>
      </c>
      <c r="K8791" t="s">
        <v>29637</v>
      </c>
      <c r="L8791" t="s">
        <v>273</v>
      </c>
    </row>
    <row r="8792" spans="1:30" x14ac:dyDescent="0.3">
      <c r="A8792" t="s">
        <v>29617</v>
      </c>
      <c r="B8792" t="s">
        <v>29618</v>
      </c>
      <c r="C8792" t="s">
        <v>14</v>
      </c>
      <c r="D8792">
        <v>39.926037100000002</v>
      </c>
      <c r="E8792">
        <v>-75.167625700000002</v>
      </c>
      <c r="F8792" t="s">
        <v>17119</v>
      </c>
      <c r="G8792">
        <v>201</v>
      </c>
      <c r="H8792">
        <v>3</v>
      </c>
      <c r="I8792" t="s">
        <v>29638</v>
      </c>
      <c r="J8792">
        <v>2</v>
      </c>
      <c r="K8792" t="s">
        <v>29639</v>
      </c>
      <c r="L8792" t="s">
        <v>29640</v>
      </c>
      <c r="M8792" t="s">
        <v>29641</v>
      </c>
      <c r="N8792" t="s">
        <v>29642</v>
      </c>
      <c r="O8792" t="s">
        <v>29643</v>
      </c>
      <c r="P8792" t="s">
        <v>29644</v>
      </c>
      <c r="Q8792" t="s">
        <v>26296</v>
      </c>
      <c r="R8792" t="s">
        <v>29645</v>
      </c>
      <c r="S8792" t="s">
        <v>29646</v>
      </c>
      <c r="T8792" t="s">
        <v>29647</v>
      </c>
      <c r="U8792" t="s">
        <v>29648</v>
      </c>
      <c r="V8792" t="s">
        <v>29649</v>
      </c>
      <c r="W8792" t="s">
        <v>29650</v>
      </c>
      <c r="X8792" t="s">
        <v>29651</v>
      </c>
      <c r="Y8792" t="s">
        <v>29652</v>
      </c>
      <c r="Z8792" t="s">
        <v>29653</v>
      </c>
      <c r="AA8792" t="s">
        <v>29654</v>
      </c>
      <c r="AB8792" t="s">
        <v>29655</v>
      </c>
      <c r="AC8792" t="s">
        <v>29656</v>
      </c>
      <c r="AD8792" t="s">
        <v>17711</v>
      </c>
    </row>
    <row r="8793" spans="1:30" x14ac:dyDescent="0.3">
      <c r="A8793" t="s">
        <v>29617</v>
      </c>
      <c r="B8793" t="s">
        <v>29618</v>
      </c>
      <c r="C8793" t="s">
        <v>14</v>
      </c>
      <c r="D8793">
        <v>39.926037100000002</v>
      </c>
      <c r="E8793">
        <v>-75.167625700000002</v>
      </c>
      <c r="F8793" t="s">
        <v>17119</v>
      </c>
      <c r="G8793">
        <v>201</v>
      </c>
      <c r="H8793">
        <v>3</v>
      </c>
      <c r="I8793" t="s">
        <v>29657</v>
      </c>
      <c r="J8793">
        <v>3</v>
      </c>
      <c r="K8793" t="s">
        <v>29658</v>
      </c>
      <c r="L8793" t="s">
        <v>5140</v>
      </c>
    </row>
    <row r="8794" spans="1:30" x14ac:dyDescent="0.3">
      <c r="A8794" t="s">
        <v>29659</v>
      </c>
      <c r="B8794" t="s">
        <v>29660</v>
      </c>
      <c r="C8794" t="s">
        <v>14</v>
      </c>
      <c r="D8794">
        <v>39.955802599999998</v>
      </c>
      <c r="E8794">
        <v>-75.169454400000006</v>
      </c>
      <c r="F8794" t="s">
        <v>29661</v>
      </c>
      <c r="G8794">
        <v>201</v>
      </c>
      <c r="H8794">
        <v>4</v>
      </c>
      <c r="I8794" t="s">
        <v>29662</v>
      </c>
      <c r="J8794">
        <v>4</v>
      </c>
      <c r="K8794" t="s">
        <v>29663</v>
      </c>
      <c r="L8794" t="s">
        <v>29664</v>
      </c>
    </row>
    <row r="8795" spans="1:30" x14ac:dyDescent="0.3">
      <c r="A8795" t="s">
        <v>29659</v>
      </c>
      <c r="B8795" t="s">
        <v>29660</v>
      </c>
      <c r="C8795" t="s">
        <v>14</v>
      </c>
      <c r="D8795">
        <v>39.955802599999998</v>
      </c>
      <c r="E8795">
        <v>-75.169454400000006</v>
      </c>
      <c r="F8795" t="s">
        <v>29661</v>
      </c>
      <c r="G8795">
        <v>201</v>
      </c>
      <c r="H8795">
        <v>4</v>
      </c>
      <c r="I8795" t="s">
        <v>29665</v>
      </c>
      <c r="J8795">
        <v>5</v>
      </c>
      <c r="L8795" t="s">
        <v>29666</v>
      </c>
    </row>
    <row r="8796" spans="1:30" x14ac:dyDescent="0.3">
      <c r="A8796" t="s">
        <v>29659</v>
      </c>
      <c r="B8796" t="s">
        <v>29660</v>
      </c>
      <c r="C8796" t="s">
        <v>14</v>
      </c>
      <c r="D8796">
        <v>39.955802599999998</v>
      </c>
      <c r="E8796">
        <v>-75.169454400000006</v>
      </c>
      <c r="F8796" t="s">
        <v>29661</v>
      </c>
      <c r="G8796">
        <v>201</v>
      </c>
      <c r="H8796">
        <v>4</v>
      </c>
      <c r="I8796" t="s">
        <v>29667</v>
      </c>
      <c r="J8796">
        <v>3</v>
      </c>
      <c r="K8796" t="s">
        <v>29668</v>
      </c>
      <c r="L8796" t="s">
        <v>29309</v>
      </c>
    </row>
    <row r="8797" spans="1:30" x14ac:dyDescent="0.3">
      <c r="A8797" t="s">
        <v>29659</v>
      </c>
      <c r="B8797" t="s">
        <v>29660</v>
      </c>
      <c r="C8797" t="s">
        <v>14</v>
      </c>
      <c r="D8797">
        <v>39.955802599999998</v>
      </c>
      <c r="E8797">
        <v>-75.169454400000006</v>
      </c>
      <c r="F8797" t="s">
        <v>29661</v>
      </c>
      <c r="G8797">
        <v>201</v>
      </c>
      <c r="H8797">
        <v>4</v>
      </c>
      <c r="I8797" t="s">
        <v>29669</v>
      </c>
      <c r="J8797">
        <v>4</v>
      </c>
      <c r="L8797" t="s">
        <v>5411</v>
      </c>
    </row>
    <row r="8798" spans="1:30" x14ac:dyDescent="0.3">
      <c r="A8798" t="s">
        <v>29659</v>
      </c>
      <c r="B8798" t="s">
        <v>29660</v>
      </c>
      <c r="C8798" t="s">
        <v>14</v>
      </c>
      <c r="D8798">
        <v>39.955802599999998</v>
      </c>
      <c r="E8798">
        <v>-75.169454400000006</v>
      </c>
      <c r="F8798" t="s">
        <v>29661</v>
      </c>
      <c r="G8798">
        <v>201</v>
      </c>
      <c r="H8798">
        <v>4</v>
      </c>
      <c r="I8798" t="s">
        <v>29670</v>
      </c>
      <c r="J8798">
        <v>5</v>
      </c>
      <c r="L8798" t="s">
        <v>29671</v>
      </c>
    </row>
    <row r="8799" spans="1:30" x14ac:dyDescent="0.3">
      <c r="A8799" t="s">
        <v>29659</v>
      </c>
      <c r="B8799" t="s">
        <v>29660</v>
      </c>
      <c r="C8799" t="s">
        <v>14</v>
      </c>
      <c r="D8799">
        <v>39.955802599999998</v>
      </c>
      <c r="E8799">
        <v>-75.169454400000006</v>
      </c>
      <c r="F8799" t="s">
        <v>29661</v>
      </c>
      <c r="G8799">
        <v>201</v>
      </c>
      <c r="H8799">
        <v>4</v>
      </c>
      <c r="I8799" t="s">
        <v>29672</v>
      </c>
      <c r="J8799">
        <v>3</v>
      </c>
      <c r="K8799" t="s">
        <v>29673</v>
      </c>
      <c r="L8799" t="s">
        <v>752</v>
      </c>
    </row>
    <row r="8800" spans="1:30" x14ac:dyDescent="0.3">
      <c r="A8800" t="s">
        <v>29659</v>
      </c>
      <c r="B8800" t="s">
        <v>29660</v>
      </c>
      <c r="C8800" t="s">
        <v>14</v>
      </c>
      <c r="D8800">
        <v>39.955802599999998</v>
      </c>
      <c r="E8800">
        <v>-75.169454400000006</v>
      </c>
      <c r="F8800" t="s">
        <v>29661</v>
      </c>
      <c r="G8800">
        <v>201</v>
      </c>
      <c r="H8800">
        <v>4</v>
      </c>
      <c r="I8800" t="s">
        <v>29674</v>
      </c>
      <c r="J8800">
        <v>5</v>
      </c>
      <c r="K8800" t="s">
        <v>29675</v>
      </c>
      <c r="L8800" t="s">
        <v>3696</v>
      </c>
    </row>
    <row r="8801" spans="1:16" x14ac:dyDescent="0.3">
      <c r="A8801" t="s">
        <v>29659</v>
      </c>
      <c r="B8801" t="s">
        <v>29660</v>
      </c>
      <c r="C8801" t="s">
        <v>14</v>
      </c>
      <c r="D8801">
        <v>39.955802599999998</v>
      </c>
      <c r="E8801">
        <v>-75.169454400000006</v>
      </c>
      <c r="F8801" t="s">
        <v>29661</v>
      </c>
      <c r="G8801">
        <v>201</v>
      </c>
      <c r="H8801">
        <v>4</v>
      </c>
      <c r="I8801" t="s">
        <v>29676</v>
      </c>
      <c r="J8801">
        <v>5</v>
      </c>
      <c r="K8801" t="s">
        <v>29677</v>
      </c>
      <c r="L8801" t="s">
        <v>29678</v>
      </c>
    </row>
    <row r="8802" spans="1:16" x14ac:dyDescent="0.3">
      <c r="A8802" t="s">
        <v>29659</v>
      </c>
      <c r="B8802" t="s">
        <v>29660</v>
      </c>
      <c r="C8802" t="s">
        <v>14</v>
      </c>
      <c r="D8802">
        <v>39.955802599999998</v>
      </c>
      <c r="E8802">
        <v>-75.169454400000006</v>
      </c>
      <c r="F8802" t="s">
        <v>29661</v>
      </c>
      <c r="G8802">
        <v>201</v>
      </c>
      <c r="H8802">
        <v>4</v>
      </c>
      <c r="I8802" t="s">
        <v>29679</v>
      </c>
      <c r="J8802">
        <v>5</v>
      </c>
      <c r="K8802" t="s">
        <v>29680</v>
      </c>
      <c r="L8802" t="s">
        <v>29681</v>
      </c>
    </row>
    <row r="8803" spans="1:16" x14ac:dyDescent="0.3">
      <c r="A8803" t="s">
        <v>29659</v>
      </c>
      <c r="B8803" t="s">
        <v>29660</v>
      </c>
      <c r="C8803" t="s">
        <v>14</v>
      </c>
      <c r="D8803">
        <v>39.955802599999998</v>
      </c>
      <c r="E8803">
        <v>-75.169454400000006</v>
      </c>
      <c r="F8803" t="s">
        <v>29661</v>
      </c>
      <c r="G8803">
        <v>201</v>
      </c>
      <c r="H8803">
        <v>4</v>
      </c>
      <c r="I8803" t="s">
        <v>29682</v>
      </c>
      <c r="J8803">
        <v>5</v>
      </c>
      <c r="L8803" t="s">
        <v>29683</v>
      </c>
    </row>
    <row r="8804" spans="1:16" x14ac:dyDescent="0.3">
      <c r="A8804" t="s">
        <v>29684</v>
      </c>
      <c r="B8804" t="s">
        <v>29685</v>
      </c>
      <c r="C8804" t="s">
        <v>14</v>
      </c>
      <c r="D8804">
        <v>39.9484876</v>
      </c>
      <c r="E8804">
        <v>-75.144208599999999</v>
      </c>
      <c r="F8804" t="s">
        <v>29686</v>
      </c>
      <c r="G8804">
        <v>200</v>
      </c>
      <c r="H8804">
        <v>2.5</v>
      </c>
      <c r="I8804" t="s">
        <v>29687</v>
      </c>
      <c r="J8804">
        <v>1</v>
      </c>
      <c r="K8804" t="s">
        <v>29688</v>
      </c>
      <c r="L8804" t="s">
        <v>29689</v>
      </c>
      <c r="M8804" t="s">
        <v>29690</v>
      </c>
      <c r="N8804" t="s">
        <v>29691</v>
      </c>
      <c r="O8804" t="s">
        <v>29692</v>
      </c>
      <c r="P8804" t="s">
        <v>29693</v>
      </c>
    </row>
    <row r="8805" spans="1:16" x14ac:dyDescent="0.3">
      <c r="A8805" t="s">
        <v>29684</v>
      </c>
      <c r="B8805" t="s">
        <v>29685</v>
      </c>
      <c r="C8805" t="s">
        <v>14</v>
      </c>
      <c r="D8805">
        <v>39.9484876</v>
      </c>
      <c r="E8805">
        <v>-75.144208599999999</v>
      </c>
      <c r="F8805" t="s">
        <v>29686</v>
      </c>
      <c r="G8805">
        <v>200</v>
      </c>
      <c r="H8805">
        <v>2.5</v>
      </c>
      <c r="I8805" t="s">
        <v>29694</v>
      </c>
      <c r="J8805">
        <v>3</v>
      </c>
      <c r="K8805" t="s">
        <v>29695</v>
      </c>
      <c r="L8805" t="s">
        <v>5028</v>
      </c>
    </row>
    <row r="8806" spans="1:16" x14ac:dyDescent="0.3">
      <c r="A8806" t="s">
        <v>29684</v>
      </c>
      <c r="B8806" t="s">
        <v>29685</v>
      </c>
      <c r="C8806" t="s">
        <v>14</v>
      </c>
      <c r="D8806">
        <v>39.9484876</v>
      </c>
      <c r="E8806">
        <v>-75.144208599999999</v>
      </c>
      <c r="F8806" t="s">
        <v>29686</v>
      </c>
      <c r="G8806">
        <v>200</v>
      </c>
      <c r="H8806">
        <v>2.5</v>
      </c>
      <c r="I8806" t="s">
        <v>29696</v>
      </c>
      <c r="J8806">
        <v>2</v>
      </c>
      <c r="L8806" t="s">
        <v>29697</v>
      </c>
    </row>
    <row r="8807" spans="1:16" x14ac:dyDescent="0.3">
      <c r="A8807" t="s">
        <v>29684</v>
      </c>
      <c r="B8807" t="s">
        <v>29685</v>
      </c>
      <c r="C8807" t="s">
        <v>14</v>
      </c>
      <c r="D8807">
        <v>39.9484876</v>
      </c>
      <c r="E8807">
        <v>-75.144208599999999</v>
      </c>
      <c r="F8807" t="s">
        <v>29686</v>
      </c>
      <c r="G8807">
        <v>200</v>
      </c>
      <c r="H8807">
        <v>2.5</v>
      </c>
      <c r="I8807" t="s">
        <v>29698</v>
      </c>
      <c r="J8807">
        <v>1</v>
      </c>
      <c r="K8807" t="s">
        <v>29699</v>
      </c>
      <c r="L8807" t="s">
        <v>29700</v>
      </c>
    </row>
    <row r="8808" spans="1:16" x14ac:dyDescent="0.3">
      <c r="A8808" t="s">
        <v>29684</v>
      </c>
      <c r="B8808" t="s">
        <v>29685</v>
      </c>
      <c r="C8808" t="s">
        <v>14</v>
      </c>
      <c r="D8808">
        <v>39.9484876</v>
      </c>
      <c r="E8808">
        <v>-75.144208599999999</v>
      </c>
      <c r="F8808" t="s">
        <v>29686</v>
      </c>
      <c r="G8808">
        <v>200</v>
      </c>
      <c r="H8808">
        <v>2.5</v>
      </c>
      <c r="I8808" t="s">
        <v>29701</v>
      </c>
      <c r="J8808">
        <v>1</v>
      </c>
      <c r="L8808" t="s">
        <v>29702</v>
      </c>
    </row>
    <row r="8809" spans="1:16" x14ac:dyDescent="0.3">
      <c r="A8809" t="s">
        <v>29684</v>
      </c>
      <c r="B8809" t="s">
        <v>29685</v>
      </c>
      <c r="C8809" t="s">
        <v>14</v>
      </c>
      <c r="D8809">
        <v>39.9484876</v>
      </c>
      <c r="E8809">
        <v>-75.144208599999999</v>
      </c>
      <c r="F8809" t="s">
        <v>29686</v>
      </c>
      <c r="G8809">
        <v>200</v>
      </c>
      <c r="H8809">
        <v>2.5</v>
      </c>
      <c r="I8809" t="s">
        <v>29703</v>
      </c>
      <c r="J8809">
        <v>3</v>
      </c>
      <c r="K8809" t="s">
        <v>29704</v>
      </c>
      <c r="L8809" t="s">
        <v>29705</v>
      </c>
    </row>
    <row r="8810" spans="1:16" x14ac:dyDescent="0.3">
      <c r="A8810" t="s">
        <v>29684</v>
      </c>
      <c r="B8810" t="s">
        <v>29685</v>
      </c>
      <c r="C8810" t="s">
        <v>14</v>
      </c>
      <c r="D8810">
        <v>39.9484876</v>
      </c>
      <c r="E8810">
        <v>-75.144208599999999</v>
      </c>
      <c r="F8810" t="s">
        <v>29686</v>
      </c>
      <c r="G8810">
        <v>200</v>
      </c>
      <c r="H8810">
        <v>2.5</v>
      </c>
      <c r="I8810" t="s">
        <v>29706</v>
      </c>
      <c r="J8810">
        <v>1</v>
      </c>
      <c r="K8810" t="s">
        <v>29707</v>
      </c>
      <c r="L8810" t="s">
        <v>29708</v>
      </c>
    </row>
    <row r="8811" spans="1:16" x14ac:dyDescent="0.3">
      <c r="A8811" t="s">
        <v>29684</v>
      </c>
      <c r="B8811" t="s">
        <v>29685</v>
      </c>
      <c r="C8811" t="s">
        <v>14</v>
      </c>
      <c r="D8811">
        <v>39.9484876</v>
      </c>
      <c r="E8811">
        <v>-75.144208599999999</v>
      </c>
      <c r="F8811" t="s">
        <v>29686</v>
      </c>
      <c r="G8811">
        <v>200</v>
      </c>
      <c r="H8811">
        <v>2.5</v>
      </c>
      <c r="I8811" t="s">
        <v>29709</v>
      </c>
      <c r="J8811">
        <v>1</v>
      </c>
      <c r="K8811" t="s">
        <v>29710</v>
      </c>
      <c r="L8811" t="s">
        <v>29711</v>
      </c>
    </row>
    <row r="8812" spans="1:16" x14ac:dyDescent="0.3">
      <c r="A8812" t="s">
        <v>29684</v>
      </c>
      <c r="B8812" t="s">
        <v>29685</v>
      </c>
      <c r="C8812" t="s">
        <v>14</v>
      </c>
      <c r="D8812">
        <v>39.9484876</v>
      </c>
      <c r="E8812">
        <v>-75.144208599999999</v>
      </c>
      <c r="F8812" t="s">
        <v>29686</v>
      </c>
      <c r="G8812">
        <v>200</v>
      </c>
      <c r="H8812">
        <v>2.5</v>
      </c>
      <c r="I8812" t="s">
        <v>29712</v>
      </c>
      <c r="J8812">
        <v>3</v>
      </c>
      <c r="K8812" t="s">
        <v>29713</v>
      </c>
      <c r="L8812" t="s">
        <v>18160</v>
      </c>
    </row>
    <row r="8813" spans="1:16" x14ac:dyDescent="0.3">
      <c r="A8813" t="s">
        <v>29684</v>
      </c>
      <c r="B8813" t="s">
        <v>29685</v>
      </c>
      <c r="C8813" t="s">
        <v>14</v>
      </c>
      <c r="D8813">
        <v>39.9484876</v>
      </c>
      <c r="E8813">
        <v>-75.144208599999999</v>
      </c>
      <c r="F8813" t="s">
        <v>29686</v>
      </c>
      <c r="G8813">
        <v>200</v>
      </c>
      <c r="H8813">
        <v>2.5</v>
      </c>
      <c r="I8813" t="s">
        <v>29714</v>
      </c>
      <c r="J8813">
        <v>3</v>
      </c>
      <c r="K8813" t="s">
        <v>29715</v>
      </c>
      <c r="L8813" t="s">
        <v>29716</v>
      </c>
    </row>
    <row r="8814" spans="1:16" x14ac:dyDescent="0.3">
      <c r="A8814" t="s">
        <v>29717</v>
      </c>
      <c r="B8814" t="s">
        <v>29718</v>
      </c>
      <c r="C8814" t="s">
        <v>14</v>
      </c>
      <c r="D8814">
        <v>39.951988</v>
      </c>
      <c r="E8814">
        <v>-75.199123</v>
      </c>
      <c r="F8814" t="s">
        <v>29719</v>
      </c>
      <c r="G8814">
        <v>200</v>
      </c>
      <c r="H8814">
        <v>4.5</v>
      </c>
      <c r="I8814" t="s">
        <v>29720</v>
      </c>
      <c r="J8814">
        <v>4</v>
      </c>
      <c r="K8814" t="s">
        <v>29721</v>
      </c>
      <c r="L8814" t="s">
        <v>29722</v>
      </c>
    </row>
    <row r="8815" spans="1:16" x14ac:dyDescent="0.3">
      <c r="A8815" t="s">
        <v>29717</v>
      </c>
      <c r="B8815" t="s">
        <v>29718</v>
      </c>
      <c r="C8815" t="s">
        <v>14</v>
      </c>
      <c r="D8815">
        <v>39.951988</v>
      </c>
      <c r="E8815">
        <v>-75.199123</v>
      </c>
      <c r="F8815" t="s">
        <v>29719</v>
      </c>
      <c r="G8815">
        <v>200</v>
      </c>
      <c r="H8815">
        <v>4.5</v>
      </c>
      <c r="I8815" t="s">
        <v>29723</v>
      </c>
      <c r="J8815">
        <v>5</v>
      </c>
      <c r="K8815" t="s">
        <v>29724</v>
      </c>
      <c r="L8815" t="s">
        <v>6835</v>
      </c>
    </row>
    <row r="8816" spans="1:16" x14ac:dyDescent="0.3">
      <c r="A8816" t="s">
        <v>29717</v>
      </c>
      <c r="B8816" t="s">
        <v>29718</v>
      </c>
      <c r="C8816" t="s">
        <v>14</v>
      </c>
      <c r="D8816">
        <v>39.951988</v>
      </c>
      <c r="E8816">
        <v>-75.199123</v>
      </c>
      <c r="F8816" t="s">
        <v>29719</v>
      </c>
      <c r="G8816">
        <v>200</v>
      </c>
      <c r="H8816">
        <v>4.5</v>
      </c>
      <c r="I8816" t="s">
        <v>29725</v>
      </c>
      <c r="J8816">
        <v>5</v>
      </c>
      <c r="K8816" t="s">
        <v>29726</v>
      </c>
      <c r="L8816" t="s">
        <v>29727</v>
      </c>
    </row>
    <row r="8817" spans="1:12" x14ac:dyDescent="0.3">
      <c r="A8817" t="s">
        <v>29717</v>
      </c>
      <c r="B8817" t="s">
        <v>29718</v>
      </c>
      <c r="C8817" t="s">
        <v>14</v>
      </c>
      <c r="D8817">
        <v>39.951988</v>
      </c>
      <c r="E8817">
        <v>-75.199123</v>
      </c>
      <c r="F8817" t="s">
        <v>29719</v>
      </c>
      <c r="G8817">
        <v>200</v>
      </c>
      <c r="H8817">
        <v>4.5</v>
      </c>
      <c r="I8817" t="s">
        <v>29728</v>
      </c>
      <c r="J8817">
        <v>5</v>
      </c>
      <c r="K8817" t="s">
        <v>29729</v>
      </c>
      <c r="L8817" t="s">
        <v>8552</v>
      </c>
    </row>
    <row r="8818" spans="1:12" x14ac:dyDescent="0.3">
      <c r="A8818" t="s">
        <v>29717</v>
      </c>
      <c r="B8818" t="s">
        <v>29718</v>
      </c>
      <c r="C8818" t="s">
        <v>14</v>
      </c>
      <c r="D8818">
        <v>39.951988</v>
      </c>
      <c r="E8818">
        <v>-75.199123</v>
      </c>
      <c r="F8818" t="s">
        <v>29719</v>
      </c>
      <c r="G8818">
        <v>200</v>
      </c>
      <c r="H8818">
        <v>4.5</v>
      </c>
      <c r="I8818" t="s">
        <v>29730</v>
      </c>
      <c r="J8818">
        <v>5</v>
      </c>
      <c r="K8818" t="s">
        <v>29731</v>
      </c>
      <c r="L8818" t="s">
        <v>29732</v>
      </c>
    </row>
    <row r="8819" spans="1:12" x14ac:dyDescent="0.3">
      <c r="A8819" t="s">
        <v>29717</v>
      </c>
      <c r="B8819" t="s">
        <v>29718</v>
      </c>
      <c r="C8819" t="s">
        <v>14</v>
      </c>
      <c r="D8819">
        <v>39.951988</v>
      </c>
      <c r="E8819">
        <v>-75.199123</v>
      </c>
      <c r="F8819" t="s">
        <v>29719</v>
      </c>
      <c r="G8819">
        <v>200</v>
      </c>
      <c r="H8819">
        <v>4.5</v>
      </c>
      <c r="I8819" t="s">
        <v>29733</v>
      </c>
      <c r="J8819">
        <v>5</v>
      </c>
      <c r="L8819" t="s">
        <v>29734</v>
      </c>
    </row>
    <row r="8820" spans="1:12" x14ac:dyDescent="0.3">
      <c r="A8820" t="s">
        <v>29717</v>
      </c>
      <c r="B8820" t="s">
        <v>29718</v>
      </c>
      <c r="C8820" t="s">
        <v>14</v>
      </c>
      <c r="D8820">
        <v>39.951988</v>
      </c>
      <c r="E8820">
        <v>-75.199123</v>
      </c>
      <c r="F8820" t="s">
        <v>29719</v>
      </c>
      <c r="G8820">
        <v>200</v>
      </c>
      <c r="H8820">
        <v>4.5</v>
      </c>
      <c r="I8820" t="s">
        <v>29735</v>
      </c>
      <c r="J8820">
        <v>4</v>
      </c>
      <c r="K8820" t="s">
        <v>29736</v>
      </c>
      <c r="L8820" t="s">
        <v>519</v>
      </c>
    </row>
    <row r="8821" spans="1:12" x14ac:dyDescent="0.3">
      <c r="A8821" t="s">
        <v>29717</v>
      </c>
      <c r="B8821" t="s">
        <v>29718</v>
      </c>
      <c r="C8821" t="s">
        <v>14</v>
      </c>
      <c r="D8821">
        <v>39.951988</v>
      </c>
      <c r="E8821">
        <v>-75.199123</v>
      </c>
      <c r="F8821" t="s">
        <v>29719</v>
      </c>
      <c r="G8821">
        <v>200</v>
      </c>
      <c r="H8821">
        <v>4.5</v>
      </c>
      <c r="I8821" t="s">
        <v>29737</v>
      </c>
      <c r="J8821">
        <v>5</v>
      </c>
      <c r="K8821" t="s">
        <v>29738</v>
      </c>
      <c r="L8821" t="s">
        <v>29739</v>
      </c>
    </row>
    <row r="8822" spans="1:12" x14ac:dyDescent="0.3">
      <c r="A8822" t="s">
        <v>29717</v>
      </c>
      <c r="B8822" t="s">
        <v>29718</v>
      </c>
      <c r="C8822" t="s">
        <v>14</v>
      </c>
      <c r="D8822">
        <v>39.951988</v>
      </c>
      <c r="E8822">
        <v>-75.199123</v>
      </c>
      <c r="F8822" t="s">
        <v>29719</v>
      </c>
      <c r="G8822">
        <v>200</v>
      </c>
      <c r="H8822">
        <v>4.5</v>
      </c>
      <c r="I8822" t="s">
        <v>29740</v>
      </c>
      <c r="J8822">
        <v>5</v>
      </c>
      <c r="K8822" t="s">
        <v>29741</v>
      </c>
      <c r="L8822" t="s">
        <v>29742</v>
      </c>
    </row>
    <row r="8823" spans="1:12" x14ac:dyDescent="0.3">
      <c r="A8823" t="s">
        <v>29717</v>
      </c>
      <c r="B8823" t="s">
        <v>29718</v>
      </c>
      <c r="C8823" t="s">
        <v>14</v>
      </c>
      <c r="D8823">
        <v>39.951988</v>
      </c>
      <c r="E8823">
        <v>-75.199123</v>
      </c>
      <c r="F8823" t="s">
        <v>29719</v>
      </c>
      <c r="G8823">
        <v>200</v>
      </c>
      <c r="H8823">
        <v>4.5</v>
      </c>
      <c r="I8823" t="s">
        <v>29743</v>
      </c>
      <c r="J8823">
        <v>5</v>
      </c>
      <c r="K8823" t="s">
        <v>29744</v>
      </c>
      <c r="L8823" t="s">
        <v>2047</v>
      </c>
    </row>
    <row r="8824" spans="1:12" x14ac:dyDescent="0.3">
      <c r="A8824" t="s">
        <v>29745</v>
      </c>
      <c r="B8824" t="s">
        <v>29746</v>
      </c>
      <c r="C8824" t="s">
        <v>14</v>
      </c>
      <c r="D8824">
        <v>39.874760999999999</v>
      </c>
      <c r="E8824">
        <v>-75.247084999999998</v>
      </c>
      <c r="F8824" t="s">
        <v>29747</v>
      </c>
      <c r="G8824">
        <v>200</v>
      </c>
      <c r="H8824">
        <v>2.5</v>
      </c>
      <c r="I8824" t="s">
        <v>29748</v>
      </c>
      <c r="J8824">
        <v>3</v>
      </c>
      <c r="L8824" t="s">
        <v>29749</v>
      </c>
    </row>
    <row r="8825" spans="1:12" x14ac:dyDescent="0.3">
      <c r="A8825" t="s">
        <v>29745</v>
      </c>
      <c r="B8825" t="s">
        <v>29746</v>
      </c>
      <c r="C8825" t="s">
        <v>14</v>
      </c>
      <c r="D8825">
        <v>39.874760999999999</v>
      </c>
      <c r="E8825">
        <v>-75.247084999999998</v>
      </c>
      <c r="F8825" t="s">
        <v>29747</v>
      </c>
      <c r="G8825">
        <v>200</v>
      </c>
      <c r="H8825">
        <v>2.5</v>
      </c>
      <c r="I8825" t="s">
        <v>29750</v>
      </c>
      <c r="J8825">
        <v>2</v>
      </c>
      <c r="L8825" t="s">
        <v>29751</v>
      </c>
    </row>
    <row r="8826" spans="1:12" x14ac:dyDescent="0.3">
      <c r="A8826" t="s">
        <v>29745</v>
      </c>
      <c r="B8826" t="s">
        <v>29746</v>
      </c>
      <c r="C8826" t="s">
        <v>14</v>
      </c>
      <c r="D8826">
        <v>39.874760999999999</v>
      </c>
      <c r="E8826">
        <v>-75.247084999999998</v>
      </c>
      <c r="F8826" t="s">
        <v>29747</v>
      </c>
      <c r="G8826">
        <v>200</v>
      </c>
      <c r="H8826">
        <v>2.5</v>
      </c>
      <c r="I8826" t="s">
        <v>29752</v>
      </c>
      <c r="J8826">
        <v>4</v>
      </c>
      <c r="K8826" t="s">
        <v>29753</v>
      </c>
      <c r="L8826" t="s">
        <v>29754</v>
      </c>
    </row>
    <row r="8827" spans="1:12" x14ac:dyDescent="0.3">
      <c r="A8827" t="s">
        <v>29745</v>
      </c>
      <c r="B8827" t="s">
        <v>29746</v>
      </c>
      <c r="C8827" t="s">
        <v>14</v>
      </c>
      <c r="D8827">
        <v>39.874760999999999</v>
      </c>
      <c r="E8827">
        <v>-75.247084999999998</v>
      </c>
      <c r="F8827" t="s">
        <v>29747</v>
      </c>
      <c r="G8827">
        <v>200</v>
      </c>
      <c r="H8827">
        <v>2.5</v>
      </c>
      <c r="I8827" t="s">
        <v>29755</v>
      </c>
      <c r="J8827">
        <v>1</v>
      </c>
      <c r="L8827" t="s">
        <v>29756</v>
      </c>
    </row>
    <row r="8828" spans="1:12" x14ac:dyDescent="0.3">
      <c r="A8828" t="s">
        <v>29745</v>
      </c>
      <c r="B8828" t="s">
        <v>29746</v>
      </c>
      <c r="C8828" t="s">
        <v>14</v>
      </c>
      <c r="D8828">
        <v>39.874760999999999</v>
      </c>
      <c r="E8828">
        <v>-75.247084999999998</v>
      </c>
      <c r="F8828" t="s">
        <v>29747</v>
      </c>
      <c r="G8828">
        <v>200</v>
      </c>
      <c r="H8828">
        <v>2.5</v>
      </c>
      <c r="I8828" t="s">
        <v>29757</v>
      </c>
      <c r="J8828">
        <v>1</v>
      </c>
      <c r="K8828" t="s">
        <v>29758</v>
      </c>
      <c r="L8828" t="s">
        <v>29759</v>
      </c>
    </row>
    <row r="8829" spans="1:12" x14ac:dyDescent="0.3">
      <c r="A8829" t="s">
        <v>29745</v>
      </c>
      <c r="B8829" t="s">
        <v>29746</v>
      </c>
      <c r="C8829" t="s">
        <v>14</v>
      </c>
      <c r="D8829">
        <v>39.874760999999999</v>
      </c>
      <c r="E8829">
        <v>-75.247084999999998</v>
      </c>
      <c r="F8829" t="s">
        <v>29747</v>
      </c>
      <c r="G8829">
        <v>200</v>
      </c>
      <c r="H8829">
        <v>2.5</v>
      </c>
      <c r="I8829" t="s">
        <v>29760</v>
      </c>
      <c r="J8829">
        <v>4</v>
      </c>
      <c r="K8829" t="s">
        <v>29761</v>
      </c>
      <c r="L8829" t="s">
        <v>29762</v>
      </c>
    </row>
    <row r="8830" spans="1:12" x14ac:dyDescent="0.3">
      <c r="A8830" t="s">
        <v>29745</v>
      </c>
      <c r="B8830" t="s">
        <v>29746</v>
      </c>
      <c r="C8830" t="s">
        <v>14</v>
      </c>
      <c r="D8830">
        <v>39.874760999999999</v>
      </c>
      <c r="E8830">
        <v>-75.247084999999998</v>
      </c>
      <c r="F8830" t="s">
        <v>29747</v>
      </c>
      <c r="G8830">
        <v>200</v>
      </c>
      <c r="H8830">
        <v>2.5</v>
      </c>
      <c r="I8830" t="s">
        <v>29763</v>
      </c>
      <c r="J8830">
        <v>2</v>
      </c>
      <c r="K8830" t="s">
        <v>29764</v>
      </c>
      <c r="L8830" t="s">
        <v>29765</v>
      </c>
    </row>
    <row r="8831" spans="1:12" x14ac:dyDescent="0.3">
      <c r="A8831" t="s">
        <v>29745</v>
      </c>
      <c r="B8831" t="s">
        <v>29746</v>
      </c>
      <c r="C8831" t="s">
        <v>14</v>
      </c>
      <c r="D8831">
        <v>39.874760999999999</v>
      </c>
      <c r="E8831">
        <v>-75.247084999999998</v>
      </c>
      <c r="F8831" t="s">
        <v>29747</v>
      </c>
      <c r="G8831">
        <v>200</v>
      </c>
      <c r="H8831">
        <v>2.5</v>
      </c>
      <c r="I8831" t="s">
        <v>29766</v>
      </c>
      <c r="J8831">
        <v>2</v>
      </c>
      <c r="K8831" t="s">
        <v>29767</v>
      </c>
      <c r="L8831" t="s">
        <v>2823</v>
      </c>
    </row>
    <row r="8832" spans="1:12" x14ac:dyDescent="0.3">
      <c r="A8832" t="s">
        <v>29745</v>
      </c>
      <c r="B8832" t="s">
        <v>29746</v>
      </c>
      <c r="C8832" t="s">
        <v>14</v>
      </c>
      <c r="D8832">
        <v>39.874760999999999</v>
      </c>
      <c r="E8832">
        <v>-75.247084999999998</v>
      </c>
      <c r="F8832" t="s">
        <v>29747</v>
      </c>
      <c r="G8832">
        <v>200</v>
      </c>
      <c r="H8832">
        <v>2.5</v>
      </c>
      <c r="I8832" t="s">
        <v>29768</v>
      </c>
      <c r="J8832">
        <v>2</v>
      </c>
      <c r="K8832" t="s">
        <v>29769</v>
      </c>
      <c r="L8832" t="s">
        <v>29770</v>
      </c>
    </row>
    <row r="8833" spans="1:18" x14ac:dyDescent="0.3">
      <c r="A8833" t="s">
        <v>29745</v>
      </c>
      <c r="B8833" t="s">
        <v>29746</v>
      </c>
      <c r="C8833" t="s">
        <v>14</v>
      </c>
      <c r="D8833">
        <v>39.874760999999999</v>
      </c>
      <c r="E8833">
        <v>-75.247084999999998</v>
      </c>
      <c r="F8833" t="s">
        <v>29747</v>
      </c>
      <c r="G8833">
        <v>200</v>
      </c>
      <c r="H8833">
        <v>2.5</v>
      </c>
      <c r="I8833" t="s">
        <v>29771</v>
      </c>
      <c r="J8833">
        <v>1</v>
      </c>
      <c r="K8833" t="s">
        <v>29772</v>
      </c>
      <c r="L8833" t="e">
        <f>-xABZEQJ9mXPtp4OP4N2hw</f>
        <v>#NAME?</v>
      </c>
    </row>
    <row r="8834" spans="1:18" x14ac:dyDescent="0.3">
      <c r="A8834" t="s">
        <v>29773</v>
      </c>
      <c r="B8834" t="s">
        <v>29774</v>
      </c>
      <c r="C8834" t="s">
        <v>14</v>
      </c>
      <c r="D8834">
        <v>40.008892474500001</v>
      </c>
      <c r="E8834">
        <v>-75.193701647200001</v>
      </c>
      <c r="F8834" t="s">
        <v>29775</v>
      </c>
      <c r="G8834">
        <v>199</v>
      </c>
      <c r="H8834">
        <v>3.5</v>
      </c>
      <c r="I8834" t="s">
        <v>29776</v>
      </c>
      <c r="J8834">
        <v>2</v>
      </c>
      <c r="K8834" t="s">
        <v>29777</v>
      </c>
      <c r="L8834" t="s">
        <v>29778</v>
      </c>
    </row>
    <row r="8835" spans="1:18" x14ac:dyDescent="0.3">
      <c r="A8835" t="s">
        <v>29773</v>
      </c>
      <c r="B8835" t="s">
        <v>29774</v>
      </c>
      <c r="C8835" t="s">
        <v>14</v>
      </c>
      <c r="D8835">
        <v>40.008892474500001</v>
      </c>
      <c r="E8835">
        <v>-75.193701647200001</v>
      </c>
      <c r="F8835" t="s">
        <v>29775</v>
      </c>
      <c r="G8835">
        <v>199</v>
      </c>
      <c r="H8835">
        <v>3.5</v>
      </c>
      <c r="I8835" t="s">
        <v>29779</v>
      </c>
      <c r="J8835">
        <v>2</v>
      </c>
      <c r="K8835" t="s">
        <v>29780</v>
      </c>
      <c r="L8835" t="s">
        <v>29781</v>
      </c>
    </row>
    <row r="8836" spans="1:18" x14ac:dyDescent="0.3">
      <c r="A8836" t="s">
        <v>29773</v>
      </c>
      <c r="B8836" t="s">
        <v>29774</v>
      </c>
      <c r="C8836" t="s">
        <v>14</v>
      </c>
      <c r="D8836">
        <v>40.008892474500001</v>
      </c>
      <c r="E8836">
        <v>-75.193701647200001</v>
      </c>
      <c r="F8836" t="s">
        <v>29775</v>
      </c>
      <c r="G8836">
        <v>199</v>
      </c>
      <c r="H8836">
        <v>3.5</v>
      </c>
      <c r="I8836" t="s">
        <v>29782</v>
      </c>
      <c r="J8836">
        <v>4</v>
      </c>
      <c r="L8836" t="s">
        <v>29783</v>
      </c>
    </row>
    <row r="8837" spans="1:18" x14ac:dyDescent="0.3">
      <c r="A8837" t="s">
        <v>29773</v>
      </c>
      <c r="B8837" t="s">
        <v>29774</v>
      </c>
      <c r="C8837" t="s">
        <v>14</v>
      </c>
      <c r="D8837">
        <v>40.008892474500001</v>
      </c>
      <c r="E8837">
        <v>-75.193701647200001</v>
      </c>
      <c r="F8837" t="s">
        <v>29775</v>
      </c>
      <c r="G8837">
        <v>199</v>
      </c>
      <c r="H8837">
        <v>3.5</v>
      </c>
      <c r="I8837" t="s">
        <v>29784</v>
      </c>
      <c r="J8837">
        <v>4</v>
      </c>
      <c r="K8837" t="s">
        <v>29785</v>
      </c>
      <c r="L8837" t="s">
        <v>29786</v>
      </c>
      <c r="M8837" t="s">
        <v>29787</v>
      </c>
      <c r="N8837" t="s">
        <v>29788</v>
      </c>
      <c r="O8837" t="s">
        <v>29789</v>
      </c>
      <c r="P8837" t="s">
        <v>29790</v>
      </c>
      <c r="Q8837" t="s">
        <v>19034</v>
      </c>
    </row>
    <row r="8838" spans="1:18" x14ac:dyDescent="0.3">
      <c r="A8838" t="s">
        <v>29773</v>
      </c>
      <c r="B8838" t="s">
        <v>29774</v>
      </c>
      <c r="C8838" t="s">
        <v>14</v>
      </c>
      <c r="D8838">
        <v>40.008892474500001</v>
      </c>
      <c r="E8838">
        <v>-75.193701647200001</v>
      </c>
      <c r="F8838" t="s">
        <v>29775</v>
      </c>
      <c r="G8838">
        <v>199</v>
      </c>
      <c r="H8838">
        <v>3.5</v>
      </c>
      <c r="I8838" t="s">
        <v>29791</v>
      </c>
      <c r="J8838">
        <v>1</v>
      </c>
      <c r="K8838" t="s">
        <v>29792</v>
      </c>
      <c r="L8838" t="s">
        <v>29793</v>
      </c>
    </row>
    <row r="8839" spans="1:18" x14ac:dyDescent="0.3">
      <c r="A8839" t="s">
        <v>29773</v>
      </c>
      <c r="B8839" t="s">
        <v>29774</v>
      </c>
      <c r="C8839" t="s">
        <v>14</v>
      </c>
      <c r="D8839">
        <v>40.008892474500001</v>
      </c>
      <c r="E8839">
        <v>-75.193701647200001</v>
      </c>
      <c r="F8839" t="s">
        <v>29775</v>
      </c>
      <c r="G8839">
        <v>199</v>
      </c>
      <c r="H8839">
        <v>3.5</v>
      </c>
      <c r="I8839" t="s">
        <v>29794</v>
      </c>
      <c r="J8839">
        <v>4</v>
      </c>
      <c r="K8839" t="s">
        <v>29795</v>
      </c>
      <c r="L8839" t="s">
        <v>29796</v>
      </c>
    </row>
    <row r="8840" spans="1:18" x14ac:dyDescent="0.3">
      <c r="A8840" t="s">
        <v>29773</v>
      </c>
      <c r="B8840" t="s">
        <v>29774</v>
      </c>
      <c r="C8840" t="s">
        <v>14</v>
      </c>
      <c r="D8840">
        <v>40.008892474500001</v>
      </c>
      <c r="E8840">
        <v>-75.193701647200001</v>
      </c>
      <c r="F8840" t="s">
        <v>29775</v>
      </c>
      <c r="G8840">
        <v>199</v>
      </c>
      <c r="H8840">
        <v>3.5</v>
      </c>
      <c r="I8840" t="s">
        <v>29797</v>
      </c>
      <c r="J8840">
        <v>3</v>
      </c>
      <c r="K8840" t="s">
        <v>29798</v>
      </c>
      <c r="L8840" t="s">
        <v>29799</v>
      </c>
    </row>
    <row r="8841" spans="1:18" x14ac:dyDescent="0.3">
      <c r="A8841" t="s">
        <v>29773</v>
      </c>
      <c r="B8841" t="s">
        <v>29774</v>
      </c>
      <c r="C8841" t="s">
        <v>14</v>
      </c>
      <c r="D8841">
        <v>40.008892474500001</v>
      </c>
      <c r="E8841">
        <v>-75.193701647200001</v>
      </c>
      <c r="F8841" t="s">
        <v>29775</v>
      </c>
      <c r="G8841">
        <v>199</v>
      </c>
      <c r="H8841">
        <v>3.5</v>
      </c>
      <c r="I8841" t="s">
        <v>29800</v>
      </c>
      <c r="J8841">
        <v>3</v>
      </c>
      <c r="K8841" t="s">
        <v>29801</v>
      </c>
      <c r="L8841" t="s">
        <v>29802</v>
      </c>
    </row>
    <row r="8842" spans="1:18" x14ac:dyDescent="0.3">
      <c r="A8842" t="s">
        <v>29773</v>
      </c>
      <c r="B8842" t="s">
        <v>29774</v>
      </c>
      <c r="C8842" t="s">
        <v>14</v>
      </c>
      <c r="D8842">
        <v>40.008892474500001</v>
      </c>
      <c r="E8842">
        <v>-75.193701647200001</v>
      </c>
      <c r="F8842" t="s">
        <v>29775</v>
      </c>
      <c r="G8842">
        <v>199</v>
      </c>
      <c r="H8842">
        <v>3.5</v>
      </c>
      <c r="I8842" t="s">
        <v>29803</v>
      </c>
      <c r="J8842">
        <v>4</v>
      </c>
      <c r="K8842" t="s">
        <v>29804</v>
      </c>
      <c r="L8842" t="s">
        <v>29805</v>
      </c>
    </row>
    <row r="8843" spans="1:18" x14ac:dyDescent="0.3">
      <c r="A8843" t="s">
        <v>29773</v>
      </c>
      <c r="B8843" t="s">
        <v>29774</v>
      </c>
      <c r="C8843" t="s">
        <v>14</v>
      </c>
      <c r="D8843">
        <v>40.008892474500001</v>
      </c>
      <c r="E8843">
        <v>-75.193701647200001</v>
      </c>
      <c r="F8843" t="s">
        <v>29775</v>
      </c>
      <c r="G8843">
        <v>199</v>
      </c>
      <c r="H8843">
        <v>3.5</v>
      </c>
      <c r="I8843" t="s">
        <v>29806</v>
      </c>
      <c r="J8843">
        <v>5</v>
      </c>
      <c r="L8843" t="s">
        <v>29807</v>
      </c>
    </row>
    <row r="8844" spans="1:18" x14ac:dyDescent="0.3">
      <c r="A8844" t="s">
        <v>29808</v>
      </c>
      <c r="B8844" t="s">
        <v>29809</v>
      </c>
      <c r="C8844" t="s">
        <v>14</v>
      </c>
      <c r="D8844">
        <v>40.069231000000002</v>
      </c>
      <c r="E8844">
        <v>-75.199751000000006</v>
      </c>
      <c r="F8844" t="s">
        <v>29810</v>
      </c>
      <c r="G8844">
        <v>199</v>
      </c>
      <c r="H8844">
        <v>3.5</v>
      </c>
      <c r="I8844" t="s">
        <v>29811</v>
      </c>
      <c r="J8844">
        <v>4</v>
      </c>
      <c r="K8844" t="s">
        <v>29812</v>
      </c>
      <c r="L8844" t="s">
        <v>6739</v>
      </c>
    </row>
    <row r="8845" spans="1:18" x14ac:dyDescent="0.3">
      <c r="A8845" t="s">
        <v>29808</v>
      </c>
      <c r="B8845" t="s">
        <v>29809</v>
      </c>
      <c r="C8845" t="s">
        <v>14</v>
      </c>
      <c r="D8845">
        <v>40.069231000000002</v>
      </c>
      <c r="E8845">
        <v>-75.199751000000006</v>
      </c>
      <c r="F8845" t="s">
        <v>29810</v>
      </c>
      <c r="G8845">
        <v>199</v>
      </c>
      <c r="H8845">
        <v>3.5</v>
      </c>
      <c r="I8845" t="s">
        <v>29813</v>
      </c>
      <c r="J8845">
        <v>4</v>
      </c>
      <c r="K8845" t="s">
        <v>29814</v>
      </c>
      <c r="L8845" t="s">
        <v>11310</v>
      </c>
    </row>
    <row r="8846" spans="1:18" x14ac:dyDescent="0.3">
      <c r="A8846" t="s">
        <v>29808</v>
      </c>
      <c r="B8846" t="s">
        <v>29809</v>
      </c>
      <c r="C8846" t="s">
        <v>14</v>
      </c>
      <c r="D8846">
        <v>40.069231000000002</v>
      </c>
      <c r="E8846">
        <v>-75.199751000000006</v>
      </c>
      <c r="F8846" t="s">
        <v>29810</v>
      </c>
      <c r="G8846">
        <v>199</v>
      </c>
      <c r="H8846">
        <v>3.5</v>
      </c>
      <c r="I8846" t="s">
        <v>29815</v>
      </c>
      <c r="J8846">
        <v>2</v>
      </c>
      <c r="K8846" t="s">
        <v>29816</v>
      </c>
      <c r="L8846" t="s">
        <v>1216</v>
      </c>
    </row>
    <row r="8847" spans="1:18" x14ac:dyDescent="0.3">
      <c r="A8847" t="s">
        <v>29808</v>
      </c>
      <c r="B8847" t="s">
        <v>29809</v>
      </c>
      <c r="C8847" t="s">
        <v>14</v>
      </c>
      <c r="D8847">
        <v>40.069231000000002</v>
      </c>
      <c r="E8847">
        <v>-75.199751000000006</v>
      </c>
      <c r="F8847" t="s">
        <v>29810</v>
      </c>
      <c r="G8847">
        <v>199</v>
      </c>
      <c r="H8847">
        <v>3.5</v>
      </c>
      <c r="I8847" t="s">
        <v>29817</v>
      </c>
      <c r="J8847">
        <v>1</v>
      </c>
      <c r="K8847" t="s">
        <v>29818</v>
      </c>
      <c r="L8847" t="s">
        <v>29819</v>
      </c>
      <c r="M8847" t="s">
        <v>29820</v>
      </c>
      <c r="N8847" t="s">
        <v>29821</v>
      </c>
      <c r="O8847" t="s">
        <v>29822</v>
      </c>
      <c r="P8847" t="s">
        <v>29823</v>
      </c>
      <c r="Q8847" t="s">
        <v>29824</v>
      </c>
      <c r="R8847" t="s">
        <v>29825</v>
      </c>
    </row>
    <row r="8848" spans="1:18" x14ac:dyDescent="0.3">
      <c r="A8848" t="s">
        <v>29808</v>
      </c>
      <c r="B8848" t="s">
        <v>29809</v>
      </c>
      <c r="C8848" t="s">
        <v>14</v>
      </c>
      <c r="D8848">
        <v>40.069231000000002</v>
      </c>
      <c r="E8848">
        <v>-75.199751000000006</v>
      </c>
      <c r="F8848" t="s">
        <v>29810</v>
      </c>
      <c r="G8848">
        <v>199</v>
      </c>
      <c r="H8848">
        <v>3.5</v>
      </c>
      <c r="I8848" t="s">
        <v>29826</v>
      </c>
      <c r="J8848">
        <v>5</v>
      </c>
      <c r="L8848" t="s">
        <v>16018</v>
      </c>
    </row>
    <row r="8849" spans="1:24" x14ac:dyDescent="0.3">
      <c r="A8849" t="s">
        <v>29808</v>
      </c>
      <c r="B8849" t="s">
        <v>29809</v>
      </c>
      <c r="C8849" t="s">
        <v>14</v>
      </c>
      <c r="D8849">
        <v>40.069231000000002</v>
      </c>
      <c r="E8849">
        <v>-75.199751000000006</v>
      </c>
      <c r="F8849" t="s">
        <v>29810</v>
      </c>
      <c r="G8849">
        <v>199</v>
      </c>
      <c r="H8849">
        <v>3.5</v>
      </c>
      <c r="I8849" t="s">
        <v>29827</v>
      </c>
      <c r="J8849">
        <v>5</v>
      </c>
      <c r="L8849" t="s">
        <v>29828</v>
      </c>
    </row>
    <row r="8850" spans="1:24" x14ac:dyDescent="0.3">
      <c r="A8850" t="s">
        <v>29808</v>
      </c>
      <c r="B8850" t="s">
        <v>29809</v>
      </c>
      <c r="C8850" t="s">
        <v>14</v>
      </c>
      <c r="D8850">
        <v>40.069231000000002</v>
      </c>
      <c r="E8850">
        <v>-75.199751000000006</v>
      </c>
      <c r="F8850" t="s">
        <v>29810</v>
      </c>
      <c r="G8850">
        <v>199</v>
      </c>
      <c r="H8850">
        <v>3.5</v>
      </c>
      <c r="I8850" t="s">
        <v>29829</v>
      </c>
      <c r="J8850">
        <v>4</v>
      </c>
      <c r="K8850" t="s">
        <v>29830</v>
      </c>
      <c r="L8850" t="s">
        <v>29831</v>
      </c>
    </row>
    <row r="8851" spans="1:24" x14ac:dyDescent="0.3">
      <c r="A8851" t="s">
        <v>29808</v>
      </c>
      <c r="B8851" t="s">
        <v>29809</v>
      </c>
      <c r="C8851" t="s">
        <v>14</v>
      </c>
      <c r="D8851">
        <v>40.069231000000002</v>
      </c>
      <c r="E8851">
        <v>-75.199751000000006</v>
      </c>
      <c r="F8851" t="s">
        <v>29810</v>
      </c>
      <c r="G8851">
        <v>199</v>
      </c>
      <c r="H8851">
        <v>3.5</v>
      </c>
      <c r="I8851" t="s">
        <v>29832</v>
      </c>
      <c r="J8851">
        <v>5</v>
      </c>
      <c r="L8851" t="s">
        <v>29833</v>
      </c>
    </row>
    <row r="8852" spans="1:24" x14ac:dyDescent="0.3">
      <c r="A8852" t="s">
        <v>29808</v>
      </c>
      <c r="B8852" t="s">
        <v>29809</v>
      </c>
      <c r="C8852" t="s">
        <v>14</v>
      </c>
      <c r="D8852">
        <v>40.069231000000002</v>
      </c>
      <c r="E8852">
        <v>-75.199751000000006</v>
      </c>
      <c r="F8852" t="s">
        <v>29810</v>
      </c>
      <c r="G8852">
        <v>199</v>
      </c>
      <c r="H8852">
        <v>3.5</v>
      </c>
      <c r="I8852" t="s">
        <v>29834</v>
      </c>
      <c r="J8852">
        <v>1</v>
      </c>
      <c r="K8852" t="s">
        <v>29835</v>
      </c>
      <c r="L8852" t="s">
        <v>29836</v>
      </c>
    </row>
    <row r="8853" spans="1:24" x14ac:dyDescent="0.3">
      <c r="A8853" t="s">
        <v>29808</v>
      </c>
      <c r="B8853" t="s">
        <v>29809</v>
      </c>
      <c r="C8853" t="s">
        <v>14</v>
      </c>
      <c r="D8853">
        <v>40.069231000000002</v>
      </c>
      <c r="E8853">
        <v>-75.199751000000006</v>
      </c>
      <c r="F8853" t="s">
        <v>29810</v>
      </c>
      <c r="G8853">
        <v>199</v>
      </c>
      <c r="H8853">
        <v>3.5</v>
      </c>
      <c r="I8853" t="s">
        <v>29837</v>
      </c>
      <c r="J8853">
        <v>4</v>
      </c>
      <c r="K8853" t="s">
        <v>29838</v>
      </c>
      <c r="L8853" t="s">
        <v>29839</v>
      </c>
    </row>
    <row r="8854" spans="1:24" x14ac:dyDescent="0.3">
      <c r="A8854" t="s">
        <v>29840</v>
      </c>
      <c r="B8854" t="s">
        <v>29841</v>
      </c>
      <c r="C8854" t="s">
        <v>14</v>
      </c>
      <c r="D8854">
        <v>39.9540571</v>
      </c>
      <c r="E8854">
        <v>-75.201032999999995</v>
      </c>
      <c r="F8854" t="s">
        <v>27886</v>
      </c>
      <c r="G8854">
        <v>199</v>
      </c>
      <c r="H8854">
        <v>3.5</v>
      </c>
      <c r="I8854" t="s">
        <v>29842</v>
      </c>
      <c r="J8854">
        <v>4</v>
      </c>
      <c r="K8854" t="s">
        <v>29843</v>
      </c>
      <c r="L8854" t="s">
        <v>29844</v>
      </c>
    </row>
    <row r="8855" spans="1:24" x14ac:dyDescent="0.3">
      <c r="A8855" t="s">
        <v>29840</v>
      </c>
      <c r="B8855" t="s">
        <v>29841</v>
      </c>
      <c r="C8855" t="s">
        <v>14</v>
      </c>
      <c r="D8855">
        <v>39.9540571</v>
      </c>
      <c r="E8855">
        <v>-75.201032999999995</v>
      </c>
      <c r="F8855" t="s">
        <v>27886</v>
      </c>
      <c r="G8855">
        <v>199</v>
      </c>
      <c r="H8855">
        <v>3.5</v>
      </c>
      <c r="I8855" t="s">
        <v>29845</v>
      </c>
      <c r="J8855">
        <v>1</v>
      </c>
      <c r="K8855" t="s">
        <v>29846</v>
      </c>
      <c r="L8855" t="s">
        <v>29847</v>
      </c>
    </row>
    <row r="8856" spans="1:24" x14ac:dyDescent="0.3">
      <c r="A8856" t="s">
        <v>29840</v>
      </c>
      <c r="B8856" t="s">
        <v>29841</v>
      </c>
      <c r="C8856" t="s">
        <v>14</v>
      </c>
      <c r="D8856">
        <v>39.9540571</v>
      </c>
      <c r="E8856">
        <v>-75.201032999999995</v>
      </c>
      <c r="F8856" t="s">
        <v>27886</v>
      </c>
      <c r="G8856">
        <v>199</v>
      </c>
      <c r="H8856">
        <v>3.5</v>
      </c>
      <c r="I8856" t="s">
        <v>29848</v>
      </c>
      <c r="J8856">
        <v>3</v>
      </c>
      <c r="K8856" t="s">
        <v>29849</v>
      </c>
      <c r="L8856" t="s">
        <v>513</v>
      </c>
    </row>
    <row r="8857" spans="1:24" x14ac:dyDescent="0.3">
      <c r="A8857" t="s">
        <v>29840</v>
      </c>
      <c r="B8857" t="s">
        <v>29841</v>
      </c>
      <c r="C8857" t="s">
        <v>14</v>
      </c>
      <c r="D8857">
        <v>39.9540571</v>
      </c>
      <c r="E8857">
        <v>-75.201032999999995</v>
      </c>
      <c r="F8857" t="s">
        <v>27886</v>
      </c>
      <c r="G8857">
        <v>199</v>
      </c>
      <c r="H8857">
        <v>3.5</v>
      </c>
      <c r="I8857" t="s">
        <v>29850</v>
      </c>
      <c r="J8857">
        <v>5</v>
      </c>
      <c r="K8857" t="s">
        <v>29851</v>
      </c>
      <c r="L8857" t="s">
        <v>29852</v>
      </c>
    </row>
    <row r="8858" spans="1:24" x14ac:dyDescent="0.3">
      <c r="A8858" t="s">
        <v>29840</v>
      </c>
      <c r="B8858" t="s">
        <v>29841</v>
      </c>
      <c r="C8858" t="s">
        <v>14</v>
      </c>
      <c r="D8858">
        <v>39.9540571</v>
      </c>
      <c r="E8858">
        <v>-75.201032999999995</v>
      </c>
      <c r="F8858" t="s">
        <v>27886</v>
      </c>
      <c r="G8858">
        <v>199</v>
      </c>
      <c r="H8858">
        <v>3.5</v>
      </c>
      <c r="I8858" t="s">
        <v>29853</v>
      </c>
      <c r="J8858">
        <v>4</v>
      </c>
      <c r="K8858" t="s">
        <v>29854</v>
      </c>
      <c r="L8858" t="s">
        <v>29855</v>
      </c>
    </row>
    <row r="8859" spans="1:24" x14ac:dyDescent="0.3">
      <c r="A8859" t="s">
        <v>29840</v>
      </c>
      <c r="B8859" t="s">
        <v>29841</v>
      </c>
      <c r="C8859" t="s">
        <v>14</v>
      </c>
      <c r="D8859">
        <v>39.9540571</v>
      </c>
      <c r="E8859">
        <v>-75.201032999999995</v>
      </c>
      <c r="F8859" t="s">
        <v>27886</v>
      </c>
      <c r="G8859">
        <v>199</v>
      </c>
      <c r="H8859">
        <v>3.5</v>
      </c>
      <c r="I8859" t="s">
        <v>29856</v>
      </c>
      <c r="J8859">
        <v>2</v>
      </c>
      <c r="K8859" t="s">
        <v>29857</v>
      </c>
      <c r="L8859" t="s">
        <v>29858</v>
      </c>
    </row>
    <row r="8860" spans="1:24" x14ac:dyDescent="0.3">
      <c r="A8860" t="s">
        <v>29840</v>
      </c>
      <c r="B8860" t="s">
        <v>29841</v>
      </c>
      <c r="C8860" t="s">
        <v>14</v>
      </c>
      <c r="D8860">
        <v>39.9540571</v>
      </c>
      <c r="E8860">
        <v>-75.201032999999995</v>
      </c>
      <c r="F8860" t="s">
        <v>27886</v>
      </c>
      <c r="G8860">
        <v>199</v>
      </c>
      <c r="H8860">
        <v>3.5</v>
      </c>
      <c r="I8860" t="s">
        <v>29859</v>
      </c>
      <c r="J8860">
        <v>4</v>
      </c>
      <c r="K8860" t="s">
        <v>29860</v>
      </c>
      <c r="L8860" t="e">
        <f>-nF3ET7RmAzBwZSNrj4xVA</f>
        <v>#NAME?</v>
      </c>
    </row>
    <row r="8861" spans="1:24" x14ac:dyDescent="0.3">
      <c r="A8861" t="s">
        <v>29840</v>
      </c>
      <c r="B8861" t="s">
        <v>29841</v>
      </c>
      <c r="C8861" t="s">
        <v>14</v>
      </c>
      <c r="D8861">
        <v>39.9540571</v>
      </c>
      <c r="E8861">
        <v>-75.201032999999995</v>
      </c>
      <c r="F8861" t="s">
        <v>27886</v>
      </c>
      <c r="G8861">
        <v>199</v>
      </c>
      <c r="H8861">
        <v>3.5</v>
      </c>
      <c r="I8861" t="s">
        <v>29861</v>
      </c>
      <c r="J8861">
        <v>4</v>
      </c>
      <c r="K8861" t="s">
        <v>29862</v>
      </c>
      <c r="L8861" t="s">
        <v>25990</v>
      </c>
    </row>
    <row r="8862" spans="1:24" x14ac:dyDescent="0.3">
      <c r="A8862" t="s">
        <v>29840</v>
      </c>
      <c r="B8862" t="s">
        <v>29841</v>
      </c>
      <c r="C8862" t="s">
        <v>14</v>
      </c>
      <c r="D8862">
        <v>39.9540571</v>
      </c>
      <c r="E8862">
        <v>-75.201032999999995</v>
      </c>
      <c r="F8862" t="s">
        <v>27886</v>
      </c>
      <c r="G8862">
        <v>199</v>
      </c>
      <c r="H8862">
        <v>3.5</v>
      </c>
      <c r="I8862" t="s">
        <v>29863</v>
      </c>
      <c r="J8862">
        <v>4</v>
      </c>
      <c r="K8862" t="s">
        <v>29864</v>
      </c>
      <c r="L8862" t="s">
        <v>29865</v>
      </c>
      <c r="M8862" t="s">
        <v>29866</v>
      </c>
      <c r="N8862" t="s">
        <v>29867</v>
      </c>
      <c r="O8862" t="s">
        <v>29868</v>
      </c>
      <c r="P8862" t="s">
        <v>29869</v>
      </c>
      <c r="Q8862" t="s">
        <v>29870</v>
      </c>
      <c r="R8862" t="s">
        <v>11852</v>
      </c>
    </row>
    <row r="8863" spans="1:24" x14ac:dyDescent="0.3">
      <c r="A8863" t="s">
        <v>29840</v>
      </c>
      <c r="B8863" t="s">
        <v>29841</v>
      </c>
      <c r="C8863" t="s">
        <v>14</v>
      </c>
      <c r="D8863">
        <v>39.9540571</v>
      </c>
      <c r="E8863">
        <v>-75.201032999999995</v>
      </c>
      <c r="F8863" t="s">
        <v>27886</v>
      </c>
      <c r="G8863">
        <v>199</v>
      </c>
      <c r="H8863">
        <v>3.5</v>
      </c>
      <c r="I8863" t="s">
        <v>29871</v>
      </c>
      <c r="J8863">
        <v>4</v>
      </c>
      <c r="K8863" t="s">
        <v>29872</v>
      </c>
      <c r="L8863" t="s">
        <v>29873</v>
      </c>
      <c r="M8863" t="s">
        <v>29874</v>
      </c>
      <c r="N8863" t="s">
        <v>29875</v>
      </c>
      <c r="O8863" t="s">
        <v>29876</v>
      </c>
      <c r="P8863" t="s">
        <v>29877</v>
      </c>
      <c r="Q8863" t="s">
        <v>29878</v>
      </c>
      <c r="R8863" t="s">
        <v>29879</v>
      </c>
      <c r="S8863" t="s">
        <v>29880</v>
      </c>
      <c r="T8863" t="s">
        <v>29881</v>
      </c>
      <c r="U8863" t="s">
        <v>29882</v>
      </c>
      <c r="V8863" t="s">
        <v>29883</v>
      </c>
      <c r="W8863" t="s">
        <v>29884</v>
      </c>
      <c r="X8863" t="e">
        <f>-QmEKJ_CzZnT9biZHddfZQ</f>
        <v>#NAME?</v>
      </c>
    </row>
    <row r="8864" spans="1:24" x14ac:dyDescent="0.3">
      <c r="A8864" t="s">
        <v>29885</v>
      </c>
      <c r="B8864" t="s">
        <v>29886</v>
      </c>
      <c r="C8864" t="s">
        <v>14</v>
      </c>
      <c r="D8864">
        <v>39.946595799999997</v>
      </c>
      <c r="E8864">
        <v>-75.1796066</v>
      </c>
      <c r="F8864" t="s">
        <v>29887</v>
      </c>
      <c r="G8864">
        <v>199</v>
      </c>
      <c r="H8864">
        <v>4</v>
      </c>
      <c r="I8864" t="s">
        <v>29888</v>
      </c>
      <c r="J8864">
        <v>3</v>
      </c>
      <c r="K8864" t="s">
        <v>29889</v>
      </c>
      <c r="L8864" t="s">
        <v>29890</v>
      </c>
    </row>
    <row r="8865" spans="1:12" x14ac:dyDescent="0.3">
      <c r="A8865" t="s">
        <v>29885</v>
      </c>
      <c r="B8865" t="s">
        <v>29886</v>
      </c>
      <c r="C8865" t="s">
        <v>14</v>
      </c>
      <c r="D8865">
        <v>39.946595799999997</v>
      </c>
      <c r="E8865">
        <v>-75.1796066</v>
      </c>
      <c r="F8865" t="s">
        <v>29887</v>
      </c>
      <c r="G8865">
        <v>199</v>
      </c>
      <c r="H8865">
        <v>4</v>
      </c>
      <c r="I8865" t="s">
        <v>29891</v>
      </c>
      <c r="J8865">
        <v>5</v>
      </c>
      <c r="L8865" t="s">
        <v>15509</v>
      </c>
    </row>
    <row r="8866" spans="1:12" x14ac:dyDescent="0.3">
      <c r="A8866" t="s">
        <v>29885</v>
      </c>
      <c r="B8866" t="s">
        <v>29886</v>
      </c>
      <c r="C8866" t="s">
        <v>14</v>
      </c>
      <c r="D8866">
        <v>39.946595799999997</v>
      </c>
      <c r="E8866">
        <v>-75.1796066</v>
      </c>
      <c r="F8866" t="s">
        <v>29887</v>
      </c>
      <c r="G8866">
        <v>199</v>
      </c>
      <c r="H8866">
        <v>4</v>
      </c>
      <c r="I8866" t="s">
        <v>29892</v>
      </c>
      <c r="J8866">
        <v>4</v>
      </c>
      <c r="K8866" t="s">
        <v>29893</v>
      </c>
      <c r="L8866" t="s">
        <v>4346</v>
      </c>
    </row>
    <row r="8867" spans="1:12" x14ac:dyDescent="0.3">
      <c r="A8867" t="s">
        <v>29885</v>
      </c>
      <c r="B8867" t="s">
        <v>29886</v>
      </c>
      <c r="C8867" t="s">
        <v>14</v>
      </c>
      <c r="D8867">
        <v>39.946595799999997</v>
      </c>
      <c r="E8867">
        <v>-75.1796066</v>
      </c>
      <c r="F8867" t="s">
        <v>29887</v>
      </c>
      <c r="G8867">
        <v>199</v>
      </c>
      <c r="H8867">
        <v>4</v>
      </c>
      <c r="I8867" t="s">
        <v>29894</v>
      </c>
      <c r="J8867">
        <v>4</v>
      </c>
      <c r="K8867" t="s">
        <v>29895</v>
      </c>
      <c r="L8867" t="s">
        <v>29896</v>
      </c>
    </row>
    <row r="8868" spans="1:12" x14ac:dyDescent="0.3">
      <c r="A8868" t="s">
        <v>29885</v>
      </c>
      <c r="B8868" t="s">
        <v>29886</v>
      </c>
      <c r="C8868" t="s">
        <v>14</v>
      </c>
      <c r="D8868">
        <v>39.946595799999997</v>
      </c>
      <c r="E8868">
        <v>-75.1796066</v>
      </c>
      <c r="F8868" t="s">
        <v>29887</v>
      </c>
      <c r="G8868">
        <v>199</v>
      </c>
      <c r="H8868">
        <v>4</v>
      </c>
      <c r="I8868" t="s">
        <v>29897</v>
      </c>
      <c r="J8868">
        <v>5</v>
      </c>
      <c r="K8868" t="s">
        <v>29898</v>
      </c>
      <c r="L8868" t="s">
        <v>29899</v>
      </c>
    </row>
    <row r="8869" spans="1:12" x14ac:dyDescent="0.3">
      <c r="A8869" t="s">
        <v>29885</v>
      </c>
      <c r="B8869" t="s">
        <v>29886</v>
      </c>
      <c r="C8869" t="s">
        <v>14</v>
      </c>
      <c r="D8869">
        <v>39.946595799999997</v>
      </c>
      <c r="E8869">
        <v>-75.1796066</v>
      </c>
      <c r="F8869" t="s">
        <v>29887</v>
      </c>
      <c r="G8869">
        <v>199</v>
      </c>
      <c r="H8869">
        <v>4</v>
      </c>
      <c r="I8869" t="s">
        <v>29900</v>
      </c>
      <c r="J8869">
        <v>3</v>
      </c>
      <c r="K8869" t="s">
        <v>29901</v>
      </c>
      <c r="L8869" t="s">
        <v>29852</v>
      </c>
    </row>
    <row r="8870" spans="1:12" x14ac:dyDescent="0.3">
      <c r="A8870" t="s">
        <v>29885</v>
      </c>
      <c r="B8870" t="s">
        <v>29886</v>
      </c>
      <c r="C8870" t="s">
        <v>14</v>
      </c>
      <c r="D8870">
        <v>39.946595799999997</v>
      </c>
      <c r="E8870">
        <v>-75.1796066</v>
      </c>
      <c r="F8870" t="s">
        <v>29887</v>
      </c>
      <c r="G8870">
        <v>199</v>
      </c>
      <c r="H8870">
        <v>4</v>
      </c>
      <c r="I8870" t="s">
        <v>29902</v>
      </c>
      <c r="J8870">
        <v>5</v>
      </c>
      <c r="K8870" t="s">
        <v>29903</v>
      </c>
      <c r="L8870" t="s">
        <v>29904</v>
      </c>
    </row>
    <row r="8871" spans="1:12" x14ac:dyDescent="0.3">
      <c r="A8871" t="s">
        <v>29885</v>
      </c>
      <c r="B8871" t="s">
        <v>29886</v>
      </c>
      <c r="C8871" t="s">
        <v>14</v>
      </c>
      <c r="D8871">
        <v>39.946595799999997</v>
      </c>
      <c r="E8871">
        <v>-75.1796066</v>
      </c>
      <c r="F8871" t="s">
        <v>29887</v>
      </c>
      <c r="G8871">
        <v>199</v>
      </c>
      <c r="H8871">
        <v>4</v>
      </c>
      <c r="I8871" t="s">
        <v>29905</v>
      </c>
      <c r="J8871">
        <v>5</v>
      </c>
      <c r="K8871" t="s">
        <v>29906</v>
      </c>
      <c r="L8871" t="s">
        <v>29907</v>
      </c>
    </row>
    <row r="8872" spans="1:12" x14ac:dyDescent="0.3">
      <c r="A8872" t="s">
        <v>29885</v>
      </c>
      <c r="B8872" t="s">
        <v>29886</v>
      </c>
      <c r="C8872" t="s">
        <v>14</v>
      </c>
      <c r="D8872">
        <v>39.946595799999997</v>
      </c>
      <c r="E8872">
        <v>-75.1796066</v>
      </c>
      <c r="F8872" t="s">
        <v>29887</v>
      </c>
      <c r="G8872">
        <v>199</v>
      </c>
      <c r="H8872">
        <v>4</v>
      </c>
      <c r="I8872" t="s">
        <v>29908</v>
      </c>
      <c r="J8872">
        <v>5</v>
      </c>
      <c r="K8872" t="s">
        <v>29909</v>
      </c>
      <c r="L8872" t="s">
        <v>29910</v>
      </c>
    </row>
    <row r="8873" spans="1:12" x14ac:dyDescent="0.3">
      <c r="A8873" t="s">
        <v>29885</v>
      </c>
      <c r="B8873" t="s">
        <v>29886</v>
      </c>
      <c r="C8873" t="s">
        <v>14</v>
      </c>
      <c r="D8873">
        <v>39.946595799999997</v>
      </c>
      <c r="E8873">
        <v>-75.1796066</v>
      </c>
      <c r="F8873" t="s">
        <v>29887</v>
      </c>
      <c r="G8873">
        <v>199</v>
      </c>
      <c r="H8873">
        <v>4</v>
      </c>
      <c r="I8873" t="s">
        <v>29911</v>
      </c>
      <c r="J8873">
        <v>4</v>
      </c>
      <c r="K8873" t="s">
        <v>29912</v>
      </c>
      <c r="L8873" t="s">
        <v>29913</v>
      </c>
    </row>
    <row r="8874" spans="1:12" x14ac:dyDescent="0.3">
      <c r="A8874" t="s">
        <v>29914</v>
      </c>
      <c r="B8874" t="s">
        <v>13955</v>
      </c>
      <c r="C8874" t="s">
        <v>14</v>
      </c>
      <c r="D8874">
        <v>39.948944400000002</v>
      </c>
      <c r="E8874">
        <v>-75.159044300000005</v>
      </c>
      <c r="F8874" t="s">
        <v>29915</v>
      </c>
      <c r="G8874">
        <v>198</v>
      </c>
      <c r="H8874">
        <v>3.5</v>
      </c>
      <c r="I8874" t="s">
        <v>29916</v>
      </c>
      <c r="J8874">
        <v>2</v>
      </c>
      <c r="K8874" t="s">
        <v>29917</v>
      </c>
      <c r="L8874" t="s">
        <v>21342</v>
      </c>
    </row>
    <row r="8875" spans="1:12" x14ac:dyDescent="0.3">
      <c r="A8875" t="s">
        <v>29914</v>
      </c>
      <c r="B8875" t="s">
        <v>13955</v>
      </c>
      <c r="C8875" t="s">
        <v>14</v>
      </c>
      <c r="D8875">
        <v>39.948944400000002</v>
      </c>
      <c r="E8875">
        <v>-75.159044300000005</v>
      </c>
      <c r="F8875" t="s">
        <v>29915</v>
      </c>
      <c r="G8875">
        <v>198</v>
      </c>
      <c r="H8875">
        <v>3.5</v>
      </c>
      <c r="I8875" t="s">
        <v>29918</v>
      </c>
      <c r="J8875">
        <v>5</v>
      </c>
      <c r="K8875" t="s">
        <v>29919</v>
      </c>
      <c r="L8875" t="s">
        <v>29920</v>
      </c>
    </row>
    <row r="8876" spans="1:12" x14ac:dyDescent="0.3">
      <c r="A8876" t="s">
        <v>29914</v>
      </c>
      <c r="B8876" t="s">
        <v>13955</v>
      </c>
      <c r="C8876" t="s">
        <v>14</v>
      </c>
      <c r="D8876">
        <v>39.948944400000002</v>
      </c>
      <c r="E8876">
        <v>-75.159044300000005</v>
      </c>
      <c r="F8876" t="s">
        <v>29915</v>
      </c>
      <c r="G8876">
        <v>198</v>
      </c>
      <c r="H8876">
        <v>3.5</v>
      </c>
      <c r="I8876" t="s">
        <v>29921</v>
      </c>
      <c r="J8876">
        <v>5</v>
      </c>
      <c r="L8876" t="s">
        <v>29922</v>
      </c>
    </row>
    <row r="8877" spans="1:12" x14ac:dyDescent="0.3">
      <c r="A8877" t="s">
        <v>29914</v>
      </c>
      <c r="B8877" t="s">
        <v>13955</v>
      </c>
      <c r="C8877" t="s">
        <v>14</v>
      </c>
      <c r="D8877">
        <v>39.948944400000002</v>
      </c>
      <c r="E8877">
        <v>-75.159044300000005</v>
      </c>
      <c r="F8877" t="s">
        <v>29915</v>
      </c>
      <c r="G8877">
        <v>198</v>
      </c>
      <c r="H8877">
        <v>3.5</v>
      </c>
      <c r="I8877" t="s">
        <v>29923</v>
      </c>
      <c r="J8877">
        <v>3</v>
      </c>
      <c r="K8877" t="s">
        <v>29924</v>
      </c>
      <c r="L8877" t="s">
        <v>29925</v>
      </c>
    </row>
    <row r="8878" spans="1:12" x14ac:dyDescent="0.3">
      <c r="A8878" t="s">
        <v>29914</v>
      </c>
      <c r="B8878" t="s">
        <v>13955</v>
      </c>
      <c r="C8878" t="s">
        <v>14</v>
      </c>
      <c r="D8878">
        <v>39.948944400000002</v>
      </c>
      <c r="E8878">
        <v>-75.159044300000005</v>
      </c>
      <c r="F8878" t="s">
        <v>29915</v>
      </c>
      <c r="G8878">
        <v>198</v>
      </c>
      <c r="H8878">
        <v>3.5</v>
      </c>
      <c r="I8878" t="s">
        <v>29926</v>
      </c>
      <c r="J8878">
        <v>2</v>
      </c>
      <c r="K8878" t="s">
        <v>29927</v>
      </c>
      <c r="L8878" t="s">
        <v>29928</v>
      </c>
    </row>
    <row r="8879" spans="1:12" x14ac:dyDescent="0.3">
      <c r="A8879" t="s">
        <v>29914</v>
      </c>
      <c r="B8879" t="s">
        <v>13955</v>
      </c>
      <c r="C8879" t="s">
        <v>14</v>
      </c>
      <c r="D8879">
        <v>39.948944400000002</v>
      </c>
      <c r="E8879">
        <v>-75.159044300000005</v>
      </c>
      <c r="F8879" t="s">
        <v>29915</v>
      </c>
      <c r="G8879">
        <v>198</v>
      </c>
      <c r="H8879">
        <v>3.5</v>
      </c>
      <c r="I8879" t="s">
        <v>29929</v>
      </c>
      <c r="J8879">
        <v>5</v>
      </c>
      <c r="K8879" t="s">
        <v>29930</v>
      </c>
      <c r="L8879" t="s">
        <v>29931</v>
      </c>
    </row>
    <row r="8880" spans="1:12" x14ac:dyDescent="0.3">
      <c r="A8880" t="s">
        <v>29914</v>
      </c>
      <c r="B8880" t="s">
        <v>13955</v>
      </c>
      <c r="C8880" t="s">
        <v>14</v>
      </c>
      <c r="D8880">
        <v>39.948944400000002</v>
      </c>
      <c r="E8880">
        <v>-75.159044300000005</v>
      </c>
      <c r="F8880" t="s">
        <v>29915</v>
      </c>
      <c r="G8880">
        <v>198</v>
      </c>
      <c r="H8880">
        <v>3.5</v>
      </c>
      <c r="I8880" t="s">
        <v>29932</v>
      </c>
      <c r="J8880">
        <v>5</v>
      </c>
      <c r="K8880" t="s">
        <v>29933</v>
      </c>
      <c r="L8880" t="e">
        <f>-5-cfDx_HKEOyYQTdKELgQ</f>
        <v>#NAME?</v>
      </c>
    </row>
    <row r="8881" spans="1:12" x14ac:dyDescent="0.3">
      <c r="A8881" t="s">
        <v>29914</v>
      </c>
      <c r="B8881" t="s">
        <v>13955</v>
      </c>
      <c r="C8881" t="s">
        <v>14</v>
      </c>
      <c r="D8881">
        <v>39.948944400000002</v>
      </c>
      <c r="E8881">
        <v>-75.159044300000005</v>
      </c>
      <c r="F8881" t="s">
        <v>29915</v>
      </c>
      <c r="G8881">
        <v>198</v>
      </c>
      <c r="H8881">
        <v>3.5</v>
      </c>
      <c r="I8881" t="s">
        <v>29934</v>
      </c>
      <c r="J8881">
        <v>5</v>
      </c>
      <c r="L8881" t="s">
        <v>29935</v>
      </c>
    </row>
    <row r="8882" spans="1:12" x14ac:dyDescent="0.3">
      <c r="A8882" t="s">
        <v>29914</v>
      </c>
      <c r="B8882" t="s">
        <v>13955</v>
      </c>
      <c r="C8882" t="s">
        <v>14</v>
      </c>
      <c r="D8882">
        <v>39.948944400000002</v>
      </c>
      <c r="E8882">
        <v>-75.159044300000005</v>
      </c>
      <c r="F8882" t="s">
        <v>29915</v>
      </c>
      <c r="G8882">
        <v>198</v>
      </c>
      <c r="H8882">
        <v>3.5</v>
      </c>
      <c r="I8882" t="s">
        <v>29936</v>
      </c>
      <c r="J8882">
        <v>4</v>
      </c>
      <c r="L8882" t="s">
        <v>29937</v>
      </c>
    </row>
    <row r="8883" spans="1:12" x14ac:dyDescent="0.3">
      <c r="A8883" t="s">
        <v>29914</v>
      </c>
      <c r="B8883" t="s">
        <v>13955</v>
      </c>
      <c r="C8883" t="s">
        <v>14</v>
      </c>
      <c r="D8883">
        <v>39.948944400000002</v>
      </c>
      <c r="E8883">
        <v>-75.159044300000005</v>
      </c>
      <c r="F8883" t="s">
        <v>29915</v>
      </c>
      <c r="G8883">
        <v>198</v>
      </c>
      <c r="H8883">
        <v>3.5</v>
      </c>
      <c r="I8883" t="s">
        <v>29938</v>
      </c>
      <c r="J8883">
        <v>5</v>
      </c>
      <c r="K8883" t="s">
        <v>29939</v>
      </c>
      <c r="L8883" t="s">
        <v>29940</v>
      </c>
    </row>
    <row r="8884" spans="1:12" x14ac:dyDescent="0.3">
      <c r="A8884" t="s">
        <v>29941</v>
      </c>
      <c r="B8884" t="s">
        <v>29942</v>
      </c>
      <c r="C8884" t="s">
        <v>14</v>
      </c>
      <c r="D8884">
        <v>39.956135000000003</v>
      </c>
      <c r="E8884">
        <v>-75.175567200000003</v>
      </c>
      <c r="F8884" t="s">
        <v>29943</v>
      </c>
      <c r="G8884">
        <v>198</v>
      </c>
      <c r="H8884">
        <v>4</v>
      </c>
      <c r="I8884" t="s">
        <v>29944</v>
      </c>
      <c r="J8884">
        <v>5</v>
      </c>
      <c r="K8884" t="s">
        <v>29945</v>
      </c>
      <c r="L8884" t="s">
        <v>29946</v>
      </c>
    </row>
    <row r="8885" spans="1:12" x14ac:dyDescent="0.3">
      <c r="A8885" t="s">
        <v>29941</v>
      </c>
      <c r="B8885" t="s">
        <v>29942</v>
      </c>
      <c r="C8885" t="s">
        <v>14</v>
      </c>
      <c r="D8885">
        <v>39.956135000000003</v>
      </c>
      <c r="E8885">
        <v>-75.175567200000003</v>
      </c>
      <c r="F8885" t="s">
        <v>29943</v>
      </c>
      <c r="G8885">
        <v>198</v>
      </c>
      <c r="H8885">
        <v>4</v>
      </c>
      <c r="I8885" t="s">
        <v>29947</v>
      </c>
      <c r="J8885">
        <v>4</v>
      </c>
      <c r="K8885" t="s">
        <v>29948</v>
      </c>
      <c r="L8885" t="s">
        <v>29949</v>
      </c>
    </row>
    <row r="8886" spans="1:12" x14ac:dyDescent="0.3">
      <c r="A8886" t="s">
        <v>29941</v>
      </c>
      <c r="B8886" t="s">
        <v>29942</v>
      </c>
      <c r="C8886" t="s">
        <v>14</v>
      </c>
      <c r="D8886">
        <v>39.956135000000003</v>
      </c>
      <c r="E8886">
        <v>-75.175567200000003</v>
      </c>
      <c r="F8886" t="s">
        <v>29943</v>
      </c>
      <c r="G8886">
        <v>198</v>
      </c>
      <c r="H8886">
        <v>4</v>
      </c>
      <c r="I8886" t="s">
        <v>29950</v>
      </c>
      <c r="J8886">
        <v>4</v>
      </c>
      <c r="K8886" t="s">
        <v>29951</v>
      </c>
      <c r="L8886" t="s">
        <v>746</v>
      </c>
    </row>
    <row r="8887" spans="1:12" x14ac:dyDescent="0.3">
      <c r="A8887" t="s">
        <v>29941</v>
      </c>
      <c r="B8887" t="s">
        <v>29942</v>
      </c>
      <c r="C8887" t="s">
        <v>14</v>
      </c>
      <c r="D8887">
        <v>39.956135000000003</v>
      </c>
      <c r="E8887">
        <v>-75.175567200000003</v>
      </c>
      <c r="F8887" t="s">
        <v>29943</v>
      </c>
      <c r="G8887">
        <v>198</v>
      </c>
      <c r="H8887">
        <v>4</v>
      </c>
      <c r="I8887" t="s">
        <v>29952</v>
      </c>
      <c r="J8887">
        <v>5</v>
      </c>
      <c r="K8887" t="s">
        <v>29953</v>
      </c>
      <c r="L8887" t="s">
        <v>29954</v>
      </c>
    </row>
    <row r="8888" spans="1:12" x14ac:dyDescent="0.3">
      <c r="A8888" t="s">
        <v>29941</v>
      </c>
      <c r="B8888" t="s">
        <v>29942</v>
      </c>
      <c r="C8888" t="s">
        <v>14</v>
      </c>
      <c r="D8888">
        <v>39.956135000000003</v>
      </c>
      <c r="E8888">
        <v>-75.175567200000003</v>
      </c>
      <c r="F8888" t="s">
        <v>29943</v>
      </c>
      <c r="G8888">
        <v>198</v>
      </c>
      <c r="H8888">
        <v>4</v>
      </c>
      <c r="I8888" t="s">
        <v>29955</v>
      </c>
      <c r="J8888">
        <v>4</v>
      </c>
      <c r="K8888" t="s">
        <v>29956</v>
      </c>
      <c r="L8888" t="s">
        <v>29957</v>
      </c>
    </row>
    <row r="8889" spans="1:12" x14ac:dyDescent="0.3">
      <c r="A8889" t="s">
        <v>29941</v>
      </c>
      <c r="B8889" t="s">
        <v>29942</v>
      </c>
      <c r="C8889" t="s">
        <v>14</v>
      </c>
      <c r="D8889">
        <v>39.956135000000003</v>
      </c>
      <c r="E8889">
        <v>-75.175567200000003</v>
      </c>
      <c r="F8889" t="s">
        <v>29943</v>
      </c>
      <c r="G8889">
        <v>198</v>
      </c>
      <c r="H8889">
        <v>4</v>
      </c>
      <c r="I8889" t="s">
        <v>29958</v>
      </c>
      <c r="J8889">
        <v>4</v>
      </c>
      <c r="K8889" t="s">
        <v>29959</v>
      </c>
      <c r="L8889" t="s">
        <v>15473</v>
      </c>
    </row>
    <row r="8890" spans="1:12" x14ac:dyDescent="0.3">
      <c r="A8890" t="s">
        <v>29941</v>
      </c>
      <c r="B8890" t="s">
        <v>29942</v>
      </c>
      <c r="C8890" t="s">
        <v>14</v>
      </c>
      <c r="D8890">
        <v>39.956135000000003</v>
      </c>
      <c r="E8890">
        <v>-75.175567200000003</v>
      </c>
      <c r="F8890" t="s">
        <v>29943</v>
      </c>
      <c r="G8890">
        <v>198</v>
      </c>
      <c r="H8890">
        <v>4</v>
      </c>
      <c r="I8890" t="s">
        <v>29960</v>
      </c>
      <c r="J8890">
        <v>5</v>
      </c>
      <c r="L8890" t="s">
        <v>29961</v>
      </c>
    </row>
    <row r="8891" spans="1:12" x14ac:dyDescent="0.3">
      <c r="A8891" t="s">
        <v>29941</v>
      </c>
      <c r="B8891" t="s">
        <v>29942</v>
      </c>
      <c r="C8891" t="s">
        <v>14</v>
      </c>
      <c r="D8891">
        <v>39.956135000000003</v>
      </c>
      <c r="E8891">
        <v>-75.175567200000003</v>
      </c>
      <c r="F8891" t="s">
        <v>29943</v>
      </c>
      <c r="G8891">
        <v>198</v>
      </c>
      <c r="H8891">
        <v>4</v>
      </c>
      <c r="I8891" t="s">
        <v>29962</v>
      </c>
      <c r="J8891">
        <v>5</v>
      </c>
      <c r="K8891" t="s">
        <v>29963</v>
      </c>
      <c r="L8891" t="s">
        <v>11766</v>
      </c>
    </row>
    <row r="8892" spans="1:12" x14ac:dyDescent="0.3">
      <c r="A8892" t="s">
        <v>29941</v>
      </c>
      <c r="B8892" t="s">
        <v>29942</v>
      </c>
      <c r="C8892" t="s">
        <v>14</v>
      </c>
      <c r="D8892">
        <v>39.956135000000003</v>
      </c>
      <c r="E8892">
        <v>-75.175567200000003</v>
      </c>
      <c r="F8892" t="s">
        <v>29943</v>
      </c>
      <c r="G8892">
        <v>198</v>
      </c>
      <c r="H8892">
        <v>4</v>
      </c>
      <c r="I8892" t="s">
        <v>29964</v>
      </c>
      <c r="J8892">
        <v>3</v>
      </c>
      <c r="K8892" t="s">
        <v>29965</v>
      </c>
      <c r="L8892" t="s">
        <v>763</v>
      </c>
    </row>
    <row r="8893" spans="1:12" x14ac:dyDescent="0.3">
      <c r="A8893" t="s">
        <v>29941</v>
      </c>
      <c r="B8893" t="s">
        <v>29942</v>
      </c>
      <c r="C8893" t="s">
        <v>14</v>
      </c>
      <c r="D8893">
        <v>39.956135000000003</v>
      </c>
      <c r="E8893">
        <v>-75.175567200000003</v>
      </c>
      <c r="F8893" t="s">
        <v>29943</v>
      </c>
      <c r="G8893">
        <v>198</v>
      </c>
      <c r="H8893">
        <v>4</v>
      </c>
      <c r="I8893" t="s">
        <v>29966</v>
      </c>
      <c r="J8893">
        <v>1</v>
      </c>
      <c r="K8893" t="s">
        <v>29967</v>
      </c>
      <c r="L8893" t="s">
        <v>29968</v>
      </c>
    </row>
    <row r="8894" spans="1:12" x14ac:dyDescent="0.3">
      <c r="A8894" t="s">
        <v>29969</v>
      </c>
      <c r="B8894" t="s">
        <v>29970</v>
      </c>
      <c r="C8894" t="s">
        <v>14</v>
      </c>
      <c r="D8894">
        <v>39.940612719900003</v>
      </c>
      <c r="E8894">
        <v>-75.147572010800005</v>
      </c>
      <c r="F8894" t="s">
        <v>29971</v>
      </c>
      <c r="G8894">
        <v>198</v>
      </c>
      <c r="H8894">
        <v>3.5</v>
      </c>
      <c r="I8894" t="s">
        <v>29972</v>
      </c>
      <c r="J8894">
        <v>4</v>
      </c>
      <c r="K8894" t="s">
        <v>29973</v>
      </c>
      <c r="L8894" t="s">
        <v>29974</v>
      </c>
    </row>
    <row r="8895" spans="1:12" x14ac:dyDescent="0.3">
      <c r="A8895" t="s">
        <v>29969</v>
      </c>
      <c r="B8895" t="s">
        <v>29970</v>
      </c>
      <c r="C8895" t="s">
        <v>14</v>
      </c>
      <c r="D8895">
        <v>39.940612719900003</v>
      </c>
      <c r="E8895">
        <v>-75.147572010800005</v>
      </c>
      <c r="F8895" t="s">
        <v>29971</v>
      </c>
      <c r="G8895">
        <v>198</v>
      </c>
      <c r="H8895">
        <v>3.5</v>
      </c>
      <c r="I8895" t="s">
        <v>29975</v>
      </c>
      <c r="J8895">
        <v>5</v>
      </c>
      <c r="K8895" t="s">
        <v>29976</v>
      </c>
      <c r="L8895" t="s">
        <v>29977</v>
      </c>
    </row>
    <row r="8896" spans="1:12" x14ac:dyDescent="0.3">
      <c r="A8896" t="s">
        <v>29969</v>
      </c>
      <c r="B8896" t="s">
        <v>29970</v>
      </c>
      <c r="C8896" t="s">
        <v>14</v>
      </c>
      <c r="D8896">
        <v>39.940612719900003</v>
      </c>
      <c r="E8896">
        <v>-75.147572010800005</v>
      </c>
      <c r="F8896" t="s">
        <v>29971</v>
      </c>
      <c r="G8896">
        <v>198</v>
      </c>
      <c r="H8896">
        <v>3.5</v>
      </c>
      <c r="I8896" t="s">
        <v>29978</v>
      </c>
      <c r="J8896">
        <v>4</v>
      </c>
      <c r="L8896" t="s">
        <v>8946</v>
      </c>
    </row>
    <row r="8897" spans="1:12" x14ac:dyDescent="0.3">
      <c r="A8897" t="s">
        <v>29969</v>
      </c>
      <c r="B8897" t="s">
        <v>29970</v>
      </c>
      <c r="C8897" t="s">
        <v>14</v>
      </c>
      <c r="D8897">
        <v>39.940612719900003</v>
      </c>
      <c r="E8897">
        <v>-75.147572010800005</v>
      </c>
      <c r="F8897" t="s">
        <v>29971</v>
      </c>
      <c r="G8897">
        <v>198</v>
      </c>
      <c r="H8897">
        <v>3.5</v>
      </c>
      <c r="I8897" t="s">
        <v>29979</v>
      </c>
      <c r="J8897">
        <v>4</v>
      </c>
      <c r="L8897" t="s">
        <v>29980</v>
      </c>
    </row>
    <row r="8898" spans="1:12" x14ac:dyDescent="0.3">
      <c r="A8898" t="s">
        <v>29969</v>
      </c>
      <c r="B8898" t="s">
        <v>29970</v>
      </c>
      <c r="C8898" t="s">
        <v>14</v>
      </c>
      <c r="D8898">
        <v>39.940612719900003</v>
      </c>
      <c r="E8898">
        <v>-75.147572010800005</v>
      </c>
      <c r="F8898" t="s">
        <v>29971</v>
      </c>
      <c r="G8898">
        <v>198</v>
      </c>
      <c r="H8898">
        <v>3.5</v>
      </c>
      <c r="I8898" t="s">
        <v>29981</v>
      </c>
      <c r="J8898">
        <v>5</v>
      </c>
      <c r="K8898" t="s">
        <v>29982</v>
      </c>
      <c r="L8898" t="s">
        <v>29983</v>
      </c>
    </row>
    <row r="8899" spans="1:12" x14ac:dyDescent="0.3">
      <c r="A8899" t="s">
        <v>29969</v>
      </c>
      <c r="B8899" t="s">
        <v>29970</v>
      </c>
      <c r="C8899" t="s">
        <v>14</v>
      </c>
      <c r="D8899">
        <v>39.940612719900003</v>
      </c>
      <c r="E8899">
        <v>-75.147572010800005</v>
      </c>
      <c r="F8899" t="s">
        <v>29971</v>
      </c>
      <c r="G8899">
        <v>198</v>
      </c>
      <c r="H8899">
        <v>3.5</v>
      </c>
      <c r="I8899" t="s">
        <v>29984</v>
      </c>
      <c r="J8899">
        <v>5</v>
      </c>
      <c r="K8899" t="s">
        <v>29985</v>
      </c>
      <c r="L8899" t="s">
        <v>1967</v>
      </c>
    </row>
    <row r="8900" spans="1:12" x14ac:dyDescent="0.3">
      <c r="A8900" t="s">
        <v>29969</v>
      </c>
      <c r="B8900" t="s">
        <v>29970</v>
      </c>
      <c r="C8900" t="s">
        <v>14</v>
      </c>
      <c r="D8900">
        <v>39.940612719900003</v>
      </c>
      <c r="E8900">
        <v>-75.147572010800005</v>
      </c>
      <c r="F8900" t="s">
        <v>29971</v>
      </c>
      <c r="G8900">
        <v>198</v>
      </c>
      <c r="H8900">
        <v>3.5</v>
      </c>
      <c r="I8900" t="s">
        <v>29986</v>
      </c>
      <c r="J8900">
        <v>2</v>
      </c>
      <c r="K8900" t="s">
        <v>29987</v>
      </c>
      <c r="L8900" t="s">
        <v>29988</v>
      </c>
    </row>
    <row r="8901" spans="1:12" x14ac:dyDescent="0.3">
      <c r="A8901" t="s">
        <v>29969</v>
      </c>
      <c r="B8901" t="s">
        <v>29970</v>
      </c>
      <c r="C8901" t="s">
        <v>14</v>
      </c>
      <c r="D8901">
        <v>39.940612719900003</v>
      </c>
      <c r="E8901">
        <v>-75.147572010800005</v>
      </c>
      <c r="F8901" t="s">
        <v>29971</v>
      </c>
      <c r="G8901">
        <v>198</v>
      </c>
      <c r="H8901">
        <v>3.5</v>
      </c>
      <c r="I8901" t="s">
        <v>29989</v>
      </c>
      <c r="J8901">
        <v>5</v>
      </c>
      <c r="K8901" t="s">
        <v>29990</v>
      </c>
      <c r="L8901" t="s">
        <v>29991</v>
      </c>
    </row>
    <row r="8902" spans="1:12" x14ac:dyDescent="0.3">
      <c r="A8902" t="s">
        <v>29969</v>
      </c>
      <c r="B8902" t="s">
        <v>29970</v>
      </c>
      <c r="C8902" t="s">
        <v>14</v>
      </c>
      <c r="D8902">
        <v>39.940612719900003</v>
      </c>
      <c r="E8902">
        <v>-75.147572010800005</v>
      </c>
      <c r="F8902" t="s">
        <v>29971</v>
      </c>
      <c r="G8902">
        <v>198</v>
      </c>
      <c r="H8902">
        <v>3.5</v>
      </c>
      <c r="I8902" t="s">
        <v>29992</v>
      </c>
      <c r="J8902">
        <v>3</v>
      </c>
      <c r="K8902" t="s">
        <v>29993</v>
      </c>
      <c r="L8902" t="s">
        <v>11755</v>
      </c>
    </row>
    <row r="8903" spans="1:12" x14ac:dyDescent="0.3">
      <c r="A8903" t="s">
        <v>29969</v>
      </c>
      <c r="B8903" t="s">
        <v>29970</v>
      </c>
      <c r="C8903" t="s">
        <v>14</v>
      </c>
      <c r="D8903">
        <v>39.940612719900003</v>
      </c>
      <c r="E8903">
        <v>-75.147572010800005</v>
      </c>
      <c r="F8903" t="s">
        <v>29971</v>
      </c>
      <c r="G8903">
        <v>198</v>
      </c>
      <c r="H8903">
        <v>3.5</v>
      </c>
      <c r="I8903" t="s">
        <v>29994</v>
      </c>
      <c r="J8903">
        <v>4</v>
      </c>
      <c r="K8903" t="s">
        <v>29995</v>
      </c>
      <c r="L8903" t="s">
        <v>29996</v>
      </c>
    </row>
    <row r="8904" spans="1:12" x14ac:dyDescent="0.3">
      <c r="A8904" t="s">
        <v>29997</v>
      </c>
      <c r="B8904" t="s">
        <v>29998</v>
      </c>
      <c r="C8904" t="s">
        <v>14</v>
      </c>
      <c r="D8904">
        <v>39.955365</v>
      </c>
      <c r="E8904">
        <v>-75.156627</v>
      </c>
      <c r="F8904" t="s">
        <v>29999</v>
      </c>
      <c r="G8904">
        <v>198</v>
      </c>
      <c r="H8904">
        <v>3.5</v>
      </c>
      <c r="I8904" t="s">
        <v>30000</v>
      </c>
      <c r="J8904">
        <v>3</v>
      </c>
      <c r="K8904" t="s">
        <v>30001</v>
      </c>
      <c r="L8904" t="s">
        <v>1842</v>
      </c>
    </row>
    <row r="8905" spans="1:12" x14ac:dyDescent="0.3">
      <c r="A8905" t="s">
        <v>29997</v>
      </c>
      <c r="B8905" t="s">
        <v>29998</v>
      </c>
      <c r="C8905" t="s">
        <v>14</v>
      </c>
      <c r="D8905">
        <v>39.955365</v>
      </c>
      <c r="E8905">
        <v>-75.156627</v>
      </c>
      <c r="F8905" t="s">
        <v>29999</v>
      </c>
      <c r="G8905">
        <v>198</v>
      </c>
      <c r="H8905">
        <v>3.5</v>
      </c>
      <c r="I8905" t="s">
        <v>30002</v>
      </c>
      <c r="J8905">
        <v>2</v>
      </c>
      <c r="K8905" t="s">
        <v>30003</v>
      </c>
      <c r="L8905" t="s">
        <v>30004</v>
      </c>
    </row>
    <row r="8906" spans="1:12" x14ac:dyDescent="0.3">
      <c r="A8906" t="s">
        <v>29997</v>
      </c>
      <c r="B8906" t="s">
        <v>29998</v>
      </c>
      <c r="C8906" t="s">
        <v>14</v>
      </c>
      <c r="D8906">
        <v>39.955365</v>
      </c>
      <c r="E8906">
        <v>-75.156627</v>
      </c>
      <c r="F8906" t="s">
        <v>29999</v>
      </c>
      <c r="G8906">
        <v>198</v>
      </c>
      <c r="H8906">
        <v>3.5</v>
      </c>
      <c r="I8906" t="s">
        <v>30005</v>
      </c>
      <c r="J8906">
        <v>3</v>
      </c>
      <c r="K8906" t="s">
        <v>30006</v>
      </c>
      <c r="L8906" t="s">
        <v>30007</v>
      </c>
    </row>
    <row r="8907" spans="1:12" x14ac:dyDescent="0.3">
      <c r="A8907" t="s">
        <v>29997</v>
      </c>
      <c r="B8907" t="s">
        <v>29998</v>
      </c>
      <c r="C8907" t="s">
        <v>14</v>
      </c>
      <c r="D8907">
        <v>39.955365</v>
      </c>
      <c r="E8907">
        <v>-75.156627</v>
      </c>
      <c r="F8907" t="s">
        <v>29999</v>
      </c>
      <c r="G8907">
        <v>198</v>
      </c>
      <c r="H8907">
        <v>3.5</v>
      </c>
      <c r="I8907" t="s">
        <v>30008</v>
      </c>
      <c r="J8907">
        <v>4</v>
      </c>
      <c r="L8907" t="s">
        <v>1221</v>
      </c>
    </row>
    <row r="8908" spans="1:12" x14ac:dyDescent="0.3">
      <c r="A8908" t="s">
        <v>29997</v>
      </c>
      <c r="B8908" t="s">
        <v>29998</v>
      </c>
      <c r="C8908" t="s">
        <v>14</v>
      </c>
      <c r="D8908">
        <v>39.955365</v>
      </c>
      <c r="E8908">
        <v>-75.156627</v>
      </c>
      <c r="F8908" t="s">
        <v>29999</v>
      </c>
      <c r="G8908">
        <v>198</v>
      </c>
      <c r="H8908">
        <v>3.5</v>
      </c>
      <c r="I8908" t="s">
        <v>30009</v>
      </c>
      <c r="J8908">
        <v>5</v>
      </c>
      <c r="K8908" t="s">
        <v>30010</v>
      </c>
      <c r="L8908" t="s">
        <v>2050</v>
      </c>
    </row>
    <row r="8909" spans="1:12" x14ac:dyDescent="0.3">
      <c r="A8909" t="s">
        <v>29997</v>
      </c>
      <c r="B8909" t="s">
        <v>29998</v>
      </c>
      <c r="C8909" t="s">
        <v>14</v>
      </c>
      <c r="D8909">
        <v>39.955365</v>
      </c>
      <c r="E8909">
        <v>-75.156627</v>
      </c>
      <c r="F8909" t="s">
        <v>29999</v>
      </c>
      <c r="G8909">
        <v>198</v>
      </c>
      <c r="H8909">
        <v>3.5</v>
      </c>
      <c r="I8909" t="s">
        <v>30011</v>
      </c>
      <c r="J8909">
        <v>4</v>
      </c>
      <c r="K8909" t="s">
        <v>30012</v>
      </c>
      <c r="L8909" t="s">
        <v>30013</v>
      </c>
    </row>
    <row r="8910" spans="1:12" x14ac:dyDescent="0.3">
      <c r="A8910" t="s">
        <v>29997</v>
      </c>
      <c r="B8910" t="s">
        <v>29998</v>
      </c>
      <c r="C8910" t="s">
        <v>14</v>
      </c>
      <c r="D8910">
        <v>39.955365</v>
      </c>
      <c r="E8910">
        <v>-75.156627</v>
      </c>
      <c r="F8910" t="s">
        <v>29999</v>
      </c>
      <c r="G8910">
        <v>198</v>
      </c>
      <c r="H8910">
        <v>3.5</v>
      </c>
      <c r="I8910" t="s">
        <v>30014</v>
      </c>
      <c r="J8910">
        <v>4</v>
      </c>
      <c r="L8910" t="s">
        <v>30015</v>
      </c>
    </row>
    <row r="8911" spans="1:12" x14ac:dyDescent="0.3">
      <c r="A8911" t="s">
        <v>29997</v>
      </c>
      <c r="B8911" t="s">
        <v>29998</v>
      </c>
      <c r="C8911" t="s">
        <v>14</v>
      </c>
      <c r="D8911">
        <v>39.955365</v>
      </c>
      <c r="E8911">
        <v>-75.156627</v>
      </c>
      <c r="F8911" t="s">
        <v>29999</v>
      </c>
      <c r="G8911">
        <v>198</v>
      </c>
      <c r="H8911">
        <v>3.5</v>
      </c>
      <c r="I8911" t="s">
        <v>30016</v>
      </c>
      <c r="J8911">
        <v>5</v>
      </c>
      <c r="L8911" t="s">
        <v>30017</v>
      </c>
    </row>
    <row r="8912" spans="1:12" x14ac:dyDescent="0.3">
      <c r="A8912" t="s">
        <v>29997</v>
      </c>
      <c r="B8912" t="s">
        <v>29998</v>
      </c>
      <c r="C8912" t="s">
        <v>14</v>
      </c>
      <c r="D8912">
        <v>39.955365</v>
      </c>
      <c r="E8912">
        <v>-75.156627</v>
      </c>
      <c r="F8912" t="s">
        <v>29999</v>
      </c>
      <c r="G8912">
        <v>198</v>
      </c>
      <c r="H8912">
        <v>3.5</v>
      </c>
      <c r="I8912" t="s">
        <v>30018</v>
      </c>
      <c r="J8912">
        <v>4</v>
      </c>
      <c r="K8912" t="s">
        <v>30019</v>
      </c>
      <c r="L8912" t="s">
        <v>30020</v>
      </c>
    </row>
    <row r="8913" spans="1:15" x14ac:dyDescent="0.3">
      <c r="A8913" t="s">
        <v>29997</v>
      </c>
      <c r="B8913" t="s">
        <v>29998</v>
      </c>
      <c r="C8913" t="s">
        <v>14</v>
      </c>
      <c r="D8913">
        <v>39.955365</v>
      </c>
      <c r="E8913">
        <v>-75.156627</v>
      </c>
      <c r="F8913" t="s">
        <v>29999</v>
      </c>
      <c r="G8913">
        <v>198</v>
      </c>
      <c r="H8913">
        <v>3.5</v>
      </c>
      <c r="I8913" t="s">
        <v>30021</v>
      </c>
      <c r="J8913">
        <v>1</v>
      </c>
      <c r="K8913" t="s">
        <v>30022</v>
      </c>
      <c r="L8913" t="s">
        <v>30023</v>
      </c>
    </row>
    <row r="8914" spans="1:15" x14ac:dyDescent="0.3">
      <c r="A8914" t="s">
        <v>30024</v>
      </c>
      <c r="B8914" t="s">
        <v>30025</v>
      </c>
      <c r="C8914" t="s">
        <v>14</v>
      </c>
      <c r="D8914">
        <v>39.955531000000001</v>
      </c>
      <c r="E8914">
        <v>-75.170951000000002</v>
      </c>
      <c r="F8914" t="s">
        <v>30026</v>
      </c>
      <c r="G8914">
        <v>198</v>
      </c>
      <c r="H8914">
        <v>3.5</v>
      </c>
      <c r="I8914" t="s">
        <v>30027</v>
      </c>
      <c r="J8914">
        <v>5</v>
      </c>
      <c r="K8914" t="s">
        <v>30028</v>
      </c>
      <c r="L8914" t="s">
        <v>30029</v>
      </c>
    </row>
    <row r="8915" spans="1:15" x14ac:dyDescent="0.3">
      <c r="A8915" t="s">
        <v>30024</v>
      </c>
      <c r="B8915" t="s">
        <v>30025</v>
      </c>
      <c r="C8915" t="s">
        <v>14</v>
      </c>
      <c r="D8915">
        <v>39.955531000000001</v>
      </c>
      <c r="E8915">
        <v>-75.170951000000002</v>
      </c>
      <c r="F8915" t="s">
        <v>30026</v>
      </c>
      <c r="G8915">
        <v>198</v>
      </c>
      <c r="H8915">
        <v>3.5</v>
      </c>
      <c r="I8915" t="s">
        <v>30030</v>
      </c>
      <c r="J8915">
        <v>5</v>
      </c>
      <c r="K8915" t="s">
        <v>30031</v>
      </c>
      <c r="L8915" t="s">
        <v>30032</v>
      </c>
    </row>
    <row r="8916" spans="1:15" x14ac:dyDescent="0.3">
      <c r="A8916" t="s">
        <v>30024</v>
      </c>
      <c r="B8916" t="s">
        <v>30025</v>
      </c>
      <c r="C8916" t="s">
        <v>14</v>
      </c>
      <c r="D8916">
        <v>39.955531000000001</v>
      </c>
      <c r="E8916">
        <v>-75.170951000000002</v>
      </c>
      <c r="F8916" t="s">
        <v>30026</v>
      </c>
      <c r="G8916">
        <v>198</v>
      </c>
      <c r="H8916">
        <v>3.5</v>
      </c>
      <c r="I8916" t="s">
        <v>30033</v>
      </c>
      <c r="J8916">
        <v>1</v>
      </c>
      <c r="K8916" t="s">
        <v>30034</v>
      </c>
      <c r="L8916" t="s">
        <v>30035</v>
      </c>
    </row>
    <row r="8917" spans="1:15" x14ac:dyDescent="0.3">
      <c r="A8917" t="s">
        <v>30024</v>
      </c>
      <c r="B8917" t="s">
        <v>30025</v>
      </c>
      <c r="C8917" t="s">
        <v>14</v>
      </c>
      <c r="D8917">
        <v>39.955531000000001</v>
      </c>
      <c r="E8917">
        <v>-75.170951000000002</v>
      </c>
      <c r="F8917" t="s">
        <v>30026</v>
      </c>
      <c r="G8917">
        <v>198</v>
      </c>
      <c r="H8917">
        <v>3.5</v>
      </c>
      <c r="I8917" t="s">
        <v>30036</v>
      </c>
      <c r="J8917">
        <v>1</v>
      </c>
      <c r="L8917" t="s">
        <v>30037</v>
      </c>
    </row>
    <row r="8918" spans="1:15" x14ac:dyDescent="0.3">
      <c r="A8918" t="s">
        <v>30024</v>
      </c>
      <c r="B8918" t="s">
        <v>30025</v>
      </c>
      <c r="C8918" t="s">
        <v>14</v>
      </c>
      <c r="D8918">
        <v>39.955531000000001</v>
      </c>
      <c r="E8918">
        <v>-75.170951000000002</v>
      </c>
      <c r="F8918" t="s">
        <v>30026</v>
      </c>
      <c r="G8918">
        <v>198</v>
      </c>
      <c r="H8918">
        <v>3.5</v>
      </c>
      <c r="I8918" t="s">
        <v>30038</v>
      </c>
      <c r="J8918">
        <v>5</v>
      </c>
      <c r="K8918" t="s">
        <v>30039</v>
      </c>
      <c r="L8918" t="s">
        <v>30040</v>
      </c>
    </row>
    <row r="8919" spans="1:15" x14ac:dyDescent="0.3">
      <c r="A8919" t="s">
        <v>30024</v>
      </c>
      <c r="B8919" t="s">
        <v>30025</v>
      </c>
      <c r="C8919" t="s">
        <v>14</v>
      </c>
      <c r="D8919">
        <v>39.955531000000001</v>
      </c>
      <c r="E8919">
        <v>-75.170951000000002</v>
      </c>
      <c r="F8919" t="s">
        <v>30026</v>
      </c>
      <c r="G8919">
        <v>198</v>
      </c>
      <c r="H8919">
        <v>3.5</v>
      </c>
      <c r="I8919" t="s">
        <v>30041</v>
      </c>
      <c r="J8919">
        <v>1</v>
      </c>
      <c r="L8919" t="s">
        <v>30042</v>
      </c>
    </row>
    <row r="8920" spans="1:15" x14ac:dyDescent="0.3">
      <c r="A8920" t="s">
        <v>30024</v>
      </c>
      <c r="B8920" t="s">
        <v>30025</v>
      </c>
      <c r="C8920" t="s">
        <v>14</v>
      </c>
      <c r="D8920">
        <v>39.955531000000001</v>
      </c>
      <c r="E8920">
        <v>-75.170951000000002</v>
      </c>
      <c r="F8920" t="s">
        <v>30026</v>
      </c>
      <c r="G8920">
        <v>198</v>
      </c>
      <c r="H8920">
        <v>3.5</v>
      </c>
      <c r="I8920" t="s">
        <v>30043</v>
      </c>
      <c r="J8920">
        <v>1</v>
      </c>
      <c r="K8920" t="s">
        <v>30044</v>
      </c>
      <c r="L8920" t="s">
        <v>30045</v>
      </c>
      <c r="M8920" t="s">
        <v>30046</v>
      </c>
      <c r="N8920" t="s">
        <v>30047</v>
      </c>
      <c r="O8920" t="s">
        <v>30048</v>
      </c>
    </row>
    <row r="8921" spans="1:15" x14ac:dyDescent="0.3">
      <c r="A8921" t="s">
        <v>30024</v>
      </c>
      <c r="B8921" t="s">
        <v>30025</v>
      </c>
      <c r="C8921" t="s">
        <v>14</v>
      </c>
      <c r="D8921">
        <v>39.955531000000001</v>
      </c>
      <c r="E8921">
        <v>-75.170951000000002</v>
      </c>
      <c r="F8921" t="s">
        <v>30026</v>
      </c>
      <c r="G8921">
        <v>198</v>
      </c>
      <c r="H8921">
        <v>3.5</v>
      </c>
      <c r="I8921" t="s">
        <v>30049</v>
      </c>
      <c r="J8921">
        <v>5</v>
      </c>
      <c r="K8921" t="s">
        <v>30050</v>
      </c>
      <c r="L8921" t="s">
        <v>6386</v>
      </c>
    </row>
    <row r="8922" spans="1:15" x14ac:dyDescent="0.3">
      <c r="A8922" t="s">
        <v>30024</v>
      </c>
      <c r="B8922" t="s">
        <v>30025</v>
      </c>
      <c r="C8922" t="s">
        <v>14</v>
      </c>
      <c r="D8922">
        <v>39.955531000000001</v>
      </c>
      <c r="E8922">
        <v>-75.170951000000002</v>
      </c>
      <c r="F8922" t="s">
        <v>30026</v>
      </c>
      <c r="G8922">
        <v>198</v>
      </c>
      <c r="H8922">
        <v>3.5</v>
      </c>
      <c r="I8922" t="s">
        <v>30051</v>
      </c>
      <c r="J8922">
        <v>5</v>
      </c>
      <c r="K8922" t="s">
        <v>30052</v>
      </c>
      <c r="L8922" t="s">
        <v>30053</v>
      </c>
      <c r="M8922" t="s">
        <v>30054</v>
      </c>
      <c r="N8922" t="s">
        <v>30055</v>
      </c>
    </row>
    <row r="8923" spans="1:15" x14ac:dyDescent="0.3">
      <c r="A8923" t="s">
        <v>30024</v>
      </c>
      <c r="B8923" t="s">
        <v>30025</v>
      </c>
      <c r="C8923" t="s">
        <v>14</v>
      </c>
      <c r="D8923">
        <v>39.955531000000001</v>
      </c>
      <c r="E8923">
        <v>-75.170951000000002</v>
      </c>
      <c r="F8923" t="s">
        <v>30026</v>
      </c>
      <c r="G8923">
        <v>198</v>
      </c>
      <c r="H8923">
        <v>3.5</v>
      </c>
      <c r="I8923" t="s">
        <v>30056</v>
      </c>
      <c r="J8923">
        <v>1</v>
      </c>
      <c r="K8923" t="s">
        <v>30057</v>
      </c>
      <c r="L8923" t="s">
        <v>15767</v>
      </c>
    </row>
    <row r="8924" spans="1:15" x14ac:dyDescent="0.3">
      <c r="A8924" t="s">
        <v>30058</v>
      </c>
      <c r="B8924" t="s">
        <v>30059</v>
      </c>
      <c r="C8924" t="s">
        <v>14</v>
      </c>
      <c r="D8924">
        <v>39.9665611</v>
      </c>
      <c r="E8924">
        <v>-75.139989900000003</v>
      </c>
      <c r="F8924" t="s">
        <v>30060</v>
      </c>
      <c r="G8924">
        <v>197</v>
      </c>
      <c r="H8924">
        <v>3</v>
      </c>
      <c r="I8924" t="s">
        <v>30061</v>
      </c>
      <c r="J8924">
        <v>4</v>
      </c>
      <c r="L8924" t="s">
        <v>4557</v>
      </c>
    </row>
    <row r="8925" spans="1:15" x14ac:dyDescent="0.3">
      <c r="A8925" t="s">
        <v>30058</v>
      </c>
      <c r="B8925" t="s">
        <v>30059</v>
      </c>
      <c r="C8925" t="s">
        <v>14</v>
      </c>
      <c r="D8925">
        <v>39.9665611</v>
      </c>
      <c r="E8925">
        <v>-75.139989900000003</v>
      </c>
      <c r="F8925" t="s">
        <v>30060</v>
      </c>
      <c r="G8925">
        <v>197</v>
      </c>
      <c r="H8925">
        <v>3</v>
      </c>
      <c r="I8925" t="s">
        <v>30062</v>
      </c>
      <c r="J8925">
        <v>2</v>
      </c>
      <c r="K8925" t="s">
        <v>30063</v>
      </c>
      <c r="L8925" t="s">
        <v>4525</v>
      </c>
    </row>
    <row r="8926" spans="1:15" x14ac:dyDescent="0.3">
      <c r="A8926" t="s">
        <v>30058</v>
      </c>
      <c r="B8926" t="s">
        <v>30059</v>
      </c>
      <c r="C8926" t="s">
        <v>14</v>
      </c>
      <c r="D8926">
        <v>39.9665611</v>
      </c>
      <c r="E8926">
        <v>-75.139989900000003</v>
      </c>
      <c r="F8926" t="s">
        <v>30060</v>
      </c>
      <c r="G8926">
        <v>197</v>
      </c>
      <c r="H8926">
        <v>3</v>
      </c>
      <c r="I8926" t="s">
        <v>30064</v>
      </c>
      <c r="J8926">
        <v>4</v>
      </c>
      <c r="K8926" t="s">
        <v>30065</v>
      </c>
      <c r="L8926" t="s">
        <v>4877</v>
      </c>
    </row>
    <row r="8927" spans="1:15" x14ac:dyDescent="0.3">
      <c r="A8927" t="s">
        <v>30058</v>
      </c>
      <c r="B8927" t="s">
        <v>30059</v>
      </c>
      <c r="C8927" t="s">
        <v>14</v>
      </c>
      <c r="D8927">
        <v>39.9665611</v>
      </c>
      <c r="E8927">
        <v>-75.139989900000003</v>
      </c>
      <c r="F8927" t="s">
        <v>30060</v>
      </c>
      <c r="G8927">
        <v>197</v>
      </c>
      <c r="H8927">
        <v>3</v>
      </c>
      <c r="I8927" t="s">
        <v>30066</v>
      </c>
      <c r="J8927">
        <v>3</v>
      </c>
      <c r="K8927" t="s">
        <v>30067</v>
      </c>
      <c r="L8927" t="s">
        <v>13657</v>
      </c>
    </row>
    <row r="8928" spans="1:15" x14ac:dyDescent="0.3">
      <c r="A8928" t="s">
        <v>30058</v>
      </c>
      <c r="B8928" t="s">
        <v>30059</v>
      </c>
      <c r="C8928" t="s">
        <v>14</v>
      </c>
      <c r="D8928">
        <v>39.9665611</v>
      </c>
      <c r="E8928">
        <v>-75.139989900000003</v>
      </c>
      <c r="F8928" t="s">
        <v>30060</v>
      </c>
      <c r="G8928">
        <v>197</v>
      </c>
      <c r="H8928">
        <v>3</v>
      </c>
      <c r="I8928" t="s">
        <v>30068</v>
      </c>
      <c r="J8928">
        <v>5</v>
      </c>
      <c r="K8928" t="s">
        <v>30069</v>
      </c>
      <c r="L8928" t="s">
        <v>9134</v>
      </c>
    </row>
    <row r="8929" spans="1:12" x14ac:dyDescent="0.3">
      <c r="A8929" t="s">
        <v>30058</v>
      </c>
      <c r="B8929" t="s">
        <v>30059</v>
      </c>
      <c r="C8929" t="s">
        <v>14</v>
      </c>
      <c r="D8929">
        <v>39.9665611</v>
      </c>
      <c r="E8929">
        <v>-75.139989900000003</v>
      </c>
      <c r="F8929" t="s">
        <v>30060</v>
      </c>
      <c r="G8929">
        <v>197</v>
      </c>
      <c r="H8929">
        <v>3</v>
      </c>
      <c r="I8929" t="s">
        <v>30070</v>
      </c>
      <c r="J8929">
        <v>4</v>
      </c>
      <c r="K8929" t="s">
        <v>30071</v>
      </c>
      <c r="L8929" t="s">
        <v>30072</v>
      </c>
    </row>
    <row r="8930" spans="1:12" x14ac:dyDescent="0.3">
      <c r="A8930" t="s">
        <v>30058</v>
      </c>
      <c r="B8930" t="s">
        <v>30059</v>
      </c>
      <c r="C8930" t="s">
        <v>14</v>
      </c>
      <c r="D8930">
        <v>39.9665611</v>
      </c>
      <c r="E8930">
        <v>-75.139989900000003</v>
      </c>
      <c r="F8930" t="s">
        <v>30060</v>
      </c>
      <c r="G8930">
        <v>197</v>
      </c>
      <c r="H8930">
        <v>3</v>
      </c>
      <c r="I8930" t="s">
        <v>30073</v>
      </c>
      <c r="J8930">
        <v>3</v>
      </c>
      <c r="K8930" t="s">
        <v>30074</v>
      </c>
      <c r="L8930" t="s">
        <v>30075</v>
      </c>
    </row>
    <row r="8931" spans="1:12" x14ac:dyDescent="0.3">
      <c r="A8931" t="s">
        <v>30058</v>
      </c>
      <c r="B8931" t="s">
        <v>30059</v>
      </c>
      <c r="C8931" t="s">
        <v>14</v>
      </c>
      <c r="D8931">
        <v>39.9665611</v>
      </c>
      <c r="E8931">
        <v>-75.139989900000003</v>
      </c>
      <c r="F8931" t="s">
        <v>30060</v>
      </c>
      <c r="G8931">
        <v>197</v>
      </c>
      <c r="H8931">
        <v>3</v>
      </c>
      <c r="I8931" t="s">
        <v>30076</v>
      </c>
      <c r="J8931">
        <v>2</v>
      </c>
      <c r="K8931" t="s">
        <v>30077</v>
      </c>
      <c r="L8931" t="s">
        <v>14417</v>
      </c>
    </row>
    <row r="8932" spans="1:12" x14ac:dyDescent="0.3">
      <c r="A8932" t="s">
        <v>30058</v>
      </c>
      <c r="B8932" t="s">
        <v>30059</v>
      </c>
      <c r="C8932" t="s">
        <v>14</v>
      </c>
      <c r="D8932">
        <v>39.9665611</v>
      </c>
      <c r="E8932">
        <v>-75.139989900000003</v>
      </c>
      <c r="F8932" t="s">
        <v>30060</v>
      </c>
      <c r="G8932">
        <v>197</v>
      </c>
      <c r="H8932">
        <v>3</v>
      </c>
      <c r="I8932" t="s">
        <v>30078</v>
      </c>
      <c r="J8932">
        <v>2</v>
      </c>
      <c r="K8932" t="s">
        <v>30079</v>
      </c>
      <c r="L8932" t="s">
        <v>13150</v>
      </c>
    </row>
    <row r="8933" spans="1:12" x14ac:dyDescent="0.3">
      <c r="A8933" t="s">
        <v>30058</v>
      </c>
      <c r="B8933" t="s">
        <v>30059</v>
      </c>
      <c r="C8933" t="s">
        <v>14</v>
      </c>
      <c r="D8933">
        <v>39.9665611</v>
      </c>
      <c r="E8933">
        <v>-75.139989900000003</v>
      </c>
      <c r="F8933" t="s">
        <v>30060</v>
      </c>
      <c r="G8933">
        <v>197</v>
      </c>
      <c r="H8933">
        <v>3</v>
      </c>
      <c r="I8933" t="s">
        <v>30080</v>
      </c>
      <c r="J8933">
        <v>2</v>
      </c>
      <c r="K8933" t="s">
        <v>30081</v>
      </c>
      <c r="L8933" t="s">
        <v>7322</v>
      </c>
    </row>
    <row r="8934" spans="1:12" x14ac:dyDescent="0.3">
      <c r="A8934" t="s">
        <v>30082</v>
      </c>
      <c r="B8934" t="s">
        <v>30083</v>
      </c>
      <c r="C8934" t="s">
        <v>14</v>
      </c>
      <c r="D8934">
        <v>39.967275299999997</v>
      </c>
      <c r="E8934">
        <v>-75.172371699999999</v>
      </c>
      <c r="F8934" t="s">
        <v>30084</v>
      </c>
      <c r="G8934">
        <v>197</v>
      </c>
      <c r="H8934">
        <v>3</v>
      </c>
      <c r="I8934" t="s">
        <v>30085</v>
      </c>
      <c r="J8934">
        <v>2</v>
      </c>
      <c r="K8934" t="s">
        <v>30086</v>
      </c>
      <c r="L8934" t="s">
        <v>17755</v>
      </c>
    </row>
    <row r="8935" spans="1:12" x14ac:dyDescent="0.3">
      <c r="A8935" t="s">
        <v>30082</v>
      </c>
      <c r="B8935" t="s">
        <v>30083</v>
      </c>
      <c r="C8935" t="s">
        <v>14</v>
      </c>
      <c r="D8935">
        <v>39.967275299999997</v>
      </c>
      <c r="E8935">
        <v>-75.172371699999999</v>
      </c>
      <c r="F8935" t="s">
        <v>30084</v>
      </c>
      <c r="G8935">
        <v>197</v>
      </c>
      <c r="H8935">
        <v>3</v>
      </c>
      <c r="I8935" t="s">
        <v>30087</v>
      </c>
      <c r="J8935">
        <v>4</v>
      </c>
      <c r="K8935" t="s">
        <v>30088</v>
      </c>
      <c r="L8935" t="s">
        <v>30089</v>
      </c>
    </row>
    <row r="8936" spans="1:12" x14ac:dyDescent="0.3">
      <c r="A8936" t="s">
        <v>30082</v>
      </c>
      <c r="B8936" t="s">
        <v>30083</v>
      </c>
      <c r="C8936" t="s">
        <v>14</v>
      </c>
      <c r="D8936">
        <v>39.967275299999997</v>
      </c>
      <c r="E8936">
        <v>-75.172371699999999</v>
      </c>
      <c r="F8936" t="s">
        <v>30084</v>
      </c>
      <c r="G8936">
        <v>197</v>
      </c>
      <c r="H8936">
        <v>3</v>
      </c>
      <c r="I8936" t="s">
        <v>30090</v>
      </c>
      <c r="J8936">
        <v>1</v>
      </c>
      <c r="L8936" t="s">
        <v>30091</v>
      </c>
    </row>
    <row r="8937" spans="1:12" x14ac:dyDescent="0.3">
      <c r="A8937" t="s">
        <v>30082</v>
      </c>
      <c r="B8937" t="s">
        <v>30083</v>
      </c>
      <c r="C8937" t="s">
        <v>14</v>
      </c>
      <c r="D8937">
        <v>39.967275299999997</v>
      </c>
      <c r="E8937">
        <v>-75.172371699999999</v>
      </c>
      <c r="F8937" t="s">
        <v>30084</v>
      </c>
      <c r="G8937">
        <v>197</v>
      </c>
      <c r="H8937">
        <v>3</v>
      </c>
      <c r="I8937" t="s">
        <v>30092</v>
      </c>
      <c r="J8937">
        <v>4</v>
      </c>
      <c r="K8937" t="s">
        <v>30093</v>
      </c>
      <c r="L8937" t="s">
        <v>13161</v>
      </c>
    </row>
    <row r="8938" spans="1:12" x14ac:dyDescent="0.3">
      <c r="A8938" t="s">
        <v>30082</v>
      </c>
      <c r="B8938" t="s">
        <v>30083</v>
      </c>
      <c r="C8938" t="s">
        <v>14</v>
      </c>
      <c r="D8938">
        <v>39.967275299999997</v>
      </c>
      <c r="E8938">
        <v>-75.172371699999999</v>
      </c>
      <c r="F8938" t="s">
        <v>30084</v>
      </c>
      <c r="G8938">
        <v>197</v>
      </c>
      <c r="H8938">
        <v>3</v>
      </c>
      <c r="I8938" t="s">
        <v>30094</v>
      </c>
      <c r="J8938">
        <v>4</v>
      </c>
      <c r="K8938" t="s">
        <v>30095</v>
      </c>
      <c r="L8938" t="s">
        <v>30096</v>
      </c>
    </row>
    <row r="8939" spans="1:12" x14ac:dyDescent="0.3">
      <c r="A8939" t="s">
        <v>30082</v>
      </c>
      <c r="B8939" t="s">
        <v>30083</v>
      </c>
      <c r="C8939" t="s">
        <v>14</v>
      </c>
      <c r="D8939">
        <v>39.967275299999997</v>
      </c>
      <c r="E8939">
        <v>-75.172371699999999</v>
      </c>
      <c r="F8939" t="s">
        <v>30084</v>
      </c>
      <c r="G8939">
        <v>197</v>
      </c>
      <c r="H8939">
        <v>3</v>
      </c>
      <c r="I8939" t="s">
        <v>30097</v>
      </c>
      <c r="J8939">
        <v>2</v>
      </c>
      <c r="K8939" t="s">
        <v>30098</v>
      </c>
      <c r="L8939" t="s">
        <v>2044</v>
      </c>
    </row>
    <row r="8940" spans="1:12" x14ac:dyDescent="0.3">
      <c r="A8940" t="s">
        <v>30082</v>
      </c>
      <c r="B8940" t="s">
        <v>30083</v>
      </c>
      <c r="C8940" t="s">
        <v>14</v>
      </c>
      <c r="D8940">
        <v>39.967275299999997</v>
      </c>
      <c r="E8940">
        <v>-75.172371699999999</v>
      </c>
      <c r="F8940" t="s">
        <v>30084</v>
      </c>
      <c r="G8940">
        <v>197</v>
      </c>
      <c r="H8940">
        <v>3</v>
      </c>
      <c r="I8940" t="s">
        <v>30099</v>
      </c>
      <c r="J8940">
        <v>2</v>
      </c>
      <c r="K8940" t="s">
        <v>30100</v>
      </c>
      <c r="L8940" t="s">
        <v>23018</v>
      </c>
    </row>
    <row r="8941" spans="1:12" x14ac:dyDescent="0.3">
      <c r="A8941" t="s">
        <v>30082</v>
      </c>
      <c r="B8941" t="s">
        <v>30083</v>
      </c>
      <c r="C8941" t="s">
        <v>14</v>
      </c>
      <c r="D8941">
        <v>39.967275299999997</v>
      </c>
      <c r="E8941">
        <v>-75.172371699999999</v>
      </c>
      <c r="F8941" t="s">
        <v>30084</v>
      </c>
      <c r="G8941">
        <v>197</v>
      </c>
      <c r="H8941">
        <v>3</v>
      </c>
      <c r="I8941" t="s">
        <v>30101</v>
      </c>
      <c r="J8941">
        <v>4</v>
      </c>
      <c r="K8941" t="s">
        <v>30102</v>
      </c>
      <c r="L8941" t="s">
        <v>8421</v>
      </c>
    </row>
    <row r="8942" spans="1:12" x14ac:dyDescent="0.3">
      <c r="A8942" t="s">
        <v>30082</v>
      </c>
      <c r="B8942" t="s">
        <v>30083</v>
      </c>
      <c r="C8942" t="s">
        <v>14</v>
      </c>
      <c r="D8942">
        <v>39.967275299999997</v>
      </c>
      <c r="E8942">
        <v>-75.172371699999999</v>
      </c>
      <c r="F8942" t="s">
        <v>30084</v>
      </c>
      <c r="G8942">
        <v>197</v>
      </c>
      <c r="H8942">
        <v>3</v>
      </c>
      <c r="I8942" t="s">
        <v>30103</v>
      </c>
      <c r="J8942">
        <v>2</v>
      </c>
      <c r="K8942" t="s">
        <v>30104</v>
      </c>
      <c r="L8942" t="s">
        <v>27990</v>
      </c>
    </row>
    <row r="8943" spans="1:12" x14ac:dyDescent="0.3">
      <c r="A8943" t="s">
        <v>30082</v>
      </c>
      <c r="B8943" t="s">
        <v>30083</v>
      </c>
      <c r="C8943" t="s">
        <v>14</v>
      </c>
      <c r="D8943">
        <v>39.967275299999997</v>
      </c>
      <c r="E8943">
        <v>-75.172371699999999</v>
      </c>
      <c r="F8943" t="s">
        <v>30084</v>
      </c>
      <c r="G8943">
        <v>197</v>
      </c>
      <c r="H8943">
        <v>3</v>
      </c>
      <c r="I8943" t="s">
        <v>30105</v>
      </c>
      <c r="J8943">
        <v>3</v>
      </c>
      <c r="K8943" t="s">
        <v>30106</v>
      </c>
      <c r="L8943" t="s">
        <v>30107</v>
      </c>
    </row>
    <row r="8944" spans="1:12" x14ac:dyDescent="0.3">
      <c r="A8944" t="s">
        <v>30108</v>
      </c>
      <c r="B8944" t="s">
        <v>30109</v>
      </c>
      <c r="C8944" t="s">
        <v>14</v>
      </c>
      <c r="D8944">
        <v>39.949799400000003</v>
      </c>
      <c r="E8944">
        <v>-75.209078899999994</v>
      </c>
      <c r="F8944" t="s">
        <v>30110</v>
      </c>
      <c r="G8944">
        <v>197</v>
      </c>
      <c r="H8944">
        <v>3.5</v>
      </c>
      <c r="I8944" t="s">
        <v>30111</v>
      </c>
      <c r="J8944">
        <v>4</v>
      </c>
      <c r="L8944" t="s">
        <v>20727</v>
      </c>
    </row>
    <row r="8945" spans="1:12" x14ac:dyDescent="0.3">
      <c r="A8945" t="s">
        <v>30108</v>
      </c>
      <c r="B8945" t="s">
        <v>30109</v>
      </c>
      <c r="C8945" t="s">
        <v>14</v>
      </c>
      <c r="D8945">
        <v>39.949799400000003</v>
      </c>
      <c r="E8945">
        <v>-75.209078899999994</v>
      </c>
      <c r="F8945" t="s">
        <v>30110</v>
      </c>
      <c r="G8945">
        <v>197</v>
      </c>
      <c r="H8945">
        <v>3.5</v>
      </c>
      <c r="I8945" t="s">
        <v>30112</v>
      </c>
      <c r="J8945">
        <v>3</v>
      </c>
      <c r="K8945" t="s">
        <v>30113</v>
      </c>
      <c r="L8945" t="s">
        <v>30114</v>
      </c>
    </row>
    <row r="8946" spans="1:12" x14ac:dyDescent="0.3">
      <c r="A8946" t="s">
        <v>30108</v>
      </c>
      <c r="B8946" t="s">
        <v>30109</v>
      </c>
      <c r="C8946" t="s">
        <v>14</v>
      </c>
      <c r="D8946">
        <v>39.949799400000003</v>
      </c>
      <c r="E8946">
        <v>-75.209078899999994</v>
      </c>
      <c r="F8946" t="s">
        <v>30110</v>
      </c>
      <c r="G8946">
        <v>197</v>
      </c>
      <c r="H8946">
        <v>3.5</v>
      </c>
      <c r="I8946" t="s">
        <v>30115</v>
      </c>
      <c r="J8946">
        <v>5</v>
      </c>
      <c r="K8946" t="s">
        <v>30116</v>
      </c>
      <c r="L8946" t="s">
        <v>14985</v>
      </c>
    </row>
    <row r="8947" spans="1:12" x14ac:dyDescent="0.3">
      <c r="A8947" t="s">
        <v>30108</v>
      </c>
      <c r="B8947" t="s">
        <v>30109</v>
      </c>
      <c r="C8947" t="s">
        <v>14</v>
      </c>
      <c r="D8947">
        <v>39.949799400000003</v>
      </c>
      <c r="E8947">
        <v>-75.209078899999994</v>
      </c>
      <c r="F8947" t="s">
        <v>30110</v>
      </c>
      <c r="G8947">
        <v>197</v>
      </c>
      <c r="H8947">
        <v>3.5</v>
      </c>
      <c r="I8947" t="s">
        <v>30117</v>
      </c>
      <c r="J8947">
        <v>5</v>
      </c>
      <c r="K8947" t="s">
        <v>30118</v>
      </c>
      <c r="L8947" t="s">
        <v>30119</v>
      </c>
    </row>
    <row r="8948" spans="1:12" x14ac:dyDescent="0.3">
      <c r="A8948" t="s">
        <v>30108</v>
      </c>
      <c r="B8948" t="s">
        <v>30109</v>
      </c>
      <c r="C8948" t="s">
        <v>14</v>
      </c>
      <c r="D8948">
        <v>39.949799400000003</v>
      </c>
      <c r="E8948">
        <v>-75.209078899999994</v>
      </c>
      <c r="F8948" t="s">
        <v>30110</v>
      </c>
      <c r="G8948">
        <v>197</v>
      </c>
      <c r="H8948">
        <v>3.5</v>
      </c>
      <c r="I8948" t="s">
        <v>30120</v>
      </c>
      <c r="J8948">
        <v>3</v>
      </c>
      <c r="K8948" t="s">
        <v>30121</v>
      </c>
      <c r="L8948" t="s">
        <v>29616</v>
      </c>
    </row>
    <row r="8949" spans="1:12" x14ac:dyDescent="0.3">
      <c r="A8949" t="s">
        <v>30108</v>
      </c>
      <c r="B8949" t="s">
        <v>30109</v>
      </c>
      <c r="C8949" t="s">
        <v>14</v>
      </c>
      <c r="D8949">
        <v>39.949799400000003</v>
      </c>
      <c r="E8949">
        <v>-75.209078899999994</v>
      </c>
      <c r="F8949" t="s">
        <v>30110</v>
      </c>
      <c r="G8949">
        <v>197</v>
      </c>
      <c r="H8949">
        <v>3.5</v>
      </c>
      <c r="I8949" t="s">
        <v>30122</v>
      </c>
      <c r="J8949">
        <v>5</v>
      </c>
      <c r="K8949" t="s">
        <v>30123</v>
      </c>
      <c r="L8949" t="s">
        <v>30124</v>
      </c>
    </row>
    <row r="8950" spans="1:12" x14ac:dyDescent="0.3">
      <c r="A8950" t="s">
        <v>30108</v>
      </c>
      <c r="B8950" t="s">
        <v>30109</v>
      </c>
      <c r="C8950" t="s">
        <v>14</v>
      </c>
      <c r="D8950">
        <v>39.949799400000003</v>
      </c>
      <c r="E8950">
        <v>-75.209078899999994</v>
      </c>
      <c r="F8950" t="s">
        <v>30110</v>
      </c>
      <c r="G8950">
        <v>197</v>
      </c>
      <c r="H8950">
        <v>3.5</v>
      </c>
      <c r="I8950" t="s">
        <v>30125</v>
      </c>
      <c r="J8950">
        <v>4</v>
      </c>
      <c r="K8950" t="s">
        <v>30126</v>
      </c>
      <c r="L8950" t="s">
        <v>4965</v>
      </c>
    </row>
    <row r="8951" spans="1:12" x14ac:dyDescent="0.3">
      <c r="A8951" t="s">
        <v>30108</v>
      </c>
      <c r="B8951" t="s">
        <v>30109</v>
      </c>
      <c r="C8951" t="s">
        <v>14</v>
      </c>
      <c r="D8951">
        <v>39.949799400000003</v>
      </c>
      <c r="E8951">
        <v>-75.209078899999994</v>
      </c>
      <c r="F8951" t="s">
        <v>30110</v>
      </c>
      <c r="G8951">
        <v>197</v>
      </c>
      <c r="H8951">
        <v>3.5</v>
      </c>
      <c r="I8951" t="s">
        <v>30127</v>
      </c>
      <c r="J8951">
        <v>2</v>
      </c>
      <c r="K8951" t="s">
        <v>30128</v>
      </c>
      <c r="L8951" t="s">
        <v>30129</v>
      </c>
    </row>
    <row r="8952" spans="1:12" x14ac:dyDescent="0.3">
      <c r="A8952" t="s">
        <v>30108</v>
      </c>
      <c r="B8952" t="s">
        <v>30109</v>
      </c>
      <c r="C8952" t="s">
        <v>14</v>
      </c>
      <c r="D8952">
        <v>39.949799400000003</v>
      </c>
      <c r="E8952">
        <v>-75.209078899999994</v>
      </c>
      <c r="F8952" t="s">
        <v>30110</v>
      </c>
      <c r="G8952">
        <v>197</v>
      </c>
      <c r="H8952">
        <v>3.5</v>
      </c>
      <c r="I8952" t="s">
        <v>30130</v>
      </c>
      <c r="J8952">
        <v>5</v>
      </c>
      <c r="K8952" t="s">
        <v>30131</v>
      </c>
      <c r="L8952" t="s">
        <v>30132</v>
      </c>
    </row>
    <row r="8953" spans="1:12" x14ac:dyDescent="0.3">
      <c r="A8953" t="s">
        <v>30108</v>
      </c>
      <c r="B8953" t="s">
        <v>30109</v>
      </c>
      <c r="C8953" t="s">
        <v>14</v>
      </c>
      <c r="D8953">
        <v>39.949799400000003</v>
      </c>
      <c r="E8953">
        <v>-75.209078899999994</v>
      </c>
      <c r="F8953" t="s">
        <v>30110</v>
      </c>
      <c r="G8953">
        <v>197</v>
      </c>
      <c r="H8953">
        <v>3.5</v>
      </c>
      <c r="I8953" t="s">
        <v>30133</v>
      </c>
      <c r="J8953">
        <v>4</v>
      </c>
      <c r="K8953" t="s">
        <v>30134</v>
      </c>
      <c r="L8953" t="s">
        <v>30135</v>
      </c>
    </row>
    <row r="8954" spans="1:12" x14ac:dyDescent="0.3">
      <c r="A8954" t="s">
        <v>30136</v>
      </c>
      <c r="B8954" t="s">
        <v>30137</v>
      </c>
      <c r="C8954" t="s">
        <v>14</v>
      </c>
      <c r="D8954">
        <v>39.941876000000001</v>
      </c>
      <c r="E8954">
        <v>-75.150250999999997</v>
      </c>
      <c r="F8954" t="s">
        <v>30138</v>
      </c>
      <c r="G8954">
        <v>196</v>
      </c>
      <c r="H8954">
        <v>2.5</v>
      </c>
      <c r="I8954" t="s">
        <v>30139</v>
      </c>
      <c r="J8954">
        <v>1</v>
      </c>
      <c r="K8954" t="s">
        <v>30140</v>
      </c>
      <c r="L8954" t="s">
        <v>30141</v>
      </c>
    </row>
    <row r="8955" spans="1:12" x14ac:dyDescent="0.3">
      <c r="A8955" t="s">
        <v>30136</v>
      </c>
      <c r="B8955" t="s">
        <v>30137</v>
      </c>
      <c r="C8955" t="s">
        <v>14</v>
      </c>
      <c r="D8955">
        <v>39.941876000000001</v>
      </c>
      <c r="E8955">
        <v>-75.150250999999997</v>
      </c>
      <c r="F8955" t="s">
        <v>30138</v>
      </c>
      <c r="G8955">
        <v>196</v>
      </c>
      <c r="H8955">
        <v>2.5</v>
      </c>
      <c r="I8955" t="s">
        <v>30142</v>
      </c>
      <c r="J8955">
        <v>2</v>
      </c>
      <c r="K8955" t="s">
        <v>30143</v>
      </c>
      <c r="L8955" t="s">
        <v>14150</v>
      </c>
    </row>
    <row r="8956" spans="1:12" x14ac:dyDescent="0.3">
      <c r="A8956" t="s">
        <v>30136</v>
      </c>
      <c r="B8956" t="s">
        <v>30137</v>
      </c>
      <c r="C8956" t="s">
        <v>14</v>
      </c>
      <c r="D8956">
        <v>39.941876000000001</v>
      </c>
      <c r="E8956">
        <v>-75.150250999999997</v>
      </c>
      <c r="F8956" t="s">
        <v>30138</v>
      </c>
      <c r="G8956">
        <v>196</v>
      </c>
      <c r="H8956">
        <v>2.5</v>
      </c>
      <c r="I8956" t="s">
        <v>30144</v>
      </c>
      <c r="J8956">
        <v>4</v>
      </c>
      <c r="L8956" t="s">
        <v>30145</v>
      </c>
    </row>
    <row r="8957" spans="1:12" x14ac:dyDescent="0.3">
      <c r="A8957" t="s">
        <v>30136</v>
      </c>
      <c r="B8957" t="s">
        <v>30137</v>
      </c>
      <c r="C8957" t="s">
        <v>14</v>
      </c>
      <c r="D8957">
        <v>39.941876000000001</v>
      </c>
      <c r="E8957">
        <v>-75.150250999999997</v>
      </c>
      <c r="F8957" t="s">
        <v>30138</v>
      </c>
      <c r="G8957">
        <v>196</v>
      </c>
      <c r="H8957">
        <v>2.5</v>
      </c>
      <c r="I8957" t="s">
        <v>30146</v>
      </c>
      <c r="J8957">
        <v>1</v>
      </c>
      <c r="K8957" t="s">
        <v>30147</v>
      </c>
      <c r="L8957" t="s">
        <v>26077</v>
      </c>
    </row>
    <row r="8958" spans="1:12" x14ac:dyDescent="0.3">
      <c r="A8958" t="s">
        <v>30136</v>
      </c>
      <c r="B8958" t="s">
        <v>30137</v>
      </c>
      <c r="C8958" t="s">
        <v>14</v>
      </c>
      <c r="D8958">
        <v>39.941876000000001</v>
      </c>
      <c r="E8958">
        <v>-75.150250999999997</v>
      </c>
      <c r="F8958" t="s">
        <v>30138</v>
      </c>
      <c r="G8958">
        <v>196</v>
      </c>
      <c r="H8958">
        <v>2.5</v>
      </c>
      <c r="I8958" t="s">
        <v>30148</v>
      </c>
      <c r="J8958">
        <v>1</v>
      </c>
      <c r="K8958" t="s">
        <v>30149</v>
      </c>
      <c r="L8958" t="s">
        <v>30150</v>
      </c>
    </row>
    <row r="8959" spans="1:12" x14ac:dyDescent="0.3">
      <c r="A8959" t="s">
        <v>30136</v>
      </c>
      <c r="B8959" t="s">
        <v>30137</v>
      </c>
      <c r="C8959" t="s">
        <v>14</v>
      </c>
      <c r="D8959">
        <v>39.941876000000001</v>
      </c>
      <c r="E8959">
        <v>-75.150250999999997</v>
      </c>
      <c r="F8959" t="s">
        <v>30138</v>
      </c>
      <c r="G8959">
        <v>196</v>
      </c>
      <c r="H8959">
        <v>2.5</v>
      </c>
      <c r="I8959" t="s">
        <v>30151</v>
      </c>
      <c r="J8959">
        <v>2</v>
      </c>
      <c r="K8959" t="s">
        <v>30152</v>
      </c>
      <c r="L8959" t="s">
        <v>30153</v>
      </c>
    </row>
    <row r="8960" spans="1:12" x14ac:dyDescent="0.3">
      <c r="A8960" t="s">
        <v>30136</v>
      </c>
      <c r="B8960" t="s">
        <v>30137</v>
      </c>
      <c r="C8960" t="s">
        <v>14</v>
      </c>
      <c r="D8960">
        <v>39.941876000000001</v>
      </c>
      <c r="E8960">
        <v>-75.150250999999997</v>
      </c>
      <c r="F8960" t="s">
        <v>30138</v>
      </c>
      <c r="G8960">
        <v>196</v>
      </c>
      <c r="H8960">
        <v>2.5</v>
      </c>
      <c r="I8960" t="s">
        <v>30154</v>
      </c>
      <c r="J8960">
        <v>3</v>
      </c>
      <c r="L8960" t="s">
        <v>30155</v>
      </c>
    </row>
    <row r="8961" spans="1:18" x14ac:dyDescent="0.3">
      <c r="A8961" t="s">
        <v>30136</v>
      </c>
      <c r="B8961" t="s">
        <v>30137</v>
      </c>
      <c r="C8961" t="s">
        <v>14</v>
      </c>
      <c r="D8961">
        <v>39.941876000000001</v>
      </c>
      <c r="E8961">
        <v>-75.150250999999997</v>
      </c>
      <c r="F8961" t="s">
        <v>30138</v>
      </c>
      <c r="G8961">
        <v>196</v>
      </c>
      <c r="H8961">
        <v>2.5</v>
      </c>
      <c r="I8961" t="s">
        <v>30156</v>
      </c>
      <c r="J8961">
        <v>1</v>
      </c>
      <c r="K8961" t="s">
        <v>30157</v>
      </c>
      <c r="L8961" t="s">
        <v>30158</v>
      </c>
    </row>
    <row r="8962" spans="1:18" x14ac:dyDescent="0.3">
      <c r="A8962" t="s">
        <v>30136</v>
      </c>
      <c r="B8962" t="s">
        <v>30137</v>
      </c>
      <c r="C8962" t="s">
        <v>14</v>
      </c>
      <c r="D8962">
        <v>39.941876000000001</v>
      </c>
      <c r="E8962">
        <v>-75.150250999999997</v>
      </c>
      <c r="F8962" t="s">
        <v>30138</v>
      </c>
      <c r="G8962">
        <v>196</v>
      </c>
      <c r="H8962">
        <v>2.5</v>
      </c>
      <c r="I8962" t="s">
        <v>30159</v>
      </c>
      <c r="J8962">
        <v>4</v>
      </c>
      <c r="K8962" t="s">
        <v>30160</v>
      </c>
      <c r="L8962" t="s">
        <v>30161</v>
      </c>
    </row>
    <row r="8963" spans="1:18" x14ac:dyDescent="0.3">
      <c r="A8963" t="s">
        <v>30136</v>
      </c>
      <c r="B8963" t="s">
        <v>30137</v>
      </c>
      <c r="C8963" t="s">
        <v>14</v>
      </c>
      <c r="D8963">
        <v>39.941876000000001</v>
      </c>
      <c r="E8963">
        <v>-75.150250999999997</v>
      </c>
      <c r="F8963" t="s">
        <v>30138</v>
      </c>
      <c r="G8963">
        <v>196</v>
      </c>
      <c r="H8963">
        <v>2.5</v>
      </c>
      <c r="I8963" t="s">
        <v>30162</v>
      </c>
      <c r="J8963">
        <v>3</v>
      </c>
      <c r="K8963" t="s">
        <v>30163</v>
      </c>
      <c r="L8963" t="s">
        <v>11875</v>
      </c>
    </row>
    <row r="8964" spans="1:18" x14ac:dyDescent="0.3">
      <c r="A8964" t="s">
        <v>30164</v>
      </c>
      <c r="B8964" t="s">
        <v>30165</v>
      </c>
      <c r="C8964" t="s">
        <v>14</v>
      </c>
      <c r="D8964">
        <v>39.952328793699998</v>
      </c>
      <c r="E8964">
        <v>-75.145315829099999</v>
      </c>
      <c r="F8964" t="s">
        <v>30166</v>
      </c>
      <c r="G8964">
        <v>196</v>
      </c>
      <c r="H8964">
        <v>3</v>
      </c>
      <c r="I8964" t="s">
        <v>30167</v>
      </c>
      <c r="J8964">
        <v>3</v>
      </c>
      <c r="K8964" t="s">
        <v>30168</v>
      </c>
      <c r="L8964" t="s">
        <v>30169</v>
      </c>
    </row>
    <row r="8965" spans="1:18" x14ac:dyDescent="0.3">
      <c r="A8965" t="s">
        <v>30164</v>
      </c>
      <c r="B8965" t="s">
        <v>30165</v>
      </c>
      <c r="C8965" t="s">
        <v>14</v>
      </c>
      <c r="D8965">
        <v>39.952328793699998</v>
      </c>
      <c r="E8965">
        <v>-75.145315829099999</v>
      </c>
      <c r="F8965" t="s">
        <v>30166</v>
      </c>
      <c r="G8965">
        <v>196</v>
      </c>
      <c r="H8965">
        <v>3</v>
      </c>
      <c r="I8965" t="s">
        <v>30170</v>
      </c>
      <c r="J8965">
        <v>2</v>
      </c>
      <c r="L8965" t="s">
        <v>30171</v>
      </c>
    </row>
    <row r="8966" spans="1:18" x14ac:dyDescent="0.3">
      <c r="A8966" t="s">
        <v>30164</v>
      </c>
      <c r="B8966" t="s">
        <v>30165</v>
      </c>
      <c r="C8966" t="s">
        <v>14</v>
      </c>
      <c r="D8966">
        <v>39.952328793699998</v>
      </c>
      <c r="E8966">
        <v>-75.145315829099999</v>
      </c>
      <c r="F8966" t="s">
        <v>30166</v>
      </c>
      <c r="G8966">
        <v>196</v>
      </c>
      <c r="H8966">
        <v>3</v>
      </c>
      <c r="I8966" t="s">
        <v>30172</v>
      </c>
      <c r="J8966">
        <v>3</v>
      </c>
      <c r="K8966" t="s">
        <v>30173</v>
      </c>
      <c r="L8966" t="s">
        <v>30174</v>
      </c>
    </row>
    <row r="8967" spans="1:18" x14ac:dyDescent="0.3">
      <c r="A8967" t="s">
        <v>30164</v>
      </c>
      <c r="B8967" t="s">
        <v>30165</v>
      </c>
      <c r="C8967" t="s">
        <v>14</v>
      </c>
      <c r="D8967">
        <v>39.952328793699998</v>
      </c>
      <c r="E8967">
        <v>-75.145315829099999</v>
      </c>
      <c r="F8967" t="s">
        <v>30166</v>
      </c>
      <c r="G8967">
        <v>196</v>
      </c>
      <c r="H8967">
        <v>3</v>
      </c>
      <c r="I8967" t="s">
        <v>30175</v>
      </c>
      <c r="J8967">
        <v>4</v>
      </c>
      <c r="L8967" t="s">
        <v>30176</v>
      </c>
    </row>
    <row r="8968" spans="1:18" x14ac:dyDescent="0.3">
      <c r="A8968" t="s">
        <v>30164</v>
      </c>
      <c r="B8968" t="s">
        <v>30165</v>
      </c>
      <c r="C8968" t="s">
        <v>14</v>
      </c>
      <c r="D8968">
        <v>39.952328793699998</v>
      </c>
      <c r="E8968">
        <v>-75.145315829099999</v>
      </c>
      <c r="F8968" t="s">
        <v>30166</v>
      </c>
      <c r="G8968">
        <v>196</v>
      </c>
      <c r="H8968">
        <v>3</v>
      </c>
      <c r="I8968" t="s">
        <v>30177</v>
      </c>
      <c r="J8968">
        <v>3</v>
      </c>
      <c r="K8968" t="s">
        <v>30178</v>
      </c>
      <c r="L8968" t="s">
        <v>30179</v>
      </c>
    </row>
    <row r="8969" spans="1:18" x14ac:dyDescent="0.3">
      <c r="A8969" t="s">
        <v>30164</v>
      </c>
      <c r="B8969" t="s">
        <v>30165</v>
      </c>
      <c r="C8969" t="s">
        <v>14</v>
      </c>
      <c r="D8969">
        <v>39.952328793699998</v>
      </c>
      <c r="E8969">
        <v>-75.145315829099999</v>
      </c>
      <c r="F8969" t="s">
        <v>30166</v>
      </c>
      <c r="G8969">
        <v>196</v>
      </c>
      <c r="H8969">
        <v>3</v>
      </c>
      <c r="I8969" t="s">
        <v>30180</v>
      </c>
      <c r="J8969">
        <v>5</v>
      </c>
      <c r="K8969" t="s">
        <v>30181</v>
      </c>
      <c r="L8969" t="s">
        <v>30182</v>
      </c>
    </row>
    <row r="8970" spans="1:18" x14ac:dyDescent="0.3">
      <c r="A8970" t="s">
        <v>30164</v>
      </c>
      <c r="B8970" t="s">
        <v>30165</v>
      </c>
      <c r="C8970" t="s">
        <v>14</v>
      </c>
      <c r="D8970">
        <v>39.952328793699998</v>
      </c>
      <c r="E8970">
        <v>-75.145315829099999</v>
      </c>
      <c r="F8970" t="s">
        <v>30166</v>
      </c>
      <c r="G8970">
        <v>196</v>
      </c>
      <c r="H8970">
        <v>3</v>
      </c>
      <c r="I8970" t="s">
        <v>30183</v>
      </c>
      <c r="J8970">
        <v>3</v>
      </c>
      <c r="K8970" t="s">
        <v>30184</v>
      </c>
      <c r="L8970" t="s">
        <v>30185</v>
      </c>
    </row>
    <row r="8971" spans="1:18" x14ac:dyDescent="0.3">
      <c r="A8971" t="s">
        <v>30164</v>
      </c>
      <c r="B8971" t="s">
        <v>30165</v>
      </c>
      <c r="C8971" t="s">
        <v>14</v>
      </c>
      <c r="D8971">
        <v>39.952328793699998</v>
      </c>
      <c r="E8971">
        <v>-75.145315829099999</v>
      </c>
      <c r="F8971" t="s">
        <v>30166</v>
      </c>
      <c r="G8971">
        <v>196</v>
      </c>
      <c r="H8971">
        <v>3</v>
      </c>
      <c r="I8971" t="s">
        <v>30186</v>
      </c>
      <c r="J8971">
        <v>2</v>
      </c>
      <c r="K8971" t="s">
        <v>30187</v>
      </c>
      <c r="L8971" t="s">
        <v>30188</v>
      </c>
    </row>
    <row r="8972" spans="1:18" x14ac:dyDescent="0.3">
      <c r="A8972" t="s">
        <v>30164</v>
      </c>
      <c r="B8972" t="s">
        <v>30165</v>
      </c>
      <c r="C8972" t="s">
        <v>14</v>
      </c>
      <c r="D8972">
        <v>39.952328793699998</v>
      </c>
      <c r="E8972">
        <v>-75.145315829099999</v>
      </c>
      <c r="F8972" t="s">
        <v>30166</v>
      </c>
      <c r="G8972">
        <v>196</v>
      </c>
      <c r="H8972">
        <v>3</v>
      </c>
      <c r="I8972" t="s">
        <v>30189</v>
      </c>
      <c r="J8972">
        <v>3</v>
      </c>
      <c r="K8972" t="s">
        <v>30190</v>
      </c>
      <c r="L8972" t="s">
        <v>30191</v>
      </c>
      <c r="M8972" t="s">
        <v>30192</v>
      </c>
      <c r="N8972" t="s">
        <v>30193</v>
      </c>
      <c r="O8972" t="s">
        <v>30194</v>
      </c>
      <c r="P8972" t="s">
        <v>30195</v>
      </c>
      <c r="Q8972" t="s">
        <v>30196</v>
      </c>
      <c r="R8972" t="s">
        <v>19828</v>
      </c>
    </row>
    <row r="8973" spans="1:18" x14ac:dyDescent="0.3">
      <c r="A8973" t="s">
        <v>30164</v>
      </c>
      <c r="B8973" t="s">
        <v>30165</v>
      </c>
      <c r="C8973" t="s">
        <v>14</v>
      </c>
      <c r="D8973">
        <v>39.952328793699998</v>
      </c>
      <c r="E8973">
        <v>-75.145315829099999</v>
      </c>
      <c r="F8973" t="s">
        <v>30166</v>
      </c>
      <c r="G8973">
        <v>196</v>
      </c>
      <c r="H8973">
        <v>3</v>
      </c>
      <c r="I8973" t="s">
        <v>30197</v>
      </c>
      <c r="J8973">
        <v>4</v>
      </c>
      <c r="L8973" t="s">
        <v>30198</v>
      </c>
    </row>
    <row r="8974" spans="1:18" x14ac:dyDescent="0.3">
      <c r="A8974" t="s">
        <v>30199</v>
      </c>
      <c r="B8974" t="s">
        <v>20970</v>
      </c>
      <c r="C8974" t="s">
        <v>14</v>
      </c>
      <c r="D8974">
        <v>39.950721100000003</v>
      </c>
      <c r="E8974">
        <v>-75.158312600000002</v>
      </c>
      <c r="F8974" t="s">
        <v>30200</v>
      </c>
      <c r="G8974">
        <v>195</v>
      </c>
      <c r="H8974">
        <v>4.5</v>
      </c>
      <c r="I8974" t="s">
        <v>30201</v>
      </c>
      <c r="J8974">
        <v>5</v>
      </c>
      <c r="L8974" t="s">
        <v>30202</v>
      </c>
    </row>
    <row r="8975" spans="1:18" x14ac:dyDescent="0.3">
      <c r="A8975" t="s">
        <v>30199</v>
      </c>
      <c r="B8975" t="s">
        <v>20970</v>
      </c>
      <c r="C8975" t="s">
        <v>14</v>
      </c>
      <c r="D8975">
        <v>39.950721100000003</v>
      </c>
      <c r="E8975">
        <v>-75.158312600000002</v>
      </c>
      <c r="F8975" t="s">
        <v>30200</v>
      </c>
      <c r="G8975">
        <v>195</v>
      </c>
      <c r="H8975">
        <v>4.5</v>
      </c>
      <c r="I8975" t="s">
        <v>30203</v>
      </c>
      <c r="J8975">
        <v>5</v>
      </c>
      <c r="K8975" t="s">
        <v>30204</v>
      </c>
      <c r="L8975" t="s">
        <v>26016</v>
      </c>
    </row>
    <row r="8976" spans="1:18" x14ac:dyDescent="0.3">
      <c r="A8976" t="s">
        <v>30199</v>
      </c>
      <c r="B8976" t="s">
        <v>20970</v>
      </c>
      <c r="C8976" t="s">
        <v>14</v>
      </c>
      <c r="D8976">
        <v>39.950721100000003</v>
      </c>
      <c r="E8976">
        <v>-75.158312600000002</v>
      </c>
      <c r="F8976" t="s">
        <v>30200</v>
      </c>
      <c r="G8976">
        <v>195</v>
      </c>
      <c r="H8976">
        <v>4.5</v>
      </c>
      <c r="I8976" t="s">
        <v>30205</v>
      </c>
      <c r="J8976">
        <v>5</v>
      </c>
      <c r="K8976" t="s">
        <v>30206</v>
      </c>
      <c r="L8976" t="s">
        <v>30207</v>
      </c>
    </row>
    <row r="8977" spans="1:12" x14ac:dyDescent="0.3">
      <c r="A8977" t="s">
        <v>30199</v>
      </c>
      <c r="B8977" t="s">
        <v>20970</v>
      </c>
      <c r="C8977" t="s">
        <v>14</v>
      </c>
      <c r="D8977">
        <v>39.950721100000003</v>
      </c>
      <c r="E8977">
        <v>-75.158312600000002</v>
      </c>
      <c r="F8977" t="s">
        <v>30200</v>
      </c>
      <c r="G8977">
        <v>195</v>
      </c>
      <c r="H8977">
        <v>4.5</v>
      </c>
      <c r="I8977" t="s">
        <v>30208</v>
      </c>
      <c r="J8977">
        <v>5</v>
      </c>
      <c r="L8977" t="s">
        <v>30209</v>
      </c>
    </row>
    <row r="8978" spans="1:12" x14ac:dyDescent="0.3">
      <c r="A8978" t="s">
        <v>30199</v>
      </c>
      <c r="B8978" t="s">
        <v>20970</v>
      </c>
      <c r="C8978" t="s">
        <v>14</v>
      </c>
      <c r="D8978">
        <v>39.950721100000003</v>
      </c>
      <c r="E8978">
        <v>-75.158312600000002</v>
      </c>
      <c r="F8978" t="s">
        <v>30200</v>
      </c>
      <c r="G8978">
        <v>195</v>
      </c>
      <c r="H8978">
        <v>4.5</v>
      </c>
      <c r="I8978" t="e">
        <f>-FoRz43PHOeZSWTwgtLe9w</f>
        <v>#NAME?</v>
      </c>
      <c r="J8978">
        <v>5</v>
      </c>
      <c r="K8978" t="s">
        <v>30210</v>
      </c>
      <c r="L8978" t="s">
        <v>30211</v>
      </c>
    </row>
    <row r="8979" spans="1:12" x14ac:dyDescent="0.3">
      <c r="A8979" t="s">
        <v>30199</v>
      </c>
      <c r="B8979" t="s">
        <v>20970</v>
      </c>
      <c r="C8979" t="s">
        <v>14</v>
      </c>
      <c r="D8979">
        <v>39.950721100000003</v>
      </c>
      <c r="E8979">
        <v>-75.158312600000002</v>
      </c>
      <c r="F8979" t="s">
        <v>30200</v>
      </c>
      <c r="G8979">
        <v>195</v>
      </c>
      <c r="H8979">
        <v>4.5</v>
      </c>
      <c r="I8979" t="s">
        <v>30212</v>
      </c>
      <c r="J8979">
        <v>5</v>
      </c>
      <c r="K8979" t="s">
        <v>30213</v>
      </c>
      <c r="L8979" t="s">
        <v>30214</v>
      </c>
    </row>
    <row r="8980" spans="1:12" x14ac:dyDescent="0.3">
      <c r="A8980" t="s">
        <v>30199</v>
      </c>
      <c r="B8980" t="s">
        <v>20970</v>
      </c>
      <c r="C8980" t="s">
        <v>14</v>
      </c>
      <c r="D8980">
        <v>39.950721100000003</v>
      </c>
      <c r="E8980">
        <v>-75.158312600000002</v>
      </c>
      <c r="F8980" t="s">
        <v>30200</v>
      </c>
      <c r="G8980">
        <v>195</v>
      </c>
      <c r="H8980">
        <v>4.5</v>
      </c>
      <c r="I8980" t="s">
        <v>30215</v>
      </c>
      <c r="J8980">
        <v>5</v>
      </c>
      <c r="K8980" t="s">
        <v>30216</v>
      </c>
      <c r="L8980" t="s">
        <v>30217</v>
      </c>
    </row>
    <row r="8981" spans="1:12" x14ac:dyDescent="0.3">
      <c r="A8981" t="s">
        <v>30199</v>
      </c>
      <c r="B8981" t="s">
        <v>20970</v>
      </c>
      <c r="C8981" t="s">
        <v>14</v>
      </c>
      <c r="D8981">
        <v>39.950721100000003</v>
      </c>
      <c r="E8981">
        <v>-75.158312600000002</v>
      </c>
      <c r="F8981" t="s">
        <v>30200</v>
      </c>
      <c r="G8981">
        <v>195</v>
      </c>
      <c r="H8981">
        <v>4.5</v>
      </c>
      <c r="I8981" t="s">
        <v>30218</v>
      </c>
      <c r="J8981">
        <v>5</v>
      </c>
      <c r="K8981" t="s">
        <v>30219</v>
      </c>
      <c r="L8981" t="s">
        <v>15442</v>
      </c>
    </row>
    <row r="8982" spans="1:12" x14ac:dyDescent="0.3">
      <c r="A8982" t="s">
        <v>30199</v>
      </c>
      <c r="B8982" t="s">
        <v>20970</v>
      </c>
      <c r="C8982" t="s">
        <v>14</v>
      </c>
      <c r="D8982">
        <v>39.950721100000003</v>
      </c>
      <c r="E8982">
        <v>-75.158312600000002</v>
      </c>
      <c r="F8982" t="s">
        <v>30200</v>
      </c>
      <c r="G8982">
        <v>195</v>
      </c>
      <c r="H8982">
        <v>4.5</v>
      </c>
      <c r="I8982" t="s">
        <v>30220</v>
      </c>
      <c r="J8982">
        <v>4</v>
      </c>
      <c r="K8982" t="s">
        <v>30221</v>
      </c>
      <c r="L8982" t="s">
        <v>30222</v>
      </c>
    </row>
    <row r="8983" spans="1:12" x14ac:dyDescent="0.3">
      <c r="A8983" t="s">
        <v>30199</v>
      </c>
      <c r="B8983" t="s">
        <v>20970</v>
      </c>
      <c r="C8983" t="s">
        <v>14</v>
      </c>
      <c r="D8983">
        <v>39.950721100000003</v>
      </c>
      <c r="E8983">
        <v>-75.158312600000002</v>
      </c>
      <c r="F8983" t="s">
        <v>30200</v>
      </c>
      <c r="G8983">
        <v>195</v>
      </c>
      <c r="H8983">
        <v>4.5</v>
      </c>
      <c r="I8983" t="s">
        <v>30223</v>
      </c>
      <c r="J8983">
        <v>3</v>
      </c>
      <c r="L8983" t="s">
        <v>30224</v>
      </c>
    </row>
    <row r="8984" spans="1:12" x14ac:dyDescent="0.3">
      <c r="A8984" t="s">
        <v>30225</v>
      </c>
      <c r="B8984" t="s">
        <v>30226</v>
      </c>
      <c r="C8984" t="s">
        <v>14</v>
      </c>
      <c r="D8984">
        <v>39.942221000000004</v>
      </c>
      <c r="E8984">
        <v>-75.1552346</v>
      </c>
      <c r="F8984" t="s">
        <v>30227</v>
      </c>
      <c r="G8984">
        <v>195</v>
      </c>
      <c r="H8984">
        <v>4</v>
      </c>
      <c r="I8984" t="s">
        <v>30228</v>
      </c>
      <c r="J8984">
        <v>3</v>
      </c>
      <c r="K8984" t="s">
        <v>30229</v>
      </c>
      <c r="L8984" t="s">
        <v>30230</v>
      </c>
    </row>
    <row r="8985" spans="1:12" x14ac:dyDescent="0.3">
      <c r="A8985" t="s">
        <v>30225</v>
      </c>
      <c r="B8985" t="s">
        <v>30226</v>
      </c>
      <c r="C8985" t="s">
        <v>14</v>
      </c>
      <c r="D8985">
        <v>39.942221000000004</v>
      </c>
      <c r="E8985">
        <v>-75.1552346</v>
      </c>
      <c r="F8985" t="s">
        <v>30227</v>
      </c>
      <c r="G8985">
        <v>195</v>
      </c>
      <c r="H8985">
        <v>4</v>
      </c>
      <c r="I8985" t="s">
        <v>30231</v>
      </c>
      <c r="J8985">
        <v>5</v>
      </c>
      <c r="L8985" t="s">
        <v>30232</v>
      </c>
    </row>
    <row r="8986" spans="1:12" x14ac:dyDescent="0.3">
      <c r="A8986" t="s">
        <v>30225</v>
      </c>
      <c r="B8986" t="s">
        <v>30226</v>
      </c>
      <c r="C8986" t="s">
        <v>14</v>
      </c>
      <c r="D8986">
        <v>39.942221000000004</v>
      </c>
      <c r="E8986">
        <v>-75.1552346</v>
      </c>
      <c r="F8986" t="s">
        <v>30227</v>
      </c>
      <c r="G8986">
        <v>195</v>
      </c>
      <c r="H8986">
        <v>4</v>
      </c>
      <c r="I8986" t="s">
        <v>30233</v>
      </c>
      <c r="J8986">
        <v>5</v>
      </c>
      <c r="K8986" t="s">
        <v>30234</v>
      </c>
      <c r="L8986" t="s">
        <v>4554</v>
      </c>
    </row>
    <row r="8987" spans="1:12" x14ac:dyDescent="0.3">
      <c r="A8987" t="s">
        <v>30225</v>
      </c>
      <c r="B8987" t="s">
        <v>30226</v>
      </c>
      <c r="C8987" t="s">
        <v>14</v>
      </c>
      <c r="D8987">
        <v>39.942221000000004</v>
      </c>
      <c r="E8987">
        <v>-75.1552346</v>
      </c>
      <c r="F8987" t="s">
        <v>30227</v>
      </c>
      <c r="G8987">
        <v>195</v>
      </c>
      <c r="H8987">
        <v>4</v>
      </c>
      <c r="I8987" t="s">
        <v>30235</v>
      </c>
      <c r="J8987">
        <v>4</v>
      </c>
      <c r="K8987" t="s">
        <v>30236</v>
      </c>
      <c r="L8987" t="s">
        <v>30237</v>
      </c>
    </row>
    <row r="8988" spans="1:12" x14ac:dyDescent="0.3">
      <c r="A8988" t="s">
        <v>30225</v>
      </c>
      <c r="B8988" t="s">
        <v>30226</v>
      </c>
      <c r="C8988" t="s">
        <v>14</v>
      </c>
      <c r="D8988">
        <v>39.942221000000004</v>
      </c>
      <c r="E8988">
        <v>-75.1552346</v>
      </c>
      <c r="F8988" t="s">
        <v>30227</v>
      </c>
      <c r="G8988">
        <v>195</v>
      </c>
      <c r="H8988">
        <v>4</v>
      </c>
      <c r="I8988" t="s">
        <v>30238</v>
      </c>
      <c r="J8988">
        <v>4</v>
      </c>
      <c r="K8988" t="s">
        <v>30239</v>
      </c>
      <c r="L8988" t="s">
        <v>6656</v>
      </c>
    </row>
    <row r="8989" spans="1:12" x14ac:dyDescent="0.3">
      <c r="A8989" t="s">
        <v>30225</v>
      </c>
      <c r="B8989" t="s">
        <v>30226</v>
      </c>
      <c r="C8989" t="s">
        <v>14</v>
      </c>
      <c r="D8989">
        <v>39.942221000000004</v>
      </c>
      <c r="E8989">
        <v>-75.1552346</v>
      </c>
      <c r="F8989" t="s">
        <v>30227</v>
      </c>
      <c r="G8989">
        <v>195</v>
      </c>
      <c r="H8989">
        <v>4</v>
      </c>
      <c r="I8989" t="s">
        <v>30240</v>
      </c>
      <c r="J8989">
        <v>1</v>
      </c>
      <c r="L8989" t="s">
        <v>30241</v>
      </c>
    </row>
    <row r="8990" spans="1:12" x14ac:dyDescent="0.3">
      <c r="A8990" t="s">
        <v>30225</v>
      </c>
      <c r="B8990" t="s">
        <v>30226</v>
      </c>
      <c r="C8990" t="s">
        <v>14</v>
      </c>
      <c r="D8990">
        <v>39.942221000000004</v>
      </c>
      <c r="E8990">
        <v>-75.1552346</v>
      </c>
      <c r="F8990" t="s">
        <v>30227</v>
      </c>
      <c r="G8990">
        <v>195</v>
      </c>
      <c r="H8990">
        <v>4</v>
      </c>
      <c r="I8990" t="s">
        <v>30242</v>
      </c>
      <c r="J8990">
        <v>2</v>
      </c>
      <c r="K8990" t="s">
        <v>30243</v>
      </c>
      <c r="L8990" t="s">
        <v>30244</v>
      </c>
    </row>
    <row r="8991" spans="1:12" x14ac:dyDescent="0.3">
      <c r="A8991" t="s">
        <v>30225</v>
      </c>
      <c r="B8991" t="s">
        <v>30226</v>
      </c>
      <c r="C8991" t="s">
        <v>14</v>
      </c>
      <c r="D8991">
        <v>39.942221000000004</v>
      </c>
      <c r="E8991">
        <v>-75.1552346</v>
      </c>
      <c r="F8991" t="s">
        <v>30227</v>
      </c>
      <c r="G8991">
        <v>195</v>
      </c>
      <c r="H8991">
        <v>4</v>
      </c>
      <c r="I8991" t="s">
        <v>30245</v>
      </c>
      <c r="J8991">
        <v>4</v>
      </c>
      <c r="K8991" t="s">
        <v>30246</v>
      </c>
      <c r="L8991" t="s">
        <v>30247</v>
      </c>
    </row>
    <row r="8992" spans="1:12" x14ac:dyDescent="0.3">
      <c r="A8992" t="s">
        <v>30225</v>
      </c>
      <c r="B8992" t="s">
        <v>30226</v>
      </c>
      <c r="C8992" t="s">
        <v>14</v>
      </c>
      <c r="D8992">
        <v>39.942221000000004</v>
      </c>
      <c r="E8992">
        <v>-75.1552346</v>
      </c>
      <c r="F8992" t="s">
        <v>30227</v>
      </c>
      <c r="G8992">
        <v>195</v>
      </c>
      <c r="H8992">
        <v>4</v>
      </c>
      <c r="I8992" t="s">
        <v>30248</v>
      </c>
      <c r="J8992">
        <v>3</v>
      </c>
      <c r="K8992" t="s">
        <v>30249</v>
      </c>
      <c r="L8992" t="s">
        <v>18087</v>
      </c>
    </row>
    <row r="8993" spans="1:12" x14ac:dyDescent="0.3">
      <c r="A8993" t="s">
        <v>30225</v>
      </c>
      <c r="B8993" t="s">
        <v>30226</v>
      </c>
      <c r="C8993" t="s">
        <v>14</v>
      </c>
      <c r="D8993">
        <v>39.942221000000004</v>
      </c>
      <c r="E8993">
        <v>-75.1552346</v>
      </c>
      <c r="F8993" t="s">
        <v>30227</v>
      </c>
      <c r="G8993">
        <v>195</v>
      </c>
      <c r="H8993">
        <v>4</v>
      </c>
      <c r="I8993" t="s">
        <v>30250</v>
      </c>
      <c r="J8993">
        <v>5</v>
      </c>
      <c r="K8993" t="s">
        <v>30251</v>
      </c>
      <c r="L8993" t="s">
        <v>30252</v>
      </c>
    </row>
    <row r="8994" spans="1:12" x14ac:dyDescent="0.3">
      <c r="A8994" t="s">
        <v>30253</v>
      </c>
      <c r="B8994" t="s">
        <v>26286</v>
      </c>
      <c r="C8994" t="s">
        <v>14</v>
      </c>
      <c r="D8994">
        <v>40.044185800000001</v>
      </c>
      <c r="E8994">
        <v>-75.052946599999999</v>
      </c>
      <c r="F8994" t="s">
        <v>30254</v>
      </c>
      <c r="G8994">
        <v>195</v>
      </c>
      <c r="H8994">
        <v>3.5</v>
      </c>
      <c r="I8994" t="s">
        <v>30255</v>
      </c>
      <c r="J8994">
        <v>5</v>
      </c>
      <c r="K8994" t="s">
        <v>30256</v>
      </c>
      <c r="L8994" t="s">
        <v>24774</v>
      </c>
    </row>
    <row r="8995" spans="1:12" x14ac:dyDescent="0.3">
      <c r="A8995" t="s">
        <v>30253</v>
      </c>
      <c r="B8995" t="s">
        <v>26286</v>
      </c>
      <c r="C8995" t="s">
        <v>14</v>
      </c>
      <c r="D8995">
        <v>40.044185800000001</v>
      </c>
      <c r="E8995">
        <v>-75.052946599999999</v>
      </c>
      <c r="F8995" t="s">
        <v>30254</v>
      </c>
      <c r="G8995">
        <v>195</v>
      </c>
      <c r="H8995">
        <v>3.5</v>
      </c>
      <c r="I8995" t="s">
        <v>30257</v>
      </c>
      <c r="J8995">
        <v>2</v>
      </c>
      <c r="K8995" t="s">
        <v>30258</v>
      </c>
      <c r="L8995" t="s">
        <v>30259</v>
      </c>
    </row>
    <row r="8996" spans="1:12" x14ac:dyDescent="0.3">
      <c r="A8996" t="s">
        <v>30253</v>
      </c>
      <c r="B8996" t="s">
        <v>26286</v>
      </c>
      <c r="C8996" t="s">
        <v>14</v>
      </c>
      <c r="D8996">
        <v>40.044185800000001</v>
      </c>
      <c r="E8996">
        <v>-75.052946599999999</v>
      </c>
      <c r="F8996" t="s">
        <v>30254</v>
      </c>
      <c r="G8996">
        <v>195</v>
      </c>
      <c r="H8996">
        <v>3.5</v>
      </c>
      <c r="I8996" t="s">
        <v>30260</v>
      </c>
      <c r="J8996">
        <v>1</v>
      </c>
      <c r="L8996" t="s">
        <v>30261</v>
      </c>
    </row>
    <row r="8997" spans="1:12" x14ac:dyDescent="0.3">
      <c r="A8997" t="s">
        <v>30253</v>
      </c>
      <c r="B8997" t="s">
        <v>26286</v>
      </c>
      <c r="C8997" t="s">
        <v>14</v>
      </c>
      <c r="D8997">
        <v>40.044185800000001</v>
      </c>
      <c r="E8997">
        <v>-75.052946599999999</v>
      </c>
      <c r="F8997" t="s">
        <v>30254</v>
      </c>
      <c r="G8997">
        <v>195</v>
      </c>
      <c r="H8997">
        <v>3.5</v>
      </c>
      <c r="I8997" t="s">
        <v>30262</v>
      </c>
      <c r="J8997">
        <v>5</v>
      </c>
      <c r="K8997" t="s">
        <v>30263</v>
      </c>
      <c r="L8997" t="s">
        <v>30264</v>
      </c>
    </row>
    <row r="8998" spans="1:12" x14ac:dyDescent="0.3">
      <c r="A8998" t="s">
        <v>30253</v>
      </c>
      <c r="B8998" t="s">
        <v>26286</v>
      </c>
      <c r="C8998" t="s">
        <v>14</v>
      </c>
      <c r="D8998">
        <v>40.044185800000001</v>
      </c>
      <c r="E8998">
        <v>-75.052946599999999</v>
      </c>
      <c r="F8998" t="s">
        <v>30254</v>
      </c>
      <c r="G8998">
        <v>195</v>
      </c>
      <c r="H8998">
        <v>3.5</v>
      </c>
      <c r="I8998" t="s">
        <v>30265</v>
      </c>
      <c r="J8998">
        <v>3</v>
      </c>
      <c r="K8998" t="s">
        <v>30266</v>
      </c>
      <c r="L8998" t="s">
        <v>30267</v>
      </c>
    </row>
    <row r="8999" spans="1:12" x14ac:dyDescent="0.3">
      <c r="A8999" t="s">
        <v>30253</v>
      </c>
      <c r="B8999" t="s">
        <v>26286</v>
      </c>
      <c r="C8999" t="s">
        <v>14</v>
      </c>
      <c r="D8999">
        <v>40.044185800000001</v>
      </c>
      <c r="E8999">
        <v>-75.052946599999999</v>
      </c>
      <c r="F8999" t="s">
        <v>30254</v>
      </c>
      <c r="G8999">
        <v>195</v>
      </c>
      <c r="H8999">
        <v>3.5</v>
      </c>
      <c r="I8999" t="s">
        <v>30268</v>
      </c>
      <c r="J8999">
        <v>3</v>
      </c>
      <c r="K8999" t="s">
        <v>30269</v>
      </c>
      <c r="L8999" t="s">
        <v>28545</v>
      </c>
    </row>
    <row r="9000" spans="1:12" x14ac:dyDescent="0.3">
      <c r="A9000" t="s">
        <v>30253</v>
      </c>
      <c r="B9000" t="s">
        <v>26286</v>
      </c>
      <c r="C9000" t="s">
        <v>14</v>
      </c>
      <c r="D9000">
        <v>40.044185800000001</v>
      </c>
      <c r="E9000">
        <v>-75.052946599999999</v>
      </c>
      <c r="F9000" t="s">
        <v>30254</v>
      </c>
      <c r="G9000">
        <v>195</v>
      </c>
      <c r="H9000">
        <v>3.5</v>
      </c>
      <c r="I9000" t="s">
        <v>30270</v>
      </c>
      <c r="J9000">
        <v>5</v>
      </c>
      <c r="K9000" t="s">
        <v>30271</v>
      </c>
      <c r="L9000" t="s">
        <v>30272</v>
      </c>
    </row>
    <row r="9001" spans="1:12" x14ac:dyDescent="0.3">
      <c r="A9001" t="s">
        <v>30253</v>
      </c>
      <c r="B9001" t="s">
        <v>26286</v>
      </c>
      <c r="C9001" t="s">
        <v>14</v>
      </c>
      <c r="D9001">
        <v>40.044185800000001</v>
      </c>
      <c r="E9001">
        <v>-75.052946599999999</v>
      </c>
      <c r="F9001" t="s">
        <v>30254</v>
      </c>
      <c r="G9001">
        <v>195</v>
      </c>
      <c r="H9001">
        <v>3.5</v>
      </c>
      <c r="I9001" t="s">
        <v>30273</v>
      </c>
      <c r="J9001">
        <v>5</v>
      </c>
      <c r="K9001" t="s">
        <v>30274</v>
      </c>
      <c r="L9001" t="s">
        <v>21660</v>
      </c>
    </row>
    <row r="9002" spans="1:12" x14ac:dyDescent="0.3">
      <c r="A9002" t="s">
        <v>30253</v>
      </c>
      <c r="B9002" t="s">
        <v>26286</v>
      </c>
      <c r="C9002" t="s">
        <v>14</v>
      </c>
      <c r="D9002">
        <v>40.044185800000001</v>
      </c>
      <c r="E9002">
        <v>-75.052946599999999</v>
      </c>
      <c r="F9002" t="s">
        <v>30254</v>
      </c>
      <c r="G9002">
        <v>195</v>
      </c>
      <c r="H9002">
        <v>3.5</v>
      </c>
      <c r="I9002" t="s">
        <v>30275</v>
      </c>
      <c r="J9002">
        <v>4</v>
      </c>
      <c r="K9002" t="s">
        <v>30276</v>
      </c>
      <c r="L9002" t="s">
        <v>25546</v>
      </c>
    </row>
    <row r="9003" spans="1:12" x14ac:dyDescent="0.3">
      <c r="A9003" t="s">
        <v>30253</v>
      </c>
      <c r="B9003" t="s">
        <v>26286</v>
      </c>
      <c r="C9003" t="s">
        <v>14</v>
      </c>
      <c r="D9003">
        <v>40.044185800000001</v>
      </c>
      <c r="E9003">
        <v>-75.052946599999999</v>
      </c>
      <c r="F9003" t="s">
        <v>30254</v>
      </c>
      <c r="G9003">
        <v>195</v>
      </c>
      <c r="H9003">
        <v>3.5</v>
      </c>
      <c r="I9003" t="s">
        <v>30277</v>
      </c>
      <c r="J9003">
        <v>2</v>
      </c>
      <c r="K9003" t="s">
        <v>30278</v>
      </c>
      <c r="L9003" t="s">
        <v>30279</v>
      </c>
    </row>
    <row r="9004" spans="1:12" x14ac:dyDescent="0.3">
      <c r="A9004" t="s">
        <v>30280</v>
      </c>
      <c r="B9004" t="s">
        <v>30281</v>
      </c>
      <c r="C9004" t="s">
        <v>14</v>
      </c>
      <c r="D9004">
        <v>40.023535000000003</v>
      </c>
      <c r="E9004">
        <v>-75.219748800000005</v>
      </c>
      <c r="F9004" t="s">
        <v>30282</v>
      </c>
      <c r="G9004">
        <v>195</v>
      </c>
      <c r="H9004">
        <v>3</v>
      </c>
      <c r="I9004" t="s">
        <v>30283</v>
      </c>
      <c r="J9004">
        <v>4</v>
      </c>
      <c r="K9004" t="s">
        <v>30284</v>
      </c>
      <c r="L9004" t="s">
        <v>24223</v>
      </c>
    </row>
    <row r="9005" spans="1:12" x14ac:dyDescent="0.3">
      <c r="A9005" t="s">
        <v>30280</v>
      </c>
      <c r="B9005" t="s">
        <v>30281</v>
      </c>
      <c r="C9005" t="s">
        <v>14</v>
      </c>
      <c r="D9005">
        <v>40.023535000000003</v>
      </c>
      <c r="E9005">
        <v>-75.219748800000005</v>
      </c>
      <c r="F9005" t="s">
        <v>30282</v>
      </c>
      <c r="G9005">
        <v>195</v>
      </c>
      <c r="H9005">
        <v>3</v>
      </c>
      <c r="I9005" t="s">
        <v>30285</v>
      </c>
      <c r="J9005">
        <v>2</v>
      </c>
      <c r="L9005" t="s">
        <v>27848</v>
      </c>
    </row>
    <row r="9006" spans="1:12" x14ac:dyDescent="0.3">
      <c r="A9006" t="s">
        <v>30280</v>
      </c>
      <c r="B9006" t="s">
        <v>30281</v>
      </c>
      <c r="C9006" t="s">
        <v>14</v>
      </c>
      <c r="D9006">
        <v>40.023535000000003</v>
      </c>
      <c r="E9006">
        <v>-75.219748800000005</v>
      </c>
      <c r="F9006" t="s">
        <v>30282</v>
      </c>
      <c r="G9006">
        <v>195</v>
      </c>
      <c r="H9006">
        <v>3</v>
      </c>
      <c r="I9006" t="s">
        <v>30286</v>
      </c>
      <c r="J9006">
        <v>5</v>
      </c>
      <c r="K9006" t="s">
        <v>30287</v>
      </c>
      <c r="L9006" t="s">
        <v>17684</v>
      </c>
    </row>
    <row r="9007" spans="1:12" x14ac:dyDescent="0.3">
      <c r="A9007" t="s">
        <v>30280</v>
      </c>
      <c r="B9007" t="s">
        <v>30281</v>
      </c>
      <c r="C9007" t="s">
        <v>14</v>
      </c>
      <c r="D9007">
        <v>40.023535000000003</v>
      </c>
      <c r="E9007">
        <v>-75.219748800000005</v>
      </c>
      <c r="F9007" t="s">
        <v>30282</v>
      </c>
      <c r="G9007">
        <v>195</v>
      </c>
      <c r="H9007">
        <v>3</v>
      </c>
      <c r="I9007" t="e">
        <f>-OvEbKSsMI2Zqwcd9E1JRA</f>
        <v>#NAME?</v>
      </c>
      <c r="J9007">
        <v>4</v>
      </c>
      <c r="K9007" t="s">
        <v>30288</v>
      </c>
      <c r="L9007" t="s">
        <v>30289</v>
      </c>
    </row>
    <row r="9008" spans="1:12" x14ac:dyDescent="0.3">
      <c r="A9008" t="s">
        <v>30280</v>
      </c>
      <c r="B9008" t="s">
        <v>30281</v>
      </c>
      <c r="C9008" t="s">
        <v>14</v>
      </c>
      <c r="D9008">
        <v>40.023535000000003</v>
      </c>
      <c r="E9008">
        <v>-75.219748800000005</v>
      </c>
      <c r="F9008" t="s">
        <v>30282</v>
      </c>
      <c r="G9008">
        <v>195</v>
      </c>
      <c r="H9008">
        <v>3</v>
      </c>
      <c r="I9008" t="s">
        <v>30290</v>
      </c>
      <c r="J9008">
        <v>4</v>
      </c>
      <c r="K9008" t="s">
        <v>30291</v>
      </c>
      <c r="L9008" t="s">
        <v>30292</v>
      </c>
    </row>
    <row r="9009" spans="1:12" x14ac:dyDescent="0.3">
      <c r="A9009" t="s">
        <v>30280</v>
      </c>
      <c r="B9009" t="s">
        <v>30281</v>
      </c>
      <c r="C9009" t="s">
        <v>14</v>
      </c>
      <c r="D9009">
        <v>40.023535000000003</v>
      </c>
      <c r="E9009">
        <v>-75.219748800000005</v>
      </c>
      <c r="F9009" t="s">
        <v>30282</v>
      </c>
      <c r="G9009">
        <v>195</v>
      </c>
      <c r="H9009">
        <v>3</v>
      </c>
      <c r="I9009" t="s">
        <v>30293</v>
      </c>
      <c r="J9009">
        <v>3</v>
      </c>
      <c r="L9009" t="s">
        <v>30294</v>
      </c>
    </row>
    <row r="9010" spans="1:12" x14ac:dyDescent="0.3">
      <c r="A9010" t="s">
        <v>30280</v>
      </c>
      <c r="B9010" t="s">
        <v>30281</v>
      </c>
      <c r="C9010" t="s">
        <v>14</v>
      </c>
      <c r="D9010">
        <v>40.023535000000003</v>
      </c>
      <c r="E9010">
        <v>-75.219748800000005</v>
      </c>
      <c r="F9010" t="s">
        <v>30282</v>
      </c>
      <c r="G9010">
        <v>195</v>
      </c>
      <c r="H9010">
        <v>3</v>
      </c>
      <c r="I9010" t="s">
        <v>30295</v>
      </c>
      <c r="J9010">
        <v>4</v>
      </c>
      <c r="K9010" t="s">
        <v>30296</v>
      </c>
      <c r="L9010" t="s">
        <v>30297</v>
      </c>
    </row>
    <row r="9011" spans="1:12" x14ac:dyDescent="0.3">
      <c r="A9011" t="s">
        <v>30280</v>
      </c>
      <c r="B9011" t="s">
        <v>30281</v>
      </c>
      <c r="C9011" t="s">
        <v>14</v>
      </c>
      <c r="D9011">
        <v>40.023535000000003</v>
      </c>
      <c r="E9011">
        <v>-75.219748800000005</v>
      </c>
      <c r="F9011" t="s">
        <v>30282</v>
      </c>
      <c r="G9011">
        <v>195</v>
      </c>
      <c r="H9011">
        <v>3</v>
      </c>
      <c r="I9011" t="s">
        <v>30298</v>
      </c>
      <c r="J9011">
        <v>5</v>
      </c>
      <c r="L9011" t="s">
        <v>30299</v>
      </c>
    </row>
    <row r="9012" spans="1:12" x14ac:dyDescent="0.3">
      <c r="A9012" t="s">
        <v>30280</v>
      </c>
      <c r="B9012" t="s">
        <v>30281</v>
      </c>
      <c r="C9012" t="s">
        <v>14</v>
      </c>
      <c r="D9012">
        <v>40.023535000000003</v>
      </c>
      <c r="E9012">
        <v>-75.219748800000005</v>
      </c>
      <c r="F9012" t="s">
        <v>30282</v>
      </c>
      <c r="G9012">
        <v>195</v>
      </c>
      <c r="H9012">
        <v>3</v>
      </c>
      <c r="I9012" t="s">
        <v>30300</v>
      </c>
      <c r="J9012">
        <v>2</v>
      </c>
      <c r="K9012" t="s">
        <v>30301</v>
      </c>
      <c r="L9012" t="s">
        <v>30302</v>
      </c>
    </row>
    <row r="9013" spans="1:12" x14ac:dyDescent="0.3">
      <c r="A9013" t="s">
        <v>30280</v>
      </c>
      <c r="B9013" t="s">
        <v>30281</v>
      </c>
      <c r="C9013" t="s">
        <v>14</v>
      </c>
      <c r="D9013">
        <v>40.023535000000003</v>
      </c>
      <c r="E9013">
        <v>-75.219748800000005</v>
      </c>
      <c r="F9013" t="s">
        <v>30282</v>
      </c>
      <c r="G9013">
        <v>195</v>
      </c>
      <c r="H9013">
        <v>3</v>
      </c>
      <c r="I9013" t="s">
        <v>30303</v>
      </c>
      <c r="J9013">
        <v>2</v>
      </c>
      <c r="K9013" t="s">
        <v>30304</v>
      </c>
      <c r="L9013" t="s">
        <v>30305</v>
      </c>
    </row>
    <row r="9014" spans="1:12" x14ac:dyDescent="0.3">
      <c r="A9014" t="s">
        <v>30306</v>
      </c>
      <c r="B9014" t="s">
        <v>30307</v>
      </c>
      <c r="C9014" t="s">
        <v>14</v>
      </c>
      <c r="D9014">
        <v>39.965637000000001</v>
      </c>
      <c r="E9014">
        <v>-75.140681000000001</v>
      </c>
      <c r="F9014" t="s">
        <v>30308</v>
      </c>
      <c r="G9014">
        <v>194</v>
      </c>
      <c r="H9014">
        <v>4</v>
      </c>
      <c r="I9014" t="s">
        <v>30309</v>
      </c>
      <c r="J9014">
        <v>5</v>
      </c>
      <c r="K9014" t="s">
        <v>30310</v>
      </c>
      <c r="L9014" t="s">
        <v>30311</v>
      </c>
    </row>
    <row r="9015" spans="1:12" x14ac:dyDescent="0.3">
      <c r="A9015" t="s">
        <v>30306</v>
      </c>
      <c r="B9015" t="s">
        <v>30307</v>
      </c>
      <c r="C9015" t="s">
        <v>14</v>
      </c>
      <c r="D9015">
        <v>39.965637000000001</v>
      </c>
      <c r="E9015">
        <v>-75.140681000000001</v>
      </c>
      <c r="F9015" t="s">
        <v>30308</v>
      </c>
      <c r="G9015">
        <v>194</v>
      </c>
      <c r="H9015">
        <v>4</v>
      </c>
      <c r="I9015" t="s">
        <v>30312</v>
      </c>
      <c r="J9015">
        <v>3</v>
      </c>
      <c r="K9015" t="s">
        <v>30313</v>
      </c>
      <c r="L9015" t="s">
        <v>8383</v>
      </c>
    </row>
    <row r="9016" spans="1:12" x14ac:dyDescent="0.3">
      <c r="A9016" t="s">
        <v>30306</v>
      </c>
      <c r="B9016" t="s">
        <v>30307</v>
      </c>
      <c r="C9016" t="s">
        <v>14</v>
      </c>
      <c r="D9016">
        <v>39.965637000000001</v>
      </c>
      <c r="E9016">
        <v>-75.140681000000001</v>
      </c>
      <c r="F9016" t="s">
        <v>30308</v>
      </c>
      <c r="G9016">
        <v>194</v>
      </c>
      <c r="H9016">
        <v>4</v>
      </c>
      <c r="I9016" t="s">
        <v>30314</v>
      </c>
      <c r="J9016">
        <v>5</v>
      </c>
      <c r="K9016" t="s">
        <v>30315</v>
      </c>
      <c r="L9016" t="s">
        <v>30316</v>
      </c>
    </row>
    <row r="9017" spans="1:12" x14ac:dyDescent="0.3">
      <c r="A9017" t="s">
        <v>30306</v>
      </c>
      <c r="B9017" t="s">
        <v>30307</v>
      </c>
      <c r="C9017" t="s">
        <v>14</v>
      </c>
      <c r="D9017">
        <v>39.965637000000001</v>
      </c>
      <c r="E9017">
        <v>-75.140681000000001</v>
      </c>
      <c r="F9017" t="s">
        <v>30308</v>
      </c>
      <c r="G9017">
        <v>194</v>
      </c>
      <c r="H9017">
        <v>4</v>
      </c>
      <c r="I9017" t="s">
        <v>30317</v>
      </c>
      <c r="J9017">
        <v>3</v>
      </c>
      <c r="K9017" t="s">
        <v>30318</v>
      </c>
      <c r="L9017" t="s">
        <v>30319</v>
      </c>
    </row>
    <row r="9018" spans="1:12" x14ac:dyDescent="0.3">
      <c r="A9018" t="s">
        <v>30306</v>
      </c>
      <c r="B9018" t="s">
        <v>30307</v>
      </c>
      <c r="C9018" t="s">
        <v>14</v>
      </c>
      <c r="D9018">
        <v>39.965637000000001</v>
      </c>
      <c r="E9018">
        <v>-75.140681000000001</v>
      </c>
      <c r="F9018" t="s">
        <v>30308</v>
      </c>
      <c r="G9018">
        <v>194</v>
      </c>
      <c r="H9018">
        <v>4</v>
      </c>
      <c r="I9018" t="s">
        <v>30320</v>
      </c>
      <c r="J9018">
        <v>5</v>
      </c>
      <c r="K9018" t="s">
        <v>30321</v>
      </c>
      <c r="L9018" t="s">
        <v>30322</v>
      </c>
    </row>
    <row r="9019" spans="1:12" x14ac:dyDescent="0.3">
      <c r="A9019" t="s">
        <v>30306</v>
      </c>
      <c r="B9019" t="s">
        <v>30307</v>
      </c>
      <c r="C9019" t="s">
        <v>14</v>
      </c>
      <c r="D9019">
        <v>39.965637000000001</v>
      </c>
      <c r="E9019">
        <v>-75.140681000000001</v>
      </c>
      <c r="F9019" t="s">
        <v>30308</v>
      </c>
      <c r="G9019">
        <v>194</v>
      </c>
      <c r="H9019">
        <v>4</v>
      </c>
      <c r="I9019" t="s">
        <v>30323</v>
      </c>
      <c r="J9019">
        <v>5</v>
      </c>
      <c r="L9019" t="s">
        <v>30324</v>
      </c>
    </row>
    <row r="9020" spans="1:12" x14ac:dyDescent="0.3">
      <c r="A9020" t="s">
        <v>30306</v>
      </c>
      <c r="B9020" t="s">
        <v>30307</v>
      </c>
      <c r="C9020" t="s">
        <v>14</v>
      </c>
      <c r="D9020">
        <v>39.965637000000001</v>
      </c>
      <c r="E9020">
        <v>-75.140681000000001</v>
      </c>
      <c r="F9020" t="s">
        <v>30308</v>
      </c>
      <c r="G9020">
        <v>194</v>
      </c>
      <c r="H9020">
        <v>4</v>
      </c>
      <c r="I9020" t="s">
        <v>30325</v>
      </c>
      <c r="J9020">
        <v>5</v>
      </c>
      <c r="K9020" t="s">
        <v>30326</v>
      </c>
      <c r="L9020" t="s">
        <v>26290</v>
      </c>
    </row>
    <row r="9021" spans="1:12" x14ac:dyDescent="0.3">
      <c r="A9021" t="s">
        <v>30306</v>
      </c>
      <c r="B9021" t="s">
        <v>30307</v>
      </c>
      <c r="C9021" t="s">
        <v>14</v>
      </c>
      <c r="D9021">
        <v>39.965637000000001</v>
      </c>
      <c r="E9021">
        <v>-75.140681000000001</v>
      </c>
      <c r="F9021" t="s">
        <v>30308</v>
      </c>
      <c r="G9021">
        <v>194</v>
      </c>
      <c r="H9021">
        <v>4</v>
      </c>
      <c r="I9021" t="s">
        <v>30327</v>
      </c>
      <c r="J9021">
        <v>5</v>
      </c>
      <c r="K9021" t="s">
        <v>30328</v>
      </c>
      <c r="L9021" t="s">
        <v>30329</v>
      </c>
    </row>
    <row r="9022" spans="1:12" x14ac:dyDescent="0.3">
      <c r="A9022" t="s">
        <v>30306</v>
      </c>
      <c r="B9022" t="s">
        <v>30307</v>
      </c>
      <c r="C9022" t="s">
        <v>14</v>
      </c>
      <c r="D9022">
        <v>39.965637000000001</v>
      </c>
      <c r="E9022">
        <v>-75.140681000000001</v>
      </c>
      <c r="F9022" t="s">
        <v>30308</v>
      </c>
      <c r="G9022">
        <v>194</v>
      </c>
      <c r="H9022">
        <v>4</v>
      </c>
      <c r="I9022" t="s">
        <v>30330</v>
      </c>
      <c r="J9022">
        <v>1</v>
      </c>
      <c r="K9022" t="s">
        <v>30331</v>
      </c>
      <c r="L9022" t="s">
        <v>30332</v>
      </c>
    </row>
    <row r="9023" spans="1:12" x14ac:dyDescent="0.3">
      <c r="A9023" t="s">
        <v>30306</v>
      </c>
      <c r="B9023" t="s">
        <v>30307</v>
      </c>
      <c r="C9023" t="s">
        <v>14</v>
      </c>
      <c r="D9023">
        <v>39.965637000000001</v>
      </c>
      <c r="E9023">
        <v>-75.140681000000001</v>
      </c>
      <c r="F9023" t="s">
        <v>30308</v>
      </c>
      <c r="G9023">
        <v>194</v>
      </c>
      <c r="H9023">
        <v>4</v>
      </c>
      <c r="I9023" t="s">
        <v>30333</v>
      </c>
      <c r="J9023">
        <v>5</v>
      </c>
      <c r="L9023" t="s">
        <v>30334</v>
      </c>
    </row>
    <row r="9024" spans="1:12" x14ac:dyDescent="0.3">
      <c r="A9024" t="s">
        <v>30335</v>
      </c>
      <c r="B9024" t="s">
        <v>25133</v>
      </c>
      <c r="C9024" t="s">
        <v>14</v>
      </c>
      <c r="D9024">
        <v>39.9542717</v>
      </c>
      <c r="E9024">
        <v>-75.146313899999996</v>
      </c>
      <c r="F9024" t="s">
        <v>30336</v>
      </c>
      <c r="G9024">
        <v>194</v>
      </c>
      <c r="H9024">
        <v>4</v>
      </c>
      <c r="I9024" t="s">
        <v>30337</v>
      </c>
      <c r="J9024">
        <v>5</v>
      </c>
      <c r="K9024" t="s">
        <v>30338</v>
      </c>
      <c r="L9024" t="s">
        <v>27146</v>
      </c>
    </row>
    <row r="9025" spans="1:15" x14ac:dyDescent="0.3">
      <c r="A9025" t="s">
        <v>30335</v>
      </c>
      <c r="B9025" t="s">
        <v>25133</v>
      </c>
      <c r="C9025" t="s">
        <v>14</v>
      </c>
      <c r="D9025">
        <v>39.9542717</v>
      </c>
      <c r="E9025">
        <v>-75.146313899999996</v>
      </c>
      <c r="F9025" t="s">
        <v>30336</v>
      </c>
      <c r="G9025">
        <v>194</v>
      </c>
      <c r="H9025">
        <v>4</v>
      </c>
      <c r="I9025" t="e">
        <f>-YXiUMn-lxzY9fMO1LT4Tg</f>
        <v>#NAME?</v>
      </c>
      <c r="J9025">
        <v>2</v>
      </c>
      <c r="L9025" t="s">
        <v>8588</v>
      </c>
    </row>
    <row r="9026" spans="1:15" x14ac:dyDescent="0.3">
      <c r="A9026" t="s">
        <v>30335</v>
      </c>
      <c r="B9026" t="s">
        <v>25133</v>
      </c>
      <c r="C9026" t="s">
        <v>14</v>
      </c>
      <c r="D9026">
        <v>39.9542717</v>
      </c>
      <c r="E9026">
        <v>-75.146313899999996</v>
      </c>
      <c r="F9026" t="s">
        <v>30336</v>
      </c>
      <c r="G9026">
        <v>194</v>
      </c>
      <c r="H9026">
        <v>4</v>
      </c>
      <c r="I9026" t="s">
        <v>30339</v>
      </c>
      <c r="J9026">
        <v>1</v>
      </c>
      <c r="K9026" t="s">
        <v>30340</v>
      </c>
      <c r="L9026" t="s">
        <v>30341</v>
      </c>
    </row>
    <row r="9027" spans="1:15" x14ac:dyDescent="0.3">
      <c r="A9027" t="s">
        <v>30335</v>
      </c>
      <c r="B9027" t="s">
        <v>25133</v>
      </c>
      <c r="C9027" t="s">
        <v>14</v>
      </c>
      <c r="D9027">
        <v>39.9542717</v>
      </c>
      <c r="E9027">
        <v>-75.146313899999996</v>
      </c>
      <c r="F9027" t="s">
        <v>30336</v>
      </c>
      <c r="G9027">
        <v>194</v>
      </c>
      <c r="H9027">
        <v>4</v>
      </c>
      <c r="I9027" t="s">
        <v>30342</v>
      </c>
      <c r="J9027">
        <v>5</v>
      </c>
      <c r="K9027" t="s">
        <v>30343</v>
      </c>
      <c r="L9027" t="s">
        <v>30344</v>
      </c>
    </row>
    <row r="9028" spans="1:15" x14ac:dyDescent="0.3">
      <c r="A9028" t="s">
        <v>30335</v>
      </c>
      <c r="B9028" t="s">
        <v>25133</v>
      </c>
      <c r="C9028" t="s">
        <v>14</v>
      </c>
      <c r="D9028">
        <v>39.9542717</v>
      </c>
      <c r="E9028">
        <v>-75.146313899999996</v>
      </c>
      <c r="F9028" t="s">
        <v>30336</v>
      </c>
      <c r="G9028">
        <v>194</v>
      </c>
      <c r="H9028">
        <v>4</v>
      </c>
      <c r="I9028" t="e">
        <f>-Dz5QA4Ei8DT1EjCnvnDFw</f>
        <v>#NAME?</v>
      </c>
      <c r="J9028">
        <v>3</v>
      </c>
      <c r="K9028" t="s">
        <v>30345</v>
      </c>
      <c r="L9028" t="s">
        <v>30346</v>
      </c>
    </row>
    <row r="9029" spans="1:15" x14ac:dyDescent="0.3">
      <c r="A9029" t="s">
        <v>30335</v>
      </c>
      <c r="B9029" t="s">
        <v>25133</v>
      </c>
      <c r="C9029" t="s">
        <v>14</v>
      </c>
      <c r="D9029">
        <v>39.9542717</v>
      </c>
      <c r="E9029">
        <v>-75.146313899999996</v>
      </c>
      <c r="F9029" t="s">
        <v>30336</v>
      </c>
      <c r="G9029">
        <v>194</v>
      </c>
      <c r="H9029">
        <v>4</v>
      </c>
      <c r="I9029" t="s">
        <v>30347</v>
      </c>
      <c r="J9029">
        <v>2</v>
      </c>
      <c r="K9029" t="s">
        <v>30348</v>
      </c>
      <c r="L9029" t="s">
        <v>17286</v>
      </c>
    </row>
    <row r="9030" spans="1:15" x14ac:dyDescent="0.3">
      <c r="A9030" t="s">
        <v>30335</v>
      </c>
      <c r="B9030" t="s">
        <v>25133</v>
      </c>
      <c r="C9030" t="s">
        <v>14</v>
      </c>
      <c r="D9030">
        <v>39.9542717</v>
      </c>
      <c r="E9030">
        <v>-75.146313899999996</v>
      </c>
      <c r="F9030" t="s">
        <v>30336</v>
      </c>
      <c r="G9030">
        <v>194</v>
      </c>
      <c r="H9030">
        <v>4</v>
      </c>
      <c r="I9030" t="s">
        <v>30349</v>
      </c>
      <c r="J9030">
        <v>5</v>
      </c>
      <c r="K9030" t="s">
        <v>30350</v>
      </c>
      <c r="L9030" t="s">
        <v>30351</v>
      </c>
    </row>
    <row r="9031" spans="1:15" x14ac:dyDescent="0.3">
      <c r="A9031" t="s">
        <v>30335</v>
      </c>
      <c r="B9031" t="s">
        <v>25133</v>
      </c>
      <c r="C9031" t="s">
        <v>14</v>
      </c>
      <c r="D9031">
        <v>39.9542717</v>
      </c>
      <c r="E9031">
        <v>-75.146313899999996</v>
      </c>
      <c r="F9031" t="s">
        <v>30336</v>
      </c>
      <c r="G9031">
        <v>194</v>
      </c>
      <c r="H9031">
        <v>4</v>
      </c>
      <c r="I9031" t="s">
        <v>30352</v>
      </c>
      <c r="J9031">
        <v>4</v>
      </c>
      <c r="K9031" t="s">
        <v>30353</v>
      </c>
      <c r="L9031" t="s">
        <v>12144</v>
      </c>
    </row>
    <row r="9032" spans="1:15" x14ac:dyDescent="0.3">
      <c r="A9032" t="s">
        <v>30335</v>
      </c>
      <c r="B9032" t="s">
        <v>25133</v>
      </c>
      <c r="C9032" t="s">
        <v>14</v>
      </c>
      <c r="D9032">
        <v>39.9542717</v>
      </c>
      <c r="E9032">
        <v>-75.146313899999996</v>
      </c>
      <c r="F9032" t="s">
        <v>30336</v>
      </c>
      <c r="G9032">
        <v>194</v>
      </c>
      <c r="H9032">
        <v>4</v>
      </c>
      <c r="I9032" t="s">
        <v>30354</v>
      </c>
      <c r="J9032">
        <v>5</v>
      </c>
      <c r="L9032" t="s">
        <v>30355</v>
      </c>
    </row>
    <row r="9033" spans="1:15" x14ac:dyDescent="0.3">
      <c r="A9033" t="s">
        <v>30335</v>
      </c>
      <c r="B9033" t="s">
        <v>25133</v>
      </c>
      <c r="C9033" t="s">
        <v>14</v>
      </c>
      <c r="D9033">
        <v>39.9542717</v>
      </c>
      <c r="E9033">
        <v>-75.146313899999996</v>
      </c>
      <c r="F9033" t="s">
        <v>30336</v>
      </c>
      <c r="G9033">
        <v>194</v>
      </c>
      <c r="H9033">
        <v>4</v>
      </c>
      <c r="I9033" t="s">
        <v>30356</v>
      </c>
      <c r="J9033">
        <v>5</v>
      </c>
      <c r="K9033" t="s">
        <v>30357</v>
      </c>
      <c r="L9033" t="s">
        <v>30358</v>
      </c>
      <c r="M9033" t="s">
        <v>30359</v>
      </c>
      <c r="N9033" t="s">
        <v>30360</v>
      </c>
      <c r="O9033" t="s">
        <v>30361</v>
      </c>
    </row>
    <row r="9034" spans="1:15" x14ac:dyDescent="0.3">
      <c r="A9034" t="s">
        <v>30362</v>
      </c>
      <c r="B9034" t="s">
        <v>30363</v>
      </c>
      <c r="C9034" t="s">
        <v>14</v>
      </c>
      <c r="D9034">
        <v>39.926418099999999</v>
      </c>
      <c r="E9034">
        <v>-75.166451300000006</v>
      </c>
      <c r="F9034" t="s">
        <v>30364</v>
      </c>
      <c r="G9034">
        <v>194</v>
      </c>
      <c r="H9034">
        <v>4.5</v>
      </c>
      <c r="I9034" t="s">
        <v>30365</v>
      </c>
      <c r="J9034">
        <v>5</v>
      </c>
      <c r="K9034" t="s">
        <v>30366</v>
      </c>
      <c r="L9034" t="s">
        <v>8026</v>
      </c>
    </row>
    <row r="9035" spans="1:15" x14ac:dyDescent="0.3">
      <c r="A9035" t="s">
        <v>30362</v>
      </c>
      <c r="B9035" t="s">
        <v>30363</v>
      </c>
      <c r="C9035" t="s">
        <v>14</v>
      </c>
      <c r="D9035">
        <v>39.926418099999999</v>
      </c>
      <c r="E9035">
        <v>-75.166451300000006</v>
      </c>
      <c r="F9035" t="s">
        <v>30364</v>
      </c>
      <c r="G9035">
        <v>194</v>
      </c>
      <c r="H9035">
        <v>4.5</v>
      </c>
      <c r="I9035" t="s">
        <v>30367</v>
      </c>
      <c r="J9035">
        <v>5</v>
      </c>
      <c r="K9035" t="s">
        <v>30368</v>
      </c>
      <c r="L9035" t="s">
        <v>5155</v>
      </c>
    </row>
    <row r="9036" spans="1:15" x14ac:dyDescent="0.3">
      <c r="A9036" t="s">
        <v>30362</v>
      </c>
      <c r="B9036" t="s">
        <v>30363</v>
      </c>
      <c r="C9036" t="s">
        <v>14</v>
      </c>
      <c r="D9036">
        <v>39.926418099999999</v>
      </c>
      <c r="E9036">
        <v>-75.166451300000006</v>
      </c>
      <c r="F9036" t="s">
        <v>30364</v>
      </c>
      <c r="G9036">
        <v>194</v>
      </c>
      <c r="H9036">
        <v>4.5</v>
      </c>
      <c r="I9036" t="s">
        <v>30369</v>
      </c>
      <c r="J9036">
        <v>3</v>
      </c>
      <c r="K9036" t="s">
        <v>30370</v>
      </c>
      <c r="L9036" t="s">
        <v>11485</v>
      </c>
    </row>
    <row r="9037" spans="1:15" x14ac:dyDescent="0.3">
      <c r="A9037" t="s">
        <v>30362</v>
      </c>
      <c r="B9037" t="s">
        <v>30363</v>
      </c>
      <c r="C9037" t="s">
        <v>14</v>
      </c>
      <c r="D9037">
        <v>39.926418099999999</v>
      </c>
      <c r="E9037">
        <v>-75.166451300000006</v>
      </c>
      <c r="F9037" t="s">
        <v>30364</v>
      </c>
      <c r="G9037">
        <v>194</v>
      </c>
      <c r="H9037">
        <v>4.5</v>
      </c>
      <c r="I9037" t="s">
        <v>30371</v>
      </c>
      <c r="J9037">
        <v>5</v>
      </c>
      <c r="K9037" t="s">
        <v>30372</v>
      </c>
      <c r="L9037" t="s">
        <v>30373</v>
      </c>
    </row>
    <row r="9038" spans="1:15" x14ac:dyDescent="0.3">
      <c r="A9038" t="s">
        <v>30362</v>
      </c>
      <c r="B9038" t="s">
        <v>30363</v>
      </c>
      <c r="C9038" t="s">
        <v>14</v>
      </c>
      <c r="D9038">
        <v>39.926418099999999</v>
      </c>
      <c r="E9038">
        <v>-75.166451300000006</v>
      </c>
      <c r="F9038" t="s">
        <v>30364</v>
      </c>
      <c r="G9038">
        <v>194</v>
      </c>
      <c r="H9038">
        <v>4.5</v>
      </c>
      <c r="I9038" t="s">
        <v>30374</v>
      </c>
      <c r="J9038">
        <v>5</v>
      </c>
      <c r="K9038" t="s">
        <v>30375</v>
      </c>
      <c r="L9038" t="s">
        <v>30376</v>
      </c>
    </row>
    <row r="9039" spans="1:15" x14ac:dyDescent="0.3">
      <c r="A9039" t="s">
        <v>30362</v>
      </c>
      <c r="B9039" t="s">
        <v>30363</v>
      </c>
      <c r="C9039" t="s">
        <v>14</v>
      </c>
      <c r="D9039">
        <v>39.926418099999999</v>
      </c>
      <c r="E9039">
        <v>-75.166451300000006</v>
      </c>
      <c r="F9039" t="s">
        <v>30364</v>
      </c>
      <c r="G9039">
        <v>194</v>
      </c>
      <c r="H9039">
        <v>4.5</v>
      </c>
      <c r="I9039" t="s">
        <v>30377</v>
      </c>
      <c r="J9039">
        <v>5</v>
      </c>
      <c r="L9039" t="s">
        <v>30378</v>
      </c>
    </row>
    <row r="9040" spans="1:15" x14ac:dyDescent="0.3">
      <c r="A9040" t="s">
        <v>30362</v>
      </c>
      <c r="B9040" t="s">
        <v>30363</v>
      </c>
      <c r="C9040" t="s">
        <v>14</v>
      </c>
      <c r="D9040">
        <v>39.926418099999999</v>
      </c>
      <c r="E9040">
        <v>-75.166451300000006</v>
      </c>
      <c r="F9040" t="s">
        <v>30364</v>
      </c>
      <c r="G9040">
        <v>194</v>
      </c>
      <c r="H9040">
        <v>4.5</v>
      </c>
      <c r="I9040" t="s">
        <v>30379</v>
      </c>
      <c r="J9040">
        <v>5</v>
      </c>
      <c r="K9040" t="s">
        <v>30380</v>
      </c>
      <c r="L9040" t="s">
        <v>30381</v>
      </c>
    </row>
    <row r="9041" spans="1:13" x14ac:dyDescent="0.3">
      <c r="A9041" t="s">
        <v>30362</v>
      </c>
      <c r="B9041" t="s">
        <v>30363</v>
      </c>
      <c r="C9041" t="s">
        <v>14</v>
      </c>
      <c r="D9041">
        <v>39.926418099999999</v>
      </c>
      <c r="E9041">
        <v>-75.166451300000006</v>
      </c>
      <c r="F9041" t="s">
        <v>30364</v>
      </c>
      <c r="G9041">
        <v>194</v>
      </c>
      <c r="H9041">
        <v>4.5</v>
      </c>
      <c r="I9041" t="s">
        <v>30382</v>
      </c>
      <c r="J9041">
        <v>5</v>
      </c>
      <c r="K9041" t="s">
        <v>30383</v>
      </c>
      <c r="L9041" t="s">
        <v>27289</v>
      </c>
    </row>
    <row r="9042" spans="1:13" x14ac:dyDescent="0.3">
      <c r="A9042" t="s">
        <v>30362</v>
      </c>
      <c r="B9042" t="s">
        <v>30363</v>
      </c>
      <c r="C9042" t="s">
        <v>14</v>
      </c>
      <c r="D9042">
        <v>39.926418099999999</v>
      </c>
      <c r="E9042">
        <v>-75.166451300000006</v>
      </c>
      <c r="F9042" t="s">
        <v>30364</v>
      </c>
      <c r="G9042">
        <v>194</v>
      </c>
      <c r="H9042">
        <v>4.5</v>
      </c>
      <c r="I9042" t="s">
        <v>30384</v>
      </c>
      <c r="J9042">
        <v>5</v>
      </c>
      <c r="K9042" t="s">
        <v>30385</v>
      </c>
      <c r="L9042" t="s">
        <v>30386</v>
      </c>
      <c r="M9042" t="s">
        <v>3615</v>
      </c>
    </row>
    <row r="9043" spans="1:13" x14ac:dyDescent="0.3">
      <c r="A9043" t="s">
        <v>30362</v>
      </c>
      <c r="B9043" t="s">
        <v>30363</v>
      </c>
      <c r="C9043" t="s">
        <v>14</v>
      </c>
      <c r="D9043">
        <v>39.926418099999999</v>
      </c>
      <c r="E9043">
        <v>-75.166451300000006</v>
      </c>
      <c r="F9043" t="s">
        <v>30364</v>
      </c>
      <c r="G9043">
        <v>194</v>
      </c>
      <c r="H9043">
        <v>4.5</v>
      </c>
      <c r="I9043" t="s">
        <v>30387</v>
      </c>
      <c r="J9043">
        <v>5</v>
      </c>
      <c r="K9043" t="s">
        <v>30388</v>
      </c>
      <c r="L9043" t="s">
        <v>30389</v>
      </c>
    </row>
    <row r="9044" spans="1:13" x14ac:dyDescent="0.3">
      <c r="A9044" t="s">
        <v>30390</v>
      </c>
      <c r="B9044" t="s">
        <v>30391</v>
      </c>
      <c r="C9044" t="s">
        <v>14</v>
      </c>
      <c r="D9044">
        <v>39.943002047699999</v>
      </c>
      <c r="E9044">
        <v>-75.145151317100002</v>
      </c>
      <c r="F9044" t="s">
        <v>30392</v>
      </c>
      <c r="G9044">
        <v>193</v>
      </c>
      <c r="H9044">
        <v>4</v>
      </c>
      <c r="I9044" t="s">
        <v>30393</v>
      </c>
      <c r="J9044">
        <v>5</v>
      </c>
      <c r="K9044" t="s">
        <v>30394</v>
      </c>
      <c r="L9044" t="e">
        <f>-lnbHf8s3iVuhSeHtIHySw</f>
        <v>#NAME?</v>
      </c>
    </row>
    <row r="9045" spans="1:13" x14ac:dyDescent="0.3">
      <c r="A9045" t="s">
        <v>30390</v>
      </c>
      <c r="B9045" t="s">
        <v>30391</v>
      </c>
      <c r="C9045" t="s">
        <v>14</v>
      </c>
      <c r="D9045">
        <v>39.943002047699999</v>
      </c>
      <c r="E9045">
        <v>-75.145151317100002</v>
      </c>
      <c r="F9045" t="s">
        <v>30392</v>
      </c>
      <c r="G9045">
        <v>193</v>
      </c>
      <c r="H9045">
        <v>4</v>
      </c>
      <c r="I9045" t="s">
        <v>30395</v>
      </c>
      <c r="J9045">
        <v>5</v>
      </c>
      <c r="K9045" t="s">
        <v>30396</v>
      </c>
      <c r="L9045" t="s">
        <v>30397</v>
      </c>
    </row>
    <row r="9046" spans="1:13" x14ac:dyDescent="0.3">
      <c r="A9046" t="s">
        <v>30390</v>
      </c>
      <c r="B9046" t="s">
        <v>30391</v>
      </c>
      <c r="C9046" t="s">
        <v>14</v>
      </c>
      <c r="D9046">
        <v>39.943002047699999</v>
      </c>
      <c r="E9046">
        <v>-75.145151317100002</v>
      </c>
      <c r="F9046" t="s">
        <v>30392</v>
      </c>
      <c r="G9046">
        <v>193</v>
      </c>
      <c r="H9046">
        <v>4</v>
      </c>
      <c r="I9046" t="s">
        <v>30398</v>
      </c>
      <c r="J9046">
        <v>5</v>
      </c>
      <c r="K9046" t="s">
        <v>30399</v>
      </c>
      <c r="L9046" t="s">
        <v>30400</v>
      </c>
    </row>
    <row r="9047" spans="1:13" x14ac:dyDescent="0.3">
      <c r="A9047" t="s">
        <v>30390</v>
      </c>
      <c r="B9047" t="s">
        <v>30391</v>
      </c>
      <c r="C9047" t="s">
        <v>14</v>
      </c>
      <c r="D9047">
        <v>39.943002047699999</v>
      </c>
      <c r="E9047">
        <v>-75.145151317100002</v>
      </c>
      <c r="F9047" t="s">
        <v>30392</v>
      </c>
      <c r="G9047">
        <v>193</v>
      </c>
      <c r="H9047">
        <v>4</v>
      </c>
      <c r="I9047" t="s">
        <v>30401</v>
      </c>
      <c r="J9047">
        <v>5</v>
      </c>
      <c r="K9047" t="s">
        <v>30402</v>
      </c>
      <c r="L9047" t="s">
        <v>30403</v>
      </c>
    </row>
    <row r="9048" spans="1:13" x14ac:dyDescent="0.3">
      <c r="A9048" t="s">
        <v>30390</v>
      </c>
      <c r="B9048" t="s">
        <v>30391</v>
      </c>
      <c r="C9048" t="s">
        <v>14</v>
      </c>
      <c r="D9048">
        <v>39.943002047699999</v>
      </c>
      <c r="E9048">
        <v>-75.145151317100002</v>
      </c>
      <c r="F9048" t="s">
        <v>30392</v>
      </c>
      <c r="G9048">
        <v>193</v>
      </c>
      <c r="H9048">
        <v>4</v>
      </c>
      <c r="I9048" t="s">
        <v>30404</v>
      </c>
      <c r="J9048">
        <v>2</v>
      </c>
      <c r="K9048" t="s">
        <v>30405</v>
      </c>
      <c r="L9048" t="s">
        <v>30406</v>
      </c>
    </row>
    <row r="9049" spans="1:13" x14ac:dyDescent="0.3">
      <c r="A9049" t="s">
        <v>30390</v>
      </c>
      <c r="B9049" t="s">
        <v>30391</v>
      </c>
      <c r="C9049" t="s">
        <v>14</v>
      </c>
      <c r="D9049">
        <v>39.943002047699999</v>
      </c>
      <c r="E9049">
        <v>-75.145151317100002</v>
      </c>
      <c r="F9049" t="s">
        <v>30392</v>
      </c>
      <c r="G9049">
        <v>193</v>
      </c>
      <c r="H9049">
        <v>4</v>
      </c>
      <c r="I9049" t="s">
        <v>30407</v>
      </c>
      <c r="J9049">
        <v>5</v>
      </c>
      <c r="L9049" t="s">
        <v>30408</v>
      </c>
    </row>
    <row r="9050" spans="1:13" x14ac:dyDescent="0.3">
      <c r="A9050" t="s">
        <v>30390</v>
      </c>
      <c r="B9050" t="s">
        <v>30391</v>
      </c>
      <c r="C9050" t="s">
        <v>14</v>
      </c>
      <c r="D9050">
        <v>39.943002047699999</v>
      </c>
      <c r="E9050">
        <v>-75.145151317100002</v>
      </c>
      <c r="F9050" t="s">
        <v>30392</v>
      </c>
      <c r="G9050">
        <v>193</v>
      </c>
      <c r="H9050">
        <v>4</v>
      </c>
      <c r="I9050" t="s">
        <v>30409</v>
      </c>
      <c r="J9050">
        <v>4</v>
      </c>
      <c r="K9050" t="s">
        <v>30410</v>
      </c>
      <c r="L9050" t="s">
        <v>28529</v>
      </c>
    </row>
    <row r="9051" spans="1:13" x14ac:dyDescent="0.3">
      <c r="A9051" t="s">
        <v>30390</v>
      </c>
      <c r="B9051" t="s">
        <v>30391</v>
      </c>
      <c r="C9051" t="s">
        <v>14</v>
      </c>
      <c r="D9051">
        <v>39.943002047699999</v>
      </c>
      <c r="E9051">
        <v>-75.145151317100002</v>
      </c>
      <c r="F9051" t="s">
        <v>30392</v>
      </c>
      <c r="G9051">
        <v>193</v>
      </c>
      <c r="H9051">
        <v>4</v>
      </c>
      <c r="I9051" t="s">
        <v>30411</v>
      </c>
      <c r="J9051">
        <v>3</v>
      </c>
      <c r="K9051" t="s">
        <v>30412</v>
      </c>
      <c r="L9051" t="s">
        <v>30413</v>
      </c>
    </row>
    <row r="9052" spans="1:13" x14ac:dyDescent="0.3">
      <c r="A9052" t="s">
        <v>30390</v>
      </c>
      <c r="B9052" t="s">
        <v>30391</v>
      </c>
      <c r="C9052" t="s">
        <v>14</v>
      </c>
      <c r="D9052">
        <v>39.943002047699999</v>
      </c>
      <c r="E9052">
        <v>-75.145151317100002</v>
      </c>
      <c r="F9052" t="s">
        <v>30392</v>
      </c>
      <c r="G9052">
        <v>193</v>
      </c>
      <c r="H9052">
        <v>4</v>
      </c>
      <c r="I9052" t="s">
        <v>30414</v>
      </c>
      <c r="J9052">
        <v>4</v>
      </c>
      <c r="K9052" t="s">
        <v>30415</v>
      </c>
      <c r="L9052" t="s">
        <v>30416</v>
      </c>
    </row>
    <row r="9053" spans="1:13" x14ac:dyDescent="0.3">
      <c r="A9053" t="s">
        <v>30390</v>
      </c>
      <c r="B9053" t="s">
        <v>30391</v>
      </c>
      <c r="C9053" t="s">
        <v>14</v>
      </c>
      <c r="D9053">
        <v>39.943002047699999</v>
      </c>
      <c r="E9053">
        <v>-75.145151317100002</v>
      </c>
      <c r="F9053" t="s">
        <v>30392</v>
      </c>
      <c r="G9053">
        <v>193</v>
      </c>
      <c r="H9053">
        <v>4</v>
      </c>
      <c r="I9053" t="s">
        <v>30417</v>
      </c>
      <c r="J9053">
        <v>4</v>
      </c>
      <c r="K9053" t="s">
        <v>30418</v>
      </c>
      <c r="L9053" t="s">
        <v>30419</v>
      </c>
    </row>
    <row r="9054" spans="1:13" x14ac:dyDescent="0.3">
      <c r="A9054" t="s">
        <v>30420</v>
      </c>
      <c r="B9054" t="s">
        <v>30421</v>
      </c>
      <c r="C9054" t="s">
        <v>14</v>
      </c>
      <c r="D9054">
        <v>39.951923000000001</v>
      </c>
      <c r="E9054">
        <v>-75.144334999999998</v>
      </c>
      <c r="F9054" t="s">
        <v>30422</v>
      </c>
      <c r="G9054">
        <v>193</v>
      </c>
      <c r="H9054">
        <v>4.5</v>
      </c>
      <c r="I9054" t="s">
        <v>30423</v>
      </c>
      <c r="J9054">
        <v>5</v>
      </c>
      <c r="L9054" t="s">
        <v>30424</v>
      </c>
    </row>
    <row r="9055" spans="1:13" x14ac:dyDescent="0.3">
      <c r="A9055" t="s">
        <v>30420</v>
      </c>
      <c r="B9055" t="s">
        <v>30421</v>
      </c>
      <c r="C9055" t="s">
        <v>14</v>
      </c>
      <c r="D9055">
        <v>39.951923000000001</v>
      </c>
      <c r="E9055">
        <v>-75.144334999999998</v>
      </c>
      <c r="F9055" t="s">
        <v>30422</v>
      </c>
      <c r="G9055">
        <v>193</v>
      </c>
      <c r="H9055">
        <v>4.5</v>
      </c>
      <c r="I9055" t="s">
        <v>30425</v>
      </c>
      <c r="J9055">
        <v>5</v>
      </c>
      <c r="K9055" t="s">
        <v>30426</v>
      </c>
      <c r="L9055" t="s">
        <v>30427</v>
      </c>
    </row>
    <row r="9056" spans="1:13" x14ac:dyDescent="0.3">
      <c r="A9056" t="s">
        <v>30420</v>
      </c>
      <c r="B9056" t="s">
        <v>30421</v>
      </c>
      <c r="C9056" t="s">
        <v>14</v>
      </c>
      <c r="D9056">
        <v>39.951923000000001</v>
      </c>
      <c r="E9056">
        <v>-75.144334999999998</v>
      </c>
      <c r="F9056" t="s">
        <v>30422</v>
      </c>
      <c r="G9056">
        <v>193</v>
      </c>
      <c r="H9056">
        <v>4.5</v>
      </c>
      <c r="I9056" t="s">
        <v>30428</v>
      </c>
      <c r="J9056">
        <v>5</v>
      </c>
      <c r="L9056" t="s">
        <v>24863</v>
      </c>
    </row>
    <row r="9057" spans="1:12" x14ac:dyDescent="0.3">
      <c r="A9057" t="s">
        <v>30420</v>
      </c>
      <c r="B9057" t="s">
        <v>30421</v>
      </c>
      <c r="C9057" t="s">
        <v>14</v>
      </c>
      <c r="D9057">
        <v>39.951923000000001</v>
      </c>
      <c r="E9057">
        <v>-75.144334999999998</v>
      </c>
      <c r="F9057" t="s">
        <v>30422</v>
      </c>
      <c r="G9057">
        <v>193</v>
      </c>
      <c r="H9057">
        <v>4.5</v>
      </c>
      <c r="I9057" t="s">
        <v>30429</v>
      </c>
      <c r="J9057">
        <v>5</v>
      </c>
      <c r="K9057" t="s">
        <v>30430</v>
      </c>
      <c r="L9057" t="s">
        <v>17988</v>
      </c>
    </row>
    <row r="9058" spans="1:12" x14ac:dyDescent="0.3">
      <c r="A9058" t="s">
        <v>30420</v>
      </c>
      <c r="B9058" t="s">
        <v>30421</v>
      </c>
      <c r="C9058" t="s">
        <v>14</v>
      </c>
      <c r="D9058">
        <v>39.951923000000001</v>
      </c>
      <c r="E9058">
        <v>-75.144334999999998</v>
      </c>
      <c r="F9058" t="s">
        <v>30422</v>
      </c>
      <c r="G9058">
        <v>193</v>
      </c>
      <c r="H9058">
        <v>4.5</v>
      </c>
      <c r="I9058" t="s">
        <v>30431</v>
      </c>
      <c r="J9058">
        <v>4</v>
      </c>
      <c r="K9058" t="s">
        <v>30432</v>
      </c>
      <c r="L9058" t="s">
        <v>30433</v>
      </c>
    </row>
    <row r="9059" spans="1:12" x14ac:dyDescent="0.3">
      <c r="A9059" t="s">
        <v>30420</v>
      </c>
      <c r="B9059" t="s">
        <v>30421</v>
      </c>
      <c r="C9059" t="s">
        <v>14</v>
      </c>
      <c r="D9059">
        <v>39.951923000000001</v>
      </c>
      <c r="E9059">
        <v>-75.144334999999998</v>
      </c>
      <c r="F9059" t="s">
        <v>30422</v>
      </c>
      <c r="G9059">
        <v>193</v>
      </c>
      <c r="H9059">
        <v>4.5</v>
      </c>
      <c r="I9059" t="s">
        <v>30434</v>
      </c>
      <c r="J9059">
        <v>5</v>
      </c>
      <c r="K9059" t="s">
        <v>30435</v>
      </c>
      <c r="L9059" t="s">
        <v>30436</v>
      </c>
    </row>
    <row r="9060" spans="1:12" x14ac:dyDescent="0.3">
      <c r="A9060" t="s">
        <v>30420</v>
      </c>
      <c r="B9060" t="s">
        <v>30421</v>
      </c>
      <c r="C9060" t="s">
        <v>14</v>
      </c>
      <c r="D9060">
        <v>39.951923000000001</v>
      </c>
      <c r="E9060">
        <v>-75.144334999999998</v>
      </c>
      <c r="F9060" t="s">
        <v>30422</v>
      </c>
      <c r="G9060">
        <v>193</v>
      </c>
      <c r="H9060">
        <v>4.5</v>
      </c>
      <c r="I9060" t="s">
        <v>30437</v>
      </c>
      <c r="J9060">
        <v>5</v>
      </c>
      <c r="K9060" t="s">
        <v>30438</v>
      </c>
      <c r="L9060" t="s">
        <v>17988</v>
      </c>
    </row>
    <row r="9061" spans="1:12" x14ac:dyDescent="0.3">
      <c r="A9061" t="s">
        <v>30420</v>
      </c>
      <c r="B9061" t="s">
        <v>30421</v>
      </c>
      <c r="C9061" t="s">
        <v>14</v>
      </c>
      <c r="D9061">
        <v>39.951923000000001</v>
      </c>
      <c r="E9061">
        <v>-75.144334999999998</v>
      </c>
      <c r="F9061" t="s">
        <v>30422</v>
      </c>
      <c r="G9061">
        <v>193</v>
      </c>
      <c r="H9061">
        <v>4.5</v>
      </c>
      <c r="I9061" t="s">
        <v>30439</v>
      </c>
      <c r="J9061">
        <v>5</v>
      </c>
      <c r="K9061" t="s">
        <v>30440</v>
      </c>
      <c r="L9061" t="s">
        <v>30441</v>
      </c>
    </row>
    <row r="9062" spans="1:12" x14ac:dyDescent="0.3">
      <c r="A9062" t="s">
        <v>30420</v>
      </c>
      <c r="B9062" t="s">
        <v>30421</v>
      </c>
      <c r="C9062" t="s">
        <v>14</v>
      </c>
      <c r="D9062">
        <v>39.951923000000001</v>
      </c>
      <c r="E9062">
        <v>-75.144334999999998</v>
      </c>
      <c r="F9062" t="s">
        <v>30422</v>
      </c>
      <c r="G9062">
        <v>193</v>
      </c>
      <c r="H9062">
        <v>4.5</v>
      </c>
      <c r="I9062" t="s">
        <v>30442</v>
      </c>
      <c r="J9062">
        <v>5</v>
      </c>
      <c r="K9062" t="s">
        <v>30443</v>
      </c>
      <c r="L9062" t="s">
        <v>30444</v>
      </c>
    </row>
    <row r="9063" spans="1:12" x14ac:dyDescent="0.3">
      <c r="A9063" t="s">
        <v>30420</v>
      </c>
      <c r="B9063" t="s">
        <v>30421</v>
      </c>
      <c r="C9063" t="s">
        <v>14</v>
      </c>
      <c r="D9063">
        <v>39.951923000000001</v>
      </c>
      <c r="E9063">
        <v>-75.144334999999998</v>
      </c>
      <c r="F9063" t="s">
        <v>30422</v>
      </c>
      <c r="G9063">
        <v>193</v>
      </c>
      <c r="H9063">
        <v>4.5</v>
      </c>
      <c r="I9063" t="s">
        <v>30445</v>
      </c>
      <c r="J9063">
        <v>5</v>
      </c>
      <c r="K9063" t="s">
        <v>30446</v>
      </c>
      <c r="L9063" t="s">
        <v>30447</v>
      </c>
    </row>
    <row r="9064" spans="1:12" x14ac:dyDescent="0.3">
      <c r="A9064" t="s">
        <v>30448</v>
      </c>
      <c r="B9064" t="s">
        <v>30449</v>
      </c>
      <c r="C9064" t="s">
        <v>14</v>
      </c>
      <c r="D9064">
        <v>39.947101388</v>
      </c>
      <c r="E9064">
        <v>-75.147182993300007</v>
      </c>
      <c r="F9064" t="s">
        <v>30450</v>
      </c>
      <c r="G9064">
        <v>193</v>
      </c>
      <c r="H9064">
        <v>4.5</v>
      </c>
      <c r="I9064" t="s">
        <v>30451</v>
      </c>
      <c r="J9064">
        <v>5</v>
      </c>
      <c r="K9064" t="s">
        <v>30452</v>
      </c>
      <c r="L9064" t="s">
        <v>30453</v>
      </c>
    </row>
    <row r="9065" spans="1:12" x14ac:dyDescent="0.3">
      <c r="A9065" t="s">
        <v>30448</v>
      </c>
      <c r="B9065" t="s">
        <v>30449</v>
      </c>
      <c r="C9065" t="s">
        <v>14</v>
      </c>
      <c r="D9065">
        <v>39.947101388</v>
      </c>
      <c r="E9065">
        <v>-75.147182993300007</v>
      </c>
      <c r="F9065" t="s">
        <v>30450</v>
      </c>
      <c r="G9065">
        <v>193</v>
      </c>
      <c r="H9065">
        <v>4.5</v>
      </c>
      <c r="I9065" t="s">
        <v>30454</v>
      </c>
      <c r="J9065">
        <v>5</v>
      </c>
      <c r="L9065" t="s">
        <v>30455</v>
      </c>
    </row>
    <row r="9066" spans="1:12" x14ac:dyDescent="0.3">
      <c r="A9066" t="s">
        <v>30448</v>
      </c>
      <c r="B9066" t="s">
        <v>30449</v>
      </c>
      <c r="C9066" t="s">
        <v>14</v>
      </c>
      <c r="D9066">
        <v>39.947101388</v>
      </c>
      <c r="E9066">
        <v>-75.147182993300007</v>
      </c>
      <c r="F9066" t="s">
        <v>30450</v>
      </c>
      <c r="G9066">
        <v>193</v>
      </c>
      <c r="H9066">
        <v>4.5</v>
      </c>
      <c r="I9066" t="s">
        <v>30456</v>
      </c>
      <c r="J9066">
        <v>5</v>
      </c>
      <c r="K9066" t="s">
        <v>30457</v>
      </c>
      <c r="L9066" t="s">
        <v>30458</v>
      </c>
    </row>
    <row r="9067" spans="1:12" x14ac:dyDescent="0.3">
      <c r="A9067" t="s">
        <v>30448</v>
      </c>
      <c r="B9067" t="s">
        <v>30449</v>
      </c>
      <c r="C9067" t="s">
        <v>14</v>
      </c>
      <c r="D9067">
        <v>39.947101388</v>
      </c>
      <c r="E9067">
        <v>-75.147182993300007</v>
      </c>
      <c r="F9067" t="s">
        <v>30450</v>
      </c>
      <c r="G9067">
        <v>193</v>
      </c>
      <c r="H9067">
        <v>4.5</v>
      </c>
      <c r="I9067" t="s">
        <v>30459</v>
      </c>
      <c r="J9067">
        <v>3</v>
      </c>
      <c r="K9067" t="s">
        <v>30460</v>
      </c>
      <c r="L9067" t="s">
        <v>6386</v>
      </c>
    </row>
    <row r="9068" spans="1:12" x14ac:dyDescent="0.3">
      <c r="A9068" t="s">
        <v>30448</v>
      </c>
      <c r="B9068" t="s">
        <v>30449</v>
      </c>
      <c r="C9068" t="s">
        <v>14</v>
      </c>
      <c r="D9068">
        <v>39.947101388</v>
      </c>
      <c r="E9068">
        <v>-75.147182993300007</v>
      </c>
      <c r="F9068" t="s">
        <v>30450</v>
      </c>
      <c r="G9068">
        <v>193</v>
      </c>
      <c r="H9068">
        <v>4.5</v>
      </c>
      <c r="I9068" t="s">
        <v>30461</v>
      </c>
      <c r="J9068">
        <v>5</v>
      </c>
      <c r="L9068" t="s">
        <v>30462</v>
      </c>
    </row>
    <row r="9069" spans="1:12" x14ac:dyDescent="0.3">
      <c r="A9069" t="s">
        <v>30448</v>
      </c>
      <c r="B9069" t="s">
        <v>30449</v>
      </c>
      <c r="C9069" t="s">
        <v>14</v>
      </c>
      <c r="D9069">
        <v>39.947101388</v>
      </c>
      <c r="E9069">
        <v>-75.147182993300007</v>
      </c>
      <c r="F9069" t="s">
        <v>30450</v>
      </c>
      <c r="G9069">
        <v>193</v>
      </c>
      <c r="H9069">
        <v>4.5</v>
      </c>
      <c r="I9069" t="s">
        <v>30463</v>
      </c>
      <c r="J9069">
        <v>5</v>
      </c>
      <c r="L9069" t="s">
        <v>30464</v>
      </c>
    </row>
    <row r="9070" spans="1:12" x14ac:dyDescent="0.3">
      <c r="A9070" t="s">
        <v>30448</v>
      </c>
      <c r="B9070" t="s">
        <v>30449</v>
      </c>
      <c r="C9070" t="s">
        <v>14</v>
      </c>
      <c r="D9070">
        <v>39.947101388</v>
      </c>
      <c r="E9070">
        <v>-75.147182993300007</v>
      </c>
      <c r="F9070" t="s">
        <v>30450</v>
      </c>
      <c r="G9070">
        <v>193</v>
      </c>
      <c r="H9070">
        <v>4.5</v>
      </c>
      <c r="I9070" t="s">
        <v>30465</v>
      </c>
      <c r="J9070">
        <v>4</v>
      </c>
      <c r="K9070" t="s">
        <v>30466</v>
      </c>
      <c r="L9070" t="s">
        <v>30467</v>
      </c>
    </row>
    <row r="9071" spans="1:12" x14ac:dyDescent="0.3">
      <c r="A9071" t="s">
        <v>30448</v>
      </c>
      <c r="B9071" t="s">
        <v>30449</v>
      </c>
      <c r="C9071" t="s">
        <v>14</v>
      </c>
      <c r="D9071">
        <v>39.947101388</v>
      </c>
      <c r="E9071">
        <v>-75.147182993300007</v>
      </c>
      <c r="F9071" t="s">
        <v>30450</v>
      </c>
      <c r="G9071">
        <v>193</v>
      </c>
      <c r="H9071">
        <v>4.5</v>
      </c>
      <c r="I9071" t="s">
        <v>30468</v>
      </c>
      <c r="J9071">
        <v>5</v>
      </c>
      <c r="K9071" t="s">
        <v>30469</v>
      </c>
      <c r="L9071" t="s">
        <v>398</v>
      </c>
    </row>
    <row r="9072" spans="1:12" x14ac:dyDescent="0.3">
      <c r="A9072" t="s">
        <v>30448</v>
      </c>
      <c r="B9072" t="s">
        <v>30449</v>
      </c>
      <c r="C9072" t="s">
        <v>14</v>
      </c>
      <c r="D9072">
        <v>39.947101388</v>
      </c>
      <c r="E9072">
        <v>-75.147182993300007</v>
      </c>
      <c r="F9072" t="s">
        <v>30450</v>
      </c>
      <c r="G9072">
        <v>193</v>
      </c>
      <c r="H9072">
        <v>4.5</v>
      </c>
      <c r="I9072" t="s">
        <v>30470</v>
      </c>
      <c r="J9072">
        <v>4</v>
      </c>
      <c r="K9072" t="s">
        <v>30471</v>
      </c>
      <c r="L9072" t="s">
        <v>30472</v>
      </c>
    </row>
    <row r="9073" spans="1:16" x14ac:dyDescent="0.3">
      <c r="A9073" t="s">
        <v>30448</v>
      </c>
      <c r="B9073" t="s">
        <v>30449</v>
      </c>
      <c r="C9073" t="s">
        <v>14</v>
      </c>
      <c r="D9073">
        <v>39.947101388</v>
      </c>
      <c r="E9073">
        <v>-75.147182993300007</v>
      </c>
      <c r="F9073" t="s">
        <v>30450</v>
      </c>
      <c r="G9073">
        <v>193</v>
      </c>
      <c r="H9073">
        <v>4.5</v>
      </c>
      <c r="I9073" t="s">
        <v>30473</v>
      </c>
      <c r="J9073">
        <v>5</v>
      </c>
      <c r="L9073" t="s">
        <v>30474</v>
      </c>
    </row>
    <row r="9074" spans="1:16" x14ac:dyDescent="0.3">
      <c r="A9074" t="s">
        <v>30475</v>
      </c>
      <c r="B9074" t="s">
        <v>30476</v>
      </c>
      <c r="C9074" t="s">
        <v>14</v>
      </c>
      <c r="D9074">
        <v>39.949418399999999</v>
      </c>
      <c r="E9074">
        <v>-75.143959199999998</v>
      </c>
      <c r="F9074" t="s">
        <v>30477</v>
      </c>
      <c r="G9074">
        <v>193</v>
      </c>
      <c r="H9074">
        <v>4</v>
      </c>
      <c r="I9074" t="s">
        <v>30478</v>
      </c>
      <c r="J9074">
        <v>5</v>
      </c>
      <c r="L9074" t="s">
        <v>30479</v>
      </c>
    </row>
    <row r="9075" spans="1:16" x14ac:dyDescent="0.3">
      <c r="A9075" t="s">
        <v>30475</v>
      </c>
      <c r="B9075" t="s">
        <v>30476</v>
      </c>
      <c r="C9075" t="s">
        <v>14</v>
      </c>
      <c r="D9075">
        <v>39.949418399999999</v>
      </c>
      <c r="E9075">
        <v>-75.143959199999998</v>
      </c>
      <c r="F9075" t="s">
        <v>30477</v>
      </c>
      <c r="G9075">
        <v>193</v>
      </c>
      <c r="H9075">
        <v>4</v>
      </c>
      <c r="I9075" t="s">
        <v>30480</v>
      </c>
      <c r="J9075">
        <v>5</v>
      </c>
      <c r="K9075" t="s">
        <v>30481</v>
      </c>
      <c r="L9075" t="s">
        <v>30482</v>
      </c>
      <c r="M9075" t="s">
        <v>30483</v>
      </c>
      <c r="N9075" t="s">
        <v>30484</v>
      </c>
      <c r="O9075" t="s">
        <v>30485</v>
      </c>
      <c r="P9075" t="s">
        <v>30486</v>
      </c>
    </row>
    <row r="9076" spans="1:16" x14ac:dyDescent="0.3">
      <c r="A9076" t="s">
        <v>30475</v>
      </c>
      <c r="B9076" t="s">
        <v>30476</v>
      </c>
      <c r="C9076" t="s">
        <v>14</v>
      </c>
      <c r="D9076">
        <v>39.949418399999999</v>
      </c>
      <c r="E9076">
        <v>-75.143959199999998</v>
      </c>
      <c r="F9076" t="s">
        <v>30477</v>
      </c>
      <c r="G9076">
        <v>193</v>
      </c>
      <c r="H9076">
        <v>4</v>
      </c>
      <c r="I9076" t="s">
        <v>30487</v>
      </c>
      <c r="J9076">
        <v>5</v>
      </c>
      <c r="K9076" t="s">
        <v>30488</v>
      </c>
      <c r="L9076" t="s">
        <v>30489</v>
      </c>
    </row>
    <row r="9077" spans="1:16" x14ac:dyDescent="0.3">
      <c r="A9077" t="s">
        <v>30475</v>
      </c>
      <c r="B9077" t="s">
        <v>30476</v>
      </c>
      <c r="C9077" t="s">
        <v>14</v>
      </c>
      <c r="D9077">
        <v>39.949418399999999</v>
      </c>
      <c r="E9077">
        <v>-75.143959199999998</v>
      </c>
      <c r="F9077" t="s">
        <v>30477</v>
      </c>
      <c r="G9077">
        <v>193</v>
      </c>
      <c r="H9077">
        <v>4</v>
      </c>
      <c r="I9077" t="s">
        <v>30490</v>
      </c>
      <c r="J9077">
        <v>4</v>
      </c>
      <c r="K9077" t="s">
        <v>30491</v>
      </c>
      <c r="L9077" t="s">
        <v>11479</v>
      </c>
    </row>
    <row r="9078" spans="1:16" x14ac:dyDescent="0.3">
      <c r="A9078" t="s">
        <v>30475</v>
      </c>
      <c r="B9078" t="s">
        <v>30476</v>
      </c>
      <c r="C9078" t="s">
        <v>14</v>
      </c>
      <c r="D9078">
        <v>39.949418399999999</v>
      </c>
      <c r="E9078">
        <v>-75.143959199999998</v>
      </c>
      <c r="F9078" t="s">
        <v>30477</v>
      </c>
      <c r="G9078">
        <v>193</v>
      </c>
      <c r="H9078">
        <v>4</v>
      </c>
      <c r="I9078" t="s">
        <v>30492</v>
      </c>
      <c r="J9078">
        <v>4</v>
      </c>
      <c r="K9078" t="s">
        <v>30493</v>
      </c>
      <c r="L9078" t="s">
        <v>12159</v>
      </c>
    </row>
    <row r="9079" spans="1:16" x14ac:dyDescent="0.3">
      <c r="A9079" t="s">
        <v>30475</v>
      </c>
      <c r="B9079" t="s">
        <v>30476</v>
      </c>
      <c r="C9079" t="s">
        <v>14</v>
      </c>
      <c r="D9079">
        <v>39.949418399999999</v>
      </c>
      <c r="E9079">
        <v>-75.143959199999998</v>
      </c>
      <c r="F9079" t="s">
        <v>30477</v>
      </c>
      <c r="G9079">
        <v>193</v>
      </c>
      <c r="H9079">
        <v>4</v>
      </c>
      <c r="I9079" t="s">
        <v>30494</v>
      </c>
      <c r="J9079">
        <v>5</v>
      </c>
      <c r="K9079" t="s">
        <v>30495</v>
      </c>
      <c r="L9079" t="s">
        <v>30496</v>
      </c>
    </row>
    <row r="9080" spans="1:16" x14ac:dyDescent="0.3">
      <c r="A9080" t="s">
        <v>30475</v>
      </c>
      <c r="B9080" t="s">
        <v>30476</v>
      </c>
      <c r="C9080" t="s">
        <v>14</v>
      </c>
      <c r="D9080">
        <v>39.949418399999999</v>
      </c>
      <c r="E9080">
        <v>-75.143959199999998</v>
      </c>
      <c r="F9080" t="s">
        <v>30477</v>
      </c>
      <c r="G9080">
        <v>193</v>
      </c>
      <c r="H9080">
        <v>4</v>
      </c>
      <c r="I9080" t="s">
        <v>30497</v>
      </c>
      <c r="J9080">
        <v>3</v>
      </c>
      <c r="K9080" t="s">
        <v>30498</v>
      </c>
      <c r="L9080" t="s">
        <v>30413</v>
      </c>
    </row>
    <row r="9081" spans="1:16" x14ac:dyDescent="0.3">
      <c r="A9081" t="s">
        <v>30475</v>
      </c>
      <c r="B9081" t="s">
        <v>30476</v>
      </c>
      <c r="C9081" t="s">
        <v>14</v>
      </c>
      <c r="D9081">
        <v>39.949418399999999</v>
      </c>
      <c r="E9081">
        <v>-75.143959199999998</v>
      </c>
      <c r="F9081" t="s">
        <v>30477</v>
      </c>
      <c r="G9081">
        <v>193</v>
      </c>
      <c r="H9081">
        <v>4</v>
      </c>
      <c r="I9081" t="s">
        <v>30499</v>
      </c>
      <c r="J9081">
        <v>1</v>
      </c>
      <c r="L9081" t="s">
        <v>30500</v>
      </c>
    </row>
    <row r="9082" spans="1:16" x14ac:dyDescent="0.3">
      <c r="A9082" t="s">
        <v>30475</v>
      </c>
      <c r="B9082" t="s">
        <v>30476</v>
      </c>
      <c r="C9082" t="s">
        <v>14</v>
      </c>
      <c r="D9082">
        <v>39.949418399999999</v>
      </c>
      <c r="E9082">
        <v>-75.143959199999998</v>
      </c>
      <c r="F9082" t="s">
        <v>30477</v>
      </c>
      <c r="G9082">
        <v>193</v>
      </c>
      <c r="H9082">
        <v>4</v>
      </c>
      <c r="I9082" t="s">
        <v>30501</v>
      </c>
      <c r="J9082">
        <v>2</v>
      </c>
      <c r="K9082" t="s">
        <v>30502</v>
      </c>
      <c r="L9082" t="s">
        <v>30503</v>
      </c>
      <c r="M9082" t="s">
        <v>30504</v>
      </c>
      <c r="N9082" t="s">
        <v>30505</v>
      </c>
    </row>
    <row r="9083" spans="1:16" x14ac:dyDescent="0.3">
      <c r="A9083" t="s">
        <v>30475</v>
      </c>
      <c r="B9083" t="s">
        <v>30476</v>
      </c>
      <c r="C9083" t="s">
        <v>14</v>
      </c>
      <c r="D9083">
        <v>39.949418399999999</v>
      </c>
      <c r="E9083">
        <v>-75.143959199999998</v>
      </c>
      <c r="F9083" t="s">
        <v>30477</v>
      </c>
      <c r="G9083">
        <v>193</v>
      </c>
      <c r="H9083">
        <v>4</v>
      </c>
      <c r="I9083" t="s">
        <v>30506</v>
      </c>
      <c r="J9083">
        <v>5</v>
      </c>
      <c r="K9083" t="s">
        <v>30507</v>
      </c>
      <c r="L9083" t="s">
        <v>30508</v>
      </c>
    </row>
    <row r="9084" spans="1:16" x14ac:dyDescent="0.3">
      <c r="A9084" t="s">
        <v>30509</v>
      </c>
      <c r="B9084" t="s">
        <v>18367</v>
      </c>
      <c r="C9084" t="s">
        <v>14</v>
      </c>
      <c r="D9084">
        <v>39.950090799999998</v>
      </c>
      <c r="E9084">
        <v>-75.161749900000004</v>
      </c>
      <c r="F9084" t="s">
        <v>30510</v>
      </c>
      <c r="G9084">
        <v>193</v>
      </c>
      <c r="H9084">
        <v>3.5</v>
      </c>
      <c r="I9084" t="s">
        <v>30511</v>
      </c>
      <c r="J9084">
        <v>2</v>
      </c>
      <c r="K9084" t="s">
        <v>30512</v>
      </c>
      <c r="L9084" t="s">
        <v>30513</v>
      </c>
    </row>
    <row r="9085" spans="1:16" x14ac:dyDescent="0.3">
      <c r="A9085" t="s">
        <v>30509</v>
      </c>
      <c r="B9085" t="s">
        <v>18367</v>
      </c>
      <c r="C9085" t="s">
        <v>14</v>
      </c>
      <c r="D9085">
        <v>39.950090799999998</v>
      </c>
      <c r="E9085">
        <v>-75.161749900000004</v>
      </c>
      <c r="F9085" t="s">
        <v>30510</v>
      </c>
      <c r="G9085">
        <v>193</v>
      </c>
      <c r="H9085">
        <v>3.5</v>
      </c>
      <c r="I9085" t="s">
        <v>30514</v>
      </c>
      <c r="J9085">
        <v>4</v>
      </c>
      <c r="K9085" t="s">
        <v>30515</v>
      </c>
      <c r="L9085" t="s">
        <v>30516</v>
      </c>
    </row>
    <row r="9086" spans="1:16" x14ac:dyDescent="0.3">
      <c r="A9086" t="s">
        <v>30509</v>
      </c>
      <c r="B9086" t="s">
        <v>18367</v>
      </c>
      <c r="C9086" t="s">
        <v>14</v>
      </c>
      <c r="D9086">
        <v>39.950090799999998</v>
      </c>
      <c r="E9086">
        <v>-75.161749900000004</v>
      </c>
      <c r="F9086" t="s">
        <v>30510</v>
      </c>
      <c r="G9086">
        <v>193</v>
      </c>
      <c r="H9086">
        <v>3.5</v>
      </c>
      <c r="I9086" t="s">
        <v>30517</v>
      </c>
      <c r="J9086">
        <v>4</v>
      </c>
      <c r="K9086" t="s">
        <v>30518</v>
      </c>
      <c r="L9086" t="s">
        <v>30519</v>
      </c>
    </row>
    <row r="9087" spans="1:16" x14ac:dyDescent="0.3">
      <c r="A9087" t="s">
        <v>30509</v>
      </c>
      <c r="B9087" t="s">
        <v>18367</v>
      </c>
      <c r="C9087" t="s">
        <v>14</v>
      </c>
      <c r="D9087">
        <v>39.950090799999998</v>
      </c>
      <c r="E9087">
        <v>-75.161749900000004</v>
      </c>
      <c r="F9087" t="s">
        <v>30510</v>
      </c>
      <c r="G9087">
        <v>193</v>
      </c>
      <c r="H9087">
        <v>3.5</v>
      </c>
      <c r="I9087" t="s">
        <v>30520</v>
      </c>
      <c r="J9087">
        <v>3</v>
      </c>
      <c r="K9087" t="s">
        <v>30521</v>
      </c>
      <c r="L9087" t="s">
        <v>8445</v>
      </c>
    </row>
    <row r="9088" spans="1:16" x14ac:dyDescent="0.3">
      <c r="A9088" t="s">
        <v>30509</v>
      </c>
      <c r="B9088" t="s">
        <v>18367</v>
      </c>
      <c r="C9088" t="s">
        <v>14</v>
      </c>
      <c r="D9088">
        <v>39.950090799999998</v>
      </c>
      <c r="E9088">
        <v>-75.161749900000004</v>
      </c>
      <c r="F9088" t="s">
        <v>30510</v>
      </c>
      <c r="G9088">
        <v>193</v>
      </c>
      <c r="H9088">
        <v>3.5</v>
      </c>
      <c r="I9088" t="s">
        <v>30522</v>
      </c>
      <c r="J9088">
        <v>4</v>
      </c>
      <c r="K9088" t="s">
        <v>30523</v>
      </c>
      <c r="L9088" t="s">
        <v>30524</v>
      </c>
    </row>
    <row r="9089" spans="1:13" x14ac:dyDescent="0.3">
      <c r="A9089" t="s">
        <v>30509</v>
      </c>
      <c r="B9089" t="s">
        <v>18367</v>
      </c>
      <c r="C9089" t="s">
        <v>14</v>
      </c>
      <c r="D9089">
        <v>39.950090799999998</v>
      </c>
      <c r="E9089">
        <v>-75.161749900000004</v>
      </c>
      <c r="F9089" t="s">
        <v>30510</v>
      </c>
      <c r="G9089">
        <v>193</v>
      </c>
      <c r="H9089">
        <v>3.5</v>
      </c>
      <c r="I9089" t="s">
        <v>30525</v>
      </c>
      <c r="J9089">
        <v>3</v>
      </c>
      <c r="K9089" t="s">
        <v>30526</v>
      </c>
      <c r="L9089" t="s">
        <v>30527</v>
      </c>
    </row>
    <row r="9090" spans="1:13" x14ac:dyDescent="0.3">
      <c r="A9090" t="s">
        <v>30509</v>
      </c>
      <c r="B9090" t="s">
        <v>18367</v>
      </c>
      <c r="C9090" t="s">
        <v>14</v>
      </c>
      <c r="D9090">
        <v>39.950090799999998</v>
      </c>
      <c r="E9090">
        <v>-75.161749900000004</v>
      </c>
      <c r="F9090" t="s">
        <v>30510</v>
      </c>
      <c r="G9090">
        <v>193</v>
      </c>
      <c r="H9090">
        <v>3.5</v>
      </c>
      <c r="I9090" t="s">
        <v>30528</v>
      </c>
      <c r="J9090">
        <v>2</v>
      </c>
      <c r="K9090" t="s">
        <v>30529</v>
      </c>
      <c r="L9090" t="s">
        <v>30530</v>
      </c>
    </row>
    <row r="9091" spans="1:13" x14ac:dyDescent="0.3">
      <c r="A9091" t="s">
        <v>30509</v>
      </c>
      <c r="B9091" t="s">
        <v>18367</v>
      </c>
      <c r="C9091" t="s">
        <v>14</v>
      </c>
      <c r="D9091">
        <v>39.950090799999998</v>
      </c>
      <c r="E9091">
        <v>-75.161749900000004</v>
      </c>
      <c r="F9091" t="s">
        <v>30510</v>
      </c>
      <c r="G9091">
        <v>193</v>
      </c>
      <c r="H9091">
        <v>3.5</v>
      </c>
      <c r="I9091" t="s">
        <v>30531</v>
      </c>
      <c r="J9091">
        <v>4</v>
      </c>
      <c r="K9091" t="s">
        <v>30532</v>
      </c>
      <c r="L9091" t="s">
        <v>30533</v>
      </c>
    </row>
    <row r="9092" spans="1:13" x14ac:dyDescent="0.3">
      <c r="A9092" t="s">
        <v>30509</v>
      </c>
      <c r="B9092" t="s">
        <v>18367</v>
      </c>
      <c r="C9092" t="s">
        <v>14</v>
      </c>
      <c r="D9092">
        <v>39.950090799999998</v>
      </c>
      <c r="E9092">
        <v>-75.161749900000004</v>
      </c>
      <c r="F9092" t="s">
        <v>30510</v>
      </c>
      <c r="G9092">
        <v>193</v>
      </c>
      <c r="H9092">
        <v>3.5</v>
      </c>
      <c r="I9092" t="s">
        <v>30534</v>
      </c>
      <c r="J9092">
        <v>5</v>
      </c>
      <c r="K9092" t="s">
        <v>30535</v>
      </c>
      <c r="L9092" t="s">
        <v>30536</v>
      </c>
    </row>
    <row r="9093" spans="1:13" x14ac:dyDescent="0.3">
      <c r="A9093" t="s">
        <v>30509</v>
      </c>
      <c r="B9093" t="s">
        <v>18367</v>
      </c>
      <c r="C9093" t="s">
        <v>14</v>
      </c>
      <c r="D9093">
        <v>39.950090799999998</v>
      </c>
      <c r="E9093">
        <v>-75.161749900000004</v>
      </c>
      <c r="F9093" t="s">
        <v>30510</v>
      </c>
      <c r="G9093">
        <v>193</v>
      </c>
      <c r="H9093">
        <v>3.5</v>
      </c>
      <c r="I9093" t="s">
        <v>30537</v>
      </c>
      <c r="J9093">
        <v>5</v>
      </c>
      <c r="L9093" t="s">
        <v>30538</v>
      </c>
    </row>
    <row r="9094" spans="1:13" x14ac:dyDescent="0.3">
      <c r="A9094" t="s">
        <v>30539</v>
      </c>
      <c r="B9094" t="s">
        <v>27042</v>
      </c>
      <c r="C9094" t="s">
        <v>14</v>
      </c>
      <c r="D9094">
        <v>39.9407229718</v>
      </c>
      <c r="E9094">
        <v>-75.147974000000005</v>
      </c>
      <c r="F9094" t="s">
        <v>30540</v>
      </c>
      <c r="G9094">
        <v>192</v>
      </c>
      <c r="H9094">
        <v>3.5</v>
      </c>
      <c r="I9094" t="s">
        <v>30541</v>
      </c>
      <c r="J9094">
        <v>3</v>
      </c>
      <c r="K9094" t="s">
        <v>30542</v>
      </c>
      <c r="L9094" t="s">
        <v>28310</v>
      </c>
    </row>
    <row r="9095" spans="1:13" x14ac:dyDescent="0.3">
      <c r="A9095" t="s">
        <v>30539</v>
      </c>
      <c r="B9095" t="s">
        <v>27042</v>
      </c>
      <c r="C9095" t="s">
        <v>14</v>
      </c>
      <c r="D9095">
        <v>39.9407229718</v>
      </c>
      <c r="E9095">
        <v>-75.147974000000005</v>
      </c>
      <c r="F9095" t="s">
        <v>30540</v>
      </c>
      <c r="G9095">
        <v>192</v>
      </c>
      <c r="H9095">
        <v>3.5</v>
      </c>
      <c r="I9095" t="s">
        <v>30543</v>
      </c>
      <c r="J9095">
        <v>5</v>
      </c>
      <c r="K9095" t="s">
        <v>30544</v>
      </c>
      <c r="L9095" t="s">
        <v>30545</v>
      </c>
    </row>
    <row r="9096" spans="1:13" x14ac:dyDescent="0.3">
      <c r="A9096" t="s">
        <v>30539</v>
      </c>
      <c r="B9096" t="s">
        <v>27042</v>
      </c>
      <c r="C9096" t="s">
        <v>14</v>
      </c>
      <c r="D9096">
        <v>39.9407229718</v>
      </c>
      <c r="E9096">
        <v>-75.147974000000005</v>
      </c>
      <c r="F9096" t="s">
        <v>30540</v>
      </c>
      <c r="G9096">
        <v>192</v>
      </c>
      <c r="H9096">
        <v>3.5</v>
      </c>
      <c r="I9096" t="s">
        <v>30546</v>
      </c>
      <c r="J9096">
        <v>4</v>
      </c>
      <c r="K9096" t="s">
        <v>30547</v>
      </c>
      <c r="L9096" t="s">
        <v>21166</v>
      </c>
    </row>
    <row r="9097" spans="1:13" x14ac:dyDescent="0.3">
      <c r="A9097" t="s">
        <v>30539</v>
      </c>
      <c r="B9097" t="s">
        <v>27042</v>
      </c>
      <c r="C9097" t="s">
        <v>14</v>
      </c>
      <c r="D9097">
        <v>39.9407229718</v>
      </c>
      <c r="E9097">
        <v>-75.147974000000005</v>
      </c>
      <c r="F9097" t="s">
        <v>30540</v>
      </c>
      <c r="G9097">
        <v>192</v>
      </c>
      <c r="H9097">
        <v>3.5</v>
      </c>
      <c r="I9097" t="s">
        <v>30548</v>
      </c>
      <c r="J9097">
        <v>4</v>
      </c>
      <c r="K9097" t="s">
        <v>30549</v>
      </c>
      <c r="L9097" t="s">
        <v>30550</v>
      </c>
    </row>
    <row r="9098" spans="1:13" x14ac:dyDescent="0.3">
      <c r="A9098" t="s">
        <v>30539</v>
      </c>
      <c r="B9098" t="s">
        <v>27042</v>
      </c>
      <c r="C9098" t="s">
        <v>14</v>
      </c>
      <c r="D9098">
        <v>39.9407229718</v>
      </c>
      <c r="E9098">
        <v>-75.147974000000005</v>
      </c>
      <c r="F9098" t="s">
        <v>30540</v>
      </c>
      <c r="G9098">
        <v>192</v>
      </c>
      <c r="H9098">
        <v>3.5</v>
      </c>
      <c r="I9098" t="s">
        <v>30551</v>
      </c>
      <c r="J9098">
        <v>5</v>
      </c>
      <c r="K9098" t="s">
        <v>30552</v>
      </c>
      <c r="L9098" t="s">
        <v>30553</v>
      </c>
    </row>
    <row r="9099" spans="1:13" x14ac:dyDescent="0.3">
      <c r="A9099" t="s">
        <v>30539</v>
      </c>
      <c r="B9099" t="s">
        <v>27042</v>
      </c>
      <c r="C9099" t="s">
        <v>14</v>
      </c>
      <c r="D9099">
        <v>39.9407229718</v>
      </c>
      <c r="E9099">
        <v>-75.147974000000005</v>
      </c>
      <c r="F9099" t="s">
        <v>30540</v>
      </c>
      <c r="G9099">
        <v>192</v>
      </c>
      <c r="H9099">
        <v>3.5</v>
      </c>
      <c r="I9099" t="s">
        <v>30554</v>
      </c>
      <c r="J9099">
        <v>5</v>
      </c>
      <c r="K9099" t="s">
        <v>30555</v>
      </c>
      <c r="L9099" t="s">
        <v>30556</v>
      </c>
    </row>
    <row r="9100" spans="1:13" x14ac:dyDescent="0.3">
      <c r="A9100" t="s">
        <v>30539</v>
      </c>
      <c r="B9100" t="s">
        <v>27042</v>
      </c>
      <c r="C9100" t="s">
        <v>14</v>
      </c>
      <c r="D9100">
        <v>39.9407229718</v>
      </c>
      <c r="E9100">
        <v>-75.147974000000005</v>
      </c>
      <c r="F9100" t="s">
        <v>30540</v>
      </c>
      <c r="G9100">
        <v>192</v>
      </c>
      <c r="H9100">
        <v>3.5</v>
      </c>
      <c r="I9100" t="s">
        <v>30557</v>
      </c>
      <c r="J9100">
        <v>5</v>
      </c>
      <c r="K9100" t="s">
        <v>30558</v>
      </c>
      <c r="L9100" t="s">
        <v>30559</v>
      </c>
    </row>
    <row r="9101" spans="1:13" x14ac:dyDescent="0.3">
      <c r="A9101" t="s">
        <v>30539</v>
      </c>
      <c r="B9101" t="s">
        <v>27042</v>
      </c>
      <c r="C9101" t="s">
        <v>14</v>
      </c>
      <c r="D9101">
        <v>39.9407229718</v>
      </c>
      <c r="E9101">
        <v>-75.147974000000005</v>
      </c>
      <c r="F9101" t="s">
        <v>30540</v>
      </c>
      <c r="G9101">
        <v>192</v>
      </c>
      <c r="H9101">
        <v>3.5</v>
      </c>
      <c r="I9101" t="s">
        <v>30560</v>
      </c>
      <c r="J9101">
        <v>3</v>
      </c>
      <c r="K9101" t="s">
        <v>30561</v>
      </c>
      <c r="L9101" t="s">
        <v>30562</v>
      </c>
    </row>
    <row r="9102" spans="1:13" x14ac:dyDescent="0.3">
      <c r="A9102" t="s">
        <v>30539</v>
      </c>
      <c r="B9102" t="s">
        <v>27042</v>
      </c>
      <c r="C9102" t="s">
        <v>14</v>
      </c>
      <c r="D9102">
        <v>39.9407229718</v>
      </c>
      <c r="E9102">
        <v>-75.147974000000005</v>
      </c>
      <c r="F9102" t="s">
        <v>30540</v>
      </c>
      <c r="G9102">
        <v>192</v>
      </c>
      <c r="H9102">
        <v>3.5</v>
      </c>
      <c r="I9102" t="s">
        <v>30563</v>
      </c>
      <c r="J9102">
        <v>2</v>
      </c>
      <c r="K9102" t="s">
        <v>30564</v>
      </c>
      <c r="L9102" t="s">
        <v>30565</v>
      </c>
    </row>
    <row r="9103" spans="1:13" x14ac:dyDescent="0.3">
      <c r="A9103" t="s">
        <v>30539</v>
      </c>
      <c r="B9103" t="s">
        <v>27042</v>
      </c>
      <c r="C9103" t="s">
        <v>14</v>
      </c>
      <c r="D9103">
        <v>39.9407229718</v>
      </c>
      <c r="E9103">
        <v>-75.147974000000005</v>
      </c>
      <c r="F9103" t="s">
        <v>30540</v>
      </c>
      <c r="G9103">
        <v>192</v>
      </c>
      <c r="H9103">
        <v>3.5</v>
      </c>
      <c r="I9103" t="s">
        <v>30566</v>
      </c>
      <c r="J9103">
        <v>3</v>
      </c>
      <c r="K9103" t="s">
        <v>30567</v>
      </c>
      <c r="L9103" t="s">
        <v>30568</v>
      </c>
      <c r="M9103" t="s">
        <v>30569</v>
      </c>
    </row>
    <row r="9104" spans="1:13" x14ac:dyDescent="0.3">
      <c r="A9104" t="s">
        <v>30570</v>
      </c>
      <c r="B9104" t="s">
        <v>30571</v>
      </c>
      <c r="C9104" t="s">
        <v>14</v>
      </c>
      <c r="D9104">
        <v>39.969938999999997</v>
      </c>
      <c r="E9104">
        <v>-75.163026000000002</v>
      </c>
      <c r="F9104" t="s">
        <v>30572</v>
      </c>
      <c r="G9104">
        <v>192</v>
      </c>
      <c r="H9104">
        <v>4.5</v>
      </c>
      <c r="I9104" t="s">
        <v>30573</v>
      </c>
      <c r="J9104">
        <v>5</v>
      </c>
      <c r="L9104" t="s">
        <v>30574</v>
      </c>
    </row>
    <row r="9105" spans="1:17" x14ac:dyDescent="0.3">
      <c r="A9105" t="s">
        <v>30570</v>
      </c>
      <c r="B9105" t="s">
        <v>30571</v>
      </c>
      <c r="C9105" t="s">
        <v>14</v>
      </c>
      <c r="D9105">
        <v>39.969938999999997</v>
      </c>
      <c r="E9105">
        <v>-75.163026000000002</v>
      </c>
      <c r="F9105" t="s">
        <v>30572</v>
      </c>
      <c r="G9105">
        <v>192</v>
      </c>
      <c r="H9105">
        <v>4.5</v>
      </c>
      <c r="I9105" t="s">
        <v>30575</v>
      </c>
      <c r="J9105">
        <v>5</v>
      </c>
      <c r="K9105" t="s">
        <v>30576</v>
      </c>
      <c r="L9105" t="s">
        <v>30577</v>
      </c>
    </row>
    <row r="9106" spans="1:17" x14ac:dyDescent="0.3">
      <c r="A9106" t="s">
        <v>30570</v>
      </c>
      <c r="B9106" t="s">
        <v>30571</v>
      </c>
      <c r="C9106" t="s">
        <v>14</v>
      </c>
      <c r="D9106">
        <v>39.969938999999997</v>
      </c>
      <c r="E9106">
        <v>-75.163026000000002</v>
      </c>
      <c r="F9106" t="s">
        <v>30572</v>
      </c>
      <c r="G9106">
        <v>192</v>
      </c>
      <c r="H9106">
        <v>4.5</v>
      </c>
      <c r="I9106" t="s">
        <v>30578</v>
      </c>
      <c r="J9106">
        <v>4</v>
      </c>
      <c r="K9106" t="s">
        <v>30579</v>
      </c>
      <c r="L9106" t="s">
        <v>3915</v>
      </c>
    </row>
    <row r="9107" spans="1:17" x14ac:dyDescent="0.3">
      <c r="A9107" t="s">
        <v>30570</v>
      </c>
      <c r="B9107" t="s">
        <v>30571</v>
      </c>
      <c r="C9107" t="s">
        <v>14</v>
      </c>
      <c r="D9107">
        <v>39.969938999999997</v>
      </c>
      <c r="E9107">
        <v>-75.163026000000002</v>
      </c>
      <c r="F9107" t="s">
        <v>30572</v>
      </c>
      <c r="G9107">
        <v>192</v>
      </c>
      <c r="H9107">
        <v>4.5</v>
      </c>
      <c r="I9107" t="s">
        <v>30580</v>
      </c>
      <c r="J9107">
        <v>4</v>
      </c>
      <c r="L9107" t="s">
        <v>30581</v>
      </c>
    </row>
    <row r="9108" spans="1:17" x14ac:dyDescent="0.3">
      <c r="A9108" t="s">
        <v>30570</v>
      </c>
      <c r="B9108" t="s">
        <v>30571</v>
      </c>
      <c r="C9108" t="s">
        <v>14</v>
      </c>
      <c r="D9108">
        <v>39.969938999999997</v>
      </c>
      <c r="E9108">
        <v>-75.163026000000002</v>
      </c>
      <c r="F9108" t="s">
        <v>30572</v>
      </c>
      <c r="G9108">
        <v>192</v>
      </c>
      <c r="H9108">
        <v>4.5</v>
      </c>
      <c r="I9108" t="s">
        <v>30582</v>
      </c>
      <c r="J9108">
        <v>5</v>
      </c>
      <c r="L9108" t="s">
        <v>30583</v>
      </c>
    </row>
    <row r="9109" spans="1:17" x14ac:dyDescent="0.3">
      <c r="A9109" t="s">
        <v>30570</v>
      </c>
      <c r="B9109" t="s">
        <v>30571</v>
      </c>
      <c r="C9109" t="s">
        <v>14</v>
      </c>
      <c r="D9109">
        <v>39.969938999999997</v>
      </c>
      <c r="E9109">
        <v>-75.163026000000002</v>
      </c>
      <c r="F9109" t="s">
        <v>30572</v>
      </c>
      <c r="G9109">
        <v>192</v>
      </c>
      <c r="H9109">
        <v>4.5</v>
      </c>
      <c r="I9109" t="s">
        <v>30584</v>
      </c>
      <c r="J9109">
        <v>4</v>
      </c>
      <c r="L9109" t="s">
        <v>30585</v>
      </c>
    </row>
    <row r="9110" spans="1:17" x14ac:dyDescent="0.3">
      <c r="A9110" t="s">
        <v>30570</v>
      </c>
      <c r="B9110" t="s">
        <v>30571</v>
      </c>
      <c r="C9110" t="s">
        <v>14</v>
      </c>
      <c r="D9110">
        <v>39.969938999999997</v>
      </c>
      <c r="E9110">
        <v>-75.163026000000002</v>
      </c>
      <c r="F9110" t="s">
        <v>30572</v>
      </c>
      <c r="G9110">
        <v>192</v>
      </c>
      <c r="H9110">
        <v>4.5</v>
      </c>
      <c r="I9110" t="s">
        <v>30586</v>
      </c>
      <c r="J9110">
        <v>4</v>
      </c>
      <c r="K9110" t="s">
        <v>30587</v>
      </c>
      <c r="L9110" t="s">
        <v>24463</v>
      </c>
    </row>
    <row r="9111" spans="1:17" x14ac:dyDescent="0.3">
      <c r="A9111" t="s">
        <v>30570</v>
      </c>
      <c r="B9111" t="s">
        <v>30571</v>
      </c>
      <c r="C9111" t="s">
        <v>14</v>
      </c>
      <c r="D9111">
        <v>39.969938999999997</v>
      </c>
      <c r="E9111">
        <v>-75.163026000000002</v>
      </c>
      <c r="F9111" t="s">
        <v>30572</v>
      </c>
      <c r="G9111">
        <v>192</v>
      </c>
      <c r="H9111">
        <v>4.5</v>
      </c>
      <c r="I9111" t="s">
        <v>30588</v>
      </c>
      <c r="J9111">
        <v>5</v>
      </c>
      <c r="K9111" t="s">
        <v>30589</v>
      </c>
      <c r="L9111" t="s">
        <v>30590</v>
      </c>
    </row>
    <row r="9112" spans="1:17" x14ac:dyDescent="0.3">
      <c r="A9112" t="s">
        <v>30570</v>
      </c>
      <c r="B9112" t="s">
        <v>30571</v>
      </c>
      <c r="C9112" t="s">
        <v>14</v>
      </c>
      <c r="D9112">
        <v>39.969938999999997</v>
      </c>
      <c r="E9112">
        <v>-75.163026000000002</v>
      </c>
      <c r="F9112" t="s">
        <v>30572</v>
      </c>
      <c r="G9112">
        <v>192</v>
      </c>
      <c r="H9112">
        <v>4.5</v>
      </c>
      <c r="I9112" t="s">
        <v>30591</v>
      </c>
      <c r="J9112">
        <v>4</v>
      </c>
      <c r="K9112" t="s">
        <v>30592</v>
      </c>
      <c r="L9112" t="s">
        <v>3212</v>
      </c>
    </row>
    <row r="9113" spans="1:17" x14ac:dyDescent="0.3">
      <c r="A9113" t="s">
        <v>30570</v>
      </c>
      <c r="B9113" t="s">
        <v>30571</v>
      </c>
      <c r="C9113" t="s">
        <v>14</v>
      </c>
      <c r="D9113">
        <v>39.969938999999997</v>
      </c>
      <c r="E9113">
        <v>-75.163026000000002</v>
      </c>
      <c r="F9113" t="s">
        <v>30572</v>
      </c>
      <c r="G9113">
        <v>192</v>
      </c>
      <c r="H9113">
        <v>4.5</v>
      </c>
      <c r="I9113" t="s">
        <v>30593</v>
      </c>
      <c r="J9113">
        <v>4</v>
      </c>
      <c r="K9113" t="s">
        <v>30594</v>
      </c>
      <c r="L9113" t="s">
        <v>30595</v>
      </c>
    </row>
    <row r="9114" spans="1:17" x14ac:dyDescent="0.3">
      <c r="A9114" t="s">
        <v>30596</v>
      </c>
      <c r="B9114" t="s">
        <v>30597</v>
      </c>
      <c r="C9114" t="s">
        <v>14</v>
      </c>
      <c r="D9114">
        <v>39.947747499999998</v>
      </c>
      <c r="E9114">
        <v>-75.166137399999997</v>
      </c>
      <c r="F9114" t="s">
        <v>30598</v>
      </c>
      <c r="G9114">
        <v>192</v>
      </c>
      <c r="H9114">
        <v>3.5</v>
      </c>
      <c r="I9114" t="s">
        <v>30599</v>
      </c>
      <c r="J9114">
        <v>5</v>
      </c>
      <c r="L9114" t="s">
        <v>30600</v>
      </c>
    </row>
    <row r="9115" spans="1:17" x14ac:dyDescent="0.3">
      <c r="A9115" t="s">
        <v>30596</v>
      </c>
      <c r="B9115" t="s">
        <v>30597</v>
      </c>
      <c r="C9115" t="s">
        <v>14</v>
      </c>
      <c r="D9115">
        <v>39.947747499999998</v>
      </c>
      <c r="E9115">
        <v>-75.166137399999997</v>
      </c>
      <c r="F9115" t="s">
        <v>30598</v>
      </c>
      <c r="G9115">
        <v>192</v>
      </c>
      <c r="H9115">
        <v>3.5</v>
      </c>
      <c r="I9115" t="s">
        <v>30601</v>
      </c>
      <c r="J9115">
        <v>5</v>
      </c>
      <c r="L9115" t="s">
        <v>10983</v>
      </c>
    </row>
    <row r="9116" spans="1:17" x14ac:dyDescent="0.3">
      <c r="A9116" t="s">
        <v>30596</v>
      </c>
      <c r="B9116" t="s">
        <v>30597</v>
      </c>
      <c r="C9116" t="s">
        <v>14</v>
      </c>
      <c r="D9116">
        <v>39.947747499999998</v>
      </c>
      <c r="E9116">
        <v>-75.166137399999997</v>
      </c>
      <c r="F9116" t="s">
        <v>30598</v>
      </c>
      <c r="G9116">
        <v>192</v>
      </c>
      <c r="H9116">
        <v>3.5</v>
      </c>
      <c r="I9116" t="s">
        <v>30602</v>
      </c>
      <c r="J9116">
        <v>4</v>
      </c>
      <c r="K9116" t="s">
        <v>30603</v>
      </c>
      <c r="L9116" t="s">
        <v>30604</v>
      </c>
      <c r="M9116" t="s">
        <v>30605</v>
      </c>
      <c r="N9116" t="s">
        <v>30606</v>
      </c>
      <c r="O9116" t="s">
        <v>30607</v>
      </c>
      <c r="P9116" t="s">
        <v>30608</v>
      </c>
      <c r="Q9116" t="s">
        <v>5241</v>
      </c>
    </row>
    <row r="9117" spans="1:17" x14ac:dyDescent="0.3">
      <c r="A9117" t="s">
        <v>30596</v>
      </c>
      <c r="B9117" t="s">
        <v>30597</v>
      </c>
      <c r="C9117" t="s">
        <v>14</v>
      </c>
      <c r="D9117">
        <v>39.947747499999998</v>
      </c>
      <c r="E9117">
        <v>-75.166137399999997</v>
      </c>
      <c r="F9117" t="s">
        <v>30598</v>
      </c>
      <c r="G9117">
        <v>192</v>
      </c>
      <c r="H9117">
        <v>3.5</v>
      </c>
      <c r="I9117" t="s">
        <v>30609</v>
      </c>
      <c r="J9117">
        <v>2</v>
      </c>
      <c r="K9117" t="s">
        <v>30610</v>
      </c>
      <c r="L9117" t="s">
        <v>30611</v>
      </c>
    </row>
    <row r="9118" spans="1:17" x14ac:dyDescent="0.3">
      <c r="A9118" t="s">
        <v>30596</v>
      </c>
      <c r="B9118" t="s">
        <v>30597</v>
      </c>
      <c r="C9118" t="s">
        <v>14</v>
      </c>
      <c r="D9118">
        <v>39.947747499999998</v>
      </c>
      <c r="E9118">
        <v>-75.166137399999997</v>
      </c>
      <c r="F9118" t="s">
        <v>30598</v>
      </c>
      <c r="G9118">
        <v>192</v>
      </c>
      <c r="H9118">
        <v>3.5</v>
      </c>
      <c r="I9118" t="s">
        <v>30612</v>
      </c>
      <c r="J9118">
        <v>4</v>
      </c>
      <c r="K9118" t="s">
        <v>30613</v>
      </c>
      <c r="L9118" t="s">
        <v>2397</v>
      </c>
    </row>
    <row r="9119" spans="1:17" x14ac:dyDescent="0.3">
      <c r="A9119" t="s">
        <v>30596</v>
      </c>
      <c r="B9119" t="s">
        <v>30597</v>
      </c>
      <c r="C9119" t="s">
        <v>14</v>
      </c>
      <c r="D9119">
        <v>39.947747499999998</v>
      </c>
      <c r="E9119">
        <v>-75.166137399999997</v>
      </c>
      <c r="F9119" t="s">
        <v>30598</v>
      </c>
      <c r="G9119">
        <v>192</v>
      </c>
      <c r="H9119">
        <v>3.5</v>
      </c>
      <c r="I9119" t="s">
        <v>30614</v>
      </c>
      <c r="J9119">
        <v>3</v>
      </c>
      <c r="K9119" t="s">
        <v>30615</v>
      </c>
      <c r="L9119" t="s">
        <v>16172</v>
      </c>
    </row>
    <row r="9120" spans="1:17" x14ac:dyDescent="0.3">
      <c r="A9120" t="s">
        <v>30596</v>
      </c>
      <c r="B9120" t="s">
        <v>30597</v>
      </c>
      <c r="C9120" t="s">
        <v>14</v>
      </c>
      <c r="D9120">
        <v>39.947747499999998</v>
      </c>
      <c r="E9120">
        <v>-75.166137399999997</v>
      </c>
      <c r="F9120" t="s">
        <v>30598</v>
      </c>
      <c r="G9120">
        <v>192</v>
      </c>
      <c r="H9120">
        <v>3.5</v>
      </c>
      <c r="I9120" t="s">
        <v>30616</v>
      </c>
      <c r="J9120">
        <v>4</v>
      </c>
      <c r="K9120" t="s">
        <v>30617</v>
      </c>
      <c r="L9120" t="s">
        <v>30618</v>
      </c>
    </row>
    <row r="9121" spans="1:32" x14ac:dyDescent="0.3">
      <c r="A9121" t="s">
        <v>30596</v>
      </c>
      <c r="B9121" t="s">
        <v>30597</v>
      </c>
      <c r="C9121" t="s">
        <v>14</v>
      </c>
      <c r="D9121">
        <v>39.947747499999998</v>
      </c>
      <c r="E9121">
        <v>-75.166137399999997</v>
      </c>
      <c r="F9121" t="s">
        <v>30598</v>
      </c>
      <c r="G9121">
        <v>192</v>
      </c>
      <c r="H9121">
        <v>3.5</v>
      </c>
      <c r="I9121" t="s">
        <v>30619</v>
      </c>
      <c r="J9121">
        <v>3</v>
      </c>
      <c r="K9121" t="s">
        <v>30620</v>
      </c>
      <c r="L9121" t="s">
        <v>2163</v>
      </c>
    </row>
    <row r="9122" spans="1:32" x14ac:dyDescent="0.3">
      <c r="A9122" t="s">
        <v>30596</v>
      </c>
      <c r="B9122" t="s">
        <v>30597</v>
      </c>
      <c r="C9122" t="s">
        <v>14</v>
      </c>
      <c r="D9122">
        <v>39.947747499999998</v>
      </c>
      <c r="E9122">
        <v>-75.166137399999997</v>
      </c>
      <c r="F9122" t="s">
        <v>30598</v>
      </c>
      <c r="G9122">
        <v>192</v>
      </c>
      <c r="H9122">
        <v>3.5</v>
      </c>
      <c r="I9122" t="s">
        <v>30621</v>
      </c>
      <c r="J9122">
        <v>5</v>
      </c>
      <c r="K9122" t="s">
        <v>30622</v>
      </c>
      <c r="L9122" t="s">
        <v>30623</v>
      </c>
    </row>
    <row r="9123" spans="1:32" x14ac:dyDescent="0.3">
      <c r="A9123" t="s">
        <v>30596</v>
      </c>
      <c r="B9123" t="s">
        <v>30597</v>
      </c>
      <c r="C9123" t="s">
        <v>14</v>
      </c>
      <c r="D9123">
        <v>39.947747499999998</v>
      </c>
      <c r="E9123">
        <v>-75.166137399999997</v>
      </c>
      <c r="F9123" t="s">
        <v>30598</v>
      </c>
      <c r="G9123">
        <v>192</v>
      </c>
      <c r="H9123">
        <v>3.5</v>
      </c>
      <c r="I9123" t="s">
        <v>30624</v>
      </c>
      <c r="J9123">
        <v>5</v>
      </c>
      <c r="L9123" t="s">
        <v>30625</v>
      </c>
    </row>
    <row r="9124" spans="1:32" x14ac:dyDescent="0.3">
      <c r="A9124" t="s">
        <v>30626</v>
      </c>
      <c r="B9124" t="s">
        <v>30627</v>
      </c>
      <c r="C9124" t="s">
        <v>14</v>
      </c>
      <c r="D9124">
        <v>39.941955499999999</v>
      </c>
      <c r="E9124">
        <v>-75.153237300000001</v>
      </c>
      <c r="F9124" t="s">
        <v>30628</v>
      </c>
      <c r="G9124">
        <v>191</v>
      </c>
      <c r="H9124">
        <v>4.5</v>
      </c>
      <c r="I9124" t="s">
        <v>30629</v>
      </c>
      <c r="J9124">
        <v>4</v>
      </c>
      <c r="K9124" t="s">
        <v>30630</v>
      </c>
      <c r="L9124" t="s">
        <v>6361</v>
      </c>
    </row>
    <row r="9125" spans="1:32" x14ac:dyDescent="0.3">
      <c r="A9125" t="s">
        <v>30626</v>
      </c>
      <c r="B9125" t="s">
        <v>30627</v>
      </c>
      <c r="C9125" t="s">
        <v>14</v>
      </c>
      <c r="D9125">
        <v>39.941955499999999</v>
      </c>
      <c r="E9125">
        <v>-75.153237300000001</v>
      </c>
      <c r="F9125" t="s">
        <v>30628</v>
      </c>
      <c r="G9125">
        <v>191</v>
      </c>
      <c r="H9125">
        <v>4.5</v>
      </c>
      <c r="I9125" t="s">
        <v>30631</v>
      </c>
      <c r="J9125">
        <v>4</v>
      </c>
      <c r="L9125" t="s">
        <v>17002</v>
      </c>
    </row>
    <row r="9126" spans="1:32" x14ac:dyDescent="0.3">
      <c r="A9126" t="s">
        <v>30626</v>
      </c>
      <c r="B9126" t="s">
        <v>30627</v>
      </c>
      <c r="C9126" t="s">
        <v>14</v>
      </c>
      <c r="D9126">
        <v>39.941955499999999</v>
      </c>
      <c r="E9126">
        <v>-75.153237300000001</v>
      </c>
      <c r="F9126" t="s">
        <v>30628</v>
      </c>
      <c r="G9126">
        <v>191</v>
      </c>
      <c r="H9126">
        <v>4.5</v>
      </c>
      <c r="I9126" t="s">
        <v>30632</v>
      </c>
      <c r="J9126">
        <v>4</v>
      </c>
      <c r="K9126" t="s">
        <v>30633</v>
      </c>
      <c r="L9126" t="s">
        <v>17286</v>
      </c>
    </row>
    <row r="9127" spans="1:32" x14ac:dyDescent="0.3">
      <c r="A9127" t="s">
        <v>30626</v>
      </c>
      <c r="B9127" t="s">
        <v>30627</v>
      </c>
      <c r="C9127" t="s">
        <v>14</v>
      </c>
      <c r="D9127">
        <v>39.941955499999999</v>
      </c>
      <c r="E9127">
        <v>-75.153237300000001</v>
      </c>
      <c r="F9127" t="s">
        <v>30628</v>
      </c>
      <c r="G9127">
        <v>191</v>
      </c>
      <c r="H9127">
        <v>4.5</v>
      </c>
      <c r="I9127" t="s">
        <v>30634</v>
      </c>
      <c r="J9127">
        <v>4</v>
      </c>
      <c r="K9127" t="s">
        <v>30635</v>
      </c>
      <c r="L9127" t="s">
        <v>980</v>
      </c>
    </row>
    <row r="9128" spans="1:32" x14ac:dyDescent="0.3">
      <c r="A9128" t="s">
        <v>30626</v>
      </c>
      <c r="B9128" t="s">
        <v>30627</v>
      </c>
      <c r="C9128" t="s">
        <v>14</v>
      </c>
      <c r="D9128">
        <v>39.941955499999999</v>
      </c>
      <c r="E9128">
        <v>-75.153237300000001</v>
      </c>
      <c r="F9128" t="s">
        <v>30628</v>
      </c>
      <c r="G9128">
        <v>191</v>
      </c>
      <c r="H9128">
        <v>4.5</v>
      </c>
      <c r="I9128" t="s">
        <v>30636</v>
      </c>
      <c r="J9128">
        <v>4</v>
      </c>
      <c r="K9128" t="s">
        <v>30637</v>
      </c>
      <c r="L9128" t="s">
        <v>30638</v>
      </c>
      <c r="M9128" t="s">
        <v>21722</v>
      </c>
      <c r="N9128" t="s">
        <v>11673</v>
      </c>
      <c r="O9128" t="s">
        <v>30639</v>
      </c>
      <c r="P9128" t="s">
        <v>30640</v>
      </c>
      <c r="Q9128" t="s">
        <v>30641</v>
      </c>
      <c r="R9128" t="s">
        <v>30642</v>
      </c>
      <c r="S9128" t="s">
        <v>30643</v>
      </c>
      <c r="T9128" t="s">
        <v>11228</v>
      </c>
      <c r="U9128" t="s">
        <v>30644</v>
      </c>
      <c r="V9128" t="s">
        <v>30645</v>
      </c>
      <c r="W9128" t="s">
        <v>30646</v>
      </c>
      <c r="X9128" t="s">
        <v>30647</v>
      </c>
      <c r="Y9128" t="s">
        <v>30648</v>
      </c>
      <c r="Z9128" t="s">
        <v>30649</v>
      </c>
      <c r="AA9128" t="s">
        <v>30650</v>
      </c>
      <c r="AB9128" t="s">
        <v>30651</v>
      </c>
      <c r="AC9128" t="s">
        <v>30652</v>
      </c>
      <c r="AD9128" t="s">
        <v>30653</v>
      </c>
      <c r="AE9128" t="s">
        <v>30654</v>
      </c>
      <c r="AF9128" t="s">
        <v>25600</v>
      </c>
    </row>
    <row r="9129" spans="1:32" x14ac:dyDescent="0.3">
      <c r="A9129" t="s">
        <v>30626</v>
      </c>
      <c r="B9129" t="s">
        <v>30627</v>
      </c>
      <c r="C9129" t="s">
        <v>14</v>
      </c>
      <c r="D9129">
        <v>39.941955499999999</v>
      </c>
      <c r="E9129">
        <v>-75.153237300000001</v>
      </c>
      <c r="F9129" t="s">
        <v>30628</v>
      </c>
      <c r="G9129">
        <v>191</v>
      </c>
      <c r="H9129">
        <v>4.5</v>
      </c>
      <c r="I9129" t="s">
        <v>30655</v>
      </c>
      <c r="J9129">
        <v>5</v>
      </c>
      <c r="K9129" t="s">
        <v>30656</v>
      </c>
      <c r="L9129" t="s">
        <v>30657</v>
      </c>
    </row>
    <row r="9130" spans="1:32" x14ac:dyDescent="0.3">
      <c r="A9130" t="s">
        <v>30626</v>
      </c>
      <c r="B9130" t="s">
        <v>30627</v>
      </c>
      <c r="C9130" t="s">
        <v>14</v>
      </c>
      <c r="D9130">
        <v>39.941955499999999</v>
      </c>
      <c r="E9130">
        <v>-75.153237300000001</v>
      </c>
      <c r="F9130" t="s">
        <v>30628</v>
      </c>
      <c r="G9130">
        <v>191</v>
      </c>
      <c r="H9130">
        <v>4.5</v>
      </c>
      <c r="I9130" t="s">
        <v>30658</v>
      </c>
      <c r="J9130">
        <v>5</v>
      </c>
      <c r="K9130" t="s">
        <v>30659</v>
      </c>
      <c r="L9130" t="s">
        <v>30660</v>
      </c>
      <c r="M9130" t="s">
        <v>30661</v>
      </c>
      <c r="N9130" t="s">
        <v>17417</v>
      </c>
    </row>
    <row r="9131" spans="1:32" x14ac:dyDescent="0.3">
      <c r="A9131" t="s">
        <v>30626</v>
      </c>
      <c r="B9131" t="s">
        <v>30627</v>
      </c>
      <c r="C9131" t="s">
        <v>14</v>
      </c>
      <c r="D9131">
        <v>39.941955499999999</v>
      </c>
      <c r="E9131">
        <v>-75.153237300000001</v>
      </c>
      <c r="F9131" t="s">
        <v>30628</v>
      </c>
      <c r="G9131">
        <v>191</v>
      </c>
      <c r="H9131">
        <v>4.5</v>
      </c>
      <c r="I9131" t="s">
        <v>30662</v>
      </c>
      <c r="J9131">
        <v>5</v>
      </c>
      <c r="L9131" t="s">
        <v>30663</v>
      </c>
    </row>
    <row r="9132" spans="1:32" x14ac:dyDescent="0.3">
      <c r="A9132" t="s">
        <v>30626</v>
      </c>
      <c r="B9132" t="s">
        <v>30627</v>
      </c>
      <c r="C9132" t="s">
        <v>14</v>
      </c>
      <c r="D9132">
        <v>39.941955499999999</v>
      </c>
      <c r="E9132">
        <v>-75.153237300000001</v>
      </c>
      <c r="F9132" t="s">
        <v>30628</v>
      </c>
      <c r="G9132">
        <v>191</v>
      </c>
      <c r="H9132">
        <v>4.5</v>
      </c>
      <c r="I9132" t="s">
        <v>30664</v>
      </c>
      <c r="J9132">
        <v>4</v>
      </c>
      <c r="K9132" t="s">
        <v>30665</v>
      </c>
      <c r="L9132" t="s">
        <v>8312</v>
      </c>
    </row>
    <row r="9133" spans="1:32" x14ac:dyDescent="0.3">
      <c r="A9133" t="s">
        <v>30626</v>
      </c>
      <c r="B9133" t="s">
        <v>30627</v>
      </c>
      <c r="C9133" t="s">
        <v>14</v>
      </c>
      <c r="D9133">
        <v>39.941955499999999</v>
      </c>
      <c r="E9133">
        <v>-75.153237300000001</v>
      </c>
      <c r="F9133" t="s">
        <v>30628</v>
      </c>
      <c r="G9133">
        <v>191</v>
      </c>
      <c r="H9133">
        <v>4.5</v>
      </c>
      <c r="I9133" t="s">
        <v>30666</v>
      </c>
      <c r="J9133">
        <v>4</v>
      </c>
      <c r="K9133" t="s">
        <v>30667</v>
      </c>
      <c r="L9133" t="s">
        <v>30668</v>
      </c>
    </row>
    <row r="9134" spans="1:32" x14ac:dyDescent="0.3">
      <c r="A9134" t="s">
        <v>30669</v>
      </c>
      <c r="B9134" t="s">
        <v>30670</v>
      </c>
      <c r="C9134" t="s">
        <v>14</v>
      </c>
      <c r="D9134">
        <v>39.951599999999999</v>
      </c>
      <c r="E9134">
        <v>-75.174548000000001</v>
      </c>
      <c r="F9134" t="s">
        <v>30671</v>
      </c>
      <c r="G9134">
        <v>191</v>
      </c>
      <c r="H9134">
        <v>4</v>
      </c>
      <c r="I9134" t="s">
        <v>30672</v>
      </c>
      <c r="J9134">
        <v>5</v>
      </c>
      <c r="K9134" t="s">
        <v>30673</v>
      </c>
      <c r="L9134" t="s">
        <v>30674</v>
      </c>
    </row>
    <row r="9135" spans="1:32" x14ac:dyDescent="0.3">
      <c r="A9135" t="s">
        <v>30669</v>
      </c>
      <c r="B9135" t="s">
        <v>30670</v>
      </c>
      <c r="C9135" t="s">
        <v>14</v>
      </c>
      <c r="D9135">
        <v>39.951599999999999</v>
      </c>
      <c r="E9135">
        <v>-75.174548000000001</v>
      </c>
      <c r="F9135" t="s">
        <v>30671</v>
      </c>
      <c r="G9135">
        <v>191</v>
      </c>
      <c r="H9135">
        <v>4</v>
      </c>
      <c r="I9135" t="s">
        <v>30675</v>
      </c>
      <c r="J9135">
        <v>3</v>
      </c>
      <c r="K9135" t="s">
        <v>30676</v>
      </c>
      <c r="L9135" t="s">
        <v>30677</v>
      </c>
    </row>
    <row r="9136" spans="1:32" x14ac:dyDescent="0.3">
      <c r="A9136" t="s">
        <v>30669</v>
      </c>
      <c r="B9136" t="s">
        <v>30670</v>
      </c>
      <c r="C9136" t="s">
        <v>14</v>
      </c>
      <c r="D9136">
        <v>39.951599999999999</v>
      </c>
      <c r="E9136">
        <v>-75.174548000000001</v>
      </c>
      <c r="F9136" t="s">
        <v>30671</v>
      </c>
      <c r="G9136">
        <v>191</v>
      </c>
      <c r="H9136">
        <v>4</v>
      </c>
      <c r="I9136" t="s">
        <v>30678</v>
      </c>
      <c r="J9136">
        <v>2</v>
      </c>
      <c r="K9136" t="s">
        <v>30679</v>
      </c>
      <c r="L9136" t="s">
        <v>30680</v>
      </c>
      <c r="M9136" t="s">
        <v>30681</v>
      </c>
      <c r="N9136" t="s">
        <v>30682</v>
      </c>
      <c r="O9136" t="s">
        <v>30683</v>
      </c>
      <c r="P9136" t="s">
        <v>30684</v>
      </c>
      <c r="Q9136" t="s">
        <v>30685</v>
      </c>
      <c r="R9136" t="s">
        <v>30686</v>
      </c>
      <c r="S9136" t="s">
        <v>30687</v>
      </c>
      <c r="T9136" t="s">
        <v>30688</v>
      </c>
      <c r="U9136" t="s">
        <v>30689</v>
      </c>
      <c r="V9136" t="s">
        <v>30690</v>
      </c>
      <c r="W9136" t="s">
        <v>30691</v>
      </c>
    </row>
    <row r="9137" spans="1:12" x14ac:dyDescent="0.3">
      <c r="A9137" t="s">
        <v>30669</v>
      </c>
      <c r="B9137" t="s">
        <v>30670</v>
      </c>
      <c r="C9137" t="s">
        <v>14</v>
      </c>
      <c r="D9137">
        <v>39.951599999999999</v>
      </c>
      <c r="E9137">
        <v>-75.174548000000001</v>
      </c>
      <c r="F9137" t="s">
        <v>30671</v>
      </c>
      <c r="G9137">
        <v>191</v>
      </c>
      <c r="H9137">
        <v>4</v>
      </c>
      <c r="I9137" t="s">
        <v>30692</v>
      </c>
      <c r="J9137">
        <v>5</v>
      </c>
      <c r="K9137" t="s">
        <v>30693</v>
      </c>
      <c r="L9137" t="s">
        <v>30694</v>
      </c>
    </row>
    <row r="9138" spans="1:12" x14ac:dyDescent="0.3">
      <c r="A9138" t="s">
        <v>30669</v>
      </c>
      <c r="B9138" t="s">
        <v>30670</v>
      </c>
      <c r="C9138" t="s">
        <v>14</v>
      </c>
      <c r="D9138">
        <v>39.951599999999999</v>
      </c>
      <c r="E9138">
        <v>-75.174548000000001</v>
      </c>
      <c r="F9138" t="s">
        <v>30671</v>
      </c>
      <c r="G9138">
        <v>191</v>
      </c>
      <c r="H9138">
        <v>4</v>
      </c>
      <c r="I9138" t="s">
        <v>30695</v>
      </c>
      <c r="J9138">
        <v>4</v>
      </c>
      <c r="K9138" t="s">
        <v>30696</v>
      </c>
      <c r="L9138" t="s">
        <v>30697</v>
      </c>
    </row>
    <row r="9139" spans="1:12" x14ac:dyDescent="0.3">
      <c r="A9139" t="s">
        <v>30669</v>
      </c>
      <c r="B9139" t="s">
        <v>30670</v>
      </c>
      <c r="C9139" t="s">
        <v>14</v>
      </c>
      <c r="D9139">
        <v>39.951599999999999</v>
      </c>
      <c r="E9139">
        <v>-75.174548000000001</v>
      </c>
      <c r="F9139" t="s">
        <v>30671</v>
      </c>
      <c r="G9139">
        <v>191</v>
      </c>
      <c r="H9139">
        <v>4</v>
      </c>
      <c r="I9139" t="s">
        <v>30698</v>
      </c>
      <c r="J9139">
        <v>5</v>
      </c>
      <c r="K9139" t="s">
        <v>30699</v>
      </c>
      <c r="L9139" t="s">
        <v>18002</v>
      </c>
    </row>
    <row r="9140" spans="1:12" x14ac:dyDescent="0.3">
      <c r="A9140" t="s">
        <v>30669</v>
      </c>
      <c r="B9140" t="s">
        <v>30670</v>
      </c>
      <c r="C9140" t="s">
        <v>14</v>
      </c>
      <c r="D9140">
        <v>39.951599999999999</v>
      </c>
      <c r="E9140">
        <v>-75.174548000000001</v>
      </c>
      <c r="F9140" t="s">
        <v>30671</v>
      </c>
      <c r="G9140">
        <v>191</v>
      </c>
      <c r="H9140">
        <v>4</v>
      </c>
      <c r="I9140" t="s">
        <v>30700</v>
      </c>
      <c r="J9140">
        <v>5</v>
      </c>
      <c r="K9140" t="s">
        <v>30701</v>
      </c>
      <c r="L9140" t="s">
        <v>30702</v>
      </c>
    </row>
    <row r="9141" spans="1:12" x14ac:dyDescent="0.3">
      <c r="A9141" t="s">
        <v>30669</v>
      </c>
      <c r="B9141" t="s">
        <v>30670</v>
      </c>
      <c r="C9141" t="s">
        <v>14</v>
      </c>
      <c r="D9141">
        <v>39.951599999999999</v>
      </c>
      <c r="E9141">
        <v>-75.174548000000001</v>
      </c>
      <c r="F9141" t="s">
        <v>30671</v>
      </c>
      <c r="G9141">
        <v>191</v>
      </c>
      <c r="H9141">
        <v>4</v>
      </c>
      <c r="I9141" t="s">
        <v>30703</v>
      </c>
      <c r="J9141">
        <v>5</v>
      </c>
      <c r="K9141" t="s">
        <v>30704</v>
      </c>
      <c r="L9141" t="s">
        <v>30705</v>
      </c>
    </row>
    <row r="9142" spans="1:12" x14ac:dyDescent="0.3">
      <c r="A9142" t="s">
        <v>30669</v>
      </c>
      <c r="B9142" t="s">
        <v>30670</v>
      </c>
      <c r="C9142" t="s">
        <v>14</v>
      </c>
      <c r="D9142">
        <v>39.951599999999999</v>
      </c>
      <c r="E9142">
        <v>-75.174548000000001</v>
      </c>
      <c r="F9142" t="s">
        <v>30671</v>
      </c>
      <c r="G9142">
        <v>191</v>
      </c>
      <c r="H9142">
        <v>4</v>
      </c>
      <c r="I9142" t="s">
        <v>30706</v>
      </c>
      <c r="J9142">
        <v>2</v>
      </c>
      <c r="K9142" t="s">
        <v>30707</v>
      </c>
      <c r="L9142" t="s">
        <v>30708</v>
      </c>
    </row>
    <row r="9143" spans="1:12" x14ac:dyDescent="0.3">
      <c r="A9143" t="s">
        <v>30669</v>
      </c>
      <c r="B9143" t="s">
        <v>30670</v>
      </c>
      <c r="C9143" t="s">
        <v>14</v>
      </c>
      <c r="D9143">
        <v>39.951599999999999</v>
      </c>
      <c r="E9143">
        <v>-75.174548000000001</v>
      </c>
      <c r="F9143" t="s">
        <v>30671</v>
      </c>
      <c r="G9143">
        <v>191</v>
      </c>
      <c r="H9143">
        <v>4</v>
      </c>
      <c r="I9143" t="s">
        <v>30709</v>
      </c>
      <c r="J9143">
        <v>4</v>
      </c>
      <c r="K9143" t="s">
        <v>30710</v>
      </c>
      <c r="L9143" t="s">
        <v>2971</v>
      </c>
    </row>
    <row r="9144" spans="1:12" x14ac:dyDescent="0.3">
      <c r="A9144" t="s">
        <v>30711</v>
      </c>
      <c r="B9144" t="s">
        <v>30712</v>
      </c>
      <c r="C9144" t="s">
        <v>14</v>
      </c>
      <c r="D9144">
        <v>39.938691300000002</v>
      </c>
      <c r="E9144">
        <v>-75.157771199999999</v>
      </c>
      <c r="F9144" t="s">
        <v>30713</v>
      </c>
      <c r="G9144">
        <v>191</v>
      </c>
      <c r="H9144">
        <v>4</v>
      </c>
      <c r="I9144" t="s">
        <v>30714</v>
      </c>
      <c r="J9144">
        <v>5</v>
      </c>
      <c r="K9144" t="s">
        <v>30715</v>
      </c>
      <c r="L9144" t="s">
        <v>30716</v>
      </c>
    </row>
    <row r="9145" spans="1:12" x14ac:dyDescent="0.3">
      <c r="A9145" t="s">
        <v>30711</v>
      </c>
      <c r="B9145" t="s">
        <v>30712</v>
      </c>
      <c r="C9145" t="s">
        <v>14</v>
      </c>
      <c r="D9145">
        <v>39.938691300000002</v>
      </c>
      <c r="E9145">
        <v>-75.157771199999999</v>
      </c>
      <c r="F9145" t="s">
        <v>30713</v>
      </c>
      <c r="G9145">
        <v>191</v>
      </c>
      <c r="H9145">
        <v>4</v>
      </c>
      <c r="I9145" t="s">
        <v>30717</v>
      </c>
      <c r="J9145">
        <v>5</v>
      </c>
      <c r="K9145" t="s">
        <v>30718</v>
      </c>
      <c r="L9145" t="s">
        <v>30719</v>
      </c>
    </row>
    <row r="9146" spans="1:12" x14ac:dyDescent="0.3">
      <c r="A9146" t="s">
        <v>30711</v>
      </c>
      <c r="B9146" t="s">
        <v>30712</v>
      </c>
      <c r="C9146" t="s">
        <v>14</v>
      </c>
      <c r="D9146">
        <v>39.938691300000002</v>
      </c>
      <c r="E9146">
        <v>-75.157771199999999</v>
      </c>
      <c r="F9146" t="s">
        <v>30713</v>
      </c>
      <c r="G9146">
        <v>191</v>
      </c>
      <c r="H9146">
        <v>4</v>
      </c>
      <c r="I9146" t="s">
        <v>30720</v>
      </c>
      <c r="J9146">
        <v>2</v>
      </c>
      <c r="K9146" t="s">
        <v>30721</v>
      </c>
      <c r="L9146" t="s">
        <v>30722</v>
      </c>
    </row>
    <row r="9147" spans="1:12" x14ac:dyDescent="0.3">
      <c r="A9147" t="s">
        <v>30711</v>
      </c>
      <c r="B9147" t="s">
        <v>30712</v>
      </c>
      <c r="C9147" t="s">
        <v>14</v>
      </c>
      <c r="D9147">
        <v>39.938691300000002</v>
      </c>
      <c r="E9147">
        <v>-75.157771199999999</v>
      </c>
      <c r="F9147" t="s">
        <v>30713</v>
      </c>
      <c r="G9147">
        <v>191</v>
      </c>
      <c r="H9147">
        <v>4</v>
      </c>
      <c r="I9147" t="s">
        <v>30723</v>
      </c>
      <c r="J9147">
        <v>4</v>
      </c>
      <c r="K9147" t="s">
        <v>30724</v>
      </c>
      <c r="L9147" t="s">
        <v>607</v>
      </c>
    </row>
    <row r="9148" spans="1:12" x14ac:dyDescent="0.3">
      <c r="A9148" t="s">
        <v>30711</v>
      </c>
      <c r="B9148" t="s">
        <v>30712</v>
      </c>
      <c r="C9148" t="s">
        <v>14</v>
      </c>
      <c r="D9148">
        <v>39.938691300000002</v>
      </c>
      <c r="E9148">
        <v>-75.157771199999999</v>
      </c>
      <c r="F9148" t="s">
        <v>30713</v>
      </c>
      <c r="G9148">
        <v>191</v>
      </c>
      <c r="H9148">
        <v>4</v>
      </c>
      <c r="I9148" t="s">
        <v>30725</v>
      </c>
      <c r="J9148">
        <v>5</v>
      </c>
      <c r="K9148" t="s">
        <v>30726</v>
      </c>
      <c r="L9148" t="s">
        <v>5992</v>
      </c>
    </row>
    <row r="9149" spans="1:12" x14ac:dyDescent="0.3">
      <c r="A9149" t="s">
        <v>30711</v>
      </c>
      <c r="B9149" t="s">
        <v>30712</v>
      </c>
      <c r="C9149" t="s">
        <v>14</v>
      </c>
      <c r="D9149">
        <v>39.938691300000002</v>
      </c>
      <c r="E9149">
        <v>-75.157771199999999</v>
      </c>
      <c r="F9149" t="s">
        <v>30713</v>
      </c>
      <c r="G9149">
        <v>191</v>
      </c>
      <c r="H9149">
        <v>4</v>
      </c>
      <c r="I9149" t="s">
        <v>30727</v>
      </c>
      <c r="J9149">
        <v>4</v>
      </c>
      <c r="K9149" t="s">
        <v>30728</v>
      </c>
      <c r="L9149" t="s">
        <v>30729</v>
      </c>
    </row>
    <row r="9150" spans="1:12" x14ac:dyDescent="0.3">
      <c r="A9150" t="s">
        <v>30711</v>
      </c>
      <c r="B9150" t="s">
        <v>30712</v>
      </c>
      <c r="C9150" t="s">
        <v>14</v>
      </c>
      <c r="D9150">
        <v>39.938691300000002</v>
      </c>
      <c r="E9150">
        <v>-75.157771199999999</v>
      </c>
      <c r="F9150" t="s">
        <v>30713</v>
      </c>
      <c r="G9150">
        <v>191</v>
      </c>
      <c r="H9150">
        <v>4</v>
      </c>
      <c r="I9150" t="s">
        <v>30730</v>
      </c>
      <c r="J9150">
        <v>4</v>
      </c>
      <c r="K9150" t="s">
        <v>30731</v>
      </c>
      <c r="L9150" t="s">
        <v>30732</v>
      </c>
    </row>
    <row r="9151" spans="1:12" x14ac:dyDescent="0.3">
      <c r="A9151" t="s">
        <v>30711</v>
      </c>
      <c r="B9151" t="s">
        <v>30712</v>
      </c>
      <c r="C9151" t="s">
        <v>14</v>
      </c>
      <c r="D9151">
        <v>39.938691300000002</v>
      </c>
      <c r="E9151">
        <v>-75.157771199999999</v>
      </c>
      <c r="F9151" t="s">
        <v>30713</v>
      </c>
      <c r="G9151">
        <v>191</v>
      </c>
      <c r="H9151">
        <v>4</v>
      </c>
      <c r="I9151" t="s">
        <v>30733</v>
      </c>
      <c r="J9151">
        <v>5</v>
      </c>
      <c r="K9151" t="s">
        <v>30734</v>
      </c>
      <c r="L9151" t="s">
        <v>5606</v>
      </c>
    </row>
    <row r="9152" spans="1:12" x14ac:dyDescent="0.3">
      <c r="A9152" t="s">
        <v>30711</v>
      </c>
      <c r="B9152" t="s">
        <v>30712</v>
      </c>
      <c r="C9152" t="s">
        <v>14</v>
      </c>
      <c r="D9152">
        <v>39.938691300000002</v>
      </c>
      <c r="E9152">
        <v>-75.157771199999999</v>
      </c>
      <c r="F9152" t="s">
        <v>30713</v>
      </c>
      <c r="G9152">
        <v>191</v>
      </c>
      <c r="H9152">
        <v>4</v>
      </c>
      <c r="I9152" t="s">
        <v>30735</v>
      </c>
      <c r="J9152">
        <v>5</v>
      </c>
      <c r="K9152" t="s">
        <v>30736</v>
      </c>
      <c r="L9152" t="s">
        <v>30737</v>
      </c>
    </row>
    <row r="9153" spans="1:17" x14ac:dyDescent="0.3">
      <c r="A9153" t="s">
        <v>30711</v>
      </c>
      <c r="B9153" t="s">
        <v>30712</v>
      </c>
      <c r="C9153" t="s">
        <v>14</v>
      </c>
      <c r="D9153">
        <v>39.938691300000002</v>
      </c>
      <c r="E9153">
        <v>-75.157771199999999</v>
      </c>
      <c r="F9153" t="s">
        <v>30713</v>
      </c>
      <c r="G9153">
        <v>191</v>
      </c>
      <c r="H9153">
        <v>4</v>
      </c>
      <c r="I9153" t="s">
        <v>30738</v>
      </c>
      <c r="J9153">
        <v>4</v>
      </c>
      <c r="L9153" t="s">
        <v>30739</v>
      </c>
    </row>
    <row r="9154" spans="1:17" x14ac:dyDescent="0.3">
      <c r="A9154" t="s">
        <v>30740</v>
      </c>
      <c r="B9154" t="s">
        <v>30741</v>
      </c>
      <c r="C9154" t="s">
        <v>14</v>
      </c>
      <c r="D9154">
        <v>39.941964300000002</v>
      </c>
      <c r="E9154">
        <v>-75.151389499999993</v>
      </c>
      <c r="F9154" t="s">
        <v>4366</v>
      </c>
      <c r="G9154">
        <v>191</v>
      </c>
      <c r="H9154">
        <v>3.5</v>
      </c>
      <c r="I9154" t="s">
        <v>30742</v>
      </c>
      <c r="J9154">
        <v>4</v>
      </c>
      <c r="L9154" t="s">
        <v>30743</v>
      </c>
    </row>
    <row r="9155" spans="1:17" x14ac:dyDescent="0.3">
      <c r="A9155" t="s">
        <v>30740</v>
      </c>
      <c r="B9155" t="s">
        <v>30741</v>
      </c>
      <c r="C9155" t="s">
        <v>14</v>
      </c>
      <c r="D9155">
        <v>39.941964300000002</v>
      </c>
      <c r="E9155">
        <v>-75.151389499999993</v>
      </c>
      <c r="F9155" t="s">
        <v>4366</v>
      </c>
      <c r="G9155">
        <v>191</v>
      </c>
      <c r="H9155">
        <v>3.5</v>
      </c>
      <c r="I9155" t="s">
        <v>30744</v>
      </c>
      <c r="J9155">
        <v>4</v>
      </c>
      <c r="K9155" t="s">
        <v>30745</v>
      </c>
      <c r="L9155" t="s">
        <v>30746</v>
      </c>
      <c r="M9155" t="s">
        <v>30747</v>
      </c>
      <c r="N9155" t="s">
        <v>30748</v>
      </c>
      <c r="O9155" t="s">
        <v>30749</v>
      </c>
      <c r="P9155" t="s">
        <v>30750</v>
      </c>
      <c r="Q9155" t="s">
        <v>30751</v>
      </c>
    </row>
    <row r="9156" spans="1:17" x14ac:dyDescent="0.3">
      <c r="A9156" t="s">
        <v>30740</v>
      </c>
      <c r="B9156" t="s">
        <v>30741</v>
      </c>
      <c r="C9156" t="s">
        <v>14</v>
      </c>
      <c r="D9156">
        <v>39.941964300000002</v>
      </c>
      <c r="E9156">
        <v>-75.151389499999993</v>
      </c>
      <c r="F9156" t="s">
        <v>4366</v>
      </c>
      <c r="G9156">
        <v>191</v>
      </c>
      <c r="H9156">
        <v>3.5</v>
      </c>
      <c r="I9156" t="s">
        <v>30752</v>
      </c>
      <c r="J9156">
        <v>3</v>
      </c>
      <c r="K9156" t="s">
        <v>30753</v>
      </c>
      <c r="L9156" t="e">
        <f>-_TyPUcWnWfpC-KejP6Qnw</f>
        <v>#NAME?</v>
      </c>
    </row>
    <row r="9157" spans="1:17" x14ac:dyDescent="0.3">
      <c r="A9157" t="s">
        <v>30740</v>
      </c>
      <c r="B9157" t="s">
        <v>30741</v>
      </c>
      <c r="C9157" t="s">
        <v>14</v>
      </c>
      <c r="D9157">
        <v>39.941964300000002</v>
      </c>
      <c r="E9157">
        <v>-75.151389499999993</v>
      </c>
      <c r="F9157" t="s">
        <v>4366</v>
      </c>
      <c r="G9157">
        <v>191</v>
      </c>
      <c r="H9157">
        <v>3.5</v>
      </c>
      <c r="I9157" t="s">
        <v>30754</v>
      </c>
      <c r="J9157">
        <v>5</v>
      </c>
      <c r="L9157" t="s">
        <v>30755</v>
      </c>
    </row>
    <row r="9158" spans="1:17" x14ac:dyDescent="0.3">
      <c r="A9158" t="s">
        <v>30740</v>
      </c>
      <c r="B9158" t="s">
        <v>30741</v>
      </c>
      <c r="C9158" t="s">
        <v>14</v>
      </c>
      <c r="D9158">
        <v>39.941964300000002</v>
      </c>
      <c r="E9158">
        <v>-75.151389499999993</v>
      </c>
      <c r="F9158" t="s">
        <v>4366</v>
      </c>
      <c r="G9158">
        <v>191</v>
      </c>
      <c r="H9158">
        <v>3.5</v>
      </c>
      <c r="I9158" t="e">
        <f>-vU3ylJnAFgMKzu_v1sbeQ</f>
        <v>#NAME?</v>
      </c>
      <c r="J9158">
        <v>5</v>
      </c>
      <c r="K9158" t="s">
        <v>30756</v>
      </c>
      <c r="L9158" t="s">
        <v>30757</v>
      </c>
    </row>
    <row r="9159" spans="1:17" x14ac:dyDescent="0.3">
      <c r="A9159" t="s">
        <v>30740</v>
      </c>
      <c r="B9159" t="s">
        <v>30741</v>
      </c>
      <c r="C9159" t="s">
        <v>14</v>
      </c>
      <c r="D9159">
        <v>39.941964300000002</v>
      </c>
      <c r="E9159">
        <v>-75.151389499999993</v>
      </c>
      <c r="F9159" t="s">
        <v>4366</v>
      </c>
      <c r="G9159">
        <v>191</v>
      </c>
      <c r="H9159">
        <v>3.5</v>
      </c>
      <c r="I9159" t="s">
        <v>30758</v>
      </c>
      <c r="J9159">
        <v>2</v>
      </c>
      <c r="K9159" t="s">
        <v>30759</v>
      </c>
      <c r="L9159" t="s">
        <v>30760</v>
      </c>
    </row>
    <row r="9160" spans="1:17" x14ac:dyDescent="0.3">
      <c r="A9160" t="s">
        <v>30740</v>
      </c>
      <c r="B9160" t="s">
        <v>30741</v>
      </c>
      <c r="C9160" t="s">
        <v>14</v>
      </c>
      <c r="D9160">
        <v>39.941964300000002</v>
      </c>
      <c r="E9160">
        <v>-75.151389499999993</v>
      </c>
      <c r="F9160" t="s">
        <v>4366</v>
      </c>
      <c r="G9160">
        <v>191</v>
      </c>
      <c r="H9160">
        <v>3.5</v>
      </c>
      <c r="I9160" t="s">
        <v>30761</v>
      </c>
      <c r="J9160">
        <v>3</v>
      </c>
      <c r="K9160" t="s">
        <v>30762</v>
      </c>
      <c r="L9160" t="s">
        <v>7919</v>
      </c>
    </row>
    <row r="9161" spans="1:17" x14ac:dyDescent="0.3">
      <c r="A9161" t="s">
        <v>30740</v>
      </c>
      <c r="B9161" t="s">
        <v>30741</v>
      </c>
      <c r="C9161" t="s">
        <v>14</v>
      </c>
      <c r="D9161">
        <v>39.941964300000002</v>
      </c>
      <c r="E9161">
        <v>-75.151389499999993</v>
      </c>
      <c r="F9161" t="s">
        <v>4366</v>
      </c>
      <c r="G9161">
        <v>191</v>
      </c>
      <c r="H9161">
        <v>3.5</v>
      </c>
      <c r="I9161" t="s">
        <v>30763</v>
      </c>
      <c r="J9161">
        <v>4</v>
      </c>
      <c r="L9161" t="s">
        <v>30764</v>
      </c>
    </row>
    <row r="9162" spans="1:17" x14ac:dyDescent="0.3">
      <c r="A9162" t="s">
        <v>30740</v>
      </c>
      <c r="B9162" t="s">
        <v>30741</v>
      </c>
      <c r="C9162" t="s">
        <v>14</v>
      </c>
      <c r="D9162">
        <v>39.941964300000002</v>
      </c>
      <c r="E9162">
        <v>-75.151389499999993</v>
      </c>
      <c r="F9162" t="s">
        <v>4366</v>
      </c>
      <c r="G9162">
        <v>191</v>
      </c>
      <c r="H9162">
        <v>3.5</v>
      </c>
      <c r="I9162" t="s">
        <v>30765</v>
      </c>
      <c r="J9162">
        <v>4</v>
      </c>
      <c r="K9162" t="s">
        <v>30766</v>
      </c>
      <c r="L9162" t="s">
        <v>7919</v>
      </c>
    </row>
    <row r="9163" spans="1:17" x14ac:dyDescent="0.3">
      <c r="A9163" t="s">
        <v>30740</v>
      </c>
      <c r="B9163" t="s">
        <v>30741</v>
      </c>
      <c r="C9163" t="s">
        <v>14</v>
      </c>
      <c r="D9163">
        <v>39.941964300000002</v>
      </c>
      <c r="E9163">
        <v>-75.151389499999993</v>
      </c>
      <c r="F9163" t="s">
        <v>4366</v>
      </c>
      <c r="G9163">
        <v>191</v>
      </c>
      <c r="H9163">
        <v>3.5</v>
      </c>
      <c r="I9163" t="s">
        <v>30767</v>
      </c>
      <c r="J9163">
        <v>3</v>
      </c>
      <c r="K9163" t="s">
        <v>30768</v>
      </c>
      <c r="L9163" t="s">
        <v>30769</v>
      </c>
    </row>
    <row r="9164" spans="1:17" x14ac:dyDescent="0.3">
      <c r="A9164" t="s">
        <v>30770</v>
      </c>
      <c r="B9164" t="s">
        <v>30771</v>
      </c>
      <c r="C9164" t="s">
        <v>14</v>
      </c>
      <c r="D9164">
        <v>40.065085799999999</v>
      </c>
      <c r="E9164">
        <v>-75.155346300000005</v>
      </c>
      <c r="F9164" t="s">
        <v>30772</v>
      </c>
      <c r="G9164">
        <v>191</v>
      </c>
      <c r="H9164">
        <v>2.5</v>
      </c>
      <c r="I9164" t="e">
        <f>-DVb_3A41DeU7DPm1iMDPg</f>
        <v>#NAME?</v>
      </c>
      <c r="J9164">
        <v>3</v>
      </c>
      <c r="L9164" t="s">
        <v>30773</v>
      </c>
    </row>
    <row r="9165" spans="1:17" x14ac:dyDescent="0.3">
      <c r="A9165" t="s">
        <v>30770</v>
      </c>
      <c r="B9165" t="s">
        <v>30771</v>
      </c>
      <c r="C9165" t="s">
        <v>14</v>
      </c>
      <c r="D9165">
        <v>40.065085799999999</v>
      </c>
      <c r="E9165">
        <v>-75.155346300000005</v>
      </c>
      <c r="F9165" t="s">
        <v>30772</v>
      </c>
      <c r="G9165">
        <v>191</v>
      </c>
      <c r="H9165">
        <v>2.5</v>
      </c>
      <c r="I9165" t="s">
        <v>30774</v>
      </c>
      <c r="J9165">
        <v>4</v>
      </c>
      <c r="K9165" t="s">
        <v>30775</v>
      </c>
      <c r="L9165" t="s">
        <v>30776</v>
      </c>
    </row>
    <row r="9166" spans="1:17" x14ac:dyDescent="0.3">
      <c r="A9166" t="s">
        <v>30770</v>
      </c>
      <c r="B9166" t="s">
        <v>30771</v>
      </c>
      <c r="C9166" t="s">
        <v>14</v>
      </c>
      <c r="D9166">
        <v>40.065085799999999</v>
      </c>
      <c r="E9166">
        <v>-75.155346300000005</v>
      </c>
      <c r="F9166" t="s">
        <v>30772</v>
      </c>
      <c r="G9166">
        <v>191</v>
      </c>
      <c r="H9166">
        <v>2.5</v>
      </c>
      <c r="I9166" t="s">
        <v>30777</v>
      </c>
      <c r="J9166">
        <v>1</v>
      </c>
      <c r="K9166" t="s">
        <v>30778</v>
      </c>
      <c r="L9166" t="s">
        <v>30779</v>
      </c>
    </row>
    <row r="9167" spans="1:17" x14ac:dyDescent="0.3">
      <c r="A9167" t="s">
        <v>30770</v>
      </c>
      <c r="B9167" t="s">
        <v>30771</v>
      </c>
      <c r="C9167" t="s">
        <v>14</v>
      </c>
      <c r="D9167">
        <v>40.065085799999999</v>
      </c>
      <c r="E9167">
        <v>-75.155346300000005</v>
      </c>
      <c r="F9167" t="s">
        <v>30772</v>
      </c>
      <c r="G9167">
        <v>191</v>
      </c>
      <c r="H9167">
        <v>2.5</v>
      </c>
      <c r="I9167" t="s">
        <v>30780</v>
      </c>
      <c r="J9167">
        <v>4</v>
      </c>
      <c r="L9167" t="s">
        <v>30781</v>
      </c>
    </row>
    <row r="9168" spans="1:17" x14ac:dyDescent="0.3">
      <c r="A9168" t="s">
        <v>30770</v>
      </c>
      <c r="B9168" t="s">
        <v>30771</v>
      </c>
      <c r="C9168" t="s">
        <v>14</v>
      </c>
      <c r="D9168">
        <v>40.065085799999999</v>
      </c>
      <c r="E9168">
        <v>-75.155346300000005</v>
      </c>
      <c r="F9168" t="s">
        <v>30772</v>
      </c>
      <c r="G9168">
        <v>191</v>
      </c>
      <c r="H9168">
        <v>2.5</v>
      </c>
      <c r="I9168" t="s">
        <v>30782</v>
      </c>
      <c r="J9168">
        <v>4</v>
      </c>
      <c r="L9168" t="s">
        <v>30783</v>
      </c>
    </row>
    <row r="9169" spans="1:18" x14ac:dyDescent="0.3">
      <c r="A9169" t="s">
        <v>30770</v>
      </c>
      <c r="B9169" t="s">
        <v>30771</v>
      </c>
      <c r="C9169" t="s">
        <v>14</v>
      </c>
      <c r="D9169">
        <v>40.065085799999999</v>
      </c>
      <c r="E9169">
        <v>-75.155346300000005</v>
      </c>
      <c r="F9169" t="s">
        <v>30772</v>
      </c>
      <c r="G9169">
        <v>191</v>
      </c>
      <c r="H9169">
        <v>2.5</v>
      </c>
      <c r="I9169" t="s">
        <v>30784</v>
      </c>
      <c r="J9169">
        <v>5</v>
      </c>
      <c r="K9169" t="s">
        <v>30785</v>
      </c>
      <c r="L9169" t="s">
        <v>30786</v>
      </c>
    </row>
    <row r="9170" spans="1:18" x14ac:dyDescent="0.3">
      <c r="A9170" t="s">
        <v>30770</v>
      </c>
      <c r="B9170" t="s">
        <v>30771</v>
      </c>
      <c r="C9170" t="s">
        <v>14</v>
      </c>
      <c r="D9170">
        <v>40.065085799999999</v>
      </c>
      <c r="E9170">
        <v>-75.155346300000005</v>
      </c>
      <c r="F9170" t="s">
        <v>30772</v>
      </c>
      <c r="G9170">
        <v>191</v>
      </c>
      <c r="H9170">
        <v>2.5</v>
      </c>
      <c r="I9170" t="s">
        <v>30787</v>
      </c>
      <c r="J9170">
        <v>5</v>
      </c>
      <c r="K9170" t="s">
        <v>30788</v>
      </c>
      <c r="L9170" t="s">
        <v>30789</v>
      </c>
    </row>
    <row r="9171" spans="1:18" x14ac:dyDescent="0.3">
      <c r="A9171" t="s">
        <v>30770</v>
      </c>
      <c r="B9171" t="s">
        <v>30771</v>
      </c>
      <c r="C9171" t="s">
        <v>14</v>
      </c>
      <c r="D9171">
        <v>40.065085799999999</v>
      </c>
      <c r="E9171">
        <v>-75.155346300000005</v>
      </c>
      <c r="F9171" t="s">
        <v>30772</v>
      </c>
      <c r="G9171">
        <v>191</v>
      </c>
      <c r="H9171">
        <v>2.5</v>
      </c>
      <c r="I9171" t="s">
        <v>30790</v>
      </c>
      <c r="J9171">
        <v>4</v>
      </c>
      <c r="K9171" t="s">
        <v>30791</v>
      </c>
      <c r="L9171" t="s">
        <v>30792</v>
      </c>
    </row>
    <row r="9172" spans="1:18" x14ac:dyDescent="0.3">
      <c r="A9172" t="s">
        <v>30770</v>
      </c>
      <c r="B9172" t="s">
        <v>30771</v>
      </c>
      <c r="C9172" t="s">
        <v>14</v>
      </c>
      <c r="D9172">
        <v>40.065085799999999</v>
      </c>
      <c r="E9172">
        <v>-75.155346300000005</v>
      </c>
      <c r="F9172" t="s">
        <v>30772</v>
      </c>
      <c r="G9172">
        <v>191</v>
      </c>
      <c r="H9172">
        <v>2.5</v>
      </c>
      <c r="I9172" t="s">
        <v>30793</v>
      </c>
      <c r="J9172">
        <v>5</v>
      </c>
      <c r="L9172" t="s">
        <v>30794</v>
      </c>
    </row>
    <row r="9173" spans="1:18" x14ac:dyDescent="0.3">
      <c r="A9173" t="s">
        <v>30770</v>
      </c>
      <c r="B9173" t="s">
        <v>30771</v>
      </c>
      <c r="C9173" t="s">
        <v>14</v>
      </c>
      <c r="D9173">
        <v>40.065085799999999</v>
      </c>
      <c r="E9173">
        <v>-75.155346300000005</v>
      </c>
      <c r="F9173" t="s">
        <v>30772</v>
      </c>
      <c r="G9173">
        <v>191</v>
      </c>
      <c r="H9173">
        <v>2.5</v>
      </c>
      <c r="I9173" t="s">
        <v>30795</v>
      </c>
      <c r="J9173">
        <v>2</v>
      </c>
      <c r="K9173" t="s">
        <v>30796</v>
      </c>
      <c r="L9173" t="s">
        <v>30797</v>
      </c>
      <c r="M9173" t="s">
        <v>30798</v>
      </c>
      <c r="N9173" t="s">
        <v>30799</v>
      </c>
      <c r="O9173" t="s">
        <v>30800</v>
      </c>
      <c r="P9173" t="s">
        <v>30801</v>
      </c>
      <c r="Q9173" t="s">
        <v>30802</v>
      </c>
      <c r="R9173" t="s">
        <v>30803</v>
      </c>
    </row>
    <row r="9174" spans="1:18" x14ac:dyDescent="0.3">
      <c r="A9174" t="s">
        <v>30804</v>
      </c>
      <c r="B9174" t="s">
        <v>30805</v>
      </c>
      <c r="C9174" t="s">
        <v>14</v>
      </c>
      <c r="D9174">
        <v>39.948418400000001</v>
      </c>
      <c r="E9174">
        <v>-75.162377599999999</v>
      </c>
      <c r="F9174" t="s">
        <v>30806</v>
      </c>
      <c r="G9174">
        <v>191</v>
      </c>
      <c r="H9174">
        <v>3.5</v>
      </c>
      <c r="I9174" t="s">
        <v>30807</v>
      </c>
      <c r="J9174">
        <v>4</v>
      </c>
      <c r="K9174" t="s">
        <v>30808</v>
      </c>
      <c r="L9174" t="s">
        <v>30809</v>
      </c>
    </row>
    <row r="9175" spans="1:18" x14ac:dyDescent="0.3">
      <c r="A9175" t="s">
        <v>30804</v>
      </c>
      <c r="B9175" t="s">
        <v>30805</v>
      </c>
      <c r="C9175" t="s">
        <v>14</v>
      </c>
      <c r="D9175">
        <v>39.948418400000001</v>
      </c>
      <c r="E9175">
        <v>-75.162377599999999</v>
      </c>
      <c r="F9175" t="s">
        <v>30806</v>
      </c>
      <c r="G9175">
        <v>191</v>
      </c>
      <c r="H9175">
        <v>3.5</v>
      </c>
      <c r="I9175" t="s">
        <v>30810</v>
      </c>
      <c r="J9175">
        <v>2</v>
      </c>
      <c r="K9175" t="s">
        <v>30811</v>
      </c>
      <c r="L9175" t="s">
        <v>16555</v>
      </c>
    </row>
    <row r="9176" spans="1:18" x14ac:dyDescent="0.3">
      <c r="A9176" t="s">
        <v>30804</v>
      </c>
      <c r="B9176" t="s">
        <v>30805</v>
      </c>
      <c r="C9176" t="s">
        <v>14</v>
      </c>
      <c r="D9176">
        <v>39.948418400000001</v>
      </c>
      <c r="E9176">
        <v>-75.162377599999999</v>
      </c>
      <c r="F9176" t="s">
        <v>30806</v>
      </c>
      <c r="G9176">
        <v>191</v>
      </c>
      <c r="H9176">
        <v>3.5</v>
      </c>
      <c r="I9176" t="s">
        <v>30812</v>
      </c>
      <c r="J9176">
        <v>5</v>
      </c>
      <c r="L9176" t="s">
        <v>30813</v>
      </c>
    </row>
    <row r="9177" spans="1:18" x14ac:dyDescent="0.3">
      <c r="A9177" t="s">
        <v>30804</v>
      </c>
      <c r="B9177" t="s">
        <v>30805</v>
      </c>
      <c r="C9177" t="s">
        <v>14</v>
      </c>
      <c r="D9177">
        <v>39.948418400000001</v>
      </c>
      <c r="E9177">
        <v>-75.162377599999999</v>
      </c>
      <c r="F9177" t="s">
        <v>30806</v>
      </c>
      <c r="G9177">
        <v>191</v>
      </c>
      <c r="H9177">
        <v>3.5</v>
      </c>
      <c r="I9177" t="s">
        <v>30814</v>
      </c>
      <c r="J9177">
        <v>5</v>
      </c>
      <c r="K9177" t="s">
        <v>30815</v>
      </c>
      <c r="L9177" t="s">
        <v>30816</v>
      </c>
    </row>
    <row r="9178" spans="1:18" x14ac:dyDescent="0.3">
      <c r="A9178" t="s">
        <v>30804</v>
      </c>
      <c r="B9178" t="s">
        <v>30805</v>
      </c>
      <c r="C9178" t="s">
        <v>14</v>
      </c>
      <c r="D9178">
        <v>39.948418400000001</v>
      </c>
      <c r="E9178">
        <v>-75.162377599999999</v>
      </c>
      <c r="F9178" t="s">
        <v>30806</v>
      </c>
      <c r="G9178">
        <v>191</v>
      </c>
      <c r="H9178">
        <v>3.5</v>
      </c>
      <c r="I9178" t="s">
        <v>30817</v>
      </c>
      <c r="J9178">
        <v>5</v>
      </c>
      <c r="K9178" t="s">
        <v>30818</v>
      </c>
      <c r="L9178" t="s">
        <v>30819</v>
      </c>
    </row>
    <row r="9179" spans="1:18" x14ac:dyDescent="0.3">
      <c r="A9179" t="s">
        <v>30804</v>
      </c>
      <c r="B9179" t="s">
        <v>30805</v>
      </c>
      <c r="C9179" t="s">
        <v>14</v>
      </c>
      <c r="D9179">
        <v>39.948418400000001</v>
      </c>
      <c r="E9179">
        <v>-75.162377599999999</v>
      </c>
      <c r="F9179" t="s">
        <v>30806</v>
      </c>
      <c r="G9179">
        <v>191</v>
      </c>
      <c r="H9179">
        <v>3.5</v>
      </c>
      <c r="I9179" t="s">
        <v>30820</v>
      </c>
      <c r="J9179">
        <v>5</v>
      </c>
      <c r="L9179" t="e">
        <f>-VegwjWQp7SRcBqVV0b_BQ</f>
        <v>#NAME?</v>
      </c>
    </row>
    <row r="9180" spans="1:18" x14ac:dyDescent="0.3">
      <c r="A9180" t="s">
        <v>30804</v>
      </c>
      <c r="B9180" t="s">
        <v>30805</v>
      </c>
      <c r="C9180" t="s">
        <v>14</v>
      </c>
      <c r="D9180">
        <v>39.948418400000001</v>
      </c>
      <c r="E9180">
        <v>-75.162377599999999</v>
      </c>
      <c r="F9180" t="s">
        <v>30806</v>
      </c>
      <c r="G9180">
        <v>191</v>
      </c>
      <c r="H9180">
        <v>3.5</v>
      </c>
      <c r="I9180" t="s">
        <v>30821</v>
      </c>
      <c r="J9180">
        <v>1</v>
      </c>
      <c r="K9180" t="s">
        <v>30822</v>
      </c>
      <c r="L9180" t="s">
        <v>15767</v>
      </c>
    </row>
    <row r="9181" spans="1:18" x14ac:dyDescent="0.3">
      <c r="A9181" t="s">
        <v>30804</v>
      </c>
      <c r="B9181" t="s">
        <v>30805</v>
      </c>
      <c r="C9181" t="s">
        <v>14</v>
      </c>
      <c r="D9181">
        <v>39.948418400000001</v>
      </c>
      <c r="E9181">
        <v>-75.162377599999999</v>
      </c>
      <c r="F9181" t="s">
        <v>30806</v>
      </c>
      <c r="G9181">
        <v>191</v>
      </c>
      <c r="H9181">
        <v>3.5</v>
      </c>
      <c r="I9181" t="s">
        <v>30823</v>
      </c>
      <c r="J9181">
        <v>3</v>
      </c>
      <c r="K9181" t="s">
        <v>30824</v>
      </c>
      <c r="L9181" t="s">
        <v>28829</v>
      </c>
    </row>
    <row r="9182" spans="1:18" x14ac:dyDescent="0.3">
      <c r="A9182" t="s">
        <v>30804</v>
      </c>
      <c r="B9182" t="s">
        <v>30805</v>
      </c>
      <c r="C9182" t="s">
        <v>14</v>
      </c>
      <c r="D9182">
        <v>39.948418400000001</v>
      </c>
      <c r="E9182">
        <v>-75.162377599999999</v>
      </c>
      <c r="F9182" t="s">
        <v>30806</v>
      </c>
      <c r="G9182">
        <v>191</v>
      </c>
      <c r="H9182">
        <v>3.5</v>
      </c>
      <c r="I9182" t="s">
        <v>30825</v>
      </c>
      <c r="J9182">
        <v>2</v>
      </c>
      <c r="K9182" t="s">
        <v>30826</v>
      </c>
      <c r="L9182" t="s">
        <v>30827</v>
      </c>
    </row>
    <row r="9183" spans="1:18" x14ac:dyDescent="0.3">
      <c r="A9183" t="s">
        <v>30804</v>
      </c>
      <c r="B9183" t="s">
        <v>30805</v>
      </c>
      <c r="C9183" t="s">
        <v>14</v>
      </c>
      <c r="D9183">
        <v>39.948418400000001</v>
      </c>
      <c r="E9183">
        <v>-75.162377599999999</v>
      </c>
      <c r="F9183" t="s">
        <v>30806</v>
      </c>
      <c r="G9183">
        <v>191</v>
      </c>
      <c r="H9183">
        <v>3.5</v>
      </c>
      <c r="I9183" t="s">
        <v>30828</v>
      </c>
      <c r="J9183">
        <v>4</v>
      </c>
      <c r="K9183" t="s">
        <v>30829</v>
      </c>
      <c r="L9183" t="s">
        <v>30830</v>
      </c>
    </row>
    <row r="9184" spans="1:18" x14ac:dyDescent="0.3">
      <c r="A9184" t="s">
        <v>30831</v>
      </c>
      <c r="B9184" t="s">
        <v>30832</v>
      </c>
      <c r="C9184" t="s">
        <v>14</v>
      </c>
      <c r="D9184">
        <v>40.055064913999999</v>
      </c>
      <c r="E9184">
        <v>-75.218131542199998</v>
      </c>
      <c r="F9184" t="s">
        <v>30833</v>
      </c>
      <c r="G9184">
        <v>191</v>
      </c>
      <c r="H9184">
        <v>3.5</v>
      </c>
      <c r="I9184" t="s">
        <v>30834</v>
      </c>
      <c r="J9184">
        <v>4</v>
      </c>
      <c r="K9184" t="s">
        <v>30835</v>
      </c>
      <c r="L9184" t="s">
        <v>30836</v>
      </c>
    </row>
    <row r="9185" spans="1:12" x14ac:dyDescent="0.3">
      <c r="A9185" t="s">
        <v>30831</v>
      </c>
      <c r="B9185" t="s">
        <v>30832</v>
      </c>
      <c r="C9185" t="s">
        <v>14</v>
      </c>
      <c r="D9185">
        <v>40.055064913999999</v>
      </c>
      <c r="E9185">
        <v>-75.218131542199998</v>
      </c>
      <c r="F9185" t="s">
        <v>30833</v>
      </c>
      <c r="G9185">
        <v>191</v>
      </c>
      <c r="H9185">
        <v>3.5</v>
      </c>
      <c r="I9185" t="s">
        <v>30837</v>
      </c>
      <c r="J9185">
        <v>2</v>
      </c>
      <c r="K9185" t="s">
        <v>30838</v>
      </c>
      <c r="L9185" t="s">
        <v>30839</v>
      </c>
    </row>
    <row r="9186" spans="1:12" x14ac:dyDescent="0.3">
      <c r="A9186" t="s">
        <v>30831</v>
      </c>
      <c r="B9186" t="s">
        <v>30832</v>
      </c>
      <c r="C9186" t="s">
        <v>14</v>
      </c>
      <c r="D9186">
        <v>40.055064913999999</v>
      </c>
      <c r="E9186">
        <v>-75.218131542199998</v>
      </c>
      <c r="F9186" t="s">
        <v>30833</v>
      </c>
      <c r="G9186">
        <v>191</v>
      </c>
      <c r="H9186">
        <v>3.5</v>
      </c>
      <c r="I9186" t="s">
        <v>30840</v>
      </c>
      <c r="J9186">
        <v>3</v>
      </c>
      <c r="K9186" t="s">
        <v>30841</v>
      </c>
      <c r="L9186" t="s">
        <v>30842</v>
      </c>
    </row>
    <row r="9187" spans="1:12" x14ac:dyDescent="0.3">
      <c r="A9187" t="s">
        <v>30831</v>
      </c>
      <c r="B9187" t="s">
        <v>30832</v>
      </c>
      <c r="C9187" t="s">
        <v>14</v>
      </c>
      <c r="D9187">
        <v>40.055064913999999</v>
      </c>
      <c r="E9187">
        <v>-75.218131542199998</v>
      </c>
      <c r="F9187" t="s">
        <v>30833</v>
      </c>
      <c r="G9187">
        <v>191</v>
      </c>
      <c r="H9187">
        <v>3.5</v>
      </c>
      <c r="I9187" t="s">
        <v>30843</v>
      </c>
      <c r="J9187">
        <v>5</v>
      </c>
      <c r="K9187" t="s">
        <v>30844</v>
      </c>
      <c r="L9187" t="s">
        <v>30845</v>
      </c>
    </row>
    <row r="9188" spans="1:12" x14ac:dyDescent="0.3">
      <c r="A9188" t="s">
        <v>30831</v>
      </c>
      <c r="B9188" t="s">
        <v>30832</v>
      </c>
      <c r="C9188" t="s">
        <v>14</v>
      </c>
      <c r="D9188">
        <v>40.055064913999999</v>
      </c>
      <c r="E9188">
        <v>-75.218131542199998</v>
      </c>
      <c r="F9188" t="s">
        <v>30833</v>
      </c>
      <c r="G9188">
        <v>191</v>
      </c>
      <c r="H9188">
        <v>3.5</v>
      </c>
      <c r="I9188" t="s">
        <v>30846</v>
      </c>
      <c r="J9188">
        <v>1</v>
      </c>
      <c r="K9188" t="s">
        <v>30847</v>
      </c>
      <c r="L9188" t="s">
        <v>30848</v>
      </c>
    </row>
    <row r="9189" spans="1:12" x14ac:dyDescent="0.3">
      <c r="A9189" t="s">
        <v>30831</v>
      </c>
      <c r="B9189" t="s">
        <v>30832</v>
      </c>
      <c r="C9189" t="s">
        <v>14</v>
      </c>
      <c r="D9189">
        <v>40.055064913999999</v>
      </c>
      <c r="E9189">
        <v>-75.218131542199998</v>
      </c>
      <c r="F9189" t="s">
        <v>30833</v>
      </c>
      <c r="G9189">
        <v>191</v>
      </c>
      <c r="H9189">
        <v>3.5</v>
      </c>
      <c r="I9189" t="s">
        <v>30849</v>
      </c>
      <c r="J9189">
        <v>5</v>
      </c>
      <c r="K9189" t="s">
        <v>30850</v>
      </c>
      <c r="L9189" t="s">
        <v>30851</v>
      </c>
    </row>
    <row r="9190" spans="1:12" x14ac:dyDescent="0.3">
      <c r="A9190" t="s">
        <v>30831</v>
      </c>
      <c r="B9190" t="s">
        <v>30832</v>
      </c>
      <c r="C9190" t="s">
        <v>14</v>
      </c>
      <c r="D9190">
        <v>40.055064913999999</v>
      </c>
      <c r="E9190">
        <v>-75.218131542199998</v>
      </c>
      <c r="F9190" t="s">
        <v>30833</v>
      </c>
      <c r="G9190">
        <v>191</v>
      </c>
      <c r="H9190">
        <v>3.5</v>
      </c>
      <c r="I9190" t="s">
        <v>30852</v>
      </c>
      <c r="J9190">
        <v>5</v>
      </c>
      <c r="K9190" t="s">
        <v>30853</v>
      </c>
      <c r="L9190" t="s">
        <v>30854</v>
      </c>
    </row>
    <row r="9191" spans="1:12" x14ac:dyDescent="0.3">
      <c r="A9191" t="s">
        <v>30831</v>
      </c>
      <c r="B9191" t="s">
        <v>30832</v>
      </c>
      <c r="C9191" t="s">
        <v>14</v>
      </c>
      <c r="D9191">
        <v>40.055064913999999</v>
      </c>
      <c r="E9191">
        <v>-75.218131542199998</v>
      </c>
      <c r="F9191" t="s">
        <v>30833</v>
      </c>
      <c r="G9191">
        <v>191</v>
      </c>
      <c r="H9191">
        <v>3.5</v>
      </c>
      <c r="I9191" t="s">
        <v>30855</v>
      </c>
      <c r="J9191">
        <v>5</v>
      </c>
      <c r="K9191" t="s">
        <v>30856</v>
      </c>
      <c r="L9191" t="s">
        <v>30857</v>
      </c>
    </row>
    <row r="9192" spans="1:12" x14ac:dyDescent="0.3">
      <c r="A9192" t="s">
        <v>30831</v>
      </c>
      <c r="B9192" t="s">
        <v>30832</v>
      </c>
      <c r="C9192" t="s">
        <v>14</v>
      </c>
      <c r="D9192">
        <v>40.055064913999999</v>
      </c>
      <c r="E9192">
        <v>-75.218131542199998</v>
      </c>
      <c r="F9192" t="s">
        <v>30833</v>
      </c>
      <c r="G9192">
        <v>191</v>
      </c>
      <c r="H9192">
        <v>3.5</v>
      </c>
      <c r="I9192" t="s">
        <v>30858</v>
      </c>
      <c r="J9192">
        <v>1</v>
      </c>
      <c r="K9192" t="s">
        <v>30859</v>
      </c>
      <c r="L9192" t="s">
        <v>30860</v>
      </c>
    </row>
    <row r="9193" spans="1:12" x14ac:dyDescent="0.3">
      <c r="A9193" t="s">
        <v>30831</v>
      </c>
      <c r="B9193" t="s">
        <v>30832</v>
      </c>
      <c r="C9193" t="s">
        <v>14</v>
      </c>
      <c r="D9193">
        <v>40.055064913999999</v>
      </c>
      <c r="E9193">
        <v>-75.218131542199998</v>
      </c>
      <c r="F9193" t="s">
        <v>30833</v>
      </c>
      <c r="G9193">
        <v>191</v>
      </c>
      <c r="H9193">
        <v>3.5</v>
      </c>
      <c r="I9193" t="s">
        <v>30861</v>
      </c>
      <c r="J9193">
        <v>5</v>
      </c>
      <c r="K9193" t="s">
        <v>30862</v>
      </c>
      <c r="L9193" t="s">
        <v>30863</v>
      </c>
    </row>
    <row r="9194" spans="1:12" x14ac:dyDescent="0.3">
      <c r="A9194" t="s">
        <v>30864</v>
      </c>
      <c r="B9194" t="s">
        <v>30865</v>
      </c>
      <c r="C9194" t="s">
        <v>14</v>
      </c>
      <c r="D9194">
        <v>39.953902900000003</v>
      </c>
      <c r="E9194">
        <v>-75.204324999999997</v>
      </c>
      <c r="F9194" t="s">
        <v>30806</v>
      </c>
      <c r="G9194">
        <v>191</v>
      </c>
      <c r="H9194">
        <v>3.5</v>
      </c>
      <c r="I9194" t="s">
        <v>30866</v>
      </c>
      <c r="J9194">
        <v>2</v>
      </c>
      <c r="K9194" t="s">
        <v>30867</v>
      </c>
      <c r="L9194" t="s">
        <v>30868</v>
      </c>
    </row>
    <row r="9195" spans="1:12" x14ac:dyDescent="0.3">
      <c r="A9195" t="s">
        <v>30864</v>
      </c>
      <c r="B9195" t="s">
        <v>30865</v>
      </c>
      <c r="C9195" t="s">
        <v>14</v>
      </c>
      <c r="D9195">
        <v>39.953902900000003</v>
      </c>
      <c r="E9195">
        <v>-75.204324999999997</v>
      </c>
      <c r="F9195" t="s">
        <v>30806</v>
      </c>
      <c r="G9195">
        <v>191</v>
      </c>
      <c r="H9195">
        <v>3.5</v>
      </c>
      <c r="I9195" t="s">
        <v>30869</v>
      </c>
      <c r="J9195">
        <v>5</v>
      </c>
      <c r="K9195" t="s">
        <v>30870</v>
      </c>
      <c r="L9195" t="s">
        <v>30871</v>
      </c>
    </row>
    <row r="9196" spans="1:12" x14ac:dyDescent="0.3">
      <c r="A9196" t="s">
        <v>30864</v>
      </c>
      <c r="B9196" t="s">
        <v>30865</v>
      </c>
      <c r="C9196" t="s">
        <v>14</v>
      </c>
      <c r="D9196">
        <v>39.953902900000003</v>
      </c>
      <c r="E9196">
        <v>-75.204324999999997</v>
      </c>
      <c r="F9196" t="s">
        <v>30806</v>
      </c>
      <c r="G9196">
        <v>191</v>
      </c>
      <c r="H9196">
        <v>3.5</v>
      </c>
      <c r="I9196" t="s">
        <v>30872</v>
      </c>
      <c r="J9196">
        <v>3</v>
      </c>
      <c r="K9196" t="s">
        <v>30873</v>
      </c>
      <c r="L9196" t="s">
        <v>30874</v>
      </c>
    </row>
    <row r="9197" spans="1:12" x14ac:dyDescent="0.3">
      <c r="A9197" t="s">
        <v>30864</v>
      </c>
      <c r="B9197" t="s">
        <v>30865</v>
      </c>
      <c r="C9197" t="s">
        <v>14</v>
      </c>
      <c r="D9197">
        <v>39.953902900000003</v>
      </c>
      <c r="E9197">
        <v>-75.204324999999997</v>
      </c>
      <c r="F9197" t="s">
        <v>30806</v>
      </c>
      <c r="G9197">
        <v>191</v>
      </c>
      <c r="H9197">
        <v>3.5</v>
      </c>
      <c r="I9197" t="s">
        <v>30875</v>
      </c>
      <c r="J9197">
        <v>1</v>
      </c>
      <c r="L9197" t="s">
        <v>30876</v>
      </c>
    </row>
    <row r="9198" spans="1:12" x14ac:dyDescent="0.3">
      <c r="A9198" t="s">
        <v>30864</v>
      </c>
      <c r="B9198" t="s">
        <v>30865</v>
      </c>
      <c r="C9198" t="s">
        <v>14</v>
      </c>
      <c r="D9198">
        <v>39.953902900000003</v>
      </c>
      <c r="E9198">
        <v>-75.204324999999997</v>
      </c>
      <c r="F9198" t="s">
        <v>30806</v>
      </c>
      <c r="G9198">
        <v>191</v>
      </c>
      <c r="H9198">
        <v>3.5</v>
      </c>
      <c r="I9198" t="s">
        <v>30877</v>
      </c>
      <c r="J9198">
        <v>2</v>
      </c>
      <c r="L9198" t="s">
        <v>30878</v>
      </c>
    </row>
    <row r="9199" spans="1:12" x14ac:dyDescent="0.3">
      <c r="A9199" t="s">
        <v>30864</v>
      </c>
      <c r="B9199" t="s">
        <v>30865</v>
      </c>
      <c r="C9199" t="s">
        <v>14</v>
      </c>
      <c r="D9199">
        <v>39.953902900000003</v>
      </c>
      <c r="E9199">
        <v>-75.204324999999997</v>
      </c>
      <c r="F9199" t="s">
        <v>30806</v>
      </c>
      <c r="G9199">
        <v>191</v>
      </c>
      <c r="H9199">
        <v>3.5</v>
      </c>
      <c r="I9199" t="s">
        <v>30879</v>
      </c>
      <c r="J9199">
        <v>4</v>
      </c>
      <c r="L9199" t="s">
        <v>30880</v>
      </c>
    </row>
    <row r="9200" spans="1:12" x14ac:dyDescent="0.3">
      <c r="A9200" t="s">
        <v>30864</v>
      </c>
      <c r="B9200" t="s">
        <v>30865</v>
      </c>
      <c r="C9200" t="s">
        <v>14</v>
      </c>
      <c r="D9200">
        <v>39.953902900000003</v>
      </c>
      <c r="E9200">
        <v>-75.204324999999997</v>
      </c>
      <c r="F9200" t="s">
        <v>30806</v>
      </c>
      <c r="G9200">
        <v>191</v>
      </c>
      <c r="H9200">
        <v>3.5</v>
      </c>
      <c r="I9200" t="s">
        <v>30881</v>
      </c>
      <c r="J9200">
        <v>1</v>
      </c>
      <c r="K9200" t="s">
        <v>30882</v>
      </c>
      <c r="L9200" t="s">
        <v>30883</v>
      </c>
    </row>
    <row r="9201" spans="1:13" x14ac:dyDescent="0.3">
      <c r="A9201" t="s">
        <v>30864</v>
      </c>
      <c r="B9201" t="s">
        <v>30865</v>
      </c>
      <c r="C9201" t="s">
        <v>14</v>
      </c>
      <c r="D9201">
        <v>39.953902900000003</v>
      </c>
      <c r="E9201">
        <v>-75.204324999999997</v>
      </c>
      <c r="F9201" t="s">
        <v>30806</v>
      </c>
      <c r="G9201">
        <v>191</v>
      </c>
      <c r="H9201">
        <v>3.5</v>
      </c>
      <c r="I9201" t="s">
        <v>30884</v>
      </c>
      <c r="J9201">
        <v>2</v>
      </c>
      <c r="K9201" t="s">
        <v>30885</v>
      </c>
      <c r="L9201" t="s">
        <v>30886</v>
      </c>
    </row>
    <row r="9202" spans="1:13" x14ac:dyDescent="0.3">
      <c r="A9202" t="s">
        <v>30864</v>
      </c>
      <c r="B9202" t="s">
        <v>30865</v>
      </c>
      <c r="C9202" t="s">
        <v>14</v>
      </c>
      <c r="D9202">
        <v>39.953902900000003</v>
      </c>
      <c r="E9202">
        <v>-75.204324999999997</v>
      </c>
      <c r="F9202" t="s">
        <v>30806</v>
      </c>
      <c r="G9202">
        <v>191</v>
      </c>
      <c r="H9202">
        <v>3.5</v>
      </c>
      <c r="I9202" t="s">
        <v>30887</v>
      </c>
      <c r="J9202">
        <v>4</v>
      </c>
      <c r="L9202" t="s">
        <v>30888</v>
      </c>
    </row>
    <row r="9203" spans="1:13" x14ac:dyDescent="0.3">
      <c r="A9203" t="s">
        <v>30864</v>
      </c>
      <c r="B9203" t="s">
        <v>30865</v>
      </c>
      <c r="C9203" t="s">
        <v>14</v>
      </c>
      <c r="D9203">
        <v>39.953902900000003</v>
      </c>
      <c r="E9203">
        <v>-75.204324999999997</v>
      </c>
      <c r="F9203" t="s">
        <v>30806</v>
      </c>
      <c r="G9203">
        <v>191</v>
      </c>
      <c r="H9203">
        <v>3.5</v>
      </c>
      <c r="I9203" t="s">
        <v>30889</v>
      </c>
      <c r="J9203">
        <v>3</v>
      </c>
      <c r="K9203" t="s">
        <v>30890</v>
      </c>
      <c r="L9203" t="s">
        <v>30891</v>
      </c>
    </row>
    <row r="9204" spans="1:13" x14ac:dyDescent="0.3">
      <c r="A9204" t="s">
        <v>30892</v>
      </c>
      <c r="B9204" t="s">
        <v>30893</v>
      </c>
      <c r="C9204" t="s">
        <v>14</v>
      </c>
      <c r="D9204">
        <v>39.9464884</v>
      </c>
      <c r="E9204">
        <v>-75.159577200000001</v>
      </c>
      <c r="F9204" t="s">
        <v>30894</v>
      </c>
      <c r="G9204">
        <v>190</v>
      </c>
      <c r="H9204">
        <v>4.5</v>
      </c>
      <c r="I9204" t="s">
        <v>30895</v>
      </c>
      <c r="J9204">
        <v>4</v>
      </c>
      <c r="K9204" t="s">
        <v>30896</v>
      </c>
      <c r="L9204" t="s">
        <v>30897</v>
      </c>
    </row>
    <row r="9205" spans="1:13" x14ac:dyDescent="0.3">
      <c r="A9205" t="s">
        <v>30892</v>
      </c>
      <c r="B9205" t="s">
        <v>30893</v>
      </c>
      <c r="C9205" t="s">
        <v>14</v>
      </c>
      <c r="D9205">
        <v>39.9464884</v>
      </c>
      <c r="E9205">
        <v>-75.159577200000001</v>
      </c>
      <c r="F9205" t="s">
        <v>30894</v>
      </c>
      <c r="G9205">
        <v>190</v>
      </c>
      <c r="H9205">
        <v>4.5</v>
      </c>
      <c r="I9205" t="e">
        <f>-xh6LXnxOducNSLjjUxsfQ</f>
        <v>#NAME?</v>
      </c>
      <c r="J9205">
        <v>4</v>
      </c>
      <c r="K9205" t="s">
        <v>30898</v>
      </c>
      <c r="L9205" t="s">
        <v>7182</v>
      </c>
    </row>
    <row r="9206" spans="1:13" x14ac:dyDescent="0.3">
      <c r="A9206" t="s">
        <v>30892</v>
      </c>
      <c r="B9206" t="s">
        <v>30893</v>
      </c>
      <c r="C9206" t="s">
        <v>14</v>
      </c>
      <c r="D9206">
        <v>39.9464884</v>
      </c>
      <c r="E9206">
        <v>-75.159577200000001</v>
      </c>
      <c r="F9206" t="s">
        <v>30894</v>
      </c>
      <c r="G9206">
        <v>190</v>
      </c>
      <c r="H9206">
        <v>4.5</v>
      </c>
      <c r="I9206" t="s">
        <v>30899</v>
      </c>
      <c r="J9206">
        <v>4</v>
      </c>
      <c r="L9206" t="s">
        <v>30900</v>
      </c>
    </row>
    <row r="9207" spans="1:13" x14ac:dyDescent="0.3">
      <c r="A9207" t="s">
        <v>30892</v>
      </c>
      <c r="B9207" t="s">
        <v>30893</v>
      </c>
      <c r="C9207" t="s">
        <v>14</v>
      </c>
      <c r="D9207">
        <v>39.9464884</v>
      </c>
      <c r="E9207">
        <v>-75.159577200000001</v>
      </c>
      <c r="F9207" t="s">
        <v>30894</v>
      </c>
      <c r="G9207">
        <v>190</v>
      </c>
      <c r="H9207">
        <v>4.5</v>
      </c>
      <c r="I9207" t="s">
        <v>30901</v>
      </c>
      <c r="J9207">
        <v>5</v>
      </c>
      <c r="K9207" t="s">
        <v>30902</v>
      </c>
      <c r="L9207" t="s">
        <v>30903</v>
      </c>
    </row>
    <row r="9208" spans="1:13" x14ac:dyDescent="0.3">
      <c r="A9208" t="s">
        <v>30892</v>
      </c>
      <c r="B9208" t="s">
        <v>30893</v>
      </c>
      <c r="C9208" t="s">
        <v>14</v>
      </c>
      <c r="D9208">
        <v>39.9464884</v>
      </c>
      <c r="E9208">
        <v>-75.159577200000001</v>
      </c>
      <c r="F9208" t="s">
        <v>30894</v>
      </c>
      <c r="G9208">
        <v>190</v>
      </c>
      <c r="H9208">
        <v>4.5</v>
      </c>
      <c r="I9208" t="s">
        <v>30904</v>
      </c>
      <c r="J9208">
        <v>4</v>
      </c>
      <c r="K9208" t="s">
        <v>30905</v>
      </c>
      <c r="L9208" t="s">
        <v>1444</v>
      </c>
    </row>
    <row r="9209" spans="1:13" x14ac:dyDescent="0.3">
      <c r="A9209" t="s">
        <v>30892</v>
      </c>
      <c r="B9209" t="s">
        <v>30893</v>
      </c>
      <c r="C9209" t="s">
        <v>14</v>
      </c>
      <c r="D9209">
        <v>39.9464884</v>
      </c>
      <c r="E9209">
        <v>-75.159577200000001</v>
      </c>
      <c r="F9209" t="s">
        <v>30894</v>
      </c>
      <c r="G9209">
        <v>190</v>
      </c>
      <c r="H9209">
        <v>4.5</v>
      </c>
      <c r="I9209" t="s">
        <v>30906</v>
      </c>
      <c r="J9209">
        <v>5</v>
      </c>
      <c r="K9209" t="s">
        <v>30907</v>
      </c>
      <c r="L9209" t="s">
        <v>30908</v>
      </c>
      <c r="M9209" t="s">
        <v>4346</v>
      </c>
    </row>
    <row r="9210" spans="1:13" x14ac:dyDescent="0.3">
      <c r="A9210" t="s">
        <v>30892</v>
      </c>
      <c r="B9210" t="s">
        <v>30893</v>
      </c>
      <c r="C9210" t="s">
        <v>14</v>
      </c>
      <c r="D9210">
        <v>39.9464884</v>
      </c>
      <c r="E9210">
        <v>-75.159577200000001</v>
      </c>
      <c r="F9210" t="s">
        <v>30894</v>
      </c>
      <c r="G9210">
        <v>190</v>
      </c>
      <c r="H9210">
        <v>4.5</v>
      </c>
      <c r="I9210" t="s">
        <v>30909</v>
      </c>
      <c r="J9210">
        <v>1</v>
      </c>
      <c r="L9210" t="s">
        <v>30910</v>
      </c>
    </row>
    <row r="9211" spans="1:13" x14ac:dyDescent="0.3">
      <c r="A9211" t="s">
        <v>30892</v>
      </c>
      <c r="B9211" t="s">
        <v>30893</v>
      </c>
      <c r="C9211" t="s">
        <v>14</v>
      </c>
      <c r="D9211">
        <v>39.9464884</v>
      </c>
      <c r="E9211">
        <v>-75.159577200000001</v>
      </c>
      <c r="F9211" t="s">
        <v>30894</v>
      </c>
      <c r="G9211">
        <v>190</v>
      </c>
      <c r="H9211">
        <v>4.5</v>
      </c>
      <c r="I9211" t="s">
        <v>30911</v>
      </c>
      <c r="J9211">
        <v>5</v>
      </c>
      <c r="K9211" t="s">
        <v>30912</v>
      </c>
      <c r="L9211" t="s">
        <v>30913</v>
      </c>
    </row>
    <row r="9212" spans="1:13" x14ac:dyDescent="0.3">
      <c r="A9212" t="s">
        <v>30892</v>
      </c>
      <c r="B9212" t="s">
        <v>30893</v>
      </c>
      <c r="C9212" t="s">
        <v>14</v>
      </c>
      <c r="D9212">
        <v>39.9464884</v>
      </c>
      <c r="E9212">
        <v>-75.159577200000001</v>
      </c>
      <c r="F9212" t="s">
        <v>30894</v>
      </c>
      <c r="G9212">
        <v>190</v>
      </c>
      <c r="H9212">
        <v>4.5</v>
      </c>
      <c r="I9212" t="s">
        <v>30914</v>
      </c>
      <c r="J9212">
        <v>5</v>
      </c>
      <c r="L9212" t="s">
        <v>30915</v>
      </c>
    </row>
    <row r="9213" spans="1:13" x14ac:dyDescent="0.3">
      <c r="A9213" t="s">
        <v>30892</v>
      </c>
      <c r="B9213" t="s">
        <v>30893</v>
      </c>
      <c r="C9213" t="s">
        <v>14</v>
      </c>
      <c r="D9213">
        <v>39.9464884</v>
      </c>
      <c r="E9213">
        <v>-75.159577200000001</v>
      </c>
      <c r="F9213" t="s">
        <v>30894</v>
      </c>
      <c r="G9213">
        <v>190</v>
      </c>
      <c r="H9213">
        <v>4.5</v>
      </c>
      <c r="I9213" t="s">
        <v>30916</v>
      </c>
      <c r="J9213">
        <v>5</v>
      </c>
      <c r="K9213" t="s">
        <v>30917</v>
      </c>
      <c r="L9213" t="s">
        <v>30918</v>
      </c>
    </row>
    <row r="9214" spans="1:13" x14ac:dyDescent="0.3">
      <c r="A9214" t="s">
        <v>30919</v>
      </c>
      <c r="B9214" t="s">
        <v>30920</v>
      </c>
      <c r="C9214" t="s">
        <v>14</v>
      </c>
      <c r="D9214">
        <v>39.958315499999998</v>
      </c>
      <c r="E9214">
        <v>-75.192874500000002</v>
      </c>
      <c r="F9214" t="s">
        <v>30921</v>
      </c>
      <c r="G9214">
        <v>190</v>
      </c>
      <c r="H9214">
        <v>3</v>
      </c>
      <c r="I9214" t="s">
        <v>30922</v>
      </c>
      <c r="J9214">
        <v>2</v>
      </c>
      <c r="K9214" t="s">
        <v>30923</v>
      </c>
      <c r="L9214" t="s">
        <v>30924</v>
      </c>
    </row>
    <row r="9215" spans="1:13" x14ac:dyDescent="0.3">
      <c r="A9215" t="s">
        <v>30919</v>
      </c>
      <c r="B9215" t="s">
        <v>30920</v>
      </c>
      <c r="C9215" t="s">
        <v>14</v>
      </c>
      <c r="D9215">
        <v>39.958315499999998</v>
      </c>
      <c r="E9215">
        <v>-75.192874500000002</v>
      </c>
      <c r="F9215" t="s">
        <v>30921</v>
      </c>
      <c r="G9215">
        <v>190</v>
      </c>
      <c r="H9215">
        <v>3</v>
      </c>
      <c r="I9215" t="s">
        <v>30925</v>
      </c>
      <c r="J9215">
        <v>3</v>
      </c>
      <c r="K9215" t="s">
        <v>30926</v>
      </c>
      <c r="L9215" t="s">
        <v>20491</v>
      </c>
    </row>
    <row r="9216" spans="1:13" x14ac:dyDescent="0.3">
      <c r="A9216" t="s">
        <v>30919</v>
      </c>
      <c r="B9216" t="s">
        <v>30920</v>
      </c>
      <c r="C9216" t="s">
        <v>14</v>
      </c>
      <c r="D9216">
        <v>39.958315499999998</v>
      </c>
      <c r="E9216">
        <v>-75.192874500000002</v>
      </c>
      <c r="F9216" t="s">
        <v>30921</v>
      </c>
      <c r="G9216">
        <v>190</v>
      </c>
      <c r="H9216">
        <v>3</v>
      </c>
      <c r="I9216" t="s">
        <v>30927</v>
      </c>
      <c r="J9216">
        <v>5</v>
      </c>
      <c r="K9216" t="s">
        <v>30928</v>
      </c>
      <c r="L9216" t="s">
        <v>13181</v>
      </c>
    </row>
    <row r="9217" spans="1:12" x14ac:dyDescent="0.3">
      <c r="A9217" t="s">
        <v>30919</v>
      </c>
      <c r="B9217" t="s">
        <v>30920</v>
      </c>
      <c r="C9217" t="s">
        <v>14</v>
      </c>
      <c r="D9217">
        <v>39.958315499999998</v>
      </c>
      <c r="E9217">
        <v>-75.192874500000002</v>
      </c>
      <c r="F9217" t="s">
        <v>30921</v>
      </c>
      <c r="G9217">
        <v>190</v>
      </c>
      <c r="H9217">
        <v>3</v>
      </c>
      <c r="I9217" t="s">
        <v>30929</v>
      </c>
      <c r="J9217">
        <v>1</v>
      </c>
      <c r="K9217" t="s">
        <v>30930</v>
      </c>
      <c r="L9217" t="s">
        <v>27993</v>
      </c>
    </row>
    <row r="9218" spans="1:12" x14ac:dyDescent="0.3">
      <c r="A9218" t="s">
        <v>30919</v>
      </c>
      <c r="B9218" t="s">
        <v>30920</v>
      </c>
      <c r="C9218" t="s">
        <v>14</v>
      </c>
      <c r="D9218">
        <v>39.958315499999998</v>
      </c>
      <c r="E9218">
        <v>-75.192874500000002</v>
      </c>
      <c r="F9218" t="s">
        <v>30921</v>
      </c>
      <c r="G9218">
        <v>190</v>
      </c>
      <c r="H9218">
        <v>3</v>
      </c>
      <c r="I9218" t="s">
        <v>30931</v>
      </c>
      <c r="J9218">
        <v>5</v>
      </c>
      <c r="K9218" t="s">
        <v>30932</v>
      </c>
      <c r="L9218" t="s">
        <v>15839</v>
      </c>
    </row>
    <row r="9219" spans="1:12" x14ac:dyDescent="0.3">
      <c r="A9219" t="s">
        <v>30919</v>
      </c>
      <c r="B9219" t="s">
        <v>30920</v>
      </c>
      <c r="C9219" t="s">
        <v>14</v>
      </c>
      <c r="D9219">
        <v>39.958315499999998</v>
      </c>
      <c r="E9219">
        <v>-75.192874500000002</v>
      </c>
      <c r="F9219" t="s">
        <v>30921</v>
      </c>
      <c r="G9219">
        <v>190</v>
      </c>
      <c r="H9219">
        <v>3</v>
      </c>
      <c r="I9219" t="s">
        <v>30933</v>
      </c>
      <c r="J9219">
        <v>4</v>
      </c>
      <c r="K9219" t="s">
        <v>30934</v>
      </c>
      <c r="L9219" t="s">
        <v>30935</v>
      </c>
    </row>
    <row r="9220" spans="1:12" x14ac:dyDescent="0.3">
      <c r="A9220" t="s">
        <v>30919</v>
      </c>
      <c r="B9220" t="s">
        <v>30920</v>
      </c>
      <c r="C9220" t="s">
        <v>14</v>
      </c>
      <c r="D9220">
        <v>39.958315499999998</v>
      </c>
      <c r="E9220">
        <v>-75.192874500000002</v>
      </c>
      <c r="F9220" t="s">
        <v>30921</v>
      </c>
      <c r="G9220">
        <v>190</v>
      </c>
      <c r="H9220">
        <v>3</v>
      </c>
      <c r="I9220" t="s">
        <v>30936</v>
      </c>
      <c r="J9220">
        <v>1</v>
      </c>
      <c r="K9220" t="s">
        <v>30937</v>
      </c>
      <c r="L9220" t="s">
        <v>30938</v>
      </c>
    </row>
    <row r="9221" spans="1:12" x14ac:dyDescent="0.3">
      <c r="A9221" t="s">
        <v>30919</v>
      </c>
      <c r="B9221" t="s">
        <v>30920</v>
      </c>
      <c r="C9221" t="s">
        <v>14</v>
      </c>
      <c r="D9221">
        <v>39.958315499999998</v>
      </c>
      <c r="E9221">
        <v>-75.192874500000002</v>
      </c>
      <c r="F9221" t="s">
        <v>30921</v>
      </c>
      <c r="G9221">
        <v>190</v>
      </c>
      <c r="H9221">
        <v>3</v>
      </c>
      <c r="I9221" t="s">
        <v>30939</v>
      </c>
      <c r="J9221">
        <v>1</v>
      </c>
      <c r="K9221" t="s">
        <v>30940</v>
      </c>
      <c r="L9221" t="s">
        <v>30941</v>
      </c>
    </row>
    <row r="9222" spans="1:12" x14ac:dyDescent="0.3">
      <c r="A9222" t="s">
        <v>30919</v>
      </c>
      <c r="B9222" t="s">
        <v>30920</v>
      </c>
      <c r="C9222" t="s">
        <v>14</v>
      </c>
      <c r="D9222">
        <v>39.958315499999998</v>
      </c>
      <c r="E9222">
        <v>-75.192874500000002</v>
      </c>
      <c r="F9222" t="s">
        <v>30921</v>
      </c>
      <c r="G9222">
        <v>190</v>
      </c>
      <c r="H9222">
        <v>3</v>
      </c>
      <c r="I9222" t="s">
        <v>30942</v>
      </c>
      <c r="J9222">
        <v>4</v>
      </c>
      <c r="K9222" t="s">
        <v>30943</v>
      </c>
      <c r="L9222" t="s">
        <v>30944</v>
      </c>
    </row>
    <row r="9223" spans="1:12" x14ac:dyDescent="0.3">
      <c r="A9223" t="s">
        <v>30919</v>
      </c>
      <c r="B9223" t="s">
        <v>30920</v>
      </c>
      <c r="C9223" t="s">
        <v>14</v>
      </c>
      <c r="D9223">
        <v>39.958315499999998</v>
      </c>
      <c r="E9223">
        <v>-75.192874500000002</v>
      </c>
      <c r="F9223" t="s">
        <v>30921</v>
      </c>
      <c r="G9223">
        <v>190</v>
      </c>
      <c r="H9223">
        <v>3</v>
      </c>
      <c r="I9223" t="s">
        <v>30945</v>
      </c>
      <c r="J9223">
        <v>3</v>
      </c>
      <c r="K9223" t="s">
        <v>30946</v>
      </c>
      <c r="L9223" t="s">
        <v>30947</v>
      </c>
    </row>
    <row r="9224" spans="1:12" x14ac:dyDescent="0.3">
      <c r="A9224" t="s">
        <v>30948</v>
      </c>
      <c r="B9224" t="s">
        <v>30949</v>
      </c>
      <c r="C9224" t="s">
        <v>14</v>
      </c>
      <c r="D9224">
        <v>39.9398664</v>
      </c>
      <c r="E9224">
        <v>-75.154560900000007</v>
      </c>
      <c r="F9224" t="s">
        <v>30950</v>
      </c>
      <c r="G9224">
        <v>190</v>
      </c>
      <c r="H9224">
        <v>4.5</v>
      </c>
      <c r="I9224" t="s">
        <v>30951</v>
      </c>
      <c r="J9224">
        <v>5</v>
      </c>
      <c r="K9224" t="s">
        <v>30952</v>
      </c>
      <c r="L9224" t="s">
        <v>2874</v>
      </c>
    </row>
    <row r="9225" spans="1:12" x14ac:dyDescent="0.3">
      <c r="A9225" t="s">
        <v>30948</v>
      </c>
      <c r="B9225" t="s">
        <v>30949</v>
      </c>
      <c r="C9225" t="s">
        <v>14</v>
      </c>
      <c r="D9225">
        <v>39.9398664</v>
      </c>
      <c r="E9225">
        <v>-75.154560900000007</v>
      </c>
      <c r="F9225" t="s">
        <v>30950</v>
      </c>
      <c r="G9225">
        <v>190</v>
      </c>
      <c r="H9225">
        <v>4.5</v>
      </c>
      <c r="I9225" t="s">
        <v>30953</v>
      </c>
      <c r="J9225">
        <v>4</v>
      </c>
      <c r="K9225" t="s">
        <v>30954</v>
      </c>
      <c r="L9225" t="s">
        <v>30955</v>
      </c>
    </row>
    <row r="9226" spans="1:12" x14ac:dyDescent="0.3">
      <c r="A9226" t="s">
        <v>30948</v>
      </c>
      <c r="B9226" t="s">
        <v>30949</v>
      </c>
      <c r="C9226" t="s">
        <v>14</v>
      </c>
      <c r="D9226">
        <v>39.9398664</v>
      </c>
      <c r="E9226">
        <v>-75.154560900000007</v>
      </c>
      <c r="F9226" t="s">
        <v>30950</v>
      </c>
      <c r="G9226">
        <v>190</v>
      </c>
      <c r="H9226">
        <v>4.5</v>
      </c>
      <c r="I9226" t="s">
        <v>30956</v>
      </c>
      <c r="J9226">
        <v>5</v>
      </c>
      <c r="K9226" t="s">
        <v>30957</v>
      </c>
      <c r="L9226" t="s">
        <v>21962</v>
      </c>
    </row>
    <row r="9227" spans="1:12" x14ac:dyDescent="0.3">
      <c r="A9227" t="s">
        <v>30948</v>
      </c>
      <c r="B9227" t="s">
        <v>30949</v>
      </c>
      <c r="C9227" t="s">
        <v>14</v>
      </c>
      <c r="D9227">
        <v>39.9398664</v>
      </c>
      <c r="E9227">
        <v>-75.154560900000007</v>
      </c>
      <c r="F9227" t="s">
        <v>30950</v>
      </c>
      <c r="G9227">
        <v>190</v>
      </c>
      <c r="H9227">
        <v>4.5</v>
      </c>
      <c r="I9227" t="s">
        <v>30958</v>
      </c>
      <c r="J9227">
        <v>5</v>
      </c>
      <c r="K9227" t="s">
        <v>30959</v>
      </c>
      <c r="L9227" t="s">
        <v>30960</v>
      </c>
    </row>
    <row r="9228" spans="1:12" x14ac:dyDescent="0.3">
      <c r="A9228" t="s">
        <v>30948</v>
      </c>
      <c r="B9228" t="s">
        <v>30949</v>
      </c>
      <c r="C9228" t="s">
        <v>14</v>
      </c>
      <c r="D9228">
        <v>39.9398664</v>
      </c>
      <c r="E9228">
        <v>-75.154560900000007</v>
      </c>
      <c r="F9228" t="s">
        <v>30950</v>
      </c>
      <c r="G9228">
        <v>190</v>
      </c>
      <c r="H9228">
        <v>4.5</v>
      </c>
      <c r="I9228" t="s">
        <v>30961</v>
      </c>
      <c r="J9228">
        <v>5</v>
      </c>
      <c r="K9228" t="s">
        <v>30962</v>
      </c>
      <c r="L9228" t="s">
        <v>30963</v>
      </c>
    </row>
    <row r="9229" spans="1:12" x14ac:dyDescent="0.3">
      <c r="A9229" t="s">
        <v>30948</v>
      </c>
      <c r="B9229" t="s">
        <v>30949</v>
      </c>
      <c r="C9229" t="s">
        <v>14</v>
      </c>
      <c r="D9229">
        <v>39.9398664</v>
      </c>
      <c r="E9229">
        <v>-75.154560900000007</v>
      </c>
      <c r="F9229" t="s">
        <v>30950</v>
      </c>
      <c r="G9229">
        <v>190</v>
      </c>
      <c r="H9229">
        <v>4.5</v>
      </c>
      <c r="I9229" t="s">
        <v>30964</v>
      </c>
      <c r="J9229">
        <v>5</v>
      </c>
      <c r="K9229" t="s">
        <v>30965</v>
      </c>
      <c r="L9229" t="s">
        <v>11124</v>
      </c>
    </row>
    <row r="9230" spans="1:12" x14ac:dyDescent="0.3">
      <c r="A9230" t="s">
        <v>30948</v>
      </c>
      <c r="B9230" t="s">
        <v>30949</v>
      </c>
      <c r="C9230" t="s">
        <v>14</v>
      </c>
      <c r="D9230">
        <v>39.9398664</v>
      </c>
      <c r="E9230">
        <v>-75.154560900000007</v>
      </c>
      <c r="F9230" t="s">
        <v>30950</v>
      </c>
      <c r="G9230">
        <v>190</v>
      </c>
      <c r="H9230">
        <v>4.5</v>
      </c>
      <c r="I9230" t="s">
        <v>30966</v>
      </c>
      <c r="J9230">
        <v>3</v>
      </c>
      <c r="K9230" t="s">
        <v>30967</v>
      </c>
      <c r="L9230" t="s">
        <v>8312</v>
      </c>
    </row>
    <row r="9231" spans="1:12" x14ac:dyDescent="0.3">
      <c r="A9231" t="s">
        <v>30948</v>
      </c>
      <c r="B9231" t="s">
        <v>30949</v>
      </c>
      <c r="C9231" t="s">
        <v>14</v>
      </c>
      <c r="D9231">
        <v>39.9398664</v>
      </c>
      <c r="E9231">
        <v>-75.154560900000007</v>
      </c>
      <c r="F9231" t="s">
        <v>30950</v>
      </c>
      <c r="G9231">
        <v>190</v>
      </c>
      <c r="H9231">
        <v>4.5</v>
      </c>
      <c r="I9231" t="s">
        <v>30968</v>
      </c>
      <c r="J9231">
        <v>5</v>
      </c>
      <c r="K9231" t="s">
        <v>30969</v>
      </c>
      <c r="L9231" t="s">
        <v>3094</v>
      </c>
    </row>
    <row r="9232" spans="1:12" x14ac:dyDescent="0.3">
      <c r="A9232" t="s">
        <v>30948</v>
      </c>
      <c r="B9232" t="s">
        <v>30949</v>
      </c>
      <c r="C9232" t="s">
        <v>14</v>
      </c>
      <c r="D9232">
        <v>39.9398664</v>
      </c>
      <c r="E9232">
        <v>-75.154560900000007</v>
      </c>
      <c r="F9232" t="s">
        <v>30950</v>
      </c>
      <c r="G9232">
        <v>190</v>
      </c>
      <c r="H9232">
        <v>4.5</v>
      </c>
      <c r="I9232" t="s">
        <v>30970</v>
      </c>
      <c r="J9232">
        <v>5</v>
      </c>
      <c r="K9232" t="s">
        <v>30971</v>
      </c>
      <c r="L9232" t="s">
        <v>30972</v>
      </c>
    </row>
    <row r="9233" spans="1:12" x14ac:dyDescent="0.3">
      <c r="A9233" t="s">
        <v>30948</v>
      </c>
      <c r="B9233" t="s">
        <v>30949</v>
      </c>
      <c r="C9233" t="s">
        <v>14</v>
      </c>
      <c r="D9233">
        <v>39.9398664</v>
      </c>
      <c r="E9233">
        <v>-75.154560900000007</v>
      </c>
      <c r="F9233" t="s">
        <v>30950</v>
      </c>
      <c r="G9233">
        <v>190</v>
      </c>
      <c r="H9233">
        <v>4.5</v>
      </c>
      <c r="I9233" t="s">
        <v>30973</v>
      </c>
      <c r="J9233">
        <v>4</v>
      </c>
      <c r="L9233" t="s">
        <v>30974</v>
      </c>
    </row>
    <row r="9234" spans="1:12" x14ac:dyDescent="0.3">
      <c r="A9234" t="s">
        <v>30975</v>
      </c>
      <c r="B9234" t="s">
        <v>10023</v>
      </c>
      <c r="C9234" t="s">
        <v>14</v>
      </c>
      <c r="D9234">
        <v>39.940804999999997</v>
      </c>
      <c r="E9234">
        <v>-75.179772999999997</v>
      </c>
      <c r="F9234" t="s">
        <v>30976</v>
      </c>
      <c r="G9234">
        <v>190</v>
      </c>
      <c r="H9234">
        <v>4</v>
      </c>
      <c r="I9234" t="s">
        <v>30977</v>
      </c>
      <c r="J9234">
        <v>5</v>
      </c>
      <c r="L9234" t="s">
        <v>30978</v>
      </c>
    </row>
    <row r="9235" spans="1:12" x14ac:dyDescent="0.3">
      <c r="A9235" t="s">
        <v>30975</v>
      </c>
      <c r="B9235" t="s">
        <v>10023</v>
      </c>
      <c r="C9235" t="s">
        <v>14</v>
      </c>
      <c r="D9235">
        <v>39.940804999999997</v>
      </c>
      <c r="E9235">
        <v>-75.179772999999997</v>
      </c>
      <c r="F9235" t="s">
        <v>30976</v>
      </c>
      <c r="G9235">
        <v>190</v>
      </c>
      <c r="H9235">
        <v>4</v>
      </c>
      <c r="I9235" t="s">
        <v>30979</v>
      </c>
      <c r="J9235">
        <v>3</v>
      </c>
      <c r="K9235" t="s">
        <v>30980</v>
      </c>
      <c r="L9235" t="s">
        <v>30981</v>
      </c>
    </row>
    <row r="9236" spans="1:12" x14ac:dyDescent="0.3">
      <c r="A9236" t="s">
        <v>30975</v>
      </c>
      <c r="B9236" t="s">
        <v>10023</v>
      </c>
      <c r="C9236" t="s">
        <v>14</v>
      </c>
      <c r="D9236">
        <v>39.940804999999997</v>
      </c>
      <c r="E9236">
        <v>-75.179772999999997</v>
      </c>
      <c r="F9236" t="s">
        <v>30976</v>
      </c>
      <c r="G9236">
        <v>190</v>
      </c>
      <c r="H9236">
        <v>4</v>
      </c>
      <c r="I9236" t="s">
        <v>30982</v>
      </c>
      <c r="J9236">
        <v>4</v>
      </c>
      <c r="K9236" t="s">
        <v>30983</v>
      </c>
      <c r="L9236" t="s">
        <v>30984</v>
      </c>
    </row>
    <row r="9237" spans="1:12" x14ac:dyDescent="0.3">
      <c r="A9237" t="s">
        <v>30975</v>
      </c>
      <c r="B9237" t="s">
        <v>10023</v>
      </c>
      <c r="C9237" t="s">
        <v>14</v>
      </c>
      <c r="D9237">
        <v>39.940804999999997</v>
      </c>
      <c r="E9237">
        <v>-75.179772999999997</v>
      </c>
      <c r="F9237" t="s">
        <v>30976</v>
      </c>
      <c r="G9237">
        <v>190</v>
      </c>
      <c r="H9237">
        <v>4</v>
      </c>
      <c r="I9237" t="s">
        <v>30985</v>
      </c>
      <c r="J9237">
        <v>5</v>
      </c>
      <c r="K9237" t="s">
        <v>30986</v>
      </c>
      <c r="L9237" t="s">
        <v>3165</v>
      </c>
    </row>
    <row r="9238" spans="1:12" x14ac:dyDescent="0.3">
      <c r="A9238" t="s">
        <v>30975</v>
      </c>
      <c r="B9238" t="s">
        <v>10023</v>
      </c>
      <c r="C9238" t="s">
        <v>14</v>
      </c>
      <c r="D9238">
        <v>39.940804999999997</v>
      </c>
      <c r="E9238">
        <v>-75.179772999999997</v>
      </c>
      <c r="F9238" t="s">
        <v>30976</v>
      </c>
      <c r="G9238">
        <v>190</v>
      </c>
      <c r="H9238">
        <v>4</v>
      </c>
      <c r="I9238" t="s">
        <v>30987</v>
      </c>
      <c r="J9238">
        <v>4</v>
      </c>
      <c r="K9238" t="s">
        <v>30988</v>
      </c>
      <c r="L9238" t="s">
        <v>5129</v>
      </c>
    </row>
    <row r="9239" spans="1:12" x14ac:dyDescent="0.3">
      <c r="A9239" t="s">
        <v>30975</v>
      </c>
      <c r="B9239" t="s">
        <v>10023</v>
      </c>
      <c r="C9239" t="s">
        <v>14</v>
      </c>
      <c r="D9239">
        <v>39.940804999999997</v>
      </c>
      <c r="E9239">
        <v>-75.179772999999997</v>
      </c>
      <c r="F9239" t="s">
        <v>30976</v>
      </c>
      <c r="G9239">
        <v>190</v>
      </c>
      <c r="H9239">
        <v>4</v>
      </c>
      <c r="I9239" t="s">
        <v>30989</v>
      </c>
      <c r="J9239">
        <v>4</v>
      </c>
      <c r="K9239" t="s">
        <v>30990</v>
      </c>
      <c r="L9239" t="s">
        <v>16642</v>
      </c>
    </row>
    <row r="9240" spans="1:12" x14ac:dyDescent="0.3">
      <c r="A9240" t="s">
        <v>30975</v>
      </c>
      <c r="B9240" t="s">
        <v>10023</v>
      </c>
      <c r="C9240" t="s">
        <v>14</v>
      </c>
      <c r="D9240">
        <v>39.940804999999997</v>
      </c>
      <c r="E9240">
        <v>-75.179772999999997</v>
      </c>
      <c r="F9240" t="s">
        <v>30976</v>
      </c>
      <c r="G9240">
        <v>190</v>
      </c>
      <c r="H9240">
        <v>4</v>
      </c>
      <c r="I9240" t="s">
        <v>30991</v>
      </c>
      <c r="J9240">
        <v>5</v>
      </c>
      <c r="K9240" t="s">
        <v>30992</v>
      </c>
      <c r="L9240" t="s">
        <v>30993</v>
      </c>
    </row>
    <row r="9241" spans="1:12" x14ac:dyDescent="0.3">
      <c r="A9241" t="s">
        <v>30975</v>
      </c>
      <c r="B9241" t="s">
        <v>10023</v>
      </c>
      <c r="C9241" t="s">
        <v>14</v>
      </c>
      <c r="D9241">
        <v>39.940804999999997</v>
      </c>
      <c r="E9241">
        <v>-75.179772999999997</v>
      </c>
      <c r="F9241" t="s">
        <v>30976</v>
      </c>
      <c r="G9241">
        <v>190</v>
      </c>
      <c r="H9241">
        <v>4</v>
      </c>
      <c r="I9241" t="s">
        <v>30994</v>
      </c>
      <c r="J9241">
        <v>2</v>
      </c>
      <c r="K9241" t="s">
        <v>30995</v>
      </c>
      <c r="L9241" t="s">
        <v>30996</v>
      </c>
    </row>
    <row r="9242" spans="1:12" x14ac:dyDescent="0.3">
      <c r="A9242" t="s">
        <v>30975</v>
      </c>
      <c r="B9242" t="s">
        <v>10023</v>
      </c>
      <c r="C9242" t="s">
        <v>14</v>
      </c>
      <c r="D9242">
        <v>39.940804999999997</v>
      </c>
      <c r="E9242">
        <v>-75.179772999999997</v>
      </c>
      <c r="F9242" t="s">
        <v>30976</v>
      </c>
      <c r="G9242">
        <v>190</v>
      </c>
      <c r="H9242">
        <v>4</v>
      </c>
      <c r="I9242" t="s">
        <v>30997</v>
      </c>
      <c r="J9242">
        <v>5</v>
      </c>
      <c r="K9242" t="s">
        <v>30998</v>
      </c>
      <c r="L9242" t="s">
        <v>2843</v>
      </c>
    </row>
    <row r="9243" spans="1:12" x14ac:dyDescent="0.3">
      <c r="A9243" t="s">
        <v>30975</v>
      </c>
      <c r="B9243" t="s">
        <v>10023</v>
      </c>
      <c r="C9243" t="s">
        <v>14</v>
      </c>
      <c r="D9243">
        <v>39.940804999999997</v>
      </c>
      <c r="E9243">
        <v>-75.179772999999997</v>
      </c>
      <c r="F9243" t="s">
        <v>30976</v>
      </c>
      <c r="G9243">
        <v>190</v>
      </c>
      <c r="H9243">
        <v>4</v>
      </c>
      <c r="I9243" t="s">
        <v>30999</v>
      </c>
      <c r="J9243">
        <v>1</v>
      </c>
      <c r="L9243" t="s">
        <v>31000</v>
      </c>
    </row>
    <row r="9244" spans="1:12" x14ac:dyDescent="0.3">
      <c r="A9244" t="s">
        <v>31001</v>
      </c>
      <c r="B9244" t="s">
        <v>31002</v>
      </c>
      <c r="C9244" t="s">
        <v>14</v>
      </c>
      <c r="D9244">
        <v>40.025762</v>
      </c>
      <c r="E9244">
        <v>-75.223853000000005</v>
      </c>
      <c r="F9244" t="s">
        <v>31003</v>
      </c>
      <c r="G9244">
        <v>190</v>
      </c>
      <c r="H9244">
        <v>4</v>
      </c>
      <c r="I9244" t="s">
        <v>31004</v>
      </c>
      <c r="J9244">
        <v>5</v>
      </c>
      <c r="K9244" t="s">
        <v>31005</v>
      </c>
      <c r="L9244" t="s">
        <v>31006</v>
      </c>
    </row>
    <row r="9245" spans="1:12" x14ac:dyDescent="0.3">
      <c r="A9245" t="s">
        <v>31001</v>
      </c>
      <c r="B9245" t="s">
        <v>31002</v>
      </c>
      <c r="C9245" t="s">
        <v>14</v>
      </c>
      <c r="D9245">
        <v>40.025762</v>
      </c>
      <c r="E9245">
        <v>-75.223853000000005</v>
      </c>
      <c r="F9245" t="s">
        <v>31003</v>
      </c>
      <c r="G9245">
        <v>190</v>
      </c>
      <c r="H9245">
        <v>4</v>
      </c>
      <c r="I9245" t="s">
        <v>31007</v>
      </c>
      <c r="J9245">
        <v>4</v>
      </c>
      <c r="K9245" t="s">
        <v>31008</v>
      </c>
      <c r="L9245" t="s">
        <v>31009</v>
      </c>
    </row>
    <row r="9246" spans="1:12" x14ac:dyDescent="0.3">
      <c r="A9246" t="s">
        <v>31001</v>
      </c>
      <c r="B9246" t="s">
        <v>31002</v>
      </c>
      <c r="C9246" t="s">
        <v>14</v>
      </c>
      <c r="D9246">
        <v>40.025762</v>
      </c>
      <c r="E9246">
        <v>-75.223853000000005</v>
      </c>
      <c r="F9246" t="s">
        <v>31003</v>
      </c>
      <c r="G9246">
        <v>190</v>
      </c>
      <c r="H9246">
        <v>4</v>
      </c>
      <c r="I9246" t="s">
        <v>31010</v>
      </c>
      <c r="J9246">
        <v>5</v>
      </c>
      <c r="L9246" t="s">
        <v>31011</v>
      </c>
    </row>
    <row r="9247" spans="1:12" x14ac:dyDescent="0.3">
      <c r="A9247" t="s">
        <v>31001</v>
      </c>
      <c r="B9247" t="s">
        <v>31002</v>
      </c>
      <c r="C9247" t="s">
        <v>14</v>
      </c>
      <c r="D9247">
        <v>40.025762</v>
      </c>
      <c r="E9247">
        <v>-75.223853000000005</v>
      </c>
      <c r="F9247" t="s">
        <v>31003</v>
      </c>
      <c r="G9247">
        <v>190</v>
      </c>
      <c r="H9247">
        <v>4</v>
      </c>
      <c r="I9247" t="s">
        <v>31012</v>
      </c>
      <c r="J9247">
        <v>4</v>
      </c>
      <c r="K9247" t="s">
        <v>31013</v>
      </c>
      <c r="L9247" t="s">
        <v>9873</v>
      </c>
    </row>
    <row r="9248" spans="1:12" x14ac:dyDescent="0.3">
      <c r="A9248" t="s">
        <v>31001</v>
      </c>
      <c r="B9248" t="s">
        <v>31002</v>
      </c>
      <c r="C9248" t="s">
        <v>14</v>
      </c>
      <c r="D9248">
        <v>40.025762</v>
      </c>
      <c r="E9248">
        <v>-75.223853000000005</v>
      </c>
      <c r="F9248" t="s">
        <v>31003</v>
      </c>
      <c r="G9248">
        <v>190</v>
      </c>
      <c r="H9248">
        <v>4</v>
      </c>
      <c r="I9248" t="s">
        <v>31014</v>
      </c>
      <c r="J9248">
        <v>5</v>
      </c>
      <c r="K9248" t="s">
        <v>31015</v>
      </c>
      <c r="L9248" t="s">
        <v>31016</v>
      </c>
    </row>
    <row r="9249" spans="1:14" x14ac:dyDescent="0.3">
      <c r="A9249" t="s">
        <v>31001</v>
      </c>
      <c r="B9249" t="s">
        <v>31002</v>
      </c>
      <c r="C9249" t="s">
        <v>14</v>
      </c>
      <c r="D9249">
        <v>40.025762</v>
      </c>
      <c r="E9249">
        <v>-75.223853000000005</v>
      </c>
      <c r="F9249" t="s">
        <v>31003</v>
      </c>
      <c r="G9249">
        <v>190</v>
      </c>
      <c r="H9249">
        <v>4</v>
      </c>
      <c r="I9249" t="s">
        <v>31017</v>
      </c>
      <c r="J9249">
        <v>3</v>
      </c>
      <c r="K9249" t="s">
        <v>31018</v>
      </c>
      <c r="L9249" t="s">
        <v>31019</v>
      </c>
      <c r="M9249" t="s">
        <v>31020</v>
      </c>
      <c r="N9249" t="s">
        <v>31021</v>
      </c>
    </row>
    <row r="9250" spans="1:14" x14ac:dyDescent="0.3">
      <c r="A9250" t="s">
        <v>31001</v>
      </c>
      <c r="B9250" t="s">
        <v>31002</v>
      </c>
      <c r="C9250" t="s">
        <v>14</v>
      </c>
      <c r="D9250">
        <v>40.025762</v>
      </c>
      <c r="E9250">
        <v>-75.223853000000005</v>
      </c>
      <c r="F9250" t="s">
        <v>31003</v>
      </c>
      <c r="G9250">
        <v>190</v>
      </c>
      <c r="H9250">
        <v>4</v>
      </c>
      <c r="I9250" t="s">
        <v>31022</v>
      </c>
      <c r="J9250">
        <v>1</v>
      </c>
      <c r="L9250" t="s">
        <v>31023</v>
      </c>
    </row>
    <row r="9251" spans="1:14" x14ac:dyDescent="0.3">
      <c r="A9251" t="s">
        <v>31001</v>
      </c>
      <c r="B9251" t="s">
        <v>31002</v>
      </c>
      <c r="C9251" t="s">
        <v>14</v>
      </c>
      <c r="D9251">
        <v>40.025762</v>
      </c>
      <c r="E9251">
        <v>-75.223853000000005</v>
      </c>
      <c r="F9251" t="s">
        <v>31003</v>
      </c>
      <c r="G9251">
        <v>190</v>
      </c>
      <c r="H9251">
        <v>4</v>
      </c>
      <c r="I9251" t="s">
        <v>31024</v>
      </c>
      <c r="J9251">
        <v>5</v>
      </c>
      <c r="K9251" t="s">
        <v>31025</v>
      </c>
      <c r="L9251" t="s">
        <v>31026</v>
      </c>
    </row>
    <row r="9252" spans="1:14" x14ac:dyDescent="0.3">
      <c r="A9252" t="s">
        <v>31001</v>
      </c>
      <c r="B9252" t="s">
        <v>31002</v>
      </c>
      <c r="C9252" t="s">
        <v>14</v>
      </c>
      <c r="D9252">
        <v>40.025762</v>
      </c>
      <c r="E9252">
        <v>-75.223853000000005</v>
      </c>
      <c r="F9252" t="s">
        <v>31003</v>
      </c>
      <c r="G9252">
        <v>190</v>
      </c>
      <c r="H9252">
        <v>4</v>
      </c>
      <c r="I9252" t="s">
        <v>31027</v>
      </c>
      <c r="J9252">
        <v>1</v>
      </c>
      <c r="K9252" t="s">
        <v>31028</v>
      </c>
      <c r="L9252" t="s">
        <v>31029</v>
      </c>
    </row>
    <row r="9253" spans="1:14" x14ac:dyDescent="0.3">
      <c r="A9253" t="s">
        <v>31001</v>
      </c>
      <c r="B9253" t="s">
        <v>31002</v>
      </c>
      <c r="C9253" t="s">
        <v>14</v>
      </c>
      <c r="D9253">
        <v>40.025762</v>
      </c>
      <c r="E9253">
        <v>-75.223853000000005</v>
      </c>
      <c r="F9253" t="s">
        <v>31003</v>
      </c>
      <c r="G9253">
        <v>190</v>
      </c>
      <c r="H9253">
        <v>4</v>
      </c>
      <c r="I9253" t="s">
        <v>31030</v>
      </c>
      <c r="J9253">
        <v>5</v>
      </c>
      <c r="K9253" t="s">
        <v>31031</v>
      </c>
      <c r="L9253" t="s">
        <v>31032</v>
      </c>
    </row>
    <row r="9254" spans="1:14" x14ac:dyDescent="0.3">
      <c r="A9254" t="s">
        <v>31033</v>
      </c>
      <c r="B9254" t="s">
        <v>31034</v>
      </c>
      <c r="C9254" t="s">
        <v>14</v>
      </c>
      <c r="D9254">
        <v>39.963082499999999</v>
      </c>
      <c r="E9254">
        <v>-75.169267300000001</v>
      </c>
      <c r="F9254" t="s">
        <v>31035</v>
      </c>
      <c r="G9254">
        <v>189</v>
      </c>
      <c r="H9254">
        <v>4</v>
      </c>
      <c r="I9254" t="s">
        <v>31036</v>
      </c>
      <c r="J9254">
        <v>5</v>
      </c>
      <c r="L9254" t="s">
        <v>30583</v>
      </c>
    </row>
    <row r="9255" spans="1:14" x14ac:dyDescent="0.3">
      <c r="A9255" t="s">
        <v>31033</v>
      </c>
      <c r="B9255" t="s">
        <v>31034</v>
      </c>
      <c r="C9255" t="s">
        <v>14</v>
      </c>
      <c r="D9255">
        <v>39.963082499999999</v>
      </c>
      <c r="E9255">
        <v>-75.169267300000001</v>
      </c>
      <c r="F9255" t="s">
        <v>31035</v>
      </c>
      <c r="G9255">
        <v>189</v>
      </c>
      <c r="H9255">
        <v>4</v>
      </c>
      <c r="I9255" t="s">
        <v>31037</v>
      </c>
      <c r="J9255">
        <v>4</v>
      </c>
      <c r="K9255" t="s">
        <v>31038</v>
      </c>
      <c r="L9255" t="s">
        <v>31039</v>
      </c>
    </row>
    <row r="9256" spans="1:14" x14ac:dyDescent="0.3">
      <c r="A9256" t="s">
        <v>31033</v>
      </c>
      <c r="B9256" t="s">
        <v>31034</v>
      </c>
      <c r="C9256" t="s">
        <v>14</v>
      </c>
      <c r="D9256">
        <v>39.963082499999999</v>
      </c>
      <c r="E9256">
        <v>-75.169267300000001</v>
      </c>
      <c r="F9256" t="s">
        <v>31035</v>
      </c>
      <c r="G9256">
        <v>189</v>
      </c>
      <c r="H9256">
        <v>4</v>
      </c>
      <c r="I9256" t="s">
        <v>31040</v>
      </c>
      <c r="J9256">
        <v>3</v>
      </c>
      <c r="K9256" t="s">
        <v>31041</v>
      </c>
      <c r="L9256" t="s">
        <v>2327</v>
      </c>
    </row>
    <row r="9257" spans="1:14" x14ac:dyDescent="0.3">
      <c r="A9257" t="s">
        <v>31033</v>
      </c>
      <c r="B9257" t="s">
        <v>31034</v>
      </c>
      <c r="C9257" t="s">
        <v>14</v>
      </c>
      <c r="D9257">
        <v>39.963082499999999</v>
      </c>
      <c r="E9257">
        <v>-75.169267300000001</v>
      </c>
      <c r="F9257" t="s">
        <v>31035</v>
      </c>
      <c r="G9257">
        <v>189</v>
      </c>
      <c r="H9257">
        <v>4</v>
      </c>
      <c r="I9257" t="s">
        <v>31042</v>
      </c>
      <c r="J9257">
        <v>5</v>
      </c>
      <c r="K9257" t="s">
        <v>31043</v>
      </c>
      <c r="L9257" t="s">
        <v>31044</v>
      </c>
    </row>
    <row r="9258" spans="1:14" x14ac:dyDescent="0.3">
      <c r="A9258" t="s">
        <v>31033</v>
      </c>
      <c r="B9258" t="s">
        <v>31034</v>
      </c>
      <c r="C9258" t="s">
        <v>14</v>
      </c>
      <c r="D9258">
        <v>39.963082499999999</v>
      </c>
      <c r="E9258">
        <v>-75.169267300000001</v>
      </c>
      <c r="F9258" t="s">
        <v>31035</v>
      </c>
      <c r="G9258">
        <v>189</v>
      </c>
      <c r="H9258">
        <v>4</v>
      </c>
      <c r="I9258" t="s">
        <v>31045</v>
      </c>
      <c r="J9258">
        <v>5</v>
      </c>
      <c r="L9258" t="s">
        <v>25167</v>
      </c>
    </row>
    <row r="9259" spans="1:14" x14ac:dyDescent="0.3">
      <c r="A9259" t="s">
        <v>31033</v>
      </c>
      <c r="B9259" t="s">
        <v>31034</v>
      </c>
      <c r="C9259" t="s">
        <v>14</v>
      </c>
      <c r="D9259">
        <v>39.963082499999999</v>
      </c>
      <c r="E9259">
        <v>-75.169267300000001</v>
      </c>
      <c r="F9259" t="s">
        <v>31035</v>
      </c>
      <c r="G9259">
        <v>189</v>
      </c>
      <c r="H9259">
        <v>4</v>
      </c>
      <c r="I9259" t="s">
        <v>31046</v>
      </c>
      <c r="J9259">
        <v>5</v>
      </c>
      <c r="L9259" t="s">
        <v>5411</v>
      </c>
    </row>
    <row r="9260" spans="1:14" x14ac:dyDescent="0.3">
      <c r="A9260" t="s">
        <v>31033</v>
      </c>
      <c r="B9260" t="s">
        <v>31034</v>
      </c>
      <c r="C9260" t="s">
        <v>14</v>
      </c>
      <c r="D9260">
        <v>39.963082499999999</v>
      </c>
      <c r="E9260">
        <v>-75.169267300000001</v>
      </c>
      <c r="F9260" t="s">
        <v>31035</v>
      </c>
      <c r="G9260">
        <v>189</v>
      </c>
      <c r="H9260">
        <v>4</v>
      </c>
      <c r="I9260" t="s">
        <v>31047</v>
      </c>
      <c r="J9260">
        <v>5</v>
      </c>
      <c r="L9260" t="s">
        <v>31048</v>
      </c>
    </row>
    <row r="9261" spans="1:14" x14ac:dyDescent="0.3">
      <c r="A9261" t="s">
        <v>31033</v>
      </c>
      <c r="B9261" t="s">
        <v>31034</v>
      </c>
      <c r="C9261" t="s">
        <v>14</v>
      </c>
      <c r="D9261">
        <v>39.963082499999999</v>
      </c>
      <c r="E9261">
        <v>-75.169267300000001</v>
      </c>
      <c r="F9261" t="s">
        <v>31035</v>
      </c>
      <c r="G9261">
        <v>189</v>
      </c>
      <c r="H9261">
        <v>4</v>
      </c>
      <c r="I9261" t="s">
        <v>31049</v>
      </c>
      <c r="J9261">
        <v>5</v>
      </c>
      <c r="L9261" t="s">
        <v>17704</v>
      </c>
    </row>
    <row r="9262" spans="1:14" x14ac:dyDescent="0.3">
      <c r="A9262" t="s">
        <v>31033</v>
      </c>
      <c r="B9262" t="s">
        <v>31034</v>
      </c>
      <c r="C9262" t="s">
        <v>14</v>
      </c>
      <c r="D9262">
        <v>39.963082499999999</v>
      </c>
      <c r="E9262">
        <v>-75.169267300000001</v>
      </c>
      <c r="F9262" t="s">
        <v>31035</v>
      </c>
      <c r="G9262">
        <v>189</v>
      </c>
      <c r="H9262">
        <v>4</v>
      </c>
      <c r="I9262" t="s">
        <v>31050</v>
      </c>
      <c r="J9262">
        <v>4</v>
      </c>
      <c r="K9262" t="s">
        <v>31051</v>
      </c>
      <c r="L9262" t="s">
        <v>7218</v>
      </c>
    </row>
    <row r="9263" spans="1:14" x14ac:dyDescent="0.3">
      <c r="A9263" t="s">
        <v>31033</v>
      </c>
      <c r="B9263" t="s">
        <v>31034</v>
      </c>
      <c r="C9263" t="s">
        <v>14</v>
      </c>
      <c r="D9263">
        <v>39.963082499999999</v>
      </c>
      <c r="E9263">
        <v>-75.169267300000001</v>
      </c>
      <c r="F9263" t="s">
        <v>31035</v>
      </c>
      <c r="G9263">
        <v>189</v>
      </c>
      <c r="H9263">
        <v>4</v>
      </c>
      <c r="I9263" t="s">
        <v>31052</v>
      </c>
      <c r="J9263">
        <v>4</v>
      </c>
      <c r="K9263" t="s">
        <v>31053</v>
      </c>
      <c r="L9263" t="s">
        <v>31054</v>
      </c>
    </row>
    <row r="9264" spans="1:14" x14ac:dyDescent="0.3">
      <c r="A9264" t="s">
        <v>31055</v>
      </c>
      <c r="B9264" t="s">
        <v>12098</v>
      </c>
      <c r="C9264" t="s">
        <v>14</v>
      </c>
      <c r="D9264">
        <v>39.953159300000003</v>
      </c>
      <c r="E9264">
        <v>-75.159098400000005</v>
      </c>
      <c r="F9264" t="s">
        <v>31056</v>
      </c>
      <c r="G9264">
        <v>189</v>
      </c>
      <c r="H9264">
        <v>4</v>
      </c>
      <c r="I9264" t="s">
        <v>31057</v>
      </c>
      <c r="J9264">
        <v>4</v>
      </c>
      <c r="K9264" t="s">
        <v>31058</v>
      </c>
      <c r="L9264" t="s">
        <v>1701</v>
      </c>
    </row>
    <row r="9265" spans="1:12" x14ac:dyDescent="0.3">
      <c r="A9265" t="s">
        <v>31055</v>
      </c>
      <c r="B9265" t="s">
        <v>12098</v>
      </c>
      <c r="C9265" t="s">
        <v>14</v>
      </c>
      <c r="D9265">
        <v>39.953159300000003</v>
      </c>
      <c r="E9265">
        <v>-75.159098400000005</v>
      </c>
      <c r="F9265" t="s">
        <v>31056</v>
      </c>
      <c r="G9265">
        <v>189</v>
      </c>
      <c r="H9265">
        <v>4</v>
      </c>
      <c r="I9265" t="s">
        <v>31059</v>
      </c>
      <c r="J9265">
        <v>5</v>
      </c>
      <c r="K9265" t="s">
        <v>31060</v>
      </c>
      <c r="L9265" t="s">
        <v>3428</v>
      </c>
    </row>
    <row r="9266" spans="1:12" x14ac:dyDescent="0.3">
      <c r="A9266" t="s">
        <v>31055</v>
      </c>
      <c r="B9266" t="s">
        <v>12098</v>
      </c>
      <c r="C9266" t="s">
        <v>14</v>
      </c>
      <c r="D9266">
        <v>39.953159300000003</v>
      </c>
      <c r="E9266">
        <v>-75.159098400000005</v>
      </c>
      <c r="F9266" t="s">
        <v>31056</v>
      </c>
      <c r="G9266">
        <v>189</v>
      </c>
      <c r="H9266">
        <v>4</v>
      </c>
      <c r="I9266" t="s">
        <v>31061</v>
      </c>
      <c r="J9266">
        <v>5</v>
      </c>
      <c r="L9266" t="s">
        <v>31062</v>
      </c>
    </row>
    <row r="9267" spans="1:12" x14ac:dyDescent="0.3">
      <c r="A9267" t="s">
        <v>31055</v>
      </c>
      <c r="B9267" t="s">
        <v>12098</v>
      </c>
      <c r="C9267" t="s">
        <v>14</v>
      </c>
      <c r="D9267">
        <v>39.953159300000003</v>
      </c>
      <c r="E9267">
        <v>-75.159098400000005</v>
      </c>
      <c r="F9267" t="s">
        <v>31056</v>
      </c>
      <c r="G9267">
        <v>189</v>
      </c>
      <c r="H9267">
        <v>4</v>
      </c>
      <c r="I9267" t="s">
        <v>31063</v>
      </c>
      <c r="J9267">
        <v>4</v>
      </c>
      <c r="K9267" t="s">
        <v>31064</v>
      </c>
      <c r="L9267" t="s">
        <v>4006</v>
      </c>
    </row>
    <row r="9268" spans="1:12" x14ac:dyDescent="0.3">
      <c r="A9268" t="s">
        <v>31055</v>
      </c>
      <c r="B9268" t="s">
        <v>12098</v>
      </c>
      <c r="C9268" t="s">
        <v>14</v>
      </c>
      <c r="D9268">
        <v>39.953159300000003</v>
      </c>
      <c r="E9268">
        <v>-75.159098400000005</v>
      </c>
      <c r="F9268" t="s">
        <v>31056</v>
      </c>
      <c r="G9268">
        <v>189</v>
      </c>
      <c r="H9268">
        <v>4</v>
      </c>
      <c r="I9268" t="s">
        <v>31065</v>
      </c>
      <c r="J9268">
        <v>4</v>
      </c>
      <c r="K9268" t="s">
        <v>31066</v>
      </c>
      <c r="L9268" t="s">
        <v>31067</v>
      </c>
    </row>
    <row r="9269" spans="1:12" x14ac:dyDescent="0.3">
      <c r="A9269" t="s">
        <v>31055</v>
      </c>
      <c r="B9269" t="s">
        <v>12098</v>
      </c>
      <c r="C9269" t="s">
        <v>14</v>
      </c>
      <c r="D9269">
        <v>39.953159300000003</v>
      </c>
      <c r="E9269">
        <v>-75.159098400000005</v>
      </c>
      <c r="F9269" t="s">
        <v>31056</v>
      </c>
      <c r="G9269">
        <v>189</v>
      </c>
      <c r="H9269">
        <v>4</v>
      </c>
      <c r="I9269" t="s">
        <v>31068</v>
      </c>
      <c r="J9269">
        <v>2</v>
      </c>
      <c r="L9269" t="s">
        <v>10749</v>
      </c>
    </row>
    <row r="9270" spans="1:12" x14ac:dyDescent="0.3">
      <c r="A9270" t="s">
        <v>31055</v>
      </c>
      <c r="B9270" t="s">
        <v>12098</v>
      </c>
      <c r="C9270" t="s">
        <v>14</v>
      </c>
      <c r="D9270">
        <v>39.953159300000003</v>
      </c>
      <c r="E9270">
        <v>-75.159098400000005</v>
      </c>
      <c r="F9270" t="s">
        <v>31056</v>
      </c>
      <c r="G9270">
        <v>189</v>
      </c>
      <c r="H9270">
        <v>4</v>
      </c>
      <c r="I9270" t="s">
        <v>31069</v>
      </c>
      <c r="J9270">
        <v>1</v>
      </c>
      <c r="K9270" t="s">
        <v>31070</v>
      </c>
      <c r="L9270" t="s">
        <v>31071</v>
      </c>
    </row>
    <row r="9271" spans="1:12" x14ac:dyDescent="0.3">
      <c r="A9271" t="s">
        <v>31055</v>
      </c>
      <c r="B9271" t="s">
        <v>12098</v>
      </c>
      <c r="C9271" t="s">
        <v>14</v>
      </c>
      <c r="D9271">
        <v>39.953159300000003</v>
      </c>
      <c r="E9271">
        <v>-75.159098400000005</v>
      </c>
      <c r="F9271" t="s">
        <v>31056</v>
      </c>
      <c r="G9271">
        <v>189</v>
      </c>
      <c r="H9271">
        <v>4</v>
      </c>
      <c r="I9271" t="s">
        <v>31072</v>
      </c>
      <c r="J9271">
        <v>5</v>
      </c>
      <c r="K9271" t="s">
        <v>31073</v>
      </c>
      <c r="L9271" t="s">
        <v>19842</v>
      </c>
    </row>
    <row r="9272" spans="1:12" x14ac:dyDescent="0.3">
      <c r="A9272" t="s">
        <v>31055</v>
      </c>
      <c r="B9272" t="s">
        <v>12098</v>
      </c>
      <c r="C9272" t="s">
        <v>14</v>
      </c>
      <c r="D9272">
        <v>39.953159300000003</v>
      </c>
      <c r="E9272">
        <v>-75.159098400000005</v>
      </c>
      <c r="F9272" t="s">
        <v>31056</v>
      </c>
      <c r="G9272">
        <v>189</v>
      </c>
      <c r="H9272">
        <v>4</v>
      </c>
      <c r="I9272" t="s">
        <v>31074</v>
      </c>
      <c r="J9272">
        <v>2</v>
      </c>
      <c r="K9272" t="s">
        <v>31075</v>
      </c>
      <c r="L9272" t="s">
        <v>31076</v>
      </c>
    </row>
    <row r="9273" spans="1:12" x14ac:dyDescent="0.3">
      <c r="A9273" t="s">
        <v>31055</v>
      </c>
      <c r="B9273" t="s">
        <v>12098</v>
      </c>
      <c r="C9273" t="s">
        <v>14</v>
      </c>
      <c r="D9273">
        <v>39.953159300000003</v>
      </c>
      <c r="E9273">
        <v>-75.159098400000005</v>
      </c>
      <c r="F9273" t="s">
        <v>31056</v>
      </c>
      <c r="G9273">
        <v>189</v>
      </c>
      <c r="H9273">
        <v>4</v>
      </c>
      <c r="I9273" t="s">
        <v>31077</v>
      </c>
      <c r="J9273">
        <v>5</v>
      </c>
      <c r="K9273" t="s">
        <v>31078</v>
      </c>
      <c r="L9273" t="s">
        <v>7449</v>
      </c>
    </row>
    <row r="9274" spans="1:12" x14ac:dyDescent="0.3">
      <c r="A9274" t="s">
        <v>31079</v>
      </c>
      <c r="B9274" t="s">
        <v>31080</v>
      </c>
      <c r="C9274" t="s">
        <v>14</v>
      </c>
      <c r="D9274">
        <v>40.068328700000002</v>
      </c>
      <c r="E9274">
        <v>-75.197848399999998</v>
      </c>
      <c r="F9274" t="s">
        <v>31081</v>
      </c>
      <c r="G9274">
        <v>189</v>
      </c>
      <c r="H9274">
        <v>4.5</v>
      </c>
      <c r="I9274" t="s">
        <v>31082</v>
      </c>
      <c r="J9274">
        <v>5</v>
      </c>
      <c r="L9274" t="s">
        <v>31083</v>
      </c>
    </row>
    <row r="9275" spans="1:12" x14ac:dyDescent="0.3">
      <c r="A9275" t="s">
        <v>31079</v>
      </c>
      <c r="B9275" t="s">
        <v>31080</v>
      </c>
      <c r="C9275" t="s">
        <v>14</v>
      </c>
      <c r="D9275">
        <v>40.068328700000002</v>
      </c>
      <c r="E9275">
        <v>-75.197848399999998</v>
      </c>
      <c r="F9275" t="s">
        <v>31081</v>
      </c>
      <c r="G9275">
        <v>189</v>
      </c>
      <c r="H9275">
        <v>4.5</v>
      </c>
      <c r="I9275" t="s">
        <v>31084</v>
      </c>
      <c r="J9275">
        <v>4</v>
      </c>
      <c r="K9275" t="s">
        <v>31085</v>
      </c>
      <c r="L9275" t="s">
        <v>31086</v>
      </c>
    </row>
    <row r="9276" spans="1:12" x14ac:dyDescent="0.3">
      <c r="A9276" t="s">
        <v>31079</v>
      </c>
      <c r="B9276" t="s">
        <v>31080</v>
      </c>
      <c r="C9276" t="s">
        <v>14</v>
      </c>
      <c r="D9276">
        <v>40.068328700000002</v>
      </c>
      <c r="E9276">
        <v>-75.197848399999998</v>
      </c>
      <c r="F9276" t="s">
        <v>31081</v>
      </c>
      <c r="G9276">
        <v>189</v>
      </c>
      <c r="H9276">
        <v>4.5</v>
      </c>
      <c r="I9276" t="s">
        <v>31087</v>
      </c>
      <c r="J9276">
        <v>2</v>
      </c>
      <c r="L9276" t="e">
        <f>-aVNFlHkvaPwXRVIND0zEw</f>
        <v>#NAME?</v>
      </c>
    </row>
    <row r="9277" spans="1:12" x14ac:dyDescent="0.3">
      <c r="A9277" t="s">
        <v>31079</v>
      </c>
      <c r="B9277" t="s">
        <v>31080</v>
      </c>
      <c r="C9277" t="s">
        <v>14</v>
      </c>
      <c r="D9277">
        <v>40.068328700000002</v>
      </c>
      <c r="E9277">
        <v>-75.197848399999998</v>
      </c>
      <c r="F9277" t="s">
        <v>31081</v>
      </c>
      <c r="G9277">
        <v>189</v>
      </c>
      <c r="H9277">
        <v>4.5</v>
      </c>
      <c r="I9277" t="s">
        <v>31088</v>
      </c>
      <c r="J9277">
        <v>5</v>
      </c>
      <c r="K9277" t="s">
        <v>31089</v>
      </c>
      <c r="L9277" t="s">
        <v>31090</v>
      </c>
    </row>
    <row r="9278" spans="1:12" x14ac:dyDescent="0.3">
      <c r="A9278" t="s">
        <v>31079</v>
      </c>
      <c r="B9278" t="s">
        <v>31080</v>
      </c>
      <c r="C9278" t="s">
        <v>14</v>
      </c>
      <c r="D9278">
        <v>40.068328700000002</v>
      </c>
      <c r="E9278">
        <v>-75.197848399999998</v>
      </c>
      <c r="F9278" t="s">
        <v>31081</v>
      </c>
      <c r="G9278">
        <v>189</v>
      </c>
      <c r="H9278">
        <v>4.5</v>
      </c>
      <c r="I9278" t="s">
        <v>31091</v>
      </c>
      <c r="J9278">
        <v>4</v>
      </c>
      <c r="K9278" t="s">
        <v>31092</v>
      </c>
      <c r="L9278" t="s">
        <v>31093</v>
      </c>
    </row>
    <row r="9279" spans="1:12" x14ac:dyDescent="0.3">
      <c r="A9279" t="s">
        <v>31079</v>
      </c>
      <c r="B9279" t="s">
        <v>31080</v>
      </c>
      <c r="C9279" t="s">
        <v>14</v>
      </c>
      <c r="D9279">
        <v>40.068328700000002</v>
      </c>
      <c r="E9279">
        <v>-75.197848399999998</v>
      </c>
      <c r="F9279" t="s">
        <v>31081</v>
      </c>
      <c r="G9279">
        <v>189</v>
      </c>
      <c r="H9279">
        <v>4.5</v>
      </c>
      <c r="I9279" t="s">
        <v>31094</v>
      </c>
      <c r="J9279">
        <v>4</v>
      </c>
      <c r="K9279" t="s">
        <v>31095</v>
      </c>
      <c r="L9279" t="s">
        <v>31096</v>
      </c>
    </row>
    <row r="9280" spans="1:12" x14ac:dyDescent="0.3">
      <c r="A9280" t="s">
        <v>31079</v>
      </c>
      <c r="B9280" t="s">
        <v>31080</v>
      </c>
      <c r="C9280" t="s">
        <v>14</v>
      </c>
      <c r="D9280">
        <v>40.068328700000002</v>
      </c>
      <c r="E9280">
        <v>-75.197848399999998</v>
      </c>
      <c r="F9280" t="s">
        <v>31081</v>
      </c>
      <c r="G9280">
        <v>189</v>
      </c>
      <c r="H9280">
        <v>4.5</v>
      </c>
      <c r="I9280" t="s">
        <v>31097</v>
      </c>
      <c r="J9280">
        <v>4</v>
      </c>
      <c r="K9280" t="s">
        <v>31098</v>
      </c>
      <c r="L9280" t="s">
        <v>31099</v>
      </c>
    </row>
    <row r="9281" spans="1:12" x14ac:dyDescent="0.3">
      <c r="A9281" t="s">
        <v>31079</v>
      </c>
      <c r="B9281" t="s">
        <v>31080</v>
      </c>
      <c r="C9281" t="s">
        <v>14</v>
      </c>
      <c r="D9281">
        <v>40.068328700000002</v>
      </c>
      <c r="E9281">
        <v>-75.197848399999998</v>
      </c>
      <c r="F9281" t="s">
        <v>31081</v>
      </c>
      <c r="G9281">
        <v>189</v>
      </c>
      <c r="H9281">
        <v>4.5</v>
      </c>
      <c r="I9281" t="s">
        <v>31100</v>
      </c>
      <c r="J9281">
        <v>5</v>
      </c>
      <c r="K9281" t="s">
        <v>31101</v>
      </c>
      <c r="L9281" t="s">
        <v>31102</v>
      </c>
    </row>
    <row r="9282" spans="1:12" x14ac:dyDescent="0.3">
      <c r="A9282" t="s">
        <v>31079</v>
      </c>
      <c r="B9282" t="s">
        <v>31080</v>
      </c>
      <c r="C9282" t="s">
        <v>14</v>
      </c>
      <c r="D9282">
        <v>40.068328700000002</v>
      </c>
      <c r="E9282">
        <v>-75.197848399999998</v>
      </c>
      <c r="F9282" t="s">
        <v>31081</v>
      </c>
      <c r="G9282">
        <v>189</v>
      </c>
      <c r="H9282">
        <v>4.5</v>
      </c>
      <c r="I9282" t="s">
        <v>31103</v>
      </c>
      <c r="J9282">
        <v>4</v>
      </c>
      <c r="L9282" t="s">
        <v>31104</v>
      </c>
    </row>
    <row r="9283" spans="1:12" x14ac:dyDescent="0.3">
      <c r="A9283" t="s">
        <v>31079</v>
      </c>
      <c r="B9283" t="s">
        <v>31080</v>
      </c>
      <c r="C9283" t="s">
        <v>14</v>
      </c>
      <c r="D9283">
        <v>40.068328700000002</v>
      </c>
      <c r="E9283">
        <v>-75.197848399999998</v>
      </c>
      <c r="F9283" t="s">
        <v>31081</v>
      </c>
      <c r="G9283">
        <v>189</v>
      </c>
      <c r="H9283">
        <v>4.5</v>
      </c>
      <c r="I9283" t="s">
        <v>31105</v>
      </c>
      <c r="J9283">
        <v>4</v>
      </c>
      <c r="K9283" t="s">
        <v>31106</v>
      </c>
      <c r="L9283" t="s">
        <v>31107</v>
      </c>
    </row>
    <row r="9284" spans="1:12" x14ac:dyDescent="0.3">
      <c r="A9284" t="s">
        <v>31108</v>
      </c>
      <c r="B9284" t="s">
        <v>11782</v>
      </c>
      <c r="C9284" t="s">
        <v>14</v>
      </c>
      <c r="D9284">
        <v>39.950170999999997</v>
      </c>
      <c r="E9284">
        <v>-75.162130000000005</v>
      </c>
      <c r="F9284" t="s">
        <v>31109</v>
      </c>
      <c r="G9284">
        <v>189</v>
      </c>
      <c r="H9284">
        <v>3.5</v>
      </c>
      <c r="I9284" t="s">
        <v>31110</v>
      </c>
      <c r="J9284">
        <v>5</v>
      </c>
      <c r="K9284" t="s">
        <v>31111</v>
      </c>
      <c r="L9284" t="s">
        <v>31112</v>
      </c>
    </row>
    <row r="9285" spans="1:12" x14ac:dyDescent="0.3">
      <c r="A9285" t="s">
        <v>31108</v>
      </c>
      <c r="B9285" t="s">
        <v>11782</v>
      </c>
      <c r="C9285" t="s">
        <v>14</v>
      </c>
      <c r="D9285">
        <v>39.950170999999997</v>
      </c>
      <c r="E9285">
        <v>-75.162130000000005</v>
      </c>
      <c r="F9285" t="s">
        <v>31109</v>
      </c>
      <c r="G9285">
        <v>189</v>
      </c>
      <c r="H9285">
        <v>3.5</v>
      </c>
      <c r="I9285" t="s">
        <v>31113</v>
      </c>
      <c r="J9285">
        <v>5</v>
      </c>
      <c r="K9285" t="s">
        <v>31114</v>
      </c>
      <c r="L9285" t="s">
        <v>31115</v>
      </c>
    </row>
    <row r="9286" spans="1:12" x14ac:dyDescent="0.3">
      <c r="A9286" t="s">
        <v>31108</v>
      </c>
      <c r="B9286" t="s">
        <v>11782</v>
      </c>
      <c r="C9286" t="s">
        <v>14</v>
      </c>
      <c r="D9286">
        <v>39.950170999999997</v>
      </c>
      <c r="E9286">
        <v>-75.162130000000005</v>
      </c>
      <c r="F9286" t="s">
        <v>31109</v>
      </c>
      <c r="G9286">
        <v>189</v>
      </c>
      <c r="H9286">
        <v>3.5</v>
      </c>
      <c r="I9286" t="s">
        <v>31116</v>
      </c>
      <c r="J9286">
        <v>4</v>
      </c>
      <c r="K9286" t="s">
        <v>31117</v>
      </c>
      <c r="L9286" t="s">
        <v>3059</v>
      </c>
    </row>
    <row r="9287" spans="1:12" x14ac:dyDescent="0.3">
      <c r="A9287" t="s">
        <v>31108</v>
      </c>
      <c r="B9287" t="s">
        <v>11782</v>
      </c>
      <c r="C9287" t="s">
        <v>14</v>
      </c>
      <c r="D9287">
        <v>39.950170999999997</v>
      </c>
      <c r="E9287">
        <v>-75.162130000000005</v>
      </c>
      <c r="F9287" t="s">
        <v>31109</v>
      </c>
      <c r="G9287">
        <v>189</v>
      </c>
      <c r="H9287">
        <v>3.5</v>
      </c>
      <c r="I9287" t="s">
        <v>31118</v>
      </c>
      <c r="J9287">
        <v>5</v>
      </c>
      <c r="K9287" t="s">
        <v>31119</v>
      </c>
      <c r="L9287" t="s">
        <v>7057</v>
      </c>
    </row>
    <row r="9288" spans="1:12" x14ac:dyDescent="0.3">
      <c r="A9288" t="s">
        <v>31108</v>
      </c>
      <c r="B9288" t="s">
        <v>11782</v>
      </c>
      <c r="C9288" t="s">
        <v>14</v>
      </c>
      <c r="D9288">
        <v>39.950170999999997</v>
      </c>
      <c r="E9288">
        <v>-75.162130000000005</v>
      </c>
      <c r="F9288" t="s">
        <v>31109</v>
      </c>
      <c r="G9288">
        <v>189</v>
      </c>
      <c r="H9288">
        <v>3.5</v>
      </c>
      <c r="I9288" t="s">
        <v>31120</v>
      </c>
      <c r="J9288">
        <v>3</v>
      </c>
      <c r="K9288" t="s">
        <v>31121</v>
      </c>
      <c r="L9288" t="s">
        <v>31122</v>
      </c>
    </row>
    <row r="9289" spans="1:12" x14ac:dyDescent="0.3">
      <c r="A9289" t="s">
        <v>31108</v>
      </c>
      <c r="B9289" t="s">
        <v>11782</v>
      </c>
      <c r="C9289" t="s">
        <v>14</v>
      </c>
      <c r="D9289">
        <v>39.950170999999997</v>
      </c>
      <c r="E9289">
        <v>-75.162130000000005</v>
      </c>
      <c r="F9289" t="s">
        <v>31109</v>
      </c>
      <c r="G9289">
        <v>189</v>
      </c>
      <c r="H9289">
        <v>3.5</v>
      </c>
      <c r="I9289" t="s">
        <v>31123</v>
      </c>
      <c r="J9289">
        <v>4</v>
      </c>
      <c r="K9289" t="s">
        <v>31124</v>
      </c>
      <c r="L9289" t="s">
        <v>31125</v>
      </c>
    </row>
    <row r="9290" spans="1:12" x14ac:dyDescent="0.3">
      <c r="A9290" t="s">
        <v>31108</v>
      </c>
      <c r="B9290" t="s">
        <v>11782</v>
      </c>
      <c r="C9290" t="s">
        <v>14</v>
      </c>
      <c r="D9290">
        <v>39.950170999999997</v>
      </c>
      <c r="E9290">
        <v>-75.162130000000005</v>
      </c>
      <c r="F9290" t="s">
        <v>31109</v>
      </c>
      <c r="G9290">
        <v>189</v>
      </c>
      <c r="H9290">
        <v>3.5</v>
      </c>
      <c r="I9290" t="s">
        <v>31126</v>
      </c>
      <c r="J9290">
        <v>4</v>
      </c>
      <c r="K9290" t="s">
        <v>31127</v>
      </c>
      <c r="L9290" t="s">
        <v>8418</v>
      </c>
    </row>
    <row r="9291" spans="1:12" x14ac:dyDescent="0.3">
      <c r="A9291" t="s">
        <v>31108</v>
      </c>
      <c r="B9291" t="s">
        <v>11782</v>
      </c>
      <c r="C9291" t="s">
        <v>14</v>
      </c>
      <c r="D9291">
        <v>39.950170999999997</v>
      </c>
      <c r="E9291">
        <v>-75.162130000000005</v>
      </c>
      <c r="F9291" t="s">
        <v>31109</v>
      </c>
      <c r="G9291">
        <v>189</v>
      </c>
      <c r="H9291">
        <v>3.5</v>
      </c>
      <c r="I9291" t="s">
        <v>31128</v>
      </c>
      <c r="J9291">
        <v>4</v>
      </c>
      <c r="L9291" t="s">
        <v>18372</v>
      </c>
    </row>
    <row r="9292" spans="1:12" x14ac:dyDescent="0.3">
      <c r="A9292" t="s">
        <v>31108</v>
      </c>
      <c r="B9292" t="s">
        <v>11782</v>
      </c>
      <c r="C9292" t="s">
        <v>14</v>
      </c>
      <c r="D9292">
        <v>39.950170999999997</v>
      </c>
      <c r="E9292">
        <v>-75.162130000000005</v>
      </c>
      <c r="F9292" t="s">
        <v>31109</v>
      </c>
      <c r="G9292">
        <v>189</v>
      </c>
      <c r="H9292">
        <v>3.5</v>
      </c>
      <c r="I9292" t="s">
        <v>31129</v>
      </c>
      <c r="J9292">
        <v>3</v>
      </c>
      <c r="K9292" t="s">
        <v>31130</v>
      </c>
      <c r="L9292" t="s">
        <v>31131</v>
      </c>
    </row>
    <row r="9293" spans="1:12" x14ac:dyDescent="0.3">
      <c r="A9293" t="s">
        <v>31108</v>
      </c>
      <c r="B9293" t="s">
        <v>11782</v>
      </c>
      <c r="C9293" t="s">
        <v>14</v>
      </c>
      <c r="D9293">
        <v>39.950170999999997</v>
      </c>
      <c r="E9293">
        <v>-75.162130000000005</v>
      </c>
      <c r="F9293" t="s">
        <v>31109</v>
      </c>
      <c r="G9293">
        <v>189</v>
      </c>
      <c r="H9293">
        <v>3.5</v>
      </c>
      <c r="I9293" t="s">
        <v>31132</v>
      </c>
      <c r="J9293">
        <v>4</v>
      </c>
      <c r="K9293" t="s">
        <v>31133</v>
      </c>
      <c r="L9293" t="s">
        <v>30413</v>
      </c>
    </row>
    <row r="9294" spans="1:12" x14ac:dyDescent="0.3">
      <c r="A9294" t="s">
        <v>31134</v>
      </c>
      <c r="B9294" t="s">
        <v>27763</v>
      </c>
      <c r="C9294" t="s">
        <v>14</v>
      </c>
      <c r="D9294">
        <v>40.049511000000003</v>
      </c>
      <c r="E9294">
        <v>-75.062130300000007</v>
      </c>
      <c r="F9294" t="s">
        <v>31135</v>
      </c>
      <c r="G9294">
        <v>189</v>
      </c>
      <c r="H9294">
        <v>4</v>
      </c>
      <c r="I9294" t="s">
        <v>31136</v>
      </c>
      <c r="J9294">
        <v>4</v>
      </c>
      <c r="K9294" t="s">
        <v>31137</v>
      </c>
      <c r="L9294" t="s">
        <v>31138</v>
      </c>
    </row>
    <row r="9295" spans="1:12" x14ac:dyDescent="0.3">
      <c r="A9295" t="s">
        <v>31134</v>
      </c>
      <c r="B9295" t="s">
        <v>27763</v>
      </c>
      <c r="C9295" t="s">
        <v>14</v>
      </c>
      <c r="D9295">
        <v>40.049511000000003</v>
      </c>
      <c r="E9295">
        <v>-75.062130300000007</v>
      </c>
      <c r="F9295" t="s">
        <v>31135</v>
      </c>
      <c r="G9295">
        <v>189</v>
      </c>
      <c r="H9295">
        <v>4</v>
      </c>
      <c r="I9295" t="e">
        <f>-t7U3pOEeid0iiXA73bQig</f>
        <v>#NAME?</v>
      </c>
      <c r="J9295">
        <v>3</v>
      </c>
      <c r="K9295" t="s">
        <v>31139</v>
      </c>
      <c r="L9295" t="s">
        <v>31140</v>
      </c>
    </row>
    <row r="9296" spans="1:12" x14ac:dyDescent="0.3">
      <c r="A9296" t="s">
        <v>31134</v>
      </c>
      <c r="B9296" t="s">
        <v>27763</v>
      </c>
      <c r="C9296" t="s">
        <v>14</v>
      </c>
      <c r="D9296">
        <v>40.049511000000003</v>
      </c>
      <c r="E9296">
        <v>-75.062130300000007</v>
      </c>
      <c r="F9296" t="s">
        <v>31135</v>
      </c>
      <c r="G9296">
        <v>189</v>
      </c>
      <c r="H9296">
        <v>4</v>
      </c>
      <c r="I9296" t="s">
        <v>31141</v>
      </c>
      <c r="J9296">
        <v>5</v>
      </c>
      <c r="K9296" t="s">
        <v>31142</v>
      </c>
      <c r="L9296" t="s">
        <v>31143</v>
      </c>
    </row>
    <row r="9297" spans="1:13" x14ac:dyDescent="0.3">
      <c r="A9297" t="s">
        <v>31134</v>
      </c>
      <c r="B9297" t="s">
        <v>27763</v>
      </c>
      <c r="C9297" t="s">
        <v>14</v>
      </c>
      <c r="D9297">
        <v>40.049511000000003</v>
      </c>
      <c r="E9297">
        <v>-75.062130300000007</v>
      </c>
      <c r="F9297" t="s">
        <v>31135</v>
      </c>
      <c r="G9297">
        <v>189</v>
      </c>
      <c r="H9297">
        <v>4</v>
      </c>
      <c r="I9297" t="s">
        <v>31144</v>
      </c>
      <c r="J9297">
        <v>5</v>
      </c>
      <c r="K9297" t="s">
        <v>31145</v>
      </c>
      <c r="L9297" t="s">
        <v>31146</v>
      </c>
    </row>
    <row r="9298" spans="1:13" x14ac:dyDescent="0.3">
      <c r="A9298" t="s">
        <v>31134</v>
      </c>
      <c r="B9298" t="s">
        <v>27763</v>
      </c>
      <c r="C9298" t="s">
        <v>14</v>
      </c>
      <c r="D9298">
        <v>40.049511000000003</v>
      </c>
      <c r="E9298">
        <v>-75.062130300000007</v>
      </c>
      <c r="F9298" t="s">
        <v>31135</v>
      </c>
      <c r="G9298">
        <v>189</v>
      </c>
      <c r="H9298">
        <v>4</v>
      </c>
      <c r="I9298" t="s">
        <v>31147</v>
      </c>
      <c r="J9298">
        <v>5</v>
      </c>
      <c r="L9298" t="s">
        <v>31148</v>
      </c>
    </row>
    <row r="9299" spans="1:13" x14ac:dyDescent="0.3">
      <c r="A9299" t="s">
        <v>31134</v>
      </c>
      <c r="B9299" t="s">
        <v>27763</v>
      </c>
      <c r="C9299" t="s">
        <v>14</v>
      </c>
      <c r="D9299">
        <v>40.049511000000003</v>
      </c>
      <c r="E9299">
        <v>-75.062130300000007</v>
      </c>
      <c r="F9299" t="s">
        <v>31135</v>
      </c>
      <c r="G9299">
        <v>189</v>
      </c>
      <c r="H9299">
        <v>4</v>
      </c>
      <c r="I9299" t="s">
        <v>31149</v>
      </c>
      <c r="J9299">
        <v>4</v>
      </c>
      <c r="K9299" t="s">
        <v>31150</v>
      </c>
      <c r="L9299" t="s">
        <v>31151</v>
      </c>
    </row>
    <row r="9300" spans="1:13" x14ac:dyDescent="0.3">
      <c r="A9300" t="s">
        <v>31134</v>
      </c>
      <c r="B9300" t="s">
        <v>27763</v>
      </c>
      <c r="C9300" t="s">
        <v>14</v>
      </c>
      <c r="D9300">
        <v>40.049511000000003</v>
      </c>
      <c r="E9300">
        <v>-75.062130300000007</v>
      </c>
      <c r="F9300" t="s">
        <v>31135</v>
      </c>
      <c r="G9300">
        <v>189</v>
      </c>
      <c r="H9300">
        <v>4</v>
      </c>
      <c r="I9300" t="s">
        <v>31152</v>
      </c>
      <c r="J9300">
        <v>3</v>
      </c>
      <c r="K9300" t="s">
        <v>31153</v>
      </c>
      <c r="L9300" t="s">
        <v>31154</v>
      </c>
      <c r="M9300" t="s">
        <v>31155</v>
      </c>
    </row>
    <row r="9301" spans="1:13" x14ac:dyDescent="0.3">
      <c r="A9301" t="s">
        <v>31134</v>
      </c>
      <c r="B9301" t="s">
        <v>27763</v>
      </c>
      <c r="C9301" t="s">
        <v>14</v>
      </c>
      <c r="D9301">
        <v>40.049511000000003</v>
      </c>
      <c r="E9301">
        <v>-75.062130300000007</v>
      </c>
      <c r="F9301" t="s">
        <v>31135</v>
      </c>
      <c r="G9301">
        <v>189</v>
      </c>
      <c r="H9301">
        <v>4</v>
      </c>
      <c r="I9301" t="s">
        <v>31156</v>
      </c>
      <c r="J9301">
        <v>4</v>
      </c>
      <c r="K9301" t="s">
        <v>31157</v>
      </c>
      <c r="L9301" t="s">
        <v>25182</v>
      </c>
    </row>
    <row r="9302" spans="1:13" x14ac:dyDescent="0.3">
      <c r="A9302" t="s">
        <v>31134</v>
      </c>
      <c r="B9302" t="s">
        <v>27763</v>
      </c>
      <c r="C9302" t="s">
        <v>14</v>
      </c>
      <c r="D9302">
        <v>40.049511000000003</v>
      </c>
      <c r="E9302">
        <v>-75.062130300000007</v>
      </c>
      <c r="F9302" t="s">
        <v>31135</v>
      </c>
      <c r="G9302">
        <v>189</v>
      </c>
      <c r="H9302">
        <v>4</v>
      </c>
      <c r="I9302" t="s">
        <v>31158</v>
      </c>
      <c r="J9302">
        <v>4</v>
      </c>
      <c r="K9302" t="s">
        <v>31159</v>
      </c>
      <c r="L9302" t="s">
        <v>31160</v>
      </c>
    </row>
    <row r="9303" spans="1:13" x14ac:dyDescent="0.3">
      <c r="A9303" t="s">
        <v>31134</v>
      </c>
      <c r="B9303" t="s">
        <v>27763</v>
      </c>
      <c r="C9303" t="s">
        <v>14</v>
      </c>
      <c r="D9303">
        <v>40.049511000000003</v>
      </c>
      <c r="E9303">
        <v>-75.062130300000007</v>
      </c>
      <c r="F9303" t="s">
        <v>31135</v>
      </c>
      <c r="G9303">
        <v>189</v>
      </c>
      <c r="H9303">
        <v>4</v>
      </c>
      <c r="I9303" t="s">
        <v>31161</v>
      </c>
      <c r="J9303">
        <v>5</v>
      </c>
      <c r="L9303" t="s">
        <v>31162</v>
      </c>
    </row>
    <row r="9304" spans="1:13" x14ac:dyDescent="0.3">
      <c r="A9304" t="s">
        <v>31163</v>
      </c>
      <c r="B9304" t="s">
        <v>31164</v>
      </c>
      <c r="C9304" t="s">
        <v>14</v>
      </c>
      <c r="D9304">
        <v>39.951003703300003</v>
      </c>
      <c r="E9304">
        <v>-75.198065612099995</v>
      </c>
      <c r="F9304" t="s">
        <v>31165</v>
      </c>
      <c r="G9304">
        <v>188</v>
      </c>
      <c r="H9304">
        <v>3.5</v>
      </c>
      <c r="I9304" t="s">
        <v>31166</v>
      </c>
      <c r="J9304">
        <v>1</v>
      </c>
      <c r="K9304" t="s">
        <v>31167</v>
      </c>
      <c r="L9304" t="s">
        <v>3886</v>
      </c>
    </row>
    <row r="9305" spans="1:13" x14ac:dyDescent="0.3">
      <c r="A9305" t="s">
        <v>31163</v>
      </c>
      <c r="B9305" t="s">
        <v>31164</v>
      </c>
      <c r="C9305" t="s">
        <v>14</v>
      </c>
      <c r="D9305">
        <v>39.951003703300003</v>
      </c>
      <c r="E9305">
        <v>-75.198065612099995</v>
      </c>
      <c r="F9305" t="s">
        <v>31165</v>
      </c>
      <c r="G9305">
        <v>188</v>
      </c>
      <c r="H9305">
        <v>3.5</v>
      </c>
      <c r="I9305" t="s">
        <v>31168</v>
      </c>
      <c r="J9305">
        <v>5</v>
      </c>
      <c r="K9305" t="s">
        <v>31169</v>
      </c>
      <c r="L9305" t="s">
        <v>31170</v>
      </c>
    </row>
    <row r="9306" spans="1:13" x14ac:dyDescent="0.3">
      <c r="A9306" t="s">
        <v>31163</v>
      </c>
      <c r="B9306" t="s">
        <v>31164</v>
      </c>
      <c r="C9306" t="s">
        <v>14</v>
      </c>
      <c r="D9306">
        <v>39.951003703300003</v>
      </c>
      <c r="E9306">
        <v>-75.198065612099995</v>
      </c>
      <c r="F9306" t="s">
        <v>31165</v>
      </c>
      <c r="G9306">
        <v>188</v>
      </c>
      <c r="H9306">
        <v>3.5</v>
      </c>
      <c r="I9306" t="s">
        <v>31171</v>
      </c>
      <c r="J9306">
        <v>2</v>
      </c>
      <c r="K9306" t="s">
        <v>31172</v>
      </c>
      <c r="L9306" t="s">
        <v>31173</v>
      </c>
    </row>
    <row r="9307" spans="1:13" x14ac:dyDescent="0.3">
      <c r="A9307" t="s">
        <v>31163</v>
      </c>
      <c r="B9307" t="s">
        <v>31164</v>
      </c>
      <c r="C9307" t="s">
        <v>14</v>
      </c>
      <c r="D9307">
        <v>39.951003703300003</v>
      </c>
      <c r="E9307">
        <v>-75.198065612099995</v>
      </c>
      <c r="F9307" t="s">
        <v>31165</v>
      </c>
      <c r="G9307">
        <v>188</v>
      </c>
      <c r="H9307">
        <v>3.5</v>
      </c>
      <c r="I9307" t="s">
        <v>31174</v>
      </c>
      <c r="J9307">
        <v>4</v>
      </c>
      <c r="K9307" t="s">
        <v>31175</v>
      </c>
      <c r="L9307" t="s">
        <v>31176</v>
      </c>
      <c r="M9307" t="s">
        <v>31177</v>
      </c>
    </row>
    <row r="9308" spans="1:13" x14ac:dyDescent="0.3">
      <c r="A9308" t="s">
        <v>31163</v>
      </c>
      <c r="B9308" t="s">
        <v>31164</v>
      </c>
      <c r="C9308" t="s">
        <v>14</v>
      </c>
      <c r="D9308">
        <v>39.951003703300003</v>
      </c>
      <c r="E9308">
        <v>-75.198065612099995</v>
      </c>
      <c r="F9308" t="s">
        <v>31165</v>
      </c>
      <c r="G9308">
        <v>188</v>
      </c>
      <c r="H9308">
        <v>3.5</v>
      </c>
      <c r="I9308" t="s">
        <v>31178</v>
      </c>
      <c r="J9308">
        <v>3</v>
      </c>
      <c r="K9308" t="s">
        <v>31179</v>
      </c>
      <c r="L9308" t="s">
        <v>11985</v>
      </c>
    </row>
    <row r="9309" spans="1:13" x14ac:dyDescent="0.3">
      <c r="A9309" t="s">
        <v>31163</v>
      </c>
      <c r="B9309" t="s">
        <v>31164</v>
      </c>
      <c r="C9309" t="s">
        <v>14</v>
      </c>
      <c r="D9309">
        <v>39.951003703300003</v>
      </c>
      <c r="E9309">
        <v>-75.198065612099995</v>
      </c>
      <c r="F9309" t="s">
        <v>31165</v>
      </c>
      <c r="G9309">
        <v>188</v>
      </c>
      <c r="H9309">
        <v>3.5</v>
      </c>
      <c r="I9309" t="s">
        <v>31180</v>
      </c>
      <c r="J9309">
        <v>5</v>
      </c>
      <c r="L9309" t="s">
        <v>31181</v>
      </c>
    </row>
    <row r="9310" spans="1:13" x14ac:dyDescent="0.3">
      <c r="A9310" t="s">
        <v>31163</v>
      </c>
      <c r="B9310" t="s">
        <v>31164</v>
      </c>
      <c r="C9310" t="s">
        <v>14</v>
      </c>
      <c r="D9310">
        <v>39.951003703300003</v>
      </c>
      <c r="E9310">
        <v>-75.198065612099995</v>
      </c>
      <c r="F9310" t="s">
        <v>31165</v>
      </c>
      <c r="G9310">
        <v>188</v>
      </c>
      <c r="H9310">
        <v>3.5</v>
      </c>
      <c r="I9310" t="s">
        <v>31182</v>
      </c>
      <c r="J9310">
        <v>3</v>
      </c>
      <c r="K9310" t="s">
        <v>31183</v>
      </c>
      <c r="L9310" t="e">
        <f>-QmEKJ_CzZnT9biZHddfZQ</f>
        <v>#NAME?</v>
      </c>
    </row>
    <row r="9311" spans="1:13" x14ac:dyDescent="0.3">
      <c r="A9311" t="s">
        <v>31163</v>
      </c>
      <c r="B9311" t="s">
        <v>31164</v>
      </c>
      <c r="C9311" t="s">
        <v>14</v>
      </c>
      <c r="D9311">
        <v>39.951003703300003</v>
      </c>
      <c r="E9311">
        <v>-75.198065612099995</v>
      </c>
      <c r="F9311" t="s">
        <v>31165</v>
      </c>
      <c r="G9311">
        <v>188</v>
      </c>
      <c r="H9311">
        <v>3.5</v>
      </c>
      <c r="I9311" t="s">
        <v>31184</v>
      </c>
      <c r="J9311">
        <v>2</v>
      </c>
      <c r="K9311" t="s">
        <v>31185</v>
      </c>
      <c r="L9311" t="s">
        <v>31186</v>
      </c>
    </row>
    <row r="9312" spans="1:13" x14ac:dyDescent="0.3">
      <c r="A9312" t="s">
        <v>31163</v>
      </c>
      <c r="B9312" t="s">
        <v>31164</v>
      </c>
      <c r="C9312" t="s">
        <v>14</v>
      </c>
      <c r="D9312">
        <v>39.951003703300003</v>
      </c>
      <c r="E9312">
        <v>-75.198065612099995</v>
      </c>
      <c r="F9312" t="s">
        <v>31165</v>
      </c>
      <c r="G9312">
        <v>188</v>
      </c>
      <c r="H9312">
        <v>3.5</v>
      </c>
      <c r="I9312" t="s">
        <v>31187</v>
      </c>
      <c r="J9312">
        <v>1</v>
      </c>
      <c r="L9312" t="s">
        <v>31188</v>
      </c>
    </row>
    <row r="9313" spans="1:16" x14ac:dyDescent="0.3">
      <c r="A9313" t="s">
        <v>31163</v>
      </c>
      <c r="B9313" t="s">
        <v>31164</v>
      </c>
      <c r="C9313" t="s">
        <v>14</v>
      </c>
      <c r="D9313">
        <v>39.951003703300003</v>
      </c>
      <c r="E9313">
        <v>-75.198065612099995</v>
      </c>
      <c r="F9313" t="s">
        <v>31165</v>
      </c>
      <c r="G9313">
        <v>188</v>
      </c>
      <c r="H9313">
        <v>3.5</v>
      </c>
      <c r="I9313" t="s">
        <v>31189</v>
      </c>
      <c r="J9313">
        <v>5</v>
      </c>
      <c r="L9313" t="s">
        <v>31190</v>
      </c>
    </row>
    <row r="9314" spans="1:16" x14ac:dyDescent="0.3">
      <c r="A9314" t="s">
        <v>31191</v>
      </c>
      <c r="B9314" t="s">
        <v>27682</v>
      </c>
      <c r="C9314" t="s">
        <v>14</v>
      </c>
      <c r="D9314">
        <v>39.949328999999999</v>
      </c>
      <c r="E9314">
        <v>-75.160724000000002</v>
      </c>
      <c r="F9314" t="s">
        <v>31192</v>
      </c>
      <c r="G9314">
        <v>188</v>
      </c>
      <c r="H9314">
        <v>3.5</v>
      </c>
      <c r="I9314" t="s">
        <v>31193</v>
      </c>
      <c r="J9314">
        <v>4</v>
      </c>
      <c r="K9314" t="s">
        <v>31194</v>
      </c>
      <c r="L9314" t="s">
        <v>20680</v>
      </c>
    </row>
    <row r="9315" spans="1:16" x14ac:dyDescent="0.3">
      <c r="A9315" t="s">
        <v>31191</v>
      </c>
      <c r="B9315" t="s">
        <v>27682</v>
      </c>
      <c r="C9315" t="s">
        <v>14</v>
      </c>
      <c r="D9315">
        <v>39.949328999999999</v>
      </c>
      <c r="E9315">
        <v>-75.160724000000002</v>
      </c>
      <c r="F9315" t="s">
        <v>31192</v>
      </c>
      <c r="G9315">
        <v>188</v>
      </c>
      <c r="H9315">
        <v>3.5</v>
      </c>
      <c r="I9315" t="s">
        <v>31195</v>
      </c>
      <c r="J9315">
        <v>2</v>
      </c>
      <c r="K9315" t="s">
        <v>31196</v>
      </c>
      <c r="L9315" t="s">
        <v>31197</v>
      </c>
    </row>
    <row r="9316" spans="1:16" x14ac:dyDescent="0.3">
      <c r="A9316" t="s">
        <v>31191</v>
      </c>
      <c r="B9316" t="s">
        <v>27682</v>
      </c>
      <c r="C9316" t="s">
        <v>14</v>
      </c>
      <c r="D9316">
        <v>39.949328999999999</v>
      </c>
      <c r="E9316">
        <v>-75.160724000000002</v>
      </c>
      <c r="F9316" t="s">
        <v>31192</v>
      </c>
      <c r="G9316">
        <v>188</v>
      </c>
      <c r="H9316">
        <v>3.5</v>
      </c>
      <c r="I9316" t="s">
        <v>31198</v>
      </c>
      <c r="J9316">
        <v>4</v>
      </c>
      <c r="K9316" t="s">
        <v>31199</v>
      </c>
      <c r="L9316" t="s">
        <v>31200</v>
      </c>
    </row>
    <row r="9317" spans="1:16" x14ac:dyDescent="0.3">
      <c r="A9317" t="s">
        <v>31191</v>
      </c>
      <c r="B9317" t="s">
        <v>27682</v>
      </c>
      <c r="C9317" t="s">
        <v>14</v>
      </c>
      <c r="D9317">
        <v>39.949328999999999</v>
      </c>
      <c r="E9317">
        <v>-75.160724000000002</v>
      </c>
      <c r="F9317" t="s">
        <v>31192</v>
      </c>
      <c r="G9317">
        <v>188</v>
      </c>
      <c r="H9317">
        <v>3.5</v>
      </c>
      <c r="I9317" t="s">
        <v>31201</v>
      </c>
      <c r="J9317">
        <v>4</v>
      </c>
      <c r="K9317" t="s">
        <v>31202</v>
      </c>
      <c r="L9317" t="s">
        <v>13901</v>
      </c>
    </row>
    <row r="9318" spans="1:16" x14ac:dyDescent="0.3">
      <c r="A9318" t="s">
        <v>31191</v>
      </c>
      <c r="B9318" t="s">
        <v>27682</v>
      </c>
      <c r="C9318" t="s">
        <v>14</v>
      </c>
      <c r="D9318">
        <v>39.949328999999999</v>
      </c>
      <c r="E9318">
        <v>-75.160724000000002</v>
      </c>
      <c r="F9318" t="s">
        <v>31192</v>
      </c>
      <c r="G9318">
        <v>188</v>
      </c>
      <c r="H9318">
        <v>3.5</v>
      </c>
      <c r="I9318" t="s">
        <v>31203</v>
      </c>
      <c r="J9318">
        <v>3</v>
      </c>
      <c r="K9318" t="s">
        <v>31204</v>
      </c>
      <c r="L9318" t="s">
        <v>31205</v>
      </c>
      <c r="M9318" t="s">
        <v>31206</v>
      </c>
      <c r="N9318" t="s">
        <v>31207</v>
      </c>
      <c r="O9318" t="s">
        <v>31208</v>
      </c>
      <c r="P9318" t="s">
        <v>31209</v>
      </c>
    </row>
    <row r="9319" spans="1:16" x14ac:dyDescent="0.3">
      <c r="A9319" t="s">
        <v>31191</v>
      </c>
      <c r="B9319" t="s">
        <v>27682</v>
      </c>
      <c r="C9319" t="s">
        <v>14</v>
      </c>
      <c r="D9319">
        <v>39.949328999999999</v>
      </c>
      <c r="E9319">
        <v>-75.160724000000002</v>
      </c>
      <c r="F9319" t="s">
        <v>31192</v>
      </c>
      <c r="G9319">
        <v>188</v>
      </c>
      <c r="H9319">
        <v>3.5</v>
      </c>
      <c r="I9319" t="s">
        <v>31210</v>
      </c>
      <c r="J9319">
        <v>4</v>
      </c>
      <c r="K9319" t="s">
        <v>31211</v>
      </c>
      <c r="L9319" t="s">
        <v>23087</v>
      </c>
    </row>
    <row r="9320" spans="1:16" x14ac:dyDescent="0.3">
      <c r="A9320" t="s">
        <v>31191</v>
      </c>
      <c r="B9320" t="s">
        <v>27682</v>
      </c>
      <c r="C9320" t="s">
        <v>14</v>
      </c>
      <c r="D9320">
        <v>39.949328999999999</v>
      </c>
      <c r="E9320">
        <v>-75.160724000000002</v>
      </c>
      <c r="F9320" t="s">
        <v>31192</v>
      </c>
      <c r="G9320">
        <v>188</v>
      </c>
      <c r="H9320">
        <v>3.5</v>
      </c>
      <c r="I9320" t="s">
        <v>31212</v>
      </c>
      <c r="J9320">
        <v>3</v>
      </c>
      <c r="K9320" t="s">
        <v>31213</v>
      </c>
      <c r="L9320" t="s">
        <v>18436</v>
      </c>
    </row>
    <row r="9321" spans="1:16" x14ac:dyDescent="0.3">
      <c r="A9321" t="s">
        <v>31191</v>
      </c>
      <c r="B9321" t="s">
        <v>27682</v>
      </c>
      <c r="C9321" t="s">
        <v>14</v>
      </c>
      <c r="D9321">
        <v>39.949328999999999</v>
      </c>
      <c r="E9321">
        <v>-75.160724000000002</v>
      </c>
      <c r="F9321" t="s">
        <v>31192</v>
      </c>
      <c r="G9321">
        <v>188</v>
      </c>
      <c r="H9321">
        <v>3.5</v>
      </c>
      <c r="I9321" t="s">
        <v>31214</v>
      </c>
      <c r="J9321">
        <v>5</v>
      </c>
      <c r="K9321" t="s">
        <v>31215</v>
      </c>
      <c r="L9321" t="s">
        <v>31216</v>
      </c>
    </row>
    <row r="9322" spans="1:16" x14ac:dyDescent="0.3">
      <c r="A9322" t="s">
        <v>31191</v>
      </c>
      <c r="B9322" t="s">
        <v>27682</v>
      </c>
      <c r="C9322" t="s">
        <v>14</v>
      </c>
      <c r="D9322">
        <v>39.949328999999999</v>
      </c>
      <c r="E9322">
        <v>-75.160724000000002</v>
      </c>
      <c r="F9322" t="s">
        <v>31192</v>
      </c>
      <c r="G9322">
        <v>188</v>
      </c>
      <c r="H9322">
        <v>3.5</v>
      </c>
      <c r="I9322" t="s">
        <v>31217</v>
      </c>
      <c r="J9322">
        <v>5</v>
      </c>
      <c r="K9322" t="s">
        <v>31218</v>
      </c>
      <c r="L9322" t="s">
        <v>31219</v>
      </c>
    </row>
    <row r="9323" spans="1:16" x14ac:dyDescent="0.3">
      <c r="A9323" t="s">
        <v>31191</v>
      </c>
      <c r="B9323" t="s">
        <v>27682</v>
      </c>
      <c r="C9323" t="s">
        <v>14</v>
      </c>
      <c r="D9323">
        <v>39.949328999999999</v>
      </c>
      <c r="E9323">
        <v>-75.160724000000002</v>
      </c>
      <c r="F9323" t="s">
        <v>31192</v>
      </c>
      <c r="G9323">
        <v>188</v>
      </c>
      <c r="H9323">
        <v>3.5</v>
      </c>
      <c r="I9323" t="s">
        <v>31220</v>
      </c>
      <c r="J9323">
        <v>2</v>
      </c>
      <c r="K9323" t="s">
        <v>31221</v>
      </c>
      <c r="L9323" t="s">
        <v>27227</v>
      </c>
    </row>
    <row r="9324" spans="1:16" x14ac:dyDescent="0.3">
      <c r="A9324" t="s">
        <v>31222</v>
      </c>
      <c r="B9324" t="s">
        <v>31223</v>
      </c>
      <c r="C9324" t="s">
        <v>14</v>
      </c>
      <c r="D9324">
        <v>39.941161600000001</v>
      </c>
      <c r="E9324">
        <v>-75.147401000000002</v>
      </c>
      <c r="F9324" t="s">
        <v>31224</v>
      </c>
      <c r="G9324">
        <v>187</v>
      </c>
      <c r="H9324">
        <v>3</v>
      </c>
      <c r="I9324" t="s">
        <v>31225</v>
      </c>
      <c r="J9324">
        <v>5</v>
      </c>
      <c r="K9324" t="s">
        <v>31226</v>
      </c>
      <c r="L9324" t="s">
        <v>16573</v>
      </c>
    </row>
    <row r="9325" spans="1:16" x14ac:dyDescent="0.3">
      <c r="A9325" t="s">
        <v>31222</v>
      </c>
      <c r="B9325" t="s">
        <v>31223</v>
      </c>
      <c r="C9325" t="s">
        <v>14</v>
      </c>
      <c r="D9325">
        <v>39.941161600000001</v>
      </c>
      <c r="E9325">
        <v>-75.147401000000002</v>
      </c>
      <c r="F9325" t="s">
        <v>31224</v>
      </c>
      <c r="G9325">
        <v>187</v>
      </c>
      <c r="H9325">
        <v>3</v>
      </c>
      <c r="I9325" t="s">
        <v>31227</v>
      </c>
      <c r="J9325">
        <v>3</v>
      </c>
      <c r="K9325" t="s">
        <v>31228</v>
      </c>
      <c r="L9325" t="s">
        <v>31229</v>
      </c>
    </row>
    <row r="9326" spans="1:16" x14ac:dyDescent="0.3">
      <c r="A9326" t="s">
        <v>31222</v>
      </c>
      <c r="B9326" t="s">
        <v>31223</v>
      </c>
      <c r="C9326" t="s">
        <v>14</v>
      </c>
      <c r="D9326">
        <v>39.941161600000001</v>
      </c>
      <c r="E9326">
        <v>-75.147401000000002</v>
      </c>
      <c r="F9326" t="s">
        <v>31224</v>
      </c>
      <c r="G9326">
        <v>187</v>
      </c>
      <c r="H9326">
        <v>3</v>
      </c>
      <c r="I9326" t="s">
        <v>31230</v>
      </c>
      <c r="J9326">
        <v>1</v>
      </c>
      <c r="K9326" t="s">
        <v>31231</v>
      </c>
      <c r="L9326" t="s">
        <v>31232</v>
      </c>
    </row>
    <row r="9327" spans="1:16" x14ac:dyDescent="0.3">
      <c r="A9327" t="s">
        <v>31222</v>
      </c>
      <c r="B9327" t="s">
        <v>31223</v>
      </c>
      <c r="C9327" t="s">
        <v>14</v>
      </c>
      <c r="D9327">
        <v>39.941161600000001</v>
      </c>
      <c r="E9327">
        <v>-75.147401000000002</v>
      </c>
      <c r="F9327" t="s">
        <v>31224</v>
      </c>
      <c r="G9327">
        <v>187</v>
      </c>
      <c r="H9327">
        <v>3</v>
      </c>
      <c r="I9327" t="s">
        <v>31233</v>
      </c>
      <c r="J9327">
        <v>4</v>
      </c>
      <c r="K9327" t="s">
        <v>31234</v>
      </c>
      <c r="L9327" t="s">
        <v>31235</v>
      </c>
    </row>
    <row r="9328" spans="1:16" x14ac:dyDescent="0.3">
      <c r="A9328" t="s">
        <v>31222</v>
      </c>
      <c r="B9328" t="s">
        <v>31223</v>
      </c>
      <c r="C9328" t="s">
        <v>14</v>
      </c>
      <c r="D9328">
        <v>39.941161600000001</v>
      </c>
      <c r="E9328">
        <v>-75.147401000000002</v>
      </c>
      <c r="F9328" t="s">
        <v>31224</v>
      </c>
      <c r="G9328">
        <v>187</v>
      </c>
      <c r="H9328">
        <v>3</v>
      </c>
      <c r="I9328" t="s">
        <v>31236</v>
      </c>
      <c r="J9328">
        <v>4</v>
      </c>
      <c r="K9328" t="s">
        <v>31237</v>
      </c>
      <c r="L9328" t="s">
        <v>9220</v>
      </c>
    </row>
    <row r="9329" spans="1:20" x14ac:dyDescent="0.3">
      <c r="A9329" t="s">
        <v>31222</v>
      </c>
      <c r="B9329" t="s">
        <v>31223</v>
      </c>
      <c r="C9329" t="s">
        <v>14</v>
      </c>
      <c r="D9329">
        <v>39.941161600000001</v>
      </c>
      <c r="E9329">
        <v>-75.147401000000002</v>
      </c>
      <c r="F9329" t="s">
        <v>31224</v>
      </c>
      <c r="G9329">
        <v>187</v>
      </c>
      <c r="H9329">
        <v>3</v>
      </c>
      <c r="I9329" t="s">
        <v>31238</v>
      </c>
      <c r="J9329">
        <v>2</v>
      </c>
      <c r="L9329" t="s">
        <v>31239</v>
      </c>
    </row>
    <row r="9330" spans="1:20" x14ac:dyDescent="0.3">
      <c r="A9330" t="s">
        <v>31222</v>
      </c>
      <c r="B9330" t="s">
        <v>31223</v>
      </c>
      <c r="C9330" t="s">
        <v>14</v>
      </c>
      <c r="D9330">
        <v>39.941161600000001</v>
      </c>
      <c r="E9330">
        <v>-75.147401000000002</v>
      </c>
      <c r="F9330" t="s">
        <v>31224</v>
      </c>
      <c r="G9330">
        <v>187</v>
      </c>
      <c r="H9330">
        <v>3</v>
      </c>
      <c r="I9330" t="s">
        <v>31240</v>
      </c>
      <c r="J9330">
        <v>4</v>
      </c>
      <c r="K9330" t="s">
        <v>31241</v>
      </c>
      <c r="L9330" t="s">
        <v>31242</v>
      </c>
    </row>
    <row r="9331" spans="1:20" x14ac:dyDescent="0.3">
      <c r="A9331" t="s">
        <v>31222</v>
      </c>
      <c r="B9331" t="s">
        <v>31223</v>
      </c>
      <c r="C9331" t="s">
        <v>14</v>
      </c>
      <c r="D9331">
        <v>39.941161600000001</v>
      </c>
      <c r="E9331">
        <v>-75.147401000000002</v>
      </c>
      <c r="F9331" t="s">
        <v>31224</v>
      </c>
      <c r="G9331">
        <v>187</v>
      </c>
      <c r="H9331">
        <v>3</v>
      </c>
      <c r="I9331" t="s">
        <v>31243</v>
      </c>
      <c r="J9331">
        <v>2</v>
      </c>
      <c r="K9331" t="s">
        <v>31244</v>
      </c>
      <c r="L9331" t="s">
        <v>31245</v>
      </c>
    </row>
    <row r="9332" spans="1:20" x14ac:dyDescent="0.3">
      <c r="A9332" t="s">
        <v>31222</v>
      </c>
      <c r="B9332" t="s">
        <v>31223</v>
      </c>
      <c r="C9332" t="s">
        <v>14</v>
      </c>
      <c r="D9332">
        <v>39.941161600000001</v>
      </c>
      <c r="E9332">
        <v>-75.147401000000002</v>
      </c>
      <c r="F9332" t="s">
        <v>31224</v>
      </c>
      <c r="G9332">
        <v>187</v>
      </c>
      <c r="H9332">
        <v>3</v>
      </c>
      <c r="I9332" t="s">
        <v>31246</v>
      </c>
      <c r="J9332">
        <v>5</v>
      </c>
      <c r="L9332" t="s">
        <v>31247</v>
      </c>
    </row>
    <row r="9333" spans="1:20" x14ac:dyDescent="0.3">
      <c r="A9333" t="s">
        <v>31222</v>
      </c>
      <c r="B9333" t="s">
        <v>31223</v>
      </c>
      <c r="C9333" t="s">
        <v>14</v>
      </c>
      <c r="D9333">
        <v>39.941161600000001</v>
      </c>
      <c r="E9333">
        <v>-75.147401000000002</v>
      </c>
      <c r="F9333" t="s">
        <v>31224</v>
      </c>
      <c r="G9333">
        <v>187</v>
      </c>
      <c r="H9333">
        <v>3</v>
      </c>
      <c r="I9333" t="s">
        <v>31248</v>
      </c>
      <c r="J9333">
        <v>1</v>
      </c>
      <c r="K9333" t="s">
        <v>31249</v>
      </c>
      <c r="L9333" t="s">
        <v>31250</v>
      </c>
    </row>
    <row r="9334" spans="1:20" x14ac:dyDescent="0.3">
      <c r="A9334" t="s">
        <v>31251</v>
      </c>
      <c r="B9334" t="s">
        <v>31252</v>
      </c>
      <c r="C9334" t="s">
        <v>14</v>
      </c>
      <c r="D9334">
        <v>39.930874699999997</v>
      </c>
      <c r="E9334">
        <v>-75.162416100000002</v>
      </c>
      <c r="F9334" t="s">
        <v>31253</v>
      </c>
      <c r="G9334">
        <v>187</v>
      </c>
      <c r="H9334">
        <v>3.5</v>
      </c>
      <c r="I9334" t="s">
        <v>31254</v>
      </c>
      <c r="J9334">
        <v>4</v>
      </c>
      <c r="K9334" t="s">
        <v>31255</v>
      </c>
      <c r="L9334" t="s">
        <v>31256</v>
      </c>
    </row>
    <row r="9335" spans="1:20" x14ac:dyDescent="0.3">
      <c r="A9335" t="s">
        <v>31251</v>
      </c>
      <c r="B9335" t="s">
        <v>31252</v>
      </c>
      <c r="C9335" t="s">
        <v>14</v>
      </c>
      <c r="D9335">
        <v>39.930874699999997</v>
      </c>
      <c r="E9335">
        <v>-75.162416100000002</v>
      </c>
      <c r="F9335" t="s">
        <v>31253</v>
      </c>
      <c r="G9335">
        <v>187</v>
      </c>
      <c r="H9335">
        <v>3.5</v>
      </c>
      <c r="I9335" t="s">
        <v>31257</v>
      </c>
      <c r="J9335">
        <v>5</v>
      </c>
      <c r="K9335" t="s">
        <v>31258</v>
      </c>
      <c r="L9335" t="s">
        <v>18683</v>
      </c>
    </row>
    <row r="9336" spans="1:20" x14ac:dyDescent="0.3">
      <c r="A9336" t="s">
        <v>31251</v>
      </c>
      <c r="B9336" t="s">
        <v>31252</v>
      </c>
      <c r="C9336" t="s">
        <v>14</v>
      </c>
      <c r="D9336">
        <v>39.930874699999997</v>
      </c>
      <c r="E9336">
        <v>-75.162416100000002</v>
      </c>
      <c r="F9336" t="s">
        <v>31253</v>
      </c>
      <c r="G9336">
        <v>187</v>
      </c>
      <c r="H9336">
        <v>3.5</v>
      </c>
      <c r="I9336" t="s">
        <v>31259</v>
      </c>
      <c r="J9336">
        <v>3</v>
      </c>
      <c r="K9336" t="s">
        <v>31260</v>
      </c>
      <c r="L9336" t="s">
        <v>31261</v>
      </c>
      <c r="M9336" t="s">
        <v>31262</v>
      </c>
      <c r="N9336" t="s">
        <v>31263</v>
      </c>
      <c r="O9336" t="s">
        <v>31264</v>
      </c>
      <c r="P9336" t="s">
        <v>31265</v>
      </c>
      <c r="Q9336" t="s">
        <v>31266</v>
      </c>
    </row>
    <row r="9337" spans="1:20" x14ac:dyDescent="0.3">
      <c r="A9337" t="s">
        <v>31251</v>
      </c>
      <c r="B9337" t="s">
        <v>31252</v>
      </c>
      <c r="C9337" t="s">
        <v>14</v>
      </c>
      <c r="D9337">
        <v>39.930874699999997</v>
      </c>
      <c r="E9337">
        <v>-75.162416100000002</v>
      </c>
      <c r="F9337" t="s">
        <v>31253</v>
      </c>
      <c r="G9337">
        <v>187</v>
      </c>
      <c r="H9337">
        <v>3.5</v>
      </c>
      <c r="I9337" t="s">
        <v>31267</v>
      </c>
      <c r="J9337">
        <v>5</v>
      </c>
      <c r="L9337" t="s">
        <v>2041</v>
      </c>
    </row>
    <row r="9338" spans="1:20" x14ac:dyDescent="0.3">
      <c r="A9338" t="s">
        <v>31251</v>
      </c>
      <c r="B9338" t="s">
        <v>31252</v>
      </c>
      <c r="C9338" t="s">
        <v>14</v>
      </c>
      <c r="D9338">
        <v>39.930874699999997</v>
      </c>
      <c r="E9338">
        <v>-75.162416100000002</v>
      </c>
      <c r="F9338" t="s">
        <v>31253</v>
      </c>
      <c r="G9338">
        <v>187</v>
      </c>
      <c r="H9338">
        <v>3.5</v>
      </c>
      <c r="I9338" t="s">
        <v>31268</v>
      </c>
      <c r="J9338">
        <v>4</v>
      </c>
      <c r="K9338" t="s">
        <v>31269</v>
      </c>
      <c r="L9338" t="s">
        <v>31270</v>
      </c>
    </row>
    <row r="9339" spans="1:20" x14ac:dyDescent="0.3">
      <c r="A9339" t="s">
        <v>31251</v>
      </c>
      <c r="B9339" t="s">
        <v>31252</v>
      </c>
      <c r="C9339" t="s">
        <v>14</v>
      </c>
      <c r="D9339">
        <v>39.930874699999997</v>
      </c>
      <c r="E9339">
        <v>-75.162416100000002</v>
      </c>
      <c r="F9339" t="s">
        <v>31253</v>
      </c>
      <c r="G9339">
        <v>187</v>
      </c>
      <c r="H9339">
        <v>3.5</v>
      </c>
      <c r="I9339" t="s">
        <v>31271</v>
      </c>
      <c r="J9339">
        <v>5</v>
      </c>
      <c r="K9339" t="s">
        <v>31272</v>
      </c>
      <c r="L9339" t="s">
        <v>31273</v>
      </c>
    </row>
    <row r="9340" spans="1:20" x14ac:dyDescent="0.3">
      <c r="A9340" t="s">
        <v>31251</v>
      </c>
      <c r="B9340" t="s">
        <v>31252</v>
      </c>
      <c r="C9340" t="s">
        <v>14</v>
      </c>
      <c r="D9340">
        <v>39.930874699999997</v>
      </c>
      <c r="E9340">
        <v>-75.162416100000002</v>
      </c>
      <c r="F9340" t="s">
        <v>31253</v>
      </c>
      <c r="G9340">
        <v>187</v>
      </c>
      <c r="H9340">
        <v>3.5</v>
      </c>
      <c r="I9340" t="s">
        <v>31274</v>
      </c>
      <c r="J9340">
        <v>1</v>
      </c>
      <c r="L9340" t="s">
        <v>31275</v>
      </c>
    </row>
    <row r="9341" spans="1:20" x14ac:dyDescent="0.3">
      <c r="A9341" t="s">
        <v>31251</v>
      </c>
      <c r="B9341" t="s">
        <v>31252</v>
      </c>
      <c r="C9341" t="s">
        <v>14</v>
      </c>
      <c r="D9341">
        <v>39.930874699999997</v>
      </c>
      <c r="E9341">
        <v>-75.162416100000002</v>
      </c>
      <c r="F9341" t="s">
        <v>31253</v>
      </c>
      <c r="G9341">
        <v>187</v>
      </c>
      <c r="H9341">
        <v>3.5</v>
      </c>
      <c r="I9341" t="s">
        <v>31276</v>
      </c>
      <c r="J9341">
        <v>4</v>
      </c>
      <c r="K9341" t="s">
        <v>31277</v>
      </c>
      <c r="L9341" t="s">
        <v>31278</v>
      </c>
    </row>
    <row r="9342" spans="1:20" x14ac:dyDescent="0.3">
      <c r="A9342" t="s">
        <v>31251</v>
      </c>
      <c r="B9342" t="s">
        <v>31252</v>
      </c>
      <c r="C9342" t="s">
        <v>14</v>
      </c>
      <c r="D9342">
        <v>39.930874699999997</v>
      </c>
      <c r="E9342">
        <v>-75.162416100000002</v>
      </c>
      <c r="F9342" t="s">
        <v>31253</v>
      </c>
      <c r="G9342">
        <v>187</v>
      </c>
      <c r="H9342">
        <v>3.5</v>
      </c>
      <c r="I9342" t="s">
        <v>31279</v>
      </c>
      <c r="J9342">
        <v>5</v>
      </c>
      <c r="K9342" t="s">
        <v>31280</v>
      </c>
      <c r="L9342" t="s">
        <v>13333</v>
      </c>
    </row>
    <row r="9343" spans="1:20" x14ac:dyDescent="0.3">
      <c r="A9343" t="s">
        <v>31251</v>
      </c>
      <c r="B9343" t="s">
        <v>31252</v>
      </c>
      <c r="C9343" t="s">
        <v>14</v>
      </c>
      <c r="D9343">
        <v>39.930874699999997</v>
      </c>
      <c r="E9343">
        <v>-75.162416100000002</v>
      </c>
      <c r="F9343" t="s">
        <v>31253</v>
      </c>
      <c r="G9343">
        <v>187</v>
      </c>
      <c r="H9343">
        <v>3.5</v>
      </c>
      <c r="I9343" t="s">
        <v>31281</v>
      </c>
      <c r="J9343">
        <v>1</v>
      </c>
      <c r="K9343" t="s">
        <v>31282</v>
      </c>
      <c r="L9343" t="s">
        <v>31283</v>
      </c>
    </row>
    <row r="9344" spans="1:20" x14ac:dyDescent="0.3">
      <c r="A9344" t="s">
        <v>31284</v>
      </c>
      <c r="B9344" t="s">
        <v>31285</v>
      </c>
      <c r="C9344" t="s">
        <v>14</v>
      </c>
      <c r="D9344">
        <v>39.919345999999997</v>
      </c>
      <c r="E9344">
        <v>-75.171032999999994</v>
      </c>
      <c r="F9344" t="s">
        <v>31286</v>
      </c>
      <c r="G9344">
        <v>187</v>
      </c>
      <c r="H9344">
        <v>4</v>
      </c>
      <c r="I9344" t="s">
        <v>31287</v>
      </c>
      <c r="J9344">
        <v>4</v>
      </c>
      <c r="K9344" t="s">
        <v>31288</v>
      </c>
      <c r="L9344" t="s">
        <v>31289</v>
      </c>
      <c r="M9344" t="s">
        <v>31290</v>
      </c>
      <c r="N9344" t="s">
        <v>31291</v>
      </c>
      <c r="O9344" t="s">
        <v>31292</v>
      </c>
      <c r="P9344" t="s">
        <v>31293</v>
      </c>
      <c r="Q9344" t="s">
        <v>31294</v>
      </c>
      <c r="R9344" t="s">
        <v>31295</v>
      </c>
      <c r="S9344" t="s">
        <v>31296</v>
      </c>
      <c r="T9344" t="s">
        <v>31297</v>
      </c>
    </row>
    <row r="9345" spans="1:13" x14ac:dyDescent="0.3">
      <c r="A9345" t="s">
        <v>31284</v>
      </c>
      <c r="B9345" t="s">
        <v>31285</v>
      </c>
      <c r="C9345" t="s">
        <v>14</v>
      </c>
      <c r="D9345">
        <v>39.919345999999997</v>
      </c>
      <c r="E9345">
        <v>-75.171032999999994</v>
      </c>
      <c r="F9345" t="s">
        <v>31286</v>
      </c>
      <c r="G9345">
        <v>187</v>
      </c>
      <c r="H9345">
        <v>4</v>
      </c>
      <c r="I9345" t="s">
        <v>31298</v>
      </c>
      <c r="J9345">
        <v>5</v>
      </c>
      <c r="K9345" t="s">
        <v>31299</v>
      </c>
      <c r="L9345" t="s">
        <v>31300</v>
      </c>
    </row>
    <row r="9346" spans="1:13" x14ac:dyDescent="0.3">
      <c r="A9346" t="s">
        <v>31284</v>
      </c>
      <c r="B9346" t="s">
        <v>31285</v>
      </c>
      <c r="C9346" t="s">
        <v>14</v>
      </c>
      <c r="D9346">
        <v>39.919345999999997</v>
      </c>
      <c r="E9346">
        <v>-75.171032999999994</v>
      </c>
      <c r="F9346" t="s">
        <v>31286</v>
      </c>
      <c r="G9346">
        <v>187</v>
      </c>
      <c r="H9346">
        <v>4</v>
      </c>
      <c r="I9346" t="s">
        <v>31301</v>
      </c>
      <c r="J9346">
        <v>3</v>
      </c>
      <c r="K9346" t="s">
        <v>31302</v>
      </c>
      <c r="L9346" t="s">
        <v>15718</v>
      </c>
    </row>
    <row r="9347" spans="1:13" x14ac:dyDescent="0.3">
      <c r="A9347" t="s">
        <v>31284</v>
      </c>
      <c r="B9347" t="s">
        <v>31285</v>
      </c>
      <c r="C9347" t="s">
        <v>14</v>
      </c>
      <c r="D9347">
        <v>39.919345999999997</v>
      </c>
      <c r="E9347">
        <v>-75.171032999999994</v>
      </c>
      <c r="F9347" t="s">
        <v>31286</v>
      </c>
      <c r="G9347">
        <v>187</v>
      </c>
      <c r="H9347">
        <v>4</v>
      </c>
      <c r="I9347" t="s">
        <v>31303</v>
      </c>
      <c r="J9347">
        <v>5</v>
      </c>
      <c r="K9347" t="s">
        <v>31304</v>
      </c>
      <c r="L9347" t="e">
        <f>-aJdUTaHW77NBK2JR65fmw</f>
        <v>#NAME?</v>
      </c>
    </row>
    <row r="9348" spans="1:13" x14ac:dyDescent="0.3">
      <c r="A9348" t="s">
        <v>31284</v>
      </c>
      <c r="B9348" t="s">
        <v>31285</v>
      </c>
      <c r="C9348" t="s">
        <v>14</v>
      </c>
      <c r="D9348">
        <v>39.919345999999997</v>
      </c>
      <c r="E9348">
        <v>-75.171032999999994</v>
      </c>
      <c r="F9348" t="s">
        <v>31286</v>
      </c>
      <c r="G9348">
        <v>187</v>
      </c>
      <c r="H9348">
        <v>4</v>
      </c>
      <c r="I9348" t="s">
        <v>31305</v>
      </c>
      <c r="J9348">
        <v>2</v>
      </c>
      <c r="K9348" t="s">
        <v>31306</v>
      </c>
      <c r="L9348" t="s">
        <v>732</v>
      </c>
    </row>
    <row r="9349" spans="1:13" x14ac:dyDescent="0.3">
      <c r="A9349" t="s">
        <v>31284</v>
      </c>
      <c r="B9349" t="s">
        <v>31285</v>
      </c>
      <c r="C9349" t="s">
        <v>14</v>
      </c>
      <c r="D9349">
        <v>39.919345999999997</v>
      </c>
      <c r="E9349">
        <v>-75.171032999999994</v>
      </c>
      <c r="F9349" t="s">
        <v>31286</v>
      </c>
      <c r="G9349">
        <v>187</v>
      </c>
      <c r="H9349">
        <v>4</v>
      </c>
      <c r="I9349" t="s">
        <v>31307</v>
      </c>
      <c r="J9349">
        <v>5</v>
      </c>
      <c r="L9349" t="s">
        <v>31308</v>
      </c>
    </row>
    <row r="9350" spans="1:13" x14ac:dyDescent="0.3">
      <c r="A9350" t="s">
        <v>31284</v>
      </c>
      <c r="B9350" t="s">
        <v>31285</v>
      </c>
      <c r="C9350" t="s">
        <v>14</v>
      </c>
      <c r="D9350">
        <v>39.919345999999997</v>
      </c>
      <c r="E9350">
        <v>-75.171032999999994</v>
      </c>
      <c r="F9350" t="s">
        <v>31286</v>
      </c>
      <c r="G9350">
        <v>187</v>
      </c>
      <c r="H9350">
        <v>4</v>
      </c>
      <c r="I9350" t="s">
        <v>31309</v>
      </c>
      <c r="J9350">
        <v>1</v>
      </c>
      <c r="K9350" t="s">
        <v>31310</v>
      </c>
      <c r="L9350" t="s">
        <v>13032</v>
      </c>
    </row>
    <row r="9351" spans="1:13" x14ac:dyDescent="0.3">
      <c r="A9351" t="s">
        <v>31284</v>
      </c>
      <c r="B9351" t="s">
        <v>31285</v>
      </c>
      <c r="C9351" t="s">
        <v>14</v>
      </c>
      <c r="D9351">
        <v>39.919345999999997</v>
      </c>
      <c r="E9351">
        <v>-75.171032999999994</v>
      </c>
      <c r="F9351" t="s">
        <v>31286</v>
      </c>
      <c r="G9351">
        <v>187</v>
      </c>
      <c r="H9351">
        <v>4</v>
      </c>
      <c r="I9351" t="s">
        <v>31311</v>
      </c>
      <c r="J9351">
        <v>5</v>
      </c>
      <c r="L9351" t="s">
        <v>13211</v>
      </c>
    </row>
    <row r="9352" spans="1:13" x14ac:dyDescent="0.3">
      <c r="A9352" t="s">
        <v>31284</v>
      </c>
      <c r="B9352" t="s">
        <v>31285</v>
      </c>
      <c r="C9352" t="s">
        <v>14</v>
      </c>
      <c r="D9352">
        <v>39.919345999999997</v>
      </c>
      <c r="E9352">
        <v>-75.171032999999994</v>
      </c>
      <c r="F9352" t="s">
        <v>31286</v>
      </c>
      <c r="G9352">
        <v>187</v>
      </c>
      <c r="H9352">
        <v>4</v>
      </c>
      <c r="I9352" t="s">
        <v>31312</v>
      </c>
      <c r="J9352">
        <v>1</v>
      </c>
      <c r="K9352" t="s">
        <v>31313</v>
      </c>
      <c r="L9352" t="s">
        <v>31314</v>
      </c>
    </row>
    <row r="9353" spans="1:13" x14ac:dyDescent="0.3">
      <c r="A9353" t="s">
        <v>31284</v>
      </c>
      <c r="B9353" t="s">
        <v>31285</v>
      </c>
      <c r="C9353" t="s">
        <v>14</v>
      </c>
      <c r="D9353">
        <v>39.919345999999997</v>
      </c>
      <c r="E9353">
        <v>-75.171032999999994</v>
      </c>
      <c r="F9353" t="s">
        <v>31286</v>
      </c>
      <c r="G9353">
        <v>187</v>
      </c>
      <c r="H9353">
        <v>4</v>
      </c>
      <c r="I9353" t="s">
        <v>31315</v>
      </c>
      <c r="J9353">
        <v>4</v>
      </c>
      <c r="K9353" t="s">
        <v>31316</v>
      </c>
      <c r="L9353" t="s">
        <v>9003</v>
      </c>
    </row>
    <row r="9354" spans="1:13" x14ac:dyDescent="0.3">
      <c r="A9354" t="s">
        <v>31317</v>
      </c>
      <c r="B9354" t="s">
        <v>31318</v>
      </c>
      <c r="C9354" t="s">
        <v>14</v>
      </c>
      <c r="D9354">
        <v>39.952855877600001</v>
      </c>
      <c r="E9354">
        <v>-75.158636443199995</v>
      </c>
      <c r="F9354" t="s">
        <v>31319</v>
      </c>
      <c r="G9354">
        <v>187</v>
      </c>
      <c r="H9354">
        <v>3.5</v>
      </c>
      <c r="I9354" t="s">
        <v>31320</v>
      </c>
      <c r="J9354">
        <v>3</v>
      </c>
      <c r="K9354" t="s">
        <v>31321</v>
      </c>
      <c r="L9354" t="s">
        <v>31322</v>
      </c>
    </row>
    <row r="9355" spans="1:13" x14ac:dyDescent="0.3">
      <c r="A9355" t="s">
        <v>31317</v>
      </c>
      <c r="B9355" t="s">
        <v>31318</v>
      </c>
      <c r="C9355" t="s">
        <v>14</v>
      </c>
      <c r="D9355">
        <v>39.952855877600001</v>
      </c>
      <c r="E9355">
        <v>-75.158636443199995</v>
      </c>
      <c r="F9355" t="s">
        <v>31319</v>
      </c>
      <c r="G9355">
        <v>187</v>
      </c>
      <c r="H9355">
        <v>3.5</v>
      </c>
      <c r="I9355" t="s">
        <v>31323</v>
      </c>
      <c r="J9355">
        <v>5</v>
      </c>
      <c r="K9355" t="s">
        <v>31324</v>
      </c>
      <c r="L9355" t="s">
        <v>31325</v>
      </c>
    </row>
    <row r="9356" spans="1:13" x14ac:dyDescent="0.3">
      <c r="A9356" t="s">
        <v>31317</v>
      </c>
      <c r="B9356" t="s">
        <v>31318</v>
      </c>
      <c r="C9356" t="s">
        <v>14</v>
      </c>
      <c r="D9356">
        <v>39.952855877600001</v>
      </c>
      <c r="E9356">
        <v>-75.158636443199995</v>
      </c>
      <c r="F9356" t="s">
        <v>31319</v>
      </c>
      <c r="G9356">
        <v>187</v>
      </c>
      <c r="H9356">
        <v>3.5</v>
      </c>
      <c r="I9356" t="s">
        <v>31326</v>
      </c>
      <c r="J9356">
        <v>5</v>
      </c>
      <c r="K9356" t="s">
        <v>31327</v>
      </c>
      <c r="L9356" t="s">
        <v>31328</v>
      </c>
    </row>
    <row r="9357" spans="1:13" x14ac:dyDescent="0.3">
      <c r="A9357" t="s">
        <v>31317</v>
      </c>
      <c r="B9357" t="s">
        <v>31318</v>
      </c>
      <c r="C9357" t="s">
        <v>14</v>
      </c>
      <c r="D9357">
        <v>39.952855877600001</v>
      </c>
      <c r="E9357">
        <v>-75.158636443199995</v>
      </c>
      <c r="F9357" t="s">
        <v>31319</v>
      </c>
      <c r="G9357">
        <v>187</v>
      </c>
      <c r="H9357">
        <v>3.5</v>
      </c>
      <c r="I9357" t="s">
        <v>31329</v>
      </c>
      <c r="J9357">
        <v>1</v>
      </c>
      <c r="K9357" t="s">
        <v>31330</v>
      </c>
      <c r="L9357" t="s">
        <v>31331</v>
      </c>
    </row>
    <row r="9358" spans="1:13" x14ac:dyDescent="0.3">
      <c r="A9358" t="s">
        <v>31317</v>
      </c>
      <c r="B9358" t="s">
        <v>31318</v>
      </c>
      <c r="C9358" t="s">
        <v>14</v>
      </c>
      <c r="D9358">
        <v>39.952855877600001</v>
      </c>
      <c r="E9358">
        <v>-75.158636443199995</v>
      </c>
      <c r="F9358" t="s">
        <v>31319</v>
      </c>
      <c r="G9358">
        <v>187</v>
      </c>
      <c r="H9358">
        <v>3.5</v>
      </c>
      <c r="I9358" t="s">
        <v>31332</v>
      </c>
      <c r="J9358">
        <v>3</v>
      </c>
      <c r="K9358" t="s">
        <v>31333</v>
      </c>
      <c r="L9358" t="s">
        <v>31334</v>
      </c>
      <c r="M9358" t="s">
        <v>293</v>
      </c>
    </row>
    <row r="9359" spans="1:13" x14ac:dyDescent="0.3">
      <c r="A9359" t="s">
        <v>31317</v>
      </c>
      <c r="B9359" t="s">
        <v>31318</v>
      </c>
      <c r="C9359" t="s">
        <v>14</v>
      </c>
      <c r="D9359">
        <v>39.952855877600001</v>
      </c>
      <c r="E9359">
        <v>-75.158636443199995</v>
      </c>
      <c r="F9359" t="s">
        <v>31319</v>
      </c>
      <c r="G9359">
        <v>187</v>
      </c>
      <c r="H9359">
        <v>3.5</v>
      </c>
      <c r="I9359" t="s">
        <v>31335</v>
      </c>
      <c r="J9359">
        <v>5</v>
      </c>
      <c r="K9359" t="s">
        <v>31336</v>
      </c>
      <c r="L9359" t="s">
        <v>12518</v>
      </c>
    </row>
    <row r="9360" spans="1:13" x14ac:dyDescent="0.3">
      <c r="A9360" t="s">
        <v>31317</v>
      </c>
      <c r="B9360" t="s">
        <v>31318</v>
      </c>
      <c r="C9360" t="s">
        <v>14</v>
      </c>
      <c r="D9360">
        <v>39.952855877600001</v>
      </c>
      <c r="E9360">
        <v>-75.158636443199995</v>
      </c>
      <c r="F9360" t="s">
        <v>31319</v>
      </c>
      <c r="G9360">
        <v>187</v>
      </c>
      <c r="H9360">
        <v>3.5</v>
      </c>
      <c r="I9360" t="s">
        <v>31337</v>
      </c>
      <c r="J9360">
        <v>2</v>
      </c>
      <c r="K9360" t="s">
        <v>31338</v>
      </c>
      <c r="L9360" t="s">
        <v>31339</v>
      </c>
    </row>
    <row r="9361" spans="1:12" x14ac:dyDescent="0.3">
      <c r="A9361" t="s">
        <v>31317</v>
      </c>
      <c r="B9361" t="s">
        <v>31318</v>
      </c>
      <c r="C9361" t="s">
        <v>14</v>
      </c>
      <c r="D9361">
        <v>39.952855877600001</v>
      </c>
      <c r="E9361">
        <v>-75.158636443199995</v>
      </c>
      <c r="F9361" t="s">
        <v>31319</v>
      </c>
      <c r="G9361">
        <v>187</v>
      </c>
      <c r="H9361">
        <v>3.5</v>
      </c>
      <c r="I9361" t="s">
        <v>31340</v>
      </c>
      <c r="J9361">
        <v>4</v>
      </c>
      <c r="K9361" t="s">
        <v>31341</v>
      </c>
      <c r="L9361" t="s">
        <v>21442</v>
      </c>
    </row>
    <row r="9362" spans="1:12" x14ac:dyDescent="0.3">
      <c r="A9362" t="s">
        <v>31317</v>
      </c>
      <c r="B9362" t="s">
        <v>31318</v>
      </c>
      <c r="C9362" t="s">
        <v>14</v>
      </c>
      <c r="D9362">
        <v>39.952855877600001</v>
      </c>
      <c r="E9362">
        <v>-75.158636443199995</v>
      </c>
      <c r="F9362" t="s">
        <v>31319</v>
      </c>
      <c r="G9362">
        <v>187</v>
      </c>
      <c r="H9362">
        <v>3.5</v>
      </c>
      <c r="I9362" t="s">
        <v>31342</v>
      </c>
      <c r="J9362">
        <v>3</v>
      </c>
      <c r="K9362" t="s">
        <v>31343</v>
      </c>
      <c r="L9362" t="s">
        <v>7896</v>
      </c>
    </row>
    <row r="9363" spans="1:12" x14ac:dyDescent="0.3">
      <c r="A9363" t="s">
        <v>31317</v>
      </c>
      <c r="B9363" t="s">
        <v>31318</v>
      </c>
      <c r="C9363" t="s">
        <v>14</v>
      </c>
      <c r="D9363">
        <v>39.952855877600001</v>
      </c>
      <c r="E9363">
        <v>-75.158636443199995</v>
      </c>
      <c r="F9363" t="s">
        <v>31319</v>
      </c>
      <c r="G9363">
        <v>187</v>
      </c>
      <c r="H9363">
        <v>3.5</v>
      </c>
      <c r="I9363" t="s">
        <v>31344</v>
      </c>
      <c r="J9363">
        <v>3</v>
      </c>
      <c r="L9363" t="s">
        <v>20757</v>
      </c>
    </row>
    <row r="9364" spans="1:12" x14ac:dyDescent="0.3">
      <c r="A9364" t="s">
        <v>31345</v>
      </c>
      <c r="B9364" t="s">
        <v>31346</v>
      </c>
      <c r="C9364" t="s">
        <v>14</v>
      </c>
      <c r="D9364">
        <v>39.935488800000002</v>
      </c>
      <c r="E9364">
        <v>-75.145407800000001</v>
      </c>
      <c r="F9364" t="s">
        <v>31347</v>
      </c>
      <c r="G9364">
        <v>187</v>
      </c>
      <c r="H9364">
        <v>4</v>
      </c>
      <c r="I9364" t="s">
        <v>31348</v>
      </c>
      <c r="J9364">
        <v>2</v>
      </c>
      <c r="K9364" t="s">
        <v>31349</v>
      </c>
      <c r="L9364" t="s">
        <v>31350</v>
      </c>
    </row>
    <row r="9365" spans="1:12" x14ac:dyDescent="0.3">
      <c r="A9365" t="s">
        <v>31345</v>
      </c>
      <c r="B9365" t="s">
        <v>31346</v>
      </c>
      <c r="C9365" t="s">
        <v>14</v>
      </c>
      <c r="D9365">
        <v>39.935488800000002</v>
      </c>
      <c r="E9365">
        <v>-75.145407800000001</v>
      </c>
      <c r="F9365" t="s">
        <v>31347</v>
      </c>
      <c r="G9365">
        <v>187</v>
      </c>
      <c r="H9365">
        <v>4</v>
      </c>
      <c r="I9365" t="s">
        <v>31351</v>
      </c>
      <c r="J9365">
        <v>5</v>
      </c>
      <c r="L9365" t="s">
        <v>31352</v>
      </c>
    </row>
    <row r="9366" spans="1:12" x14ac:dyDescent="0.3">
      <c r="A9366" t="s">
        <v>31345</v>
      </c>
      <c r="B9366" t="s">
        <v>31346</v>
      </c>
      <c r="C9366" t="s">
        <v>14</v>
      </c>
      <c r="D9366">
        <v>39.935488800000002</v>
      </c>
      <c r="E9366">
        <v>-75.145407800000001</v>
      </c>
      <c r="F9366" t="s">
        <v>31347</v>
      </c>
      <c r="G9366">
        <v>187</v>
      </c>
      <c r="H9366">
        <v>4</v>
      </c>
      <c r="I9366" t="s">
        <v>31353</v>
      </c>
      <c r="J9366">
        <v>5</v>
      </c>
      <c r="K9366" t="s">
        <v>31354</v>
      </c>
      <c r="L9366" t="s">
        <v>732</v>
      </c>
    </row>
    <row r="9367" spans="1:12" x14ac:dyDescent="0.3">
      <c r="A9367" t="s">
        <v>31345</v>
      </c>
      <c r="B9367" t="s">
        <v>31346</v>
      </c>
      <c r="C9367" t="s">
        <v>14</v>
      </c>
      <c r="D9367">
        <v>39.935488800000002</v>
      </c>
      <c r="E9367">
        <v>-75.145407800000001</v>
      </c>
      <c r="F9367" t="s">
        <v>31347</v>
      </c>
      <c r="G9367">
        <v>187</v>
      </c>
      <c r="H9367">
        <v>4</v>
      </c>
      <c r="I9367" t="s">
        <v>31355</v>
      </c>
      <c r="J9367">
        <v>3</v>
      </c>
      <c r="K9367" t="s">
        <v>31356</v>
      </c>
      <c r="L9367" t="s">
        <v>31357</v>
      </c>
    </row>
    <row r="9368" spans="1:12" x14ac:dyDescent="0.3">
      <c r="A9368" t="s">
        <v>31345</v>
      </c>
      <c r="B9368" t="s">
        <v>31346</v>
      </c>
      <c r="C9368" t="s">
        <v>14</v>
      </c>
      <c r="D9368">
        <v>39.935488800000002</v>
      </c>
      <c r="E9368">
        <v>-75.145407800000001</v>
      </c>
      <c r="F9368" t="s">
        <v>31347</v>
      </c>
      <c r="G9368">
        <v>187</v>
      </c>
      <c r="H9368">
        <v>4</v>
      </c>
      <c r="I9368" t="s">
        <v>31358</v>
      </c>
      <c r="J9368">
        <v>5</v>
      </c>
      <c r="K9368" t="s">
        <v>31359</v>
      </c>
      <c r="L9368" t="s">
        <v>12102</v>
      </c>
    </row>
    <row r="9369" spans="1:12" x14ac:dyDescent="0.3">
      <c r="A9369" t="s">
        <v>31345</v>
      </c>
      <c r="B9369" t="s">
        <v>31346</v>
      </c>
      <c r="C9369" t="s">
        <v>14</v>
      </c>
      <c r="D9369">
        <v>39.935488800000002</v>
      </c>
      <c r="E9369">
        <v>-75.145407800000001</v>
      </c>
      <c r="F9369" t="s">
        <v>31347</v>
      </c>
      <c r="G9369">
        <v>187</v>
      </c>
      <c r="H9369">
        <v>4</v>
      </c>
      <c r="I9369" t="s">
        <v>31360</v>
      </c>
      <c r="J9369">
        <v>4</v>
      </c>
      <c r="K9369" t="s">
        <v>31361</v>
      </c>
      <c r="L9369" t="s">
        <v>31362</v>
      </c>
    </row>
    <row r="9370" spans="1:12" x14ac:dyDescent="0.3">
      <c r="A9370" t="s">
        <v>31345</v>
      </c>
      <c r="B9370" t="s">
        <v>31346</v>
      </c>
      <c r="C9370" t="s">
        <v>14</v>
      </c>
      <c r="D9370">
        <v>39.935488800000002</v>
      </c>
      <c r="E9370">
        <v>-75.145407800000001</v>
      </c>
      <c r="F9370" t="s">
        <v>31347</v>
      </c>
      <c r="G9370">
        <v>187</v>
      </c>
      <c r="H9370">
        <v>4</v>
      </c>
      <c r="I9370" t="s">
        <v>31363</v>
      </c>
      <c r="J9370">
        <v>4</v>
      </c>
      <c r="K9370" t="s">
        <v>31364</v>
      </c>
      <c r="L9370" t="s">
        <v>31365</v>
      </c>
    </row>
    <row r="9371" spans="1:12" x14ac:dyDescent="0.3">
      <c r="A9371" t="s">
        <v>31345</v>
      </c>
      <c r="B9371" t="s">
        <v>31346</v>
      </c>
      <c r="C9371" t="s">
        <v>14</v>
      </c>
      <c r="D9371">
        <v>39.935488800000002</v>
      </c>
      <c r="E9371">
        <v>-75.145407800000001</v>
      </c>
      <c r="F9371" t="s">
        <v>31347</v>
      </c>
      <c r="G9371">
        <v>187</v>
      </c>
      <c r="H9371">
        <v>4</v>
      </c>
      <c r="I9371" t="s">
        <v>31366</v>
      </c>
      <c r="J9371">
        <v>4</v>
      </c>
      <c r="K9371" t="s">
        <v>31367</v>
      </c>
      <c r="L9371" t="s">
        <v>21831</v>
      </c>
    </row>
    <row r="9372" spans="1:12" x14ac:dyDescent="0.3">
      <c r="A9372" t="s">
        <v>31345</v>
      </c>
      <c r="B9372" t="s">
        <v>31346</v>
      </c>
      <c r="C9372" t="s">
        <v>14</v>
      </c>
      <c r="D9372">
        <v>39.935488800000002</v>
      </c>
      <c r="E9372">
        <v>-75.145407800000001</v>
      </c>
      <c r="F9372" t="s">
        <v>31347</v>
      </c>
      <c r="G9372">
        <v>187</v>
      </c>
      <c r="H9372">
        <v>4</v>
      </c>
      <c r="I9372" t="s">
        <v>31368</v>
      </c>
      <c r="J9372">
        <v>4</v>
      </c>
      <c r="K9372" t="s">
        <v>31369</v>
      </c>
      <c r="L9372" t="s">
        <v>1871</v>
      </c>
    </row>
    <row r="9373" spans="1:12" x14ac:dyDescent="0.3">
      <c r="A9373" t="s">
        <v>31345</v>
      </c>
      <c r="B9373" t="s">
        <v>31346</v>
      </c>
      <c r="C9373" t="s">
        <v>14</v>
      </c>
      <c r="D9373">
        <v>39.935488800000002</v>
      </c>
      <c r="E9373">
        <v>-75.145407800000001</v>
      </c>
      <c r="F9373" t="s">
        <v>31347</v>
      </c>
      <c r="G9373">
        <v>187</v>
      </c>
      <c r="H9373">
        <v>4</v>
      </c>
      <c r="I9373" t="s">
        <v>31370</v>
      </c>
      <c r="J9373">
        <v>4</v>
      </c>
      <c r="K9373" t="s">
        <v>31371</v>
      </c>
      <c r="L9373" t="s">
        <v>31372</v>
      </c>
    </row>
    <row r="9374" spans="1:12" x14ac:dyDescent="0.3">
      <c r="A9374" t="s">
        <v>31373</v>
      </c>
      <c r="B9374" t="s">
        <v>25133</v>
      </c>
      <c r="C9374" t="s">
        <v>14</v>
      </c>
      <c r="D9374">
        <v>39.949992399999999</v>
      </c>
      <c r="E9374">
        <v>-75.173731599999996</v>
      </c>
      <c r="F9374" t="s">
        <v>31374</v>
      </c>
      <c r="G9374">
        <v>186</v>
      </c>
      <c r="H9374">
        <v>3.5</v>
      </c>
      <c r="I9374" t="s">
        <v>31375</v>
      </c>
      <c r="J9374">
        <v>3</v>
      </c>
      <c r="K9374" t="s">
        <v>31376</v>
      </c>
      <c r="L9374" t="s">
        <v>763</v>
      </c>
    </row>
    <row r="9375" spans="1:12" x14ac:dyDescent="0.3">
      <c r="A9375" t="s">
        <v>31377</v>
      </c>
      <c r="B9375" t="s">
        <v>31378</v>
      </c>
      <c r="C9375" t="s">
        <v>14</v>
      </c>
      <c r="D9375">
        <v>39.943584000000001</v>
      </c>
      <c r="E9375">
        <v>-75.166899999999998</v>
      </c>
      <c r="F9375" t="s">
        <v>31379</v>
      </c>
      <c r="G9375">
        <v>186</v>
      </c>
      <c r="H9375">
        <v>4.5</v>
      </c>
      <c r="I9375" t="s">
        <v>31380</v>
      </c>
      <c r="J9375">
        <v>5</v>
      </c>
      <c r="K9375" t="s">
        <v>31381</v>
      </c>
      <c r="L9375" t="s">
        <v>9195</v>
      </c>
    </row>
    <row r="9376" spans="1:12" x14ac:dyDescent="0.3">
      <c r="A9376" t="s">
        <v>31377</v>
      </c>
      <c r="B9376" t="s">
        <v>31378</v>
      </c>
      <c r="C9376" t="s">
        <v>14</v>
      </c>
      <c r="D9376">
        <v>39.943584000000001</v>
      </c>
      <c r="E9376">
        <v>-75.166899999999998</v>
      </c>
      <c r="F9376" t="s">
        <v>31379</v>
      </c>
      <c r="G9376">
        <v>186</v>
      </c>
      <c r="H9376">
        <v>4.5</v>
      </c>
      <c r="I9376" t="s">
        <v>31382</v>
      </c>
      <c r="J9376">
        <v>4</v>
      </c>
      <c r="K9376" t="s">
        <v>31383</v>
      </c>
      <c r="L9376" t="s">
        <v>5942</v>
      </c>
    </row>
    <row r="9377" spans="1:17" x14ac:dyDescent="0.3">
      <c r="A9377" t="s">
        <v>31377</v>
      </c>
      <c r="B9377" t="s">
        <v>31378</v>
      </c>
      <c r="C9377" t="s">
        <v>14</v>
      </c>
      <c r="D9377">
        <v>39.943584000000001</v>
      </c>
      <c r="E9377">
        <v>-75.166899999999998</v>
      </c>
      <c r="F9377" t="s">
        <v>31379</v>
      </c>
      <c r="G9377">
        <v>186</v>
      </c>
      <c r="H9377">
        <v>4.5</v>
      </c>
      <c r="I9377" t="s">
        <v>31384</v>
      </c>
      <c r="J9377">
        <v>3</v>
      </c>
      <c r="K9377" t="s">
        <v>31385</v>
      </c>
      <c r="L9377" t="s">
        <v>31386</v>
      </c>
    </row>
    <row r="9378" spans="1:17" x14ac:dyDescent="0.3">
      <c r="A9378" t="s">
        <v>31377</v>
      </c>
      <c r="B9378" t="s">
        <v>31378</v>
      </c>
      <c r="C9378" t="s">
        <v>14</v>
      </c>
      <c r="D9378">
        <v>39.943584000000001</v>
      </c>
      <c r="E9378">
        <v>-75.166899999999998</v>
      </c>
      <c r="F9378" t="s">
        <v>31379</v>
      </c>
      <c r="G9378">
        <v>186</v>
      </c>
      <c r="H9378">
        <v>4.5</v>
      </c>
      <c r="I9378" t="s">
        <v>31387</v>
      </c>
      <c r="J9378">
        <v>5</v>
      </c>
      <c r="L9378" t="s">
        <v>31388</v>
      </c>
    </row>
    <row r="9379" spans="1:17" x14ac:dyDescent="0.3">
      <c r="A9379" t="s">
        <v>31377</v>
      </c>
      <c r="B9379" t="s">
        <v>31378</v>
      </c>
      <c r="C9379" t="s">
        <v>14</v>
      </c>
      <c r="D9379">
        <v>39.943584000000001</v>
      </c>
      <c r="E9379">
        <v>-75.166899999999998</v>
      </c>
      <c r="F9379" t="s">
        <v>31379</v>
      </c>
      <c r="G9379">
        <v>186</v>
      </c>
      <c r="H9379">
        <v>4.5</v>
      </c>
      <c r="I9379" t="s">
        <v>31389</v>
      </c>
      <c r="J9379">
        <v>5</v>
      </c>
      <c r="K9379" t="s">
        <v>31390</v>
      </c>
      <c r="L9379" t="s">
        <v>31391</v>
      </c>
    </row>
    <row r="9380" spans="1:17" x14ac:dyDescent="0.3">
      <c r="A9380" t="s">
        <v>31377</v>
      </c>
      <c r="B9380" t="s">
        <v>31378</v>
      </c>
      <c r="C9380" t="s">
        <v>14</v>
      </c>
      <c r="D9380">
        <v>39.943584000000001</v>
      </c>
      <c r="E9380">
        <v>-75.166899999999998</v>
      </c>
      <c r="F9380" t="s">
        <v>31379</v>
      </c>
      <c r="G9380">
        <v>186</v>
      </c>
      <c r="H9380">
        <v>4.5</v>
      </c>
      <c r="I9380" t="s">
        <v>31392</v>
      </c>
      <c r="J9380">
        <v>4</v>
      </c>
      <c r="K9380" t="s">
        <v>31393</v>
      </c>
      <c r="L9380" t="e">
        <f>-dnERQYQCDVZFMMuh7bBDg</f>
        <v>#NAME?</v>
      </c>
    </row>
    <row r="9381" spans="1:17" x14ac:dyDescent="0.3">
      <c r="A9381" t="s">
        <v>31377</v>
      </c>
      <c r="B9381" t="s">
        <v>31378</v>
      </c>
      <c r="C9381" t="s">
        <v>14</v>
      </c>
      <c r="D9381">
        <v>39.943584000000001</v>
      </c>
      <c r="E9381">
        <v>-75.166899999999998</v>
      </c>
      <c r="F9381" t="s">
        <v>31379</v>
      </c>
      <c r="G9381">
        <v>186</v>
      </c>
      <c r="H9381">
        <v>4.5</v>
      </c>
      <c r="I9381" t="s">
        <v>31394</v>
      </c>
      <c r="J9381">
        <v>4</v>
      </c>
      <c r="K9381" t="s">
        <v>31395</v>
      </c>
      <c r="L9381" t="s">
        <v>31396</v>
      </c>
    </row>
    <row r="9382" spans="1:17" x14ac:dyDescent="0.3">
      <c r="A9382" t="s">
        <v>31377</v>
      </c>
      <c r="B9382" t="s">
        <v>31378</v>
      </c>
      <c r="C9382" t="s">
        <v>14</v>
      </c>
      <c r="D9382">
        <v>39.943584000000001</v>
      </c>
      <c r="E9382">
        <v>-75.166899999999998</v>
      </c>
      <c r="F9382" t="s">
        <v>31379</v>
      </c>
      <c r="G9382">
        <v>186</v>
      </c>
      <c r="H9382">
        <v>4.5</v>
      </c>
      <c r="I9382" t="s">
        <v>31397</v>
      </c>
      <c r="J9382">
        <v>5</v>
      </c>
      <c r="K9382" t="s">
        <v>31398</v>
      </c>
      <c r="L9382" t="s">
        <v>31399</v>
      </c>
    </row>
    <row r="9383" spans="1:17" x14ac:dyDescent="0.3">
      <c r="A9383" t="s">
        <v>31377</v>
      </c>
      <c r="B9383" t="s">
        <v>31378</v>
      </c>
      <c r="C9383" t="s">
        <v>14</v>
      </c>
      <c r="D9383">
        <v>39.943584000000001</v>
      </c>
      <c r="E9383">
        <v>-75.166899999999998</v>
      </c>
      <c r="F9383" t="s">
        <v>31379</v>
      </c>
      <c r="G9383">
        <v>186</v>
      </c>
      <c r="H9383">
        <v>4.5</v>
      </c>
      <c r="I9383" t="s">
        <v>31400</v>
      </c>
      <c r="J9383">
        <v>2</v>
      </c>
      <c r="K9383" t="s">
        <v>31401</v>
      </c>
      <c r="L9383" t="s">
        <v>31402</v>
      </c>
      <c r="M9383" t="s">
        <v>31403</v>
      </c>
      <c r="N9383" t="s">
        <v>31404</v>
      </c>
      <c r="O9383" t="s">
        <v>31405</v>
      </c>
    </row>
    <row r="9384" spans="1:17" x14ac:dyDescent="0.3">
      <c r="A9384" t="s">
        <v>31377</v>
      </c>
      <c r="B9384" t="s">
        <v>31378</v>
      </c>
      <c r="C9384" t="s">
        <v>14</v>
      </c>
      <c r="D9384">
        <v>39.943584000000001</v>
      </c>
      <c r="E9384">
        <v>-75.166899999999998</v>
      </c>
      <c r="F9384" t="s">
        <v>31379</v>
      </c>
      <c r="G9384">
        <v>186</v>
      </c>
      <c r="H9384">
        <v>4.5</v>
      </c>
      <c r="I9384" t="s">
        <v>31406</v>
      </c>
      <c r="J9384">
        <v>5</v>
      </c>
      <c r="K9384" t="s">
        <v>31407</v>
      </c>
      <c r="L9384" t="s">
        <v>31408</v>
      </c>
    </row>
    <row r="9385" spans="1:17" x14ac:dyDescent="0.3">
      <c r="A9385" t="s">
        <v>31373</v>
      </c>
      <c r="B9385" t="s">
        <v>25133</v>
      </c>
      <c r="C9385" t="s">
        <v>14</v>
      </c>
      <c r="D9385">
        <v>39.949992399999999</v>
      </c>
      <c r="E9385">
        <v>-75.173731599999996</v>
      </c>
      <c r="F9385" t="s">
        <v>31374</v>
      </c>
      <c r="G9385">
        <v>186</v>
      </c>
      <c r="H9385">
        <v>3.5</v>
      </c>
      <c r="I9385" t="s">
        <v>31409</v>
      </c>
      <c r="J9385">
        <v>3</v>
      </c>
      <c r="K9385" t="s">
        <v>31410</v>
      </c>
      <c r="L9385" t="s">
        <v>6242</v>
      </c>
    </row>
    <row r="9386" spans="1:17" x14ac:dyDescent="0.3">
      <c r="A9386" t="s">
        <v>31373</v>
      </c>
      <c r="B9386" t="s">
        <v>25133</v>
      </c>
      <c r="C9386" t="s">
        <v>14</v>
      </c>
      <c r="D9386">
        <v>39.949992399999999</v>
      </c>
      <c r="E9386">
        <v>-75.173731599999996</v>
      </c>
      <c r="F9386" t="s">
        <v>31374</v>
      </c>
      <c r="G9386">
        <v>186</v>
      </c>
      <c r="H9386">
        <v>3.5</v>
      </c>
      <c r="I9386" t="s">
        <v>31411</v>
      </c>
      <c r="J9386">
        <v>3</v>
      </c>
      <c r="K9386" t="s">
        <v>31412</v>
      </c>
      <c r="L9386" t="s">
        <v>3481</v>
      </c>
    </row>
    <row r="9387" spans="1:17" x14ac:dyDescent="0.3">
      <c r="A9387" t="s">
        <v>31373</v>
      </c>
      <c r="B9387" t="s">
        <v>25133</v>
      </c>
      <c r="C9387" t="s">
        <v>14</v>
      </c>
      <c r="D9387">
        <v>39.949992399999999</v>
      </c>
      <c r="E9387">
        <v>-75.173731599999996</v>
      </c>
      <c r="F9387" t="s">
        <v>31374</v>
      </c>
      <c r="G9387">
        <v>186</v>
      </c>
      <c r="H9387">
        <v>3.5</v>
      </c>
      <c r="I9387" t="s">
        <v>31413</v>
      </c>
      <c r="J9387">
        <v>2</v>
      </c>
      <c r="K9387" t="s">
        <v>31414</v>
      </c>
      <c r="L9387" t="s">
        <v>21332</v>
      </c>
    </row>
    <row r="9388" spans="1:17" x14ac:dyDescent="0.3">
      <c r="A9388" t="s">
        <v>31373</v>
      </c>
      <c r="B9388" t="s">
        <v>25133</v>
      </c>
      <c r="C9388" t="s">
        <v>14</v>
      </c>
      <c r="D9388">
        <v>39.949992399999999</v>
      </c>
      <c r="E9388">
        <v>-75.173731599999996</v>
      </c>
      <c r="F9388" t="s">
        <v>31374</v>
      </c>
      <c r="G9388">
        <v>186</v>
      </c>
      <c r="H9388">
        <v>3.5</v>
      </c>
      <c r="I9388" t="s">
        <v>31415</v>
      </c>
      <c r="J9388">
        <v>2</v>
      </c>
      <c r="K9388" t="s">
        <v>31416</v>
      </c>
      <c r="L9388" t="s">
        <v>5612</v>
      </c>
    </row>
    <row r="9389" spans="1:17" x14ac:dyDescent="0.3">
      <c r="A9389" t="s">
        <v>31373</v>
      </c>
      <c r="B9389" t="s">
        <v>25133</v>
      </c>
      <c r="C9389" t="s">
        <v>14</v>
      </c>
      <c r="D9389">
        <v>39.949992399999999</v>
      </c>
      <c r="E9389">
        <v>-75.173731599999996</v>
      </c>
      <c r="F9389" t="s">
        <v>31374</v>
      </c>
      <c r="G9389">
        <v>186</v>
      </c>
      <c r="H9389">
        <v>3.5</v>
      </c>
      <c r="I9389" t="s">
        <v>31417</v>
      </c>
      <c r="J9389">
        <v>1</v>
      </c>
      <c r="L9389" t="s">
        <v>31418</v>
      </c>
    </row>
    <row r="9390" spans="1:17" x14ac:dyDescent="0.3">
      <c r="A9390" t="s">
        <v>31373</v>
      </c>
      <c r="B9390" t="s">
        <v>25133</v>
      </c>
      <c r="C9390" t="s">
        <v>14</v>
      </c>
      <c r="D9390">
        <v>39.949992399999999</v>
      </c>
      <c r="E9390">
        <v>-75.173731599999996</v>
      </c>
      <c r="F9390" t="s">
        <v>31374</v>
      </c>
      <c r="G9390">
        <v>186</v>
      </c>
      <c r="H9390">
        <v>3.5</v>
      </c>
      <c r="I9390" t="s">
        <v>31419</v>
      </c>
      <c r="J9390">
        <v>5</v>
      </c>
      <c r="K9390" t="s">
        <v>31420</v>
      </c>
      <c r="L9390" t="s">
        <v>31421</v>
      </c>
    </row>
    <row r="9391" spans="1:17" x14ac:dyDescent="0.3">
      <c r="A9391" t="s">
        <v>31373</v>
      </c>
      <c r="B9391" t="s">
        <v>25133</v>
      </c>
      <c r="C9391" t="s">
        <v>14</v>
      </c>
      <c r="D9391">
        <v>39.949992399999999</v>
      </c>
      <c r="E9391">
        <v>-75.173731599999996</v>
      </c>
      <c r="F9391" t="s">
        <v>31374</v>
      </c>
      <c r="G9391">
        <v>186</v>
      </c>
      <c r="H9391">
        <v>3.5</v>
      </c>
      <c r="I9391" t="s">
        <v>31422</v>
      </c>
      <c r="J9391">
        <v>5</v>
      </c>
      <c r="K9391" t="s">
        <v>31423</v>
      </c>
      <c r="L9391" t="s">
        <v>31424</v>
      </c>
    </row>
    <row r="9392" spans="1:17" x14ac:dyDescent="0.3">
      <c r="A9392" t="s">
        <v>31373</v>
      </c>
      <c r="B9392" t="s">
        <v>25133</v>
      </c>
      <c r="C9392" t="s">
        <v>14</v>
      </c>
      <c r="D9392">
        <v>39.949992399999999</v>
      </c>
      <c r="E9392">
        <v>-75.173731599999996</v>
      </c>
      <c r="F9392" t="s">
        <v>31374</v>
      </c>
      <c r="G9392">
        <v>186</v>
      </c>
      <c r="H9392">
        <v>3.5</v>
      </c>
      <c r="I9392" t="s">
        <v>31425</v>
      </c>
      <c r="J9392">
        <v>5</v>
      </c>
      <c r="K9392" t="s">
        <v>31426</v>
      </c>
      <c r="L9392" t="s">
        <v>31427</v>
      </c>
      <c r="M9392" t="s">
        <v>31428</v>
      </c>
      <c r="N9392" t="s">
        <v>31429</v>
      </c>
      <c r="O9392" t="s">
        <v>31430</v>
      </c>
      <c r="P9392" t="s">
        <v>31431</v>
      </c>
      <c r="Q9392" t="s">
        <v>31432</v>
      </c>
    </row>
    <row r="9393" spans="1:19" x14ac:dyDescent="0.3">
      <c r="A9393" t="s">
        <v>31373</v>
      </c>
      <c r="B9393" t="s">
        <v>25133</v>
      </c>
      <c r="C9393" t="s">
        <v>14</v>
      </c>
      <c r="D9393">
        <v>39.949992399999999</v>
      </c>
      <c r="E9393">
        <v>-75.173731599999996</v>
      </c>
      <c r="F9393" t="s">
        <v>31374</v>
      </c>
      <c r="G9393">
        <v>186</v>
      </c>
      <c r="H9393">
        <v>3.5</v>
      </c>
      <c r="I9393" t="s">
        <v>31433</v>
      </c>
      <c r="J9393">
        <v>4</v>
      </c>
      <c r="K9393" t="s">
        <v>31434</v>
      </c>
      <c r="L9393" t="s">
        <v>31435</v>
      </c>
      <c r="M9393" t="s">
        <v>31436</v>
      </c>
      <c r="N9393" t="s">
        <v>31437</v>
      </c>
      <c r="O9393" t="s">
        <v>31438</v>
      </c>
      <c r="P9393" t="s">
        <v>31439</v>
      </c>
      <c r="Q9393" t="s">
        <v>31440</v>
      </c>
      <c r="R9393" t="s">
        <v>31441</v>
      </c>
    </row>
    <row r="9394" spans="1:19" x14ac:dyDescent="0.3">
      <c r="A9394" t="s">
        <v>31442</v>
      </c>
      <c r="B9394" t="s">
        <v>31443</v>
      </c>
      <c r="C9394" t="s">
        <v>14</v>
      </c>
      <c r="D9394">
        <v>40.0075055545</v>
      </c>
      <c r="E9394">
        <v>-75.212248983999999</v>
      </c>
      <c r="F9394" t="s">
        <v>31444</v>
      </c>
      <c r="G9394">
        <v>186</v>
      </c>
      <c r="H9394">
        <v>2.5</v>
      </c>
      <c r="I9394" t="s">
        <v>31445</v>
      </c>
      <c r="J9394">
        <v>4</v>
      </c>
      <c r="K9394" t="s">
        <v>31446</v>
      </c>
      <c r="L9394" t="s">
        <v>31447</v>
      </c>
    </row>
    <row r="9395" spans="1:19" x14ac:dyDescent="0.3">
      <c r="A9395" t="s">
        <v>31442</v>
      </c>
      <c r="B9395" t="s">
        <v>31443</v>
      </c>
      <c r="C9395" t="s">
        <v>14</v>
      </c>
      <c r="D9395">
        <v>40.0075055545</v>
      </c>
      <c r="E9395">
        <v>-75.212248983999999</v>
      </c>
      <c r="F9395" t="s">
        <v>31444</v>
      </c>
      <c r="G9395">
        <v>186</v>
      </c>
      <c r="H9395">
        <v>2.5</v>
      </c>
      <c r="I9395" t="s">
        <v>31448</v>
      </c>
      <c r="J9395">
        <v>5</v>
      </c>
      <c r="K9395" t="s">
        <v>31449</v>
      </c>
      <c r="L9395" t="s">
        <v>31450</v>
      </c>
      <c r="M9395" t="s">
        <v>31451</v>
      </c>
      <c r="N9395" t="s">
        <v>31452</v>
      </c>
      <c r="O9395" t="s">
        <v>31453</v>
      </c>
      <c r="P9395" t="s">
        <v>31454</v>
      </c>
      <c r="Q9395" t="s">
        <v>31455</v>
      </c>
      <c r="R9395" t="s">
        <v>31456</v>
      </c>
      <c r="S9395" t="s">
        <v>5250</v>
      </c>
    </row>
    <row r="9396" spans="1:19" x14ac:dyDescent="0.3">
      <c r="A9396" t="s">
        <v>31442</v>
      </c>
      <c r="B9396" t="s">
        <v>31443</v>
      </c>
      <c r="C9396" t="s">
        <v>14</v>
      </c>
      <c r="D9396">
        <v>40.0075055545</v>
      </c>
      <c r="E9396">
        <v>-75.212248983999999</v>
      </c>
      <c r="F9396" t="s">
        <v>31444</v>
      </c>
      <c r="G9396">
        <v>186</v>
      </c>
      <c r="H9396">
        <v>2.5</v>
      </c>
      <c r="I9396" t="s">
        <v>31457</v>
      </c>
      <c r="J9396">
        <v>1</v>
      </c>
      <c r="K9396" t="s">
        <v>31458</v>
      </c>
      <c r="L9396" t="s">
        <v>31459</v>
      </c>
    </row>
    <row r="9397" spans="1:19" x14ac:dyDescent="0.3">
      <c r="A9397" t="s">
        <v>31442</v>
      </c>
      <c r="B9397" t="s">
        <v>31443</v>
      </c>
      <c r="C9397" t="s">
        <v>14</v>
      </c>
      <c r="D9397">
        <v>40.0075055545</v>
      </c>
      <c r="E9397">
        <v>-75.212248983999999</v>
      </c>
      <c r="F9397" t="s">
        <v>31444</v>
      </c>
      <c r="G9397">
        <v>186</v>
      </c>
      <c r="H9397">
        <v>2.5</v>
      </c>
      <c r="I9397" t="s">
        <v>31460</v>
      </c>
      <c r="J9397">
        <v>5</v>
      </c>
      <c r="K9397" t="s">
        <v>31461</v>
      </c>
      <c r="L9397" t="s">
        <v>31462</v>
      </c>
    </row>
    <row r="9398" spans="1:19" x14ac:dyDescent="0.3">
      <c r="A9398" t="s">
        <v>31442</v>
      </c>
      <c r="B9398" t="s">
        <v>31443</v>
      </c>
      <c r="C9398" t="s">
        <v>14</v>
      </c>
      <c r="D9398">
        <v>40.0075055545</v>
      </c>
      <c r="E9398">
        <v>-75.212248983999999</v>
      </c>
      <c r="F9398" t="s">
        <v>31444</v>
      </c>
      <c r="G9398">
        <v>186</v>
      </c>
      <c r="H9398">
        <v>2.5</v>
      </c>
      <c r="I9398" t="s">
        <v>31463</v>
      </c>
      <c r="J9398">
        <v>4</v>
      </c>
      <c r="K9398" t="s">
        <v>31464</v>
      </c>
      <c r="L9398" t="s">
        <v>31465</v>
      </c>
    </row>
    <row r="9399" spans="1:19" x14ac:dyDescent="0.3">
      <c r="A9399" t="s">
        <v>31442</v>
      </c>
      <c r="B9399" t="s">
        <v>31443</v>
      </c>
      <c r="C9399" t="s">
        <v>14</v>
      </c>
      <c r="D9399">
        <v>40.0075055545</v>
      </c>
      <c r="E9399">
        <v>-75.212248983999999</v>
      </c>
      <c r="F9399" t="s">
        <v>31444</v>
      </c>
      <c r="G9399">
        <v>186</v>
      </c>
      <c r="H9399">
        <v>2.5</v>
      </c>
      <c r="I9399" t="s">
        <v>31466</v>
      </c>
      <c r="J9399">
        <v>4</v>
      </c>
      <c r="K9399" t="s">
        <v>31467</v>
      </c>
      <c r="L9399" t="s">
        <v>2217</v>
      </c>
    </row>
    <row r="9400" spans="1:19" x14ac:dyDescent="0.3">
      <c r="A9400" t="s">
        <v>31442</v>
      </c>
      <c r="B9400" t="s">
        <v>31443</v>
      </c>
      <c r="C9400" t="s">
        <v>14</v>
      </c>
      <c r="D9400">
        <v>40.0075055545</v>
      </c>
      <c r="E9400">
        <v>-75.212248983999999</v>
      </c>
      <c r="F9400" t="s">
        <v>31444</v>
      </c>
      <c r="G9400">
        <v>186</v>
      </c>
      <c r="H9400">
        <v>2.5</v>
      </c>
      <c r="I9400" t="s">
        <v>31468</v>
      </c>
      <c r="J9400">
        <v>4</v>
      </c>
      <c r="L9400" t="s">
        <v>7215</v>
      </c>
    </row>
    <row r="9401" spans="1:19" x14ac:dyDescent="0.3">
      <c r="A9401" t="s">
        <v>31442</v>
      </c>
      <c r="B9401" t="s">
        <v>31443</v>
      </c>
      <c r="C9401" t="s">
        <v>14</v>
      </c>
      <c r="D9401">
        <v>40.0075055545</v>
      </c>
      <c r="E9401">
        <v>-75.212248983999999</v>
      </c>
      <c r="F9401" t="s">
        <v>31444</v>
      </c>
      <c r="G9401">
        <v>186</v>
      </c>
      <c r="H9401">
        <v>2.5</v>
      </c>
      <c r="I9401" t="s">
        <v>31469</v>
      </c>
      <c r="J9401">
        <v>3</v>
      </c>
      <c r="K9401" t="s">
        <v>31470</v>
      </c>
      <c r="L9401" t="s">
        <v>23018</v>
      </c>
    </row>
    <row r="9402" spans="1:19" x14ac:dyDescent="0.3">
      <c r="A9402" t="s">
        <v>31442</v>
      </c>
      <c r="B9402" t="s">
        <v>31443</v>
      </c>
      <c r="C9402" t="s">
        <v>14</v>
      </c>
      <c r="D9402">
        <v>40.0075055545</v>
      </c>
      <c r="E9402">
        <v>-75.212248983999999</v>
      </c>
      <c r="F9402" t="s">
        <v>31444</v>
      </c>
      <c r="G9402">
        <v>186</v>
      </c>
      <c r="H9402">
        <v>2.5</v>
      </c>
      <c r="I9402" t="s">
        <v>31471</v>
      </c>
      <c r="J9402">
        <v>5</v>
      </c>
      <c r="K9402" t="s">
        <v>31472</v>
      </c>
      <c r="L9402" t="s">
        <v>16824</v>
      </c>
    </row>
    <row r="9403" spans="1:19" x14ac:dyDescent="0.3">
      <c r="A9403" t="s">
        <v>31442</v>
      </c>
      <c r="B9403" t="s">
        <v>31443</v>
      </c>
      <c r="C9403" t="s">
        <v>14</v>
      </c>
      <c r="D9403">
        <v>40.0075055545</v>
      </c>
      <c r="E9403">
        <v>-75.212248983999999</v>
      </c>
      <c r="F9403" t="s">
        <v>31444</v>
      </c>
      <c r="G9403">
        <v>186</v>
      </c>
      <c r="H9403">
        <v>2.5</v>
      </c>
      <c r="I9403" t="s">
        <v>31473</v>
      </c>
      <c r="J9403">
        <v>1</v>
      </c>
      <c r="K9403" t="s">
        <v>31474</v>
      </c>
      <c r="L9403" t="s">
        <v>31475</v>
      </c>
    </row>
    <row r="9404" spans="1:19" x14ac:dyDescent="0.3">
      <c r="A9404" t="s">
        <v>31476</v>
      </c>
      <c r="B9404" t="s">
        <v>31477</v>
      </c>
      <c r="C9404" t="s">
        <v>14</v>
      </c>
      <c r="D9404">
        <v>39.961943699999999</v>
      </c>
      <c r="E9404">
        <v>-75.155643999999995</v>
      </c>
      <c r="F9404" t="s">
        <v>31478</v>
      </c>
      <c r="G9404">
        <v>186</v>
      </c>
      <c r="H9404">
        <v>4</v>
      </c>
      <c r="I9404" t="s">
        <v>31479</v>
      </c>
      <c r="J9404">
        <v>4</v>
      </c>
      <c r="K9404" t="s">
        <v>31480</v>
      </c>
      <c r="L9404" t="s">
        <v>31481</v>
      </c>
    </row>
    <row r="9405" spans="1:19" x14ac:dyDescent="0.3">
      <c r="A9405" t="s">
        <v>31476</v>
      </c>
      <c r="B9405" t="s">
        <v>31477</v>
      </c>
      <c r="C9405" t="s">
        <v>14</v>
      </c>
      <c r="D9405">
        <v>39.961943699999999</v>
      </c>
      <c r="E9405">
        <v>-75.155643999999995</v>
      </c>
      <c r="F9405" t="s">
        <v>31478</v>
      </c>
      <c r="G9405">
        <v>186</v>
      </c>
      <c r="H9405">
        <v>4</v>
      </c>
      <c r="I9405" t="s">
        <v>31482</v>
      </c>
      <c r="J9405">
        <v>3</v>
      </c>
      <c r="K9405" t="s">
        <v>31483</v>
      </c>
      <c r="L9405" t="s">
        <v>31484</v>
      </c>
    </row>
    <row r="9406" spans="1:19" x14ac:dyDescent="0.3">
      <c r="A9406" t="s">
        <v>31476</v>
      </c>
      <c r="B9406" t="s">
        <v>31477</v>
      </c>
      <c r="C9406" t="s">
        <v>14</v>
      </c>
      <c r="D9406">
        <v>39.961943699999999</v>
      </c>
      <c r="E9406">
        <v>-75.155643999999995</v>
      </c>
      <c r="F9406" t="s">
        <v>31478</v>
      </c>
      <c r="G9406">
        <v>186</v>
      </c>
      <c r="H9406">
        <v>4</v>
      </c>
      <c r="I9406" t="s">
        <v>31485</v>
      </c>
      <c r="J9406">
        <v>1</v>
      </c>
      <c r="K9406" t="s">
        <v>31486</v>
      </c>
      <c r="L9406" t="s">
        <v>31487</v>
      </c>
    </row>
    <row r="9407" spans="1:19" x14ac:dyDescent="0.3">
      <c r="A9407" t="s">
        <v>31476</v>
      </c>
      <c r="B9407" t="s">
        <v>31477</v>
      </c>
      <c r="C9407" t="s">
        <v>14</v>
      </c>
      <c r="D9407">
        <v>39.961943699999999</v>
      </c>
      <c r="E9407">
        <v>-75.155643999999995</v>
      </c>
      <c r="F9407" t="s">
        <v>31478</v>
      </c>
      <c r="G9407">
        <v>186</v>
      </c>
      <c r="H9407">
        <v>4</v>
      </c>
      <c r="I9407" t="s">
        <v>31488</v>
      </c>
      <c r="J9407">
        <v>5</v>
      </c>
      <c r="K9407" t="s">
        <v>31489</v>
      </c>
      <c r="L9407" t="s">
        <v>31490</v>
      </c>
    </row>
    <row r="9408" spans="1:19" x14ac:dyDescent="0.3">
      <c r="A9408" t="s">
        <v>31476</v>
      </c>
      <c r="B9408" t="s">
        <v>31477</v>
      </c>
      <c r="C9408" t="s">
        <v>14</v>
      </c>
      <c r="D9408">
        <v>39.961943699999999</v>
      </c>
      <c r="E9408">
        <v>-75.155643999999995</v>
      </c>
      <c r="F9408" t="s">
        <v>31478</v>
      </c>
      <c r="G9408">
        <v>186</v>
      </c>
      <c r="H9408">
        <v>4</v>
      </c>
      <c r="I9408" t="s">
        <v>31491</v>
      </c>
      <c r="J9408">
        <v>4</v>
      </c>
      <c r="K9408" t="s">
        <v>31492</v>
      </c>
      <c r="L9408" t="s">
        <v>31493</v>
      </c>
    </row>
    <row r="9409" spans="1:12" x14ac:dyDescent="0.3">
      <c r="A9409" t="s">
        <v>31476</v>
      </c>
      <c r="B9409" t="s">
        <v>31477</v>
      </c>
      <c r="C9409" t="s">
        <v>14</v>
      </c>
      <c r="D9409">
        <v>39.961943699999999</v>
      </c>
      <c r="E9409">
        <v>-75.155643999999995</v>
      </c>
      <c r="F9409" t="s">
        <v>31478</v>
      </c>
      <c r="G9409">
        <v>186</v>
      </c>
      <c r="H9409">
        <v>4</v>
      </c>
      <c r="I9409" t="s">
        <v>31494</v>
      </c>
      <c r="J9409">
        <v>5</v>
      </c>
      <c r="K9409" t="s">
        <v>31495</v>
      </c>
      <c r="L9409" t="s">
        <v>31496</v>
      </c>
    </row>
    <row r="9410" spans="1:12" x14ac:dyDescent="0.3">
      <c r="A9410" t="s">
        <v>31476</v>
      </c>
      <c r="B9410" t="s">
        <v>31477</v>
      </c>
      <c r="C9410" t="s">
        <v>14</v>
      </c>
      <c r="D9410">
        <v>39.961943699999999</v>
      </c>
      <c r="E9410">
        <v>-75.155643999999995</v>
      </c>
      <c r="F9410" t="s">
        <v>31478</v>
      </c>
      <c r="G9410">
        <v>186</v>
      </c>
      <c r="H9410">
        <v>4</v>
      </c>
      <c r="I9410" t="s">
        <v>31497</v>
      </c>
      <c r="J9410">
        <v>4</v>
      </c>
      <c r="K9410" t="s">
        <v>31498</v>
      </c>
      <c r="L9410" t="s">
        <v>31499</v>
      </c>
    </row>
    <row r="9411" spans="1:12" x14ac:dyDescent="0.3">
      <c r="A9411" t="s">
        <v>31476</v>
      </c>
      <c r="B9411" t="s">
        <v>31477</v>
      </c>
      <c r="C9411" t="s">
        <v>14</v>
      </c>
      <c r="D9411">
        <v>39.961943699999999</v>
      </c>
      <c r="E9411">
        <v>-75.155643999999995</v>
      </c>
      <c r="F9411" t="s">
        <v>31478</v>
      </c>
      <c r="G9411">
        <v>186</v>
      </c>
      <c r="H9411">
        <v>4</v>
      </c>
      <c r="I9411" t="s">
        <v>31500</v>
      </c>
      <c r="J9411">
        <v>4</v>
      </c>
      <c r="K9411" t="s">
        <v>31501</v>
      </c>
      <c r="L9411" t="s">
        <v>31502</v>
      </c>
    </row>
    <row r="9412" spans="1:12" x14ac:dyDescent="0.3">
      <c r="A9412" t="s">
        <v>31476</v>
      </c>
      <c r="B9412" t="s">
        <v>31477</v>
      </c>
      <c r="C9412" t="s">
        <v>14</v>
      </c>
      <c r="D9412">
        <v>39.961943699999999</v>
      </c>
      <c r="E9412">
        <v>-75.155643999999995</v>
      </c>
      <c r="F9412" t="s">
        <v>31478</v>
      </c>
      <c r="G9412">
        <v>186</v>
      </c>
      <c r="H9412">
        <v>4</v>
      </c>
      <c r="I9412" t="s">
        <v>31503</v>
      </c>
      <c r="J9412">
        <v>5</v>
      </c>
      <c r="K9412" t="s">
        <v>31504</v>
      </c>
      <c r="L9412" t="s">
        <v>31505</v>
      </c>
    </row>
    <row r="9413" spans="1:12" x14ac:dyDescent="0.3">
      <c r="A9413" t="s">
        <v>31476</v>
      </c>
      <c r="B9413" t="s">
        <v>31477</v>
      </c>
      <c r="C9413" t="s">
        <v>14</v>
      </c>
      <c r="D9413">
        <v>39.961943699999999</v>
      </c>
      <c r="E9413">
        <v>-75.155643999999995</v>
      </c>
      <c r="F9413" t="s">
        <v>31478</v>
      </c>
      <c r="G9413">
        <v>186</v>
      </c>
      <c r="H9413">
        <v>4</v>
      </c>
      <c r="I9413" t="s">
        <v>31506</v>
      </c>
      <c r="J9413">
        <v>4</v>
      </c>
      <c r="K9413" t="s">
        <v>31507</v>
      </c>
      <c r="L9413" t="s">
        <v>31508</v>
      </c>
    </row>
    <row r="9414" spans="1:12" x14ac:dyDescent="0.3">
      <c r="A9414" t="s">
        <v>31509</v>
      </c>
      <c r="B9414" t="s">
        <v>31510</v>
      </c>
      <c r="C9414" t="s">
        <v>14</v>
      </c>
      <c r="D9414">
        <v>39.948073399999998</v>
      </c>
      <c r="E9414">
        <v>-75.142840399999997</v>
      </c>
      <c r="F9414" t="s">
        <v>31511</v>
      </c>
      <c r="G9414">
        <v>185</v>
      </c>
      <c r="H9414">
        <v>3.5</v>
      </c>
      <c r="I9414" t="s">
        <v>31512</v>
      </c>
      <c r="J9414">
        <v>3</v>
      </c>
      <c r="K9414" t="s">
        <v>31513</v>
      </c>
      <c r="L9414" t="s">
        <v>9801</v>
      </c>
    </row>
    <row r="9415" spans="1:12" x14ac:dyDescent="0.3">
      <c r="A9415" t="s">
        <v>31509</v>
      </c>
      <c r="B9415" t="s">
        <v>31510</v>
      </c>
      <c r="C9415" t="s">
        <v>14</v>
      </c>
      <c r="D9415">
        <v>39.948073399999998</v>
      </c>
      <c r="E9415">
        <v>-75.142840399999997</v>
      </c>
      <c r="F9415" t="s">
        <v>31511</v>
      </c>
      <c r="G9415">
        <v>185</v>
      </c>
      <c r="H9415">
        <v>3.5</v>
      </c>
      <c r="I9415" t="s">
        <v>31514</v>
      </c>
      <c r="J9415">
        <v>1</v>
      </c>
      <c r="K9415" t="s">
        <v>31515</v>
      </c>
      <c r="L9415" t="s">
        <v>31516</v>
      </c>
    </row>
    <row r="9416" spans="1:12" x14ac:dyDescent="0.3">
      <c r="A9416" t="s">
        <v>31509</v>
      </c>
      <c r="B9416" t="s">
        <v>31510</v>
      </c>
      <c r="C9416" t="s">
        <v>14</v>
      </c>
      <c r="D9416">
        <v>39.948073399999998</v>
      </c>
      <c r="E9416">
        <v>-75.142840399999997</v>
      </c>
      <c r="F9416" t="s">
        <v>31511</v>
      </c>
      <c r="G9416">
        <v>185</v>
      </c>
      <c r="H9416">
        <v>3.5</v>
      </c>
      <c r="I9416" t="s">
        <v>31517</v>
      </c>
      <c r="J9416">
        <v>5</v>
      </c>
      <c r="K9416" t="s">
        <v>31518</v>
      </c>
      <c r="L9416" t="s">
        <v>31519</v>
      </c>
    </row>
    <row r="9417" spans="1:12" x14ac:dyDescent="0.3">
      <c r="A9417" t="s">
        <v>31509</v>
      </c>
      <c r="B9417" t="s">
        <v>31510</v>
      </c>
      <c r="C9417" t="s">
        <v>14</v>
      </c>
      <c r="D9417">
        <v>39.948073399999998</v>
      </c>
      <c r="E9417">
        <v>-75.142840399999997</v>
      </c>
      <c r="F9417" t="s">
        <v>31511</v>
      </c>
      <c r="G9417">
        <v>185</v>
      </c>
      <c r="H9417">
        <v>3.5</v>
      </c>
      <c r="I9417" t="s">
        <v>31520</v>
      </c>
      <c r="J9417">
        <v>5</v>
      </c>
      <c r="K9417" t="s">
        <v>31521</v>
      </c>
      <c r="L9417" t="s">
        <v>31522</v>
      </c>
    </row>
    <row r="9418" spans="1:12" x14ac:dyDescent="0.3">
      <c r="A9418" t="s">
        <v>31509</v>
      </c>
      <c r="B9418" t="s">
        <v>31510</v>
      </c>
      <c r="C9418" t="s">
        <v>14</v>
      </c>
      <c r="D9418">
        <v>39.948073399999998</v>
      </c>
      <c r="E9418">
        <v>-75.142840399999997</v>
      </c>
      <c r="F9418" t="s">
        <v>31511</v>
      </c>
      <c r="G9418">
        <v>185</v>
      </c>
      <c r="H9418">
        <v>3.5</v>
      </c>
      <c r="I9418" t="s">
        <v>31523</v>
      </c>
      <c r="J9418">
        <v>5</v>
      </c>
      <c r="K9418" t="s">
        <v>31524</v>
      </c>
      <c r="L9418" t="s">
        <v>10966</v>
      </c>
    </row>
    <row r="9419" spans="1:12" x14ac:dyDescent="0.3">
      <c r="A9419" t="s">
        <v>31509</v>
      </c>
      <c r="B9419" t="s">
        <v>31510</v>
      </c>
      <c r="C9419" t="s">
        <v>14</v>
      </c>
      <c r="D9419">
        <v>39.948073399999998</v>
      </c>
      <c r="E9419">
        <v>-75.142840399999997</v>
      </c>
      <c r="F9419" t="s">
        <v>31511</v>
      </c>
      <c r="G9419">
        <v>185</v>
      </c>
      <c r="H9419">
        <v>3.5</v>
      </c>
      <c r="I9419" t="s">
        <v>31525</v>
      </c>
      <c r="J9419">
        <v>5</v>
      </c>
      <c r="K9419" t="s">
        <v>31526</v>
      </c>
      <c r="L9419" t="s">
        <v>6333</v>
      </c>
    </row>
    <row r="9420" spans="1:12" x14ac:dyDescent="0.3">
      <c r="A9420" t="s">
        <v>31509</v>
      </c>
      <c r="B9420" t="s">
        <v>31510</v>
      </c>
      <c r="C9420" t="s">
        <v>14</v>
      </c>
      <c r="D9420">
        <v>39.948073399999998</v>
      </c>
      <c r="E9420">
        <v>-75.142840399999997</v>
      </c>
      <c r="F9420" t="s">
        <v>31511</v>
      </c>
      <c r="G9420">
        <v>185</v>
      </c>
      <c r="H9420">
        <v>3.5</v>
      </c>
      <c r="I9420" t="s">
        <v>31527</v>
      </c>
      <c r="J9420">
        <v>5</v>
      </c>
      <c r="K9420" t="s">
        <v>31528</v>
      </c>
      <c r="L9420" t="s">
        <v>31529</v>
      </c>
    </row>
    <row r="9421" spans="1:12" x14ac:dyDescent="0.3">
      <c r="A9421" t="s">
        <v>31509</v>
      </c>
      <c r="B9421" t="s">
        <v>31510</v>
      </c>
      <c r="C9421" t="s">
        <v>14</v>
      </c>
      <c r="D9421">
        <v>39.948073399999998</v>
      </c>
      <c r="E9421">
        <v>-75.142840399999997</v>
      </c>
      <c r="F9421" t="s">
        <v>31511</v>
      </c>
      <c r="G9421">
        <v>185</v>
      </c>
      <c r="H9421">
        <v>3.5</v>
      </c>
      <c r="I9421" t="s">
        <v>31530</v>
      </c>
      <c r="J9421">
        <v>5</v>
      </c>
      <c r="K9421" t="s">
        <v>31531</v>
      </c>
      <c r="L9421" t="s">
        <v>31532</v>
      </c>
    </row>
    <row r="9422" spans="1:12" x14ac:dyDescent="0.3">
      <c r="A9422" t="s">
        <v>31509</v>
      </c>
      <c r="B9422" t="s">
        <v>31510</v>
      </c>
      <c r="C9422" t="s">
        <v>14</v>
      </c>
      <c r="D9422">
        <v>39.948073399999998</v>
      </c>
      <c r="E9422">
        <v>-75.142840399999997</v>
      </c>
      <c r="F9422" t="s">
        <v>31511</v>
      </c>
      <c r="G9422">
        <v>185</v>
      </c>
      <c r="H9422">
        <v>3.5</v>
      </c>
      <c r="I9422" t="s">
        <v>31533</v>
      </c>
      <c r="J9422">
        <v>2</v>
      </c>
      <c r="K9422" t="s">
        <v>31534</v>
      </c>
      <c r="L9422" t="s">
        <v>27866</v>
      </c>
    </row>
    <row r="9423" spans="1:12" x14ac:dyDescent="0.3">
      <c r="A9423" t="s">
        <v>31509</v>
      </c>
      <c r="B9423" t="s">
        <v>31510</v>
      </c>
      <c r="C9423" t="s">
        <v>14</v>
      </c>
      <c r="D9423">
        <v>39.948073399999998</v>
      </c>
      <c r="E9423">
        <v>-75.142840399999997</v>
      </c>
      <c r="F9423" t="s">
        <v>31511</v>
      </c>
      <c r="G9423">
        <v>185</v>
      </c>
      <c r="H9423">
        <v>3.5</v>
      </c>
      <c r="I9423" t="s">
        <v>31535</v>
      </c>
      <c r="J9423">
        <v>2</v>
      </c>
      <c r="K9423" t="s">
        <v>31536</v>
      </c>
      <c r="L9423" t="s">
        <v>31537</v>
      </c>
    </row>
    <row r="9424" spans="1:12" x14ac:dyDescent="0.3">
      <c r="A9424" t="s">
        <v>31538</v>
      </c>
      <c r="B9424" t="s">
        <v>31539</v>
      </c>
      <c r="C9424" t="s">
        <v>14</v>
      </c>
      <c r="D9424">
        <v>39.951888599999997</v>
      </c>
      <c r="E9424">
        <v>-75.171803400000002</v>
      </c>
      <c r="F9424" t="s">
        <v>31540</v>
      </c>
      <c r="G9424">
        <v>185</v>
      </c>
      <c r="H9424">
        <v>3.5</v>
      </c>
      <c r="I9424" t="s">
        <v>31541</v>
      </c>
      <c r="J9424">
        <v>5</v>
      </c>
      <c r="L9424" t="s">
        <v>31542</v>
      </c>
    </row>
    <row r="9425" spans="1:13" x14ac:dyDescent="0.3">
      <c r="A9425" t="s">
        <v>31538</v>
      </c>
      <c r="B9425" t="s">
        <v>31539</v>
      </c>
      <c r="C9425" t="s">
        <v>14</v>
      </c>
      <c r="D9425">
        <v>39.951888599999997</v>
      </c>
      <c r="E9425">
        <v>-75.171803400000002</v>
      </c>
      <c r="F9425" t="s">
        <v>31540</v>
      </c>
      <c r="G9425">
        <v>185</v>
      </c>
      <c r="H9425">
        <v>3.5</v>
      </c>
      <c r="I9425" t="s">
        <v>31543</v>
      </c>
      <c r="J9425">
        <v>2</v>
      </c>
      <c r="K9425" t="s">
        <v>31544</v>
      </c>
      <c r="L9425" t="s">
        <v>4075</v>
      </c>
    </row>
    <row r="9426" spans="1:13" x14ac:dyDescent="0.3">
      <c r="A9426" t="s">
        <v>31538</v>
      </c>
      <c r="B9426" t="s">
        <v>31539</v>
      </c>
      <c r="C9426" t="s">
        <v>14</v>
      </c>
      <c r="D9426">
        <v>39.951888599999997</v>
      </c>
      <c r="E9426">
        <v>-75.171803400000002</v>
      </c>
      <c r="F9426" t="s">
        <v>31540</v>
      </c>
      <c r="G9426">
        <v>185</v>
      </c>
      <c r="H9426">
        <v>3.5</v>
      </c>
      <c r="I9426" t="s">
        <v>31545</v>
      </c>
      <c r="J9426">
        <v>4</v>
      </c>
      <c r="K9426" t="s">
        <v>31546</v>
      </c>
      <c r="L9426" t="s">
        <v>31547</v>
      </c>
    </row>
    <row r="9427" spans="1:13" x14ac:dyDescent="0.3">
      <c r="A9427" t="s">
        <v>31538</v>
      </c>
      <c r="B9427" t="s">
        <v>31539</v>
      </c>
      <c r="C9427" t="s">
        <v>14</v>
      </c>
      <c r="D9427">
        <v>39.951888599999997</v>
      </c>
      <c r="E9427">
        <v>-75.171803400000002</v>
      </c>
      <c r="F9427" t="s">
        <v>31540</v>
      </c>
      <c r="G9427">
        <v>185</v>
      </c>
      <c r="H9427">
        <v>3.5</v>
      </c>
      <c r="I9427" t="s">
        <v>31548</v>
      </c>
      <c r="J9427">
        <v>3</v>
      </c>
      <c r="K9427" t="s">
        <v>31549</v>
      </c>
      <c r="L9427" t="s">
        <v>11760</v>
      </c>
    </row>
    <row r="9428" spans="1:13" x14ac:dyDescent="0.3">
      <c r="A9428" t="s">
        <v>31538</v>
      </c>
      <c r="B9428" t="s">
        <v>31539</v>
      </c>
      <c r="C9428" t="s">
        <v>14</v>
      </c>
      <c r="D9428">
        <v>39.951888599999997</v>
      </c>
      <c r="E9428">
        <v>-75.171803400000002</v>
      </c>
      <c r="F9428" t="s">
        <v>31540</v>
      </c>
      <c r="G9428">
        <v>185</v>
      </c>
      <c r="H9428">
        <v>3.5</v>
      </c>
      <c r="I9428" t="s">
        <v>31550</v>
      </c>
      <c r="J9428">
        <v>2</v>
      </c>
      <c r="K9428" t="s">
        <v>31551</v>
      </c>
      <c r="L9428" t="s">
        <v>5857</v>
      </c>
    </row>
    <row r="9429" spans="1:13" x14ac:dyDescent="0.3">
      <c r="A9429" t="s">
        <v>31538</v>
      </c>
      <c r="B9429" t="s">
        <v>31539</v>
      </c>
      <c r="C9429" t="s">
        <v>14</v>
      </c>
      <c r="D9429">
        <v>39.951888599999997</v>
      </c>
      <c r="E9429">
        <v>-75.171803400000002</v>
      </c>
      <c r="F9429" t="s">
        <v>31540</v>
      </c>
      <c r="G9429">
        <v>185</v>
      </c>
      <c r="H9429">
        <v>3.5</v>
      </c>
      <c r="I9429" t="s">
        <v>31552</v>
      </c>
      <c r="J9429">
        <v>4</v>
      </c>
      <c r="K9429" t="s">
        <v>31553</v>
      </c>
      <c r="L9429" t="s">
        <v>31554</v>
      </c>
      <c r="M9429" t="s">
        <v>10412</v>
      </c>
    </row>
    <row r="9430" spans="1:13" x14ac:dyDescent="0.3">
      <c r="A9430" t="s">
        <v>31538</v>
      </c>
      <c r="B9430" t="s">
        <v>31539</v>
      </c>
      <c r="C9430" t="s">
        <v>14</v>
      </c>
      <c r="D9430">
        <v>39.951888599999997</v>
      </c>
      <c r="E9430">
        <v>-75.171803400000002</v>
      </c>
      <c r="F9430" t="s">
        <v>31540</v>
      </c>
      <c r="G9430">
        <v>185</v>
      </c>
      <c r="H9430">
        <v>3.5</v>
      </c>
      <c r="I9430" t="s">
        <v>31555</v>
      </c>
      <c r="J9430">
        <v>2</v>
      </c>
      <c r="K9430" t="s">
        <v>31556</v>
      </c>
      <c r="L9430" t="s">
        <v>13128</v>
      </c>
    </row>
    <row r="9431" spans="1:13" x14ac:dyDescent="0.3">
      <c r="A9431" t="s">
        <v>31538</v>
      </c>
      <c r="B9431" t="s">
        <v>31539</v>
      </c>
      <c r="C9431" t="s">
        <v>14</v>
      </c>
      <c r="D9431">
        <v>39.951888599999997</v>
      </c>
      <c r="E9431">
        <v>-75.171803400000002</v>
      </c>
      <c r="F9431" t="s">
        <v>31540</v>
      </c>
      <c r="G9431">
        <v>185</v>
      </c>
      <c r="H9431">
        <v>3.5</v>
      </c>
      <c r="I9431" t="s">
        <v>31557</v>
      </c>
      <c r="J9431">
        <v>5</v>
      </c>
      <c r="K9431" t="s">
        <v>31558</v>
      </c>
      <c r="L9431" t="s">
        <v>31559</v>
      </c>
    </row>
    <row r="9432" spans="1:13" x14ac:dyDescent="0.3">
      <c r="A9432" t="s">
        <v>31538</v>
      </c>
      <c r="B9432" t="s">
        <v>31539</v>
      </c>
      <c r="C9432" t="s">
        <v>14</v>
      </c>
      <c r="D9432">
        <v>39.951888599999997</v>
      </c>
      <c r="E9432">
        <v>-75.171803400000002</v>
      </c>
      <c r="F9432" t="s">
        <v>31540</v>
      </c>
      <c r="G9432">
        <v>185</v>
      </c>
      <c r="H9432">
        <v>3.5</v>
      </c>
      <c r="I9432" t="s">
        <v>31560</v>
      </c>
      <c r="J9432">
        <v>5</v>
      </c>
      <c r="K9432" t="s">
        <v>31561</v>
      </c>
      <c r="L9432" t="s">
        <v>31562</v>
      </c>
    </row>
    <row r="9433" spans="1:13" x14ac:dyDescent="0.3">
      <c r="A9433" t="s">
        <v>31538</v>
      </c>
      <c r="B9433" t="s">
        <v>31539</v>
      </c>
      <c r="C9433" t="s">
        <v>14</v>
      </c>
      <c r="D9433">
        <v>39.951888599999997</v>
      </c>
      <c r="E9433">
        <v>-75.171803400000002</v>
      </c>
      <c r="F9433" t="s">
        <v>31540</v>
      </c>
      <c r="G9433">
        <v>185</v>
      </c>
      <c r="H9433">
        <v>3.5</v>
      </c>
      <c r="I9433" t="s">
        <v>31563</v>
      </c>
      <c r="J9433">
        <v>5</v>
      </c>
      <c r="L9433" t="s">
        <v>31564</v>
      </c>
    </row>
    <row r="9434" spans="1:13" x14ac:dyDescent="0.3">
      <c r="A9434" t="s">
        <v>31565</v>
      </c>
      <c r="B9434" t="s">
        <v>31566</v>
      </c>
      <c r="C9434" t="s">
        <v>14</v>
      </c>
      <c r="D9434">
        <v>40.091738109399998</v>
      </c>
      <c r="E9434">
        <v>-74.960984804500001</v>
      </c>
      <c r="F9434" t="s">
        <v>8693</v>
      </c>
      <c r="G9434">
        <v>185</v>
      </c>
      <c r="H9434">
        <v>2</v>
      </c>
      <c r="I9434" t="s">
        <v>31567</v>
      </c>
      <c r="J9434">
        <v>4</v>
      </c>
      <c r="K9434" t="s">
        <v>31568</v>
      </c>
      <c r="L9434" t="s">
        <v>8714</v>
      </c>
    </row>
    <row r="9435" spans="1:13" x14ac:dyDescent="0.3">
      <c r="A9435" t="s">
        <v>31565</v>
      </c>
      <c r="B9435" t="s">
        <v>31566</v>
      </c>
      <c r="C9435" t="s">
        <v>14</v>
      </c>
      <c r="D9435">
        <v>40.091738109399998</v>
      </c>
      <c r="E9435">
        <v>-74.960984804500001</v>
      </c>
      <c r="F9435" t="s">
        <v>8693</v>
      </c>
      <c r="G9435">
        <v>185</v>
      </c>
      <c r="H9435">
        <v>2</v>
      </c>
      <c r="I9435" t="s">
        <v>31569</v>
      </c>
      <c r="J9435">
        <v>1</v>
      </c>
      <c r="L9435" t="s">
        <v>31570</v>
      </c>
    </row>
    <row r="9436" spans="1:13" x14ac:dyDescent="0.3">
      <c r="A9436" t="s">
        <v>31565</v>
      </c>
      <c r="B9436" t="s">
        <v>31566</v>
      </c>
      <c r="C9436" t="s">
        <v>14</v>
      </c>
      <c r="D9436">
        <v>40.091738109399998</v>
      </c>
      <c r="E9436">
        <v>-74.960984804500001</v>
      </c>
      <c r="F9436" t="s">
        <v>8693</v>
      </c>
      <c r="G9436">
        <v>185</v>
      </c>
      <c r="H9436">
        <v>2</v>
      </c>
      <c r="I9436" t="s">
        <v>31571</v>
      </c>
      <c r="J9436">
        <v>1</v>
      </c>
      <c r="K9436" t="s">
        <v>31572</v>
      </c>
      <c r="L9436" t="s">
        <v>31573</v>
      </c>
    </row>
    <row r="9437" spans="1:13" x14ac:dyDescent="0.3">
      <c r="A9437" t="s">
        <v>31565</v>
      </c>
      <c r="B9437" t="s">
        <v>31566</v>
      </c>
      <c r="C9437" t="s">
        <v>14</v>
      </c>
      <c r="D9437">
        <v>40.091738109399998</v>
      </c>
      <c r="E9437">
        <v>-74.960984804500001</v>
      </c>
      <c r="F9437" t="s">
        <v>8693</v>
      </c>
      <c r="G9437">
        <v>185</v>
      </c>
      <c r="H9437">
        <v>2</v>
      </c>
      <c r="I9437" t="s">
        <v>31574</v>
      </c>
      <c r="J9437">
        <v>2</v>
      </c>
      <c r="L9437" t="s">
        <v>31575</v>
      </c>
    </row>
    <row r="9438" spans="1:13" x14ac:dyDescent="0.3">
      <c r="A9438" t="s">
        <v>31565</v>
      </c>
      <c r="B9438" t="s">
        <v>31566</v>
      </c>
      <c r="C9438" t="s">
        <v>14</v>
      </c>
      <c r="D9438">
        <v>40.091738109399998</v>
      </c>
      <c r="E9438">
        <v>-74.960984804500001</v>
      </c>
      <c r="F9438" t="s">
        <v>8693</v>
      </c>
      <c r="G9438">
        <v>185</v>
      </c>
      <c r="H9438">
        <v>2</v>
      </c>
      <c r="I9438" t="s">
        <v>31576</v>
      </c>
      <c r="J9438">
        <v>4</v>
      </c>
      <c r="L9438" t="s">
        <v>31577</v>
      </c>
    </row>
    <row r="9439" spans="1:13" x14ac:dyDescent="0.3">
      <c r="A9439" t="s">
        <v>31565</v>
      </c>
      <c r="B9439" t="s">
        <v>31566</v>
      </c>
      <c r="C9439" t="s">
        <v>14</v>
      </c>
      <c r="D9439">
        <v>40.091738109399998</v>
      </c>
      <c r="E9439">
        <v>-74.960984804500001</v>
      </c>
      <c r="F9439" t="s">
        <v>8693</v>
      </c>
      <c r="G9439">
        <v>185</v>
      </c>
      <c r="H9439">
        <v>2</v>
      </c>
      <c r="I9439" t="s">
        <v>31578</v>
      </c>
      <c r="J9439">
        <v>1</v>
      </c>
      <c r="L9439" t="s">
        <v>31579</v>
      </c>
    </row>
    <row r="9440" spans="1:13" x14ac:dyDescent="0.3">
      <c r="A9440" t="s">
        <v>31565</v>
      </c>
      <c r="B9440" t="s">
        <v>31566</v>
      </c>
      <c r="C9440" t="s">
        <v>14</v>
      </c>
      <c r="D9440">
        <v>40.091738109399998</v>
      </c>
      <c r="E9440">
        <v>-74.960984804500001</v>
      </c>
      <c r="F9440" t="s">
        <v>8693</v>
      </c>
      <c r="G9440">
        <v>185</v>
      </c>
      <c r="H9440">
        <v>2</v>
      </c>
      <c r="I9440" t="s">
        <v>31580</v>
      </c>
      <c r="J9440">
        <v>5</v>
      </c>
      <c r="L9440" t="s">
        <v>31581</v>
      </c>
    </row>
    <row r="9441" spans="1:12" x14ac:dyDescent="0.3">
      <c r="A9441" t="s">
        <v>31565</v>
      </c>
      <c r="B9441" t="s">
        <v>31566</v>
      </c>
      <c r="C9441" t="s">
        <v>14</v>
      </c>
      <c r="D9441">
        <v>40.091738109399998</v>
      </c>
      <c r="E9441">
        <v>-74.960984804500001</v>
      </c>
      <c r="F9441" t="s">
        <v>8693</v>
      </c>
      <c r="G9441">
        <v>185</v>
      </c>
      <c r="H9441">
        <v>2</v>
      </c>
      <c r="I9441" t="s">
        <v>31582</v>
      </c>
      <c r="J9441">
        <v>3</v>
      </c>
      <c r="K9441" t="s">
        <v>31583</v>
      </c>
      <c r="L9441" t="s">
        <v>31584</v>
      </c>
    </row>
    <row r="9442" spans="1:12" x14ac:dyDescent="0.3">
      <c r="A9442" t="s">
        <v>31565</v>
      </c>
      <c r="B9442" t="s">
        <v>31566</v>
      </c>
      <c r="C9442" t="s">
        <v>14</v>
      </c>
      <c r="D9442">
        <v>40.091738109399998</v>
      </c>
      <c r="E9442">
        <v>-74.960984804500001</v>
      </c>
      <c r="F9442" t="s">
        <v>8693</v>
      </c>
      <c r="G9442">
        <v>185</v>
      </c>
      <c r="H9442">
        <v>2</v>
      </c>
      <c r="I9442" t="s">
        <v>31585</v>
      </c>
      <c r="J9442">
        <v>1</v>
      </c>
      <c r="K9442" t="s">
        <v>31586</v>
      </c>
      <c r="L9442" t="s">
        <v>31587</v>
      </c>
    </row>
    <row r="9443" spans="1:12" x14ac:dyDescent="0.3">
      <c r="A9443" t="s">
        <v>31565</v>
      </c>
      <c r="B9443" t="s">
        <v>31566</v>
      </c>
      <c r="C9443" t="s">
        <v>14</v>
      </c>
      <c r="D9443">
        <v>40.091738109399998</v>
      </c>
      <c r="E9443">
        <v>-74.960984804500001</v>
      </c>
      <c r="F9443" t="s">
        <v>8693</v>
      </c>
      <c r="G9443">
        <v>185</v>
      </c>
      <c r="H9443">
        <v>2</v>
      </c>
      <c r="I9443" t="s">
        <v>31588</v>
      </c>
      <c r="J9443">
        <v>1</v>
      </c>
      <c r="K9443" t="s">
        <v>31589</v>
      </c>
      <c r="L9443" t="s">
        <v>31590</v>
      </c>
    </row>
    <row r="9444" spans="1:12" x14ac:dyDescent="0.3">
      <c r="A9444" t="s">
        <v>31591</v>
      </c>
      <c r="B9444" t="s">
        <v>31592</v>
      </c>
      <c r="C9444" t="s">
        <v>14</v>
      </c>
      <c r="D9444">
        <v>39.953033599999998</v>
      </c>
      <c r="E9444">
        <v>-75.210296799999995</v>
      </c>
      <c r="F9444" t="s">
        <v>20667</v>
      </c>
      <c r="G9444">
        <v>185</v>
      </c>
      <c r="H9444">
        <v>3.5</v>
      </c>
      <c r="I9444" t="s">
        <v>31593</v>
      </c>
      <c r="J9444">
        <v>4</v>
      </c>
      <c r="K9444" t="s">
        <v>31594</v>
      </c>
      <c r="L9444" t="s">
        <v>7934</v>
      </c>
    </row>
    <row r="9445" spans="1:12" x14ac:dyDescent="0.3">
      <c r="A9445" t="s">
        <v>31591</v>
      </c>
      <c r="B9445" t="s">
        <v>31592</v>
      </c>
      <c r="C9445" t="s">
        <v>14</v>
      </c>
      <c r="D9445">
        <v>39.953033599999998</v>
      </c>
      <c r="E9445">
        <v>-75.210296799999995</v>
      </c>
      <c r="F9445" t="s">
        <v>20667</v>
      </c>
      <c r="G9445">
        <v>185</v>
      </c>
      <c r="H9445">
        <v>3.5</v>
      </c>
      <c r="I9445" t="s">
        <v>31595</v>
      </c>
      <c r="J9445">
        <v>2</v>
      </c>
      <c r="K9445" t="s">
        <v>31596</v>
      </c>
      <c r="L9445" t="s">
        <v>31597</v>
      </c>
    </row>
    <row r="9446" spans="1:12" x14ac:dyDescent="0.3">
      <c r="A9446" t="s">
        <v>31591</v>
      </c>
      <c r="B9446" t="s">
        <v>31592</v>
      </c>
      <c r="C9446" t="s">
        <v>14</v>
      </c>
      <c r="D9446">
        <v>39.953033599999998</v>
      </c>
      <c r="E9446">
        <v>-75.210296799999995</v>
      </c>
      <c r="F9446" t="s">
        <v>20667</v>
      </c>
      <c r="G9446">
        <v>185</v>
      </c>
      <c r="H9446">
        <v>3.5</v>
      </c>
      <c r="I9446" t="s">
        <v>31598</v>
      </c>
      <c r="J9446">
        <v>5</v>
      </c>
      <c r="K9446" t="s">
        <v>31599</v>
      </c>
      <c r="L9446" t="s">
        <v>31600</v>
      </c>
    </row>
    <row r="9447" spans="1:12" x14ac:dyDescent="0.3">
      <c r="A9447" t="s">
        <v>31591</v>
      </c>
      <c r="B9447" t="s">
        <v>31592</v>
      </c>
      <c r="C9447" t="s">
        <v>14</v>
      </c>
      <c r="D9447">
        <v>39.953033599999998</v>
      </c>
      <c r="E9447">
        <v>-75.210296799999995</v>
      </c>
      <c r="F9447" t="s">
        <v>20667</v>
      </c>
      <c r="G9447">
        <v>185</v>
      </c>
      <c r="H9447">
        <v>3.5</v>
      </c>
      <c r="I9447" t="s">
        <v>31601</v>
      </c>
      <c r="J9447">
        <v>3</v>
      </c>
      <c r="K9447" t="s">
        <v>31602</v>
      </c>
      <c r="L9447" t="s">
        <v>3813</v>
      </c>
    </row>
    <row r="9448" spans="1:12" x14ac:dyDescent="0.3">
      <c r="A9448" t="s">
        <v>31591</v>
      </c>
      <c r="B9448" t="s">
        <v>31592</v>
      </c>
      <c r="C9448" t="s">
        <v>14</v>
      </c>
      <c r="D9448">
        <v>39.953033599999998</v>
      </c>
      <c r="E9448">
        <v>-75.210296799999995</v>
      </c>
      <c r="F9448" t="s">
        <v>20667</v>
      </c>
      <c r="G9448">
        <v>185</v>
      </c>
      <c r="H9448">
        <v>3.5</v>
      </c>
      <c r="I9448" t="s">
        <v>31603</v>
      </c>
      <c r="J9448">
        <v>3</v>
      </c>
      <c r="K9448" t="s">
        <v>31604</v>
      </c>
      <c r="L9448" t="s">
        <v>31605</v>
      </c>
    </row>
    <row r="9449" spans="1:12" x14ac:dyDescent="0.3">
      <c r="A9449" t="s">
        <v>31591</v>
      </c>
      <c r="B9449" t="s">
        <v>31592</v>
      </c>
      <c r="C9449" t="s">
        <v>14</v>
      </c>
      <c r="D9449">
        <v>39.953033599999998</v>
      </c>
      <c r="E9449">
        <v>-75.210296799999995</v>
      </c>
      <c r="F9449" t="s">
        <v>20667</v>
      </c>
      <c r="G9449">
        <v>185</v>
      </c>
      <c r="H9449">
        <v>3.5</v>
      </c>
      <c r="I9449" t="s">
        <v>31606</v>
      </c>
      <c r="J9449">
        <v>3</v>
      </c>
      <c r="K9449" t="s">
        <v>31607</v>
      </c>
      <c r="L9449" t="s">
        <v>31608</v>
      </c>
    </row>
    <row r="9450" spans="1:12" x14ac:dyDescent="0.3">
      <c r="A9450" t="s">
        <v>31591</v>
      </c>
      <c r="B9450" t="s">
        <v>31592</v>
      </c>
      <c r="C9450" t="s">
        <v>14</v>
      </c>
      <c r="D9450">
        <v>39.953033599999998</v>
      </c>
      <c r="E9450">
        <v>-75.210296799999995</v>
      </c>
      <c r="F9450" t="s">
        <v>20667</v>
      </c>
      <c r="G9450">
        <v>185</v>
      </c>
      <c r="H9450">
        <v>3.5</v>
      </c>
      <c r="I9450" t="e">
        <f>-cKpv_l4k3VTrrLqeZOtAw</f>
        <v>#NAME?</v>
      </c>
      <c r="J9450">
        <v>3</v>
      </c>
      <c r="K9450" t="s">
        <v>31609</v>
      </c>
      <c r="L9450" t="s">
        <v>31610</v>
      </c>
    </row>
    <row r="9451" spans="1:12" x14ac:dyDescent="0.3">
      <c r="A9451" t="s">
        <v>31591</v>
      </c>
      <c r="B9451" t="s">
        <v>31592</v>
      </c>
      <c r="C9451" t="s">
        <v>14</v>
      </c>
      <c r="D9451">
        <v>39.953033599999998</v>
      </c>
      <c r="E9451">
        <v>-75.210296799999995</v>
      </c>
      <c r="F9451" t="s">
        <v>20667</v>
      </c>
      <c r="G9451">
        <v>185</v>
      </c>
      <c r="H9451">
        <v>3.5</v>
      </c>
      <c r="I9451" t="s">
        <v>31611</v>
      </c>
      <c r="J9451">
        <v>4</v>
      </c>
      <c r="K9451" t="s">
        <v>31612</v>
      </c>
      <c r="L9451" t="s">
        <v>31613</v>
      </c>
    </row>
    <row r="9452" spans="1:12" x14ac:dyDescent="0.3">
      <c r="A9452" t="s">
        <v>31591</v>
      </c>
      <c r="B9452" t="s">
        <v>31592</v>
      </c>
      <c r="C9452" t="s">
        <v>14</v>
      </c>
      <c r="D9452">
        <v>39.953033599999998</v>
      </c>
      <c r="E9452">
        <v>-75.210296799999995</v>
      </c>
      <c r="F9452" t="s">
        <v>20667</v>
      </c>
      <c r="G9452">
        <v>185</v>
      </c>
      <c r="H9452">
        <v>3.5</v>
      </c>
      <c r="I9452" t="s">
        <v>31614</v>
      </c>
      <c r="J9452">
        <v>5</v>
      </c>
      <c r="K9452" t="s">
        <v>31615</v>
      </c>
      <c r="L9452" t="s">
        <v>31616</v>
      </c>
    </row>
    <row r="9453" spans="1:12" x14ac:dyDescent="0.3">
      <c r="A9453" t="s">
        <v>31591</v>
      </c>
      <c r="B9453" t="s">
        <v>31592</v>
      </c>
      <c r="C9453" t="s">
        <v>14</v>
      </c>
      <c r="D9453">
        <v>39.953033599999998</v>
      </c>
      <c r="E9453">
        <v>-75.210296799999995</v>
      </c>
      <c r="F9453" t="s">
        <v>20667</v>
      </c>
      <c r="G9453">
        <v>185</v>
      </c>
      <c r="H9453">
        <v>3.5</v>
      </c>
      <c r="I9453" t="s">
        <v>31617</v>
      </c>
      <c r="J9453">
        <v>3</v>
      </c>
      <c r="K9453" t="s">
        <v>31618</v>
      </c>
      <c r="L9453" t="s">
        <v>2171</v>
      </c>
    </row>
    <row r="9454" spans="1:12" x14ac:dyDescent="0.3">
      <c r="A9454" t="s">
        <v>31619</v>
      </c>
      <c r="B9454" t="s">
        <v>31620</v>
      </c>
      <c r="C9454" t="s">
        <v>14</v>
      </c>
      <c r="D9454">
        <v>39.948462100299999</v>
      </c>
      <c r="E9454">
        <v>-75.162525996599996</v>
      </c>
      <c r="F9454" t="s">
        <v>31621</v>
      </c>
      <c r="G9454">
        <v>184</v>
      </c>
      <c r="H9454">
        <v>3.5</v>
      </c>
      <c r="I9454" t="s">
        <v>31622</v>
      </c>
      <c r="J9454">
        <v>5</v>
      </c>
      <c r="L9454" t="s">
        <v>5411</v>
      </c>
    </row>
    <row r="9455" spans="1:12" x14ac:dyDescent="0.3">
      <c r="A9455" t="s">
        <v>31619</v>
      </c>
      <c r="B9455" t="s">
        <v>31620</v>
      </c>
      <c r="C9455" t="s">
        <v>14</v>
      </c>
      <c r="D9455">
        <v>39.948462100299999</v>
      </c>
      <c r="E9455">
        <v>-75.162525996599996</v>
      </c>
      <c r="F9455" t="s">
        <v>31621</v>
      </c>
      <c r="G9455">
        <v>184</v>
      </c>
      <c r="H9455">
        <v>3.5</v>
      </c>
      <c r="I9455" t="s">
        <v>31623</v>
      </c>
      <c r="J9455">
        <v>1</v>
      </c>
      <c r="K9455" t="s">
        <v>31624</v>
      </c>
      <c r="L9455" t="s">
        <v>31625</v>
      </c>
    </row>
    <row r="9456" spans="1:12" x14ac:dyDescent="0.3">
      <c r="A9456" t="s">
        <v>31619</v>
      </c>
      <c r="B9456" t="s">
        <v>31620</v>
      </c>
      <c r="C9456" t="s">
        <v>14</v>
      </c>
      <c r="D9456">
        <v>39.948462100299999</v>
      </c>
      <c r="E9456">
        <v>-75.162525996599996</v>
      </c>
      <c r="F9456" t="s">
        <v>31621</v>
      </c>
      <c r="G9456">
        <v>184</v>
      </c>
      <c r="H9456">
        <v>3.5</v>
      </c>
      <c r="I9456" t="s">
        <v>31626</v>
      </c>
      <c r="J9456">
        <v>5</v>
      </c>
      <c r="K9456" t="s">
        <v>31627</v>
      </c>
      <c r="L9456" t="s">
        <v>31628</v>
      </c>
    </row>
    <row r="9457" spans="1:12" x14ac:dyDescent="0.3">
      <c r="A9457" t="s">
        <v>31619</v>
      </c>
      <c r="B9457" t="s">
        <v>31620</v>
      </c>
      <c r="C9457" t="s">
        <v>14</v>
      </c>
      <c r="D9457">
        <v>39.948462100299999</v>
      </c>
      <c r="E9457">
        <v>-75.162525996599996</v>
      </c>
      <c r="F9457" t="s">
        <v>31621</v>
      </c>
      <c r="G9457">
        <v>184</v>
      </c>
      <c r="H9457">
        <v>3.5</v>
      </c>
      <c r="I9457" t="s">
        <v>31629</v>
      </c>
      <c r="J9457">
        <v>5</v>
      </c>
      <c r="K9457" t="s">
        <v>31630</v>
      </c>
      <c r="L9457" t="s">
        <v>31631</v>
      </c>
    </row>
    <row r="9458" spans="1:12" x14ac:dyDescent="0.3">
      <c r="A9458" t="s">
        <v>31619</v>
      </c>
      <c r="B9458" t="s">
        <v>31620</v>
      </c>
      <c r="C9458" t="s">
        <v>14</v>
      </c>
      <c r="D9458">
        <v>39.948462100299999</v>
      </c>
      <c r="E9458">
        <v>-75.162525996599996</v>
      </c>
      <c r="F9458" t="s">
        <v>31621</v>
      </c>
      <c r="G9458">
        <v>184</v>
      </c>
      <c r="H9458">
        <v>3.5</v>
      </c>
      <c r="I9458" t="s">
        <v>31632</v>
      </c>
      <c r="J9458">
        <v>5</v>
      </c>
      <c r="L9458" t="s">
        <v>31633</v>
      </c>
    </row>
    <row r="9459" spans="1:12" x14ac:dyDescent="0.3">
      <c r="A9459" t="s">
        <v>31619</v>
      </c>
      <c r="B9459" t="s">
        <v>31620</v>
      </c>
      <c r="C9459" t="s">
        <v>14</v>
      </c>
      <c r="D9459">
        <v>39.948462100299999</v>
      </c>
      <c r="E9459">
        <v>-75.162525996599996</v>
      </c>
      <c r="F9459" t="s">
        <v>31621</v>
      </c>
      <c r="G9459">
        <v>184</v>
      </c>
      <c r="H9459">
        <v>3.5</v>
      </c>
      <c r="I9459" t="s">
        <v>31634</v>
      </c>
      <c r="J9459">
        <v>4</v>
      </c>
      <c r="L9459" t="s">
        <v>31635</v>
      </c>
    </row>
    <row r="9460" spans="1:12" x14ac:dyDescent="0.3">
      <c r="A9460" t="s">
        <v>31619</v>
      </c>
      <c r="B9460" t="s">
        <v>31620</v>
      </c>
      <c r="C9460" t="s">
        <v>14</v>
      </c>
      <c r="D9460">
        <v>39.948462100299999</v>
      </c>
      <c r="E9460">
        <v>-75.162525996599996</v>
      </c>
      <c r="F9460" t="s">
        <v>31621</v>
      </c>
      <c r="G9460">
        <v>184</v>
      </c>
      <c r="H9460">
        <v>3.5</v>
      </c>
      <c r="I9460" t="s">
        <v>31636</v>
      </c>
      <c r="J9460">
        <v>5</v>
      </c>
      <c r="K9460" t="s">
        <v>31637</v>
      </c>
      <c r="L9460" t="s">
        <v>31638</v>
      </c>
    </row>
    <row r="9461" spans="1:12" x14ac:dyDescent="0.3">
      <c r="A9461" t="s">
        <v>31619</v>
      </c>
      <c r="B9461" t="s">
        <v>31620</v>
      </c>
      <c r="C9461" t="s">
        <v>14</v>
      </c>
      <c r="D9461">
        <v>39.948462100299999</v>
      </c>
      <c r="E9461">
        <v>-75.162525996599996</v>
      </c>
      <c r="F9461" t="s">
        <v>31621</v>
      </c>
      <c r="G9461">
        <v>184</v>
      </c>
      <c r="H9461">
        <v>3.5</v>
      </c>
      <c r="I9461" t="s">
        <v>31639</v>
      </c>
      <c r="J9461">
        <v>1</v>
      </c>
      <c r="K9461" t="s">
        <v>31640</v>
      </c>
      <c r="L9461" t="s">
        <v>31641</v>
      </c>
    </row>
    <row r="9462" spans="1:12" x14ac:dyDescent="0.3">
      <c r="A9462" t="s">
        <v>31619</v>
      </c>
      <c r="B9462" t="s">
        <v>31620</v>
      </c>
      <c r="C9462" t="s">
        <v>14</v>
      </c>
      <c r="D9462">
        <v>39.948462100299999</v>
      </c>
      <c r="E9462">
        <v>-75.162525996599996</v>
      </c>
      <c r="F9462" t="s">
        <v>31621</v>
      </c>
      <c r="G9462">
        <v>184</v>
      </c>
      <c r="H9462">
        <v>3.5</v>
      </c>
      <c r="I9462" t="s">
        <v>31642</v>
      </c>
      <c r="J9462">
        <v>4</v>
      </c>
      <c r="K9462" t="s">
        <v>31643</v>
      </c>
      <c r="L9462" t="s">
        <v>31644</v>
      </c>
    </row>
    <row r="9463" spans="1:12" x14ac:dyDescent="0.3">
      <c r="A9463" t="s">
        <v>31619</v>
      </c>
      <c r="B9463" t="s">
        <v>31620</v>
      </c>
      <c r="C9463" t="s">
        <v>14</v>
      </c>
      <c r="D9463">
        <v>39.948462100299999</v>
      </c>
      <c r="E9463">
        <v>-75.162525996599996</v>
      </c>
      <c r="F9463" t="s">
        <v>31621</v>
      </c>
      <c r="G9463">
        <v>184</v>
      </c>
      <c r="H9463">
        <v>3.5</v>
      </c>
      <c r="I9463" t="s">
        <v>31645</v>
      </c>
      <c r="J9463">
        <v>5</v>
      </c>
      <c r="K9463" t="s">
        <v>31646</v>
      </c>
      <c r="L9463" t="s">
        <v>2403</v>
      </c>
    </row>
    <row r="9464" spans="1:12" x14ac:dyDescent="0.3">
      <c r="A9464" t="s">
        <v>31647</v>
      </c>
      <c r="B9464" t="s">
        <v>31648</v>
      </c>
      <c r="C9464" t="s">
        <v>14</v>
      </c>
      <c r="D9464">
        <v>39.968906050900003</v>
      </c>
      <c r="E9464">
        <v>-75.181036926800004</v>
      </c>
      <c r="F9464" t="s">
        <v>31649</v>
      </c>
      <c r="G9464">
        <v>184</v>
      </c>
      <c r="H9464">
        <v>3.5</v>
      </c>
      <c r="I9464" t="s">
        <v>31650</v>
      </c>
      <c r="J9464">
        <v>1</v>
      </c>
      <c r="K9464" t="s">
        <v>31651</v>
      </c>
      <c r="L9464" t="s">
        <v>23436</v>
      </c>
    </row>
    <row r="9465" spans="1:12" x14ac:dyDescent="0.3">
      <c r="A9465" t="s">
        <v>31647</v>
      </c>
      <c r="B9465" t="s">
        <v>31648</v>
      </c>
      <c r="C9465" t="s">
        <v>14</v>
      </c>
      <c r="D9465">
        <v>39.968906050900003</v>
      </c>
      <c r="E9465">
        <v>-75.181036926800004</v>
      </c>
      <c r="F9465" t="s">
        <v>31649</v>
      </c>
      <c r="G9465">
        <v>184</v>
      </c>
      <c r="H9465">
        <v>3.5</v>
      </c>
      <c r="I9465" t="s">
        <v>31652</v>
      </c>
      <c r="J9465">
        <v>4</v>
      </c>
      <c r="K9465" t="s">
        <v>31653</v>
      </c>
      <c r="L9465" t="s">
        <v>8884</v>
      </c>
    </row>
    <row r="9466" spans="1:12" x14ac:dyDescent="0.3">
      <c r="A9466" t="s">
        <v>31647</v>
      </c>
      <c r="B9466" t="s">
        <v>31648</v>
      </c>
      <c r="C9466" t="s">
        <v>14</v>
      </c>
      <c r="D9466">
        <v>39.968906050900003</v>
      </c>
      <c r="E9466">
        <v>-75.181036926800004</v>
      </c>
      <c r="F9466" t="s">
        <v>31649</v>
      </c>
      <c r="G9466">
        <v>184</v>
      </c>
      <c r="H9466">
        <v>3.5</v>
      </c>
      <c r="I9466" t="s">
        <v>31654</v>
      </c>
      <c r="J9466">
        <v>1</v>
      </c>
      <c r="K9466" t="s">
        <v>31655</v>
      </c>
      <c r="L9466" t="s">
        <v>31656</v>
      </c>
    </row>
    <row r="9467" spans="1:12" x14ac:dyDescent="0.3">
      <c r="A9467" t="s">
        <v>31647</v>
      </c>
      <c r="B9467" t="s">
        <v>31648</v>
      </c>
      <c r="C9467" t="s">
        <v>14</v>
      </c>
      <c r="D9467">
        <v>39.968906050900003</v>
      </c>
      <c r="E9467">
        <v>-75.181036926800004</v>
      </c>
      <c r="F9467" t="s">
        <v>31649</v>
      </c>
      <c r="G9467">
        <v>184</v>
      </c>
      <c r="H9467">
        <v>3.5</v>
      </c>
      <c r="I9467" t="s">
        <v>31657</v>
      </c>
      <c r="J9467">
        <v>4</v>
      </c>
      <c r="K9467" t="s">
        <v>31658</v>
      </c>
      <c r="L9467" t="s">
        <v>31659</v>
      </c>
    </row>
    <row r="9468" spans="1:12" x14ac:dyDescent="0.3">
      <c r="A9468" t="s">
        <v>31647</v>
      </c>
      <c r="B9468" t="s">
        <v>31648</v>
      </c>
      <c r="C9468" t="s">
        <v>14</v>
      </c>
      <c r="D9468">
        <v>39.968906050900003</v>
      </c>
      <c r="E9468">
        <v>-75.181036926800004</v>
      </c>
      <c r="F9468" t="s">
        <v>31649</v>
      </c>
      <c r="G9468">
        <v>184</v>
      </c>
      <c r="H9468">
        <v>3.5</v>
      </c>
      <c r="I9468" t="s">
        <v>31660</v>
      </c>
      <c r="J9468">
        <v>3</v>
      </c>
      <c r="K9468" t="s">
        <v>31661</v>
      </c>
      <c r="L9468" t="s">
        <v>31662</v>
      </c>
    </row>
    <row r="9469" spans="1:12" x14ac:dyDescent="0.3">
      <c r="A9469" t="s">
        <v>31647</v>
      </c>
      <c r="B9469" t="s">
        <v>31648</v>
      </c>
      <c r="C9469" t="s">
        <v>14</v>
      </c>
      <c r="D9469">
        <v>39.968906050900003</v>
      </c>
      <c r="E9469">
        <v>-75.181036926800004</v>
      </c>
      <c r="F9469" t="s">
        <v>31649</v>
      </c>
      <c r="G9469">
        <v>184</v>
      </c>
      <c r="H9469">
        <v>3.5</v>
      </c>
      <c r="I9469" t="s">
        <v>31663</v>
      </c>
      <c r="J9469">
        <v>3</v>
      </c>
      <c r="K9469" t="s">
        <v>31664</v>
      </c>
      <c r="L9469" t="s">
        <v>31665</v>
      </c>
    </row>
    <row r="9470" spans="1:12" x14ac:dyDescent="0.3">
      <c r="A9470" t="s">
        <v>31647</v>
      </c>
      <c r="B9470" t="s">
        <v>31648</v>
      </c>
      <c r="C9470" t="s">
        <v>14</v>
      </c>
      <c r="D9470">
        <v>39.968906050900003</v>
      </c>
      <c r="E9470">
        <v>-75.181036926800004</v>
      </c>
      <c r="F9470" t="s">
        <v>31649</v>
      </c>
      <c r="G9470">
        <v>184</v>
      </c>
      <c r="H9470">
        <v>3.5</v>
      </c>
      <c r="I9470" t="s">
        <v>31666</v>
      </c>
      <c r="J9470">
        <v>5</v>
      </c>
      <c r="K9470" t="s">
        <v>31667</v>
      </c>
      <c r="L9470" t="s">
        <v>31668</v>
      </c>
    </row>
    <row r="9471" spans="1:12" x14ac:dyDescent="0.3">
      <c r="A9471" t="s">
        <v>31647</v>
      </c>
      <c r="B9471" t="s">
        <v>31648</v>
      </c>
      <c r="C9471" t="s">
        <v>14</v>
      </c>
      <c r="D9471">
        <v>39.968906050900003</v>
      </c>
      <c r="E9471">
        <v>-75.181036926800004</v>
      </c>
      <c r="F9471" t="s">
        <v>31649</v>
      </c>
      <c r="G9471">
        <v>184</v>
      </c>
      <c r="H9471">
        <v>3.5</v>
      </c>
      <c r="I9471" t="s">
        <v>31669</v>
      </c>
      <c r="J9471">
        <v>5</v>
      </c>
      <c r="K9471" t="s">
        <v>31670</v>
      </c>
      <c r="L9471" t="s">
        <v>31671</v>
      </c>
    </row>
    <row r="9472" spans="1:12" x14ac:dyDescent="0.3">
      <c r="A9472" t="s">
        <v>31647</v>
      </c>
      <c r="B9472" t="s">
        <v>31648</v>
      </c>
      <c r="C9472" t="s">
        <v>14</v>
      </c>
      <c r="D9472">
        <v>39.968906050900003</v>
      </c>
      <c r="E9472">
        <v>-75.181036926800004</v>
      </c>
      <c r="F9472" t="s">
        <v>31649</v>
      </c>
      <c r="G9472">
        <v>184</v>
      </c>
      <c r="H9472">
        <v>3.5</v>
      </c>
      <c r="I9472" t="s">
        <v>31672</v>
      </c>
      <c r="J9472">
        <v>5</v>
      </c>
      <c r="L9472" t="s">
        <v>31673</v>
      </c>
    </row>
    <row r="9473" spans="1:12" x14ac:dyDescent="0.3">
      <c r="A9473" t="s">
        <v>31647</v>
      </c>
      <c r="B9473" t="s">
        <v>31648</v>
      </c>
      <c r="C9473" t="s">
        <v>14</v>
      </c>
      <c r="D9473">
        <v>39.968906050900003</v>
      </c>
      <c r="E9473">
        <v>-75.181036926800004</v>
      </c>
      <c r="F9473" t="s">
        <v>31649</v>
      </c>
      <c r="G9473">
        <v>184</v>
      </c>
      <c r="H9473">
        <v>3.5</v>
      </c>
      <c r="I9473" t="s">
        <v>31674</v>
      </c>
      <c r="J9473">
        <v>4</v>
      </c>
      <c r="K9473" t="s">
        <v>31675</v>
      </c>
      <c r="L9473" t="s">
        <v>11104</v>
      </c>
    </row>
    <row r="9474" spans="1:12" x14ac:dyDescent="0.3">
      <c r="A9474" t="s">
        <v>31676</v>
      </c>
      <c r="B9474" t="s">
        <v>31677</v>
      </c>
      <c r="C9474" t="s">
        <v>14</v>
      </c>
      <c r="D9474">
        <v>39.915790000000001</v>
      </c>
      <c r="E9474">
        <v>-75.165387899999999</v>
      </c>
      <c r="F9474" t="s">
        <v>31678</v>
      </c>
      <c r="G9474">
        <v>184</v>
      </c>
      <c r="H9474">
        <v>3.5</v>
      </c>
      <c r="I9474" t="s">
        <v>31679</v>
      </c>
      <c r="J9474">
        <v>5</v>
      </c>
      <c r="L9474" t="s">
        <v>19134</v>
      </c>
    </row>
    <row r="9475" spans="1:12" x14ac:dyDescent="0.3">
      <c r="A9475" t="s">
        <v>31676</v>
      </c>
      <c r="B9475" t="s">
        <v>31677</v>
      </c>
      <c r="C9475" t="s">
        <v>14</v>
      </c>
      <c r="D9475">
        <v>39.915790000000001</v>
      </c>
      <c r="E9475">
        <v>-75.165387899999999</v>
      </c>
      <c r="F9475" t="s">
        <v>31678</v>
      </c>
      <c r="G9475">
        <v>184</v>
      </c>
      <c r="H9475">
        <v>3.5</v>
      </c>
      <c r="I9475" t="s">
        <v>31680</v>
      </c>
      <c r="J9475">
        <v>2</v>
      </c>
      <c r="L9475" t="s">
        <v>31681</v>
      </c>
    </row>
    <row r="9476" spans="1:12" x14ac:dyDescent="0.3">
      <c r="A9476" t="s">
        <v>31676</v>
      </c>
      <c r="B9476" t="s">
        <v>31677</v>
      </c>
      <c r="C9476" t="s">
        <v>14</v>
      </c>
      <c r="D9476">
        <v>39.915790000000001</v>
      </c>
      <c r="E9476">
        <v>-75.165387899999999</v>
      </c>
      <c r="F9476" t="s">
        <v>31678</v>
      </c>
      <c r="G9476">
        <v>184</v>
      </c>
      <c r="H9476">
        <v>3.5</v>
      </c>
      <c r="I9476" t="s">
        <v>31682</v>
      </c>
      <c r="J9476">
        <v>5</v>
      </c>
      <c r="K9476" t="s">
        <v>31683</v>
      </c>
      <c r="L9476" t="s">
        <v>31684</v>
      </c>
    </row>
    <row r="9477" spans="1:12" x14ac:dyDescent="0.3">
      <c r="A9477" t="s">
        <v>31676</v>
      </c>
      <c r="B9477" t="s">
        <v>31677</v>
      </c>
      <c r="C9477" t="s">
        <v>14</v>
      </c>
      <c r="D9477">
        <v>39.915790000000001</v>
      </c>
      <c r="E9477">
        <v>-75.165387899999999</v>
      </c>
      <c r="F9477" t="s">
        <v>31678</v>
      </c>
      <c r="G9477">
        <v>184</v>
      </c>
      <c r="H9477">
        <v>3.5</v>
      </c>
      <c r="I9477" t="s">
        <v>31685</v>
      </c>
      <c r="J9477">
        <v>1</v>
      </c>
      <c r="K9477" t="s">
        <v>31686</v>
      </c>
      <c r="L9477" t="s">
        <v>31687</v>
      </c>
    </row>
    <row r="9478" spans="1:12" x14ac:dyDescent="0.3">
      <c r="A9478" t="s">
        <v>31676</v>
      </c>
      <c r="B9478" t="s">
        <v>31677</v>
      </c>
      <c r="C9478" t="s">
        <v>14</v>
      </c>
      <c r="D9478">
        <v>39.915790000000001</v>
      </c>
      <c r="E9478">
        <v>-75.165387899999999</v>
      </c>
      <c r="F9478" t="s">
        <v>31678</v>
      </c>
      <c r="G9478">
        <v>184</v>
      </c>
      <c r="H9478">
        <v>3.5</v>
      </c>
      <c r="I9478" t="s">
        <v>31688</v>
      </c>
      <c r="J9478">
        <v>5</v>
      </c>
      <c r="K9478" t="s">
        <v>31689</v>
      </c>
      <c r="L9478" t="s">
        <v>31690</v>
      </c>
    </row>
    <row r="9479" spans="1:12" x14ac:dyDescent="0.3">
      <c r="A9479" t="s">
        <v>31676</v>
      </c>
      <c r="B9479" t="s">
        <v>31677</v>
      </c>
      <c r="C9479" t="s">
        <v>14</v>
      </c>
      <c r="D9479">
        <v>39.915790000000001</v>
      </c>
      <c r="E9479">
        <v>-75.165387899999999</v>
      </c>
      <c r="F9479" t="s">
        <v>31678</v>
      </c>
      <c r="G9479">
        <v>184</v>
      </c>
      <c r="H9479">
        <v>3.5</v>
      </c>
      <c r="I9479" t="s">
        <v>31691</v>
      </c>
      <c r="J9479">
        <v>2</v>
      </c>
      <c r="L9479" t="s">
        <v>31692</v>
      </c>
    </row>
    <row r="9480" spans="1:12" x14ac:dyDescent="0.3">
      <c r="A9480" t="s">
        <v>31676</v>
      </c>
      <c r="B9480" t="s">
        <v>31677</v>
      </c>
      <c r="C9480" t="s">
        <v>14</v>
      </c>
      <c r="D9480">
        <v>39.915790000000001</v>
      </c>
      <c r="E9480">
        <v>-75.165387899999999</v>
      </c>
      <c r="F9480" t="s">
        <v>31678</v>
      </c>
      <c r="G9480">
        <v>184</v>
      </c>
      <c r="H9480">
        <v>3.5</v>
      </c>
      <c r="I9480" t="s">
        <v>31693</v>
      </c>
      <c r="J9480">
        <v>4</v>
      </c>
      <c r="K9480" t="s">
        <v>31694</v>
      </c>
      <c r="L9480" t="s">
        <v>31695</v>
      </c>
    </row>
    <row r="9481" spans="1:12" x14ac:dyDescent="0.3">
      <c r="A9481" t="s">
        <v>31676</v>
      </c>
      <c r="B9481" t="s">
        <v>31677</v>
      </c>
      <c r="C9481" t="s">
        <v>14</v>
      </c>
      <c r="D9481">
        <v>39.915790000000001</v>
      </c>
      <c r="E9481">
        <v>-75.165387899999999</v>
      </c>
      <c r="F9481" t="s">
        <v>31678</v>
      </c>
      <c r="G9481">
        <v>184</v>
      </c>
      <c r="H9481">
        <v>3.5</v>
      </c>
      <c r="I9481" t="s">
        <v>31696</v>
      </c>
      <c r="J9481">
        <v>4</v>
      </c>
      <c r="K9481" t="s">
        <v>31697</v>
      </c>
      <c r="L9481" t="s">
        <v>31698</v>
      </c>
    </row>
    <row r="9482" spans="1:12" x14ac:dyDescent="0.3">
      <c r="A9482" t="s">
        <v>31676</v>
      </c>
      <c r="B9482" t="s">
        <v>31677</v>
      </c>
      <c r="C9482" t="s">
        <v>14</v>
      </c>
      <c r="D9482">
        <v>39.915790000000001</v>
      </c>
      <c r="E9482">
        <v>-75.165387899999999</v>
      </c>
      <c r="F9482" t="s">
        <v>31678</v>
      </c>
      <c r="G9482">
        <v>184</v>
      </c>
      <c r="H9482">
        <v>3.5</v>
      </c>
      <c r="I9482" t="s">
        <v>31699</v>
      </c>
      <c r="J9482">
        <v>5</v>
      </c>
      <c r="K9482" t="s">
        <v>31700</v>
      </c>
      <c r="L9482" t="s">
        <v>31701</v>
      </c>
    </row>
    <row r="9483" spans="1:12" x14ac:dyDescent="0.3">
      <c r="A9483" t="s">
        <v>31676</v>
      </c>
      <c r="B9483" t="s">
        <v>31677</v>
      </c>
      <c r="C9483" t="s">
        <v>14</v>
      </c>
      <c r="D9483">
        <v>39.915790000000001</v>
      </c>
      <c r="E9483">
        <v>-75.165387899999999</v>
      </c>
      <c r="F9483" t="s">
        <v>31678</v>
      </c>
      <c r="G9483">
        <v>184</v>
      </c>
      <c r="H9483">
        <v>3.5</v>
      </c>
      <c r="I9483" t="s">
        <v>31702</v>
      </c>
      <c r="J9483">
        <v>5</v>
      </c>
      <c r="L9483" t="s">
        <v>31703</v>
      </c>
    </row>
    <row r="9484" spans="1:12" x14ac:dyDescent="0.3">
      <c r="A9484" t="s">
        <v>31704</v>
      </c>
      <c r="B9484" t="s">
        <v>31705</v>
      </c>
      <c r="C9484" t="s">
        <v>14</v>
      </c>
      <c r="D9484">
        <v>40.062374300000002</v>
      </c>
      <c r="E9484">
        <v>-75.083677199999997</v>
      </c>
      <c r="F9484" t="s">
        <v>31706</v>
      </c>
      <c r="G9484">
        <v>184</v>
      </c>
      <c r="H9484">
        <v>4</v>
      </c>
      <c r="I9484" t="s">
        <v>31707</v>
      </c>
      <c r="J9484">
        <v>3</v>
      </c>
      <c r="K9484" t="s">
        <v>31708</v>
      </c>
      <c r="L9484" t="s">
        <v>31709</v>
      </c>
    </row>
    <row r="9485" spans="1:12" x14ac:dyDescent="0.3">
      <c r="A9485" t="s">
        <v>31704</v>
      </c>
      <c r="B9485" t="s">
        <v>31705</v>
      </c>
      <c r="C9485" t="s">
        <v>14</v>
      </c>
      <c r="D9485">
        <v>40.062374300000002</v>
      </c>
      <c r="E9485">
        <v>-75.083677199999997</v>
      </c>
      <c r="F9485" t="s">
        <v>31706</v>
      </c>
      <c r="G9485">
        <v>184</v>
      </c>
      <c r="H9485">
        <v>4</v>
      </c>
      <c r="I9485" t="s">
        <v>31710</v>
      </c>
      <c r="J9485">
        <v>5</v>
      </c>
      <c r="K9485" t="s">
        <v>31711</v>
      </c>
      <c r="L9485" t="s">
        <v>31712</v>
      </c>
    </row>
    <row r="9486" spans="1:12" x14ac:dyDescent="0.3">
      <c r="A9486" t="s">
        <v>31704</v>
      </c>
      <c r="B9486" t="s">
        <v>31705</v>
      </c>
      <c r="C9486" t="s">
        <v>14</v>
      </c>
      <c r="D9486">
        <v>40.062374300000002</v>
      </c>
      <c r="E9486">
        <v>-75.083677199999997</v>
      </c>
      <c r="F9486" t="s">
        <v>31706</v>
      </c>
      <c r="G9486">
        <v>184</v>
      </c>
      <c r="H9486">
        <v>4</v>
      </c>
      <c r="I9486" t="s">
        <v>31713</v>
      </c>
      <c r="J9486">
        <v>4</v>
      </c>
      <c r="K9486" t="s">
        <v>31714</v>
      </c>
      <c r="L9486" t="s">
        <v>15200</v>
      </c>
    </row>
    <row r="9487" spans="1:12" x14ac:dyDescent="0.3">
      <c r="A9487" t="s">
        <v>31704</v>
      </c>
      <c r="B9487" t="s">
        <v>31705</v>
      </c>
      <c r="C9487" t="s">
        <v>14</v>
      </c>
      <c r="D9487">
        <v>40.062374300000002</v>
      </c>
      <c r="E9487">
        <v>-75.083677199999997</v>
      </c>
      <c r="F9487" t="s">
        <v>31706</v>
      </c>
      <c r="G9487">
        <v>184</v>
      </c>
      <c r="H9487">
        <v>4</v>
      </c>
      <c r="I9487" t="s">
        <v>31715</v>
      </c>
      <c r="J9487">
        <v>5</v>
      </c>
      <c r="L9487" t="s">
        <v>31716</v>
      </c>
    </row>
    <row r="9488" spans="1:12" x14ac:dyDescent="0.3">
      <c r="A9488" t="s">
        <v>31704</v>
      </c>
      <c r="B9488" t="s">
        <v>31705</v>
      </c>
      <c r="C9488" t="s">
        <v>14</v>
      </c>
      <c r="D9488">
        <v>40.062374300000002</v>
      </c>
      <c r="E9488">
        <v>-75.083677199999997</v>
      </c>
      <c r="F9488" t="s">
        <v>31706</v>
      </c>
      <c r="G9488">
        <v>184</v>
      </c>
      <c r="H9488">
        <v>4</v>
      </c>
      <c r="I9488" t="s">
        <v>31717</v>
      </c>
      <c r="J9488">
        <v>4</v>
      </c>
      <c r="K9488" t="s">
        <v>31718</v>
      </c>
      <c r="L9488" t="s">
        <v>31719</v>
      </c>
    </row>
    <row r="9489" spans="1:17" x14ac:dyDescent="0.3">
      <c r="A9489" t="s">
        <v>31704</v>
      </c>
      <c r="B9489" t="s">
        <v>31705</v>
      </c>
      <c r="C9489" t="s">
        <v>14</v>
      </c>
      <c r="D9489">
        <v>40.062374300000002</v>
      </c>
      <c r="E9489">
        <v>-75.083677199999997</v>
      </c>
      <c r="F9489" t="s">
        <v>31706</v>
      </c>
      <c r="G9489">
        <v>184</v>
      </c>
      <c r="H9489">
        <v>4</v>
      </c>
      <c r="I9489" t="s">
        <v>31720</v>
      </c>
      <c r="J9489">
        <v>4</v>
      </c>
      <c r="L9489" t="s">
        <v>31721</v>
      </c>
    </row>
    <row r="9490" spans="1:17" x14ac:dyDescent="0.3">
      <c r="A9490" t="s">
        <v>31704</v>
      </c>
      <c r="B9490" t="s">
        <v>31705</v>
      </c>
      <c r="C9490" t="s">
        <v>14</v>
      </c>
      <c r="D9490">
        <v>40.062374300000002</v>
      </c>
      <c r="E9490">
        <v>-75.083677199999997</v>
      </c>
      <c r="F9490" t="s">
        <v>31706</v>
      </c>
      <c r="G9490">
        <v>184</v>
      </c>
      <c r="H9490">
        <v>4</v>
      </c>
      <c r="I9490" t="s">
        <v>31722</v>
      </c>
      <c r="J9490">
        <v>5</v>
      </c>
      <c r="K9490" t="s">
        <v>31723</v>
      </c>
      <c r="L9490" t="s">
        <v>31724</v>
      </c>
    </row>
    <row r="9491" spans="1:17" x14ac:dyDescent="0.3">
      <c r="A9491" t="s">
        <v>31704</v>
      </c>
      <c r="B9491" t="s">
        <v>31705</v>
      </c>
      <c r="C9491" t="s">
        <v>14</v>
      </c>
      <c r="D9491">
        <v>40.062374300000002</v>
      </c>
      <c r="E9491">
        <v>-75.083677199999997</v>
      </c>
      <c r="F9491" t="s">
        <v>31706</v>
      </c>
      <c r="G9491">
        <v>184</v>
      </c>
      <c r="H9491">
        <v>4</v>
      </c>
      <c r="I9491" t="s">
        <v>31725</v>
      </c>
      <c r="J9491">
        <v>5</v>
      </c>
      <c r="K9491" t="s">
        <v>31726</v>
      </c>
      <c r="L9491" t="e">
        <f>-syD5Vfouny_9x62JlH75g</f>
        <v>#NAME?</v>
      </c>
    </row>
    <row r="9492" spans="1:17" x14ac:dyDescent="0.3">
      <c r="A9492" t="s">
        <v>31704</v>
      </c>
      <c r="B9492" t="s">
        <v>31705</v>
      </c>
      <c r="C9492" t="s">
        <v>14</v>
      </c>
      <c r="D9492">
        <v>40.062374300000002</v>
      </c>
      <c r="E9492">
        <v>-75.083677199999997</v>
      </c>
      <c r="F9492" t="s">
        <v>31706</v>
      </c>
      <c r="G9492">
        <v>184</v>
      </c>
      <c r="H9492">
        <v>4</v>
      </c>
      <c r="I9492" t="s">
        <v>31727</v>
      </c>
      <c r="J9492">
        <v>4</v>
      </c>
      <c r="L9492" t="s">
        <v>31728</v>
      </c>
    </row>
    <row r="9493" spans="1:17" x14ac:dyDescent="0.3">
      <c r="A9493" t="s">
        <v>31704</v>
      </c>
      <c r="B9493" t="s">
        <v>31705</v>
      </c>
      <c r="C9493" t="s">
        <v>14</v>
      </c>
      <c r="D9493">
        <v>40.062374300000002</v>
      </c>
      <c r="E9493">
        <v>-75.083677199999997</v>
      </c>
      <c r="F9493" t="s">
        <v>31706</v>
      </c>
      <c r="G9493">
        <v>184</v>
      </c>
      <c r="H9493">
        <v>4</v>
      </c>
      <c r="I9493" t="s">
        <v>31729</v>
      </c>
      <c r="J9493">
        <v>2</v>
      </c>
      <c r="K9493" t="s">
        <v>31730</v>
      </c>
      <c r="L9493" t="s">
        <v>31731</v>
      </c>
      <c r="M9493" t="s">
        <v>31732</v>
      </c>
      <c r="N9493" t="s">
        <v>31733</v>
      </c>
      <c r="O9493" t="s">
        <v>31734</v>
      </c>
      <c r="P9493" t="s">
        <v>31735</v>
      </c>
      <c r="Q9493" t="s">
        <v>31736</v>
      </c>
    </row>
    <row r="9494" spans="1:17" x14ac:dyDescent="0.3">
      <c r="A9494" t="s">
        <v>31737</v>
      </c>
      <c r="B9494" t="s">
        <v>31738</v>
      </c>
      <c r="C9494" t="s">
        <v>14</v>
      </c>
      <c r="D9494">
        <v>39.952956499999999</v>
      </c>
      <c r="E9494">
        <v>-75.170298599999995</v>
      </c>
      <c r="F9494" t="s">
        <v>31739</v>
      </c>
      <c r="G9494">
        <v>184</v>
      </c>
      <c r="H9494">
        <v>3.5</v>
      </c>
      <c r="I9494" t="s">
        <v>31740</v>
      </c>
      <c r="J9494">
        <v>4</v>
      </c>
      <c r="K9494" t="s">
        <v>31741</v>
      </c>
      <c r="L9494" t="s">
        <v>31742</v>
      </c>
    </row>
    <row r="9495" spans="1:17" x14ac:dyDescent="0.3">
      <c r="A9495" t="s">
        <v>31737</v>
      </c>
      <c r="B9495" t="s">
        <v>31738</v>
      </c>
      <c r="C9495" t="s">
        <v>14</v>
      </c>
      <c r="D9495">
        <v>39.952956499999999</v>
      </c>
      <c r="E9495">
        <v>-75.170298599999995</v>
      </c>
      <c r="F9495" t="s">
        <v>31739</v>
      </c>
      <c r="G9495">
        <v>184</v>
      </c>
      <c r="H9495">
        <v>3.5</v>
      </c>
      <c r="I9495" t="s">
        <v>31743</v>
      </c>
      <c r="J9495">
        <v>5</v>
      </c>
      <c r="K9495" t="s">
        <v>31744</v>
      </c>
      <c r="L9495" t="s">
        <v>31745</v>
      </c>
    </row>
    <row r="9496" spans="1:17" x14ac:dyDescent="0.3">
      <c r="A9496" t="s">
        <v>31737</v>
      </c>
      <c r="B9496" t="s">
        <v>31738</v>
      </c>
      <c r="C9496" t="s">
        <v>14</v>
      </c>
      <c r="D9496">
        <v>39.952956499999999</v>
      </c>
      <c r="E9496">
        <v>-75.170298599999995</v>
      </c>
      <c r="F9496" t="s">
        <v>31739</v>
      </c>
      <c r="G9496">
        <v>184</v>
      </c>
      <c r="H9496">
        <v>3.5</v>
      </c>
      <c r="I9496" t="s">
        <v>31746</v>
      </c>
      <c r="J9496">
        <v>2</v>
      </c>
      <c r="L9496" t="s">
        <v>31747</v>
      </c>
    </row>
    <row r="9497" spans="1:17" x14ac:dyDescent="0.3">
      <c r="A9497" t="s">
        <v>31737</v>
      </c>
      <c r="B9497" t="s">
        <v>31738</v>
      </c>
      <c r="C9497" t="s">
        <v>14</v>
      </c>
      <c r="D9497">
        <v>39.952956499999999</v>
      </c>
      <c r="E9497">
        <v>-75.170298599999995</v>
      </c>
      <c r="F9497" t="s">
        <v>31739</v>
      </c>
      <c r="G9497">
        <v>184</v>
      </c>
      <c r="H9497">
        <v>3.5</v>
      </c>
      <c r="I9497" t="s">
        <v>31748</v>
      </c>
      <c r="J9497">
        <v>2</v>
      </c>
      <c r="K9497" t="s">
        <v>31749</v>
      </c>
      <c r="L9497" t="s">
        <v>6435</v>
      </c>
    </row>
    <row r="9498" spans="1:17" x14ac:dyDescent="0.3">
      <c r="A9498" t="s">
        <v>31737</v>
      </c>
      <c r="B9498" t="s">
        <v>31738</v>
      </c>
      <c r="C9498" t="s">
        <v>14</v>
      </c>
      <c r="D9498">
        <v>39.952956499999999</v>
      </c>
      <c r="E9498">
        <v>-75.170298599999995</v>
      </c>
      <c r="F9498" t="s">
        <v>31739</v>
      </c>
      <c r="G9498">
        <v>184</v>
      </c>
      <c r="H9498">
        <v>3.5</v>
      </c>
      <c r="I9498" t="s">
        <v>31750</v>
      </c>
      <c r="J9498">
        <v>5</v>
      </c>
      <c r="K9498" t="s">
        <v>31751</v>
      </c>
      <c r="L9498" t="s">
        <v>31752</v>
      </c>
    </row>
    <row r="9499" spans="1:17" x14ac:dyDescent="0.3">
      <c r="A9499" t="s">
        <v>31737</v>
      </c>
      <c r="B9499" t="s">
        <v>31738</v>
      </c>
      <c r="C9499" t="s">
        <v>14</v>
      </c>
      <c r="D9499">
        <v>39.952956499999999</v>
      </c>
      <c r="E9499">
        <v>-75.170298599999995</v>
      </c>
      <c r="F9499" t="s">
        <v>31739</v>
      </c>
      <c r="G9499">
        <v>184</v>
      </c>
      <c r="H9499">
        <v>3.5</v>
      </c>
      <c r="I9499" t="s">
        <v>31753</v>
      </c>
      <c r="J9499">
        <v>4</v>
      </c>
      <c r="K9499" t="s">
        <v>31754</v>
      </c>
      <c r="L9499" t="s">
        <v>31747</v>
      </c>
    </row>
    <row r="9500" spans="1:17" x14ac:dyDescent="0.3">
      <c r="A9500" t="s">
        <v>31737</v>
      </c>
      <c r="B9500" t="s">
        <v>31738</v>
      </c>
      <c r="C9500" t="s">
        <v>14</v>
      </c>
      <c r="D9500">
        <v>39.952956499999999</v>
      </c>
      <c r="E9500">
        <v>-75.170298599999995</v>
      </c>
      <c r="F9500" t="s">
        <v>31739</v>
      </c>
      <c r="G9500">
        <v>184</v>
      </c>
      <c r="H9500">
        <v>3.5</v>
      </c>
      <c r="I9500" t="s">
        <v>31755</v>
      </c>
      <c r="J9500">
        <v>5</v>
      </c>
      <c r="K9500" t="s">
        <v>31756</v>
      </c>
      <c r="L9500" t="s">
        <v>31757</v>
      </c>
    </row>
    <row r="9501" spans="1:17" x14ac:dyDescent="0.3">
      <c r="A9501" t="s">
        <v>31737</v>
      </c>
      <c r="B9501" t="s">
        <v>31738</v>
      </c>
      <c r="C9501" t="s">
        <v>14</v>
      </c>
      <c r="D9501">
        <v>39.952956499999999</v>
      </c>
      <c r="E9501">
        <v>-75.170298599999995</v>
      </c>
      <c r="F9501" t="s">
        <v>31739</v>
      </c>
      <c r="G9501">
        <v>184</v>
      </c>
      <c r="H9501">
        <v>3.5</v>
      </c>
      <c r="I9501" t="s">
        <v>31758</v>
      </c>
      <c r="J9501">
        <v>4</v>
      </c>
      <c r="L9501" t="s">
        <v>31759</v>
      </c>
    </row>
    <row r="9502" spans="1:17" x14ac:dyDescent="0.3">
      <c r="A9502" t="s">
        <v>31737</v>
      </c>
      <c r="B9502" t="s">
        <v>31738</v>
      </c>
      <c r="C9502" t="s">
        <v>14</v>
      </c>
      <c r="D9502">
        <v>39.952956499999999</v>
      </c>
      <c r="E9502">
        <v>-75.170298599999995</v>
      </c>
      <c r="F9502" t="s">
        <v>31739</v>
      </c>
      <c r="G9502">
        <v>184</v>
      </c>
      <c r="H9502">
        <v>3.5</v>
      </c>
      <c r="I9502" t="s">
        <v>31760</v>
      </c>
      <c r="J9502">
        <v>5</v>
      </c>
      <c r="K9502" t="s">
        <v>31761</v>
      </c>
      <c r="L9502" t="s">
        <v>31762</v>
      </c>
    </row>
    <row r="9503" spans="1:17" x14ac:dyDescent="0.3">
      <c r="A9503" t="s">
        <v>31737</v>
      </c>
      <c r="B9503" t="s">
        <v>31738</v>
      </c>
      <c r="C9503" t="s">
        <v>14</v>
      </c>
      <c r="D9503">
        <v>39.952956499999999</v>
      </c>
      <c r="E9503">
        <v>-75.170298599999995</v>
      </c>
      <c r="F9503" t="s">
        <v>31739</v>
      </c>
      <c r="G9503">
        <v>184</v>
      </c>
      <c r="H9503">
        <v>3.5</v>
      </c>
      <c r="I9503" t="s">
        <v>31763</v>
      </c>
      <c r="J9503">
        <v>5</v>
      </c>
      <c r="K9503" t="s">
        <v>31764</v>
      </c>
      <c r="L9503" t="s">
        <v>31765</v>
      </c>
    </row>
    <row r="9504" spans="1:17" x14ac:dyDescent="0.3">
      <c r="A9504" t="s">
        <v>31766</v>
      </c>
      <c r="B9504" t="s">
        <v>31767</v>
      </c>
      <c r="C9504" t="s">
        <v>14</v>
      </c>
      <c r="D9504">
        <v>39.952245521499997</v>
      </c>
      <c r="E9504">
        <v>-75.209103831799993</v>
      </c>
      <c r="F9504" t="s">
        <v>31768</v>
      </c>
      <c r="G9504">
        <v>183</v>
      </c>
      <c r="H9504">
        <v>3.5</v>
      </c>
      <c r="I9504" t="s">
        <v>31769</v>
      </c>
      <c r="J9504">
        <v>3</v>
      </c>
      <c r="K9504" t="s">
        <v>31770</v>
      </c>
      <c r="L9504" t="s">
        <v>14985</v>
      </c>
    </row>
    <row r="9505" spans="1:43" x14ac:dyDescent="0.3">
      <c r="A9505" t="s">
        <v>31766</v>
      </c>
      <c r="B9505" t="s">
        <v>31767</v>
      </c>
      <c r="C9505" t="s">
        <v>14</v>
      </c>
      <c r="D9505">
        <v>39.952245521499997</v>
      </c>
      <c r="E9505">
        <v>-75.209103831799993</v>
      </c>
      <c r="F9505" t="s">
        <v>31768</v>
      </c>
      <c r="G9505">
        <v>183</v>
      </c>
      <c r="H9505">
        <v>3.5</v>
      </c>
      <c r="I9505" t="s">
        <v>31771</v>
      </c>
      <c r="J9505">
        <v>4</v>
      </c>
      <c r="K9505" t="s">
        <v>31772</v>
      </c>
      <c r="L9505" t="s">
        <v>31773</v>
      </c>
    </row>
    <row r="9506" spans="1:43" x14ac:dyDescent="0.3">
      <c r="A9506" t="s">
        <v>31766</v>
      </c>
      <c r="B9506" t="s">
        <v>31767</v>
      </c>
      <c r="C9506" t="s">
        <v>14</v>
      </c>
      <c r="D9506">
        <v>39.952245521499997</v>
      </c>
      <c r="E9506">
        <v>-75.209103831799993</v>
      </c>
      <c r="F9506" t="s">
        <v>31768</v>
      </c>
      <c r="G9506">
        <v>183</v>
      </c>
      <c r="H9506">
        <v>3.5</v>
      </c>
      <c r="I9506" t="s">
        <v>31774</v>
      </c>
      <c r="J9506">
        <v>3</v>
      </c>
      <c r="K9506" t="s">
        <v>31775</v>
      </c>
      <c r="L9506" t="s">
        <v>31776</v>
      </c>
      <c r="M9506" t="s">
        <v>31777</v>
      </c>
      <c r="N9506" t="s">
        <v>31778</v>
      </c>
      <c r="O9506" t="s">
        <v>31779</v>
      </c>
      <c r="P9506" t="s">
        <v>31780</v>
      </c>
      <c r="Q9506" t="s">
        <v>1326</v>
      </c>
    </row>
    <row r="9507" spans="1:43" x14ac:dyDescent="0.3">
      <c r="A9507" t="s">
        <v>31766</v>
      </c>
      <c r="B9507" t="s">
        <v>31767</v>
      </c>
      <c r="C9507" t="s">
        <v>14</v>
      </c>
      <c r="D9507">
        <v>39.952245521499997</v>
      </c>
      <c r="E9507">
        <v>-75.209103831799993</v>
      </c>
      <c r="F9507" t="s">
        <v>31768</v>
      </c>
      <c r="G9507">
        <v>183</v>
      </c>
      <c r="H9507">
        <v>3.5</v>
      </c>
      <c r="I9507" t="s">
        <v>31781</v>
      </c>
      <c r="J9507">
        <v>2</v>
      </c>
      <c r="K9507" t="s">
        <v>31782</v>
      </c>
      <c r="L9507" t="s">
        <v>31783</v>
      </c>
      <c r="M9507" t="s">
        <v>31784</v>
      </c>
      <c r="N9507" t="s">
        <v>31785</v>
      </c>
      <c r="O9507" t="s">
        <v>31786</v>
      </c>
      <c r="P9507" t="s">
        <v>31787</v>
      </c>
      <c r="Q9507" t="s">
        <v>31788</v>
      </c>
      <c r="R9507" t="s">
        <v>31789</v>
      </c>
      <c r="S9507" t="s">
        <v>31790</v>
      </c>
      <c r="T9507" t="s">
        <v>31791</v>
      </c>
      <c r="U9507" t="s">
        <v>31792</v>
      </c>
      <c r="V9507" t="s">
        <v>31793</v>
      </c>
      <c r="W9507" t="s">
        <v>31794</v>
      </c>
      <c r="X9507" t="s">
        <v>31795</v>
      </c>
      <c r="Y9507" t="s">
        <v>31796</v>
      </c>
      <c r="Z9507" t="s">
        <v>31797</v>
      </c>
      <c r="AA9507" t="s">
        <v>31798</v>
      </c>
      <c r="AB9507" t="s">
        <v>31799</v>
      </c>
      <c r="AC9507" t="s">
        <v>31800</v>
      </c>
      <c r="AD9507" t="s">
        <v>31801</v>
      </c>
      <c r="AE9507" t="s">
        <v>31802</v>
      </c>
      <c r="AF9507" t="s">
        <v>31803</v>
      </c>
      <c r="AG9507" t="s">
        <v>31804</v>
      </c>
      <c r="AH9507" t="s">
        <v>31805</v>
      </c>
      <c r="AI9507" t="s">
        <v>31806</v>
      </c>
      <c r="AJ9507" t="s">
        <v>31807</v>
      </c>
      <c r="AK9507" t="s">
        <v>31808</v>
      </c>
      <c r="AL9507" t="s">
        <v>31809</v>
      </c>
      <c r="AM9507" t="s">
        <v>31810</v>
      </c>
      <c r="AN9507" t="s">
        <v>31811</v>
      </c>
      <c r="AO9507" t="s">
        <v>6552</v>
      </c>
      <c r="AP9507" t="s">
        <v>31812</v>
      </c>
      <c r="AQ9507" t="s">
        <v>1880</v>
      </c>
    </row>
    <row r="9508" spans="1:43" x14ac:dyDescent="0.3">
      <c r="A9508" t="s">
        <v>31766</v>
      </c>
      <c r="B9508" t="s">
        <v>31767</v>
      </c>
      <c r="C9508" t="s">
        <v>14</v>
      </c>
      <c r="D9508">
        <v>39.952245521499997</v>
      </c>
      <c r="E9508">
        <v>-75.209103831799993</v>
      </c>
      <c r="F9508" t="s">
        <v>31768</v>
      </c>
      <c r="G9508">
        <v>183</v>
      </c>
      <c r="H9508">
        <v>3.5</v>
      </c>
      <c r="I9508" t="s">
        <v>31813</v>
      </c>
      <c r="J9508">
        <v>5</v>
      </c>
      <c r="K9508" t="s">
        <v>31814</v>
      </c>
      <c r="L9508" t="s">
        <v>31815</v>
      </c>
      <c r="M9508" t="s">
        <v>31816</v>
      </c>
      <c r="N9508" t="s">
        <v>31817</v>
      </c>
      <c r="O9508" t="s">
        <v>31818</v>
      </c>
    </row>
    <row r="9509" spans="1:43" x14ac:dyDescent="0.3">
      <c r="A9509" t="s">
        <v>31766</v>
      </c>
      <c r="B9509" t="s">
        <v>31767</v>
      </c>
      <c r="C9509" t="s">
        <v>14</v>
      </c>
      <c r="D9509">
        <v>39.952245521499997</v>
      </c>
      <c r="E9509">
        <v>-75.209103831799993</v>
      </c>
      <c r="F9509" t="s">
        <v>31768</v>
      </c>
      <c r="G9509">
        <v>183</v>
      </c>
      <c r="H9509">
        <v>3.5</v>
      </c>
      <c r="I9509" t="s">
        <v>31819</v>
      </c>
      <c r="J9509">
        <v>3</v>
      </c>
      <c r="K9509" t="s">
        <v>31820</v>
      </c>
      <c r="L9509" t="s">
        <v>31821</v>
      </c>
    </row>
    <row r="9510" spans="1:43" x14ac:dyDescent="0.3">
      <c r="A9510" t="s">
        <v>31766</v>
      </c>
      <c r="B9510" t="s">
        <v>31767</v>
      </c>
      <c r="C9510" t="s">
        <v>14</v>
      </c>
      <c r="D9510">
        <v>39.952245521499997</v>
      </c>
      <c r="E9510">
        <v>-75.209103831799993</v>
      </c>
      <c r="F9510" t="s">
        <v>31768</v>
      </c>
      <c r="G9510">
        <v>183</v>
      </c>
      <c r="H9510">
        <v>3.5</v>
      </c>
      <c r="I9510" t="s">
        <v>31822</v>
      </c>
      <c r="J9510">
        <v>4</v>
      </c>
      <c r="L9510" t="s">
        <v>31823</v>
      </c>
    </row>
    <row r="9511" spans="1:43" x14ac:dyDescent="0.3">
      <c r="A9511" t="s">
        <v>31766</v>
      </c>
      <c r="B9511" t="s">
        <v>31767</v>
      </c>
      <c r="C9511" t="s">
        <v>14</v>
      </c>
      <c r="D9511">
        <v>39.952245521499997</v>
      </c>
      <c r="E9511">
        <v>-75.209103831799993</v>
      </c>
      <c r="F9511" t="s">
        <v>31768</v>
      </c>
      <c r="G9511">
        <v>183</v>
      </c>
      <c r="H9511">
        <v>3.5</v>
      </c>
      <c r="I9511" t="s">
        <v>31824</v>
      </c>
      <c r="J9511">
        <v>3</v>
      </c>
      <c r="K9511" t="s">
        <v>31825</v>
      </c>
      <c r="L9511" t="s">
        <v>8513</v>
      </c>
    </row>
    <row r="9512" spans="1:43" x14ac:dyDescent="0.3">
      <c r="A9512" t="s">
        <v>31766</v>
      </c>
      <c r="B9512" t="s">
        <v>31767</v>
      </c>
      <c r="C9512" t="s">
        <v>14</v>
      </c>
      <c r="D9512">
        <v>39.952245521499997</v>
      </c>
      <c r="E9512">
        <v>-75.209103831799993</v>
      </c>
      <c r="F9512" t="s">
        <v>31768</v>
      </c>
      <c r="G9512">
        <v>183</v>
      </c>
      <c r="H9512">
        <v>3.5</v>
      </c>
      <c r="I9512" t="s">
        <v>31826</v>
      </c>
      <c r="J9512">
        <v>1</v>
      </c>
      <c r="K9512" t="s">
        <v>31827</v>
      </c>
      <c r="L9512" t="s">
        <v>23087</v>
      </c>
    </row>
    <row r="9513" spans="1:43" x14ac:dyDescent="0.3">
      <c r="A9513" t="s">
        <v>31766</v>
      </c>
      <c r="B9513" t="s">
        <v>31767</v>
      </c>
      <c r="C9513" t="s">
        <v>14</v>
      </c>
      <c r="D9513">
        <v>39.952245521499997</v>
      </c>
      <c r="E9513">
        <v>-75.209103831799993</v>
      </c>
      <c r="F9513" t="s">
        <v>31768</v>
      </c>
      <c r="G9513">
        <v>183</v>
      </c>
      <c r="H9513">
        <v>3.5</v>
      </c>
      <c r="I9513" t="s">
        <v>31828</v>
      </c>
      <c r="J9513">
        <v>3</v>
      </c>
      <c r="K9513" t="s">
        <v>31829</v>
      </c>
      <c r="L9513" t="s">
        <v>31830</v>
      </c>
      <c r="M9513" t="s">
        <v>31831</v>
      </c>
      <c r="N9513" t="s">
        <v>31832</v>
      </c>
      <c r="O9513" t="s">
        <v>31833</v>
      </c>
      <c r="P9513" t="s">
        <v>31834</v>
      </c>
      <c r="Q9513" t="s">
        <v>31835</v>
      </c>
      <c r="R9513" t="s">
        <v>8747</v>
      </c>
    </row>
    <row r="9514" spans="1:43" x14ac:dyDescent="0.3">
      <c r="A9514" t="s">
        <v>31836</v>
      </c>
      <c r="B9514" t="s">
        <v>31837</v>
      </c>
      <c r="C9514" t="s">
        <v>14</v>
      </c>
      <c r="D9514">
        <v>39.939418544500001</v>
      </c>
      <c r="E9514">
        <v>-75.1803047991</v>
      </c>
      <c r="F9514" t="s">
        <v>31838</v>
      </c>
      <c r="G9514">
        <v>183</v>
      </c>
      <c r="H9514">
        <v>4</v>
      </c>
      <c r="I9514" t="s">
        <v>31839</v>
      </c>
      <c r="J9514">
        <v>4</v>
      </c>
      <c r="K9514" t="s">
        <v>31840</v>
      </c>
      <c r="L9514" t="s">
        <v>13948</v>
      </c>
    </row>
    <row r="9515" spans="1:43" x14ac:dyDescent="0.3">
      <c r="A9515" t="s">
        <v>31836</v>
      </c>
      <c r="B9515" t="s">
        <v>31837</v>
      </c>
      <c r="C9515" t="s">
        <v>14</v>
      </c>
      <c r="D9515">
        <v>39.939418544500001</v>
      </c>
      <c r="E9515">
        <v>-75.1803047991</v>
      </c>
      <c r="F9515" t="s">
        <v>31838</v>
      </c>
      <c r="G9515">
        <v>183</v>
      </c>
      <c r="H9515">
        <v>4</v>
      </c>
      <c r="I9515" t="s">
        <v>31841</v>
      </c>
      <c r="J9515">
        <v>4</v>
      </c>
      <c r="K9515" t="s">
        <v>31842</v>
      </c>
      <c r="L9515" t="s">
        <v>31843</v>
      </c>
    </row>
    <row r="9516" spans="1:43" x14ac:dyDescent="0.3">
      <c r="A9516" t="s">
        <v>31836</v>
      </c>
      <c r="B9516" t="s">
        <v>31837</v>
      </c>
      <c r="C9516" t="s">
        <v>14</v>
      </c>
      <c r="D9516">
        <v>39.939418544500001</v>
      </c>
      <c r="E9516">
        <v>-75.1803047991</v>
      </c>
      <c r="F9516" t="s">
        <v>31838</v>
      </c>
      <c r="G9516">
        <v>183</v>
      </c>
      <c r="H9516">
        <v>4</v>
      </c>
      <c r="I9516" t="s">
        <v>31844</v>
      </c>
      <c r="J9516">
        <v>4</v>
      </c>
      <c r="K9516" t="s">
        <v>31845</v>
      </c>
      <c r="L9516" t="s">
        <v>27281</v>
      </c>
    </row>
    <row r="9517" spans="1:43" x14ac:dyDescent="0.3">
      <c r="A9517" t="s">
        <v>31836</v>
      </c>
      <c r="B9517" t="s">
        <v>31837</v>
      </c>
      <c r="C9517" t="s">
        <v>14</v>
      </c>
      <c r="D9517">
        <v>39.939418544500001</v>
      </c>
      <c r="E9517">
        <v>-75.1803047991</v>
      </c>
      <c r="F9517" t="s">
        <v>31838</v>
      </c>
      <c r="G9517">
        <v>183</v>
      </c>
      <c r="H9517">
        <v>4</v>
      </c>
      <c r="I9517" t="s">
        <v>31846</v>
      </c>
      <c r="J9517">
        <v>4</v>
      </c>
      <c r="K9517" t="s">
        <v>31847</v>
      </c>
      <c r="L9517" t="s">
        <v>23769</v>
      </c>
    </row>
    <row r="9518" spans="1:43" x14ac:dyDescent="0.3">
      <c r="A9518" t="s">
        <v>31836</v>
      </c>
      <c r="B9518" t="s">
        <v>31837</v>
      </c>
      <c r="C9518" t="s">
        <v>14</v>
      </c>
      <c r="D9518">
        <v>39.939418544500001</v>
      </c>
      <c r="E9518">
        <v>-75.1803047991</v>
      </c>
      <c r="F9518" t="s">
        <v>31838</v>
      </c>
      <c r="G9518">
        <v>183</v>
      </c>
      <c r="H9518">
        <v>4</v>
      </c>
      <c r="I9518" t="s">
        <v>31848</v>
      </c>
      <c r="J9518">
        <v>4</v>
      </c>
      <c r="K9518" t="s">
        <v>31849</v>
      </c>
      <c r="L9518" t="s">
        <v>31850</v>
      </c>
    </row>
    <row r="9519" spans="1:43" x14ac:dyDescent="0.3">
      <c r="A9519" t="s">
        <v>31836</v>
      </c>
      <c r="B9519" t="s">
        <v>31837</v>
      </c>
      <c r="C9519" t="s">
        <v>14</v>
      </c>
      <c r="D9519">
        <v>39.939418544500001</v>
      </c>
      <c r="E9519">
        <v>-75.1803047991</v>
      </c>
      <c r="F9519" t="s">
        <v>31838</v>
      </c>
      <c r="G9519">
        <v>183</v>
      </c>
      <c r="H9519">
        <v>4</v>
      </c>
      <c r="I9519" t="s">
        <v>31851</v>
      </c>
      <c r="J9519">
        <v>2</v>
      </c>
      <c r="K9519" t="s">
        <v>31852</v>
      </c>
      <c r="L9519" t="s">
        <v>31853</v>
      </c>
      <c r="M9519" t="s">
        <v>31854</v>
      </c>
      <c r="N9519" t="s">
        <v>31855</v>
      </c>
      <c r="O9519" t="s">
        <v>31856</v>
      </c>
      <c r="P9519" t="s">
        <v>31857</v>
      </c>
      <c r="Q9519" t="s">
        <v>31858</v>
      </c>
      <c r="R9519" t="s">
        <v>31859</v>
      </c>
    </row>
    <row r="9520" spans="1:43" x14ac:dyDescent="0.3">
      <c r="A9520" t="s">
        <v>31836</v>
      </c>
      <c r="B9520" t="s">
        <v>31837</v>
      </c>
      <c r="C9520" t="s">
        <v>14</v>
      </c>
      <c r="D9520">
        <v>39.939418544500001</v>
      </c>
      <c r="E9520">
        <v>-75.1803047991</v>
      </c>
      <c r="F9520" t="s">
        <v>31838</v>
      </c>
      <c r="G9520">
        <v>183</v>
      </c>
      <c r="H9520">
        <v>4</v>
      </c>
      <c r="I9520" t="s">
        <v>31860</v>
      </c>
      <c r="J9520">
        <v>4</v>
      </c>
      <c r="K9520" t="s">
        <v>31861</v>
      </c>
      <c r="L9520" t="s">
        <v>29243</v>
      </c>
    </row>
    <row r="9521" spans="1:15" x14ac:dyDescent="0.3">
      <c r="A9521" t="s">
        <v>31836</v>
      </c>
      <c r="B9521" t="s">
        <v>31837</v>
      </c>
      <c r="C9521" t="s">
        <v>14</v>
      </c>
      <c r="D9521">
        <v>39.939418544500001</v>
      </c>
      <c r="E9521">
        <v>-75.1803047991</v>
      </c>
      <c r="F9521" t="s">
        <v>31838</v>
      </c>
      <c r="G9521">
        <v>183</v>
      </c>
      <c r="H9521">
        <v>4</v>
      </c>
      <c r="I9521" t="s">
        <v>31862</v>
      </c>
      <c r="J9521">
        <v>2</v>
      </c>
      <c r="K9521" t="s">
        <v>31863</v>
      </c>
      <c r="L9521" t="s">
        <v>31864</v>
      </c>
    </row>
    <row r="9522" spans="1:15" x14ac:dyDescent="0.3">
      <c r="A9522" t="s">
        <v>31836</v>
      </c>
      <c r="B9522" t="s">
        <v>31837</v>
      </c>
      <c r="C9522" t="s">
        <v>14</v>
      </c>
      <c r="D9522">
        <v>39.939418544500001</v>
      </c>
      <c r="E9522">
        <v>-75.1803047991</v>
      </c>
      <c r="F9522" t="s">
        <v>31838</v>
      </c>
      <c r="G9522">
        <v>183</v>
      </c>
      <c r="H9522">
        <v>4</v>
      </c>
      <c r="I9522" t="s">
        <v>31865</v>
      </c>
      <c r="J9522">
        <v>1</v>
      </c>
      <c r="K9522" t="s">
        <v>31866</v>
      </c>
      <c r="L9522" t="s">
        <v>29118</v>
      </c>
    </row>
    <row r="9523" spans="1:15" x14ac:dyDescent="0.3">
      <c r="A9523" t="s">
        <v>31836</v>
      </c>
      <c r="B9523" t="s">
        <v>31837</v>
      </c>
      <c r="C9523" t="s">
        <v>14</v>
      </c>
      <c r="D9523">
        <v>39.939418544500001</v>
      </c>
      <c r="E9523">
        <v>-75.1803047991</v>
      </c>
      <c r="F9523" t="s">
        <v>31838</v>
      </c>
      <c r="G9523">
        <v>183</v>
      </c>
      <c r="H9523">
        <v>4</v>
      </c>
      <c r="I9523" t="s">
        <v>31867</v>
      </c>
      <c r="J9523">
        <v>4</v>
      </c>
      <c r="K9523" t="s">
        <v>31868</v>
      </c>
      <c r="L9523" t="s">
        <v>31869</v>
      </c>
      <c r="M9523" t="s">
        <v>31870</v>
      </c>
      <c r="N9523" t="s">
        <v>2843</v>
      </c>
    </row>
    <row r="9524" spans="1:15" x14ac:dyDescent="0.3">
      <c r="A9524" t="s">
        <v>31871</v>
      </c>
      <c r="B9524" t="s">
        <v>12991</v>
      </c>
      <c r="C9524" t="s">
        <v>14</v>
      </c>
      <c r="D9524">
        <v>39.921596000000001</v>
      </c>
      <c r="E9524">
        <v>-75.178679000000002</v>
      </c>
      <c r="F9524" t="s">
        <v>31872</v>
      </c>
      <c r="G9524">
        <v>183</v>
      </c>
      <c r="H9524">
        <v>4</v>
      </c>
      <c r="I9524" t="s">
        <v>31873</v>
      </c>
      <c r="J9524">
        <v>4</v>
      </c>
      <c r="K9524" t="s">
        <v>31874</v>
      </c>
      <c r="L9524" t="s">
        <v>31875</v>
      </c>
    </row>
    <row r="9525" spans="1:15" x14ac:dyDescent="0.3">
      <c r="A9525" t="s">
        <v>31871</v>
      </c>
      <c r="B9525" t="s">
        <v>12991</v>
      </c>
      <c r="C9525" t="s">
        <v>14</v>
      </c>
      <c r="D9525">
        <v>39.921596000000001</v>
      </c>
      <c r="E9525">
        <v>-75.178679000000002</v>
      </c>
      <c r="F9525" t="s">
        <v>31872</v>
      </c>
      <c r="G9525">
        <v>183</v>
      </c>
      <c r="H9525">
        <v>4</v>
      </c>
      <c r="I9525" t="s">
        <v>31876</v>
      </c>
      <c r="J9525">
        <v>5</v>
      </c>
      <c r="K9525" t="s">
        <v>31877</v>
      </c>
      <c r="L9525" t="s">
        <v>31878</v>
      </c>
    </row>
    <row r="9526" spans="1:15" x14ac:dyDescent="0.3">
      <c r="A9526" t="s">
        <v>31871</v>
      </c>
      <c r="B9526" t="s">
        <v>12991</v>
      </c>
      <c r="C9526" t="s">
        <v>14</v>
      </c>
      <c r="D9526">
        <v>39.921596000000001</v>
      </c>
      <c r="E9526">
        <v>-75.178679000000002</v>
      </c>
      <c r="F9526" t="s">
        <v>31872</v>
      </c>
      <c r="G9526">
        <v>183</v>
      </c>
      <c r="H9526">
        <v>4</v>
      </c>
      <c r="I9526" t="s">
        <v>31879</v>
      </c>
      <c r="J9526">
        <v>2</v>
      </c>
      <c r="K9526" t="s">
        <v>31880</v>
      </c>
      <c r="L9526" t="s">
        <v>8835</v>
      </c>
    </row>
    <row r="9527" spans="1:15" x14ac:dyDescent="0.3">
      <c r="A9527" t="s">
        <v>31871</v>
      </c>
      <c r="B9527" t="s">
        <v>12991</v>
      </c>
      <c r="C9527" t="s">
        <v>14</v>
      </c>
      <c r="D9527">
        <v>39.921596000000001</v>
      </c>
      <c r="E9527">
        <v>-75.178679000000002</v>
      </c>
      <c r="F9527" t="s">
        <v>31872</v>
      </c>
      <c r="G9527">
        <v>183</v>
      </c>
      <c r="H9527">
        <v>4</v>
      </c>
      <c r="I9527" t="s">
        <v>31881</v>
      </c>
      <c r="J9527">
        <v>5</v>
      </c>
      <c r="K9527" t="s">
        <v>31882</v>
      </c>
      <c r="L9527" t="s">
        <v>31883</v>
      </c>
    </row>
    <row r="9528" spans="1:15" x14ac:dyDescent="0.3">
      <c r="A9528" t="s">
        <v>31871</v>
      </c>
      <c r="B9528" t="s">
        <v>12991</v>
      </c>
      <c r="C9528" t="s">
        <v>14</v>
      </c>
      <c r="D9528">
        <v>39.921596000000001</v>
      </c>
      <c r="E9528">
        <v>-75.178679000000002</v>
      </c>
      <c r="F9528" t="s">
        <v>31872</v>
      </c>
      <c r="G9528">
        <v>183</v>
      </c>
      <c r="H9528">
        <v>4</v>
      </c>
      <c r="I9528" t="s">
        <v>31884</v>
      </c>
      <c r="J9528">
        <v>5</v>
      </c>
      <c r="L9528" t="s">
        <v>31885</v>
      </c>
    </row>
    <row r="9529" spans="1:15" x14ac:dyDescent="0.3">
      <c r="A9529" t="s">
        <v>31871</v>
      </c>
      <c r="B9529" t="s">
        <v>12991</v>
      </c>
      <c r="C9529" t="s">
        <v>14</v>
      </c>
      <c r="D9529">
        <v>39.921596000000001</v>
      </c>
      <c r="E9529">
        <v>-75.178679000000002</v>
      </c>
      <c r="F9529" t="s">
        <v>31872</v>
      </c>
      <c r="G9529">
        <v>183</v>
      </c>
      <c r="H9529">
        <v>4</v>
      </c>
      <c r="I9529" t="s">
        <v>31886</v>
      </c>
      <c r="J9529">
        <v>5</v>
      </c>
      <c r="K9529" t="s">
        <v>31887</v>
      </c>
      <c r="L9529" t="s">
        <v>31888</v>
      </c>
    </row>
    <row r="9530" spans="1:15" x14ac:dyDescent="0.3">
      <c r="A9530" t="s">
        <v>31871</v>
      </c>
      <c r="B9530" t="s">
        <v>12991</v>
      </c>
      <c r="C9530" t="s">
        <v>14</v>
      </c>
      <c r="D9530">
        <v>39.921596000000001</v>
      </c>
      <c r="E9530">
        <v>-75.178679000000002</v>
      </c>
      <c r="F9530" t="s">
        <v>31872</v>
      </c>
      <c r="G9530">
        <v>183</v>
      </c>
      <c r="H9530">
        <v>4</v>
      </c>
      <c r="I9530" t="s">
        <v>31889</v>
      </c>
      <c r="J9530">
        <v>5</v>
      </c>
      <c r="K9530" t="s">
        <v>31890</v>
      </c>
      <c r="L9530" t="s">
        <v>31891</v>
      </c>
    </row>
    <row r="9531" spans="1:15" x14ac:dyDescent="0.3">
      <c r="A9531" t="s">
        <v>31871</v>
      </c>
      <c r="B9531" t="s">
        <v>12991</v>
      </c>
      <c r="C9531" t="s">
        <v>14</v>
      </c>
      <c r="D9531">
        <v>39.921596000000001</v>
      </c>
      <c r="E9531">
        <v>-75.178679000000002</v>
      </c>
      <c r="F9531" t="s">
        <v>31872</v>
      </c>
      <c r="G9531">
        <v>183</v>
      </c>
      <c r="H9531">
        <v>4</v>
      </c>
      <c r="I9531" t="s">
        <v>31892</v>
      </c>
      <c r="J9531">
        <v>2</v>
      </c>
      <c r="K9531" t="s">
        <v>31893</v>
      </c>
      <c r="L9531" t="s">
        <v>31894</v>
      </c>
    </row>
    <row r="9532" spans="1:15" x14ac:dyDescent="0.3">
      <c r="A9532" t="s">
        <v>31871</v>
      </c>
      <c r="B9532" t="s">
        <v>12991</v>
      </c>
      <c r="C9532" t="s">
        <v>14</v>
      </c>
      <c r="D9532">
        <v>39.921596000000001</v>
      </c>
      <c r="E9532">
        <v>-75.178679000000002</v>
      </c>
      <c r="F9532" t="s">
        <v>31872</v>
      </c>
      <c r="G9532">
        <v>183</v>
      </c>
      <c r="H9532">
        <v>4</v>
      </c>
      <c r="I9532" t="s">
        <v>31895</v>
      </c>
      <c r="J9532">
        <v>5</v>
      </c>
      <c r="L9532" t="s">
        <v>12778</v>
      </c>
    </row>
    <row r="9533" spans="1:15" x14ac:dyDescent="0.3">
      <c r="A9533" t="s">
        <v>31871</v>
      </c>
      <c r="B9533" t="s">
        <v>12991</v>
      </c>
      <c r="C9533" t="s">
        <v>14</v>
      </c>
      <c r="D9533">
        <v>39.921596000000001</v>
      </c>
      <c r="E9533">
        <v>-75.178679000000002</v>
      </c>
      <c r="F9533" t="s">
        <v>31872</v>
      </c>
      <c r="G9533">
        <v>183</v>
      </c>
      <c r="H9533">
        <v>4</v>
      </c>
      <c r="I9533" t="s">
        <v>31896</v>
      </c>
      <c r="J9533">
        <v>5</v>
      </c>
      <c r="L9533" t="s">
        <v>31897</v>
      </c>
    </row>
    <row r="9534" spans="1:15" x14ac:dyDescent="0.3">
      <c r="A9534" t="s">
        <v>31898</v>
      </c>
      <c r="B9534" t="s">
        <v>31899</v>
      </c>
      <c r="C9534" t="s">
        <v>14</v>
      </c>
      <c r="D9534">
        <v>39.954559805400002</v>
      </c>
      <c r="E9534">
        <v>-75.170520379300001</v>
      </c>
      <c r="F9534" t="s">
        <v>31900</v>
      </c>
      <c r="G9534">
        <v>183</v>
      </c>
      <c r="H9534">
        <v>4</v>
      </c>
      <c r="I9534" t="s">
        <v>31901</v>
      </c>
      <c r="J9534">
        <v>4</v>
      </c>
      <c r="K9534" t="s">
        <v>31902</v>
      </c>
      <c r="L9534" t="s">
        <v>31903</v>
      </c>
      <c r="M9534" t="s">
        <v>31904</v>
      </c>
      <c r="N9534" t="s">
        <v>31905</v>
      </c>
      <c r="O9534" t="s">
        <v>31906</v>
      </c>
    </row>
    <row r="9535" spans="1:15" x14ac:dyDescent="0.3">
      <c r="A9535" t="s">
        <v>31898</v>
      </c>
      <c r="B9535" t="s">
        <v>31899</v>
      </c>
      <c r="C9535" t="s">
        <v>14</v>
      </c>
      <c r="D9535">
        <v>39.954559805400002</v>
      </c>
      <c r="E9535">
        <v>-75.170520379300001</v>
      </c>
      <c r="F9535" t="s">
        <v>31900</v>
      </c>
      <c r="G9535">
        <v>183</v>
      </c>
      <c r="H9535">
        <v>4</v>
      </c>
      <c r="I9535" t="s">
        <v>31907</v>
      </c>
      <c r="J9535">
        <v>5</v>
      </c>
      <c r="L9535" t="s">
        <v>31908</v>
      </c>
    </row>
    <row r="9536" spans="1:15" x14ac:dyDescent="0.3">
      <c r="A9536" t="s">
        <v>31898</v>
      </c>
      <c r="B9536" t="s">
        <v>31899</v>
      </c>
      <c r="C9536" t="s">
        <v>14</v>
      </c>
      <c r="D9536">
        <v>39.954559805400002</v>
      </c>
      <c r="E9536">
        <v>-75.170520379300001</v>
      </c>
      <c r="F9536" t="s">
        <v>31900</v>
      </c>
      <c r="G9536">
        <v>183</v>
      </c>
      <c r="H9536">
        <v>4</v>
      </c>
      <c r="I9536" t="s">
        <v>31909</v>
      </c>
      <c r="J9536">
        <v>5</v>
      </c>
      <c r="K9536" t="s">
        <v>31910</v>
      </c>
      <c r="L9536" t="s">
        <v>31911</v>
      </c>
    </row>
    <row r="9537" spans="1:15" x14ac:dyDescent="0.3">
      <c r="A9537" t="s">
        <v>31898</v>
      </c>
      <c r="B9537" t="s">
        <v>31899</v>
      </c>
      <c r="C9537" t="s">
        <v>14</v>
      </c>
      <c r="D9537">
        <v>39.954559805400002</v>
      </c>
      <c r="E9537">
        <v>-75.170520379300001</v>
      </c>
      <c r="F9537" t="s">
        <v>31900</v>
      </c>
      <c r="G9537">
        <v>183</v>
      </c>
      <c r="H9537">
        <v>4</v>
      </c>
      <c r="I9537" t="s">
        <v>31912</v>
      </c>
      <c r="J9537">
        <v>5</v>
      </c>
      <c r="L9537" t="s">
        <v>31913</v>
      </c>
    </row>
    <row r="9538" spans="1:15" x14ac:dyDescent="0.3">
      <c r="A9538" t="s">
        <v>31898</v>
      </c>
      <c r="B9538" t="s">
        <v>31899</v>
      </c>
      <c r="C9538" t="s">
        <v>14</v>
      </c>
      <c r="D9538">
        <v>39.954559805400002</v>
      </c>
      <c r="E9538">
        <v>-75.170520379300001</v>
      </c>
      <c r="F9538" t="s">
        <v>31900</v>
      </c>
      <c r="G9538">
        <v>183</v>
      </c>
      <c r="H9538">
        <v>4</v>
      </c>
      <c r="I9538" t="s">
        <v>31914</v>
      </c>
      <c r="J9538">
        <v>5</v>
      </c>
      <c r="K9538" t="s">
        <v>31915</v>
      </c>
      <c r="L9538" t="s">
        <v>31916</v>
      </c>
    </row>
    <row r="9539" spans="1:15" x14ac:dyDescent="0.3">
      <c r="A9539" t="s">
        <v>31898</v>
      </c>
      <c r="B9539" t="s">
        <v>31899</v>
      </c>
      <c r="C9539" t="s">
        <v>14</v>
      </c>
      <c r="D9539">
        <v>39.954559805400002</v>
      </c>
      <c r="E9539">
        <v>-75.170520379300001</v>
      </c>
      <c r="F9539" t="s">
        <v>31900</v>
      </c>
      <c r="G9539">
        <v>183</v>
      </c>
      <c r="H9539">
        <v>4</v>
      </c>
      <c r="I9539" t="s">
        <v>31917</v>
      </c>
      <c r="J9539">
        <v>4</v>
      </c>
      <c r="K9539" t="s">
        <v>31918</v>
      </c>
      <c r="L9539" t="s">
        <v>13845</v>
      </c>
    </row>
    <row r="9540" spans="1:15" x14ac:dyDescent="0.3">
      <c r="A9540" t="s">
        <v>31898</v>
      </c>
      <c r="B9540" t="s">
        <v>31899</v>
      </c>
      <c r="C9540" t="s">
        <v>14</v>
      </c>
      <c r="D9540">
        <v>39.954559805400002</v>
      </c>
      <c r="E9540">
        <v>-75.170520379300001</v>
      </c>
      <c r="F9540" t="s">
        <v>31900</v>
      </c>
      <c r="G9540">
        <v>183</v>
      </c>
      <c r="H9540">
        <v>4</v>
      </c>
      <c r="I9540" t="s">
        <v>31919</v>
      </c>
      <c r="J9540">
        <v>5</v>
      </c>
      <c r="K9540" t="s">
        <v>31920</v>
      </c>
      <c r="L9540" t="s">
        <v>31921</v>
      </c>
    </row>
    <row r="9541" spans="1:15" x14ac:dyDescent="0.3">
      <c r="A9541" t="s">
        <v>31898</v>
      </c>
      <c r="B9541" t="s">
        <v>31899</v>
      </c>
      <c r="C9541" t="s">
        <v>14</v>
      </c>
      <c r="D9541">
        <v>39.954559805400002</v>
      </c>
      <c r="E9541">
        <v>-75.170520379300001</v>
      </c>
      <c r="F9541" t="s">
        <v>31900</v>
      </c>
      <c r="G9541">
        <v>183</v>
      </c>
      <c r="H9541">
        <v>4</v>
      </c>
      <c r="I9541" t="s">
        <v>31922</v>
      </c>
      <c r="J9541">
        <v>5</v>
      </c>
      <c r="K9541" t="s">
        <v>31923</v>
      </c>
      <c r="L9541" t="s">
        <v>31924</v>
      </c>
    </row>
    <row r="9542" spans="1:15" x14ac:dyDescent="0.3">
      <c r="A9542" t="s">
        <v>31898</v>
      </c>
      <c r="B9542" t="s">
        <v>31899</v>
      </c>
      <c r="C9542" t="s">
        <v>14</v>
      </c>
      <c r="D9542">
        <v>39.954559805400002</v>
      </c>
      <c r="E9542">
        <v>-75.170520379300001</v>
      </c>
      <c r="F9542" t="s">
        <v>31900</v>
      </c>
      <c r="G9542">
        <v>183</v>
      </c>
      <c r="H9542">
        <v>4</v>
      </c>
      <c r="I9542" t="s">
        <v>31925</v>
      </c>
      <c r="J9542">
        <v>4</v>
      </c>
      <c r="K9542" t="s">
        <v>31926</v>
      </c>
      <c r="L9542" t="s">
        <v>14065</v>
      </c>
    </row>
    <row r="9543" spans="1:15" x14ac:dyDescent="0.3">
      <c r="A9543" t="s">
        <v>31898</v>
      </c>
      <c r="B9543" t="s">
        <v>31899</v>
      </c>
      <c r="C9543" t="s">
        <v>14</v>
      </c>
      <c r="D9543">
        <v>39.954559805400002</v>
      </c>
      <c r="E9543">
        <v>-75.170520379300001</v>
      </c>
      <c r="F9543" t="s">
        <v>31900</v>
      </c>
      <c r="G9543">
        <v>183</v>
      </c>
      <c r="H9543">
        <v>4</v>
      </c>
      <c r="I9543" t="s">
        <v>31927</v>
      </c>
      <c r="J9543">
        <v>5</v>
      </c>
      <c r="L9543" t="s">
        <v>31928</v>
      </c>
    </row>
    <row r="9544" spans="1:15" x14ac:dyDescent="0.3">
      <c r="A9544" t="s">
        <v>31929</v>
      </c>
      <c r="B9544" t="s">
        <v>31930</v>
      </c>
      <c r="C9544" t="s">
        <v>14</v>
      </c>
      <c r="D9544">
        <v>40.0541409</v>
      </c>
      <c r="E9544">
        <v>-75.194447400000001</v>
      </c>
      <c r="F9544" t="s">
        <v>31931</v>
      </c>
      <c r="G9544">
        <v>183</v>
      </c>
      <c r="H9544">
        <v>4</v>
      </c>
      <c r="I9544" t="s">
        <v>31932</v>
      </c>
      <c r="J9544">
        <v>2</v>
      </c>
      <c r="K9544" t="s">
        <v>31933</v>
      </c>
      <c r="L9544" t="s">
        <v>31934</v>
      </c>
    </row>
    <row r="9545" spans="1:15" x14ac:dyDescent="0.3">
      <c r="A9545" t="s">
        <v>31929</v>
      </c>
      <c r="B9545" t="s">
        <v>31930</v>
      </c>
      <c r="C9545" t="s">
        <v>14</v>
      </c>
      <c r="D9545">
        <v>40.0541409</v>
      </c>
      <c r="E9545">
        <v>-75.194447400000001</v>
      </c>
      <c r="F9545" t="s">
        <v>31931</v>
      </c>
      <c r="G9545">
        <v>183</v>
      </c>
      <c r="H9545">
        <v>4</v>
      </c>
      <c r="I9545" t="s">
        <v>31935</v>
      </c>
      <c r="J9545">
        <v>5</v>
      </c>
      <c r="K9545" t="s">
        <v>31936</v>
      </c>
      <c r="L9545" t="s">
        <v>31937</v>
      </c>
    </row>
    <row r="9546" spans="1:15" x14ac:dyDescent="0.3">
      <c r="A9546" t="s">
        <v>31929</v>
      </c>
      <c r="B9546" t="s">
        <v>31930</v>
      </c>
      <c r="C9546" t="s">
        <v>14</v>
      </c>
      <c r="D9546">
        <v>40.0541409</v>
      </c>
      <c r="E9546">
        <v>-75.194447400000001</v>
      </c>
      <c r="F9546" t="s">
        <v>31931</v>
      </c>
      <c r="G9546">
        <v>183</v>
      </c>
      <c r="H9546">
        <v>4</v>
      </c>
      <c r="I9546" t="s">
        <v>31938</v>
      </c>
      <c r="J9546">
        <v>5</v>
      </c>
      <c r="K9546" t="s">
        <v>31939</v>
      </c>
      <c r="L9546" t="s">
        <v>31940</v>
      </c>
    </row>
    <row r="9547" spans="1:15" x14ac:dyDescent="0.3">
      <c r="A9547" t="s">
        <v>31929</v>
      </c>
      <c r="B9547" t="s">
        <v>31930</v>
      </c>
      <c r="C9547" t="s">
        <v>14</v>
      </c>
      <c r="D9547">
        <v>40.0541409</v>
      </c>
      <c r="E9547">
        <v>-75.194447400000001</v>
      </c>
      <c r="F9547" t="s">
        <v>31931</v>
      </c>
      <c r="G9547">
        <v>183</v>
      </c>
      <c r="H9547">
        <v>4</v>
      </c>
      <c r="I9547" t="s">
        <v>31941</v>
      </c>
      <c r="J9547">
        <v>3</v>
      </c>
      <c r="K9547" t="s">
        <v>31942</v>
      </c>
      <c r="L9547" t="s">
        <v>31943</v>
      </c>
    </row>
    <row r="9548" spans="1:15" x14ac:dyDescent="0.3">
      <c r="A9548" t="s">
        <v>31929</v>
      </c>
      <c r="B9548" t="s">
        <v>31930</v>
      </c>
      <c r="C9548" t="s">
        <v>14</v>
      </c>
      <c r="D9548">
        <v>40.0541409</v>
      </c>
      <c r="E9548">
        <v>-75.194447400000001</v>
      </c>
      <c r="F9548" t="s">
        <v>31931</v>
      </c>
      <c r="G9548">
        <v>183</v>
      </c>
      <c r="H9548">
        <v>4</v>
      </c>
      <c r="I9548" t="s">
        <v>31944</v>
      </c>
      <c r="J9548">
        <v>1</v>
      </c>
      <c r="K9548" t="s">
        <v>31945</v>
      </c>
      <c r="L9548" t="s">
        <v>31946</v>
      </c>
      <c r="M9548" t="s">
        <v>31947</v>
      </c>
      <c r="N9548" t="s">
        <v>31948</v>
      </c>
      <c r="O9548" t="s">
        <v>31949</v>
      </c>
    </row>
    <row r="9549" spans="1:15" x14ac:dyDescent="0.3">
      <c r="A9549" t="s">
        <v>31929</v>
      </c>
      <c r="B9549" t="s">
        <v>31930</v>
      </c>
      <c r="C9549" t="s">
        <v>14</v>
      </c>
      <c r="D9549">
        <v>40.0541409</v>
      </c>
      <c r="E9549">
        <v>-75.194447400000001</v>
      </c>
      <c r="F9549" t="s">
        <v>31931</v>
      </c>
      <c r="G9549">
        <v>183</v>
      </c>
      <c r="H9549">
        <v>4</v>
      </c>
      <c r="I9549" t="s">
        <v>31950</v>
      </c>
      <c r="J9549">
        <v>5</v>
      </c>
      <c r="K9549" t="s">
        <v>31951</v>
      </c>
      <c r="L9549" t="s">
        <v>24941</v>
      </c>
    </row>
    <row r="9550" spans="1:15" x14ac:dyDescent="0.3">
      <c r="A9550" t="s">
        <v>31929</v>
      </c>
      <c r="B9550" t="s">
        <v>31930</v>
      </c>
      <c r="C9550" t="s">
        <v>14</v>
      </c>
      <c r="D9550">
        <v>40.0541409</v>
      </c>
      <c r="E9550">
        <v>-75.194447400000001</v>
      </c>
      <c r="F9550" t="s">
        <v>31931</v>
      </c>
      <c r="G9550">
        <v>183</v>
      </c>
      <c r="H9550">
        <v>4</v>
      </c>
      <c r="I9550" t="s">
        <v>31952</v>
      </c>
      <c r="J9550">
        <v>5</v>
      </c>
      <c r="L9550" t="s">
        <v>31953</v>
      </c>
    </row>
    <row r="9551" spans="1:15" x14ac:dyDescent="0.3">
      <c r="A9551" t="s">
        <v>31929</v>
      </c>
      <c r="B9551" t="s">
        <v>31930</v>
      </c>
      <c r="C9551" t="s">
        <v>14</v>
      </c>
      <c r="D9551">
        <v>40.0541409</v>
      </c>
      <c r="E9551">
        <v>-75.194447400000001</v>
      </c>
      <c r="F9551" t="s">
        <v>31931</v>
      </c>
      <c r="G9551">
        <v>183</v>
      </c>
      <c r="H9551">
        <v>4</v>
      </c>
      <c r="I9551" t="s">
        <v>31954</v>
      </c>
      <c r="J9551">
        <v>5</v>
      </c>
      <c r="K9551" t="s">
        <v>31955</v>
      </c>
      <c r="L9551" t="s">
        <v>31956</v>
      </c>
    </row>
    <row r="9552" spans="1:15" x14ac:dyDescent="0.3">
      <c r="A9552" t="s">
        <v>31929</v>
      </c>
      <c r="B9552" t="s">
        <v>31930</v>
      </c>
      <c r="C9552" t="s">
        <v>14</v>
      </c>
      <c r="D9552">
        <v>40.0541409</v>
      </c>
      <c r="E9552">
        <v>-75.194447400000001</v>
      </c>
      <c r="F9552" t="s">
        <v>31931</v>
      </c>
      <c r="G9552">
        <v>183</v>
      </c>
      <c r="H9552">
        <v>4</v>
      </c>
      <c r="I9552" t="s">
        <v>31957</v>
      </c>
      <c r="J9552">
        <v>5</v>
      </c>
      <c r="K9552" t="s">
        <v>31958</v>
      </c>
      <c r="L9552" t="s">
        <v>31959</v>
      </c>
    </row>
    <row r="9553" spans="1:12" x14ac:dyDescent="0.3">
      <c r="A9553" t="s">
        <v>31929</v>
      </c>
      <c r="B9553" t="s">
        <v>31930</v>
      </c>
      <c r="C9553" t="s">
        <v>14</v>
      </c>
      <c r="D9553">
        <v>40.0541409</v>
      </c>
      <c r="E9553">
        <v>-75.194447400000001</v>
      </c>
      <c r="F9553" t="s">
        <v>31931</v>
      </c>
      <c r="G9553">
        <v>183</v>
      </c>
      <c r="H9553">
        <v>4</v>
      </c>
      <c r="I9553" t="s">
        <v>31960</v>
      </c>
      <c r="J9553">
        <v>5</v>
      </c>
      <c r="K9553" t="s">
        <v>31961</v>
      </c>
      <c r="L9553" t="s">
        <v>31962</v>
      </c>
    </row>
    <row r="9554" spans="1:12" x14ac:dyDescent="0.3">
      <c r="A9554" t="s">
        <v>31963</v>
      </c>
      <c r="B9554" t="s">
        <v>13955</v>
      </c>
      <c r="C9554" t="s">
        <v>14</v>
      </c>
      <c r="D9554">
        <v>39.950386799999997</v>
      </c>
      <c r="E9554">
        <v>-75.167562899999993</v>
      </c>
      <c r="F9554" t="s">
        <v>31964</v>
      </c>
      <c r="G9554">
        <v>183</v>
      </c>
      <c r="H9554">
        <v>3.5</v>
      </c>
      <c r="I9554" t="s">
        <v>31965</v>
      </c>
      <c r="J9554">
        <v>5</v>
      </c>
      <c r="L9554" t="s">
        <v>31966</v>
      </c>
    </row>
    <row r="9555" spans="1:12" x14ac:dyDescent="0.3">
      <c r="A9555" t="s">
        <v>31963</v>
      </c>
      <c r="B9555" t="s">
        <v>13955</v>
      </c>
      <c r="C9555" t="s">
        <v>14</v>
      </c>
      <c r="D9555">
        <v>39.950386799999997</v>
      </c>
      <c r="E9555">
        <v>-75.167562899999993</v>
      </c>
      <c r="F9555" t="s">
        <v>31964</v>
      </c>
      <c r="G9555">
        <v>183</v>
      </c>
      <c r="H9555">
        <v>3.5</v>
      </c>
      <c r="I9555" t="s">
        <v>31967</v>
      </c>
      <c r="J9555">
        <v>4</v>
      </c>
      <c r="K9555" t="s">
        <v>31968</v>
      </c>
      <c r="L9555" t="s">
        <v>31969</v>
      </c>
    </row>
    <row r="9556" spans="1:12" x14ac:dyDescent="0.3">
      <c r="A9556" t="s">
        <v>31963</v>
      </c>
      <c r="B9556" t="s">
        <v>13955</v>
      </c>
      <c r="C9556" t="s">
        <v>14</v>
      </c>
      <c r="D9556">
        <v>39.950386799999997</v>
      </c>
      <c r="E9556">
        <v>-75.167562899999993</v>
      </c>
      <c r="F9556" t="s">
        <v>31964</v>
      </c>
      <c r="G9556">
        <v>183</v>
      </c>
      <c r="H9556">
        <v>3.5</v>
      </c>
      <c r="I9556" t="s">
        <v>31970</v>
      </c>
      <c r="J9556">
        <v>3</v>
      </c>
      <c r="L9556" t="s">
        <v>31971</v>
      </c>
    </row>
    <row r="9557" spans="1:12" x14ac:dyDescent="0.3">
      <c r="A9557" t="s">
        <v>31963</v>
      </c>
      <c r="B9557" t="s">
        <v>13955</v>
      </c>
      <c r="C9557" t="s">
        <v>14</v>
      </c>
      <c r="D9557">
        <v>39.950386799999997</v>
      </c>
      <c r="E9557">
        <v>-75.167562899999993</v>
      </c>
      <c r="F9557" t="s">
        <v>31964</v>
      </c>
      <c r="G9557">
        <v>183</v>
      </c>
      <c r="H9557">
        <v>3.5</v>
      </c>
      <c r="I9557" t="s">
        <v>31972</v>
      </c>
      <c r="J9557">
        <v>2</v>
      </c>
      <c r="K9557" t="s">
        <v>31973</v>
      </c>
      <c r="L9557" t="s">
        <v>31974</v>
      </c>
    </row>
    <row r="9558" spans="1:12" x14ac:dyDescent="0.3">
      <c r="A9558" t="s">
        <v>31963</v>
      </c>
      <c r="B9558" t="s">
        <v>13955</v>
      </c>
      <c r="C9558" t="s">
        <v>14</v>
      </c>
      <c r="D9558">
        <v>39.950386799999997</v>
      </c>
      <c r="E9558">
        <v>-75.167562899999993</v>
      </c>
      <c r="F9558" t="s">
        <v>31964</v>
      </c>
      <c r="G9558">
        <v>183</v>
      </c>
      <c r="H9558">
        <v>3.5</v>
      </c>
      <c r="I9558" t="s">
        <v>31975</v>
      </c>
      <c r="J9558">
        <v>3</v>
      </c>
      <c r="L9558" t="s">
        <v>31976</v>
      </c>
    </row>
    <row r="9559" spans="1:12" x14ac:dyDescent="0.3">
      <c r="A9559" t="s">
        <v>31963</v>
      </c>
      <c r="B9559" t="s">
        <v>13955</v>
      </c>
      <c r="C9559" t="s">
        <v>14</v>
      </c>
      <c r="D9559">
        <v>39.950386799999997</v>
      </c>
      <c r="E9559">
        <v>-75.167562899999993</v>
      </c>
      <c r="F9559" t="s">
        <v>31964</v>
      </c>
      <c r="G9559">
        <v>183</v>
      </c>
      <c r="H9559">
        <v>3.5</v>
      </c>
      <c r="I9559" t="s">
        <v>31977</v>
      </c>
      <c r="J9559">
        <v>1</v>
      </c>
      <c r="K9559" t="s">
        <v>31978</v>
      </c>
      <c r="L9559" t="s">
        <v>31979</v>
      </c>
    </row>
    <row r="9560" spans="1:12" x14ac:dyDescent="0.3">
      <c r="A9560" t="s">
        <v>31963</v>
      </c>
      <c r="B9560" t="s">
        <v>13955</v>
      </c>
      <c r="C9560" t="s">
        <v>14</v>
      </c>
      <c r="D9560">
        <v>39.950386799999997</v>
      </c>
      <c r="E9560">
        <v>-75.167562899999993</v>
      </c>
      <c r="F9560" t="s">
        <v>31964</v>
      </c>
      <c r="G9560">
        <v>183</v>
      </c>
      <c r="H9560">
        <v>3.5</v>
      </c>
      <c r="I9560" t="s">
        <v>31980</v>
      </c>
      <c r="J9560">
        <v>1</v>
      </c>
      <c r="L9560" t="s">
        <v>31981</v>
      </c>
    </row>
    <row r="9561" spans="1:12" x14ac:dyDescent="0.3">
      <c r="A9561" t="s">
        <v>31963</v>
      </c>
      <c r="B9561" t="s">
        <v>13955</v>
      </c>
      <c r="C9561" t="s">
        <v>14</v>
      </c>
      <c r="D9561">
        <v>39.950386799999997</v>
      </c>
      <c r="E9561">
        <v>-75.167562899999993</v>
      </c>
      <c r="F9561" t="s">
        <v>31964</v>
      </c>
      <c r="G9561">
        <v>183</v>
      </c>
      <c r="H9561">
        <v>3.5</v>
      </c>
      <c r="I9561" t="s">
        <v>31982</v>
      </c>
      <c r="J9561">
        <v>4</v>
      </c>
      <c r="K9561" t="s">
        <v>31983</v>
      </c>
      <c r="L9561" t="s">
        <v>31984</v>
      </c>
    </row>
    <row r="9562" spans="1:12" x14ac:dyDescent="0.3">
      <c r="A9562" t="s">
        <v>31963</v>
      </c>
      <c r="B9562" t="s">
        <v>13955</v>
      </c>
      <c r="C9562" t="s">
        <v>14</v>
      </c>
      <c r="D9562">
        <v>39.950386799999997</v>
      </c>
      <c r="E9562">
        <v>-75.167562899999993</v>
      </c>
      <c r="F9562" t="s">
        <v>31964</v>
      </c>
      <c r="G9562">
        <v>183</v>
      </c>
      <c r="H9562">
        <v>3.5</v>
      </c>
      <c r="I9562" t="s">
        <v>31985</v>
      </c>
      <c r="J9562">
        <v>4</v>
      </c>
      <c r="L9562" t="s">
        <v>31986</v>
      </c>
    </row>
    <row r="9563" spans="1:12" x14ac:dyDescent="0.3">
      <c r="A9563" t="s">
        <v>31963</v>
      </c>
      <c r="B9563" t="s">
        <v>13955</v>
      </c>
      <c r="C9563" t="s">
        <v>14</v>
      </c>
      <c r="D9563">
        <v>39.950386799999997</v>
      </c>
      <c r="E9563">
        <v>-75.167562899999993</v>
      </c>
      <c r="F9563" t="s">
        <v>31964</v>
      </c>
      <c r="G9563">
        <v>183</v>
      </c>
      <c r="H9563">
        <v>3.5</v>
      </c>
      <c r="I9563" t="s">
        <v>31987</v>
      </c>
      <c r="J9563">
        <v>2</v>
      </c>
      <c r="L9563" t="s">
        <v>31988</v>
      </c>
    </row>
    <row r="9564" spans="1:12" x14ac:dyDescent="0.3">
      <c r="A9564" t="s">
        <v>31989</v>
      </c>
      <c r="B9564" t="s">
        <v>31990</v>
      </c>
      <c r="C9564" t="s">
        <v>14</v>
      </c>
      <c r="D9564">
        <v>39.949079998099997</v>
      </c>
      <c r="E9564">
        <v>-75.159972533599998</v>
      </c>
      <c r="F9564" t="s">
        <v>31991</v>
      </c>
      <c r="G9564">
        <v>183</v>
      </c>
      <c r="H9564">
        <v>4</v>
      </c>
      <c r="I9564" t="s">
        <v>31992</v>
      </c>
      <c r="J9564">
        <v>5</v>
      </c>
      <c r="L9564" t="s">
        <v>31993</v>
      </c>
    </row>
    <row r="9565" spans="1:12" x14ac:dyDescent="0.3">
      <c r="A9565" t="s">
        <v>31989</v>
      </c>
      <c r="B9565" t="s">
        <v>31990</v>
      </c>
      <c r="C9565" t="s">
        <v>14</v>
      </c>
      <c r="D9565">
        <v>39.949079998099997</v>
      </c>
      <c r="E9565">
        <v>-75.159972533599998</v>
      </c>
      <c r="F9565" t="s">
        <v>31991</v>
      </c>
      <c r="G9565">
        <v>183</v>
      </c>
      <c r="H9565">
        <v>4</v>
      </c>
      <c r="I9565" t="s">
        <v>31994</v>
      </c>
      <c r="J9565">
        <v>3</v>
      </c>
      <c r="K9565" t="s">
        <v>31995</v>
      </c>
      <c r="L9565" t="s">
        <v>31996</v>
      </c>
    </row>
    <row r="9566" spans="1:12" x14ac:dyDescent="0.3">
      <c r="A9566" t="s">
        <v>31989</v>
      </c>
      <c r="B9566" t="s">
        <v>31990</v>
      </c>
      <c r="C9566" t="s">
        <v>14</v>
      </c>
      <c r="D9566">
        <v>39.949079998099997</v>
      </c>
      <c r="E9566">
        <v>-75.159972533599998</v>
      </c>
      <c r="F9566" t="s">
        <v>31991</v>
      </c>
      <c r="G9566">
        <v>183</v>
      </c>
      <c r="H9566">
        <v>4</v>
      </c>
      <c r="I9566" t="s">
        <v>31997</v>
      </c>
      <c r="J9566">
        <v>3</v>
      </c>
      <c r="K9566" t="s">
        <v>31998</v>
      </c>
      <c r="L9566" t="s">
        <v>31999</v>
      </c>
    </row>
    <row r="9567" spans="1:12" x14ac:dyDescent="0.3">
      <c r="A9567" t="s">
        <v>31989</v>
      </c>
      <c r="B9567" t="s">
        <v>31990</v>
      </c>
      <c r="C9567" t="s">
        <v>14</v>
      </c>
      <c r="D9567">
        <v>39.949079998099997</v>
      </c>
      <c r="E9567">
        <v>-75.159972533599998</v>
      </c>
      <c r="F9567" t="s">
        <v>31991</v>
      </c>
      <c r="G9567">
        <v>183</v>
      </c>
      <c r="H9567">
        <v>4</v>
      </c>
      <c r="I9567" t="s">
        <v>32000</v>
      </c>
      <c r="J9567">
        <v>5</v>
      </c>
      <c r="K9567" t="s">
        <v>32001</v>
      </c>
      <c r="L9567" t="s">
        <v>32002</v>
      </c>
    </row>
    <row r="9568" spans="1:12" x14ac:dyDescent="0.3">
      <c r="A9568" t="s">
        <v>31989</v>
      </c>
      <c r="B9568" t="s">
        <v>31990</v>
      </c>
      <c r="C9568" t="s">
        <v>14</v>
      </c>
      <c r="D9568">
        <v>39.949079998099997</v>
      </c>
      <c r="E9568">
        <v>-75.159972533599998</v>
      </c>
      <c r="F9568" t="s">
        <v>31991</v>
      </c>
      <c r="G9568">
        <v>183</v>
      </c>
      <c r="H9568">
        <v>4</v>
      </c>
      <c r="I9568" t="s">
        <v>32003</v>
      </c>
      <c r="J9568">
        <v>5</v>
      </c>
      <c r="K9568" t="s">
        <v>32004</v>
      </c>
      <c r="L9568" t="s">
        <v>32005</v>
      </c>
    </row>
    <row r="9569" spans="1:34" x14ac:dyDescent="0.3">
      <c r="A9569" t="s">
        <v>31989</v>
      </c>
      <c r="B9569" t="s">
        <v>31990</v>
      </c>
      <c r="C9569" t="s">
        <v>14</v>
      </c>
      <c r="D9569">
        <v>39.949079998099997</v>
      </c>
      <c r="E9569">
        <v>-75.159972533599998</v>
      </c>
      <c r="F9569" t="s">
        <v>31991</v>
      </c>
      <c r="G9569">
        <v>183</v>
      </c>
      <c r="H9569">
        <v>4</v>
      </c>
      <c r="I9569" t="s">
        <v>32006</v>
      </c>
      <c r="J9569">
        <v>4</v>
      </c>
      <c r="K9569" t="s">
        <v>32007</v>
      </c>
      <c r="L9569" t="s">
        <v>32008</v>
      </c>
    </row>
    <row r="9570" spans="1:34" x14ac:dyDescent="0.3">
      <c r="A9570" t="s">
        <v>31989</v>
      </c>
      <c r="B9570" t="s">
        <v>31990</v>
      </c>
      <c r="C9570" t="s">
        <v>14</v>
      </c>
      <c r="D9570">
        <v>39.949079998099997</v>
      </c>
      <c r="E9570">
        <v>-75.159972533599998</v>
      </c>
      <c r="F9570" t="s">
        <v>31991</v>
      </c>
      <c r="G9570">
        <v>183</v>
      </c>
      <c r="H9570">
        <v>4</v>
      </c>
      <c r="I9570" t="s">
        <v>32009</v>
      </c>
      <c r="J9570">
        <v>4</v>
      </c>
      <c r="K9570" t="s">
        <v>32010</v>
      </c>
      <c r="L9570" t="s">
        <v>32011</v>
      </c>
    </row>
    <row r="9571" spans="1:34" x14ac:dyDescent="0.3">
      <c r="A9571" t="s">
        <v>31989</v>
      </c>
      <c r="B9571" t="s">
        <v>31990</v>
      </c>
      <c r="C9571" t="s">
        <v>14</v>
      </c>
      <c r="D9571">
        <v>39.949079998099997</v>
      </c>
      <c r="E9571">
        <v>-75.159972533599998</v>
      </c>
      <c r="F9571" t="s">
        <v>31991</v>
      </c>
      <c r="G9571">
        <v>183</v>
      </c>
      <c r="H9571">
        <v>4</v>
      </c>
      <c r="I9571" t="s">
        <v>32012</v>
      </c>
      <c r="J9571">
        <v>4</v>
      </c>
      <c r="K9571" t="s">
        <v>32013</v>
      </c>
      <c r="L9571" t="s">
        <v>17616</v>
      </c>
    </row>
    <row r="9572" spans="1:34" x14ac:dyDescent="0.3">
      <c r="A9572" t="s">
        <v>31989</v>
      </c>
      <c r="B9572" t="s">
        <v>31990</v>
      </c>
      <c r="C9572" t="s">
        <v>14</v>
      </c>
      <c r="D9572">
        <v>39.949079998099997</v>
      </c>
      <c r="E9572">
        <v>-75.159972533599998</v>
      </c>
      <c r="F9572" t="s">
        <v>31991</v>
      </c>
      <c r="G9572">
        <v>183</v>
      </c>
      <c r="H9572">
        <v>4</v>
      </c>
      <c r="I9572" t="s">
        <v>32014</v>
      </c>
      <c r="J9572">
        <v>5</v>
      </c>
      <c r="K9572" t="s">
        <v>32015</v>
      </c>
      <c r="L9572" t="s">
        <v>32016</v>
      </c>
    </row>
    <row r="9573" spans="1:34" x14ac:dyDescent="0.3">
      <c r="A9573" t="s">
        <v>31989</v>
      </c>
      <c r="B9573" t="s">
        <v>31990</v>
      </c>
      <c r="C9573" t="s">
        <v>14</v>
      </c>
      <c r="D9573">
        <v>39.949079998099997</v>
      </c>
      <c r="E9573">
        <v>-75.159972533599998</v>
      </c>
      <c r="F9573" t="s">
        <v>31991</v>
      </c>
      <c r="G9573">
        <v>183</v>
      </c>
      <c r="H9573">
        <v>4</v>
      </c>
      <c r="I9573" t="s">
        <v>32017</v>
      </c>
      <c r="J9573">
        <v>5</v>
      </c>
      <c r="K9573" t="s">
        <v>32018</v>
      </c>
      <c r="L9573" t="s">
        <v>32019</v>
      </c>
      <c r="M9573" t="s">
        <v>32020</v>
      </c>
      <c r="N9573" t="s">
        <v>32021</v>
      </c>
      <c r="O9573" t="s">
        <v>32022</v>
      </c>
      <c r="P9573" t="s">
        <v>32023</v>
      </c>
      <c r="Q9573" t="s">
        <v>32024</v>
      </c>
      <c r="R9573" t="s">
        <v>32025</v>
      </c>
      <c r="S9573" t="s">
        <v>32026</v>
      </c>
      <c r="T9573" t="s">
        <v>32027</v>
      </c>
      <c r="U9573" t="s">
        <v>32028</v>
      </c>
      <c r="V9573" t="s">
        <v>32029</v>
      </c>
      <c r="W9573" t="s">
        <v>32030</v>
      </c>
      <c r="X9573" t="s">
        <v>32031</v>
      </c>
      <c r="Y9573" t="s">
        <v>32032</v>
      </c>
      <c r="Z9573" t="s">
        <v>32033</v>
      </c>
      <c r="AA9573" t="s">
        <v>32034</v>
      </c>
      <c r="AB9573" t="s">
        <v>32035</v>
      </c>
      <c r="AC9573" t="s">
        <v>32036</v>
      </c>
      <c r="AD9573" t="s">
        <v>32037</v>
      </c>
      <c r="AE9573" t="s">
        <v>32038</v>
      </c>
      <c r="AF9573" t="s">
        <v>32039</v>
      </c>
      <c r="AG9573" t="s">
        <v>32040</v>
      </c>
      <c r="AH9573" t="s">
        <v>32041</v>
      </c>
    </row>
    <row r="9574" spans="1:34" x14ac:dyDescent="0.3">
      <c r="A9574" t="s">
        <v>32042</v>
      </c>
      <c r="B9574" t="s">
        <v>32043</v>
      </c>
      <c r="C9574" t="s">
        <v>14</v>
      </c>
      <c r="D9574">
        <v>39.938551799999999</v>
      </c>
      <c r="E9574">
        <v>-75.149635599999996</v>
      </c>
      <c r="F9574" t="s">
        <v>32044</v>
      </c>
      <c r="G9574">
        <v>183</v>
      </c>
      <c r="H9574">
        <v>4.5</v>
      </c>
      <c r="I9574" t="s">
        <v>32045</v>
      </c>
      <c r="J9574">
        <v>5</v>
      </c>
      <c r="K9574" t="s">
        <v>32046</v>
      </c>
      <c r="L9574" t="s">
        <v>22814</v>
      </c>
    </row>
    <row r="9575" spans="1:34" x14ac:dyDescent="0.3">
      <c r="A9575" t="s">
        <v>32042</v>
      </c>
      <c r="B9575" t="s">
        <v>32043</v>
      </c>
      <c r="C9575" t="s">
        <v>14</v>
      </c>
      <c r="D9575">
        <v>39.938551799999999</v>
      </c>
      <c r="E9575">
        <v>-75.149635599999996</v>
      </c>
      <c r="F9575" t="s">
        <v>32044</v>
      </c>
      <c r="G9575">
        <v>183</v>
      </c>
      <c r="H9575">
        <v>4.5</v>
      </c>
      <c r="I9575" t="s">
        <v>32047</v>
      </c>
      <c r="J9575">
        <v>4</v>
      </c>
      <c r="L9575" t="s">
        <v>11583</v>
      </c>
    </row>
    <row r="9576" spans="1:34" x14ac:dyDescent="0.3">
      <c r="A9576" t="s">
        <v>32042</v>
      </c>
      <c r="B9576" t="s">
        <v>32043</v>
      </c>
      <c r="C9576" t="s">
        <v>14</v>
      </c>
      <c r="D9576">
        <v>39.938551799999999</v>
      </c>
      <c r="E9576">
        <v>-75.149635599999996</v>
      </c>
      <c r="F9576" t="s">
        <v>32044</v>
      </c>
      <c r="G9576">
        <v>183</v>
      </c>
      <c r="H9576">
        <v>4.5</v>
      </c>
      <c r="I9576" t="s">
        <v>32048</v>
      </c>
      <c r="J9576">
        <v>5</v>
      </c>
      <c r="K9576" t="s">
        <v>32049</v>
      </c>
      <c r="L9576" t="s">
        <v>5155</v>
      </c>
    </row>
    <row r="9577" spans="1:34" x14ac:dyDescent="0.3">
      <c r="A9577" t="s">
        <v>32042</v>
      </c>
      <c r="B9577" t="s">
        <v>32043</v>
      </c>
      <c r="C9577" t="s">
        <v>14</v>
      </c>
      <c r="D9577">
        <v>39.938551799999999</v>
      </c>
      <c r="E9577">
        <v>-75.149635599999996</v>
      </c>
      <c r="F9577" t="s">
        <v>32044</v>
      </c>
      <c r="G9577">
        <v>183</v>
      </c>
      <c r="H9577">
        <v>4.5</v>
      </c>
      <c r="I9577" t="s">
        <v>32050</v>
      </c>
      <c r="J9577">
        <v>4</v>
      </c>
      <c r="K9577" t="s">
        <v>32051</v>
      </c>
      <c r="L9577" t="s">
        <v>32052</v>
      </c>
    </row>
    <row r="9578" spans="1:34" x14ac:dyDescent="0.3">
      <c r="A9578" t="s">
        <v>32042</v>
      </c>
      <c r="B9578" t="s">
        <v>32043</v>
      </c>
      <c r="C9578" t="s">
        <v>14</v>
      </c>
      <c r="D9578">
        <v>39.938551799999999</v>
      </c>
      <c r="E9578">
        <v>-75.149635599999996</v>
      </c>
      <c r="F9578" t="s">
        <v>32044</v>
      </c>
      <c r="G9578">
        <v>183</v>
      </c>
      <c r="H9578">
        <v>4.5</v>
      </c>
      <c r="I9578" t="s">
        <v>32053</v>
      </c>
      <c r="J9578">
        <v>5</v>
      </c>
      <c r="K9578" t="s">
        <v>32054</v>
      </c>
      <c r="L9578" t="s">
        <v>32055</v>
      </c>
    </row>
    <row r="9579" spans="1:34" x14ac:dyDescent="0.3">
      <c r="A9579" t="s">
        <v>32042</v>
      </c>
      <c r="B9579" t="s">
        <v>32043</v>
      </c>
      <c r="C9579" t="s">
        <v>14</v>
      </c>
      <c r="D9579">
        <v>39.938551799999999</v>
      </c>
      <c r="E9579">
        <v>-75.149635599999996</v>
      </c>
      <c r="F9579" t="s">
        <v>32044</v>
      </c>
      <c r="G9579">
        <v>183</v>
      </c>
      <c r="H9579">
        <v>4.5</v>
      </c>
      <c r="I9579" t="s">
        <v>32056</v>
      </c>
      <c r="J9579">
        <v>4</v>
      </c>
      <c r="K9579" t="s">
        <v>32057</v>
      </c>
      <c r="L9579" t="s">
        <v>10723</v>
      </c>
    </row>
    <row r="9580" spans="1:34" x14ac:dyDescent="0.3">
      <c r="A9580" t="s">
        <v>32042</v>
      </c>
      <c r="B9580" t="s">
        <v>32043</v>
      </c>
      <c r="C9580" t="s">
        <v>14</v>
      </c>
      <c r="D9580">
        <v>39.938551799999999</v>
      </c>
      <c r="E9580">
        <v>-75.149635599999996</v>
      </c>
      <c r="F9580" t="s">
        <v>32044</v>
      </c>
      <c r="G9580">
        <v>183</v>
      </c>
      <c r="H9580">
        <v>4.5</v>
      </c>
      <c r="I9580" t="s">
        <v>32058</v>
      </c>
      <c r="J9580">
        <v>5</v>
      </c>
      <c r="K9580" t="s">
        <v>32059</v>
      </c>
      <c r="L9580" t="s">
        <v>32060</v>
      </c>
    </row>
    <row r="9581" spans="1:34" x14ac:dyDescent="0.3">
      <c r="A9581" t="s">
        <v>32042</v>
      </c>
      <c r="B9581" t="s">
        <v>32043</v>
      </c>
      <c r="C9581" t="s">
        <v>14</v>
      </c>
      <c r="D9581">
        <v>39.938551799999999</v>
      </c>
      <c r="E9581">
        <v>-75.149635599999996</v>
      </c>
      <c r="F9581" t="s">
        <v>32044</v>
      </c>
      <c r="G9581">
        <v>183</v>
      </c>
      <c r="H9581">
        <v>4.5</v>
      </c>
      <c r="I9581" t="e">
        <f>-jegMmvffouxq_XXwWDN7w</f>
        <v>#NAME?</v>
      </c>
      <c r="J9581">
        <v>5</v>
      </c>
      <c r="K9581" t="s">
        <v>32061</v>
      </c>
      <c r="L9581" t="s">
        <v>23995</v>
      </c>
    </row>
    <row r="9582" spans="1:34" x14ac:dyDescent="0.3">
      <c r="A9582" t="s">
        <v>32042</v>
      </c>
      <c r="B9582" t="s">
        <v>32043</v>
      </c>
      <c r="C9582" t="s">
        <v>14</v>
      </c>
      <c r="D9582">
        <v>39.938551799999999</v>
      </c>
      <c r="E9582">
        <v>-75.149635599999996</v>
      </c>
      <c r="F9582" t="s">
        <v>32044</v>
      </c>
      <c r="G9582">
        <v>183</v>
      </c>
      <c r="H9582">
        <v>4.5</v>
      </c>
      <c r="I9582" t="s">
        <v>32062</v>
      </c>
      <c r="J9582">
        <v>5</v>
      </c>
      <c r="K9582" t="s">
        <v>32063</v>
      </c>
      <c r="L9582" t="s">
        <v>32064</v>
      </c>
    </row>
    <row r="9583" spans="1:34" x14ac:dyDescent="0.3">
      <c r="A9583" t="s">
        <v>32042</v>
      </c>
      <c r="B9583" t="s">
        <v>32043</v>
      </c>
      <c r="C9583" t="s">
        <v>14</v>
      </c>
      <c r="D9583">
        <v>39.938551799999999</v>
      </c>
      <c r="E9583">
        <v>-75.149635599999996</v>
      </c>
      <c r="F9583" t="s">
        <v>32044</v>
      </c>
      <c r="G9583">
        <v>183</v>
      </c>
      <c r="H9583">
        <v>4.5</v>
      </c>
      <c r="I9583" t="s">
        <v>32065</v>
      </c>
      <c r="J9583">
        <v>5</v>
      </c>
      <c r="L9583" t="s">
        <v>32066</v>
      </c>
    </row>
    <row r="9584" spans="1:34" x14ac:dyDescent="0.3">
      <c r="A9584" t="s">
        <v>32067</v>
      </c>
      <c r="B9584" t="s">
        <v>32068</v>
      </c>
      <c r="C9584" t="s">
        <v>14</v>
      </c>
      <c r="D9584">
        <v>39.950673999999999</v>
      </c>
      <c r="E9584">
        <v>-75.146297000000004</v>
      </c>
      <c r="F9584" t="s">
        <v>32069</v>
      </c>
      <c r="G9584">
        <v>182</v>
      </c>
      <c r="H9584">
        <v>2</v>
      </c>
      <c r="I9584" t="s">
        <v>32070</v>
      </c>
      <c r="J9584">
        <v>3</v>
      </c>
      <c r="K9584" t="s">
        <v>32071</v>
      </c>
      <c r="L9584" t="s">
        <v>32072</v>
      </c>
    </row>
    <row r="9585" spans="1:22" x14ac:dyDescent="0.3">
      <c r="A9585" t="s">
        <v>32067</v>
      </c>
      <c r="B9585" t="s">
        <v>32068</v>
      </c>
      <c r="C9585" t="s">
        <v>14</v>
      </c>
      <c r="D9585">
        <v>39.950673999999999</v>
      </c>
      <c r="E9585">
        <v>-75.146297000000004</v>
      </c>
      <c r="F9585" t="s">
        <v>32069</v>
      </c>
      <c r="G9585">
        <v>182</v>
      </c>
      <c r="H9585">
        <v>2</v>
      </c>
      <c r="I9585" t="s">
        <v>32073</v>
      </c>
      <c r="J9585">
        <v>1</v>
      </c>
      <c r="K9585" t="s">
        <v>32074</v>
      </c>
      <c r="L9585" t="s">
        <v>32075</v>
      </c>
    </row>
    <row r="9586" spans="1:22" x14ac:dyDescent="0.3">
      <c r="A9586" t="s">
        <v>32067</v>
      </c>
      <c r="B9586" t="s">
        <v>32068</v>
      </c>
      <c r="C9586" t="s">
        <v>14</v>
      </c>
      <c r="D9586">
        <v>39.950673999999999</v>
      </c>
      <c r="E9586">
        <v>-75.146297000000004</v>
      </c>
      <c r="F9586" t="s">
        <v>32069</v>
      </c>
      <c r="G9586">
        <v>182</v>
      </c>
      <c r="H9586">
        <v>2</v>
      </c>
      <c r="I9586" t="s">
        <v>32076</v>
      </c>
      <c r="J9586">
        <v>2</v>
      </c>
      <c r="K9586" t="s">
        <v>32077</v>
      </c>
      <c r="L9586" t="s">
        <v>32078</v>
      </c>
      <c r="M9586" t="s">
        <v>32079</v>
      </c>
      <c r="N9586" t="s">
        <v>32080</v>
      </c>
      <c r="O9586" t="s">
        <v>32081</v>
      </c>
      <c r="P9586" t="s">
        <v>32082</v>
      </c>
      <c r="Q9586" t="s">
        <v>32083</v>
      </c>
      <c r="R9586" t="s">
        <v>32084</v>
      </c>
      <c r="S9586" t="s">
        <v>32085</v>
      </c>
      <c r="T9586" t="s">
        <v>32086</v>
      </c>
      <c r="U9586" t="s">
        <v>32087</v>
      </c>
      <c r="V9586" t="s">
        <v>32088</v>
      </c>
    </row>
    <row r="9587" spans="1:22" x14ac:dyDescent="0.3">
      <c r="A9587" t="s">
        <v>32067</v>
      </c>
      <c r="B9587" t="s">
        <v>32068</v>
      </c>
      <c r="C9587" t="s">
        <v>14</v>
      </c>
      <c r="D9587">
        <v>39.950673999999999</v>
      </c>
      <c r="E9587">
        <v>-75.146297000000004</v>
      </c>
      <c r="F9587" t="s">
        <v>32069</v>
      </c>
      <c r="G9587">
        <v>182</v>
      </c>
      <c r="H9587">
        <v>2</v>
      </c>
      <c r="I9587" t="s">
        <v>32089</v>
      </c>
      <c r="J9587">
        <v>1</v>
      </c>
      <c r="K9587" t="s">
        <v>32090</v>
      </c>
      <c r="L9587" t="s">
        <v>32091</v>
      </c>
    </row>
    <row r="9588" spans="1:22" x14ac:dyDescent="0.3">
      <c r="A9588" t="s">
        <v>32067</v>
      </c>
      <c r="B9588" t="s">
        <v>32068</v>
      </c>
      <c r="C9588" t="s">
        <v>14</v>
      </c>
      <c r="D9588">
        <v>39.950673999999999</v>
      </c>
      <c r="E9588">
        <v>-75.146297000000004</v>
      </c>
      <c r="F9588" t="s">
        <v>32069</v>
      </c>
      <c r="G9588">
        <v>182</v>
      </c>
      <c r="H9588">
        <v>2</v>
      </c>
      <c r="I9588" t="s">
        <v>32092</v>
      </c>
      <c r="J9588">
        <v>1</v>
      </c>
      <c r="K9588" t="s">
        <v>32093</v>
      </c>
      <c r="L9588" t="s">
        <v>32094</v>
      </c>
    </row>
    <row r="9589" spans="1:22" x14ac:dyDescent="0.3">
      <c r="A9589" t="s">
        <v>32067</v>
      </c>
      <c r="B9589" t="s">
        <v>32068</v>
      </c>
      <c r="C9589" t="s">
        <v>14</v>
      </c>
      <c r="D9589">
        <v>39.950673999999999</v>
      </c>
      <c r="E9589">
        <v>-75.146297000000004</v>
      </c>
      <c r="F9589" t="s">
        <v>32069</v>
      </c>
      <c r="G9589">
        <v>182</v>
      </c>
      <c r="H9589">
        <v>2</v>
      </c>
      <c r="I9589" t="s">
        <v>32095</v>
      </c>
      <c r="J9589">
        <v>1</v>
      </c>
      <c r="K9589" t="s">
        <v>32096</v>
      </c>
      <c r="L9589" t="s">
        <v>32097</v>
      </c>
    </row>
    <row r="9590" spans="1:22" x14ac:dyDescent="0.3">
      <c r="A9590" t="s">
        <v>32067</v>
      </c>
      <c r="B9590" t="s">
        <v>32068</v>
      </c>
      <c r="C9590" t="s">
        <v>14</v>
      </c>
      <c r="D9590">
        <v>39.950673999999999</v>
      </c>
      <c r="E9590">
        <v>-75.146297000000004</v>
      </c>
      <c r="F9590" t="s">
        <v>32069</v>
      </c>
      <c r="G9590">
        <v>182</v>
      </c>
      <c r="H9590">
        <v>2</v>
      </c>
      <c r="I9590" t="s">
        <v>32098</v>
      </c>
      <c r="J9590">
        <v>1</v>
      </c>
      <c r="K9590" t="s">
        <v>32099</v>
      </c>
      <c r="L9590" t="s">
        <v>32100</v>
      </c>
    </row>
    <row r="9591" spans="1:22" x14ac:dyDescent="0.3">
      <c r="A9591" t="s">
        <v>32067</v>
      </c>
      <c r="B9591" t="s">
        <v>32068</v>
      </c>
      <c r="C9591" t="s">
        <v>14</v>
      </c>
      <c r="D9591">
        <v>39.950673999999999</v>
      </c>
      <c r="E9591">
        <v>-75.146297000000004</v>
      </c>
      <c r="F9591" t="s">
        <v>32069</v>
      </c>
      <c r="G9591">
        <v>182</v>
      </c>
      <c r="H9591">
        <v>2</v>
      </c>
      <c r="I9591" t="s">
        <v>32101</v>
      </c>
      <c r="J9591">
        <v>1</v>
      </c>
      <c r="K9591" t="s">
        <v>32102</v>
      </c>
      <c r="L9591" t="s">
        <v>32103</v>
      </c>
    </row>
    <row r="9592" spans="1:22" x14ac:dyDescent="0.3">
      <c r="A9592" t="s">
        <v>32067</v>
      </c>
      <c r="B9592" t="s">
        <v>32068</v>
      </c>
      <c r="C9592" t="s">
        <v>14</v>
      </c>
      <c r="D9592">
        <v>39.950673999999999</v>
      </c>
      <c r="E9592">
        <v>-75.146297000000004</v>
      </c>
      <c r="F9592" t="s">
        <v>32069</v>
      </c>
      <c r="G9592">
        <v>182</v>
      </c>
      <c r="H9592">
        <v>2</v>
      </c>
      <c r="I9592" t="s">
        <v>32104</v>
      </c>
      <c r="J9592">
        <v>1</v>
      </c>
      <c r="K9592" t="s">
        <v>32105</v>
      </c>
      <c r="L9592" t="s">
        <v>32106</v>
      </c>
    </row>
    <row r="9593" spans="1:22" x14ac:dyDescent="0.3">
      <c r="A9593" t="s">
        <v>32067</v>
      </c>
      <c r="B9593" t="s">
        <v>32068</v>
      </c>
      <c r="C9593" t="s">
        <v>14</v>
      </c>
      <c r="D9593">
        <v>39.950673999999999</v>
      </c>
      <c r="E9593">
        <v>-75.146297000000004</v>
      </c>
      <c r="F9593" t="s">
        <v>32069</v>
      </c>
      <c r="G9593">
        <v>182</v>
      </c>
      <c r="H9593">
        <v>2</v>
      </c>
      <c r="I9593" t="s">
        <v>32107</v>
      </c>
      <c r="J9593">
        <v>1</v>
      </c>
      <c r="K9593" t="s">
        <v>32108</v>
      </c>
      <c r="L9593" t="s">
        <v>32109</v>
      </c>
    </row>
    <row r="9594" spans="1:22" x14ac:dyDescent="0.3">
      <c r="A9594" t="s">
        <v>32110</v>
      </c>
      <c r="B9594" t="s">
        <v>32111</v>
      </c>
      <c r="C9594" t="s">
        <v>14</v>
      </c>
      <c r="D9594">
        <v>39.973162199999997</v>
      </c>
      <c r="E9594">
        <v>-75.182011700000004</v>
      </c>
      <c r="F9594" t="s">
        <v>32112</v>
      </c>
      <c r="G9594">
        <v>182</v>
      </c>
      <c r="H9594">
        <v>4</v>
      </c>
      <c r="I9594" t="s">
        <v>32113</v>
      </c>
      <c r="J9594">
        <v>1</v>
      </c>
      <c r="K9594" t="s">
        <v>32114</v>
      </c>
      <c r="L9594" t="s">
        <v>32115</v>
      </c>
    </row>
    <row r="9595" spans="1:22" x14ac:dyDescent="0.3">
      <c r="A9595" t="s">
        <v>32110</v>
      </c>
      <c r="B9595" t="s">
        <v>32111</v>
      </c>
      <c r="C9595" t="s">
        <v>14</v>
      </c>
      <c r="D9595">
        <v>39.973162199999997</v>
      </c>
      <c r="E9595">
        <v>-75.182011700000004</v>
      </c>
      <c r="F9595" t="s">
        <v>32112</v>
      </c>
      <c r="G9595">
        <v>182</v>
      </c>
      <c r="H9595">
        <v>4</v>
      </c>
      <c r="I9595" t="s">
        <v>32116</v>
      </c>
      <c r="J9595">
        <v>4</v>
      </c>
      <c r="L9595" t="s">
        <v>21504</v>
      </c>
    </row>
    <row r="9596" spans="1:22" x14ac:dyDescent="0.3">
      <c r="A9596" t="s">
        <v>32110</v>
      </c>
      <c r="B9596" t="s">
        <v>32111</v>
      </c>
      <c r="C9596" t="s">
        <v>14</v>
      </c>
      <c r="D9596">
        <v>39.973162199999997</v>
      </c>
      <c r="E9596">
        <v>-75.182011700000004</v>
      </c>
      <c r="F9596" t="s">
        <v>32112</v>
      </c>
      <c r="G9596">
        <v>182</v>
      </c>
      <c r="H9596">
        <v>4</v>
      </c>
      <c r="I9596" t="s">
        <v>32117</v>
      </c>
      <c r="J9596">
        <v>4</v>
      </c>
      <c r="L9596" t="s">
        <v>32118</v>
      </c>
    </row>
    <row r="9597" spans="1:22" x14ac:dyDescent="0.3">
      <c r="A9597" t="s">
        <v>32110</v>
      </c>
      <c r="B9597" t="s">
        <v>32111</v>
      </c>
      <c r="C9597" t="s">
        <v>14</v>
      </c>
      <c r="D9597">
        <v>39.973162199999997</v>
      </c>
      <c r="E9597">
        <v>-75.182011700000004</v>
      </c>
      <c r="F9597" t="s">
        <v>32112</v>
      </c>
      <c r="G9597">
        <v>182</v>
      </c>
      <c r="H9597">
        <v>4</v>
      </c>
      <c r="I9597" t="s">
        <v>32119</v>
      </c>
      <c r="J9597">
        <v>1</v>
      </c>
      <c r="L9597" t="s">
        <v>32115</v>
      </c>
    </row>
    <row r="9598" spans="1:22" x14ac:dyDescent="0.3">
      <c r="A9598" t="s">
        <v>32110</v>
      </c>
      <c r="B9598" t="s">
        <v>32111</v>
      </c>
      <c r="C9598" t="s">
        <v>14</v>
      </c>
      <c r="D9598">
        <v>39.973162199999997</v>
      </c>
      <c r="E9598">
        <v>-75.182011700000004</v>
      </c>
      <c r="F9598" t="s">
        <v>32112</v>
      </c>
      <c r="G9598">
        <v>182</v>
      </c>
      <c r="H9598">
        <v>4</v>
      </c>
      <c r="I9598" t="s">
        <v>32120</v>
      </c>
      <c r="J9598">
        <v>5</v>
      </c>
      <c r="K9598" t="s">
        <v>32121</v>
      </c>
      <c r="L9598" t="s">
        <v>21275</v>
      </c>
    </row>
    <row r="9599" spans="1:22" x14ac:dyDescent="0.3">
      <c r="A9599" t="s">
        <v>32110</v>
      </c>
      <c r="B9599" t="s">
        <v>32111</v>
      </c>
      <c r="C9599" t="s">
        <v>14</v>
      </c>
      <c r="D9599">
        <v>39.973162199999997</v>
      </c>
      <c r="E9599">
        <v>-75.182011700000004</v>
      </c>
      <c r="F9599" t="s">
        <v>32112</v>
      </c>
      <c r="G9599">
        <v>182</v>
      </c>
      <c r="H9599">
        <v>4</v>
      </c>
      <c r="I9599" t="s">
        <v>32122</v>
      </c>
      <c r="J9599">
        <v>3</v>
      </c>
      <c r="K9599" t="s">
        <v>32123</v>
      </c>
      <c r="L9599" t="s">
        <v>3389</v>
      </c>
    </row>
    <row r="9600" spans="1:22" x14ac:dyDescent="0.3">
      <c r="A9600" t="s">
        <v>32110</v>
      </c>
      <c r="B9600" t="s">
        <v>32111</v>
      </c>
      <c r="C9600" t="s">
        <v>14</v>
      </c>
      <c r="D9600">
        <v>39.973162199999997</v>
      </c>
      <c r="E9600">
        <v>-75.182011700000004</v>
      </c>
      <c r="F9600" t="s">
        <v>32112</v>
      </c>
      <c r="G9600">
        <v>182</v>
      </c>
      <c r="H9600">
        <v>4</v>
      </c>
      <c r="I9600" t="s">
        <v>32124</v>
      </c>
      <c r="J9600">
        <v>4</v>
      </c>
      <c r="K9600" t="s">
        <v>32125</v>
      </c>
      <c r="L9600" t="s">
        <v>32126</v>
      </c>
      <c r="M9600" t="s">
        <v>32127</v>
      </c>
      <c r="N9600" t="s">
        <v>32128</v>
      </c>
      <c r="O9600" t="s">
        <v>32129</v>
      </c>
      <c r="P9600" t="s">
        <v>32130</v>
      </c>
      <c r="Q9600" t="s">
        <v>32131</v>
      </c>
      <c r="R9600" t="s">
        <v>32132</v>
      </c>
      <c r="S9600" t="s">
        <v>32133</v>
      </c>
      <c r="T9600" t="s">
        <v>32134</v>
      </c>
      <c r="U9600" t="s">
        <v>32135</v>
      </c>
      <c r="V9600" t="s">
        <v>32136</v>
      </c>
    </row>
    <row r="9601" spans="1:12" x14ac:dyDescent="0.3">
      <c r="A9601" t="s">
        <v>32110</v>
      </c>
      <c r="B9601" t="s">
        <v>32111</v>
      </c>
      <c r="C9601" t="s">
        <v>14</v>
      </c>
      <c r="D9601">
        <v>39.973162199999997</v>
      </c>
      <c r="E9601">
        <v>-75.182011700000004</v>
      </c>
      <c r="F9601" t="s">
        <v>32112</v>
      </c>
      <c r="G9601">
        <v>182</v>
      </c>
      <c r="H9601">
        <v>4</v>
      </c>
      <c r="I9601" t="s">
        <v>32137</v>
      </c>
      <c r="J9601">
        <v>4</v>
      </c>
      <c r="K9601" t="s">
        <v>32138</v>
      </c>
      <c r="L9601" t="s">
        <v>32139</v>
      </c>
    </row>
    <row r="9602" spans="1:12" x14ac:dyDescent="0.3">
      <c r="A9602" t="s">
        <v>32110</v>
      </c>
      <c r="B9602" t="s">
        <v>32111</v>
      </c>
      <c r="C9602" t="s">
        <v>14</v>
      </c>
      <c r="D9602">
        <v>39.973162199999997</v>
      </c>
      <c r="E9602">
        <v>-75.182011700000004</v>
      </c>
      <c r="F9602" t="s">
        <v>32112</v>
      </c>
      <c r="G9602">
        <v>182</v>
      </c>
      <c r="H9602">
        <v>4</v>
      </c>
      <c r="I9602" t="s">
        <v>32140</v>
      </c>
      <c r="J9602">
        <v>4</v>
      </c>
      <c r="K9602" t="s">
        <v>32141</v>
      </c>
      <c r="L9602" t="s">
        <v>32142</v>
      </c>
    </row>
    <row r="9603" spans="1:12" x14ac:dyDescent="0.3">
      <c r="A9603" t="s">
        <v>32110</v>
      </c>
      <c r="B9603" t="s">
        <v>32111</v>
      </c>
      <c r="C9603" t="s">
        <v>14</v>
      </c>
      <c r="D9603">
        <v>39.973162199999997</v>
      </c>
      <c r="E9603">
        <v>-75.182011700000004</v>
      </c>
      <c r="F9603" t="s">
        <v>32112</v>
      </c>
      <c r="G9603">
        <v>182</v>
      </c>
      <c r="H9603">
        <v>4</v>
      </c>
      <c r="I9603" t="s">
        <v>32143</v>
      </c>
      <c r="J9603">
        <v>4</v>
      </c>
      <c r="K9603" t="s">
        <v>32144</v>
      </c>
      <c r="L9603" t="s">
        <v>32145</v>
      </c>
    </row>
    <row r="9604" spans="1:12" x14ac:dyDescent="0.3">
      <c r="A9604" t="s">
        <v>32146</v>
      </c>
      <c r="B9604" t="s">
        <v>32147</v>
      </c>
      <c r="C9604" t="s">
        <v>14</v>
      </c>
      <c r="D9604">
        <v>39.946354274199997</v>
      </c>
      <c r="E9604">
        <v>-75.1635259249</v>
      </c>
      <c r="F9604" t="s">
        <v>32148</v>
      </c>
      <c r="G9604">
        <v>182</v>
      </c>
      <c r="H9604">
        <v>4</v>
      </c>
      <c r="I9604" t="s">
        <v>32149</v>
      </c>
      <c r="J9604">
        <v>4</v>
      </c>
      <c r="L9604" t="s">
        <v>2470</v>
      </c>
    </row>
    <row r="9605" spans="1:12" x14ac:dyDescent="0.3">
      <c r="A9605" t="s">
        <v>32146</v>
      </c>
      <c r="B9605" t="s">
        <v>32147</v>
      </c>
      <c r="C9605" t="s">
        <v>14</v>
      </c>
      <c r="D9605">
        <v>39.946354274199997</v>
      </c>
      <c r="E9605">
        <v>-75.1635259249</v>
      </c>
      <c r="F9605" t="s">
        <v>32148</v>
      </c>
      <c r="G9605">
        <v>182</v>
      </c>
      <c r="H9605">
        <v>4</v>
      </c>
      <c r="I9605" t="s">
        <v>32150</v>
      </c>
      <c r="J9605">
        <v>3</v>
      </c>
      <c r="K9605" t="s">
        <v>32151</v>
      </c>
      <c r="L9605" t="s">
        <v>8845</v>
      </c>
    </row>
    <row r="9606" spans="1:12" x14ac:dyDescent="0.3">
      <c r="A9606" t="s">
        <v>32146</v>
      </c>
      <c r="B9606" t="s">
        <v>32147</v>
      </c>
      <c r="C9606" t="s">
        <v>14</v>
      </c>
      <c r="D9606">
        <v>39.946354274199997</v>
      </c>
      <c r="E9606">
        <v>-75.1635259249</v>
      </c>
      <c r="F9606" t="s">
        <v>32148</v>
      </c>
      <c r="G9606">
        <v>182</v>
      </c>
      <c r="H9606">
        <v>4</v>
      </c>
      <c r="I9606" t="s">
        <v>32152</v>
      </c>
      <c r="J9606">
        <v>5</v>
      </c>
      <c r="L9606" t="s">
        <v>32153</v>
      </c>
    </row>
    <row r="9607" spans="1:12" x14ac:dyDescent="0.3">
      <c r="A9607" t="s">
        <v>32146</v>
      </c>
      <c r="B9607" t="s">
        <v>32147</v>
      </c>
      <c r="C9607" t="s">
        <v>14</v>
      </c>
      <c r="D9607">
        <v>39.946354274199997</v>
      </c>
      <c r="E9607">
        <v>-75.1635259249</v>
      </c>
      <c r="F9607" t="s">
        <v>32148</v>
      </c>
      <c r="G9607">
        <v>182</v>
      </c>
      <c r="H9607">
        <v>4</v>
      </c>
      <c r="I9607" t="s">
        <v>32154</v>
      </c>
      <c r="J9607">
        <v>2</v>
      </c>
      <c r="K9607" t="s">
        <v>32155</v>
      </c>
      <c r="L9607" t="s">
        <v>32156</v>
      </c>
    </row>
    <row r="9608" spans="1:12" x14ac:dyDescent="0.3">
      <c r="A9608" t="s">
        <v>32146</v>
      </c>
      <c r="B9608" t="s">
        <v>32147</v>
      </c>
      <c r="C9608" t="s">
        <v>14</v>
      </c>
      <c r="D9608">
        <v>39.946354274199997</v>
      </c>
      <c r="E9608">
        <v>-75.1635259249</v>
      </c>
      <c r="F9608" t="s">
        <v>32148</v>
      </c>
      <c r="G9608">
        <v>182</v>
      </c>
      <c r="H9608">
        <v>4</v>
      </c>
      <c r="I9608" t="s">
        <v>32157</v>
      </c>
      <c r="J9608">
        <v>5</v>
      </c>
      <c r="K9608" t="s">
        <v>32158</v>
      </c>
      <c r="L9608" t="s">
        <v>32159</v>
      </c>
    </row>
    <row r="9609" spans="1:12" x14ac:dyDescent="0.3">
      <c r="A9609" t="s">
        <v>32146</v>
      </c>
      <c r="B9609" t="s">
        <v>32147</v>
      </c>
      <c r="C9609" t="s">
        <v>14</v>
      </c>
      <c r="D9609">
        <v>39.946354274199997</v>
      </c>
      <c r="E9609">
        <v>-75.1635259249</v>
      </c>
      <c r="F9609" t="s">
        <v>32148</v>
      </c>
      <c r="G9609">
        <v>182</v>
      </c>
      <c r="H9609">
        <v>4</v>
      </c>
      <c r="I9609" t="s">
        <v>32160</v>
      </c>
      <c r="J9609">
        <v>5</v>
      </c>
      <c r="K9609" t="s">
        <v>32161</v>
      </c>
      <c r="L9609" t="s">
        <v>32162</v>
      </c>
    </row>
    <row r="9610" spans="1:12" x14ac:dyDescent="0.3">
      <c r="A9610" t="s">
        <v>32146</v>
      </c>
      <c r="B9610" t="s">
        <v>32147</v>
      </c>
      <c r="C9610" t="s">
        <v>14</v>
      </c>
      <c r="D9610">
        <v>39.946354274199997</v>
      </c>
      <c r="E9610">
        <v>-75.1635259249</v>
      </c>
      <c r="F9610" t="s">
        <v>32148</v>
      </c>
      <c r="G9610">
        <v>182</v>
      </c>
      <c r="H9610">
        <v>4</v>
      </c>
      <c r="I9610" t="s">
        <v>32163</v>
      </c>
      <c r="J9610">
        <v>3</v>
      </c>
      <c r="K9610" t="s">
        <v>32164</v>
      </c>
      <c r="L9610" t="s">
        <v>32165</v>
      </c>
    </row>
    <row r="9611" spans="1:12" x14ac:dyDescent="0.3">
      <c r="A9611" t="s">
        <v>32146</v>
      </c>
      <c r="B9611" t="s">
        <v>32147</v>
      </c>
      <c r="C9611" t="s">
        <v>14</v>
      </c>
      <c r="D9611">
        <v>39.946354274199997</v>
      </c>
      <c r="E9611">
        <v>-75.1635259249</v>
      </c>
      <c r="F9611" t="s">
        <v>32148</v>
      </c>
      <c r="G9611">
        <v>182</v>
      </c>
      <c r="H9611">
        <v>4</v>
      </c>
      <c r="I9611" t="s">
        <v>32166</v>
      </c>
      <c r="J9611">
        <v>3</v>
      </c>
      <c r="K9611" t="s">
        <v>32167</v>
      </c>
      <c r="L9611" t="s">
        <v>32168</v>
      </c>
    </row>
    <row r="9612" spans="1:12" x14ac:dyDescent="0.3">
      <c r="A9612" t="s">
        <v>32146</v>
      </c>
      <c r="B9612" t="s">
        <v>32147</v>
      </c>
      <c r="C9612" t="s">
        <v>14</v>
      </c>
      <c r="D9612">
        <v>39.946354274199997</v>
      </c>
      <c r="E9612">
        <v>-75.1635259249</v>
      </c>
      <c r="F9612" t="s">
        <v>32148</v>
      </c>
      <c r="G9612">
        <v>182</v>
      </c>
      <c r="H9612">
        <v>4</v>
      </c>
      <c r="I9612" t="s">
        <v>32169</v>
      </c>
      <c r="J9612">
        <v>4</v>
      </c>
      <c r="K9612" t="s">
        <v>32170</v>
      </c>
      <c r="L9612" t="s">
        <v>24125</v>
      </c>
    </row>
    <row r="9613" spans="1:12" x14ac:dyDescent="0.3">
      <c r="A9613" t="s">
        <v>32146</v>
      </c>
      <c r="B9613" t="s">
        <v>32147</v>
      </c>
      <c r="C9613" t="s">
        <v>14</v>
      </c>
      <c r="D9613">
        <v>39.946354274199997</v>
      </c>
      <c r="E9613">
        <v>-75.1635259249</v>
      </c>
      <c r="F9613" t="s">
        <v>32148</v>
      </c>
      <c r="G9613">
        <v>182</v>
      </c>
      <c r="H9613">
        <v>4</v>
      </c>
      <c r="I9613" t="s">
        <v>32171</v>
      </c>
      <c r="J9613">
        <v>3</v>
      </c>
      <c r="K9613" t="s">
        <v>32172</v>
      </c>
      <c r="L9613" t="s">
        <v>32173</v>
      </c>
    </row>
    <row r="9614" spans="1:12" x14ac:dyDescent="0.3">
      <c r="A9614" t="s">
        <v>32174</v>
      </c>
      <c r="B9614" t="s">
        <v>32175</v>
      </c>
      <c r="C9614" t="s">
        <v>14</v>
      </c>
      <c r="D9614">
        <v>40.015273899999997</v>
      </c>
      <c r="E9614">
        <v>-75.207567299999994</v>
      </c>
      <c r="F9614" t="s">
        <v>21776</v>
      </c>
      <c r="G9614">
        <v>182</v>
      </c>
      <c r="H9614">
        <v>3.5</v>
      </c>
      <c r="I9614" t="s">
        <v>32176</v>
      </c>
      <c r="J9614">
        <v>5</v>
      </c>
      <c r="K9614" t="s">
        <v>32177</v>
      </c>
      <c r="L9614" t="s">
        <v>32178</v>
      </c>
    </row>
    <row r="9615" spans="1:12" x14ac:dyDescent="0.3">
      <c r="A9615" t="s">
        <v>32174</v>
      </c>
      <c r="B9615" t="s">
        <v>32175</v>
      </c>
      <c r="C9615" t="s">
        <v>14</v>
      </c>
      <c r="D9615">
        <v>40.015273899999997</v>
      </c>
      <c r="E9615">
        <v>-75.207567299999994</v>
      </c>
      <c r="F9615" t="s">
        <v>21776</v>
      </c>
      <c r="G9615">
        <v>182</v>
      </c>
      <c r="H9615">
        <v>3.5</v>
      </c>
      <c r="I9615" t="s">
        <v>32179</v>
      </c>
      <c r="J9615">
        <v>5</v>
      </c>
      <c r="K9615" t="s">
        <v>32180</v>
      </c>
      <c r="L9615" t="s">
        <v>32181</v>
      </c>
    </row>
    <row r="9616" spans="1:12" x14ac:dyDescent="0.3">
      <c r="A9616" t="s">
        <v>32174</v>
      </c>
      <c r="B9616" t="s">
        <v>32175</v>
      </c>
      <c r="C9616" t="s">
        <v>14</v>
      </c>
      <c r="D9616">
        <v>40.015273899999997</v>
      </c>
      <c r="E9616">
        <v>-75.207567299999994</v>
      </c>
      <c r="F9616" t="s">
        <v>21776</v>
      </c>
      <c r="G9616">
        <v>182</v>
      </c>
      <c r="H9616">
        <v>3.5</v>
      </c>
      <c r="I9616" t="s">
        <v>32182</v>
      </c>
      <c r="J9616">
        <v>5</v>
      </c>
      <c r="K9616" t="s">
        <v>32183</v>
      </c>
      <c r="L9616" t="s">
        <v>32184</v>
      </c>
    </row>
    <row r="9617" spans="1:12" x14ac:dyDescent="0.3">
      <c r="A9617" t="s">
        <v>32174</v>
      </c>
      <c r="B9617" t="s">
        <v>32175</v>
      </c>
      <c r="C9617" t="s">
        <v>14</v>
      </c>
      <c r="D9617">
        <v>40.015273899999997</v>
      </c>
      <c r="E9617">
        <v>-75.207567299999994</v>
      </c>
      <c r="F9617" t="s">
        <v>21776</v>
      </c>
      <c r="G9617">
        <v>182</v>
      </c>
      <c r="H9617">
        <v>3.5</v>
      </c>
      <c r="I9617" t="s">
        <v>32185</v>
      </c>
      <c r="J9617">
        <v>2</v>
      </c>
      <c r="K9617" t="s">
        <v>32186</v>
      </c>
      <c r="L9617" t="s">
        <v>1719</v>
      </c>
    </row>
    <row r="9618" spans="1:12" x14ac:dyDescent="0.3">
      <c r="A9618" t="s">
        <v>32174</v>
      </c>
      <c r="B9618" t="s">
        <v>32175</v>
      </c>
      <c r="C9618" t="s">
        <v>14</v>
      </c>
      <c r="D9618">
        <v>40.015273899999997</v>
      </c>
      <c r="E9618">
        <v>-75.207567299999994</v>
      </c>
      <c r="F9618" t="s">
        <v>21776</v>
      </c>
      <c r="G9618">
        <v>182</v>
      </c>
      <c r="H9618">
        <v>3.5</v>
      </c>
      <c r="I9618" t="s">
        <v>32187</v>
      </c>
      <c r="J9618">
        <v>5</v>
      </c>
      <c r="K9618" t="s">
        <v>32188</v>
      </c>
      <c r="L9618" t="s">
        <v>32189</v>
      </c>
    </row>
    <row r="9619" spans="1:12" x14ac:dyDescent="0.3">
      <c r="A9619" t="s">
        <v>32174</v>
      </c>
      <c r="B9619" t="s">
        <v>32175</v>
      </c>
      <c r="C9619" t="s">
        <v>14</v>
      </c>
      <c r="D9619">
        <v>40.015273899999997</v>
      </c>
      <c r="E9619">
        <v>-75.207567299999994</v>
      </c>
      <c r="F9619" t="s">
        <v>21776</v>
      </c>
      <c r="G9619">
        <v>182</v>
      </c>
      <c r="H9619">
        <v>3.5</v>
      </c>
      <c r="I9619" t="s">
        <v>32190</v>
      </c>
      <c r="J9619">
        <v>3</v>
      </c>
      <c r="K9619" t="s">
        <v>32191</v>
      </c>
      <c r="L9619" t="s">
        <v>32192</v>
      </c>
    </row>
    <row r="9620" spans="1:12" x14ac:dyDescent="0.3">
      <c r="A9620" t="s">
        <v>32174</v>
      </c>
      <c r="B9620" t="s">
        <v>32175</v>
      </c>
      <c r="C9620" t="s">
        <v>14</v>
      </c>
      <c r="D9620">
        <v>40.015273899999997</v>
      </c>
      <c r="E9620">
        <v>-75.207567299999994</v>
      </c>
      <c r="F9620" t="s">
        <v>21776</v>
      </c>
      <c r="G9620">
        <v>182</v>
      </c>
      <c r="H9620">
        <v>3.5</v>
      </c>
      <c r="I9620" t="s">
        <v>32193</v>
      </c>
      <c r="J9620">
        <v>4</v>
      </c>
      <c r="L9620" t="s">
        <v>32194</v>
      </c>
    </row>
    <row r="9621" spans="1:12" x14ac:dyDescent="0.3">
      <c r="A9621" t="s">
        <v>32174</v>
      </c>
      <c r="B9621" t="s">
        <v>32175</v>
      </c>
      <c r="C9621" t="s">
        <v>14</v>
      </c>
      <c r="D9621">
        <v>40.015273899999997</v>
      </c>
      <c r="E9621">
        <v>-75.207567299999994</v>
      </c>
      <c r="F9621" t="s">
        <v>21776</v>
      </c>
      <c r="G9621">
        <v>182</v>
      </c>
      <c r="H9621">
        <v>3.5</v>
      </c>
      <c r="I9621" t="s">
        <v>32195</v>
      </c>
      <c r="J9621">
        <v>5</v>
      </c>
      <c r="L9621" t="s">
        <v>32196</v>
      </c>
    </row>
    <row r="9622" spans="1:12" x14ac:dyDescent="0.3">
      <c r="A9622" t="s">
        <v>32174</v>
      </c>
      <c r="B9622" t="s">
        <v>32175</v>
      </c>
      <c r="C9622" t="s">
        <v>14</v>
      </c>
      <c r="D9622">
        <v>40.015273899999997</v>
      </c>
      <c r="E9622">
        <v>-75.207567299999994</v>
      </c>
      <c r="F9622" t="s">
        <v>21776</v>
      </c>
      <c r="G9622">
        <v>182</v>
      </c>
      <c r="H9622">
        <v>3.5</v>
      </c>
      <c r="I9622" t="s">
        <v>32197</v>
      </c>
      <c r="J9622">
        <v>3</v>
      </c>
      <c r="K9622" t="s">
        <v>32198</v>
      </c>
      <c r="L9622" t="s">
        <v>19926</v>
      </c>
    </row>
    <row r="9623" spans="1:12" x14ac:dyDescent="0.3">
      <c r="A9623" t="s">
        <v>32174</v>
      </c>
      <c r="B9623" t="s">
        <v>32175</v>
      </c>
      <c r="C9623" t="s">
        <v>14</v>
      </c>
      <c r="D9623">
        <v>40.015273899999997</v>
      </c>
      <c r="E9623">
        <v>-75.207567299999994</v>
      </c>
      <c r="F9623" t="s">
        <v>21776</v>
      </c>
      <c r="G9623">
        <v>182</v>
      </c>
      <c r="H9623">
        <v>3.5</v>
      </c>
      <c r="I9623" t="s">
        <v>32199</v>
      </c>
      <c r="J9623">
        <v>4</v>
      </c>
      <c r="K9623" t="s">
        <v>32200</v>
      </c>
      <c r="L9623" t="s">
        <v>3012</v>
      </c>
    </row>
    <row r="9624" spans="1:12" x14ac:dyDescent="0.3">
      <c r="A9624" t="s">
        <v>32201</v>
      </c>
      <c r="B9624" t="s">
        <v>32202</v>
      </c>
      <c r="C9624" t="s">
        <v>14</v>
      </c>
      <c r="D9624">
        <v>39.953771320100003</v>
      </c>
      <c r="E9624">
        <v>-75.189418396400001</v>
      </c>
      <c r="F9624" t="s">
        <v>32203</v>
      </c>
      <c r="G9624">
        <v>181</v>
      </c>
      <c r="H9624">
        <v>3.5</v>
      </c>
      <c r="I9624" t="s">
        <v>32204</v>
      </c>
      <c r="J9624">
        <v>2</v>
      </c>
      <c r="K9624" t="s">
        <v>32205</v>
      </c>
      <c r="L9624" t="s">
        <v>32206</v>
      </c>
    </row>
    <row r="9625" spans="1:12" x14ac:dyDescent="0.3">
      <c r="A9625" t="s">
        <v>32201</v>
      </c>
      <c r="B9625" t="s">
        <v>32202</v>
      </c>
      <c r="C9625" t="s">
        <v>14</v>
      </c>
      <c r="D9625">
        <v>39.953771320100003</v>
      </c>
      <c r="E9625">
        <v>-75.189418396400001</v>
      </c>
      <c r="F9625" t="s">
        <v>32203</v>
      </c>
      <c r="G9625">
        <v>181</v>
      </c>
      <c r="H9625">
        <v>3.5</v>
      </c>
      <c r="I9625" t="s">
        <v>32207</v>
      </c>
      <c r="J9625">
        <v>4</v>
      </c>
      <c r="K9625" t="s">
        <v>32208</v>
      </c>
      <c r="L9625" t="s">
        <v>32209</v>
      </c>
    </row>
    <row r="9626" spans="1:12" x14ac:dyDescent="0.3">
      <c r="A9626" t="s">
        <v>32201</v>
      </c>
      <c r="B9626" t="s">
        <v>32202</v>
      </c>
      <c r="C9626" t="s">
        <v>14</v>
      </c>
      <c r="D9626">
        <v>39.953771320100003</v>
      </c>
      <c r="E9626">
        <v>-75.189418396400001</v>
      </c>
      <c r="F9626" t="s">
        <v>32203</v>
      </c>
      <c r="G9626">
        <v>181</v>
      </c>
      <c r="H9626">
        <v>3.5</v>
      </c>
      <c r="I9626" t="s">
        <v>32210</v>
      </c>
      <c r="J9626">
        <v>5</v>
      </c>
      <c r="K9626" t="s">
        <v>32211</v>
      </c>
      <c r="L9626" t="s">
        <v>32212</v>
      </c>
    </row>
    <row r="9627" spans="1:12" x14ac:dyDescent="0.3">
      <c r="A9627" t="s">
        <v>32201</v>
      </c>
      <c r="B9627" t="s">
        <v>32202</v>
      </c>
      <c r="C9627" t="s">
        <v>14</v>
      </c>
      <c r="D9627">
        <v>39.953771320100003</v>
      </c>
      <c r="E9627">
        <v>-75.189418396400001</v>
      </c>
      <c r="F9627" t="s">
        <v>32203</v>
      </c>
      <c r="G9627">
        <v>181</v>
      </c>
      <c r="H9627">
        <v>3.5</v>
      </c>
      <c r="I9627" t="s">
        <v>32213</v>
      </c>
      <c r="J9627">
        <v>3</v>
      </c>
      <c r="K9627" t="s">
        <v>32214</v>
      </c>
      <c r="L9627" t="s">
        <v>32215</v>
      </c>
    </row>
    <row r="9628" spans="1:12" x14ac:dyDescent="0.3">
      <c r="A9628" t="s">
        <v>32201</v>
      </c>
      <c r="B9628" t="s">
        <v>32202</v>
      </c>
      <c r="C9628" t="s">
        <v>14</v>
      </c>
      <c r="D9628">
        <v>39.953771320100003</v>
      </c>
      <c r="E9628">
        <v>-75.189418396400001</v>
      </c>
      <c r="F9628" t="s">
        <v>32203</v>
      </c>
      <c r="G9628">
        <v>181</v>
      </c>
      <c r="H9628">
        <v>3.5</v>
      </c>
      <c r="I9628" t="s">
        <v>32216</v>
      </c>
      <c r="J9628">
        <v>3</v>
      </c>
      <c r="K9628" t="s">
        <v>32217</v>
      </c>
      <c r="L9628" t="s">
        <v>763</v>
      </c>
    </row>
    <row r="9629" spans="1:12" x14ac:dyDescent="0.3">
      <c r="A9629" t="s">
        <v>32201</v>
      </c>
      <c r="B9629" t="s">
        <v>32202</v>
      </c>
      <c r="C9629" t="s">
        <v>14</v>
      </c>
      <c r="D9629">
        <v>39.953771320100003</v>
      </c>
      <c r="E9629">
        <v>-75.189418396400001</v>
      </c>
      <c r="F9629" t="s">
        <v>32203</v>
      </c>
      <c r="G9629">
        <v>181</v>
      </c>
      <c r="H9629">
        <v>3.5</v>
      </c>
      <c r="I9629" t="s">
        <v>32218</v>
      </c>
      <c r="J9629">
        <v>2</v>
      </c>
      <c r="K9629" t="s">
        <v>32219</v>
      </c>
      <c r="L9629" t="s">
        <v>27281</v>
      </c>
    </row>
    <row r="9630" spans="1:12" x14ac:dyDescent="0.3">
      <c r="A9630" t="s">
        <v>32201</v>
      </c>
      <c r="B9630" t="s">
        <v>32202</v>
      </c>
      <c r="C9630" t="s">
        <v>14</v>
      </c>
      <c r="D9630">
        <v>39.953771320100003</v>
      </c>
      <c r="E9630">
        <v>-75.189418396400001</v>
      </c>
      <c r="F9630" t="s">
        <v>32203</v>
      </c>
      <c r="G9630">
        <v>181</v>
      </c>
      <c r="H9630">
        <v>3.5</v>
      </c>
      <c r="I9630" t="s">
        <v>32220</v>
      </c>
      <c r="J9630">
        <v>4</v>
      </c>
      <c r="K9630" t="s">
        <v>32221</v>
      </c>
      <c r="L9630" t="s">
        <v>13966</v>
      </c>
    </row>
    <row r="9631" spans="1:12" x14ac:dyDescent="0.3">
      <c r="A9631" t="s">
        <v>32201</v>
      </c>
      <c r="B9631" t="s">
        <v>32202</v>
      </c>
      <c r="C9631" t="s">
        <v>14</v>
      </c>
      <c r="D9631">
        <v>39.953771320100003</v>
      </c>
      <c r="E9631">
        <v>-75.189418396400001</v>
      </c>
      <c r="F9631" t="s">
        <v>32203</v>
      </c>
      <c r="G9631">
        <v>181</v>
      </c>
      <c r="H9631">
        <v>3.5</v>
      </c>
      <c r="I9631" t="s">
        <v>32222</v>
      </c>
      <c r="J9631">
        <v>5</v>
      </c>
      <c r="L9631" t="s">
        <v>32223</v>
      </c>
    </row>
    <row r="9632" spans="1:12" x14ac:dyDescent="0.3">
      <c r="A9632" t="s">
        <v>32201</v>
      </c>
      <c r="B9632" t="s">
        <v>32202</v>
      </c>
      <c r="C9632" t="s">
        <v>14</v>
      </c>
      <c r="D9632">
        <v>39.953771320100003</v>
      </c>
      <c r="E9632">
        <v>-75.189418396400001</v>
      </c>
      <c r="F9632" t="s">
        <v>32203</v>
      </c>
      <c r="G9632">
        <v>181</v>
      </c>
      <c r="H9632">
        <v>3.5</v>
      </c>
      <c r="I9632" t="s">
        <v>32224</v>
      </c>
      <c r="J9632">
        <v>5</v>
      </c>
      <c r="K9632" t="s">
        <v>32225</v>
      </c>
      <c r="L9632" t="s">
        <v>32226</v>
      </c>
    </row>
    <row r="9633" spans="1:14" x14ac:dyDescent="0.3">
      <c r="A9633" t="s">
        <v>32201</v>
      </c>
      <c r="B9633" t="s">
        <v>32202</v>
      </c>
      <c r="C9633" t="s">
        <v>14</v>
      </c>
      <c r="D9633">
        <v>39.953771320100003</v>
      </c>
      <c r="E9633">
        <v>-75.189418396400001</v>
      </c>
      <c r="F9633" t="s">
        <v>32203</v>
      </c>
      <c r="G9633">
        <v>181</v>
      </c>
      <c r="H9633">
        <v>3.5</v>
      </c>
      <c r="I9633" t="s">
        <v>32227</v>
      </c>
      <c r="J9633">
        <v>3</v>
      </c>
      <c r="K9633" t="s">
        <v>32228</v>
      </c>
      <c r="L9633" t="s">
        <v>32229</v>
      </c>
    </row>
    <row r="9634" spans="1:14" x14ac:dyDescent="0.3">
      <c r="A9634" t="s">
        <v>32230</v>
      </c>
      <c r="B9634" t="s">
        <v>32231</v>
      </c>
      <c r="C9634" t="s">
        <v>14</v>
      </c>
      <c r="D9634">
        <v>39.953862999999998</v>
      </c>
      <c r="E9634">
        <v>-75.156041000000002</v>
      </c>
      <c r="F9634" t="s">
        <v>32232</v>
      </c>
      <c r="G9634">
        <v>181</v>
      </c>
      <c r="H9634">
        <v>4</v>
      </c>
      <c r="I9634" t="s">
        <v>32233</v>
      </c>
      <c r="J9634">
        <v>5</v>
      </c>
      <c r="K9634" t="s">
        <v>32234</v>
      </c>
      <c r="L9634" t="s">
        <v>32235</v>
      </c>
    </row>
    <row r="9635" spans="1:14" x14ac:dyDescent="0.3">
      <c r="A9635" t="s">
        <v>32230</v>
      </c>
      <c r="B9635" t="s">
        <v>32231</v>
      </c>
      <c r="C9635" t="s">
        <v>14</v>
      </c>
      <c r="D9635">
        <v>39.953862999999998</v>
      </c>
      <c r="E9635">
        <v>-75.156041000000002</v>
      </c>
      <c r="F9635" t="s">
        <v>32232</v>
      </c>
      <c r="G9635">
        <v>181</v>
      </c>
      <c r="H9635">
        <v>4</v>
      </c>
      <c r="I9635" t="s">
        <v>32236</v>
      </c>
      <c r="J9635">
        <v>5</v>
      </c>
      <c r="L9635" t="s">
        <v>13672</v>
      </c>
    </row>
    <row r="9636" spans="1:14" x14ac:dyDescent="0.3">
      <c r="A9636" t="s">
        <v>32230</v>
      </c>
      <c r="B9636" t="s">
        <v>32231</v>
      </c>
      <c r="C9636" t="s">
        <v>14</v>
      </c>
      <c r="D9636">
        <v>39.953862999999998</v>
      </c>
      <c r="E9636">
        <v>-75.156041000000002</v>
      </c>
      <c r="F9636" t="s">
        <v>32232</v>
      </c>
      <c r="G9636">
        <v>181</v>
      </c>
      <c r="H9636">
        <v>4</v>
      </c>
      <c r="I9636" t="s">
        <v>32237</v>
      </c>
      <c r="J9636">
        <v>3</v>
      </c>
      <c r="K9636" t="s">
        <v>32238</v>
      </c>
      <c r="L9636" t="s">
        <v>23018</v>
      </c>
    </row>
    <row r="9637" spans="1:14" x14ac:dyDescent="0.3">
      <c r="A9637" t="s">
        <v>32230</v>
      </c>
      <c r="B9637" t="s">
        <v>32231</v>
      </c>
      <c r="C9637" t="s">
        <v>14</v>
      </c>
      <c r="D9637">
        <v>39.953862999999998</v>
      </c>
      <c r="E9637">
        <v>-75.156041000000002</v>
      </c>
      <c r="F9637" t="s">
        <v>32232</v>
      </c>
      <c r="G9637">
        <v>181</v>
      </c>
      <c r="H9637">
        <v>4</v>
      </c>
      <c r="I9637" t="s">
        <v>32239</v>
      </c>
      <c r="J9637">
        <v>4</v>
      </c>
      <c r="L9637" t="s">
        <v>2550</v>
      </c>
    </row>
    <row r="9638" spans="1:14" x14ac:dyDescent="0.3">
      <c r="A9638" t="s">
        <v>32230</v>
      </c>
      <c r="B9638" t="s">
        <v>32231</v>
      </c>
      <c r="C9638" t="s">
        <v>14</v>
      </c>
      <c r="D9638">
        <v>39.953862999999998</v>
      </c>
      <c r="E9638">
        <v>-75.156041000000002</v>
      </c>
      <c r="F9638" t="s">
        <v>32232</v>
      </c>
      <c r="G9638">
        <v>181</v>
      </c>
      <c r="H9638">
        <v>4</v>
      </c>
      <c r="I9638" t="s">
        <v>32240</v>
      </c>
      <c r="J9638">
        <v>1</v>
      </c>
      <c r="L9638" t="s">
        <v>32241</v>
      </c>
    </row>
    <row r="9639" spans="1:14" x14ac:dyDescent="0.3">
      <c r="A9639" t="s">
        <v>32230</v>
      </c>
      <c r="B9639" t="s">
        <v>32231</v>
      </c>
      <c r="C9639" t="s">
        <v>14</v>
      </c>
      <c r="D9639">
        <v>39.953862999999998</v>
      </c>
      <c r="E9639">
        <v>-75.156041000000002</v>
      </c>
      <c r="F9639" t="s">
        <v>32232</v>
      </c>
      <c r="G9639">
        <v>181</v>
      </c>
      <c r="H9639">
        <v>4</v>
      </c>
      <c r="I9639" t="s">
        <v>32242</v>
      </c>
      <c r="J9639">
        <v>4</v>
      </c>
      <c r="K9639" t="s">
        <v>32243</v>
      </c>
      <c r="L9639" t="s">
        <v>32244</v>
      </c>
    </row>
    <row r="9640" spans="1:14" x14ac:dyDescent="0.3">
      <c r="A9640" t="s">
        <v>32230</v>
      </c>
      <c r="B9640" t="s">
        <v>32231</v>
      </c>
      <c r="C9640" t="s">
        <v>14</v>
      </c>
      <c r="D9640">
        <v>39.953862999999998</v>
      </c>
      <c r="E9640">
        <v>-75.156041000000002</v>
      </c>
      <c r="F9640" t="s">
        <v>32232</v>
      </c>
      <c r="G9640">
        <v>181</v>
      </c>
      <c r="H9640">
        <v>4</v>
      </c>
      <c r="I9640" t="s">
        <v>32245</v>
      </c>
      <c r="J9640">
        <v>4</v>
      </c>
      <c r="K9640" t="s">
        <v>32246</v>
      </c>
      <c r="L9640" t="s">
        <v>15979</v>
      </c>
    </row>
    <row r="9641" spans="1:14" x14ac:dyDescent="0.3">
      <c r="A9641" t="s">
        <v>32230</v>
      </c>
      <c r="B9641" t="s">
        <v>32231</v>
      </c>
      <c r="C9641" t="s">
        <v>14</v>
      </c>
      <c r="D9641">
        <v>39.953862999999998</v>
      </c>
      <c r="E9641">
        <v>-75.156041000000002</v>
      </c>
      <c r="F9641" t="s">
        <v>32232</v>
      </c>
      <c r="G9641">
        <v>181</v>
      </c>
      <c r="H9641">
        <v>4</v>
      </c>
      <c r="I9641" t="s">
        <v>32247</v>
      </c>
      <c r="J9641">
        <v>4</v>
      </c>
      <c r="K9641" t="s">
        <v>32248</v>
      </c>
      <c r="L9641" t="s">
        <v>32249</v>
      </c>
    </row>
    <row r="9642" spans="1:14" x14ac:dyDescent="0.3">
      <c r="A9642" t="s">
        <v>32230</v>
      </c>
      <c r="B9642" t="s">
        <v>32231</v>
      </c>
      <c r="C9642" t="s">
        <v>14</v>
      </c>
      <c r="D9642">
        <v>39.953862999999998</v>
      </c>
      <c r="E9642">
        <v>-75.156041000000002</v>
      </c>
      <c r="F9642" t="s">
        <v>32232</v>
      </c>
      <c r="G9642">
        <v>181</v>
      </c>
      <c r="H9642">
        <v>4</v>
      </c>
      <c r="I9642" t="s">
        <v>32250</v>
      </c>
      <c r="J9642">
        <v>3</v>
      </c>
      <c r="K9642" t="s">
        <v>32251</v>
      </c>
      <c r="L9642" t="s">
        <v>32252</v>
      </c>
      <c r="M9642" t="s">
        <v>32253</v>
      </c>
      <c r="N9642" t="s">
        <v>32254</v>
      </c>
    </row>
    <row r="9643" spans="1:14" x14ac:dyDescent="0.3">
      <c r="A9643" t="s">
        <v>32230</v>
      </c>
      <c r="B9643" t="s">
        <v>32231</v>
      </c>
      <c r="C9643" t="s">
        <v>14</v>
      </c>
      <c r="D9643">
        <v>39.953862999999998</v>
      </c>
      <c r="E9643">
        <v>-75.156041000000002</v>
      </c>
      <c r="F9643" t="s">
        <v>32232</v>
      </c>
      <c r="G9643">
        <v>181</v>
      </c>
      <c r="H9643">
        <v>4</v>
      </c>
      <c r="I9643" t="s">
        <v>32255</v>
      </c>
      <c r="J9643">
        <v>4</v>
      </c>
      <c r="K9643" t="s">
        <v>32256</v>
      </c>
      <c r="L9643" t="s">
        <v>32257</v>
      </c>
    </row>
    <row r="9644" spans="1:14" x14ac:dyDescent="0.3">
      <c r="A9644" t="s">
        <v>32258</v>
      </c>
      <c r="B9644" t="s">
        <v>32259</v>
      </c>
      <c r="C9644" t="s">
        <v>14</v>
      </c>
      <c r="D9644">
        <v>39.9495571</v>
      </c>
      <c r="E9644">
        <v>-75.143980499999998</v>
      </c>
      <c r="F9644" t="s">
        <v>32260</v>
      </c>
      <c r="G9644">
        <v>181</v>
      </c>
      <c r="H9644">
        <v>4</v>
      </c>
      <c r="I9644" t="s">
        <v>32261</v>
      </c>
      <c r="J9644">
        <v>5</v>
      </c>
      <c r="K9644" t="s">
        <v>32262</v>
      </c>
      <c r="L9644" t="s">
        <v>32263</v>
      </c>
    </row>
    <row r="9645" spans="1:14" x14ac:dyDescent="0.3">
      <c r="A9645" t="s">
        <v>32258</v>
      </c>
      <c r="B9645" t="s">
        <v>32259</v>
      </c>
      <c r="C9645" t="s">
        <v>14</v>
      </c>
      <c r="D9645">
        <v>39.9495571</v>
      </c>
      <c r="E9645">
        <v>-75.143980499999998</v>
      </c>
      <c r="F9645" t="s">
        <v>32260</v>
      </c>
      <c r="G9645">
        <v>181</v>
      </c>
      <c r="H9645">
        <v>4</v>
      </c>
      <c r="I9645" t="s">
        <v>32264</v>
      </c>
      <c r="J9645">
        <v>4</v>
      </c>
      <c r="L9645" t="e">
        <f>-FqvuU-_gKZ-id_LtHauSg</f>
        <v>#NAME?</v>
      </c>
    </row>
    <row r="9646" spans="1:14" x14ac:dyDescent="0.3">
      <c r="A9646" t="s">
        <v>32258</v>
      </c>
      <c r="B9646" t="s">
        <v>32259</v>
      </c>
      <c r="C9646" t="s">
        <v>14</v>
      </c>
      <c r="D9646">
        <v>39.9495571</v>
      </c>
      <c r="E9646">
        <v>-75.143980499999998</v>
      </c>
      <c r="F9646" t="s">
        <v>32260</v>
      </c>
      <c r="G9646">
        <v>181</v>
      </c>
      <c r="H9646">
        <v>4</v>
      </c>
      <c r="I9646" t="s">
        <v>32265</v>
      </c>
      <c r="J9646">
        <v>5</v>
      </c>
      <c r="L9646" t="e">
        <f>-qVhvQrOXJ-Pdgt7-fN5NQ</f>
        <v>#NAME?</v>
      </c>
    </row>
    <row r="9647" spans="1:14" x14ac:dyDescent="0.3">
      <c r="A9647" t="s">
        <v>32258</v>
      </c>
      <c r="B9647" t="s">
        <v>32259</v>
      </c>
      <c r="C9647" t="s">
        <v>14</v>
      </c>
      <c r="D9647">
        <v>39.9495571</v>
      </c>
      <c r="E9647">
        <v>-75.143980499999998</v>
      </c>
      <c r="F9647" t="s">
        <v>32260</v>
      </c>
      <c r="G9647">
        <v>181</v>
      </c>
      <c r="H9647">
        <v>4</v>
      </c>
      <c r="I9647" t="s">
        <v>32266</v>
      </c>
      <c r="J9647">
        <v>5</v>
      </c>
      <c r="L9647" t="s">
        <v>32267</v>
      </c>
    </row>
    <row r="9648" spans="1:14" x14ac:dyDescent="0.3">
      <c r="A9648" t="s">
        <v>32258</v>
      </c>
      <c r="B9648" t="s">
        <v>32259</v>
      </c>
      <c r="C9648" t="s">
        <v>14</v>
      </c>
      <c r="D9648">
        <v>39.9495571</v>
      </c>
      <c r="E9648">
        <v>-75.143980499999998</v>
      </c>
      <c r="F9648" t="s">
        <v>32260</v>
      </c>
      <c r="G9648">
        <v>181</v>
      </c>
      <c r="H9648">
        <v>4</v>
      </c>
      <c r="I9648" t="s">
        <v>32268</v>
      </c>
      <c r="J9648">
        <v>5</v>
      </c>
      <c r="L9648" t="s">
        <v>10416</v>
      </c>
    </row>
    <row r="9649" spans="1:12" x14ac:dyDescent="0.3">
      <c r="A9649" t="s">
        <v>32258</v>
      </c>
      <c r="B9649" t="s">
        <v>32259</v>
      </c>
      <c r="C9649" t="s">
        <v>14</v>
      </c>
      <c r="D9649">
        <v>39.9495571</v>
      </c>
      <c r="E9649">
        <v>-75.143980499999998</v>
      </c>
      <c r="F9649" t="s">
        <v>32260</v>
      </c>
      <c r="G9649">
        <v>181</v>
      </c>
      <c r="H9649">
        <v>4</v>
      </c>
      <c r="I9649" t="s">
        <v>32269</v>
      </c>
      <c r="J9649">
        <v>5</v>
      </c>
      <c r="K9649" t="s">
        <v>32270</v>
      </c>
      <c r="L9649" t="s">
        <v>32271</v>
      </c>
    </row>
    <row r="9650" spans="1:12" x14ac:dyDescent="0.3">
      <c r="A9650" t="s">
        <v>32258</v>
      </c>
      <c r="B9650" t="s">
        <v>32259</v>
      </c>
      <c r="C9650" t="s">
        <v>14</v>
      </c>
      <c r="D9650">
        <v>39.9495571</v>
      </c>
      <c r="E9650">
        <v>-75.143980499999998</v>
      </c>
      <c r="F9650" t="s">
        <v>32260</v>
      </c>
      <c r="G9650">
        <v>181</v>
      </c>
      <c r="H9650">
        <v>4</v>
      </c>
      <c r="I9650" t="s">
        <v>32272</v>
      </c>
      <c r="J9650">
        <v>4</v>
      </c>
      <c r="K9650" t="s">
        <v>32273</v>
      </c>
      <c r="L9650" t="s">
        <v>2355</v>
      </c>
    </row>
    <row r="9651" spans="1:12" x14ac:dyDescent="0.3">
      <c r="A9651" t="s">
        <v>32258</v>
      </c>
      <c r="B9651" t="s">
        <v>32259</v>
      </c>
      <c r="C9651" t="s">
        <v>14</v>
      </c>
      <c r="D9651">
        <v>39.9495571</v>
      </c>
      <c r="E9651">
        <v>-75.143980499999998</v>
      </c>
      <c r="F9651" t="s">
        <v>32260</v>
      </c>
      <c r="G9651">
        <v>181</v>
      </c>
      <c r="H9651">
        <v>4</v>
      </c>
      <c r="I9651" t="s">
        <v>32274</v>
      </c>
      <c r="J9651">
        <v>4</v>
      </c>
      <c r="K9651" t="s">
        <v>32275</v>
      </c>
      <c r="L9651" t="s">
        <v>32276</v>
      </c>
    </row>
    <row r="9652" spans="1:12" x14ac:dyDescent="0.3">
      <c r="A9652" t="s">
        <v>32258</v>
      </c>
      <c r="B9652" t="s">
        <v>32259</v>
      </c>
      <c r="C9652" t="s">
        <v>14</v>
      </c>
      <c r="D9652">
        <v>39.9495571</v>
      </c>
      <c r="E9652">
        <v>-75.143980499999998</v>
      </c>
      <c r="F9652" t="s">
        <v>32260</v>
      </c>
      <c r="G9652">
        <v>181</v>
      </c>
      <c r="H9652">
        <v>4</v>
      </c>
      <c r="I9652" t="s">
        <v>32277</v>
      </c>
      <c r="J9652">
        <v>5</v>
      </c>
      <c r="L9652" t="s">
        <v>32278</v>
      </c>
    </row>
    <row r="9653" spans="1:12" x14ac:dyDescent="0.3">
      <c r="A9653" t="s">
        <v>32258</v>
      </c>
      <c r="B9653" t="s">
        <v>32259</v>
      </c>
      <c r="C9653" t="s">
        <v>14</v>
      </c>
      <c r="D9653">
        <v>39.9495571</v>
      </c>
      <c r="E9653">
        <v>-75.143980499999998</v>
      </c>
      <c r="F9653" t="s">
        <v>32260</v>
      </c>
      <c r="G9653">
        <v>181</v>
      </c>
      <c r="H9653">
        <v>4</v>
      </c>
      <c r="I9653" t="s">
        <v>32279</v>
      </c>
      <c r="J9653">
        <v>5</v>
      </c>
      <c r="K9653" t="s">
        <v>32280</v>
      </c>
      <c r="L9653" t="s">
        <v>32281</v>
      </c>
    </row>
    <row r="9654" spans="1:12" x14ac:dyDescent="0.3">
      <c r="A9654" t="s">
        <v>32282</v>
      </c>
      <c r="B9654" t="s">
        <v>32283</v>
      </c>
      <c r="C9654" t="s">
        <v>14</v>
      </c>
      <c r="D9654">
        <v>39.951803699999999</v>
      </c>
      <c r="E9654">
        <v>-75.1438627</v>
      </c>
      <c r="F9654" t="s">
        <v>32284</v>
      </c>
      <c r="G9654">
        <v>181</v>
      </c>
      <c r="H9654">
        <v>4</v>
      </c>
      <c r="I9654" t="s">
        <v>32285</v>
      </c>
      <c r="J9654">
        <v>5</v>
      </c>
      <c r="L9654" t="s">
        <v>32286</v>
      </c>
    </row>
    <row r="9655" spans="1:12" x14ac:dyDescent="0.3">
      <c r="A9655" t="s">
        <v>32282</v>
      </c>
      <c r="B9655" t="s">
        <v>32283</v>
      </c>
      <c r="C9655" t="s">
        <v>14</v>
      </c>
      <c r="D9655">
        <v>39.951803699999999</v>
      </c>
      <c r="E9655">
        <v>-75.1438627</v>
      </c>
      <c r="F9655" t="s">
        <v>32284</v>
      </c>
      <c r="G9655">
        <v>181</v>
      </c>
      <c r="H9655">
        <v>4</v>
      </c>
      <c r="I9655" t="s">
        <v>32287</v>
      </c>
      <c r="J9655">
        <v>5</v>
      </c>
      <c r="K9655" t="s">
        <v>32288</v>
      </c>
      <c r="L9655" t="s">
        <v>3297</v>
      </c>
    </row>
    <row r="9656" spans="1:12" x14ac:dyDescent="0.3">
      <c r="A9656" t="s">
        <v>32282</v>
      </c>
      <c r="B9656" t="s">
        <v>32283</v>
      </c>
      <c r="C9656" t="s">
        <v>14</v>
      </c>
      <c r="D9656">
        <v>39.951803699999999</v>
      </c>
      <c r="E9656">
        <v>-75.1438627</v>
      </c>
      <c r="F9656" t="s">
        <v>32284</v>
      </c>
      <c r="G9656">
        <v>181</v>
      </c>
      <c r="H9656">
        <v>4</v>
      </c>
      <c r="I9656" t="s">
        <v>32289</v>
      </c>
      <c r="J9656">
        <v>3</v>
      </c>
      <c r="K9656" t="s">
        <v>32290</v>
      </c>
      <c r="L9656" t="s">
        <v>32291</v>
      </c>
    </row>
    <row r="9657" spans="1:12" x14ac:dyDescent="0.3">
      <c r="A9657" t="s">
        <v>32282</v>
      </c>
      <c r="B9657" t="s">
        <v>32283</v>
      </c>
      <c r="C9657" t="s">
        <v>14</v>
      </c>
      <c r="D9657">
        <v>39.951803699999999</v>
      </c>
      <c r="E9657">
        <v>-75.1438627</v>
      </c>
      <c r="F9657" t="s">
        <v>32284</v>
      </c>
      <c r="G9657">
        <v>181</v>
      </c>
      <c r="H9657">
        <v>4</v>
      </c>
      <c r="I9657" t="s">
        <v>32292</v>
      </c>
      <c r="J9657">
        <v>5</v>
      </c>
      <c r="K9657" t="s">
        <v>32293</v>
      </c>
      <c r="L9657" t="s">
        <v>4310</v>
      </c>
    </row>
    <row r="9658" spans="1:12" x14ac:dyDescent="0.3">
      <c r="A9658" t="s">
        <v>32282</v>
      </c>
      <c r="B9658" t="s">
        <v>32283</v>
      </c>
      <c r="C9658" t="s">
        <v>14</v>
      </c>
      <c r="D9658">
        <v>39.951803699999999</v>
      </c>
      <c r="E9658">
        <v>-75.1438627</v>
      </c>
      <c r="F9658" t="s">
        <v>32284</v>
      </c>
      <c r="G9658">
        <v>181</v>
      </c>
      <c r="H9658">
        <v>4</v>
      </c>
      <c r="I9658" t="s">
        <v>32294</v>
      </c>
      <c r="J9658">
        <v>5</v>
      </c>
      <c r="K9658" t="s">
        <v>32295</v>
      </c>
      <c r="L9658" t="s">
        <v>32296</v>
      </c>
    </row>
    <row r="9659" spans="1:12" x14ac:dyDescent="0.3">
      <c r="A9659" t="s">
        <v>32282</v>
      </c>
      <c r="B9659" t="s">
        <v>32283</v>
      </c>
      <c r="C9659" t="s">
        <v>14</v>
      </c>
      <c r="D9659">
        <v>39.951803699999999</v>
      </c>
      <c r="E9659">
        <v>-75.1438627</v>
      </c>
      <c r="F9659" t="s">
        <v>32284</v>
      </c>
      <c r="G9659">
        <v>181</v>
      </c>
      <c r="H9659">
        <v>4</v>
      </c>
      <c r="I9659" t="s">
        <v>32297</v>
      </c>
      <c r="J9659">
        <v>2</v>
      </c>
      <c r="L9659" t="s">
        <v>1463</v>
      </c>
    </row>
    <row r="9660" spans="1:12" x14ac:dyDescent="0.3">
      <c r="A9660" t="s">
        <v>32282</v>
      </c>
      <c r="B9660" t="s">
        <v>32283</v>
      </c>
      <c r="C9660" t="s">
        <v>14</v>
      </c>
      <c r="D9660">
        <v>39.951803699999999</v>
      </c>
      <c r="E9660">
        <v>-75.1438627</v>
      </c>
      <c r="F9660" t="s">
        <v>32284</v>
      </c>
      <c r="G9660">
        <v>181</v>
      </c>
      <c r="H9660">
        <v>4</v>
      </c>
      <c r="I9660" t="s">
        <v>32298</v>
      </c>
      <c r="J9660">
        <v>5</v>
      </c>
      <c r="K9660" t="s">
        <v>32299</v>
      </c>
      <c r="L9660" t="s">
        <v>9195</v>
      </c>
    </row>
    <row r="9661" spans="1:12" x14ac:dyDescent="0.3">
      <c r="A9661" t="s">
        <v>32282</v>
      </c>
      <c r="B9661" t="s">
        <v>32283</v>
      </c>
      <c r="C9661" t="s">
        <v>14</v>
      </c>
      <c r="D9661">
        <v>39.951803699999999</v>
      </c>
      <c r="E9661">
        <v>-75.1438627</v>
      </c>
      <c r="F9661" t="s">
        <v>32284</v>
      </c>
      <c r="G9661">
        <v>181</v>
      </c>
      <c r="H9661">
        <v>4</v>
      </c>
      <c r="I9661" t="s">
        <v>32300</v>
      </c>
      <c r="J9661">
        <v>5</v>
      </c>
      <c r="K9661" t="s">
        <v>32301</v>
      </c>
      <c r="L9661" t="s">
        <v>32302</v>
      </c>
    </row>
    <row r="9662" spans="1:12" x14ac:dyDescent="0.3">
      <c r="A9662" t="s">
        <v>32282</v>
      </c>
      <c r="B9662" t="s">
        <v>32283</v>
      </c>
      <c r="C9662" t="s">
        <v>14</v>
      </c>
      <c r="D9662">
        <v>39.951803699999999</v>
      </c>
      <c r="E9662">
        <v>-75.1438627</v>
      </c>
      <c r="F9662" t="s">
        <v>32284</v>
      </c>
      <c r="G9662">
        <v>181</v>
      </c>
      <c r="H9662">
        <v>4</v>
      </c>
      <c r="I9662" t="s">
        <v>32303</v>
      </c>
      <c r="J9662">
        <v>3</v>
      </c>
      <c r="L9662" t="s">
        <v>13168</v>
      </c>
    </row>
    <row r="9663" spans="1:12" x14ac:dyDescent="0.3">
      <c r="A9663" t="s">
        <v>32282</v>
      </c>
      <c r="B9663" t="s">
        <v>32283</v>
      </c>
      <c r="C9663" t="s">
        <v>14</v>
      </c>
      <c r="D9663">
        <v>39.951803699999999</v>
      </c>
      <c r="E9663">
        <v>-75.1438627</v>
      </c>
      <c r="F9663" t="s">
        <v>32284</v>
      </c>
      <c r="G9663">
        <v>181</v>
      </c>
      <c r="H9663">
        <v>4</v>
      </c>
      <c r="I9663" t="s">
        <v>32304</v>
      </c>
      <c r="J9663">
        <v>5</v>
      </c>
      <c r="K9663" t="s">
        <v>32305</v>
      </c>
      <c r="L9663" t="s">
        <v>15190</v>
      </c>
    </row>
    <row r="9664" spans="1:12" x14ac:dyDescent="0.3">
      <c r="A9664" t="s">
        <v>32306</v>
      </c>
      <c r="B9664" t="s">
        <v>32307</v>
      </c>
      <c r="C9664" t="s">
        <v>14</v>
      </c>
      <c r="D9664">
        <v>40.042154799999999</v>
      </c>
      <c r="E9664">
        <v>-75.128952499999997</v>
      </c>
      <c r="F9664" t="s">
        <v>32308</v>
      </c>
      <c r="G9664">
        <v>181</v>
      </c>
      <c r="H9664">
        <v>4</v>
      </c>
      <c r="I9664" t="s">
        <v>32309</v>
      </c>
      <c r="J9664">
        <v>2</v>
      </c>
      <c r="K9664" t="s">
        <v>32310</v>
      </c>
      <c r="L9664" t="s">
        <v>16014</v>
      </c>
    </row>
    <row r="9665" spans="1:16" x14ac:dyDescent="0.3">
      <c r="A9665" t="s">
        <v>32306</v>
      </c>
      <c r="B9665" t="s">
        <v>32307</v>
      </c>
      <c r="C9665" t="s">
        <v>14</v>
      </c>
      <c r="D9665">
        <v>40.042154799999999</v>
      </c>
      <c r="E9665">
        <v>-75.128952499999997</v>
      </c>
      <c r="F9665" t="s">
        <v>32308</v>
      </c>
      <c r="G9665">
        <v>181</v>
      </c>
      <c r="H9665">
        <v>4</v>
      </c>
      <c r="I9665" t="s">
        <v>32311</v>
      </c>
      <c r="J9665">
        <v>5</v>
      </c>
      <c r="K9665" t="s">
        <v>32312</v>
      </c>
      <c r="L9665" t="s">
        <v>32313</v>
      </c>
    </row>
    <row r="9666" spans="1:16" x14ac:dyDescent="0.3">
      <c r="A9666" t="s">
        <v>32306</v>
      </c>
      <c r="B9666" t="s">
        <v>32307</v>
      </c>
      <c r="C9666" t="s">
        <v>14</v>
      </c>
      <c r="D9666">
        <v>40.042154799999999</v>
      </c>
      <c r="E9666">
        <v>-75.128952499999997</v>
      </c>
      <c r="F9666" t="s">
        <v>32308</v>
      </c>
      <c r="G9666">
        <v>181</v>
      </c>
      <c r="H9666">
        <v>4</v>
      </c>
      <c r="I9666" t="s">
        <v>32314</v>
      </c>
      <c r="J9666">
        <v>1</v>
      </c>
      <c r="K9666" t="s">
        <v>32315</v>
      </c>
      <c r="L9666" t="s">
        <v>32316</v>
      </c>
    </row>
    <row r="9667" spans="1:16" x14ac:dyDescent="0.3">
      <c r="A9667" t="s">
        <v>32306</v>
      </c>
      <c r="B9667" t="s">
        <v>32307</v>
      </c>
      <c r="C9667" t="s">
        <v>14</v>
      </c>
      <c r="D9667">
        <v>40.042154799999999</v>
      </c>
      <c r="E9667">
        <v>-75.128952499999997</v>
      </c>
      <c r="F9667" t="s">
        <v>32308</v>
      </c>
      <c r="G9667">
        <v>181</v>
      </c>
      <c r="H9667">
        <v>4</v>
      </c>
      <c r="I9667" t="s">
        <v>32317</v>
      </c>
      <c r="J9667">
        <v>4</v>
      </c>
      <c r="K9667" t="s">
        <v>32318</v>
      </c>
      <c r="L9667" t="s">
        <v>32319</v>
      </c>
    </row>
    <row r="9668" spans="1:16" x14ac:dyDescent="0.3">
      <c r="A9668" t="s">
        <v>32306</v>
      </c>
      <c r="B9668" t="s">
        <v>32307</v>
      </c>
      <c r="C9668" t="s">
        <v>14</v>
      </c>
      <c r="D9668">
        <v>40.042154799999999</v>
      </c>
      <c r="E9668">
        <v>-75.128952499999997</v>
      </c>
      <c r="F9668" t="s">
        <v>32308</v>
      </c>
      <c r="G9668">
        <v>181</v>
      </c>
      <c r="H9668">
        <v>4</v>
      </c>
      <c r="I9668" t="s">
        <v>32320</v>
      </c>
      <c r="J9668">
        <v>5</v>
      </c>
      <c r="K9668" t="s">
        <v>32321</v>
      </c>
      <c r="L9668" t="s">
        <v>32322</v>
      </c>
    </row>
    <row r="9669" spans="1:16" x14ac:dyDescent="0.3">
      <c r="A9669" t="s">
        <v>32306</v>
      </c>
      <c r="B9669" t="s">
        <v>32307</v>
      </c>
      <c r="C9669" t="s">
        <v>14</v>
      </c>
      <c r="D9669">
        <v>40.042154799999999</v>
      </c>
      <c r="E9669">
        <v>-75.128952499999997</v>
      </c>
      <c r="F9669" t="s">
        <v>32308</v>
      </c>
      <c r="G9669">
        <v>181</v>
      </c>
      <c r="H9669">
        <v>4</v>
      </c>
      <c r="I9669" t="s">
        <v>32323</v>
      </c>
      <c r="J9669">
        <v>5</v>
      </c>
      <c r="K9669" t="s">
        <v>32324</v>
      </c>
      <c r="L9669" t="s">
        <v>32325</v>
      </c>
    </row>
    <row r="9670" spans="1:16" x14ac:dyDescent="0.3">
      <c r="A9670" t="s">
        <v>32306</v>
      </c>
      <c r="B9670" t="s">
        <v>32307</v>
      </c>
      <c r="C9670" t="s">
        <v>14</v>
      </c>
      <c r="D9670">
        <v>40.042154799999999</v>
      </c>
      <c r="E9670">
        <v>-75.128952499999997</v>
      </c>
      <c r="F9670" t="s">
        <v>32308</v>
      </c>
      <c r="G9670">
        <v>181</v>
      </c>
      <c r="H9670">
        <v>4</v>
      </c>
      <c r="I9670" t="s">
        <v>32326</v>
      </c>
      <c r="J9670">
        <v>5</v>
      </c>
      <c r="K9670" t="s">
        <v>32327</v>
      </c>
      <c r="L9670" t="s">
        <v>15206</v>
      </c>
    </row>
    <row r="9671" spans="1:16" x14ac:dyDescent="0.3">
      <c r="A9671" t="s">
        <v>32306</v>
      </c>
      <c r="B9671" t="s">
        <v>32307</v>
      </c>
      <c r="C9671" t="s">
        <v>14</v>
      </c>
      <c r="D9671">
        <v>40.042154799999999</v>
      </c>
      <c r="E9671">
        <v>-75.128952499999997</v>
      </c>
      <c r="F9671" t="s">
        <v>32308</v>
      </c>
      <c r="G9671">
        <v>181</v>
      </c>
      <c r="H9671">
        <v>4</v>
      </c>
      <c r="I9671" t="s">
        <v>32328</v>
      </c>
      <c r="J9671">
        <v>5</v>
      </c>
      <c r="K9671" t="s">
        <v>32329</v>
      </c>
      <c r="L9671" t="s">
        <v>32330</v>
      </c>
    </row>
    <row r="9672" spans="1:16" x14ac:dyDescent="0.3">
      <c r="A9672" t="s">
        <v>32306</v>
      </c>
      <c r="B9672" t="s">
        <v>32307</v>
      </c>
      <c r="C9672" t="s">
        <v>14</v>
      </c>
      <c r="D9672">
        <v>40.042154799999999</v>
      </c>
      <c r="E9672">
        <v>-75.128952499999997</v>
      </c>
      <c r="F9672" t="s">
        <v>32308</v>
      </c>
      <c r="G9672">
        <v>181</v>
      </c>
      <c r="H9672">
        <v>4</v>
      </c>
      <c r="I9672" t="s">
        <v>32331</v>
      </c>
      <c r="J9672">
        <v>1</v>
      </c>
      <c r="K9672" t="s">
        <v>32332</v>
      </c>
      <c r="L9672" t="s">
        <v>11513</v>
      </c>
    </row>
    <row r="9673" spans="1:16" x14ac:dyDescent="0.3">
      <c r="A9673" t="s">
        <v>32306</v>
      </c>
      <c r="B9673" t="s">
        <v>32307</v>
      </c>
      <c r="C9673" t="s">
        <v>14</v>
      </c>
      <c r="D9673">
        <v>40.042154799999999</v>
      </c>
      <c r="E9673">
        <v>-75.128952499999997</v>
      </c>
      <c r="F9673" t="s">
        <v>32308</v>
      </c>
      <c r="G9673">
        <v>181</v>
      </c>
      <c r="H9673">
        <v>4</v>
      </c>
      <c r="I9673" t="s">
        <v>32333</v>
      </c>
      <c r="J9673">
        <v>5</v>
      </c>
      <c r="K9673" t="s">
        <v>32334</v>
      </c>
      <c r="L9673" t="s">
        <v>32335</v>
      </c>
      <c r="M9673" t="s">
        <v>32336</v>
      </c>
      <c r="N9673" t="s">
        <v>32337</v>
      </c>
      <c r="O9673" t="s">
        <v>32338</v>
      </c>
      <c r="P9673" t="s">
        <v>32339</v>
      </c>
    </row>
    <row r="9674" spans="1:16" x14ac:dyDescent="0.3">
      <c r="A9674" t="s">
        <v>32340</v>
      </c>
      <c r="B9674" t="s">
        <v>32341</v>
      </c>
      <c r="C9674" t="s">
        <v>14</v>
      </c>
      <c r="D9674">
        <v>39.941938</v>
      </c>
      <c r="E9674">
        <v>-75.152867999999998</v>
      </c>
      <c r="F9674" t="s">
        <v>32342</v>
      </c>
      <c r="G9674">
        <v>181</v>
      </c>
      <c r="H9674">
        <v>3.5</v>
      </c>
      <c r="I9674" t="s">
        <v>32343</v>
      </c>
      <c r="J9674">
        <v>1</v>
      </c>
      <c r="K9674" t="s">
        <v>32344</v>
      </c>
      <c r="L9674" t="s">
        <v>32345</v>
      </c>
    </row>
    <row r="9675" spans="1:16" x14ac:dyDescent="0.3">
      <c r="A9675" t="s">
        <v>32340</v>
      </c>
      <c r="B9675" t="s">
        <v>32341</v>
      </c>
      <c r="C9675" t="s">
        <v>14</v>
      </c>
      <c r="D9675">
        <v>39.941938</v>
      </c>
      <c r="E9675">
        <v>-75.152867999999998</v>
      </c>
      <c r="F9675" t="s">
        <v>32342</v>
      </c>
      <c r="G9675">
        <v>181</v>
      </c>
      <c r="H9675">
        <v>3.5</v>
      </c>
      <c r="I9675" t="s">
        <v>32346</v>
      </c>
      <c r="J9675">
        <v>5</v>
      </c>
      <c r="K9675" t="s">
        <v>32347</v>
      </c>
      <c r="L9675" t="s">
        <v>15236</v>
      </c>
    </row>
    <row r="9676" spans="1:16" x14ac:dyDescent="0.3">
      <c r="A9676" t="s">
        <v>32340</v>
      </c>
      <c r="B9676" t="s">
        <v>32341</v>
      </c>
      <c r="C9676" t="s">
        <v>14</v>
      </c>
      <c r="D9676">
        <v>39.941938</v>
      </c>
      <c r="E9676">
        <v>-75.152867999999998</v>
      </c>
      <c r="F9676" t="s">
        <v>32342</v>
      </c>
      <c r="G9676">
        <v>181</v>
      </c>
      <c r="H9676">
        <v>3.5</v>
      </c>
      <c r="I9676" t="s">
        <v>32348</v>
      </c>
      <c r="J9676">
        <v>3</v>
      </c>
      <c r="K9676" t="s">
        <v>32349</v>
      </c>
      <c r="L9676" t="s">
        <v>32350</v>
      </c>
    </row>
    <row r="9677" spans="1:16" x14ac:dyDescent="0.3">
      <c r="A9677" t="s">
        <v>32340</v>
      </c>
      <c r="B9677" t="s">
        <v>32341</v>
      </c>
      <c r="C9677" t="s">
        <v>14</v>
      </c>
      <c r="D9677">
        <v>39.941938</v>
      </c>
      <c r="E9677">
        <v>-75.152867999999998</v>
      </c>
      <c r="F9677" t="s">
        <v>32342</v>
      </c>
      <c r="G9677">
        <v>181</v>
      </c>
      <c r="H9677">
        <v>3.5</v>
      </c>
      <c r="I9677" t="s">
        <v>32351</v>
      </c>
      <c r="J9677">
        <v>5</v>
      </c>
      <c r="L9677" t="s">
        <v>29732</v>
      </c>
    </row>
    <row r="9678" spans="1:16" x14ac:dyDescent="0.3">
      <c r="A9678" t="s">
        <v>32340</v>
      </c>
      <c r="B9678" t="s">
        <v>32341</v>
      </c>
      <c r="C9678" t="s">
        <v>14</v>
      </c>
      <c r="D9678">
        <v>39.941938</v>
      </c>
      <c r="E9678">
        <v>-75.152867999999998</v>
      </c>
      <c r="F9678" t="s">
        <v>32342</v>
      </c>
      <c r="G9678">
        <v>181</v>
      </c>
      <c r="H9678">
        <v>3.5</v>
      </c>
      <c r="I9678" t="s">
        <v>32352</v>
      </c>
      <c r="J9678">
        <v>2</v>
      </c>
      <c r="K9678" t="s">
        <v>32353</v>
      </c>
      <c r="L9678" t="s">
        <v>32354</v>
      </c>
    </row>
    <row r="9679" spans="1:16" x14ac:dyDescent="0.3">
      <c r="A9679" t="s">
        <v>32340</v>
      </c>
      <c r="B9679" t="s">
        <v>32341</v>
      </c>
      <c r="C9679" t="s">
        <v>14</v>
      </c>
      <c r="D9679">
        <v>39.941938</v>
      </c>
      <c r="E9679">
        <v>-75.152867999999998</v>
      </c>
      <c r="F9679" t="s">
        <v>32342</v>
      </c>
      <c r="G9679">
        <v>181</v>
      </c>
      <c r="H9679">
        <v>3.5</v>
      </c>
      <c r="I9679" t="s">
        <v>32355</v>
      </c>
      <c r="J9679">
        <v>1</v>
      </c>
      <c r="K9679" t="s">
        <v>32356</v>
      </c>
      <c r="L9679" t="s">
        <v>32357</v>
      </c>
      <c r="M9679" t="s">
        <v>32358</v>
      </c>
      <c r="N9679" t="s">
        <v>32359</v>
      </c>
    </row>
    <row r="9680" spans="1:16" x14ac:dyDescent="0.3">
      <c r="A9680" t="s">
        <v>32340</v>
      </c>
      <c r="B9680" t="s">
        <v>32341</v>
      </c>
      <c r="C9680" t="s">
        <v>14</v>
      </c>
      <c r="D9680">
        <v>39.941938</v>
      </c>
      <c r="E9680">
        <v>-75.152867999999998</v>
      </c>
      <c r="F9680" t="s">
        <v>32342</v>
      </c>
      <c r="G9680">
        <v>181</v>
      </c>
      <c r="H9680">
        <v>3.5</v>
      </c>
      <c r="I9680" t="s">
        <v>32360</v>
      </c>
      <c r="J9680">
        <v>4</v>
      </c>
      <c r="K9680" t="s">
        <v>32361</v>
      </c>
      <c r="L9680" t="s">
        <v>32362</v>
      </c>
    </row>
    <row r="9681" spans="1:43" x14ac:dyDescent="0.3">
      <c r="A9681" t="s">
        <v>32340</v>
      </c>
      <c r="B9681" t="s">
        <v>32341</v>
      </c>
      <c r="C9681" t="s">
        <v>14</v>
      </c>
      <c r="D9681">
        <v>39.941938</v>
      </c>
      <c r="E9681">
        <v>-75.152867999999998</v>
      </c>
      <c r="F9681" t="s">
        <v>32342</v>
      </c>
      <c r="G9681">
        <v>181</v>
      </c>
      <c r="H9681">
        <v>3.5</v>
      </c>
      <c r="I9681" t="s">
        <v>32363</v>
      </c>
      <c r="J9681">
        <v>5</v>
      </c>
      <c r="K9681" t="s">
        <v>32364</v>
      </c>
      <c r="L9681" t="s">
        <v>32365</v>
      </c>
    </row>
    <row r="9682" spans="1:43" x14ac:dyDescent="0.3">
      <c r="A9682" t="s">
        <v>32340</v>
      </c>
      <c r="B9682" t="s">
        <v>32341</v>
      </c>
      <c r="C9682" t="s">
        <v>14</v>
      </c>
      <c r="D9682">
        <v>39.941938</v>
      </c>
      <c r="E9682">
        <v>-75.152867999999998</v>
      </c>
      <c r="F9682" t="s">
        <v>32342</v>
      </c>
      <c r="G9682">
        <v>181</v>
      </c>
      <c r="H9682">
        <v>3.5</v>
      </c>
      <c r="I9682" t="s">
        <v>32366</v>
      </c>
      <c r="J9682">
        <v>4</v>
      </c>
      <c r="K9682" t="s">
        <v>32367</v>
      </c>
      <c r="L9682" t="s">
        <v>32368</v>
      </c>
      <c r="M9682" t="s">
        <v>32369</v>
      </c>
      <c r="N9682" t="s">
        <v>32370</v>
      </c>
      <c r="O9682" t="s">
        <v>32371</v>
      </c>
      <c r="P9682" t="s">
        <v>32372</v>
      </c>
      <c r="Q9682" t="s">
        <v>32373</v>
      </c>
    </row>
    <row r="9683" spans="1:43" x14ac:dyDescent="0.3">
      <c r="A9683" t="s">
        <v>32340</v>
      </c>
      <c r="B9683" t="s">
        <v>32341</v>
      </c>
      <c r="C9683" t="s">
        <v>14</v>
      </c>
      <c r="D9683">
        <v>39.941938</v>
      </c>
      <c r="E9683">
        <v>-75.152867999999998</v>
      </c>
      <c r="F9683" t="s">
        <v>32342</v>
      </c>
      <c r="G9683">
        <v>181</v>
      </c>
      <c r="H9683">
        <v>3.5</v>
      </c>
      <c r="I9683" t="s">
        <v>32374</v>
      </c>
      <c r="J9683">
        <v>4</v>
      </c>
      <c r="K9683" t="s">
        <v>32375</v>
      </c>
      <c r="L9683" t="s">
        <v>32376</v>
      </c>
    </row>
    <row r="9684" spans="1:43" x14ac:dyDescent="0.3">
      <c r="A9684" t="s">
        <v>32377</v>
      </c>
      <c r="B9684" t="s">
        <v>32378</v>
      </c>
      <c r="C9684" t="s">
        <v>14</v>
      </c>
      <c r="D9684">
        <v>40.079848055699998</v>
      </c>
      <c r="E9684">
        <v>-75.025079771999998</v>
      </c>
      <c r="F9684" t="s">
        <v>32379</v>
      </c>
      <c r="G9684">
        <v>181</v>
      </c>
      <c r="H9684">
        <v>4</v>
      </c>
      <c r="I9684" t="s">
        <v>32380</v>
      </c>
      <c r="J9684">
        <v>5</v>
      </c>
      <c r="K9684" t="s">
        <v>32381</v>
      </c>
      <c r="L9684" t="s">
        <v>32382</v>
      </c>
    </row>
    <row r="9685" spans="1:43" x14ac:dyDescent="0.3">
      <c r="A9685" t="s">
        <v>32377</v>
      </c>
      <c r="B9685" t="s">
        <v>32378</v>
      </c>
      <c r="C9685" t="s">
        <v>14</v>
      </c>
      <c r="D9685">
        <v>40.079848055699998</v>
      </c>
      <c r="E9685">
        <v>-75.025079771999998</v>
      </c>
      <c r="F9685" t="s">
        <v>32379</v>
      </c>
      <c r="G9685">
        <v>181</v>
      </c>
      <c r="H9685">
        <v>4</v>
      </c>
      <c r="I9685" t="s">
        <v>32383</v>
      </c>
      <c r="J9685">
        <v>2</v>
      </c>
      <c r="K9685" t="s">
        <v>32384</v>
      </c>
      <c r="L9685" t="s">
        <v>32385</v>
      </c>
    </row>
    <row r="9686" spans="1:43" x14ac:dyDescent="0.3">
      <c r="A9686" t="s">
        <v>32377</v>
      </c>
      <c r="B9686" t="s">
        <v>32378</v>
      </c>
      <c r="C9686" t="s">
        <v>14</v>
      </c>
      <c r="D9686">
        <v>40.079848055699998</v>
      </c>
      <c r="E9686">
        <v>-75.025079771999998</v>
      </c>
      <c r="F9686" t="s">
        <v>32379</v>
      </c>
      <c r="G9686">
        <v>181</v>
      </c>
      <c r="H9686">
        <v>4</v>
      </c>
      <c r="I9686" t="s">
        <v>32386</v>
      </c>
      <c r="J9686">
        <v>5</v>
      </c>
      <c r="K9686" t="s">
        <v>32387</v>
      </c>
      <c r="L9686" t="s">
        <v>32388</v>
      </c>
      <c r="M9686" t="s">
        <v>32389</v>
      </c>
      <c r="N9686" t="s">
        <v>32390</v>
      </c>
      <c r="O9686" t="s">
        <v>32391</v>
      </c>
      <c r="P9686" t="s">
        <v>32392</v>
      </c>
      <c r="Q9686" t="s">
        <v>32393</v>
      </c>
      <c r="R9686" t="s">
        <v>32394</v>
      </c>
      <c r="S9686" t="s">
        <v>32395</v>
      </c>
      <c r="T9686" t="s">
        <v>32396</v>
      </c>
      <c r="U9686" t="s">
        <v>32397</v>
      </c>
      <c r="V9686" t="s">
        <v>32398</v>
      </c>
      <c r="W9686" t="s">
        <v>32399</v>
      </c>
      <c r="X9686" t="s">
        <v>32400</v>
      </c>
      <c r="Y9686" t="s">
        <v>32401</v>
      </c>
      <c r="Z9686" t="s">
        <v>32402</v>
      </c>
      <c r="AA9686" t="s">
        <v>32403</v>
      </c>
      <c r="AB9686" t="s">
        <v>32404</v>
      </c>
      <c r="AC9686" t="s">
        <v>32405</v>
      </c>
      <c r="AD9686" t="s">
        <v>32406</v>
      </c>
      <c r="AE9686" t="s">
        <v>32407</v>
      </c>
      <c r="AF9686" t="s">
        <v>32408</v>
      </c>
      <c r="AG9686" t="s">
        <v>32409</v>
      </c>
      <c r="AH9686" t="s">
        <v>32410</v>
      </c>
      <c r="AI9686" t="s">
        <v>32411</v>
      </c>
      <c r="AJ9686" t="s">
        <v>32412</v>
      </c>
      <c r="AK9686" t="s">
        <v>32413</v>
      </c>
      <c r="AL9686" t="s">
        <v>32414</v>
      </c>
      <c r="AM9686" t="s">
        <v>32415</v>
      </c>
      <c r="AN9686" t="s">
        <v>32416</v>
      </c>
      <c r="AO9686" t="s">
        <v>32417</v>
      </c>
      <c r="AP9686" t="s">
        <v>32418</v>
      </c>
      <c r="AQ9686" t="s">
        <v>32419</v>
      </c>
    </row>
    <row r="9687" spans="1:43" x14ac:dyDescent="0.3">
      <c r="A9687" t="s">
        <v>32377</v>
      </c>
      <c r="B9687" t="s">
        <v>32378</v>
      </c>
      <c r="C9687" t="s">
        <v>14</v>
      </c>
      <c r="D9687">
        <v>40.079848055699998</v>
      </c>
      <c r="E9687">
        <v>-75.025079771999998</v>
      </c>
      <c r="F9687" t="s">
        <v>32379</v>
      </c>
      <c r="G9687">
        <v>181</v>
      </c>
      <c r="H9687">
        <v>4</v>
      </c>
      <c r="I9687" t="s">
        <v>32420</v>
      </c>
      <c r="J9687">
        <v>5</v>
      </c>
      <c r="L9687" t="s">
        <v>32421</v>
      </c>
    </row>
    <row r="9688" spans="1:43" x14ac:dyDescent="0.3">
      <c r="A9688" t="s">
        <v>32377</v>
      </c>
      <c r="B9688" t="s">
        <v>32378</v>
      </c>
      <c r="C9688" t="s">
        <v>14</v>
      </c>
      <c r="D9688">
        <v>40.079848055699998</v>
      </c>
      <c r="E9688">
        <v>-75.025079771999998</v>
      </c>
      <c r="F9688" t="s">
        <v>32379</v>
      </c>
      <c r="G9688">
        <v>181</v>
      </c>
      <c r="H9688">
        <v>4</v>
      </c>
      <c r="I9688" t="s">
        <v>32422</v>
      </c>
      <c r="J9688">
        <v>5</v>
      </c>
      <c r="L9688" t="s">
        <v>32423</v>
      </c>
    </row>
    <row r="9689" spans="1:43" x14ac:dyDescent="0.3">
      <c r="A9689" t="s">
        <v>32377</v>
      </c>
      <c r="B9689" t="s">
        <v>32378</v>
      </c>
      <c r="C9689" t="s">
        <v>14</v>
      </c>
      <c r="D9689">
        <v>40.079848055699998</v>
      </c>
      <c r="E9689">
        <v>-75.025079771999998</v>
      </c>
      <c r="F9689" t="s">
        <v>32379</v>
      </c>
      <c r="G9689">
        <v>181</v>
      </c>
      <c r="H9689">
        <v>4</v>
      </c>
      <c r="I9689" t="s">
        <v>32424</v>
      </c>
      <c r="J9689">
        <v>5</v>
      </c>
      <c r="L9689" t="s">
        <v>32425</v>
      </c>
    </row>
    <row r="9690" spans="1:43" x14ac:dyDescent="0.3">
      <c r="A9690" t="s">
        <v>32377</v>
      </c>
      <c r="B9690" t="s">
        <v>32378</v>
      </c>
      <c r="C9690" t="s">
        <v>14</v>
      </c>
      <c r="D9690">
        <v>40.079848055699998</v>
      </c>
      <c r="E9690">
        <v>-75.025079771999998</v>
      </c>
      <c r="F9690" t="s">
        <v>32379</v>
      </c>
      <c r="G9690">
        <v>181</v>
      </c>
      <c r="H9690">
        <v>4</v>
      </c>
      <c r="I9690" t="s">
        <v>32426</v>
      </c>
      <c r="J9690">
        <v>4</v>
      </c>
      <c r="K9690" t="s">
        <v>32427</v>
      </c>
      <c r="L9690" t="s">
        <v>32428</v>
      </c>
    </row>
    <row r="9691" spans="1:43" x14ac:dyDescent="0.3">
      <c r="A9691" t="s">
        <v>32377</v>
      </c>
      <c r="B9691" t="s">
        <v>32378</v>
      </c>
      <c r="C9691" t="s">
        <v>14</v>
      </c>
      <c r="D9691">
        <v>40.079848055699998</v>
      </c>
      <c r="E9691">
        <v>-75.025079771999998</v>
      </c>
      <c r="F9691" t="s">
        <v>32379</v>
      </c>
      <c r="G9691">
        <v>181</v>
      </c>
      <c r="H9691">
        <v>4</v>
      </c>
      <c r="I9691" t="s">
        <v>32429</v>
      </c>
      <c r="J9691">
        <v>4</v>
      </c>
      <c r="K9691" t="s">
        <v>32430</v>
      </c>
      <c r="L9691" t="s">
        <v>32431</v>
      </c>
    </row>
    <row r="9692" spans="1:43" x14ac:dyDescent="0.3">
      <c r="A9692" t="s">
        <v>32377</v>
      </c>
      <c r="B9692" t="s">
        <v>32378</v>
      </c>
      <c r="C9692" t="s">
        <v>14</v>
      </c>
      <c r="D9692">
        <v>40.079848055699998</v>
      </c>
      <c r="E9692">
        <v>-75.025079771999998</v>
      </c>
      <c r="F9692" t="s">
        <v>32379</v>
      </c>
      <c r="G9692">
        <v>181</v>
      </c>
      <c r="H9692">
        <v>4</v>
      </c>
      <c r="I9692" t="s">
        <v>32432</v>
      </c>
      <c r="J9692">
        <v>5</v>
      </c>
      <c r="K9692" t="s">
        <v>32433</v>
      </c>
      <c r="L9692" t="s">
        <v>32434</v>
      </c>
    </row>
    <row r="9693" spans="1:43" x14ac:dyDescent="0.3">
      <c r="A9693" t="s">
        <v>32377</v>
      </c>
      <c r="B9693" t="s">
        <v>32378</v>
      </c>
      <c r="C9693" t="s">
        <v>14</v>
      </c>
      <c r="D9693">
        <v>40.079848055699998</v>
      </c>
      <c r="E9693">
        <v>-75.025079771999998</v>
      </c>
      <c r="F9693" t="s">
        <v>32379</v>
      </c>
      <c r="G9693">
        <v>181</v>
      </c>
      <c r="H9693">
        <v>4</v>
      </c>
      <c r="I9693" t="s">
        <v>32435</v>
      </c>
      <c r="J9693">
        <v>5</v>
      </c>
      <c r="K9693" t="s">
        <v>32436</v>
      </c>
      <c r="L9693" t="s">
        <v>32437</v>
      </c>
    </row>
    <row r="9694" spans="1:43" x14ac:dyDescent="0.3">
      <c r="A9694" t="s">
        <v>32438</v>
      </c>
      <c r="B9694" t="s">
        <v>32439</v>
      </c>
      <c r="C9694" t="s">
        <v>14</v>
      </c>
      <c r="D9694">
        <v>39.9546207</v>
      </c>
      <c r="E9694">
        <v>-75.154275900000002</v>
      </c>
      <c r="F9694" t="s">
        <v>32440</v>
      </c>
      <c r="G9694">
        <v>181</v>
      </c>
      <c r="H9694">
        <v>4.5</v>
      </c>
      <c r="I9694" t="s">
        <v>32441</v>
      </c>
      <c r="J9694">
        <v>5</v>
      </c>
      <c r="K9694" t="s">
        <v>32442</v>
      </c>
      <c r="L9694" t="s">
        <v>32443</v>
      </c>
    </row>
    <row r="9695" spans="1:43" x14ac:dyDescent="0.3">
      <c r="A9695" t="s">
        <v>32438</v>
      </c>
      <c r="B9695" t="s">
        <v>32439</v>
      </c>
      <c r="C9695" t="s">
        <v>14</v>
      </c>
      <c r="D9695">
        <v>39.9546207</v>
      </c>
      <c r="E9695">
        <v>-75.154275900000002</v>
      </c>
      <c r="F9695" t="s">
        <v>32440</v>
      </c>
      <c r="G9695">
        <v>181</v>
      </c>
      <c r="H9695">
        <v>4.5</v>
      </c>
      <c r="I9695" t="s">
        <v>32444</v>
      </c>
      <c r="J9695">
        <v>5</v>
      </c>
      <c r="K9695" t="s">
        <v>32445</v>
      </c>
      <c r="L9695" t="s">
        <v>32446</v>
      </c>
    </row>
    <row r="9696" spans="1:43" x14ac:dyDescent="0.3">
      <c r="A9696" t="s">
        <v>32438</v>
      </c>
      <c r="B9696" t="s">
        <v>32439</v>
      </c>
      <c r="C9696" t="s">
        <v>14</v>
      </c>
      <c r="D9696">
        <v>39.9546207</v>
      </c>
      <c r="E9696">
        <v>-75.154275900000002</v>
      </c>
      <c r="F9696" t="s">
        <v>32440</v>
      </c>
      <c r="G9696">
        <v>181</v>
      </c>
      <c r="H9696">
        <v>4.5</v>
      </c>
      <c r="I9696" t="s">
        <v>32447</v>
      </c>
      <c r="J9696">
        <v>4</v>
      </c>
      <c r="K9696" t="s">
        <v>32448</v>
      </c>
      <c r="L9696" t="s">
        <v>32449</v>
      </c>
    </row>
    <row r="9697" spans="1:22" x14ac:dyDescent="0.3">
      <c r="A9697" t="s">
        <v>32438</v>
      </c>
      <c r="B9697" t="s">
        <v>32439</v>
      </c>
      <c r="C9697" t="s">
        <v>14</v>
      </c>
      <c r="D9697">
        <v>39.9546207</v>
      </c>
      <c r="E9697">
        <v>-75.154275900000002</v>
      </c>
      <c r="F9697" t="s">
        <v>32440</v>
      </c>
      <c r="G9697">
        <v>181</v>
      </c>
      <c r="H9697">
        <v>4.5</v>
      </c>
      <c r="I9697" t="s">
        <v>32450</v>
      </c>
      <c r="J9697">
        <v>5</v>
      </c>
      <c r="L9697" t="s">
        <v>14985</v>
      </c>
    </row>
    <row r="9698" spans="1:22" x14ac:dyDescent="0.3">
      <c r="A9698" t="s">
        <v>32438</v>
      </c>
      <c r="B9698" t="s">
        <v>32439</v>
      </c>
      <c r="C9698" t="s">
        <v>14</v>
      </c>
      <c r="D9698">
        <v>39.9546207</v>
      </c>
      <c r="E9698">
        <v>-75.154275900000002</v>
      </c>
      <c r="F9698" t="s">
        <v>32440</v>
      </c>
      <c r="G9698">
        <v>181</v>
      </c>
      <c r="H9698">
        <v>4.5</v>
      </c>
      <c r="I9698" t="s">
        <v>32451</v>
      </c>
      <c r="J9698">
        <v>5</v>
      </c>
      <c r="K9698" t="s">
        <v>32452</v>
      </c>
      <c r="L9698" t="s">
        <v>32453</v>
      </c>
    </row>
    <row r="9699" spans="1:22" x14ac:dyDescent="0.3">
      <c r="A9699" t="s">
        <v>32438</v>
      </c>
      <c r="B9699" t="s">
        <v>32439</v>
      </c>
      <c r="C9699" t="s">
        <v>14</v>
      </c>
      <c r="D9699">
        <v>39.9546207</v>
      </c>
      <c r="E9699">
        <v>-75.154275900000002</v>
      </c>
      <c r="F9699" t="s">
        <v>32440</v>
      </c>
      <c r="G9699">
        <v>181</v>
      </c>
      <c r="H9699">
        <v>4.5</v>
      </c>
      <c r="I9699" t="s">
        <v>32454</v>
      </c>
      <c r="J9699">
        <v>1</v>
      </c>
      <c r="K9699" t="s">
        <v>32455</v>
      </c>
      <c r="L9699" t="s">
        <v>32456</v>
      </c>
    </row>
    <row r="9700" spans="1:22" x14ac:dyDescent="0.3">
      <c r="A9700" t="s">
        <v>32438</v>
      </c>
      <c r="B9700" t="s">
        <v>32439</v>
      </c>
      <c r="C9700" t="s">
        <v>14</v>
      </c>
      <c r="D9700">
        <v>39.9546207</v>
      </c>
      <c r="E9700">
        <v>-75.154275900000002</v>
      </c>
      <c r="F9700" t="s">
        <v>32440</v>
      </c>
      <c r="G9700">
        <v>181</v>
      </c>
      <c r="H9700">
        <v>4.5</v>
      </c>
      <c r="I9700" t="s">
        <v>32457</v>
      </c>
      <c r="J9700">
        <v>5</v>
      </c>
      <c r="K9700" t="s">
        <v>32458</v>
      </c>
      <c r="L9700" t="s">
        <v>32459</v>
      </c>
      <c r="M9700" t="s">
        <v>32460</v>
      </c>
      <c r="N9700" t="s">
        <v>32461</v>
      </c>
      <c r="O9700" t="s">
        <v>32462</v>
      </c>
      <c r="P9700" t="s">
        <v>32463</v>
      </c>
      <c r="Q9700" t="s">
        <v>32464</v>
      </c>
      <c r="R9700" t="s">
        <v>13492</v>
      </c>
      <c r="S9700" t="s">
        <v>32465</v>
      </c>
      <c r="T9700" t="s">
        <v>32466</v>
      </c>
      <c r="U9700" t="s">
        <v>32467</v>
      </c>
      <c r="V9700" t="s">
        <v>29257</v>
      </c>
    </row>
    <row r="9701" spans="1:22" x14ac:dyDescent="0.3">
      <c r="A9701" t="s">
        <v>32438</v>
      </c>
      <c r="B9701" t="s">
        <v>32439</v>
      </c>
      <c r="C9701" t="s">
        <v>14</v>
      </c>
      <c r="D9701">
        <v>39.9546207</v>
      </c>
      <c r="E9701">
        <v>-75.154275900000002</v>
      </c>
      <c r="F9701" t="s">
        <v>32440</v>
      </c>
      <c r="G9701">
        <v>181</v>
      </c>
      <c r="H9701">
        <v>4.5</v>
      </c>
      <c r="I9701" t="s">
        <v>32468</v>
      </c>
      <c r="J9701">
        <v>4</v>
      </c>
      <c r="K9701" t="s">
        <v>32469</v>
      </c>
      <c r="L9701" t="s">
        <v>32470</v>
      </c>
    </row>
    <row r="9702" spans="1:22" x14ac:dyDescent="0.3">
      <c r="A9702" t="s">
        <v>32438</v>
      </c>
      <c r="B9702" t="s">
        <v>32439</v>
      </c>
      <c r="C9702" t="s">
        <v>14</v>
      </c>
      <c r="D9702">
        <v>39.9546207</v>
      </c>
      <c r="E9702">
        <v>-75.154275900000002</v>
      </c>
      <c r="F9702" t="s">
        <v>32440</v>
      </c>
      <c r="G9702">
        <v>181</v>
      </c>
      <c r="H9702">
        <v>4.5</v>
      </c>
      <c r="I9702" t="s">
        <v>32471</v>
      </c>
      <c r="J9702">
        <v>5</v>
      </c>
      <c r="K9702" t="s">
        <v>32472</v>
      </c>
      <c r="L9702" t="s">
        <v>32473</v>
      </c>
    </row>
    <row r="9703" spans="1:22" x14ac:dyDescent="0.3">
      <c r="A9703" t="s">
        <v>32438</v>
      </c>
      <c r="B9703" t="s">
        <v>32439</v>
      </c>
      <c r="C9703" t="s">
        <v>14</v>
      </c>
      <c r="D9703">
        <v>39.9546207</v>
      </c>
      <c r="E9703">
        <v>-75.154275900000002</v>
      </c>
      <c r="F9703" t="s">
        <v>32440</v>
      </c>
      <c r="G9703">
        <v>181</v>
      </c>
      <c r="H9703">
        <v>4.5</v>
      </c>
      <c r="I9703" t="s">
        <v>32474</v>
      </c>
      <c r="J9703">
        <v>5</v>
      </c>
      <c r="K9703" t="s">
        <v>32475</v>
      </c>
      <c r="L9703" t="s">
        <v>32476</v>
      </c>
    </row>
    <row r="9704" spans="1:22" x14ac:dyDescent="0.3">
      <c r="A9704" t="s">
        <v>32477</v>
      </c>
      <c r="B9704" t="s">
        <v>32478</v>
      </c>
      <c r="C9704" t="s">
        <v>14</v>
      </c>
      <c r="D9704">
        <v>39.938610300000001</v>
      </c>
      <c r="E9704">
        <v>-75.158106500000002</v>
      </c>
      <c r="F9704" t="s">
        <v>32479</v>
      </c>
      <c r="G9704">
        <v>180</v>
      </c>
      <c r="H9704">
        <v>3.5</v>
      </c>
      <c r="I9704" t="s">
        <v>32480</v>
      </c>
      <c r="J9704">
        <v>5</v>
      </c>
      <c r="K9704" t="s">
        <v>32481</v>
      </c>
      <c r="L9704" t="s">
        <v>32482</v>
      </c>
    </row>
    <row r="9705" spans="1:22" x14ac:dyDescent="0.3">
      <c r="A9705" t="s">
        <v>32477</v>
      </c>
      <c r="B9705" t="s">
        <v>32478</v>
      </c>
      <c r="C9705" t="s">
        <v>14</v>
      </c>
      <c r="D9705">
        <v>39.938610300000001</v>
      </c>
      <c r="E9705">
        <v>-75.158106500000002</v>
      </c>
      <c r="F9705" t="s">
        <v>32479</v>
      </c>
      <c r="G9705">
        <v>180</v>
      </c>
      <c r="H9705">
        <v>3.5</v>
      </c>
      <c r="I9705" t="s">
        <v>32483</v>
      </c>
      <c r="J9705">
        <v>4</v>
      </c>
      <c r="K9705" t="s">
        <v>32484</v>
      </c>
      <c r="L9705" t="s">
        <v>7725</v>
      </c>
    </row>
    <row r="9706" spans="1:22" x14ac:dyDescent="0.3">
      <c r="A9706" t="s">
        <v>32477</v>
      </c>
      <c r="B9706" t="s">
        <v>32478</v>
      </c>
      <c r="C9706" t="s">
        <v>14</v>
      </c>
      <c r="D9706">
        <v>39.938610300000001</v>
      </c>
      <c r="E9706">
        <v>-75.158106500000002</v>
      </c>
      <c r="F9706" t="s">
        <v>32479</v>
      </c>
      <c r="G9706">
        <v>180</v>
      </c>
      <c r="H9706">
        <v>3.5</v>
      </c>
      <c r="I9706" t="s">
        <v>32485</v>
      </c>
      <c r="J9706">
        <v>5</v>
      </c>
      <c r="K9706" t="s">
        <v>32486</v>
      </c>
      <c r="L9706" t="s">
        <v>11643</v>
      </c>
    </row>
    <row r="9707" spans="1:22" x14ac:dyDescent="0.3">
      <c r="A9707" t="s">
        <v>32477</v>
      </c>
      <c r="B9707" t="s">
        <v>32478</v>
      </c>
      <c r="C9707" t="s">
        <v>14</v>
      </c>
      <c r="D9707">
        <v>39.938610300000001</v>
      </c>
      <c r="E9707">
        <v>-75.158106500000002</v>
      </c>
      <c r="F9707" t="s">
        <v>32479</v>
      </c>
      <c r="G9707">
        <v>180</v>
      </c>
      <c r="H9707">
        <v>3.5</v>
      </c>
      <c r="I9707" t="s">
        <v>32487</v>
      </c>
      <c r="J9707">
        <v>5</v>
      </c>
      <c r="L9707" t="s">
        <v>32488</v>
      </c>
    </row>
    <row r="9708" spans="1:22" x14ac:dyDescent="0.3">
      <c r="A9708" t="s">
        <v>32477</v>
      </c>
      <c r="B9708" t="s">
        <v>32478</v>
      </c>
      <c r="C9708" t="s">
        <v>14</v>
      </c>
      <c r="D9708">
        <v>39.938610300000001</v>
      </c>
      <c r="E9708">
        <v>-75.158106500000002</v>
      </c>
      <c r="F9708" t="s">
        <v>32479</v>
      </c>
      <c r="G9708">
        <v>180</v>
      </c>
      <c r="H9708">
        <v>3.5</v>
      </c>
      <c r="I9708" t="s">
        <v>32489</v>
      </c>
      <c r="J9708">
        <v>4</v>
      </c>
      <c r="K9708" t="s">
        <v>32490</v>
      </c>
      <c r="L9708" t="s">
        <v>32491</v>
      </c>
    </row>
    <row r="9709" spans="1:22" x14ac:dyDescent="0.3">
      <c r="A9709" t="s">
        <v>32477</v>
      </c>
      <c r="B9709" t="s">
        <v>32478</v>
      </c>
      <c r="C9709" t="s">
        <v>14</v>
      </c>
      <c r="D9709">
        <v>39.938610300000001</v>
      </c>
      <c r="E9709">
        <v>-75.158106500000002</v>
      </c>
      <c r="F9709" t="s">
        <v>32479</v>
      </c>
      <c r="G9709">
        <v>180</v>
      </c>
      <c r="H9709">
        <v>3.5</v>
      </c>
      <c r="I9709" t="s">
        <v>32492</v>
      </c>
      <c r="J9709">
        <v>5</v>
      </c>
      <c r="K9709" t="s">
        <v>32493</v>
      </c>
      <c r="L9709" t="s">
        <v>895</v>
      </c>
    </row>
    <row r="9710" spans="1:22" x14ac:dyDescent="0.3">
      <c r="A9710" t="s">
        <v>32477</v>
      </c>
      <c r="B9710" t="s">
        <v>32478</v>
      </c>
      <c r="C9710" t="s">
        <v>14</v>
      </c>
      <c r="D9710">
        <v>39.938610300000001</v>
      </c>
      <c r="E9710">
        <v>-75.158106500000002</v>
      </c>
      <c r="F9710" t="s">
        <v>32479</v>
      </c>
      <c r="G9710">
        <v>180</v>
      </c>
      <c r="H9710">
        <v>3.5</v>
      </c>
      <c r="I9710" t="s">
        <v>32494</v>
      </c>
      <c r="J9710">
        <v>3</v>
      </c>
      <c r="K9710" t="s">
        <v>32495</v>
      </c>
      <c r="L9710" t="s">
        <v>32496</v>
      </c>
    </row>
    <row r="9711" spans="1:22" x14ac:dyDescent="0.3">
      <c r="A9711" t="s">
        <v>32477</v>
      </c>
      <c r="B9711" t="s">
        <v>32478</v>
      </c>
      <c r="C9711" t="s">
        <v>14</v>
      </c>
      <c r="D9711">
        <v>39.938610300000001</v>
      </c>
      <c r="E9711">
        <v>-75.158106500000002</v>
      </c>
      <c r="F9711" t="s">
        <v>32479</v>
      </c>
      <c r="G9711">
        <v>180</v>
      </c>
      <c r="H9711">
        <v>3.5</v>
      </c>
      <c r="I9711" t="s">
        <v>32497</v>
      </c>
      <c r="J9711">
        <v>5</v>
      </c>
      <c r="K9711" t="s">
        <v>32498</v>
      </c>
      <c r="L9711" t="s">
        <v>1426</v>
      </c>
    </row>
    <row r="9712" spans="1:22" x14ac:dyDescent="0.3">
      <c r="A9712" t="s">
        <v>32477</v>
      </c>
      <c r="B9712" t="s">
        <v>32478</v>
      </c>
      <c r="C9712" t="s">
        <v>14</v>
      </c>
      <c r="D9712">
        <v>39.938610300000001</v>
      </c>
      <c r="E9712">
        <v>-75.158106500000002</v>
      </c>
      <c r="F9712" t="s">
        <v>32479</v>
      </c>
      <c r="G9712">
        <v>180</v>
      </c>
      <c r="H9712">
        <v>3.5</v>
      </c>
      <c r="I9712" t="s">
        <v>32499</v>
      </c>
      <c r="J9712">
        <v>3</v>
      </c>
      <c r="K9712" t="s">
        <v>32500</v>
      </c>
      <c r="L9712" t="s">
        <v>32501</v>
      </c>
    </row>
    <row r="9713" spans="1:15" x14ac:dyDescent="0.3">
      <c r="A9713" t="s">
        <v>32477</v>
      </c>
      <c r="B9713" t="s">
        <v>32478</v>
      </c>
      <c r="C9713" t="s">
        <v>14</v>
      </c>
      <c r="D9713">
        <v>39.938610300000001</v>
      </c>
      <c r="E9713">
        <v>-75.158106500000002</v>
      </c>
      <c r="F9713" t="s">
        <v>32479</v>
      </c>
      <c r="G9713">
        <v>180</v>
      </c>
      <c r="H9713">
        <v>3.5</v>
      </c>
      <c r="I9713" t="s">
        <v>32502</v>
      </c>
      <c r="J9713">
        <v>1</v>
      </c>
      <c r="K9713" t="s">
        <v>32503</v>
      </c>
      <c r="L9713" t="s">
        <v>32504</v>
      </c>
    </row>
    <row r="9714" spans="1:15" x14ac:dyDescent="0.3">
      <c r="A9714" t="s">
        <v>32505</v>
      </c>
      <c r="B9714" t="s">
        <v>32506</v>
      </c>
      <c r="C9714" t="s">
        <v>14</v>
      </c>
      <c r="D9714">
        <v>39.949179800000003</v>
      </c>
      <c r="E9714">
        <v>-75.1635651</v>
      </c>
      <c r="F9714" t="s">
        <v>32507</v>
      </c>
      <c r="G9714">
        <v>180</v>
      </c>
      <c r="H9714">
        <v>4</v>
      </c>
      <c r="I9714" t="s">
        <v>32508</v>
      </c>
      <c r="J9714">
        <v>4</v>
      </c>
      <c r="K9714" t="s">
        <v>32509</v>
      </c>
      <c r="L9714" t="s">
        <v>7621</v>
      </c>
    </row>
    <row r="9715" spans="1:15" x14ac:dyDescent="0.3">
      <c r="A9715" t="s">
        <v>32505</v>
      </c>
      <c r="B9715" t="s">
        <v>32506</v>
      </c>
      <c r="C9715" t="s">
        <v>14</v>
      </c>
      <c r="D9715">
        <v>39.949179800000003</v>
      </c>
      <c r="E9715">
        <v>-75.1635651</v>
      </c>
      <c r="F9715" t="s">
        <v>32507</v>
      </c>
      <c r="G9715">
        <v>180</v>
      </c>
      <c r="H9715">
        <v>4</v>
      </c>
      <c r="I9715" t="s">
        <v>32510</v>
      </c>
      <c r="J9715">
        <v>4</v>
      </c>
      <c r="K9715" t="s">
        <v>32511</v>
      </c>
      <c r="L9715" t="s">
        <v>8826</v>
      </c>
    </row>
    <row r="9716" spans="1:15" x14ac:dyDescent="0.3">
      <c r="A9716" t="s">
        <v>32505</v>
      </c>
      <c r="B9716" t="s">
        <v>32506</v>
      </c>
      <c r="C9716" t="s">
        <v>14</v>
      </c>
      <c r="D9716">
        <v>39.949179800000003</v>
      </c>
      <c r="E9716">
        <v>-75.1635651</v>
      </c>
      <c r="F9716" t="s">
        <v>32507</v>
      </c>
      <c r="G9716">
        <v>180</v>
      </c>
      <c r="H9716">
        <v>4</v>
      </c>
      <c r="I9716" t="s">
        <v>32512</v>
      </c>
      <c r="J9716">
        <v>4</v>
      </c>
      <c r="K9716" t="s">
        <v>32513</v>
      </c>
      <c r="L9716" t="s">
        <v>32514</v>
      </c>
    </row>
    <row r="9717" spans="1:15" x14ac:dyDescent="0.3">
      <c r="A9717" t="s">
        <v>32505</v>
      </c>
      <c r="B9717" t="s">
        <v>32506</v>
      </c>
      <c r="C9717" t="s">
        <v>14</v>
      </c>
      <c r="D9717">
        <v>39.949179800000003</v>
      </c>
      <c r="E9717">
        <v>-75.1635651</v>
      </c>
      <c r="F9717" t="s">
        <v>32507</v>
      </c>
      <c r="G9717">
        <v>180</v>
      </c>
      <c r="H9717">
        <v>4</v>
      </c>
      <c r="I9717" t="s">
        <v>32515</v>
      </c>
      <c r="J9717">
        <v>4</v>
      </c>
      <c r="K9717" t="s">
        <v>32516</v>
      </c>
      <c r="L9717" t="s">
        <v>32517</v>
      </c>
    </row>
    <row r="9718" spans="1:15" x14ac:dyDescent="0.3">
      <c r="A9718" t="s">
        <v>32505</v>
      </c>
      <c r="B9718" t="s">
        <v>32506</v>
      </c>
      <c r="C9718" t="s">
        <v>14</v>
      </c>
      <c r="D9718">
        <v>39.949179800000003</v>
      </c>
      <c r="E9718">
        <v>-75.1635651</v>
      </c>
      <c r="F9718" t="s">
        <v>32507</v>
      </c>
      <c r="G9718">
        <v>180</v>
      </c>
      <c r="H9718">
        <v>4</v>
      </c>
      <c r="I9718" t="s">
        <v>32518</v>
      </c>
      <c r="J9718">
        <v>4</v>
      </c>
      <c r="K9718" t="s">
        <v>32519</v>
      </c>
      <c r="L9718" t="s">
        <v>32520</v>
      </c>
    </row>
    <row r="9719" spans="1:15" x14ac:dyDescent="0.3">
      <c r="A9719" t="s">
        <v>32505</v>
      </c>
      <c r="B9719" t="s">
        <v>32506</v>
      </c>
      <c r="C9719" t="s">
        <v>14</v>
      </c>
      <c r="D9719">
        <v>39.949179800000003</v>
      </c>
      <c r="E9719">
        <v>-75.1635651</v>
      </c>
      <c r="F9719" t="s">
        <v>32507</v>
      </c>
      <c r="G9719">
        <v>180</v>
      </c>
      <c r="H9719">
        <v>4</v>
      </c>
      <c r="I9719" t="s">
        <v>32521</v>
      </c>
      <c r="J9719">
        <v>4</v>
      </c>
      <c r="K9719" t="s">
        <v>32522</v>
      </c>
      <c r="L9719" t="s">
        <v>4006</v>
      </c>
    </row>
    <row r="9720" spans="1:15" x14ac:dyDescent="0.3">
      <c r="A9720" t="s">
        <v>32505</v>
      </c>
      <c r="B9720" t="s">
        <v>32506</v>
      </c>
      <c r="C9720" t="s">
        <v>14</v>
      </c>
      <c r="D9720">
        <v>39.949179800000003</v>
      </c>
      <c r="E9720">
        <v>-75.1635651</v>
      </c>
      <c r="F9720" t="s">
        <v>32507</v>
      </c>
      <c r="G9720">
        <v>180</v>
      </c>
      <c r="H9720">
        <v>4</v>
      </c>
      <c r="I9720" t="s">
        <v>32523</v>
      </c>
      <c r="J9720">
        <v>4</v>
      </c>
      <c r="K9720" t="s">
        <v>32524</v>
      </c>
      <c r="L9720" t="s">
        <v>32525</v>
      </c>
    </row>
    <row r="9721" spans="1:15" x14ac:dyDescent="0.3">
      <c r="A9721" t="s">
        <v>32505</v>
      </c>
      <c r="B9721" t="s">
        <v>32506</v>
      </c>
      <c r="C9721" t="s">
        <v>14</v>
      </c>
      <c r="D9721">
        <v>39.949179800000003</v>
      </c>
      <c r="E9721">
        <v>-75.1635651</v>
      </c>
      <c r="F9721" t="s">
        <v>32507</v>
      </c>
      <c r="G9721">
        <v>180</v>
      </c>
      <c r="H9721">
        <v>4</v>
      </c>
      <c r="I9721" t="s">
        <v>32526</v>
      </c>
      <c r="J9721">
        <v>4</v>
      </c>
      <c r="K9721" t="s">
        <v>32527</v>
      </c>
      <c r="L9721" t="s">
        <v>28000</v>
      </c>
    </row>
    <row r="9722" spans="1:15" x14ac:dyDescent="0.3">
      <c r="A9722" t="s">
        <v>32505</v>
      </c>
      <c r="B9722" t="s">
        <v>32506</v>
      </c>
      <c r="C9722" t="s">
        <v>14</v>
      </c>
      <c r="D9722">
        <v>39.949179800000003</v>
      </c>
      <c r="E9722">
        <v>-75.1635651</v>
      </c>
      <c r="F9722" t="s">
        <v>32507</v>
      </c>
      <c r="G9722">
        <v>180</v>
      </c>
      <c r="H9722">
        <v>4</v>
      </c>
      <c r="I9722" t="s">
        <v>32528</v>
      </c>
      <c r="J9722">
        <v>4</v>
      </c>
      <c r="K9722" t="s">
        <v>32529</v>
      </c>
      <c r="L9722" t="s">
        <v>32530</v>
      </c>
    </row>
    <row r="9723" spans="1:15" x14ac:dyDescent="0.3">
      <c r="A9723" t="s">
        <v>32505</v>
      </c>
      <c r="B9723" t="s">
        <v>32506</v>
      </c>
      <c r="C9723" t="s">
        <v>14</v>
      </c>
      <c r="D9723">
        <v>39.949179800000003</v>
      </c>
      <c r="E9723">
        <v>-75.1635651</v>
      </c>
      <c r="F9723" t="s">
        <v>32507</v>
      </c>
      <c r="G9723">
        <v>180</v>
      </c>
      <c r="H9723">
        <v>4</v>
      </c>
      <c r="I9723" t="s">
        <v>32531</v>
      </c>
      <c r="J9723">
        <v>4</v>
      </c>
      <c r="L9723" t="s">
        <v>32532</v>
      </c>
    </row>
    <row r="9724" spans="1:15" x14ac:dyDescent="0.3">
      <c r="A9724" t="s">
        <v>32533</v>
      </c>
      <c r="B9724" t="s">
        <v>12098</v>
      </c>
      <c r="C9724" t="s">
        <v>14</v>
      </c>
      <c r="D9724">
        <v>39.953792999999997</v>
      </c>
      <c r="E9724">
        <v>-75.155832000000004</v>
      </c>
      <c r="F9724" t="s">
        <v>12099</v>
      </c>
      <c r="G9724">
        <v>180</v>
      </c>
      <c r="H9724">
        <v>3.5</v>
      </c>
      <c r="I9724" t="s">
        <v>32534</v>
      </c>
      <c r="J9724">
        <v>4</v>
      </c>
      <c r="K9724" t="s">
        <v>32535</v>
      </c>
      <c r="L9724" t="s">
        <v>3489</v>
      </c>
    </row>
    <row r="9725" spans="1:15" x14ac:dyDescent="0.3">
      <c r="A9725" t="s">
        <v>32533</v>
      </c>
      <c r="B9725" t="s">
        <v>12098</v>
      </c>
      <c r="C9725" t="s">
        <v>14</v>
      </c>
      <c r="D9725">
        <v>39.953792999999997</v>
      </c>
      <c r="E9725">
        <v>-75.155832000000004</v>
      </c>
      <c r="F9725" t="s">
        <v>12099</v>
      </c>
      <c r="G9725">
        <v>180</v>
      </c>
      <c r="H9725">
        <v>3.5</v>
      </c>
      <c r="I9725" t="s">
        <v>32536</v>
      </c>
      <c r="J9725">
        <v>5</v>
      </c>
      <c r="K9725" t="s">
        <v>32537</v>
      </c>
      <c r="L9725" t="s">
        <v>32538</v>
      </c>
    </row>
    <row r="9726" spans="1:15" x14ac:dyDescent="0.3">
      <c r="A9726" t="s">
        <v>32533</v>
      </c>
      <c r="B9726" t="s">
        <v>12098</v>
      </c>
      <c r="C9726" t="s">
        <v>14</v>
      </c>
      <c r="D9726">
        <v>39.953792999999997</v>
      </c>
      <c r="E9726">
        <v>-75.155832000000004</v>
      </c>
      <c r="F9726" t="s">
        <v>12099</v>
      </c>
      <c r="G9726">
        <v>180</v>
      </c>
      <c r="H9726">
        <v>3.5</v>
      </c>
      <c r="I9726" t="s">
        <v>32539</v>
      </c>
      <c r="J9726">
        <v>5</v>
      </c>
      <c r="K9726" t="s">
        <v>32540</v>
      </c>
      <c r="L9726" t="s">
        <v>32541</v>
      </c>
    </row>
    <row r="9727" spans="1:15" x14ac:dyDescent="0.3">
      <c r="A9727" t="s">
        <v>32533</v>
      </c>
      <c r="B9727" t="s">
        <v>12098</v>
      </c>
      <c r="C9727" t="s">
        <v>14</v>
      </c>
      <c r="D9727">
        <v>39.953792999999997</v>
      </c>
      <c r="E9727">
        <v>-75.155832000000004</v>
      </c>
      <c r="F9727" t="s">
        <v>12099</v>
      </c>
      <c r="G9727">
        <v>180</v>
      </c>
      <c r="H9727">
        <v>3.5</v>
      </c>
      <c r="I9727" t="s">
        <v>32542</v>
      </c>
      <c r="J9727">
        <v>5</v>
      </c>
      <c r="K9727" t="s">
        <v>32543</v>
      </c>
      <c r="L9727" t="s">
        <v>32544</v>
      </c>
      <c r="M9727" t="s">
        <v>32545</v>
      </c>
      <c r="N9727" t="s">
        <v>32546</v>
      </c>
      <c r="O9727" t="s">
        <v>13187</v>
      </c>
    </row>
    <row r="9728" spans="1:15" x14ac:dyDescent="0.3">
      <c r="A9728" t="s">
        <v>32533</v>
      </c>
      <c r="B9728" t="s">
        <v>12098</v>
      </c>
      <c r="C9728" t="s">
        <v>14</v>
      </c>
      <c r="D9728">
        <v>39.953792999999997</v>
      </c>
      <c r="E9728">
        <v>-75.155832000000004</v>
      </c>
      <c r="F9728" t="s">
        <v>12099</v>
      </c>
      <c r="G9728">
        <v>180</v>
      </c>
      <c r="H9728">
        <v>3.5</v>
      </c>
      <c r="I9728" t="s">
        <v>32547</v>
      </c>
      <c r="J9728">
        <v>5</v>
      </c>
      <c r="K9728" t="s">
        <v>32548</v>
      </c>
      <c r="L9728" t="s">
        <v>32549</v>
      </c>
    </row>
    <row r="9729" spans="1:12" x14ac:dyDescent="0.3">
      <c r="A9729" t="s">
        <v>32533</v>
      </c>
      <c r="B9729" t="s">
        <v>12098</v>
      </c>
      <c r="C9729" t="s">
        <v>14</v>
      </c>
      <c r="D9729">
        <v>39.953792999999997</v>
      </c>
      <c r="E9729">
        <v>-75.155832000000004</v>
      </c>
      <c r="F9729" t="s">
        <v>12099</v>
      </c>
      <c r="G9729">
        <v>180</v>
      </c>
      <c r="H9729">
        <v>3.5</v>
      </c>
      <c r="I9729" t="s">
        <v>32550</v>
      </c>
      <c r="J9729">
        <v>3</v>
      </c>
      <c r="K9729" t="s">
        <v>32551</v>
      </c>
      <c r="L9729" t="s">
        <v>13538</v>
      </c>
    </row>
    <row r="9730" spans="1:12" x14ac:dyDescent="0.3">
      <c r="A9730" t="s">
        <v>32533</v>
      </c>
      <c r="B9730" t="s">
        <v>12098</v>
      </c>
      <c r="C9730" t="s">
        <v>14</v>
      </c>
      <c r="D9730">
        <v>39.953792999999997</v>
      </c>
      <c r="E9730">
        <v>-75.155832000000004</v>
      </c>
      <c r="F9730" t="s">
        <v>12099</v>
      </c>
      <c r="G9730">
        <v>180</v>
      </c>
      <c r="H9730">
        <v>3.5</v>
      </c>
      <c r="I9730" t="s">
        <v>32552</v>
      </c>
      <c r="J9730">
        <v>2</v>
      </c>
      <c r="K9730" t="s">
        <v>32553</v>
      </c>
      <c r="L9730" t="s">
        <v>32554</v>
      </c>
    </row>
    <row r="9731" spans="1:12" x14ac:dyDescent="0.3">
      <c r="A9731" t="s">
        <v>32533</v>
      </c>
      <c r="B9731" t="s">
        <v>12098</v>
      </c>
      <c r="C9731" t="s">
        <v>14</v>
      </c>
      <c r="D9731">
        <v>39.953792999999997</v>
      </c>
      <c r="E9731">
        <v>-75.155832000000004</v>
      </c>
      <c r="F9731" t="s">
        <v>12099</v>
      </c>
      <c r="G9731">
        <v>180</v>
      </c>
      <c r="H9731">
        <v>3.5</v>
      </c>
      <c r="I9731" t="s">
        <v>32555</v>
      </c>
      <c r="J9731">
        <v>1</v>
      </c>
      <c r="K9731" t="s">
        <v>32556</v>
      </c>
      <c r="L9731" t="s">
        <v>7544</v>
      </c>
    </row>
    <row r="9732" spans="1:12" x14ac:dyDescent="0.3">
      <c r="A9732" t="s">
        <v>32533</v>
      </c>
      <c r="B9732" t="s">
        <v>12098</v>
      </c>
      <c r="C9732" t="s">
        <v>14</v>
      </c>
      <c r="D9732">
        <v>39.953792999999997</v>
      </c>
      <c r="E9732">
        <v>-75.155832000000004</v>
      </c>
      <c r="F9732" t="s">
        <v>12099</v>
      </c>
      <c r="G9732">
        <v>180</v>
      </c>
      <c r="H9732">
        <v>3.5</v>
      </c>
      <c r="I9732" t="s">
        <v>32557</v>
      </c>
      <c r="J9732">
        <v>5</v>
      </c>
      <c r="K9732" t="s">
        <v>32558</v>
      </c>
      <c r="L9732" t="s">
        <v>32559</v>
      </c>
    </row>
    <row r="9733" spans="1:12" x14ac:dyDescent="0.3">
      <c r="A9733" t="s">
        <v>32533</v>
      </c>
      <c r="B9733" t="s">
        <v>12098</v>
      </c>
      <c r="C9733" t="s">
        <v>14</v>
      </c>
      <c r="D9733">
        <v>39.953792999999997</v>
      </c>
      <c r="E9733">
        <v>-75.155832000000004</v>
      </c>
      <c r="F9733" t="s">
        <v>12099</v>
      </c>
      <c r="G9733">
        <v>180</v>
      </c>
      <c r="H9733">
        <v>3.5</v>
      </c>
      <c r="I9733" t="s">
        <v>32560</v>
      </c>
      <c r="J9733">
        <v>3</v>
      </c>
      <c r="K9733" t="s">
        <v>32561</v>
      </c>
      <c r="L9733" t="s">
        <v>13639</v>
      </c>
    </row>
    <row r="9734" spans="1:12" x14ac:dyDescent="0.3">
      <c r="A9734" t="s">
        <v>32562</v>
      </c>
      <c r="B9734" t="s">
        <v>32563</v>
      </c>
      <c r="C9734" t="s">
        <v>14</v>
      </c>
      <c r="D9734">
        <v>39.949889280199997</v>
      </c>
      <c r="E9734">
        <v>-75.144053993</v>
      </c>
      <c r="F9734" t="s">
        <v>32564</v>
      </c>
      <c r="G9734">
        <v>179</v>
      </c>
      <c r="H9734">
        <v>3.5</v>
      </c>
      <c r="I9734" t="s">
        <v>32565</v>
      </c>
      <c r="J9734">
        <v>3</v>
      </c>
      <c r="K9734" t="s">
        <v>32566</v>
      </c>
      <c r="L9734" t="s">
        <v>3203</v>
      </c>
    </row>
    <row r="9735" spans="1:12" x14ac:dyDescent="0.3">
      <c r="A9735" t="s">
        <v>32562</v>
      </c>
      <c r="B9735" t="s">
        <v>32563</v>
      </c>
      <c r="C9735" t="s">
        <v>14</v>
      </c>
      <c r="D9735">
        <v>39.949889280199997</v>
      </c>
      <c r="E9735">
        <v>-75.144053993</v>
      </c>
      <c r="F9735" t="s">
        <v>32564</v>
      </c>
      <c r="G9735">
        <v>179</v>
      </c>
      <c r="H9735">
        <v>3.5</v>
      </c>
      <c r="I9735" t="s">
        <v>32567</v>
      </c>
      <c r="J9735">
        <v>3</v>
      </c>
      <c r="K9735" t="s">
        <v>32568</v>
      </c>
      <c r="L9735" t="s">
        <v>20354</v>
      </c>
    </row>
    <row r="9736" spans="1:12" x14ac:dyDescent="0.3">
      <c r="A9736" t="s">
        <v>32562</v>
      </c>
      <c r="B9736" t="s">
        <v>32563</v>
      </c>
      <c r="C9736" t="s">
        <v>14</v>
      </c>
      <c r="D9736">
        <v>39.949889280199997</v>
      </c>
      <c r="E9736">
        <v>-75.144053993</v>
      </c>
      <c r="F9736" t="s">
        <v>32564</v>
      </c>
      <c r="G9736">
        <v>179</v>
      </c>
      <c r="H9736">
        <v>3.5</v>
      </c>
      <c r="I9736" t="s">
        <v>32569</v>
      </c>
      <c r="J9736">
        <v>1</v>
      </c>
      <c r="K9736" t="s">
        <v>32570</v>
      </c>
      <c r="L9736" t="s">
        <v>32571</v>
      </c>
    </row>
    <row r="9737" spans="1:12" x14ac:dyDescent="0.3">
      <c r="A9737" t="s">
        <v>32562</v>
      </c>
      <c r="B9737" t="s">
        <v>32563</v>
      </c>
      <c r="C9737" t="s">
        <v>14</v>
      </c>
      <c r="D9737">
        <v>39.949889280199997</v>
      </c>
      <c r="E9737">
        <v>-75.144053993</v>
      </c>
      <c r="F9737" t="s">
        <v>32564</v>
      </c>
      <c r="G9737">
        <v>179</v>
      </c>
      <c r="H9737">
        <v>3.5</v>
      </c>
      <c r="I9737" t="s">
        <v>32572</v>
      </c>
      <c r="J9737">
        <v>4</v>
      </c>
      <c r="K9737" t="s">
        <v>32573</v>
      </c>
      <c r="L9737" t="s">
        <v>32574</v>
      </c>
    </row>
    <row r="9738" spans="1:12" x14ac:dyDescent="0.3">
      <c r="A9738" t="s">
        <v>32562</v>
      </c>
      <c r="B9738" t="s">
        <v>32563</v>
      </c>
      <c r="C9738" t="s">
        <v>14</v>
      </c>
      <c r="D9738">
        <v>39.949889280199997</v>
      </c>
      <c r="E9738">
        <v>-75.144053993</v>
      </c>
      <c r="F9738" t="s">
        <v>32564</v>
      </c>
      <c r="G9738">
        <v>179</v>
      </c>
      <c r="H9738">
        <v>3.5</v>
      </c>
      <c r="I9738" t="s">
        <v>32575</v>
      </c>
      <c r="J9738">
        <v>4</v>
      </c>
      <c r="K9738" t="s">
        <v>32576</v>
      </c>
      <c r="L9738" t="s">
        <v>32577</v>
      </c>
    </row>
    <row r="9739" spans="1:12" x14ac:dyDescent="0.3">
      <c r="A9739" t="s">
        <v>32562</v>
      </c>
      <c r="B9739" t="s">
        <v>32563</v>
      </c>
      <c r="C9739" t="s">
        <v>14</v>
      </c>
      <c r="D9739">
        <v>39.949889280199997</v>
      </c>
      <c r="E9739">
        <v>-75.144053993</v>
      </c>
      <c r="F9739" t="s">
        <v>32564</v>
      </c>
      <c r="G9739">
        <v>179</v>
      </c>
      <c r="H9739">
        <v>3.5</v>
      </c>
      <c r="I9739" t="s">
        <v>32578</v>
      </c>
      <c r="J9739">
        <v>4</v>
      </c>
      <c r="K9739" t="s">
        <v>32579</v>
      </c>
      <c r="L9739" t="s">
        <v>32580</v>
      </c>
    </row>
    <row r="9740" spans="1:12" x14ac:dyDescent="0.3">
      <c r="A9740" t="s">
        <v>32562</v>
      </c>
      <c r="B9740" t="s">
        <v>32563</v>
      </c>
      <c r="C9740" t="s">
        <v>14</v>
      </c>
      <c r="D9740">
        <v>39.949889280199997</v>
      </c>
      <c r="E9740">
        <v>-75.144053993</v>
      </c>
      <c r="F9740" t="s">
        <v>32564</v>
      </c>
      <c r="G9740">
        <v>179</v>
      </c>
      <c r="H9740">
        <v>3.5</v>
      </c>
      <c r="I9740" t="s">
        <v>32581</v>
      </c>
      <c r="J9740">
        <v>4</v>
      </c>
      <c r="K9740" t="s">
        <v>32582</v>
      </c>
      <c r="L9740" t="s">
        <v>15521</v>
      </c>
    </row>
    <row r="9741" spans="1:12" x14ac:dyDescent="0.3">
      <c r="A9741" t="s">
        <v>32562</v>
      </c>
      <c r="B9741" t="s">
        <v>32563</v>
      </c>
      <c r="C9741" t="s">
        <v>14</v>
      </c>
      <c r="D9741">
        <v>39.949889280199997</v>
      </c>
      <c r="E9741">
        <v>-75.144053993</v>
      </c>
      <c r="F9741" t="s">
        <v>32564</v>
      </c>
      <c r="G9741">
        <v>179</v>
      </c>
      <c r="H9741">
        <v>3.5</v>
      </c>
      <c r="I9741" t="s">
        <v>32583</v>
      </c>
      <c r="J9741">
        <v>4</v>
      </c>
      <c r="K9741" t="s">
        <v>32584</v>
      </c>
      <c r="L9741" t="s">
        <v>32585</v>
      </c>
    </row>
    <row r="9742" spans="1:12" x14ac:dyDescent="0.3">
      <c r="A9742" t="s">
        <v>32562</v>
      </c>
      <c r="B9742" t="s">
        <v>32563</v>
      </c>
      <c r="C9742" t="s">
        <v>14</v>
      </c>
      <c r="D9742">
        <v>39.949889280199997</v>
      </c>
      <c r="E9742">
        <v>-75.144053993</v>
      </c>
      <c r="F9742" t="s">
        <v>32564</v>
      </c>
      <c r="G9742">
        <v>179</v>
      </c>
      <c r="H9742">
        <v>3.5</v>
      </c>
      <c r="I9742" t="s">
        <v>32586</v>
      </c>
      <c r="J9742">
        <v>2</v>
      </c>
      <c r="K9742" t="s">
        <v>32587</v>
      </c>
      <c r="L9742" t="s">
        <v>32588</v>
      </c>
    </row>
    <row r="9743" spans="1:12" x14ac:dyDescent="0.3">
      <c r="A9743" t="s">
        <v>32562</v>
      </c>
      <c r="B9743" t="s">
        <v>32563</v>
      </c>
      <c r="C9743" t="s">
        <v>14</v>
      </c>
      <c r="D9743">
        <v>39.949889280199997</v>
      </c>
      <c r="E9743">
        <v>-75.144053993</v>
      </c>
      <c r="F9743" t="s">
        <v>32564</v>
      </c>
      <c r="G9743">
        <v>179</v>
      </c>
      <c r="H9743">
        <v>3.5</v>
      </c>
      <c r="I9743" t="s">
        <v>32589</v>
      </c>
      <c r="J9743">
        <v>3</v>
      </c>
      <c r="K9743" t="s">
        <v>32590</v>
      </c>
      <c r="L9743" t="s">
        <v>17988</v>
      </c>
    </row>
    <row r="9744" spans="1:12" x14ac:dyDescent="0.3">
      <c r="A9744" t="s">
        <v>32591</v>
      </c>
      <c r="B9744" t="s">
        <v>32592</v>
      </c>
      <c r="C9744" t="s">
        <v>14</v>
      </c>
      <c r="D9744">
        <v>39.939906000000001</v>
      </c>
      <c r="E9744">
        <v>-75.157413000000005</v>
      </c>
      <c r="F9744" t="s">
        <v>32593</v>
      </c>
      <c r="G9744">
        <v>179</v>
      </c>
      <c r="H9744">
        <v>3.5</v>
      </c>
      <c r="I9744" t="s">
        <v>32594</v>
      </c>
      <c r="J9744">
        <v>3</v>
      </c>
      <c r="K9744" t="s">
        <v>32595</v>
      </c>
      <c r="L9744" t="s">
        <v>17847</v>
      </c>
    </row>
    <row r="9745" spans="1:58" x14ac:dyDescent="0.3">
      <c r="A9745" t="s">
        <v>32591</v>
      </c>
      <c r="B9745" t="s">
        <v>32592</v>
      </c>
      <c r="C9745" t="s">
        <v>14</v>
      </c>
      <c r="D9745">
        <v>39.939906000000001</v>
      </c>
      <c r="E9745">
        <v>-75.157413000000005</v>
      </c>
      <c r="F9745" t="s">
        <v>32593</v>
      </c>
      <c r="G9745">
        <v>179</v>
      </c>
      <c r="H9745">
        <v>3.5</v>
      </c>
      <c r="I9745" t="s">
        <v>32596</v>
      </c>
      <c r="J9745">
        <v>5</v>
      </c>
      <c r="K9745" t="s">
        <v>32597</v>
      </c>
      <c r="L9745" t="s">
        <v>32598</v>
      </c>
    </row>
    <row r="9746" spans="1:58" x14ac:dyDescent="0.3">
      <c r="A9746" t="s">
        <v>32591</v>
      </c>
      <c r="B9746" t="s">
        <v>32592</v>
      </c>
      <c r="C9746" t="s">
        <v>14</v>
      </c>
      <c r="D9746">
        <v>39.939906000000001</v>
      </c>
      <c r="E9746">
        <v>-75.157413000000005</v>
      </c>
      <c r="F9746" t="s">
        <v>32593</v>
      </c>
      <c r="G9746">
        <v>179</v>
      </c>
      <c r="H9746">
        <v>3.5</v>
      </c>
      <c r="I9746" t="s">
        <v>32599</v>
      </c>
      <c r="J9746">
        <v>5</v>
      </c>
      <c r="L9746" t="s">
        <v>32600</v>
      </c>
    </row>
    <row r="9747" spans="1:58" x14ac:dyDescent="0.3">
      <c r="A9747" t="s">
        <v>32591</v>
      </c>
      <c r="B9747" t="s">
        <v>32592</v>
      </c>
      <c r="C9747" t="s">
        <v>14</v>
      </c>
      <c r="D9747">
        <v>39.939906000000001</v>
      </c>
      <c r="E9747">
        <v>-75.157413000000005</v>
      </c>
      <c r="F9747" t="s">
        <v>32593</v>
      </c>
      <c r="G9747">
        <v>179</v>
      </c>
      <c r="H9747">
        <v>3.5</v>
      </c>
      <c r="I9747" t="s">
        <v>32601</v>
      </c>
      <c r="J9747">
        <v>5</v>
      </c>
      <c r="L9747" t="s">
        <v>1210</v>
      </c>
    </row>
    <row r="9748" spans="1:58" x14ac:dyDescent="0.3">
      <c r="A9748" t="s">
        <v>32591</v>
      </c>
      <c r="B9748" t="s">
        <v>32592</v>
      </c>
      <c r="C9748" t="s">
        <v>14</v>
      </c>
      <c r="D9748">
        <v>39.939906000000001</v>
      </c>
      <c r="E9748">
        <v>-75.157413000000005</v>
      </c>
      <c r="F9748" t="s">
        <v>32593</v>
      </c>
      <c r="G9748">
        <v>179</v>
      </c>
      <c r="H9748">
        <v>3.5</v>
      </c>
      <c r="I9748" t="s">
        <v>32602</v>
      </c>
      <c r="J9748">
        <v>4</v>
      </c>
      <c r="K9748" t="s">
        <v>32603</v>
      </c>
      <c r="L9748" t="s">
        <v>32604</v>
      </c>
    </row>
    <row r="9749" spans="1:58" x14ac:dyDescent="0.3">
      <c r="A9749" t="s">
        <v>32591</v>
      </c>
      <c r="B9749" t="s">
        <v>32592</v>
      </c>
      <c r="C9749" t="s">
        <v>14</v>
      </c>
      <c r="D9749">
        <v>39.939906000000001</v>
      </c>
      <c r="E9749">
        <v>-75.157413000000005</v>
      </c>
      <c r="F9749" t="s">
        <v>32593</v>
      </c>
      <c r="G9749">
        <v>179</v>
      </c>
      <c r="H9749">
        <v>3.5</v>
      </c>
      <c r="I9749" t="s">
        <v>32605</v>
      </c>
      <c r="J9749">
        <v>4</v>
      </c>
      <c r="K9749" t="s">
        <v>32606</v>
      </c>
      <c r="L9749" t="s">
        <v>32607</v>
      </c>
    </row>
    <row r="9750" spans="1:58" x14ac:dyDescent="0.3">
      <c r="A9750" t="s">
        <v>32591</v>
      </c>
      <c r="B9750" t="s">
        <v>32592</v>
      </c>
      <c r="C9750" t="s">
        <v>14</v>
      </c>
      <c r="D9750">
        <v>39.939906000000001</v>
      </c>
      <c r="E9750">
        <v>-75.157413000000005</v>
      </c>
      <c r="F9750" t="s">
        <v>32593</v>
      </c>
      <c r="G9750">
        <v>179</v>
      </c>
      <c r="H9750">
        <v>3.5</v>
      </c>
      <c r="I9750" t="s">
        <v>32608</v>
      </c>
      <c r="J9750">
        <v>4</v>
      </c>
      <c r="K9750" t="s">
        <v>32609</v>
      </c>
      <c r="L9750" t="s">
        <v>498</v>
      </c>
    </row>
    <row r="9751" spans="1:58" x14ac:dyDescent="0.3">
      <c r="A9751" t="s">
        <v>32591</v>
      </c>
      <c r="B9751" t="s">
        <v>32592</v>
      </c>
      <c r="C9751" t="s">
        <v>14</v>
      </c>
      <c r="D9751">
        <v>39.939906000000001</v>
      </c>
      <c r="E9751">
        <v>-75.157413000000005</v>
      </c>
      <c r="F9751" t="s">
        <v>32593</v>
      </c>
      <c r="G9751">
        <v>179</v>
      </c>
      <c r="H9751">
        <v>3.5</v>
      </c>
      <c r="I9751" t="s">
        <v>32610</v>
      </c>
      <c r="J9751">
        <v>3</v>
      </c>
      <c r="K9751" t="s">
        <v>32611</v>
      </c>
      <c r="L9751" t="s">
        <v>32612</v>
      </c>
    </row>
    <row r="9752" spans="1:58" x14ac:dyDescent="0.3">
      <c r="A9752" t="s">
        <v>32591</v>
      </c>
      <c r="B9752" t="s">
        <v>32592</v>
      </c>
      <c r="C9752" t="s">
        <v>14</v>
      </c>
      <c r="D9752">
        <v>39.939906000000001</v>
      </c>
      <c r="E9752">
        <v>-75.157413000000005</v>
      </c>
      <c r="F9752" t="s">
        <v>32593</v>
      </c>
      <c r="G9752">
        <v>179</v>
      </c>
      <c r="H9752">
        <v>3.5</v>
      </c>
      <c r="I9752" t="s">
        <v>32613</v>
      </c>
      <c r="J9752">
        <v>4</v>
      </c>
      <c r="L9752" t="s">
        <v>32614</v>
      </c>
    </row>
    <row r="9753" spans="1:58" x14ac:dyDescent="0.3">
      <c r="A9753" t="s">
        <v>32591</v>
      </c>
      <c r="B9753" t="s">
        <v>32592</v>
      </c>
      <c r="C9753" t="s">
        <v>14</v>
      </c>
      <c r="D9753">
        <v>39.939906000000001</v>
      </c>
      <c r="E9753">
        <v>-75.157413000000005</v>
      </c>
      <c r="F9753" t="s">
        <v>32593</v>
      </c>
      <c r="G9753">
        <v>179</v>
      </c>
      <c r="H9753">
        <v>3.5</v>
      </c>
      <c r="I9753" t="s">
        <v>32615</v>
      </c>
      <c r="J9753">
        <v>3</v>
      </c>
      <c r="K9753" t="s">
        <v>32616</v>
      </c>
      <c r="L9753" t="s">
        <v>32617</v>
      </c>
      <c r="M9753" t="s">
        <v>32618</v>
      </c>
      <c r="N9753" t="s">
        <v>32619</v>
      </c>
      <c r="O9753" t="s">
        <v>32620</v>
      </c>
      <c r="P9753" t="s">
        <v>32621</v>
      </c>
      <c r="Q9753" t="s">
        <v>32622</v>
      </c>
      <c r="R9753" t="s">
        <v>32623</v>
      </c>
      <c r="S9753" t="s">
        <v>32624</v>
      </c>
      <c r="T9753" t="s">
        <v>32625</v>
      </c>
      <c r="U9753" t="s">
        <v>32626</v>
      </c>
      <c r="V9753" t="s">
        <v>32627</v>
      </c>
      <c r="W9753" t="s">
        <v>32628</v>
      </c>
      <c r="X9753" t="s">
        <v>32629</v>
      </c>
      <c r="Y9753" t="s">
        <v>32630</v>
      </c>
      <c r="Z9753" t="s">
        <v>32631</v>
      </c>
      <c r="AA9753" t="s">
        <v>32632</v>
      </c>
      <c r="AB9753" t="s">
        <v>32633</v>
      </c>
      <c r="AC9753" t="s">
        <v>32634</v>
      </c>
      <c r="AD9753" t="s">
        <v>32635</v>
      </c>
      <c r="AE9753" t="s">
        <v>32636</v>
      </c>
      <c r="AF9753" t="s">
        <v>32637</v>
      </c>
      <c r="AG9753" t="s">
        <v>32638</v>
      </c>
      <c r="AH9753" t="s">
        <v>32639</v>
      </c>
      <c r="AI9753" t="s">
        <v>32640</v>
      </c>
      <c r="AJ9753" t="s">
        <v>32641</v>
      </c>
      <c r="AK9753" t="s">
        <v>32642</v>
      </c>
      <c r="AL9753" t="s">
        <v>32643</v>
      </c>
      <c r="AM9753" t="s">
        <v>32644</v>
      </c>
      <c r="AN9753" t="s">
        <v>32645</v>
      </c>
      <c r="AO9753" t="s">
        <v>32646</v>
      </c>
      <c r="AP9753" t="s">
        <v>32647</v>
      </c>
      <c r="AQ9753" t="s">
        <v>32648</v>
      </c>
      <c r="AR9753" t="s">
        <v>32649</v>
      </c>
      <c r="AS9753" t="s">
        <v>32650</v>
      </c>
      <c r="AT9753" t="s">
        <v>32651</v>
      </c>
      <c r="AU9753" t="s">
        <v>32652</v>
      </c>
      <c r="AV9753" t="s">
        <v>32653</v>
      </c>
      <c r="AW9753" t="s">
        <v>32654</v>
      </c>
      <c r="AX9753" t="s">
        <v>32655</v>
      </c>
      <c r="AY9753" t="s">
        <v>32656</v>
      </c>
      <c r="AZ9753" t="s">
        <v>32657</v>
      </c>
      <c r="BA9753" t="s">
        <v>32658</v>
      </c>
      <c r="BB9753" t="s">
        <v>32659</v>
      </c>
      <c r="BC9753" t="s">
        <v>32660</v>
      </c>
      <c r="BD9753" t="s">
        <v>32661</v>
      </c>
      <c r="BE9753" t="s">
        <v>32662</v>
      </c>
      <c r="BF9753" t="s">
        <v>19339</v>
      </c>
    </row>
    <row r="9754" spans="1:58" x14ac:dyDescent="0.3">
      <c r="A9754" t="s">
        <v>32663</v>
      </c>
      <c r="B9754" t="s">
        <v>32664</v>
      </c>
      <c r="C9754" t="s">
        <v>14</v>
      </c>
      <c r="D9754">
        <v>40.023539</v>
      </c>
      <c r="E9754">
        <v>-75.219735999999997</v>
      </c>
      <c r="F9754" t="s">
        <v>32665</v>
      </c>
      <c r="G9754">
        <v>179</v>
      </c>
      <c r="H9754">
        <v>3.5</v>
      </c>
      <c r="I9754" t="s">
        <v>32666</v>
      </c>
      <c r="J9754">
        <v>2</v>
      </c>
      <c r="K9754" t="s">
        <v>32667</v>
      </c>
      <c r="L9754" t="s">
        <v>32668</v>
      </c>
    </row>
    <row r="9755" spans="1:58" x14ac:dyDescent="0.3">
      <c r="A9755" t="s">
        <v>32663</v>
      </c>
      <c r="B9755" t="s">
        <v>32664</v>
      </c>
      <c r="C9755" t="s">
        <v>14</v>
      </c>
      <c r="D9755">
        <v>40.023539</v>
      </c>
      <c r="E9755">
        <v>-75.219735999999997</v>
      </c>
      <c r="F9755" t="s">
        <v>32665</v>
      </c>
      <c r="G9755">
        <v>179</v>
      </c>
      <c r="H9755">
        <v>3.5</v>
      </c>
      <c r="I9755" t="s">
        <v>32669</v>
      </c>
      <c r="J9755">
        <v>5</v>
      </c>
      <c r="L9755" t="s">
        <v>32670</v>
      </c>
    </row>
    <row r="9756" spans="1:58" x14ac:dyDescent="0.3">
      <c r="A9756" t="s">
        <v>32663</v>
      </c>
      <c r="B9756" t="s">
        <v>32664</v>
      </c>
      <c r="C9756" t="s">
        <v>14</v>
      </c>
      <c r="D9756">
        <v>40.023539</v>
      </c>
      <c r="E9756">
        <v>-75.219735999999997</v>
      </c>
      <c r="F9756" t="s">
        <v>32665</v>
      </c>
      <c r="G9756">
        <v>179</v>
      </c>
      <c r="H9756">
        <v>3.5</v>
      </c>
      <c r="I9756" t="s">
        <v>32671</v>
      </c>
      <c r="J9756">
        <v>1</v>
      </c>
      <c r="L9756" t="s">
        <v>32672</v>
      </c>
    </row>
    <row r="9757" spans="1:58" x14ac:dyDescent="0.3">
      <c r="A9757" t="s">
        <v>32663</v>
      </c>
      <c r="B9757" t="s">
        <v>32664</v>
      </c>
      <c r="C9757" t="s">
        <v>14</v>
      </c>
      <c r="D9757">
        <v>40.023539</v>
      </c>
      <c r="E9757">
        <v>-75.219735999999997</v>
      </c>
      <c r="F9757" t="s">
        <v>32665</v>
      </c>
      <c r="G9757">
        <v>179</v>
      </c>
      <c r="H9757">
        <v>3.5</v>
      </c>
      <c r="I9757" t="s">
        <v>32673</v>
      </c>
      <c r="J9757">
        <v>5</v>
      </c>
      <c r="K9757" t="s">
        <v>32674</v>
      </c>
      <c r="L9757" t="s">
        <v>32675</v>
      </c>
    </row>
    <row r="9758" spans="1:58" x14ac:dyDescent="0.3">
      <c r="A9758" t="s">
        <v>32663</v>
      </c>
      <c r="B9758" t="s">
        <v>32664</v>
      </c>
      <c r="C9758" t="s">
        <v>14</v>
      </c>
      <c r="D9758">
        <v>40.023539</v>
      </c>
      <c r="E9758">
        <v>-75.219735999999997</v>
      </c>
      <c r="F9758" t="s">
        <v>32665</v>
      </c>
      <c r="G9758">
        <v>179</v>
      </c>
      <c r="H9758">
        <v>3.5</v>
      </c>
      <c r="I9758" t="s">
        <v>32676</v>
      </c>
      <c r="J9758">
        <v>4</v>
      </c>
      <c r="K9758" t="s">
        <v>32677</v>
      </c>
      <c r="L9758" t="s">
        <v>32678</v>
      </c>
    </row>
    <row r="9759" spans="1:58" x14ac:dyDescent="0.3">
      <c r="A9759" t="s">
        <v>32663</v>
      </c>
      <c r="B9759" t="s">
        <v>32664</v>
      </c>
      <c r="C9759" t="s">
        <v>14</v>
      </c>
      <c r="D9759">
        <v>40.023539</v>
      </c>
      <c r="E9759">
        <v>-75.219735999999997</v>
      </c>
      <c r="F9759" t="s">
        <v>32665</v>
      </c>
      <c r="G9759">
        <v>179</v>
      </c>
      <c r="H9759">
        <v>3.5</v>
      </c>
      <c r="I9759" t="s">
        <v>32679</v>
      </c>
      <c r="J9759">
        <v>4</v>
      </c>
      <c r="K9759" t="s">
        <v>32680</v>
      </c>
      <c r="L9759" t="s">
        <v>20412</v>
      </c>
    </row>
    <row r="9760" spans="1:58" x14ac:dyDescent="0.3">
      <c r="A9760" t="s">
        <v>32663</v>
      </c>
      <c r="B9760" t="s">
        <v>32664</v>
      </c>
      <c r="C9760" t="s">
        <v>14</v>
      </c>
      <c r="D9760">
        <v>40.023539</v>
      </c>
      <c r="E9760">
        <v>-75.219735999999997</v>
      </c>
      <c r="F9760" t="s">
        <v>32665</v>
      </c>
      <c r="G9760">
        <v>179</v>
      </c>
      <c r="H9760">
        <v>3.5</v>
      </c>
      <c r="I9760" t="s">
        <v>32681</v>
      </c>
      <c r="J9760">
        <v>4</v>
      </c>
      <c r="K9760" t="s">
        <v>32682</v>
      </c>
      <c r="L9760" t="s">
        <v>26202</v>
      </c>
    </row>
    <row r="9761" spans="1:12" x14ac:dyDescent="0.3">
      <c r="A9761" t="s">
        <v>32663</v>
      </c>
      <c r="B9761" t="s">
        <v>32664</v>
      </c>
      <c r="C9761" t="s">
        <v>14</v>
      </c>
      <c r="D9761">
        <v>40.023539</v>
      </c>
      <c r="E9761">
        <v>-75.219735999999997</v>
      </c>
      <c r="F9761" t="s">
        <v>32665</v>
      </c>
      <c r="G9761">
        <v>179</v>
      </c>
      <c r="H9761">
        <v>3.5</v>
      </c>
      <c r="I9761" t="s">
        <v>32683</v>
      </c>
      <c r="J9761">
        <v>5</v>
      </c>
      <c r="K9761" t="s">
        <v>32684</v>
      </c>
      <c r="L9761" t="s">
        <v>32685</v>
      </c>
    </row>
    <row r="9762" spans="1:12" x14ac:dyDescent="0.3">
      <c r="A9762" t="s">
        <v>32663</v>
      </c>
      <c r="B9762" t="s">
        <v>32664</v>
      </c>
      <c r="C9762" t="s">
        <v>14</v>
      </c>
      <c r="D9762">
        <v>40.023539</v>
      </c>
      <c r="E9762">
        <v>-75.219735999999997</v>
      </c>
      <c r="F9762" t="s">
        <v>32665</v>
      </c>
      <c r="G9762">
        <v>179</v>
      </c>
      <c r="H9762">
        <v>3.5</v>
      </c>
      <c r="I9762" t="s">
        <v>32686</v>
      </c>
      <c r="J9762">
        <v>4</v>
      </c>
      <c r="L9762" t="s">
        <v>22235</v>
      </c>
    </row>
    <row r="9763" spans="1:12" x14ac:dyDescent="0.3">
      <c r="A9763" t="s">
        <v>32663</v>
      </c>
      <c r="B9763" t="s">
        <v>32664</v>
      </c>
      <c r="C9763" t="s">
        <v>14</v>
      </c>
      <c r="D9763">
        <v>40.023539</v>
      </c>
      <c r="E9763">
        <v>-75.219735999999997</v>
      </c>
      <c r="F9763" t="s">
        <v>32665</v>
      </c>
      <c r="G9763">
        <v>179</v>
      </c>
      <c r="H9763">
        <v>3.5</v>
      </c>
      <c r="I9763" t="s">
        <v>32687</v>
      </c>
      <c r="J9763">
        <v>4</v>
      </c>
      <c r="K9763" t="s">
        <v>32688</v>
      </c>
      <c r="L9763" t="s">
        <v>32689</v>
      </c>
    </row>
    <row r="9764" spans="1:12" x14ac:dyDescent="0.3">
      <c r="A9764" t="s">
        <v>32690</v>
      </c>
      <c r="B9764" t="s">
        <v>27682</v>
      </c>
      <c r="C9764" t="s">
        <v>14</v>
      </c>
      <c r="D9764">
        <v>39.949043000000003</v>
      </c>
      <c r="E9764">
        <v>-75.165917699999994</v>
      </c>
      <c r="F9764" t="s">
        <v>32691</v>
      </c>
      <c r="G9764">
        <v>179</v>
      </c>
      <c r="H9764">
        <v>3</v>
      </c>
      <c r="I9764" t="s">
        <v>32692</v>
      </c>
      <c r="J9764">
        <v>1</v>
      </c>
      <c r="K9764" t="s">
        <v>32693</v>
      </c>
      <c r="L9764" t="s">
        <v>32694</v>
      </c>
    </row>
    <row r="9765" spans="1:12" x14ac:dyDescent="0.3">
      <c r="A9765" t="s">
        <v>32690</v>
      </c>
      <c r="B9765" t="s">
        <v>27682</v>
      </c>
      <c r="C9765" t="s">
        <v>14</v>
      </c>
      <c r="D9765">
        <v>39.949043000000003</v>
      </c>
      <c r="E9765">
        <v>-75.165917699999994</v>
      </c>
      <c r="F9765" t="s">
        <v>32691</v>
      </c>
      <c r="G9765">
        <v>179</v>
      </c>
      <c r="H9765">
        <v>3</v>
      </c>
      <c r="I9765" t="s">
        <v>32695</v>
      </c>
      <c r="J9765">
        <v>3</v>
      </c>
      <c r="K9765" t="s">
        <v>32696</v>
      </c>
      <c r="L9765" t="s">
        <v>32697</v>
      </c>
    </row>
    <row r="9766" spans="1:12" x14ac:dyDescent="0.3">
      <c r="A9766" t="s">
        <v>32690</v>
      </c>
      <c r="B9766" t="s">
        <v>27682</v>
      </c>
      <c r="C9766" t="s">
        <v>14</v>
      </c>
      <c r="D9766">
        <v>39.949043000000003</v>
      </c>
      <c r="E9766">
        <v>-75.165917699999994</v>
      </c>
      <c r="F9766" t="s">
        <v>32691</v>
      </c>
      <c r="G9766">
        <v>179</v>
      </c>
      <c r="H9766">
        <v>3</v>
      </c>
      <c r="I9766" t="s">
        <v>32698</v>
      </c>
      <c r="J9766">
        <v>3</v>
      </c>
      <c r="K9766" t="s">
        <v>32699</v>
      </c>
      <c r="L9766" t="s">
        <v>262</v>
      </c>
    </row>
    <row r="9767" spans="1:12" x14ac:dyDescent="0.3">
      <c r="A9767" t="s">
        <v>32690</v>
      </c>
      <c r="B9767" t="s">
        <v>27682</v>
      </c>
      <c r="C9767" t="s">
        <v>14</v>
      </c>
      <c r="D9767">
        <v>39.949043000000003</v>
      </c>
      <c r="E9767">
        <v>-75.165917699999994</v>
      </c>
      <c r="F9767" t="s">
        <v>32691</v>
      </c>
      <c r="G9767">
        <v>179</v>
      </c>
      <c r="H9767">
        <v>3</v>
      </c>
      <c r="I9767" t="s">
        <v>32700</v>
      </c>
      <c r="J9767">
        <v>4</v>
      </c>
      <c r="K9767" t="s">
        <v>32701</v>
      </c>
      <c r="L9767" t="s">
        <v>32702</v>
      </c>
    </row>
    <row r="9768" spans="1:12" x14ac:dyDescent="0.3">
      <c r="A9768" t="s">
        <v>32690</v>
      </c>
      <c r="B9768" t="s">
        <v>27682</v>
      </c>
      <c r="C9768" t="s">
        <v>14</v>
      </c>
      <c r="D9768">
        <v>39.949043000000003</v>
      </c>
      <c r="E9768">
        <v>-75.165917699999994</v>
      </c>
      <c r="F9768" t="s">
        <v>32691</v>
      </c>
      <c r="G9768">
        <v>179</v>
      </c>
      <c r="H9768">
        <v>3</v>
      </c>
      <c r="I9768" t="s">
        <v>32703</v>
      </c>
      <c r="J9768">
        <v>4</v>
      </c>
      <c r="K9768" t="s">
        <v>32704</v>
      </c>
      <c r="L9768" t="s">
        <v>8126</v>
      </c>
    </row>
    <row r="9769" spans="1:12" x14ac:dyDescent="0.3">
      <c r="A9769" t="s">
        <v>32690</v>
      </c>
      <c r="B9769" t="s">
        <v>27682</v>
      </c>
      <c r="C9769" t="s">
        <v>14</v>
      </c>
      <c r="D9769">
        <v>39.949043000000003</v>
      </c>
      <c r="E9769">
        <v>-75.165917699999994</v>
      </c>
      <c r="F9769" t="s">
        <v>32691</v>
      </c>
      <c r="G9769">
        <v>179</v>
      </c>
      <c r="H9769">
        <v>3</v>
      </c>
      <c r="I9769" t="s">
        <v>32705</v>
      </c>
      <c r="J9769">
        <v>4</v>
      </c>
      <c r="K9769" t="s">
        <v>32706</v>
      </c>
      <c r="L9769" t="s">
        <v>16690</v>
      </c>
    </row>
    <row r="9770" spans="1:12" x14ac:dyDescent="0.3">
      <c r="A9770" t="s">
        <v>32690</v>
      </c>
      <c r="B9770" t="s">
        <v>27682</v>
      </c>
      <c r="C9770" t="s">
        <v>14</v>
      </c>
      <c r="D9770">
        <v>39.949043000000003</v>
      </c>
      <c r="E9770">
        <v>-75.165917699999994</v>
      </c>
      <c r="F9770" t="s">
        <v>32691</v>
      </c>
      <c r="G9770">
        <v>179</v>
      </c>
      <c r="H9770">
        <v>3</v>
      </c>
      <c r="I9770" t="s">
        <v>32707</v>
      </c>
      <c r="J9770">
        <v>5</v>
      </c>
      <c r="K9770" t="s">
        <v>32708</v>
      </c>
      <c r="L9770" t="s">
        <v>32709</v>
      </c>
    </row>
    <row r="9771" spans="1:12" x14ac:dyDescent="0.3">
      <c r="A9771" t="s">
        <v>32690</v>
      </c>
      <c r="B9771" t="s">
        <v>27682</v>
      </c>
      <c r="C9771" t="s">
        <v>14</v>
      </c>
      <c r="D9771">
        <v>39.949043000000003</v>
      </c>
      <c r="E9771">
        <v>-75.165917699999994</v>
      </c>
      <c r="F9771" t="s">
        <v>32691</v>
      </c>
      <c r="G9771">
        <v>179</v>
      </c>
      <c r="H9771">
        <v>3</v>
      </c>
      <c r="I9771" t="s">
        <v>32710</v>
      </c>
      <c r="J9771">
        <v>4</v>
      </c>
      <c r="K9771" t="s">
        <v>32711</v>
      </c>
      <c r="L9771" t="s">
        <v>13942</v>
      </c>
    </row>
    <row r="9772" spans="1:12" x14ac:dyDescent="0.3">
      <c r="A9772" t="s">
        <v>32690</v>
      </c>
      <c r="B9772" t="s">
        <v>27682</v>
      </c>
      <c r="C9772" t="s">
        <v>14</v>
      </c>
      <c r="D9772">
        <v>39.949043000000003</v>
      </c>
      <c r="E9772">
        <v>-75.165917699999994</v>
      </c>
      <c r="F9772" t="s">
        <v>32691</v>
      </c>
      <c r="G9772">
        <v>179</v>
      </c>
      <c r="H9772">
        <v>3</v>
      </c>
      <c r="I9772" t="s">
        <v>32712</v>
      </c>
      <c r="J9772">
        <v>4</v>
      </c>
      <c r="K9772" t="s">
        <v>32713</v>
      </c>
      <c r="L9772" t="s">
        <v>32714</v>
      </c>
    </row>
    <row r="9773" spans="1:12" x14ac:dyDescent="0.3">
      <c r="A9773" t="s">
        <v>32690</v>
      </c>
      <c r="B9773" t="s">
        <v>27682</v>
      </c>
      <c r="C9773" t="s">
        <v>14</v>
      </c>
      <c r="D9773">
        <v>39.949043000000003</v>
      </c>
      <c r="E9773">
        <v>-75.165917699999994</v>
      </c>
      <c r="F9773" t="s">
        <v>32691</v>
      </c>
      <c r="G9773">
        <v>179</v>
      </c>
      <c r="H9773">
        <v>3</v>
      </c>
      <c r="I9773" t="s">
        <v>32715</v>
      </c>
      <c r="J9773">
        <v>3</v>
      </c>
      <c r="K9773" t="s">
        <v>32716</v>
      </c>
      <c r="L9773" t="s">
        <v>10162</v>
      </c>
    </row>
    <row r="9774" spans="1:12" x14ac:dyDescent="0.3">
      <c r="A9774" t="s">
        <v>32717</v>
      </c>
      <c r="B9774" t="s">
        <v>32718</v>
      </c>
      <c r="C9774" t="s">
        <v>14</v>
      </c>
      <c r="D9774">
        <v>39.952972199999998</v>
      </c>
      <c r="E9774">
        <v>-75.159581900000006</v>
      </c>
      <c r="F9774" t="s">
        <v>32719</v>
      </c>
      <c r="G9774">
        <v>179</v>
      </c>
      <c r="H9774">
        <v>3</v>
      </c>
      <c r="I9774" t="s">
        <v>32720</v>
      </c>
      <c r="J9774">
        <v>2</v>
      </c>
      <c r="K9774" t="s">
        <v>32721</v>
      </c>
      <c r="L9774" t="s">
        <v>17504</v>
      </c>
    </row>
    <row r="9775" spans="1:12" x14ac:dyDescent="0.3">
      <c r="A9775" t="s">
        <v>32717</v>
      </c>
      <c r="B9775" t="s">
        <v>32718</v>
      </c>
      <c r="C9775" t="s">
        <v>14</v>
      </c>
      <c r="D9775">
        <v>39.952972199999998</v>
      </c>
      <c r="E9775">
        <v>-75.159581900000006</v>
      </c>
      <c r="F9775" t="s">
        <v>32719</v>
      </c>
      <c r="G9775">
        <v>179</v>
      </c>
      <c r="H9775">
        <v>3</v>
      </c>
      <c r="I9775" t="s">
        <v>32722</v>
      </c>
      <c r="J9775">
        <v>3</v>
      </c>
      <c r="K9775" t="s">
        <v>32723</v>
      </c>
      <c r="L9775" t="s">
        <v>32724</v>
      </c>
    </row>
    <row r="9776" spans="1:12" x14ac:dyDescent="0.3">
      <c r="A9776" t="s">
        <v>32717</v>
      </c>
      <c r="B9776" t="s">
        <v>32718</v>
      </c>
      <c r="C9776" t="s">
        <v>14</v>
      </c>
      <c r="D9776">
        <v>39.952972199999998</v>
      </c>
      <c r="E9776">
        <v>-75.159581900000006</v>
      </c>
      <c r="F9776" t="s">
        <v>32719</v>
      </c>
      <c r="G9776">
        <v>179</v>
      </c>
      <c r="H9776">
        <v>3</v>
      </c>
      <c r="I9776" t="s">
        <v>32725</v>
      </c>
      <c r="J9776">
        <v>4</v>
      </c>
      <c r="K9776" t="s">
        <v>32726</v>
      </c>
      <c r="L9776" t="s">
        <v>32727</v>
      </c>
    </row>
    <row r="9777" spans="1:17" x14ac:dyDescent="0.3">
      <c r="A9777" t="s">
        <v>32717</v>
      </c>
      <c r="B9777" t="s">
        <v>32718</v>
      </c>
      <c r="C9777" t="s">
        <v>14</v>
      </c>
      <c r="D9777">
        <v>39.952972199999998</v>
      </c>
      <c r="E9777">
        <v>-75.159581900000006</v>
      </c>
      <c r="F9777" t="s">
        <v>32719</v>
      </c>
      <c r="G9777">
        <v>179</v>
      </c>
      <c r="H9777">
        <v>3</v>
      </c>
      <c r="I9777" t="s">
        <v>32728</v>
      </c>
      <c r="J9777">
        <v>5</v>
      </c>
      <c r="K9777" t="s">
        <v>32729</v>
      </c>
      <c r="L9777" t="s">
        <v>4499</v>
      </c>
    </row>
    <row r="9778" spans="1:17" x14ac:dyDescent="0.3">
      <c r="A9778" t="s">
        <v>32717</v>
      </c>
      <c r="B9778" t="s">
        <v>32718</v>
      </c>
      <c r="C9778" t="s">
        <v>14</v>
      </c>
      <c r="D9778">
        <v>39.952972199999998</v>
      </c>
      <c r="E9778">
        <v>-75.159581900000006</v>
      </c>
      <c r="F9778" t="s">
        <v>32719</v>
      </c>
      <c r="G9778">
        <v>179</v>
      </c>
      <c r="H9778">
        <v>3</v>
      </c>
      <c r="I9778" t="s">
        <v>32730</v>
      </c>
      <c r="J9778">
        <v>4</v>
      </c>
      <c r="K9778" t="s">
        <v>32731</v>
      </c>
      <c r="L9778" t="s">
        <v>32732</v>
      </c>
    </row>
    <row r="9779" spans="1:17" x14ac:dyDescent="0.3">
      <c r="A9779" t="s">
        <v>32717</v>
      </c>
      <c r="B9779" t="s">
        <v>32718</v>
      </c>
      <c r="C9779" t="s">
        <v>14</v>
      </c>
      <c r="D9779">
        <v>39.952972199999998</v>
      </c>
      <c r="E9779">
        <v>-75.159581900000006</v>
      </c>
      <c r="F9779" t="s">
        <v>32719</v>
      </c>
      <c r="G9779">
        <v>179</v>
      </c>
      <c r="H9779">
        <v>3</v>
      </c>
      <c r="I9779" t="s">
        <v>32733</v>
      </c>
      <c r="J9779">
        <v>5</v>
      </c>
      <c r="K9779" t="s">
        <v>32734</v>
      </c>
      <c r="L9779" t="s">
        <v>32735</v>
      </c>
    </row>
    <row r="9780" spans="1:17" x14ac:dyDescent="0.3">
      <c r="A9780" t="s">
        <v>32717</v>
      </c>
      <c r="B9780" t="s">
        <v>32718</v>
      </c>
      <c r="C9780" t="s">
        <v>14</v>
      </c>
      <c r="D9780">
        <v>39.952972199999998</v>
      </c>
      <c r="E9780">
        <v>-75.159581900000006</v>
      </c>
      <c r="F9780" t="s">
        <v>32719</v>
      </c>
      <c r="G9780">
        <v>179</v>
      </c>
      <c r="H9780">
        <v>3</v>
      </c>
      <c r="I9780" t="s">
        <v>32736</v>
      </c>
      <c r="J9780">
        <v>4</v>
      </c>
      <c r="K9780" t="s">
        <v>32737</v>
      </c>
      <c r="L9780" t="s">
        <v>9559</v>
      </c>
    </row>
    <row r="9781" spans="1:17" x14ac:dyDescent="0.3">
      <c r="A9781" t="s">
        <v>32717</v>
      </c>
      <c r="B9781" t="s">
        <v>32718</v>
      </c>
      <c r="C9781" t="s">
        <v>14</v>
      </c>
      <c r="D9781">
        <v>39.952972199999998</v>
      </c>
      <c r="E9781">
        <v>-75.159581900000006</v>
      </c>
      <c r="F9781" t="s">
        <v>32719</v>
      </c>
      <c r="G9781">
        <v>179</v>
      </c>
      <c r="H9781">
        <v>3</v>
      </c>
      <c r="I9781" t="s">
        <v>32738</v>
      </c>
      <c r="J9781">
        <v>5</v>
      </c>
      <c r="K9781" t="s">
        <v>32739</v>
      </c>
      <c r="L9781" t="s">
        <v>32740</v>
      </c>
    </row>
    <row r="9782" spans="1:17" x14ac:dyDescent="0.3">
      <c r="A9782" t="s">
        <v>32717</v>
      </c>
      <c r="B9782" t="s">
        <v>32718</v>
      </c>
      <c r="C9782" t="s">
        <v>14</v>
      </c>
      <c r="D9782">
        <v>39.952972199999998</v>
      </c>
      <c r="E9782">
        <v>-75.159581900000006</v>
      </c>
      <c r="F9782" t="s">
        <v>32719</v>
      </c>
      <c r="G9782">
        <v>179</v>
      </c>
      <c r="H9782">
        <v>3</v>
      </c>
      <c r="I9782" t="s">
        <v>32741</v>
      </c>
      <c r="J9782">
        <v>5</v>
      </c>
      <c r="K9782" t="s">
        <v>32742</v>
      </c>
      <c r="L9782" t="s">
        <v>32743</v>
      </c>
    </row>
    <row r="9783" spans="1:17" x14ac:dyDescent="0.3">
      <c r="A9783" t="s">
        <v>32717</v>
      </c>
      <c r="B9783" t="s">
        <v>32718</v>
      </c>
      <c r="C9783" t="s">
        <v>14</v>
      </c>
      <c r="D9783">
        <v>39.952972199999998</v>
      </c>
      <c r="E9783">
        <v>-75.159581900000006</v>
      </c>
      <c r="F9783" t="s">
        <v>32719</v>
      </c>
      <c r="G9783">
        <v>179</v>
      </c>
      <c r="H9783">
        <v>3</v>
      </c>
      <c r="I9783" t="s">
        <v>32744</v>
      </c>
      <c r="J9783">
        <v>5</v>
      </c>
      <c r="K9783" t="s">
        <v>32745</v>
      </c>
      <c r="L9783" t="s">
        <v>32746</v>
      </c>
    </row>
    <row r="9784" spans="1:17" x14ac:dyDescent="0.3">
      <c r="A9784" t="s">
        <v>32747</v>
      </c>
      <c r="B9784" t="s">
        <v>32748</v>
      </c>
      <c r="C9784" t="s">
        <v>14</v>
      </c>
      <c r="D9784">
        <v>39.941836799999997</v>
      </c>
      <c r="E9784">
        <v>-75.153839599999998</v>
      </c>
      <c r="F9784" t="s">
        <v>32749</v>
      </c>
      <c r="G9784">
        <v>179</v>
      </c>
      <c r="H9784">
        <v>4.5</v>
      </c>
      <c r="I9784" t="s">
        <v>32750</v>
      </c>
      <c r="J9784">
        <v>2</v>
      </c>
      <c r="K9784" t="s">
        <v>32751</v>
      </c>
      <c r="L9784" t="s">
        <v>32752</v>
      </c>
      <c r="M9784" t="s">
        <v>32753</v>
      </c>
      <c r="N9784" t="s">
        <v>32754</v>
      </c>
      <c r="O9784" t="s">
        <v>32755</v>
      </c>
      <c r="P9784" t="s">
        <v>32756</v>
      </c>
      <c r="Q9784" t="s">
        <v>5992</v>
      </c>
    </row>
    <row r="9785" spans="1:17" x14ac:dyDescent="0.3">
      <c r="A9785" t="s">
        <v>32747</v>
      </c>
      <c r="B9785" t="s">
        <v>32748</v>
      </c>
      <c r="C9785" t="s">
        <v>14</v>
      </c>
      <c r="D9785">
        <v>39.941836799999997</v>
      </c>
      <c r="E9785">
        <v>-75.153839599999998</v>
      </c>
      <c r="F9785" t="s">
        <v>32749</v>
      </c>
      <c r="G9785">
        <v>179</v>
      </c>
      <c r="H9785">
        <v>4.5</v>
      </c>
      <c r="I9785" t="s">
        <v>32757</v>
      </c>
      <c r="J9785">
        <v>5</v>
      </c>
      <c r="K9785" t="s">
        <v>32758</v>
      </c>
      <c r="L9785" t="s">
        <v>32759</v>
      </c>
    </row>
    <row r="9786" spans="1:17" x14ac:dyDescent="0.3">
      <c r="A9786" t="s">
        <v>32747</v>
      </c>
      <c r="B9786" t="s">
        <v>32748</v>
      </c>
      <c r="C9786" t="s">
        <v>14</v>
      </c>
      <c r="D9786">
        <v>39.941836799999997</v>
      </c>
      <c r="E9786">
        <v>-75.153839599999998</v>
      </c>
      <c r="F9786" t="s">
        <v>32749</v>
      </c>
      <c r="G9786">
        <v>179</v>
      </c>
      <c r="H9786">
        <v>4.5</v>
      </c>
      <c r="I9786" t="s">
        <v>32760</v>
      </c>
      <c r="J9786">
        <v>5</v>
      </c>
      <c r="K9786" t="s">
        <v>32761</v>
      </c>
      <c r="L9786" t="s">
        <v>11580</v>
      </c>
    </row>
    <row r="9787" spans="1:17" x14ac:dyDescent="0.3">
      <c r="A9787" t="s">
        <v>32747</v>
      </c>
      <c r="B9787" t="s">
        <v>32748</v>
      </c>
      <c r="C9787" t="s">
        <v>14</v>
      </c>
      <c r="D9787">
        <v>39.941836799999997</v>
      </c>
      <c r="E9787">
        <v>-75.153839599999998</v>
      </c>
      <c r="F9787" t="s">
        <v>32749</v>
      </c>
      <c r="G9787">
        <v>179</v>
      </c>
      <c r="H9787">
        <v>4.5</v>
      </c>
      <c r="I9787" t="s">
        <v>32762</v>
      </c>
      <c r="J9787">
        <v>3</v>
      </c>
      <c r="K9787" t="s">
        <v>32763</v>
      </c>
      <c r="L9787" t="s">
        <v>32764</v>
      </c>
    </row>
    <row r="9788" spans="1:17" x14ac:dyDescent="0.3">
      <c r="A9788" t="s">
        <v>32747</v>
      </c>
      <c r="B9788" t="s">
        <v>32748</v>
      </c>
      <c r="C9788" t="s">
        <v>14</v>
      </c>
      <c r="D9788">
        <v>39.941836799999997</v>
      </c>
      <c r="E9788">
        <v>-75.153839599999998</v>
      </c>
      <c r="F9788" t="s">
        <v>32749</v>
      </c>
      <c r="G9788">
        <v>179</v>
      </c>
      <c r="H9788">
        <v>4.5</v>
      </c>
      <c r="I9788" t="s">
        <v>32765</v>
      </c>
      <c r="J9788">
        <v>4</v>
      </c>
      <c r="K9788" t="s">
        <v>32766</v>
      </c>
      <c r="L9788" t="s">
        <v>32767</v>
      </c>
      <c r="M9788" t="s">
        <v>32768</v>
      </c>
      <c r="N9788" t="s">
        <v>32769</v>
      </c>
      <c r="O9788" t="s">
        <v>32770</v>
      </c>
      <c r="P9788" t="s">
        <v>32771</v>
      </c>
      <c r="Q9788" t="s">
        <v>6361</v>
      </c>
    </row>
    <row r="9789" spans="1:17" x14ac:dyDescent="0.3">
      <c r="A9789" t="s">
        <v>32747</v>
      </c>
      <c r="B9789" t="s">
        <v>32748</v>
      </c>
      <c r="C9789" t="s">
        <v>14</v>
      </c>
      <c r="D9789">
        <v>39.941836799999997</v>
      </c>
      <c r="E9789">
        <v>-75.153839599999998</v>
      </c>
      <c r="F9789" t="s">
        <v>32749</v>
      </c>
      <c r="G9789">
        <v>179</v>
      </c>
      <c r="H9789">
        <v>4.5</v>
      </c>
      <c r="I9789" t="s">
        <v>32772</v>
      </c>
      <c r="J9789">
        <v>5</v>
      </c>
      <c r="K9789" t="s">
        <v>32773</v>
      </c>
      <c r="L9789" t="s">
        <v>32774</v>
      </c>
    </row>
    <row r="9790" spans="1:17" x14ac:dyDescent="0.3">
      <c r="A9790" t="s">
        <v>32747</v>
      </c>
      <c r="B9790" t="s">
        <v>32748</v>
      </c>
      <c r="C9790" t="s">
        <v>14</v>
      </c>
      <c r="D9790">
        <v>39.941836799999997</v>
      </c>
      <c r="E9790">
        <v>-75.153839599999998</v>
      </c>
      <c r="F9790" t="s">
        <v>32749</v>
      </c>
      <c r="G9790">
        <v>179</v>
      </c>
      <c r="H9790">
        <v>4.5</v>
      </c>
      <c r="I9790" t="s">
        <v>32775</v>
      </c>
      <c r="J9790">
        <v>4</v>
      </c>
      <c r="K9790" t="s">
        <v>32776</v>
      </c>
      <c r="L9790" t="s">
        <v>32777</v>
      </c>
    </row>
    <row r="9791" spans="1:17" x14ac:dyDescent="0.3">
      <c r="A9791" t="s">
        <v>32747</v>
      </c>
      <c r="B9791" t="s">
        <v>32748</v>
      </c>
      <c r="C9791" t="s">
        <v>14</v>
      </c>
      <c r="D9791">
        <v>39.941836799999997</v>
      </c>
      <c r="E9791">
        <v>-75.153839599999998</v>
      </c>
      <c r="F9791" t="s">
        <v>32749</v>
      </c>
      <c r="G9791">
        <v>179</v>
      </c>
      <c r="H9791">
        <v>4.5</v>
      </c>
      <c r="I9791" t="s">
        <v>32778</v>
      </c>
      <c r="J9791">
        <v>5</v>
      </c>
      <c r="K9791" t="s">
        <v>32779</v>
      </c>
      <c r="L9791" t="s">
        <v>32780</v>
      </c>
    </row>
    <row r="9792" spans="1:17" x14ac:dyDescent="0.3">
      <c r="A9792" t="s">
        <v>32747</v>
      </c>
      <c r="B9792" t="s">
        <v>32748</v>
      </c>
      <c r="C9792" t="s">
        <v>14</v>
      </c>
      <c r="D9792">
        <v>39.941836799999997</v>
      </c>
      <c r="E9792">
        <v>-75.153839599999998</v>
      </c>
      <c r="F9792" t="s">
        <v>32749</v>
      </c>
      <c r="G9792">
        <v>179</v>
      </c>
      <c r="H9792">
        <v>4.5</v>
      </c>
      <c r="I9792" t="s">
        <v>32781</v>
      </c>
      <c r="J9792">
        <v>5</v>
      </c>
      <c r="K9792" t="s">
        <v>32782</v>
      </c>
      <c r="L9792" t="s">
        <v>6221</v>
      </c>
    </row>
    <row r="9793" spans="1:12" x14ac:dyDescent="0.3">
      <c r="A9793" t="s">
        <v>32747</v>
      </c>
      <c r="B9793" t="s">
        <v>32748</v>
      </c>
      <c r="C9793" t="s">
        <v>14</v>
      </c>
      <c r="D9793">
        <v>39.941836799999997</v>
      </c>
      <c r="E9793">
        <v>-75.153839599999998</v>
      </c>
      <c r="F9793" t="s">
        <v>32749</v>
      </c>
      <c r="G9793">
        <v>179</v>
      </c>
      <c r="H9793">
        <v>4.5</v>
      </c>
      <c r="I9793" t="s">
        <v>32783</v>
      </c>
      <c r="J9793">
        <v>4</v>
      </c>
      <c r="K9793" t="s">
        <v>32784</v>
      </c>
      <c r="L9793" t="s">
        <v>32785</v>
      </c>
    </row>
    <row r="9794" spans="1:12" x14ac:dyDescent="0.3">
      <c r="A9794" t="e">
        <f t="shared" ref="A9794:A9803" si="13">-wwhD6SwDOJZlbZkHlIchQ</f>
        <v>#NAME?</v>
      </c>
      <c r="B9794" t="s">
        <v>32786</v>
      </c>
      <c r="C9794" t="s">
        <v>14</v>
      </c>
      <c r="D9794">
        <v>39.947549199999997</v>
      </c>
      <c r="E9794">
        <v>-75.160118299999993</v>
      </c>
      <c r="F9794" t="s">
        <v>32787</v>
      </c>
      <c r="G9794">
        <v>179</v>
      </c>
      <c r="H9794">
        <v>4.5</v>
      </c>
      <c r="I9794" t="s">
        <v>32788</v>
      </c>
      <c r="J9794">
        <v>5</v>
      </c>
      <c r="K9794" t="s">
        <v>32789</v>
      </c>
      <c r="L9794" t="s">
        <v>32790</v>
      </c>
    </row>
    <row r="9795" spans="1:12" x14ac:dyDescent="0.3">
      <c r="A9795" t="e">
        <f t="shared" si="13"/>
        <v>#NAME?</v>
      </c>
      <c r="B9795" t="s">
        <v>32786</v>
      </c>
      <c r="C9795" t="s">
        <v>14</v>
      </c>
      <c r="D9795">
        <v>39.947549199999997</v>
      </c>
      <c r="E9795">
        <v>-75.160118299999993</v>
      </c>
      <c r="F9795" t="s">
        <v>32787</v>
      </c>
      <c r="G9795">
        <v>179</v>
      </c>
      <c r="H9795">
        <v>4.5</v>
      </c>
      <c r="I9795" t="s">
        <v>32791</v>
      </c>
      <c r="J9795">
        <v>5</v>
      </c>
      <c r="K9795" t="s">
        <v>32792</v>
      </c>
      <c r="L9795" t="s">
        <v>32793</v>
      </c>
    </row>
    <row r="9796" spans="1:12" x14ac:dyDescent="0.3">
      <c r="A9796" t="e">
        <f t="shared" si="13"/>
        <v>#NAME?</v>
      </c>
      <c r="B9796" t="s">
        <v>32786</v>
      </c>
      <c r="C9796" t="s">
        <v>14</v>
      </c>
      <c r="D9796">
        <v>39.947549199999997</v>
      </c>
      <c r="E9796">
        <v>-75.160118299999993</v>
      </c>
      <c r="F9796" t="s">
        <v>32787</v>
      </c>
      <c r="G9796">
        <v>179</v>
      </c>
      <c r="H9796">
        <v>4.5</v>
      </c>
      <c r="I9796" t="s">
        <v>32794</v>
      </c>
      <c r="J9796">
        <v>5</v>
      </c>
      <c r="K9796" t="s">
        <v>32795</v>
      </c>
      <c r="L9796" t="s">
        <v>32796</v>
      </c>
    </row>
    <row r="9797" spans="1:12" x14ac:dyDescent="0.3">
      <c r="A9797" t="e">
        <f t="shared" si="13"/>
        <v>#NAME?</v>
      </c>
      <c r="B9797" t="s">
        <v>32786</v>
      </c>
      <c r="C9797" t="s">
        <v>14</v>
      </c>
      <c r="D9797">
        <v>39.947549199999997</v>
      </c>
      <c r="E9797">
        <v>-75.160118299999993</v>
      </c>
      <c r="F9797" t="s">
        <v>32787</v>
      </c>
      <c r="G9797">
        <v>179</v>
      </c>
      <c r="H9797">
        <v>4.5</v>
      </c>
      <c r="I9797" t="s">
        <v>32797</v>
      </c>
      <c r="J9797">
        <v>5</v>
      </c>
      <c r="K9797" t="s">
        <v>32798</v>
      </c>
      <c r="L9797" t="s">
        <v>32799</v>
      </c>
    </row>
    <row r="9798" spans="1:12" x14ac:dyDescent="0.3">
      <c r="A9798" t="e">
        <f t="shared" si="13"/>
        <v>#NAME?</v>
      </c>
      <c r="B9798" t="s">
        <v>32786</v>
      </c>
      <c r="C9798" t="s">
        <v>14</v>
      </c>
      <c r="D9798">
        <v>39.947549199999997</v>
      </c>
      <c r="E9798">
        <v>-75.160118299999993</v>
      </c>
      <c r="F9798" t="s">
        <v>32787</v>
      </c>
      <c r="G9798">
        <v>179</v>
      </c>
      <c r="H9798">
        <v>4.5</v>
      </c>
      <c r="I9798" t="s">
        <v>32800</v>
      </c>
      <c r="J9798">
        <v>5</v>
      </c>
      <c r="K9798" t="s">
        <v>32801</v>
      </c>
      <c r="L9798" t="s">
        <v>32802</v>
      </c>
    </row>
    <row r="9799" spans="1:12" x14ac:dyDescent="0.3">
      <c r="A9799" t="e">
        <f t="shared" si="13"/>
        <v>#NAME?</v>
      </c>
      <c r="B9799" t="s">
        <v>32786</v>
      </c>
      <c r="C9799" t="s">
        <v>14</v>
      </c>
      <c r="D9799">
        <v>39.947549199999997</v>
      </c>
      <c r="E9799">
        <v>-75.160118299999993</v>
      </c>
      <c r="F9799" t="s">
        <v>32787</v>
      </c>
      <c r="G9799">
        <v>179</v>
      </c>
      <c r="H9799">
        <v>4.5</v>
      </c>
      <c r="I9799" t="s">
        <v>32803</v>
      </c>
      <c r="J9799">
        <v>5</v>
      </c>
      <c r="L9799" t="s">
        <v>32804</v>
      </c>
    </row>
    <row r="9800" spans="1:12" x14ac:dyDescent="0.3">
      <c r="A9800" t="e">
        <f t="shared" si="13"/>
        <v>#NAME?</v>
      </c>
      <c r="B9800" t="s">
        <v>32786</v>
      </c>
      <c r="C9800" t="s">
        <v>14</v>
      </c>
      <c r="D9800">
        <v>39.947549199999997</v>
      </c>
      <c r="E9800">
        <v>-75.160118299999993</v>
      </c>
      <c r="F9800" t="s">
        <v>32787</v>
      </c>
      <c r="G9800">
        <v>179</v>
      </c>
      <c r="H9800">
        <v>4.5</v>
      </c>
      <c r="I9800" t="s">
        <v>32805</v>
      </c>
      <c r="J9800">
        <v>5</v>
      </c>
      <c r="K9800" t="s">
        <v>32806</v>
      </c>
      <c r="L9800" t="s">
        <v>32807</v>
      </c>
    </row>
    <row r="9801" spans="1:12" x14ac:dyDescent="0.3">
      <c r="A9801" t="e">
        <f t="shared" si="13"/>
        <v>#NAME?</v>
      </c>
      <c r="B9801" t="s">
        <v>32786</v>
      </c>
      <c r="C9801" t="s">
        <v>14</v>
      </c>
      <c r="D9801">
        <v>39.947549199999997</v>
      </c>
      <c r="E9801">
        <v>-75.160118299999993</v>
      </c>
      <c r="F9801" t="s">
        <v>32787</v>
      </c>
      <c r="G9801">
        <v>179</v>
      </c>
      <c r="H9801">
        <v>4.5</v>
      </c>
      <c r="I9801" t="s">
        <v>32808</v>
      </c>
      <c r="J9801">
        <v>5</v>
      </c>
      <c r="K9801" t="s">
        <v>32809</v>
      </c>
      <c r="L9801" t="s">
        <v>32810</v>
      </c>
    </row>
    <row r="9802" spans="1:12" x14ac:dyDescent="0.3">
      <c r="A9802" t="e">
        <f t="shared" si="13"/>
        <v>#NAME?</v>
      </c>
      <c r="B9802" t="s">
        <v>32786</v>
      </c>
      <c r="C9802" t="s">
        <v>14</v>
      </c>
      <c r="D9802">
        <v>39.947549199999997</v>
      </c>
      <c r="E9802">
        <v>-75.160118299999993</v>
      </c>
      <c r="F9802" t="s">
        <v>32787</v>
      </c>
      <c r="G9802">
        <v>179</v>
      </c>
      <c r="H9802">
        <v>4.5</v>
      </c>
      <c r="I9802" t="s">
        <v>32811</v>
      </c>
      <c r="J9802">
        <v>3</v>
      </c>
      <c r="K9802" t="s">
        <v>32812</v>
      </c>
      <c r="L9802" t="s">
        <v>32813</v>
      </c>
    </row>
    <row r="9803" spans="1:12" x14ac:dyDescent="0.3">
      <c r="A9803" t="e">
        <f t="shared" si="13"/>
        <v>#NAME?</v>
      </c>
      <c r="B9803" t="s">
        <v>32786</v>
      </c>
      <c r="C9803" t="s">
        <v>14</v>
      </c>
      <c r="D9803">
        <v>39.947549199999997</v>
      </c>
      <c r="E9803">
        <v>-75.160118299999993</v>
      </c>
      <c r="F9803" t="s">
        <v>32787</v>
      </c>
      <c r="G9803">
        <v>179</v>
      </c>
      <c r="H9803">
        <v>4.5</v>
      </c>
      <c r="I9803" t="s">
        <v>32814</v>
      </c>
      <c r="J9803">
        <v>5</v>
      </c>
      <c r="K9803" t="s">
        <v>32815</v>
      </c>
      <c r="L9803" t="s">
        <v>6435</v>
      </c>
    </row>
    <row r="9804" spans="1:12" x14ac:dyDescent="0.3">
      <c r="A9804" t="s">
        <v>32816</v>
      </c>
      <c r="B9804" t="s">
        <v>32817</v>
      </c>
      <c r="C9804" t="s">
        <v>14</v>
      </c>
      <c r="D9804">
        <v>39.950053500000003</v>
      </c>
      <c r="E9804">
        <v>-75.168914256400001</v>
      </c>
      <c r="F9804" t="s">
        <v>32818</v>
      </c>
      <c r="G9804">
        <v>178</v>
      </c>
      <c r="H9804">
        <v>4</v>
      </c>
      <c r="I9804" t="s">
        <v>32819</v>
      </c>
      <c r="J9804">
        <v>4</v>
      </c>
      <c r="K9804" t="s">
        <v>32820</v>
      </c>
      <c r="L9804" t="s">
        <v>2114</v>
      </c>
    </row>
    <row r="9805" spans="1:12" x14ac:dyDescent="0.3">
      <c r="A9805" t="s">
        <v>32816</v>
      </c>
      <c r="B9805" t="s">
        <v>32817</v>
      </c>
      <c r="C9805" t="s">
        <v>14</v>
      </c>
      <c r="D9805">
        <v>39.950053500000003</v>
      </c>
      <c r="E9805">
        <v>-75.168914256400001</v>
      </c>
      <c r="F9805" t="s">
        <v>32818</v>
      </c>
      <c r="G9805">
        <v>178</v>
      </c>
      <c r="H9805">
        <v>4</v>
      </c>
      <c r="I9805" t="s">
        <v>32821</v>
      </c>
      <c r="J9805">
        <v>5</v>
      </c>
      <c r="K9805" t="s">
        <v>32822</v>
      </c>
      <c r="L9805" t="s">
        <v>32823</v>
      </c>
    </row>
    <row r="9806" spans="1:12" x14ac:dyDescent="0.3">
      <c r="A9806" t="s">
        <v>32816</v>
      </c>
      <c r="B9806" t="s">
        <v>32817</v>
      </c>
      <c r="C9806" t="s">
        <v>14</v>
      </c>
      <c r="D9806">
        <v>39.950053500000003</v>
      </c>
      <c r="E9806">
        <v>-75.168914256400001</v>
      </c>
      <c r="F9806" t="s">
        <v>32818</v>
      </c>
      <c r="G9806">
        <v>178</v>
      </c>
      <c r="H9806">
        <v>4</v>
      </c>
      <c r="I9806" t="s">
        <v>32824</v>
      </c>
      <c r="J9806">
        <v>5</v>
      </c>
      <c r="L9806" t="s">
        <v>32825</v>
      </c>
    </row>
    <row r="9807" spans="1:12" x14ac:dyDescent="0.3">
      <c r="A9807" t="s">
        <v>32816</v>
      </c>
      <c r="B9807" t="s">
        <v>32817</v>
      </c>
      <c r="C9807" t="s">
        <v>14</v>
      </c>
      <c r="D9807">
        <v>39.950053500000003</v>
      </c>
      <c r="E9807">
        <v>-75.168914256400001</v>
      </c>
      <c r="F9807" t="s">
        <v>32818</v>
      </c>
      <c r="G9807">
        <v>178</v>
      </c>
      <c r="H9807">
        <v>4</v>
      </c>
      <c r="I9807" t="s">
        <v>32826</v>
      </c>
      <c r="J9807">
        <v>5</v>
      </c>
      <c r="K9807" t="s">
        <v>32827</v>
      </c>
      <c r="L9807" t="s">
        <v>32828</v>
      </c>
    </row>
    <row r="9808" spans="1:12" x14ac:dyDescent="0.3">
      <c r="A9808" t="s">
        <v>32816</v>
      </c>
      <c r="B9808" t="s">
        <v>32817</v>
      </c>
      <c r="C9808" t="s">
        <v>14</v>
      </c>
      <c r="D9808">
        <v>39.950053500000003</v>
      </c>
      <c r="E9808">
        <v>-75.168914256400001</v>
      </c>
      <c r="F9808" t="s">
        <v>32818</v>
      </c>
      <c r="G9808">
        <v>178</v>
      </c>
      <c r="H9808">
        <v>4</v>
      </c>
      <c r="I9808" t="s">
        <v>32829</v>
      </c>
      <c r="J9808">
        <v>4</v>
      </c>
      <c r="K9808" t="s">
        <v>32830</v>
      </c>
      <c r="L9808" t="s">
        <v>32831</v>
      </c>
    </row>
    <row r="9809" spans="1:13" x14ac:dyDescent="0.3">
      <c r="A9809" t="s">
        <v>32816</v>
      </c>
      <c r="B9809" t="s">
        <v>32817</v>
      </c>
      <c r="C9809" t="s">
        <v>14</v>
      </c>
      <c r="D9809">
        <v>39.950053500000003</v>
      </c>
      <c r="E9809">
        <v>-75.168914256400001</v>
      </c>
      <c r="F9809" t="s">
        <v>32818</v>
      </c>
      <c r="G9809">
        <v>178</v>
      </c>
      <c r="H9809">
        <v>4</v>
      </c>
      <c r="I9809" t="s">
        <v>32832</v>
      </c>
      <c r="J9809">
        <v>2</v>
      </c>
      <c r="K9809" t="s">
        <v>32833</v>
      </c>
      <c r="L9809" t="s">
        <v>25563</v>
      </c>
    </row>
    <row r="9810" spans="1:13" x14ac:dyDescent="0.3">
      <c r="A9810" t="s">
        <v>32816</v>
      </c>
      <c r="B9810" t="s">
        <v>32817</v>
      </c>
      <c r="C9810" t="s">
        <v>14</v>
      </c>
      <c r="D9810">
        <v>39.950053500000003</v>
      </c>
      <c r="E9810">
        <v>-75.168914256400001</v>
      </c>
      <c r="F9810" t="s">
        <v>32818</v>
      </c>
      <c r="G9810">
        <v>178</v>
      </c>
      <c r="H9810">
        <v>4</v>
      </c>
      <c r="I9810" t="s">
        <v>32834</v>
      </c>
      <c r="J9810">
        <v>5</v>
      </c>
      <c r="K9810" t="s">
        <v>32835</v>
      </c>
      <c r="L9810" t="s">
        <v>32836</v>
      </c>
    </row>
    <row r="9811" spans="1:13" x14ac:dyDescent="0.3">
      <c r="A9811" t="s">
        <v>32816</v>
      </c>
      <c r="B9811" t="s">
        <v>32817</v>
      </c>
      <c r="C9811" t="s">
        <v>14</v>
      </c>
      <c r="D9811">
        <v>39.950053500000003</v>
      </c>
      <c r="E9811">
        <v>-75.168914256400001</v>
      </c>
      <c r="F9811" t="s">
        <v>32818</v>
      </c>
      <c r="G9811">
        <v>178</v>
      </c>
      <c r="H9811">
        <v>4</v>
      </c>
      <c r="I9811" t="s">
        <v>32837</v>
      </c>
      <c r="J9811">
        <v>4</v>
      </c>
      <c r="K9811" t="s">
        <v>32838</v>
      </c>
      <c r="L9811" t="s">
        <v>6245</v>
      </c>
    </row>
    <row r="9812" spans="1:13" x14ac:dyDescent="0.3">
      <c r="A9812" t="s">
        <v>32816</v>
      </c>
      <c r="B9812" t="s">
        <v>32817</v>
      </c>
      <c r="C9812" t="s">
        <v>14</v>
      </c>
      <c r="D9812">
        <v>39.950053500000003</v>
      </c>
      <c r="E9812">
        <v>-75.168914256400001</v>
      </c>
      <c r="F9812" t="s">
        <v>32818</v>
      </c>
      <c r="G9812">
        <v>178</v>
      </c>
      <c r="H9812">
        <v>4</v>
      </c>
      <c r="I9812" t="s">
        <v>32839</v>
      </c>
      <c r="J9812">
        <v>4</v>
      </c>
      <c r="K9812" t="s">
        <v>32840</v>
      </c>
      <c r="L9812" t="s">
        <v>32841</v>
      </c>
    </row>
    <row r="9813" spans="1:13" x14ac:dyDescent="0.3">
      <c r="A9813" t="s">
        <v>32816</v>
      </c>
      <c r="B9813" t="s">
        <v>32817</v>
      </c>
      <c r="C9813" t="s">
        <v>14</v>
      </c>
      <c r="D9813">
        <v>39.950053500000003</v>
      </c>
      <c r="E9813">
        <v>-75.168914256400001</v>
      </c>
      <c r="F9813" t="s">
        <v>32818</v>
      </c>
      <c r="G9813">
        <v>178</v>
      </c>
      <c r="H9813">
        <v>4</v>
      </c>
      <c r="I9813" t="s">
        <v>32842</v>
      </c>
      <c r="J9813">
        <v>5</v>
      </c>
      <c r="K9813" t="s">
        <v>32843</v>
      </c>
      <c r="L9813" t="s">
        <v>32844</v>
      </c>
    </row>
    <row r="9814" spans="1:13" x14ac:dyDescent="0.3">
      <c r="A9814" t="s">
        <v>32845</v>
      </c>
      <c r="B9814" t="s">
        <v>32846</v>
      </c>
      <c r="C9814" t="s">
        <v>14</v>
      </c>
      <c r="D9814">
        <v>39.941299299999997</v>
      </c>
      <c r="E9814">
        <v>-75.147744599999996</v>
      </c>
      <c r="F9814" t="s">
        <v>32847</v>
      </c>
      <c r="G9814">
        <v>178</v>
      </c>
      <c r="H9814">
        <v>3</v>
      </c>
      <c r="I9814" t="s">
        <v>32848</v>
      </c>
      <c r="J9814">
        <v>1</v>
      </c>
      <c r="L9814" t="s">
        <v>32849</v>
      </c>
    </row>
    <row r="9815" spans="1:13" x14ac:dyDescent="0.3">
      <c r="A9815" t="s">
        <v>32845</v>
      </c>
      <c r="B9815" t="s">
        <v>32846</v>
      </c>
      <c r="C9815" t="s">
        <v>14</v>
      </c>
      <c r="D9815">
        <v>39.941299299999997</v>
      </c>
      <c r="E9815">
        <v>-75.147744599999996</v>
      </c>
      <c r="F9815" t="s">
        <v>32847</v>
      </c>
      <c r="G9815">
        <v>178</v>
      </c>
      <c r="H9815">
        <v>3</v>
      </c>
      <c r="I9815" t="s">
        <v>32850</v>
      </c>
      <c r="J9815">
        <v>1</v>
      </c>
      <c r="K9815" t="s">
        <v>32851</v>
      </c>
      <c r="L9815" t="s">
        <v>32852</v>
      </c>
    </row>
    <row r="9816" spans="1:13" x14ac:dyDescent="0.3">
      <c r="A9816" t="s">
        <v>32845</v>
      </c>
      <c r="B9816" t="s">
        <v>32846</v>
      </c>
      <c r="C9816" t="s">
        <v>14</v>
      </c>
      <c r="D9816">
        <v>39.941299299999997</v>
      </c>
      <c r="E9816">
        <v>-75.147744599999996</v>
      </c>
      <c r="F9816" t="s">
        <v>32847</v>
      </c>
      <c r="G9816">
        <v>178</v>
      </c>
      <c r="H9816">
        <v>3</v>
      </c>
      <c r="I9816" t="s">
        <v>32853</v>
      </c>
      <c r="J9816">
        <v>4</v>
      </c>
      <c r="K9816" t="s">
        <v>32854</v>
      </c>
      <c r="L9816" t="s">
        <v>32855</v>
      </c>
    </row>
    <row r="9817" spans="1:13" x14ac:dyDescent="0.3">
      <c r="A9817" t="s">
        <v>32845</v>
      </c>
      <c r="B9817" t="s">
        <v>32846</v>
      </c>
      <c r="C9817" t="s">
        <v>14</v>
      </c>
      <c r="D9817">
        <v>39.941299299999997</v>
      </c>
      <c r="E9817">
        <v>-75.147744599999996</v>
      </c>
      <c r="F9817" t="s">
        <v>32847</v>
      </c>
      <c r="G9817">
        <v>178</v>
      </c>
      <c r="H9817">
        <v>3</v>
      </c>
      <c r="I9817" t="s">
        <v>32856</v>
      </c>
      <c r="J9817">
        <v>3</v>
      </c>
      <c r="K9817" t="s">
        <v>32857</v>
      </c>
      <c r="L9817" t="s">
        <v>32858</v>
      </c>
      <c r="M9817" t="s">
        <v>4916</v>
      </c>
    </row>
    <row r="9818" spans="1:13" x14ac:dyDescent="0.3">
      <c r="A9818" t="s">
        <v>32845</v>
      </c>
      <c r="B9818" t="s">
        <v>32846</v>
      </c>
      <c r="C9818" t="s">
        <v>14</v>
      </c>
      <c r="D9818">
        <v>39.941299299999997</v>
      </c>
      <c r="E9818">
        <v>-75.147744599999996</v>
      </c>
      <c r="F9818" t="s">
        <v>32847</v>
      </c>
      <c r="G9818">
        <v>178</v>
      </c>
      <c r="H9818">
        <v>3</v>
      </c>
      <c r="I9818" t="s">
        <v>32859</v>
      </c>
      <c r="J9818">
        <v>5</v>
      </c>
      <c r="K9818" t="s">
        <v>32860</v>
      </c>
      <c r="L9818" t="s">
        <v>32861</v>
      </c>
    </row>
    <row r="9819" spans="1:13" x14ac:dyDescent="0.3">
      <c r="A9819" t="s">
        <v>32845</v>
      </c>
      <c r="B9819" t="s">
        <v>32846</v>
      </c>
      <c r="C9819" t="s">
        <v>14</v>
      </c>
      <c r="D9819">
        <v>39.941299299999997</v>
      </c>
      <c r="E9819">
        <v>-75.147744599999996</v>
      </c>
      <c r="F9819" t="s">
        <v>32847</v>
      </c>
      <c r="G9819">
        <v>178</v>
      </c>
      <c r="H9819">
        <v>3</v>
      </c>
      <c r="I9819" t="s">
        <v>32862</v>
      </c>
      <c r="J9819">
        <v>2</v>
      </c>
      <c r="K9819" t="s">
        <v>32863</v>
      </c>
      <c r="L9819" t="s">
        <v>32864</v>
      </c>
    </row>
    <row r="9820" spans="1:13" x14ac:dyDescent="0.3">
      <c r="A9820" t="s">
        <v>32845</v>
      </c>
      <c r="B9820" t="s">
        <v>32846</v>
      </c>
      <c r="C9820" t="s">
        <v>14</v>
      </c>
      <c r="D9820">
        <v>39.941299299999997</v>
      </c>
      <c r="E9820">
        <v>-75.147744599999996</v>
      </c>
      <c r="F9820" t="s">
        <v>32847</v>
      </c>
      <c r="G9820">
        <v>178</v>
      </c>
      <c r="H9820">
        <v>3</v>
      </c>
      <c r="I9820" t="s">
        <v>32865</v>
      </c>
      <c r="J9820">
        <v>5</v>
      </c>
      <c r="K9820" t="s">
        <v>32866</v>
      </c>
      <c r="L9820" t="s">
        <v>32867</v>
      </c>
    </row>
    <row r="9821" spans="1:13" x14ac:dyDescent="0.3">
      <c r="A9821" t="s">
        <v>32845</v>
      </c>
      <c r="B9821" t="s">
        <v>32846</v>
      </c>
      <c r="C9821" t="s">
        <v>14</v>
      </c>
      <c r="D9821">
        <v>39.941299299999997</v>
      </c>
      <c r="E9821">
        <v>-75.147744599999996</v>
      </c>
      <c r="F9821" t="s">
        <v>32847</v>
      </c>
      <c r="G9821">
        <v>178</v>
      </c>
      <c r="H9821">
        <v>3</v>
      </c>
      <c r="I9821" t="s">
        <v>32868</v>
      </c>
      <c r="J9821">
        <v>2</v>
      </c>
      <c r="L9821" t="s">
        <v>23817</v>
      </c>
    </row>
    <row r="9822" spans="1:13" x14ac:dyDescent="0.3">
      <c r="A9822" t="s">
        <v>32845</v>
      </c>
      <c r="B9822" t="s">
        <v>32846</v>
      </c>
      <c r="C9822" t="s">
        <v>14</v>
      </c>
      <c r="D9822">
        <v>39.941299299999997</v>
      </c>
      <c r="E9822">
        <v>-75.147744599999996</v>
      </c>
      <c r="F9822" t="s">
        <v>32847</v>
      </c>
      <c r="G9822">
        <v>178</v>
      </c>
      <c r="H9822">
        <v>3</v>
      </c>
      <c r="I9822" t="s">
        <v>32869</v>
      </c>
      <c r="J9822">
        <v>2</v>
      </c>
      <c r="L9822" t="s">
        <v>32870</v>
      </c>
    </row>
    <row r="9823" spans="1:13" x14ac:dyDescent="0.3">
      <c r="A9823" t="s">
        <v>32845</v>
      </c>
      <c r="B9823" t="s">
        <v>32846</v>
      </c>
      <c r="C9823" t="s">
        <v>14</v>
      </c>
      <c r="D9823">
        <v>39.941299299999997</v>
      </c>
      <c r="E9823">
        <v>-75.147744599999996</v>
      </c>
      <c r="F9823" t="s">
        <v>32847</v>
      </c>
      <c r="G9823">
        <v>178</v>
      </c>
      <c r="H9823">
        <v>3</v>
      </c>
      <c r="I9823" t="s">
        <v>32871</v>
      </c>
      <c r="J9823">
        <v>3</v>
      </c>
      <c r="K9823" t="s">
        <v>32872</v>
      </c>
      <c r="L9823" t="s">
        <v>7311</v>
      </c>
    </row>
    <row r="9824" spans="1:13" x14ac:dyDescent="0.3">
      <c r="A9824" t="s">
        <v>32873</v>
      </c>
      <c r="B9824" t="s">
        <v>32874</v>
      </c>
      <c r="C9824" t="s">
        <v>14</v>
      </c>
      <c r="D9824">
        <v>40.024586399999997</v>
      </c>
      <c r="E9824">
        <v>-75.221047999999996</v>
      </c>
      <c r="F9824" t="s">
        <v>32875</v>
      </c>
      <c r="G9824">
        <v>178</v>
      </c>
      <c r="H9824">
        <v>3</v>
      </c>
      <c r="I9824" t="s">
        <v>32876</v>
      </c>
      <c r="J9824">
        <v>2</v>
      </c>
      <c r="L9824" t="s">
        <v>32877</v>
      </c>
    </row>
    <row r="9825" spans="1:12" x14ac:dyDescent="0.3">
      <c r="A9825" t="s">
        <v>32873</v>
      </c>
      <c r="B9825" t="s">
        <v>32874</v>
      </c>
      <c r="C9825" t="s">
        <v>14</v>
      </c>
      <c r="D9825">
        <v>40.024586399999997</v>
      </c>
      <c r="E9825">
        <v>-75.221047999999996</v>
      </c>
      <c r="F9825" t="s">
        <v>32875</v>
      </c>
      <c r="G9825">
        <v>178</v>
      </c>
      <c r="H9825">
        <v>3</v>
      </c>
      <c r="I9825" t="s">
        <v>32878</v>
      </c>
      <c r="J9825">
        <v>2</v>
      </c>
      <c r="L9825" t="s">
        <v>32879</v>
      </c>
    </row>
    <row r="9826" spans="1:12" x14ac:dyDescent="0.3">
      <c r="A9826" t="s">
        <v>32873</v>
      </c>
      <c r="B9826" t="s">
        <v>32874</v>
      </c>
      <c r="C9826" t="s">
        <v>14</v>
      </c>
      <c r="D9826">
        <v>40.024586399999997</v>
      </c>
      <c r="E9826">
        <v>-75.221047999999996</v>
      </c>
      <c r="F9826" t="s">
        <v>32875</v>
      </c>
      <c r="G9826">
        <v>178</v>
      </c>
      <c r="H9826">
        <v>3</v>
      </c>
      <c r="I9826" t="s">
        <v>32880</v>
      </c>
      <c r="J9826">
        <v>1</v>
      </c>
      <c r="K9826" t="s">
        <v>32881</v>
      </c>
      <c r="L9826" t="s">
        <v>31314</v>
      </c>
    </row>
    <row r="9827" spans="1:12" x14ac:dyDescent="0.3">
      <c r="A9827" t="s">
        <v>32873</v>
      </c>
      <c r="B9827" t="s">
        <v>32874</v>
      </c>
      <c r="C9827" t="s">
        <v>14</v>
      </c>
      <c r="D9827">
        <v>40.024586399999997</v>
      </c>
      <c r="E9827">
        <v>-75.221047999999996</v>
      </c>
      <c r="F9827" t="s">
        <v>32875</v>
      </c>
      <c r="G9827">
        <v>178</v>
      </c>
      <c r="H9827">
        <v>3</v>
      </c>
      <c r="I9827" t="s">
        <v>32882</v>
      </c>
      <c r="J9827">
        <v>3</v>
      </c>
      <c r="K9827" t="s">
        <v>32883</v>
      </c>
      <c r="L9827" t="s">
        <v>32884</v>
      </c>
    </row>
    <row r="9828" spans="1:12" x14ac:dyDescent="0.3">
      <c r="A9828" t="s">
        <v>32873</v>
      </c>
      <c r="B9828" t="s">
        <v>32874</v>
      </c>
      <c r="C9828" t="s">
        <v>14</v>
      </c>
      <c r="D9828">
        <v>40.024586399999997</v>
      </c>
      <c r="E9828">
        <v>-75.221047999999996</v>
      </c>
      <c r="F9828" t="s">
        <v>32875</v>
      </c>
      <c r="G9828">
        <v>178</v>
      </c>
      <c r="H9828">
        <v>3</v>
      </c>
      <c r="I9828" t="s">
        <v>32885</v>
      </c>
      <c r="J9828">
        <v>3</v>
      </c>
      <c r="K9828" t="s">
        <v>32886</v>
      </c>
      <c r="L9828" t="s">
        <v>32887</v>
      </c>
    </row>
    <row r="9829" spans="1:12" x14ac:dyDescent="0.3">
      <c r="A9829" t="s">
        <v>32873</v>
      </c>
      <c r="B9829" t="s">
        <v>32874</v>
      </c>
      <c r="C9829" t="s">
        <v>14</v>
      </c>
      <c r="D9829">
        <v>40.024586399999997</v>
      </c>
      <c r="E9829">
        <v>-75.221047999999996</v>
      </c>
      <c r="F9829" t="s">
        <v>32875</v>
      </c>
      <c r="G9829">
        <v>178</v>
      </c>
      <c r="H9829">
        <v>3</v>
      </c>
      <c r="I9829" t="s">
        <v>32888</v>
      </c>
      <c r="J9829">
        <v>1</v>
      </c>
      <c r="K9829" t="s">
        <v>32889</v>
      </c>
      <c r="L9829" t="s">
        <v>32890</v>
      </c>
    </row>
    <row r="9830" spans="1:12" x14ac:dyDescent="0.3">
      <c r="A9830" t="s">
        <v>32873</v>
      </c>
      <c r="B9830" t="s">
        <v>32874</v>
      </c>
      <c r="C9830" t="s">
        <v>14</v>
      </c>
      <c r="D9830">
        <v>40.024586399999997</v>
      </c>
      <c r="E9830">
        <v>-75.221047999999996</v>
      </c>
      <c r="F9830" t="s">
        <v>32875</v>
      </c>
      <c r="G9830">
        <v>178</v>
      </c>
      <c r="H9830">
        <v>3</v>
      </c>
      <c r="I9830" t="s">
        <v>32891</v>
      </c>
      <c r="J9830">
        <v>4</v>
      </c>
      <c r="K9830" t="s">
        <v>32892</v>
      </c>
      <c r="L9830" t="s">
        <v>12565</v>
      </c>
    </row>
    <row r="9831" spans="1:12" x14ac:dyDescent="0.3">
      <c r="A9831" t="s">
        <v>32873</v>
      </c>
      <c r="B9831" t="s">
        <v>32874</v>
      </c>
      <c r="C9831" t="s">
        <v>14</v>
      </c>
      <c r="D9831">
        <v>40.024586399999997</v>
      </c>
      <c r="E9831">
        <v>-75.221047999999996</v>
      </c>
      <c r="F9831" t="s">
        <v>32875</v>
      </c>
      <c r="G9831">
        <v>178</v>
      </c>
      <c r="H9831">
        <v>3</v>
      </c>
      <c r="I9831" t="s">
        <v>32893</v>
      </c>
      <c r="J9831">
        <v>4</v>
      </c>
      <c r="K9831" t="s">
        <v>32894</v>
      </c>
      <c r="L9831" t="s">
        <v>32895</v>
      </c>
    </row>
    <row r="9832" spans="1:12" x14ac:dyDescent="0.3">
      <c r="A9832" t="s">
        <v>32873</v>
      </c>
      <c r="B9832" t="s">
        <v>32874</v>
      </c>
      <c r="C9832" t="s">
        <v>14</v>
      </c>
      <c r="D9832">
        <v>40.024586399999997</v>
      </c>
      <c r="E9832">
        <v>-75.221047999999996</v>
      </c>
      <c r="F9832" t="s">
        <v>32875</v>
      </c>
      <c r="G9832">
        <v>178</v>
      </c>
      <c r="H9832">
        <v>3</v>
      </c>
      <c r="I9832" t="s">
        <v>32896</v>
      </c>
      <c r="J9832">
        <v>4</v>
      </c>
      <c r="K9832" t="s">
        <v>32897</v>
      </c>
      <c r="L9832" t="s">
        <v>32898</v>
      </c>
    </row>
    <row r="9833" spans="1:12" x14ac:dyDescent="0.3">
      <c r="A9833" t="s">
        <v>32873</v>
      </c>
      <c r="B9833" t="s">
        <v>32874</v>
      </c>
      <c r="C9833" t="s">
        <v>14</v>
      </c>
      <c r="D9833">
        <v>40.024586399999997</v>
      </c>
      <c r="E9833">
        <v>-75.221047999999996</v>
      </c>
      <c r="F9833" t="s">
        <v>32875</v>
      </c>
      <c r="G9833">
        <v>178</v>
      </c>
      <c r="H9833">
        <v>3</v>
      </c>
      <c r="I9833" t="s">
        <v>32899</v>
      </c>
      <c r="J9833">
        <v>4</v>
      </c>
      <c r="K9833" t="s">
        <v>32900</v>
      </c>
      <c r="L9833" t="s">
        <v>32901</v>
      </c>
    </row>
    <row r="9834" spans="1:12" x14ac:dyDescent="0.3">
      <c r="A9834" t="s">
        <v>32902</v>
      </c>
      <c r="B9834" t="s">
        <v>32903</v>
      </c>
      <c r="C9834" t="s">
        <v>14</v>
      </c>
      <c r="D9834">
        <v>40.057742900000001</v>
      </c>
      <c r="E9834">
        <v>-75.044641299999995</v>
      </c>
      <c r="F9834" t="s">
        <v>32904</v>
      </c>
      <c r="G9834">
        <v>178</v>
      </c>
      <c r="H9834">
        <v>3.5</v>
      </c>
      <c r="I9834" t="s">
        <v>32905</v>
      </c>
      <c r="J9834">
        <v>5</v>
      </c>
      <c r="L9834" t="s">
        <v>32906</v>
      </c>
    </row>
    <row r="9835" spans="1:12" x14ac:dyDescent="0.3">
      <c r="A9835" t="s">
        <v>32902</v>
      </c>
      <c r="B9835" t="s">
        <v>32903</v>
      </c>
      <c r="C9835" t="s">
        <v>14</v>
      </c>
      <c r="D9835">
        <v>40.057742900000001</v>
      </c>
      <c r="E9835">
        <v>-75.044641299999995</v>
      </c>
      <c r="F9835" t="s">
        <v>32904</v>
      </c>
      <c r="G9835">
        <v>178</v>
      </c>
      <c r="H9835">
        <v>3.5</v>
      </c>
      <c r="I9835" t="s">
        <v>32907</v>
      </c>
      <c r="J9835">
        <v>4</v>
      </c>
      <c r="L9835" t="s">
        <v>32908</v>
      </c>
    </row>
    <row r="9836" spans="1:12" x14ac:dyDescent="0.3">
      <c r="A9836" t="s">
        <v>32902</v>
      </c>
      <c r="B9836" t="s">
        <v>32903</v>
      </c>
      <c r="C9836" t="s">
        <v>14</v>
      </c>
      <c r="D9836">
        <v>40.057742900000001</v>
      </c>
      <c r="E9836">
        <v>-75.044641299999995</v>
      </c>
      <c r="F9836" t="s">
        <v>32904</v>
      </c>
      <c r="G9836">
        <v>178</v>
      </c>
      <c r="H9836">
        <v>3.5</v>
      </c>
      <c r="I9836" t="s">
        <v>32909</v>
      </c>
      <c r="J9836">
        <v>5</v>
      </c>
      <c r="K9836" t="s">
        <v>32910</v>
      </c>
      <c r="L9836" t="s">
        <v>32911</v>
      </c>
    </row>
    <row r="9837" spans="1:12" x14ac:dyDescent="0.3">
      <c r="A9837" t="s">
        <v>32902</v>
      </c>
      <c r="B9837" t="s">
        <v>32903</v>
      </c>
      <c r="C9837" t="s">
        <v>14</v>
      </c>
      <c r="D9837">
        <v>40.057742900000001</v>
      </c>
      <c r="E9837">
        <v>-75.044641299999995</v>
      </c>
      <c r="F9837" t="s">
        <v>32904</v>
      </c>
      <c r="G9837">
        <v>178</v>
      </c>
      <c r="H9837">
        <v>3.5</v>
      </c>
      <c r="I9837" t="s">
        <v>32912</v>
      </c>
      <c r="J9837">
        <v>4</v>
      </c>
      <c r="K9837" t="s">
        <v>32913</v>
      </c>
      <c r="L9837" t="s">
        <v>32914</v>
      </c>
    </row>
    <row r="9838" spans="1:12" x14ac:dyDescent="0.3">
      <c r="A9838" t="s">
        <v>32902</v>
      </c>
      <c r="B9838" t="s">
        <v>32903</v>
      </c>
      <c r="C9838" t="s">
        <v>14</v>
      </c>
      <c r="D9838">
        <v>40.057742900000001</v>
      </c>
      <c r="E9838">
        <v>-75.044641299999995</v>
      </c>
      <c r="F9838" t="s">
        <v>32904</v>
      </c>
      <c r="G9838">
        <v>178</v>
      </c>
      <c r="H9838">
        <v>3.5</v>
      </c>
      <c r="I9838" t="s">
        <v>32915</v>
      </c>
      <c r="J9838">
        <v>4</v>
      </c>
      <c r="L9838" t="e">
        <f>-_JRE3vn-uJI2H-POvJQrw</f>
        <v>#NAME?</v>
      </c>
    </row>
    <row r="9839" spans="1:12" x14ac:dyDescent="0.3">
      <c r="A9839" t="s">
        <v>32902</v>
      </c>
      <c r="B9839" t="s">
        <v>32903</v>
      </c>
      <c r="C9839" t="s">
        <v>14</v>
      </c>
      <c r="D9839">
        <v>40.057742900000001</v>
      </c>
      <c r="E9839">
        <v>-75.044641299999995</v>
      </c>
      <c r="F9839" t="s">
        <v>32904</v>
      </c>
      <c r="G9839">
        <v>178</v>
      </c>
      <c r="H9839">
        <v>3.5</v>
      </c>
      <c r="I9839" t="s">
        <v>32916</v>
      </c>
      <c r="J9839">
        <v>1</v>
      </c>
      <c r="L9839" t="s">
        <v>32917</v>
      </c>
    </row>
    <row r="9840" spans="1:12" x14ac:dyDescent="0.3">
      <c r="A9840" t="s">
        <v>32902</v>
      </c>
      <c r="B9840" t="s">
        <v>32903</v>
      </c>
      <c r="C9840" t="s">
        <v>14</v>
      </c>
      <c r="D9840">
        <v>40.057742900000001</v>
      </c>
      <c r="E9840">
        <v>-75.044641299999995</v>
      </c>
      <c r="F9840" t="s">
        <v>32904</v>
      </c>
      <c r="G9840">
        <v>178</v>
      </c>
      <c r="H9840">
        <v>3.5</v>
      </c>
      <c r="I9840" t="s">
        <v>32918</v>
      </c>
      <c r="J9840">
        <v>4</v>
      </c>
      <c r="K9840" t="s">
        <v>32919</v>
      </c>
      <c r="L9840" t="s">
        <v>16710</v>
      </c>
    </row>
    <row r="9841" spans="1:12" x14ac:dyDescent="0.3">
      <c r="A9841" t="s">
        <v>32902</v>
      </c>
      <c r="B9841" t="s">
        <v>32903</v>
      </c>
      <c r="C9841" t="s">
        <v>14</v>
      </c>
      <c r="D9841">
        <v>40.057742900000001</v>
      </c>
      <c r="E9841">
        <v>-75.044641299999995</v>
      </c>
      <c r="F9841" t="s">
        <v>32904</v>
      </c>
      <c r="G9841">
        <v>178</v>
      </c>
      <c r="H9841">
        <v>3.5</v>
      </c>
      <c r="I9841" t="s">
        <v>32920</v>
      </c>
      <c r="J9841">
        <v>4</v>
      </c>
      <c r="K9841" t="s">
        <v>32921</v>
      </c>
      <c r="L9841" t="s">
        <v>32922</v>
      </c>
    </row>
    <row r="9842" spans="1:12" x14ac:dyDescent="0.3">
      <c r="A9842" t="s">
        <v>32902</v>
      </c>
      <c r="B9842" t="s">
        <v>32903</v>
      </c>
      <c r="C9842" t="s">
        <v>14</v>
      </c>
      <c r="D9842">
        <v>40.057742900000001</v>
      </c>
      <c r="E9842">
        <v>-75.044641299999995</v>
      </c>
      <c r="F9842" t="s">
        <v>32904</v>
      </c>
      <c r="G9842">
        <v>178</v>
      </c>
      <c r="H9842">
        <v>3.5</v>
      </c>
      <c r="I9842" t="s">
        <v>32923</v>
      </c>
      <c r="J9842">
        <v>1</v>
      </c>
      <c r="K9842" t="s">
        <v>32924</v>
      </c>
      <c r="L9842" t="s">
        <v>32925</v>
      </c>
    </row>
    <row r="9843" spans="1:12" x14ac:dyDescent="0.3">
      <c r="A9843" t="s">
        <v>32902</v>
      </c>
      <c r="B9843" t="s">
        <v>32903</v>
      </c>
      <c r="C9843" t="s">
        <v>14</v>
      </c>
      <c r="D9843">
        <v>40.057742900000001</v>
      </c>
      <c r="E9843">
        <v>-75.044641299999995</v>
      </c>
      <c r="F9843" t="s">
        <v>32904</v>
      </c>
      <c r="G9843">
        <v>178</v>
      </c>
      <c r="H9843">
        <v>3.5</v>
      </c>
      <c r="I9843" t="s">
        <v>32926</v>
      </c>
      <c r="J9843">
        <v>2</v>
      </c>
      <c r="K9843" t="s">
        <v>32927</v>
      </c>
      <c r="L9843" t="s">
        <v>32928</v>
      </c>
    </row>
    <row r="9844" spans="1:12" x14ac:dyDescent="0.3">
      <c r="A9844" t="s">
        <v>32929</v>
      </c>
      <c r="B9844" t="s">
        <v>6347</v>
      </c>
      <c r="C9844" t="s">
        <v>14</v>
      </c>
      <c r="D9844">
        <v>39.998122600000002</v>
      </c>
      <c r="E9844">
        <v>-75.167283699999999</v>
      </c>
      <c r="F9844" t="s">
        <v>32930</v>
      </c>
      <c r="G9844">
        <v>178</v>
      </c>
      <c r="H9844">
        <v>3.5</v>
      </c>
      <c r="I9844" t="s">
        <v>32931</v>
      </c>
      <c r="J9844">
        <v>3</v>
      </c>
      <c r="L9844" t="s">
        <v>32932</v>
      </c>
    </row>
    <row r="9845" spans="1:12" x14ac:dyDescent="0.3">
      <c r="A9845" t="s">
        <v>32929</v>
      </c>
      <c r="B9845" t="s">
        <v>6347</v>
      </c>
      <c r="C9845" t="s">
        <v>14</v>
      </c>
      <c r="D9845">
        <v>39.998122600000002</v>
      </c>
      <c r="E9845">
        <v>-75.167283699999999</v>
      </c>
      <c r="F9845" t="s">
        <v>32930</v>
      </c>
      <c r="G9845">
        <v>178</v>
      </c>
      <c r="H9845">
        <v>3.5</v>
      </c>
      <c r="I9845" t="s">
        <v>32933</v>
      </c>
      <c r="J9845">
        <v>5</v>
      </c>
      <c r="L9845" t="s">
        <v>32934</v>
      </c>
    </row>
    <row r="9846" spans="1:12" x14ac:dyDescent="0.3">
      <c r="A9846" t="s">
        <v>32929</v>
      </c>
      <c r="B9846" t="s">
        <v>6347</v>
      </c>
      <c r="C9846" t="s">
        <v>14</v>
      </c>
      <c r="D9846">
        <v>39.998122600000002</v>
      </c>
      <c r="E9846">
        <v>-75.167283699999999</v>
      </c>
      <c r="F9846" t="s">
        <v>32930</v>
      </c>
      <c r="G9846">
        <v>178</v>
      </c>
      <c r="H9846">
        <v>3.5</v>
      </c>
      <c r="I9846" t="s">
        <v>32935</v>
      </c>
      <c r="J9846">
        <v>5</v>
      </c>
      <c r="K9846" t="s">
        <v>32936</v>
      </c>
      <c r="L9846" t="s">
        <v>32937</v>
      </c>
    </row>
    <row r="9847" spans="1:12" x14ac:dyDescent="0.3">
      <c r="A9847" t="s">
        <v>32929</v>
      </c>
      <c r="B9847" t="s">
        <v>6347</v>
      </c>
      <c r="C9847" t="s">
        <v>14</v>
      </c>
      <c r="D9847">
        <v>39.998122600000002</v>
      </c>
      <c r="E9847">
        <v>-75.167283699999999</v>
      </c>
      <c r="F9847" t="s">
        <v>32930</v>
      </c>
      <c r="G9847">
        <v>178</v>
      </c>
      <c r="H9847">
        <v>3.5</v>
      </c>
      <c r="I9847" t="s">
        <v>32938</v>
      </c>
      <c r="J9847">
        <v>5</v>
      </c>
      <c r="K9847" t="s">
        <v>32939</v>
      </c>
      <c r="L9847" t="s">
        <v>32940</v>
      </c>
    </row>
    <row r="9848" spans="1:12" x14ac:dyDescent="0.3">
      <c r="A9848" t="s">
        <v>32929</v>
      </c>
      <c r="B9848" t="s">
        <v>6347</v>
      </c>
      <c r="C9848" t="s">
        <v>14</v>
      </c>
      <c r="D9848">
        <v>39.998122600000002</v>
      </c>
      <c r="E9848">
        <v>-75.167283699999999</v>
      </c>
      <c r="F9848" t="s">
        <v>32930</v>
      </c>
      <c r="G9848">
        <v>178</v>
      </c>
      <c r="H9848">
        <v>3.5</v>
      </c>
      <c r="I9848" t="s">
        <v>32941</v>
      </c>
      <c r="J9848">
        <v>5</v>
      </c>
      <c r="K9848" t="s">
        <v>32942</v>
      </c>
      <c r="L9848" t="s">
        <v>32943</v>
      </c>
    </row>
    <row r="9849" spans="1:12" x14ac:dyDescent="0.3">
      <c r="A9849" t="s">
        <v>32929</v>
      </c>
      <c r="B9849" t="s">
        <v>6347</v>
      </c>
      <c r="C9849" t="s">
        <v>14</v>
      </c>
      <c r="D9849">
        <v>39.998122600000002</v>
      </c>
      <c r="E9849">
        <v>-75.167283699999999</v>
      </c>
      <c r="F9849" t="s">
        <v>32930</v>
      </c>
      <c r="G9849">
        <v>178</v>
      </c>
      <c r="H9849">
        <v>3.5</v>
      </c>
      <c r="I9849" t="s">
        <v>32944</v>
      </c>
      <c r="J9849">
        <v>5</v>
      </c>
      <c r="L9849" t="s">
        <v>32945</v>
      </c>
    </row>
    <row r="9850" spans="1:12" x14ac:dyDescent="0.3">
      <c r="A9850" t="s">
        <v>32929</v>
      </c>
      <c r="B9850" t="s">
        <v>6347</v>
      </c>
      <c r="C9850" t="s">
        <v>14</v>
      </c>
      <c r="D9850">
        <v>39.998122600000002</v>
      </c>
      <c r="E9850">
        <v>-75.167283699999999</v>
      </c>
      <c r="F9850" t="s">
        <v>32930</v>
      </c>
      <c r="G9850">
        <v>178</v>
      </c>
      <c r="H9850">
        <v>3.5</v>
      </c>
      <c r="I9850" t="s">
        <v>32946</v>
      </c>
      <c r="J9850">
        <v>5</v>
      </c>
      <c r="K9850" t="s">
        <v>32947</v>
      </c>
      <c r="L9850" t="s">
        <v>32948</v>
      </c>
    </row>
    <row r="9851" spans="1:12" x14ac:dyDescent="0.3">
      <c r="A9851" t="s">
        <v>32929</v>
      </c>
      <c r="B9851" t="s">
        <v>6347</v>
      </c>
      <c r="C9851" t="s">
        <v>14</v>
      </c>
      <c r="D9851">
        <v>39.998122600000002</v>
      </c>
      <c r="E9851">
        <v>-75.167283699999999</v>
      </c>
      <c r="F9851" t="s">
        <v>32930</v>
      </c>
      <c r="G9851">
        <v>178</v>
      </c>
      <c r="H9851">
        <v>3.5</v>
      </c>
      <c r="I9851" t="s">
        <v>32949</v>
      </c>
      <c r="J9851">
        <v>3</v>
      </c>
      <c r="K9851" t="s">
        <v>32950</v>
      </c>
      <c r="L9851" t="s">
        <v>32951</v>
      </c>
    </row>
    <row r="9852" spans="1:12" x14ac:dyDescent="0.3">
      <c r="A9852" t="s">
        <v>32929</v>
      </c>
      <c r="B9852" t="s">
        <v>6347</v>
      </c>
      <c r="C9852" t="s">
        <v>14</v>
      </c>
      <c r="D9852">
        <v>39.998122600000002</v>
      </c>
      <c r="E9852">
        <v>-75.167283699999999</v>
      </c>
      <c r="F9852" t="s">
        <v>32930</v>
      </c>
      <c r="G9852">
        <v>178</v>
      </c>
      <c r="H9852">
        <v>3.5</v>
      </c>
      <c r="I9852" t="s">
        <v>32952</v>
      </c>
      <c r="J9852">
        <v>5</v>
      </c>
      <c r="K9852" t="s">
        <v>32953</v>
      </c>
      <c r="L9852" t="s">
        <v>32954</v>
      </c>
    </row>
    <row r="9853" spans="1:12" x14ac:dyDescent="0.3">
      <c r="A9853" t="s">
        <v>32929</v>
      </c>
      <c r="B9853" t="s">
        <v>6347</v>
      </c>
      <c r="C9853" t="s">
        <v>14</v>
      </c>
      <c r="D9853">
        <v>39.998122600000002</v>
      </c>
      <c r="E9853">
        <v>-75.167283699999999</v>
      </c>
      <c r="F9853" t="s">
        <v>32930</v>
      </c>
      <c r="G9853">
        <v>178</v>
      </c>
      <c r="H9853">
        <v>3.5</v>
      </c>
      <c r="I9853" t="s">
        <v>32955</v>
      </c>
      <c r="J9853">
        <v>5</v>
      </c>
      <c r="K9853" t="s">
        <v>32956</v>
      </c>
      <c r="L9853" t="s">
        <v>32957</v>
      </c>
    </row>
    <row r="9854" spans="1:12" x14ac:dyDescent="0.3">
      <c r="A9854" t="s">
        <v>32958</v>
      </c>
      <c r="B9854" t="s">
        <v>7416</v>
      </c>
      <c r="C9854" t="s">
        <v>14</v>
      </c>
      <c r="D9854">
        <v>40.076863400000001</v>
      </c>
      <c r="E9854">
        <v>-75.207406300000002</v>
      </c>
      <c r="F9854" t="s">
        <v>32959</v>
      </c>
      <c r="G9854">
        <v>178</v>
      </c>
      <c r="H9854">
        <v>4</v>
      </c>
      <c r="I9854" t="s">
        <v>32960</v>
      </c>
      <c r="J9854">
        <v>5</v>
      </c>
      <c r="K9854" t="s">
        <v>32961</v>
      </c>
      <c r="L9854" t="s">
        <v>2939</v>
      </c>
    </row>
    <row r="9855" spans="1:12" x14ac:dyDescent="0.3">
      <c r="A9855" t="s">
        <v>32958</v>
      </c>
      <c r="B9855" t="s">
        <v>7416</v>
      </c>
      <c r="C9855" t="s">
        <v>14</v>
      </c>
      <c r="D9855">
        <v>40.076863400000001</v>
      </c>
      <c r="E9855">
        <v>-75.207406300000002</v>
      </c>
      <c r="F9855" t="s">
        <v>32959</v>
      </c>
      <c r="G9855">
        <v>178</v>
      </c>
      <c r="H9855">
        <v>4</v>
      </c>
      <c r="I9855" t="s">
        <v>32962</v>
      </c>
      <c r="J9855">
        <v>5</v>
      </c>
      <c r="L9855" t="s">
        <v>32963</v>
      </c>
    </row>
    <row r="9856" spans="1:12" x14ac:dyDescent="0.3">
      <c r="A9856" t="s">
        <v>32958</v>
      </c>
      <c r="B9856" t="s">
        <v>7416</v>
      </c>
      <c r="C9856" t="s">
        <v>14</v>
      </c>
      <c r="D9856">
        <v>40.076863400000001</v>
      </c>
      <c r="E9856">
        <v>-75.207406300000002</v>
      </c>
      <c r="F9856" t="s">
        <v>32959</v>
      </c>
      <c r="G9856">
        <v>178</v>
      </c>
      <c r="H9856">
        <v>4</v>
      </c>
      <c r="I9856" t="s">
        <v>32964</v>
      </c>
      <c r="J9856">
        <v>3</v>
      </c>
      <c r="K9856" t="s">
        <v>32965</v>
      </c>
      <c r="L9856" t="s">
        <v>6906</v>
      </c>
    </row>
    <row r="9857" spans="1:12" x14ac:dyDescent="0.3">
      <c r="A9857" t="s">
        <v>32958</v>
      </c>
      <c r="B9857" t="s">
        <v>7416</v>
      </c>
      <c r="C9857" t="s">
        <v>14</v>
      </c>
      <c r="D9857">
        <v>40.076863400000001</v>
      </c>
      <c r="E9857">
        <v>-75.207406300000002</v>
      </c>
      <c r="F9857" t="s">
        <v>32959</v>
      </c>
      <c r="G9857">
        <v>178</v>
      </c>
      <c r="H9857">
        <v>4</v>
      </c>
      <c r="I9857" t="s">
        <v>32966</v>
      </c>
      <c r="J9857">
        <v>3</v>
      </c>
      <c r="L9857" t="s">
        <v>22227</v>
      </c>
    </row>
    <row r="9858" spans="1:12" x14ac:dyDescent="0.3">
      <c r="A9858" t="s">
        <v>32958</v>
      </c>
      <c r="B9858" t="s">
        <v>7416</v>
      </c>
      <c r="C9858" t="s">
        <v>14</v>
      </c>
      <c r="D9858">
        <v>40.076863400000001</v>
      </c>
      <c r="E9858">
        <v>-75.207406300000002</v>
      </c>
      <c r="F9858" t="s">
        <v>32959</v>
      </c>
      <c r="G9858">
        <v>178</v>
      </c>
      <c r="H9858">
        <v>4</v>
      </c>
      <c r="I9858" t="s">
        <v>32967</v>
      </c>
      <c r="J9858">
        <v>5</v>
      </c>
      <c r="K9858" t="s">
        <v>32968</v>
      </c>
      <c r="L9858" t="s">
        <v>32969</v>
      </c>
    </row>
    <row r="9859" spans="1:12" x14ac:dyDescent="0.3">
      <c r="A9859" t="s">
        <v>32958</v>
      </c>
      <c r="B9859" t="s">
        <v>7416</v>
      </c>
      <c r="C9859" t="s">
        <v>14</v>
      </c>
      <c r="D9859">
        <v>40.076863400000001</v>
      </c>
      <c r="E9859">
        <v>-75.207406300000002</v>
      </c>
      <c r="F9859" t="s">
        <v>32959</v>
      </c>
      <c r="G9859">
        <v>178</v>
      </c>
      <c r="H9859">
        <v>4</v>
      </c>
      <c r="I9859" t="s">
        <v>32970</v>
      </c>
      <c r="J9859">
        <v>4</v>
      </c>
      <c r="L9859" t="s">
        <v>32971</v>
      </c>
    </row>
    <row r="9860" spans="1:12" x14ac:dyDescent="0.3">
      <c r="A9860" t="s">
        <v>32958</v>
      </c>
      <c r="B9860" t="s">
        <v>7416</v>
      </c>
      <c r="C9860" t="s">
        <v>14</v>
      </c>
      <c r="D9860">
        <v>40.076863400000001</v>
      </c>
      <c r="E9860">
        <v>-75.207406300000002</v>
      </c>
      <c r="F9860" t="s">
        <v>32959</v>
      </c>
      <c r="G9860">
        <v>178</v>
      </c>
      <c r="H9860">
        <v>4</v>
      </c>
      <c r="I9860" t="s">
        <v>32972</v>
      </c>
      <c r="J9860">
        <v>5</v>
      </c>
      <c r="K9860" t="s">
        <v>32973</v>
      </c>
      <c r="L9860" t="s">
        <v>27146</v>
      </c>
    </row>
    <row r="9861" spans="1:12" x14ac:dyDescent="0.3">
      <c r="A9861" t="s">
        <v>32958</v>
      </c>
      <c r="B9861" t="s">
        <v>7416</v>
      </c>
      <c r="C9861" t="s">
        <v>14</v>
      </c>
      <c r="D9861">
        <v>40.076863400000001</v>
      </c>
      <c r="E9861">
        <v>-75.207406300000002</v>
      </c>
      <c r="F9861" t="s">
        <v>32959</v>
      </c>
      <c r="G9861">
        <v>178</v>
      </c>
      <c r="H9861">
        <v>4</v>
      </c>
      <c r="I9861" t="s">
        <v>32974</v>
      </c>
      <c r="J9861">
        <v>5</v>
      </c>
      <c r="K9861" t="s">
        <v>32975</v>
      </c>
      <c r="L9861" t="s">
        <v>10658</v>
      </c>
    </row>
    <row r="9862" spans="1:12" x14ac:dyDescent="0.3">
      <c r="A9862" t="s">
        <v>32958</v>
      </c>
      <c r="B9862" t="s">
        <v>7416</v>
      </c>
      <c r="C9862" t="s">
        <v>14</v>
      </c>
      <c r="D9862">
        <v>40.076863400000001</v>
      </c>
      <c r="E9862">
        <v>-75.207406300000002</v>
      </c>
      <c r="F9862" t="s">
        <v>32959</v>
      </c>
      <c r="G9862">
        <v>178</v>
      </c>
      <c r="H9862">
        <v>4</v>
      </c>
      <c r="I9862" t="s">
        <v>32976</v>
      </c>
      <c r="J9862">
        <v>3</v>
      </c>
      <c r="K9862" t="s">
        <v>32977</v>
      </c>
      <c r="L9862" t="s">
        <v>32978</v>
      </c>
    </row>
    <row r="9863" spans="1:12" x14ac:dyDescent="0.3">
      <c r="A9863" t="s">
        <v>32958</v>
      </c>
      <c r="B9863" t="s">
        <v>7416</v>
      </c>
      <c r="C9863" t="s">
        <v>14</v>
      </c>
      <c r="D9863">
        <v>40.076863400000001</v>
      </c>
      <c r="E9863">
        <v>-75.207406300000002</v>
      </c>
      <c r="F9863" t="s">
        <v>32959</v>
      </c>
      <c r="G9863">
        <v>178</v>
      </c>
      <c r="H9863">
        <v>4</v>
      </c>
      <c r="I9863" t="s">
        <v>32979</v>
      </c>
      <c r="J9863">
        <v>4</v>
      </c>
      <c r="K9863" t="s">
        <v>32980</v>
      </c>
      <c r="L9863" t="s">
        <v>32981</v>
      </c>
    </row>
    <row r="9864" spans="1:12" x14ac:dyDescent="0.3">
      <c r="A9864" t="s">
        <v>32982</v>
      </c>
      <c r="B9864" t="s">
        <v>32983</v>
      </c>
      <c r="C9864" t="s">
        <v>14</v>
      </c>
      <c r="D9864">
        <v>39.941042000000003</v>
      </c>
      <c r="E9864">
        <v>-75.151122999999998</v>
      </c>
      <c r="F9864" t="s">
        <v>32984</v>
      </c>
      <c r="G9864">
        <v>177</v>
      </c>
      <c r="H9864">
        <v>4</v>
      </c>
      <c r="I9864" t="s">
        <v>32985</v>
      </c>
      <c r="J9864">
        <v>3</v>
      </c>
      <c r="K9864" t="s">
        <v>32986</v>
      </c>
      <c r="L9864" t="s">
        <v>15421</v>
      </c>
    </row>
    <row r="9865" spans="1:12" x14ac:dyDescent="0.3">
      <c r="A9865" t="s">
        <v>32982</v>
      </c>
      <c r="B9865" t="s">
        <v>32983</v>
      </c>
      <c r="C9865" t="s">
        <v>14</v>
      </c>
      <c r="D9865">
        <v>39.941042000000003</v>
      </c>
      <c r="E9865">
        <v>-75.151122999999998</v>
      </c>
      <c r="F9865" t="s">
        <v>32984</v>
      </c>
      <c r="G9865">
        <v>177</v>
      </c>
      <c r="H9865">
        <v>4</v>
      </c>
      <c r="I9865" t="s">
        <v>32987</v>
      </c>
      <c r="J9865">
        <v>5</v>
      </c>
      <c r="K9865" t="s">
        <v>32988</v>
      </c>
      <c r="L9865" t="s">
        <v>32989</v>
      </c>
    </row>
    <row r="9866" spans="1:12" x14ac:dyDescent="0.3">
      <c r="A9866" t="s">
        <v>32982</v>
      </c>
      <c r="B9866" t="s">
        <v>32983</v>
      </c>
      <c r="C9866" t="s">
        <v>14</v>
      </c>
      <c r="D9866">
        <v>39.941042000000003</v>
      </c>
      <c r="E9866">
        <v>-75.151122999999998</v>
      </c>
      <c r="F9866" t="s">
        <v>32984</v>
      </c>
      <c r="G9866">
        <v>177</v>
      </c>
      <c r="H9866">
        <v>4</v>
      </c>
      <c r="I9866" t="s">
        <v>32990</v>
      </c>
      <c r="J9866">
        <v>2</v>
      </c>
      <c r="K9866" t="s">
        <v>32991</v>
      </c>
      <c r="L9866" t="s">
        <v>32992</v>
      </c>
    </row>
    <row r="9867" spans="1:12" x14ac:dyDescent="0.3">
      <c r="A9867" t="s">
        <v>32982</v>
      </c>
      <c r="B9867" t="s">
        <v>32983</v>
      </c>
      <c r="C9867" t="s">
        <v>14</v>
      </c>
      <c r="D9867">
        <v>39.941042000000003</v>
      </c>
      <c r="E9867">
        <v>-75.151122999999998</v>
      </c>
      <c r="F9867" t="s">
        <v>32984</v>
      </c>
      <c r="G9867">
        <v>177</v>
      </c>
      <c r="H9867">
        <v>4</v>
      </c>
      <c r="I9867" t="s">
        <v>32993</v>
      </c>
      <c r="J9867">
        <v>3</v>
      </c>
      <c r="L9867" t="s">
        <v>32994</v>
      </c>
    </row>
    <row r="9868" spans="1:12" x14ac:dyDescent="0.3">
      <c r="A9868" t="s">
        <v>32982</v>
      </c>
      <c r="B9868" t="s">
        <v>32983</v>
      </c>
      <c r="C9868" t="s">
        <v>14</v>
      </c>
      <c r="D9868">
        <v>39.941042000000003</v>
      </c>
      <c r="E9868">
        <v>-75.151122999999998</v>
      </c>
      <c r="F9868" t="s">
        <v>32984</v>
      </c>
      <c r="G9868">
        <v>177</v>
      </c>
      <c r="H9868">
        <v>4</v>
      </c>
      <c r="I9868" t="s">
        <v>32995</v>
      </c>
      <c r="J9868">
        <v>5</v>
      </c>
      <c r="K9868" t="s">
        <v>32996</v>
      </c>
      <c r="L9868" t="s">
        <v>32997</v>
      </c>
    </row>
    <row r="9869" spans="1:12" x14ac:dyDescent="0.3">
      <c r="A9869" t="s">
        <v>32982</v>
      </c>
      <c r="B9869" t="s">
        <v>32983</v>
      </c>
      <c r="C9869" t="s">
        <v>14</v>
      </c>
      <c r="D9869">
        <v>39.941042000000003</v>
      </c>
      <c r="E9869">
        <v>-75.151122999999998</v>
      </c>
      <c r="F9869" t="s">
        <v>32984</v>
      </c>
      <c r="G9869">
        <v>177</v>
      </c>
      <c r="H9869">
        <v>4</v>
      </c>
      <c r="I9869" t="s">
        <v>32998</v>
      </c>
      <c r="J9869">
        <v>2</v>
      </c>
      <c r="L9869" t="s">
        <v>6040</v>
      </c>
    </row>
    <row r="9870" spans="1:12" x14ac:dyDescent="0.3">
      <c r="A9870" t="s">
        <v>32982</v>
      </c>
      <c r="B9870" t="s">
        <v>32983</v>
      </c>
      <c r="C9870" t="s">
        <v>14</v>
      </c>
      <c r="D9870">
        <v>39.941042000000003</v>
      </c>
      <c r="E9870">
        <v>-75.151122999999998</v>
      </c>
      <c r="F9870" t="s">
        <v>32984</v>
      </c>
      <c r="G9870">
        <v>177</v>
      </c>
      <c r="H9870">
        <v>4</v>
      </c>
      <c r="I9870" t="s">
        <v>32999</v>
      </c>
      <c r="J9870">
        <v>5</v>
      </c>
      <c r="K9870" t="s">
        <v>33000</v>
      </c>
      <c r="L9870" t="s">
        <v>33001</v>
      </c>
    </row>
    <row r="9871" spans="1:12" x14ac:dyDescent="0.3">
      <c r="A9871" t="s">
        <v>32982</v>
      </c>
      <c r="B9871" t="s">
        <v>32983</v>
      </c>
      <c r="C9871" t="s">
        <v>14</v>
      </c>
      <c r="D9871">
        <v>39.941042000000003</v>
      </c>
      <c r="E9871">
        <v>-75.151122999999998</v>
      </c>
      <c r="F9871" t="s">
        <v>32984</v>
      </c>
      <c r="G9871">
        <v>177</v>
      </c>
      <c r="H9871">
        <v>4</v>
      </c>
      <c r="I9871" t="s">
        <v>33002</v>
      </c>
      <c r="J9871">
        <v>5</v>
      </c>
      <c r="K9871" t="s">
        <v>33003</v>
      </c>
      <c r="L9871" t="s">
        <v>33004</v>
      </c>
    </row>
    <row r="9872" spans="1:12" x14ac:dyDescent="0.3">
      <c r="A9872" t="s">
        <v>32982</v>
      </c>
      <c r="B9872" t="s">
        <v>32983</v>
      </c>
      <c r="C9872" t="s">
        <v>14</v>
      </c>
      <c r="D9872">
        <v>39.941042000000003</v>
      </c>
      <c r="E9872">
        <v>-75.151122999999998</v>
      </c>
      <c r="F9872" t="s">
        <v>32984</v>
      </c>
      <c r="G9872">
        <v>177</v>
      </c>
      <c r="H9872">
        <v>4</v>
      </c>
      <c r="I9872" t="s">
        <v>33005</v>
      </c>
      <c r="J9872">
        <v>5</v>
      </c>
      <c r="K9872" t="s">
        <v>33006</v>
      </c>
      <c r="L9872" t="s">
        <v>33007</v>
      </c>
    </row>
    <row r="9873" spans="1:12" x14ac:dyDescent="0.3">
      <c r="A9873" t="s">
        <v>32982</v>
      </c>
      <c r="B9873" t="s">
        <v>32983</v>
      </c>
      <c r="C9873" t="s">
        <v>14</v>
      </c>
      <c r="D9873">
        <v>39.941042000000003</v>
      </c>
      <c r="E9873">
        <v>-75.151122999999998</v>
      </c>
      <c r="F9873" t="s">
        <v>32984</v>
      </c>
      <c r="G9873">
        <v>177</v>
      </c>
      <c r="H9873">
        <v>4</v>
      </c>
      <c r="I9873" t="s">
        <v>33008</v>
      </c>
      <c r="J9873">
        <v>4</v>
      </c>
      <c r="K9873" t="s">
        <v>33009</v>
      </c>
      <c r="L9873" t="s">
        <v>33010</v>
      </c>
    </row>
    <row r="9874" spans="1:12" x14ac:dyDescent="0.3">
      <c r="A9874" t="e">
        <f t="shared" ref="A9874:A9883" si="14">-nIXhxPvxST6bTuj9jo1UQ</f>
        <v>#NAME?</v>
      </c>
      <c r="B9874" t="s">
        <v>33011</v>
      </c>
      <c r="C9874" t="s">
        <v>14</v>
      </c>
      <c r="D9874">
        <v>39.950297300000003</v>
      </c>
      <c r="E9874">
        <v>-75.160104799999999</v>
      </c>
      <c r="F9874" t="s">
        <v>33012</v>
      </c>
      <c r="G9874">
        <v>177</v>
      </c>
      <c r="H9874">
        <v>4.5</v>
      </c>
      <c r="I9874" t="s">
        <v>33013</v>
      </c>
      <c r="J9874">
        <v>2</v>
      </c>
      <c r="L9874" t="s">
        <v>33014</v>
      </c>
    </row>
    <row r="9875" spans="1:12" x14ac:dyDescent="0.3">
      <c r="A9875" t="e">
        <f t="shared" si="14"/>
        <v>#NAME?</v>
      </c>
      <c r="B9875" t="s">
        <v>33011</v>
      </c>
      <c r="C9875" t="s">
        <v>14</v>
      </c>
      <c r="D9875">
        <v>39.950297300000003</v>
      </c>
      <c r="E9875">
        <v>-75.160104799999999</v>
      </c>
      <c r="F9875" t="s">
        <v>33012</v>
      </c>
      <c r="G9875">
        <v>177</v>
      </c>
      <c r="H9875">
        <v>4.5</v>
      </c>
      <c r="I9875" t="s">
        <v>33015</v>
      </c>
      <c r="J9875">
        <v>3</v>
      </c>
      <c r="K9875" t="s">
        <v>33016</v>
      </c>
      <c r="L9875" t="s">
        <v>33017</v>
      </c>
    </row>
    <row r="9876" spans="1:12" x14ac:dyDescent="0.3">
      <c r="A9876" t="e">
        <f t="shared" si="14"/>
        <v>#NAME?</v>
      </c>
      <c r="B9876" t="s">
        <v>33011</v>
      </c>
      <c r="C9876" t="s">
        <v>14</v>
      </c>
      <c r="D9876">
        <v>39.950297300000003</v>
      </c>
      <c r="E9876">
        <v>-75.160104799999999</v>
      </c>
      <c r="F9876" t="s">
        <v>33012</v>
      </c>
      <c r="G9876">
        <v>177</v>
      </c>
      <c r="H9876">
        <v>4.5</v>
      </c>
      <c r="I9876" t="s">
        <v>33018</v>
      </c>
      <c r="J9876">
        <v>4</v>
      </c>
      <c r="K9876" t="s">
        <v>33019</v>
      </c>
      <c r="L9876" t="s">
        <v>33020</v>
      </c>
    </row>
    <row r="9877" spans="1:12" x14ac:dyDescent="0.3">
      <c r="A9877" t="e">
        <f t="shared" si="14"/>
        <v>#NAME?</v>
      </c>
      <c r="B9877" t="s">
        <v>33011</v>
      </c>
      <c r="C9877" t="s">
        <v>14</v>
      </c>
      <c r="D9877">
        <v>39.950297300000003</v>
      </c>
      <c r="E9877">
        <v>-75.160104799999999</v>
      </c>
      <c r="F9877" t="s">
        <v>33012</v>
      </c>
      <c r="G9877">
        <v>177</v>
      </c>
      <c r="H9877">
        <v>4.5</v>
      </c>
      <c r="I9877" t="s">
        <v>33021</v>
      </c>
      <c r="J9877">
        <v>4</v>
      </c>
      <c r="K9877" t="s">
        <v>33022</v>
      </c>
      <c r="L9877" t="s">
        <v>33023</v>
      </c>
    </row>
    <row r="9878" spans="1:12" x14ac:dyDescent="0.3">
      <c r="A9878" t="e">
        <f t="shared" si="14"/>
        <v>#NAME?</v>
      </c>
      <c r="B9878" t="s">
        <v>33011</v>
      </c>
      <c r="C9878" t="s">
        <v>14</v>
      </c>
      <c r="D9878">
        <v>39.950297300000003</v>
      </c>
      <c r="E9878">
        <v>-75.160104799999999</v>
      </c>
      <c r="F9878" t="s">
        <v>33012</v>
      </c>
      <c r="G9878">
        <v>177</v>
      </c>
      <c r="H9878">
        <v>4.5</v>
      </c>
      <c r="I9878" t="s">
        <v>33024</v>
      </c>
      <c r="J9878">
        <v>5</v>
      </c>
      <c r="L9878" t="s">
        <v>33025</v>
      </c>
    </row>
    <row r="9879" spans="1:12" x14ac:dyDescent="0.3">
      <c r="A9879" t="e">
        <f t="shared" si="14"/>
        <v>#NAME?</v>
      </c>
      <c r="B9879" t="s">
        <v>33011</v>
      </c>
      <c r="C9879" t="s">
        <v>14</v>
      </c>
      <c r="D9879">
        <v>39.950297300000003</v>
      </c>
      <c r="E9879">
        <v>-75.160104799999999</v>
      </c>
      <c r="F9879" t="s">
        <v>33012</v>
      </c>
      <c r="G9879">
        <v>177</v>
      </c>
      <c r="H9879">
        <v>4.5</v>
      </c>
      <c r="I9879" t="s">
        <v>33026</v>
      </c>
      <c r="J9879">
        <v>5</v>
      </c>
      <c r="K9879" t="s">
        <v>33027</v>
      </c>
      <c r="L9879" t="s">
        <v>33028</v>
      </c>
    </row>
    <row r="9880" spans="1:12" x14ac:dyDescent="0.3">
      <c r="A9880" t="e">
        <f t="shared" si="14"/>
        <v>#NAME?</v>
      </c>
      <c r="B9880" t="s">
        <v>33011</v>
      </c>
      <c r="C9880" t="s">
        <v>14</v>
      </c>
      <c r="D9880">
        <v>39.950297300000003</v>
      </c>
      <c r="E9880">
        <v>-75.160104799999999</v>
      </c>
      <c r="F9880" t="s">
        <v>33012</v>
      </c>
      <c r="G9880">
        <v>177</v>
      </c>
      <c r="H9880">
        <v>4.5</v>
      </c>
      <c r="I9880" t="s">
        <v>33029</v>
      </c>
      <c r="J9880">
        <v>5</v>
      </c>
      <c r="K9880" t="s">
        <v>33030</v>
      </c>
      <c r="L9880" t="s">
        <v>33031</v>
      </c>
    </row>
    <row r="9881" spans="1:12" x14ac:dyDescent="0.3">
      <c r="A9881" t="e">
        <f t="shared" si="14"/>
        <v>#NAME?</v>
      </c>
      <c r="B9881" t="s">
        <v>33011</v>
      </c>
      <c r="C9881" t="s">
        <v>14</v>
      </c>
      <c r="D9881">
        <v>39.950297300000003</v>
      </c>
      <c r="E9881">
        <v>-75.160104799999999</v>
      </c>
      <c r="F9881" t="s">
        <v>33012</v>
      </c>
      <c r="G9881">
        <v>177</v>
      </c>
      <c r="H9881">
        <v>4.5</v>
      </c>
      <c r="I9881" t="s">
        <v>33032</v>
      </c>
      <c r="J9881">
        <v>5</v>
      </c>
      <c r="K9881" t="s">
        <v>33033</v>
      </c>
      <c r="L9881" t="s">
        <v>33034</v>
      </c>
    </row>
    <row r="9882" spans="1:12" x14ac:dyDescent="0.3">
      <c r="A9882" t="e">
        <f t="shared" si="14"/>
        <v>#NAME?</v>
      </c>
      <c r="B9882" t="s">
        <v>33011</v>
      </c>
      <c r="C9882" t="s">
        <v>14</v>
      </c>
      <c r="D9882">
        <v>39.950297300000003</v>
      </c>
      <c r="E9882">
        <v>-75.160104799999999</v>
      </c>
      <c r="F9882" t="s">
        <v>33012</v>
      </c>
      <c r="G9882">
        <v>177</v>
      </c>
      <c r="H9882">
        <v>4.5</v>
      </c>
      <c r="I9882" t="s">
        <v>33035</v>
      </c>
      <c r="J9882">
        <v>5</v>
      </c>
      <c r="L9882" t="s">
        <v>33036</v>
      </c>
    </row>
    <row r="9883" spans="1:12" x14ac:dyDescent="0.3">
      <c r="A9883" t="e">
        <f t="shared" si="14"/>
        <v>#NAME?</v>
      </c>
      <c r="B9883" t="s">
        <v>33011</v>
      </c>
      <c r="C9883" t="s">
        <v>14</v>
      </c>
      <c r="D9883">
        <v>39.950297300000003</v>
      </c>
      <c r="E9883">
        <v>-75.160104799999999</v>
      </c>
      <c r="F9883" t="s">
        <v>33012</v>
      </c>
      <c r="G9883">
        <v>177</v>
      </c>
      <c r="H9883">
        <v>4.5</v>
      </c>
      <c r="I9883" t="s">
        <v>33037</v>
      </c>
      <c r="J9883">
        <v>4</v>
      </c>
      <c r="L9883" t="s">
        <v>33038</v>
      </c>
    </row>
    <row r="9884" spans="1:12" x14ac:dyDescent="0.3">
      <c r="A9884" t="s">
        <v>33039</v>
      </c>
      <c r="B9884" t="s">
        <v>33040</v>
      </c>
      <c r="C9884" t="s">
        <v>14</v>
      </c>
      <c r="D9884">
        <v>39.950758299999997</v>
      </c>
      <c r="E9884">
        <v>-75.174268999999995</v>
      </c>
      <c r="F9884" t="s">
        <v>33041</v>
      </c>
      <c r="G9884">
        <v>177</v>
      </c>
      <c r="H9884">
        <v>3.5</v>
      </c>
      <c r="I9884" t="s">
        <v>33042</v>
      </c>
      <c r="J9884">
        <v>4</v>
      </c>
      <c r="L9884" t="s">
        <v>2470</v>
      </c>
    </row>
    <row r="9885" spans="1:12" x14ac:dyDescent="0.3">
      <c r="A9885" t="s">
        <v>33039</v>
      </c>
      <c r="B9885" t="s">
        <v>33040</v>
      </c>
      <c r="C9885" t="s">
        <v>14</v>
      </c>
      <c r="D9885">
        <v>39.950758299999997</v>
      </c>
      <c r="E9885">
        <v>-75.174268999999995</v>
      </c>
      <c r="F9885" t="s">
        <v>33041</v>
      </c>
      <c r="G9885">
        <v>177</v>
      </c>
      <c r="H9885">
        <v>3.5</v>
      </c>
      <c r="I9885" t="s">
        <v>33043</v>
      </c>
      <c r="J9885">
        <v>4</v>
      </c>
      <c r="K9885" t="s">
        <v>33044</v>
      </c>
      <c r="L9885" t="s">
        <v>5126</v>
      </c>
    </row>
    <row r="9886" spans="1:12" x14ac:dyDescent="0.3">
      <c r="A9886" t="s">
        <v>33039</v>
      </c>
      <c r="B9886" t="s">
        <v>33040</v>
      </c>
      <c r="C9886" t="s">
        <v>14</v>
      </c>
      <c r="D9886">
        <v>39.950758299999997</v>
      </c>
      <c r="E9886">
        <v>-75.174268999999995</v>
      </c>
      <c r="F9886" t="s">
        <v>33041</v>
      </c>
      <c r="G9886">
        <v>177</v>
      </c>
      <c r="H9886">
        <v>3.5</v>
      </c>
      <c r="I9886" t="s">
        <v>33045</v>
      </c>
      <c r="J9886">
        <v>4</v>
      </c>
      <c r="K9886" t="s">
        <v>33046</v>
      </c>
      <c r="L9886" t="s">
        <v>33047</v>
      </c>
    </row>
    <row r="9887" spans="1:12" x14ac:dyDescent="0.3">
      <c r="A9887" t="s">
        <v>33039</v>
      </c>
      <c r="B9887" t="s">
        <v>33040</v>
      </c>
      <c r="C9887" t="s">
        <v>14</v>
      </c>
      <c r="D9887">
        <v>39.950758299999997</v>
      </c>
      <c r="E9887">
        <v>-75.174268999999995</v>
      </c>
      <c r="F9887" t="s">
        <v>33041</v>
      </c>
      <c r="G9887">
        <v>177</v>
      </c>
      <c r="H9887">
        <v>3.5</v>
      </c>
      <c r="I9887" t="s">
        <v>33048</v>
      </c>
      <c r="J9887">
        <v>4</v>
      </c>
      <c r="K9887" t="s">
        <v>33049</v>
      </c>
      <c r="L9887" t="s">
        <v>16562</v>
      </c>
    </row>
    <row r="9888" spans="1:12" x14ac:dyDescent="0.3">
      <c r="A9888" t="s">
        <v>33039</v>
      </c>
      <c r="B9888" t="s">
        <v>33040</v>
      </c>
      <c r="C9888" t="s">
        <v>14</v>
      </c>
      <c r="D9888">
        <v>39.950758299999997</v>
      </c>
      <c r="E9888">
        <v>-75.174268999999995</v>
      </c>
      <c r="F9888" t="s">
        <v>33041</v>
      </c>
      <c r="G9888">
        <v>177</v>
      </c>
      <c r="H9888">
        <v>3.5</v>
      </c>
      <c r="I9888" t="s">
        <v>33050</v>
      </c>
      <c r="J9888">
        <v>3</v>
      </c>
      <c r="K9888" t="s">
        <v>33051</v>
      </c>
      <c r="L9888" t="s">
        <v>33052</v>
      </c>
    </row>
    <row r="9889" spans="1:12" x14ac:dyDescent="0.3">
      <c r="A9889" t="s">
        <v>33039</v>
      </c>
      <c r="B9889" t="s">
        <v>33040</v>
      </c>
      <c r="C9889" t="s">
        <v>14</v>
      </c>
      <c r="D9889">
        <v>39.950758299999997</v>
      </c>
      <c r="E9889">
        <v>-75.174268999999995</v>
      </c>
      <c r="F9889" t="s">
        <v>33041</v>
      </c>
      <c r="G9889">
        <v>177</v>
      </c>
      <c r="H9889">
        <v>3.5</v>
      </c>
      <c r="I9889" t="s">
        <v>33053</v>
      </c>
      <c r="J9889">
        <v>4</v>
      </c>
      <c r="K9889" t="s">
        <v>33054</v>
      </c>
      <c r="L9889" t="s">
        <v>33055</v>
      </c>
    </row>
    <row r="9890" spans="1:12" x14ac:dyDescent="0.3">
      <c r="A9890" t="s">
        <v>33039</v>
      </c>
      <c r="B9890" t="s">
        <v>33040</v>
      </c>
      <c r="C9890" t="s">
        <v>14</v>
      </c>
      <c r="D9890">
        <v>39.950758299999997</v>
      </c>
      <c r="E9890">
        <v>-75.174268999999995</v>
      </c>
      <c r="F9890" t="s">
        <v>33041</v>
      </c>
      <c r="G9890">
        <v>177</v>
      </c>
      <c r="H9890">
        <v>3.5</v>
      </c>
      <c r="I9890" t="s">
        <v>33056</v>
      </c>
      <c r="J9890">
        <v>4</v>
      </c>
      <c r="K9890" t="s">
        <v>33057</v>
      </c>
      <c r="L9890" t="s">
        <v>2667</v>
      </c>
    </row>
    <row r="9891" spans="1:12" x14ac:dyDescent="0.3">
      <c r="A9891" t="s">
        <v>33039</v>
      </c>
      <c r="B9891" t="s">
        <v>33040</v>
      </c>
      <c r="C9891" t="s">
        <v>14</v>
      </c>
      <c r="D9891">
        <v>39.950758299999997</v>
      </c>
      <c r="E9891">
        <v>-75.174268999999995</v>
      </c>
      <c r="F9891" t="s">
        <v>33041</v>
      </c>
      <c r="G9891">
        <v>177</v>
      </c>
      <c r="H9891">
        <v>3.5</v>
      </c>
      <c r="I9891" t="s">
        <v>33058</v>
      </c>
      <c r="J9891">
        <v>3</v>
      </c>
      <c r="L9891" t="s">
        <v>33059</v>
      </c>
    </row>
    <row r="9892" spans="1:12" x14ac:dyDescent="0.3">
      <c r="A9892" t="s">
        <v>33039</v>
      </c>
      <c r="B9892" t="s">
        <v>33040</v>
      </c>
      <c r="C9892" t="s">
        <v>14</v>
      </c>
      <c r="D9892">
        <v>39.950758299999997</v>
      </c>
      <c r="E9892">
        <v>-75.174268999999995</v>
      </c>
      <c r="F9892" t="s">
        <v>33041</v>
      </c>
      <c r="G9892">
        <v>177</v>
      </c>
      <c r="H9892">
        <v>3.5</v>
      </c>
      <c r="I9892" t="s">
        <v>33060</v>
      </c>
      <c r="J9892">
        <v>4</v>
      </c>
      <c r="K9892" t="s">
        <v>33061</v>
      </c>
      <c r="L9892" t="s">
        <v>21342</v>
      </c>
    </row>
    <row r="9893" spans="1:12" x14ac:dyDescent="0.3">
      <c r="A9893" t="s">
        <v>33039</v>
      </c>
      <c r="B9893" t="s">
        <v>33040</v>
      </c>
      <c r="C9893" t="s">
        <v>14</v>
      </c>
      <c r="D9893">
        <v>39.950758299999997</v>
      </c>
      <c r="E9893">
        <v>-75.174268999999995</v>
      </c>
      <c r="F9893" t="s">
        <v>33041</v>
      </c>
      <c r="G9893">
        <v>177</v>
      </c>
      <c r="H9893">
        <v>3.5</v>
      </c>
      <c r="I9893" t="s">
        <v>33062</v>
      </c>
      <c r="J9893">
        <v>1</v>
      </c>
      <c r="L9893" t="s">
        <v>33063</v>
      </c>
    </row>
    <row r="9894" spans="1:12" x14ac:dyDescent="0.3">
      <c r="A9894" t="s">
        <v>33064</v>
      </c>
      <c r="B9894" t="s">
        <v>33065</v>
      </c>
      <c r="C9894" t="s">
        <v>14</v>
      </c>
      <c r="D9894">
        <v>39.943821006299999</v>
      </c>
      <c r="E9894">
        <v>-75.165310800100002</v>
      </c>
      <c r="F9894" t="s">
        <v>33066</v>
      </c>
      <c r="G9894">
        <v>176</v>
      </c>
      <c r="H9894">
        <v>3.5</v>
      </c>
      <c r="I9894" t="s">
        <v>33067</v>
      </c>
      <c r="J9894">
        <v>2</v>
      </c>
      <c r="L9894" t="s">
        <v>10857</v>
      </c>
    </row>
    <row r="9895" spans="1:12" x14ac:dyDescent="0.3">
      <c r="A9895" t="s">
        <v>33064</v>
      </c>
      <c r="B9895" t="s">
        <v>33065</v>
      </c>
      <c r="C9895" t="s">
        <v>14</v>
      </c>
      <c r="D9895">
        <v>39.943821006299999</v>
      </c>
      <c r="E9895">
        <v>-75.165310800100002</v>
      </c>
      <c r="F9895" t="s">
        <v>33066</v>
      </c>
      <c r="G9895">
        <v>176</v>
      </c>
      <c r="H9895">
        <v>3.5</v>
      </c>
      <c r="I9895" t="s">
        <v>33068</v>
      </c>
      <c r="J9895">
        <v>3</v>
      </c>
      <c r="L9895" t="s">
        <v>4933</v>
      </c>
    </row>
    <row r="9896" spans="1:12" x14ac:dyDescent="0.3">
      <c r="A9896" t="s">
        <v>33064</v>
      </c>
      <c r="B9896" t="s">
        <v>33065</v>
      </c>
      <c r="C9896" t="s">
        <v>14</v>
      </c>
      <c r="D9896">
        <v>39.943821006299999</v>
      </c>
      <c r="E9896">
        <v>-75.165310800100002</v>
      </c>
      <c r="F9896" t="s">
        <v>33066</v>
      </c>
      <c r="G9896">
        <v>176</v>
      </c>
      <c r="H9896">
        <v>3.5</v>
      </c>
      <c r="I9896" t="s">
        <v>33069</v>
      </c>
      <c r="J9896">
        <v>1</v>
      </c>
      <c r="K9896" t="s">
        <v>33070</v>
      </c>
      <c r="L9896" t="s">
        <v>33071</v>
      </c>
    </row>
    <row r="9897" spans="1:12" x14ac:dyDescent="0.3">
      <c r="A9897" t="s">
        <v>33064</v>
      </c>
      <c r="B9897" t="s">
        <v>33065</v>
      </c>
      <c r="C9897" t="s">
        <v>14</v>
      </c>
      <c r="D9897">
        <v>39.943821006299999</v>
      </c>
      <c r="E9897">
        <v>-75.165310800100002</v>
      </c>
      <c r="F9897" t="s">
        <v>33066</v>
      </c>
      <c r="G9897">
        <v>176</v>
      </c>
      <c r="H9897">
        <v>3.5</v>
      </c>
      <c r="I9897" t="s">
        <v>33072</v>
      </c>
      <c r="J9897">
        <v>2</v>
      </c>
      <c r="L9897" t="s">
        <v>33073</v>
      </c>
    </row>
    <row r="9898" spans="1:12" x14ac:dyDescent="0.3">
      <c r="A9898" t="s">
        <v>33064</v>
      </c>
      <c r="B9898" t="s">
        <v>33065</v>
      </c>
      <c r="C9898" t="s">
        <v>14</v>
      </c>
      <c r="D9898">
        <v>39.943821006299999</v>
      </c>
      <c r="E9898">
        <v>-75.165310800100002</v>
      </c>
      <c r="F9898" t="s">
        <v>33066</v>
      </c>
      <c r="G9898">
        <v>176</v>
      </c>
      <c r="H9898">
        <v>3.5</v>
      </c>
      <c r="I9898" t="s">
        <v>33074</v>
      </c>
      <c r="J9898">
        <v>5</v>
      </c>
      <c r="L9898" t="s">
        <v>33075</v>
      </c>
    </row>
    <row r="9899" spans="1:12" x14ac:dyDescent="0.3">
      <c r="A9899" t="s">
        <v>33064</v>
      </c>
      <c r="B9899" t="s">
        <v>33065</v>
      </c>
      <c r="C9899" t="s">
        <v>14</v>
      </c>
      <c r="D9899">
        <v>39.943821006299999</v>
      </c>
      <c r="E9899">
        <v>-75.165310800100002</v>
      </c>
      <c r="F9899" t="s">
        <v>33066</v>
      </c>
      <c r="G9899">
        <v>176</v>
      </c>
      <c r="H9899">
        <v>3.5</v>
      </c>
      <c r="I9899" t="s">
        <v>33076</v>
      </c>
      <c r="J9899">
        <v>5</v>
      </c>
      <c r="L9899" t="s">
        <v>33077</v>
      </c>
    </row>
    <row r="9900" spans="1:12" x14ac:dyDescent="0.3">
      <c r="A9900" t="s">
        <v>33064</v>
      </c>
      <c r="B9900" t="s">
        <v>33065</v>
      </c>
      <c r="C9900" t="s">
        <v>14</v>
      </c>
      <c r="D9900">
        <v>39.943821006299999</v>
      </c>
      <c r="E9900">
        <v>-75.165310800100002</v>
      </c>
      <c r="F9900" t="s">
        <v>33066</v>
      </c>
      <c r="G9900">
        <v>176</v>
      </c>
      <c r="H9900">
        <v>3.5</v>
      </c>
      <c r="I9900" t="s">
        <v>33078</v>
      </c>
      <c r="J9900">
        <v>4</v>
      </c>
      <c r="K9900" t="s">
        <v>33079</v>
      </c>
      <c r="L9900" t="s">
        <v>33080</v>
      </c>
    </row>
    <row r="9901" spans="1:12" x14ac:dyDescent="0.3">
      <c r="A9901" t="s">
        <v>33064</v>
      </c>
      <c r="B9901" t="s">
        <v>33065</v>
      </c>
      <c r="C9901" t="s">
        <v>14</v>
      </c>
      <c r="D9901">
        <v>39.943821006299999</v>
      </c>
      <c r="E9901">
        <v>-75.165310800100002</v>
      </c>
      <c r="F9901" t="s">
        <v>33066</v>
      </c>
      <c r="G9901">
        <v>176</v>
      </c>
      <c r="H9901">
        <v>3.5</v>
      </c>
      <c r="I9901" t="s">
        <v>33081</v>
      </c>
      <c r="J9901">
        <v>5</v>
      </c>
      <c r="K9901" t="s">
        <v>33082</v>
      </c>
      <c r="L9901" t="s">
        <v>33083</v>
      </c>
    </row>
    <row r="9902" spans="1:12" x14ac:dyDescent="0.3">
      <c r="A9902" t="s">
        <v>33064</v>
      </c>
      <c r="B9902" t="s">
        <v>33065</v>
      </c>
      <c r="C9902" t="s">
        <v>14</v>
      </c>
      <c r="D9902">
        <v>39.943821006299999</v>
      </c>
      <c r="E9902">
        <v>-75.165310800100002</v>
      </c>
      <c r="F9902" t="s">
        <v>33066</v>
      </c>
      <c r="G9902">
        <v>176</v>
      </c>
      <c r="H9902">
        <v>3.5</v>
      </c>
      <c r="I9902" t="s">
        <v>33084</v>
      </c>
      <c r="J9902">
        <v>5</v>
      </c>
      <c r="K9902" t="s">
        <v>33085</v>
      </c>
      <c r="L9902" t="e">
        <f>-sac-sCaPLUR8llnx7HEUg</f>
        <v>#NAME?</v>
      </c>
    </row>
    <row r="9903" spans="1:12" x14ac:dyDescent="0.3">
      <c r="A9903" t="s">
        <v>33064</v>
      </c>
      <c r="B9903" t="s">
        <v>33065</v>
      </c>
      <c r="C9903" t="s">
        <v>14</v>
      </c>
      <c r="D9903">
        <v>39.943821006299999</v>
      </c>
      <c r="E9903">
        <v>-75.165310800100002</v>
      </c>
      <c r="F9903" t="s">
        <v>33066</v>
      </c>
      <c r="G9903">
        <v>176</v>
      </c>
      <c r="H9903">
        <v>3.5</v>
      </c>
      <c r="I9903" t="s">
        <v>33086</v>
      </c>
      <c r="J9903">
        <v>2</v>
      </c>
      <c r="K9903" t="s">
        <v>33087</v>
      </c>
      <c r="L9903" t="s">
        <v>33088</v>
      </c>
    </row>
    <row r="9904" spans="1:12" x14ac:dyDescent="0.3">
      <c r="A9904" t="s">
        <v>33089</v>
      </c>
      <c r="B9904" t="s">
        <v>33090</v>
      </c>
      <c r="C9904" t="s">
        <v>14</v>
      </c>
      <c r="D9904">
        <v>39.972775103399997</v>
      </c>
      <c r="E9904">
        <v>-75.178987087400003</v>
      </c>
      <c r="F9904" t="s">
        <v>33091</v>
      </c>
      <c r="G9904">
        <v>176</v>
      </c>
      <c r="H9904">
        <v>4</v>
      </c>
      <c r="I9904" t="s">
        <v>33092</v>
      </c>
      <c r="J9904">
        <v>2</v>
      </c>
      <c r="K9904" t="s">
        <v>33093</v>
      </c>
      <c r="L9904" t="s">
        <v>33094</v>
      </c>
    </row>
    <row r="9905" spans="1:12" x14ac:dyDescent="0.3">
      <c r="A9905" t="s">
        <v>33089</v>
      </c>
      <c r="B9905" t="s">
        <v>33090</v>
      </c>
      <c r="C9905" t="s">
        <v>14</v>
      </c>
      <c r="D9905">
        <v>39.972775103399997</v>
      </c>
      <c r="E9905">
        <v>-75.178987087400003</v>
      </c>
      <c r="F9905" t="s">
        <v>33091</v>
      </c>
      <c r="G9905">
        <v>176</v>
      </c>
      <c r="H9905">
        <v>4</v>
      </c>
      <c r="I9905" t="s">
        <v>33095</v>
      </c>
      <c r="J9905">
        <v>5</v>
      </c>
      <c r="K9905" t="s">
        <v>33096</v>
      </c>
      <c r="L9905" t="s">
        <v>25137</v>
      </c>
    </row>
    <row r="9906" spans="1:12" x14ac:dyDescent="0.3">
      <c r="A9906" t="s">
        <v>33089</v>
      </c>
      <c r="B9906" t="s">
        <v>33090</v>
      </c>
      <c r="C9906" t="s">
        <v>14</v>
      </c>
      <c r="D9906">
        <v>39.972775103399997</v>
      </c>
      <c r="E9906">
        <v>-75.178987087400003</v>
      </c>
      <c r="F9906" t="s">
        <v>33091</v>
      </c>
      <c r="G9906">
        <v>176</v>
      </c>
      <c r="H9906">
        <v>4</v>
      </c>
      <c r="I9906" t="s">
        <v>33097</v>
      </c>
      <c r="J9906">
        <v>4</v>
      </c>
      <c r="K9906" t="s">
        <v>33098</v>
      </c>
      <c r="L9906" t="s">
        <v>5111</v>
      </c>
    </row>
    <row r="9907" spans="1:12" x14ac:dyDescent="0.3">
      <c r="A9907" t="s">
        <v>33089</v>
      </c>
      <c r="B9907" t="s">
        <v>33090</v>
      </c>
      <c r="C9907" t="s">
        <v>14</v>
      </c>
      <c r="D9907">
        <v>39.972775103399997</v>
      </c>
      <c r="E9907">
        <v>-75.178987087400003</v>
      </c>
      <c r="F9907" t="s">
        <v>33091</v>
      </c>
      <c r="G9907">
        <v>176</v>
      </c>
      <c r="H9907">
        <v>4</v>
      </c>
      <c r="I9907" t="s">
        <v>33099</v>
      </c>
      <c r="J9907">
        <v>5</v>
      </c>
      <c r="L9907" t="s">
        <v>33100</v>
      </c>
    </row>
    <row r="9908" spans="1:12" x14ac:dyDescent="0.3">
      <c r="A9908" t="s">
        <v>33089</v>
      </c>
      <c r="B9908" t="s">
        <v>33090</v>
      </c>
      <c r="C9908" t="s">
        <v>14</v>
      </c>
      <c r="D9908">
        <v>39.972775103399997</v>
      </c>
      <c r="E9908">
        <v>-75.178987087400003</v>
      </c>
      <c r="F9908" t="s">
        <v>33091</v>
      </c>
      <c r="G9908">
        <v>176</v>
      </c>
      <c r="H9908">
        <v>4</v>
      </c>
      <c r="I9908" t="s">
        <v>33101</v>
      </c>
      <c r="J9908">
        <v>4</v>
      </c>
      <c r="K9908" t="s">
        <v>33102</v>
      </c>
      <c r="L9908" t="s">
        <v>33103</v>
      </c>
    </row>
    <row r="9909" spans="1:12" x14ac:dyDescent="0.3">
      <c r="A9909" t="s">
        <v>33089</v>
      </c>
      <c r="B9909" t="s">
        <v>33090</v>
      </c>
      <c r="C9909" t="s">
        <v>14</v>
      </c>
      <c r="D9909">
        <v>39.972775103399997</v>
      </c>
      <c r="E9909">
        <v>-75.178987087400003</v>
      </c>
      <c r="F9909" t="s">
        <v>33091</v>
      </c>
      <c r="G9909">
        <v>176</v>
      </c>
      <c r="H9909">
        <v>4</v>
      </c>
      <c r="I9909" t="s">
        <v>33104</v>
      </c>
      <c r="J9909">
        <v>4</v>
      </c>
      <c r="K9909" t="s">
        <v>33105</v>
      </c>
      <c r="L9909" t="s">
        <v>33106</v>
      </c>
    </row>
    <row r="9910" spans="1:12" x14ac:dyDescent="0.3">
      <c r="A9910" t="s">
        <v>33089</v>
      </c>
      <c r="B9910" t="s">
        <v>33090</v>
      </c>
      <c r="C9910" t="s">
        <v>14</v>
      </c>
      <c r="D9910">
        <v>39.972775103399997</v>
      </c>
      <c r="E9910">
        <v>-75.178987087400003</v>
      </c>
      <c r="F9910" t="s">
        <v>33091</v>
      </c>
      <c r="G9910">
        <v>176</v>
      </c>
      <c r="H9910">
        <v>4</v>
      </c>
      <c r="I9910" t="s">
        <v>33107</v>
      </c>
      <c r="J9910">
        <v>5</v>
      </c>
      <c r="K9910" t="s">
        <v>33108</v>
      </c>
      <c r="L9910" t="s">
        <v>24771</v>
      </c>
    </row>
    <row r="9911" spans="1:12" x14ac:dyDescent="0.3">
      <c r="A9911" t="s">
        <v>33089</v>
      </c>
      <c r="B9911" t="s">
        <v>33090</v>
      </c>
      <c r="C9911" t="s">
        <v>14</v>
      </c>
      <c r="D9911">
        <v>39.972775103399997</v>
      </c>
      <c r="E9911">
        <v>-75.178987087400003</v>
      </c>
      <c r="F9911" t="s">
        <v>33091</v>
      </c>
      <c r="G9911">
        <v>176</v>
      </c>
      <c r="H9911">
        <v>4</v>
      </c>
      <c r="I9911" t="s">
        <v>33109</v>
      </c>
      <c r="J9911">
        <v>4</v>
      </c>
      <c r="K9911" t="s">
        <v>33110</v>
      </c>
      <c r="L9911" t="s">
        <v>33111</v>
      </c>
    </row>
    <row r="9912" spans="1:12" x14ac:dyDescent="0.3">
      <c r="A9912" t="s">
        <v>33089</v>
      </c>
      <c r="B9912" t="s">
        <v>33090</v>
      </c>
      <c r="C9912" t="s">
        <v>14</v>
      </c>
      <c r="D9912">
        <v>39.972775103399997</v>
      </c>
      <c r="E9912">
        <v>-75.178987087400003</v>
      </c>
      <c r="F9912" t="s">
        <v>33091</v>
      </c>
      <c r="G9912">
        <v>176</v>
      </c>
      <c r="H9912">
        <v>4</v>
      </c>
      <c r="I9912" t="s">
        <v>33112</v>
      </c>
      <c r="J9912">
        <v>4</v>
      </c>
      <c r="K9912" t="s">
        <v>33113</v>
      </c>
      <c r="L9912" t="s">
        <v>23594</v>
      </c>
    </row>
    <row r="9913" spans="1:12" x14ac:dyDescent="0.3">
      <c r="A9913" t="s">
        <v>33089</v>
      </c>
      <c r="B9913" t="s">
        <v>33090</v>
      </c>
      <c r="C9913" t="s">
        <v>14</v>
      </c>
      <c r="D9913">
        <v>39.972775103399997</v>
      </c>
      <c r="E9913">
        <v>-75.178987087400003</v>
      </c>
      <c r="F9913" t="s">
        <v>33091</v>
      </c>
      <c r="G9913">
        <v>176</v>
      </c>
      <c r="H9913">
        <v>4</v>
      </c>
      <c r="I9913" t="s">
        <v>33114</v>
      </c>
      <c r="J9913">
        <v>5</v>
      </c>
      <c r="L9913" t="s">
        <v>33115</v>
      </c>
    </row>
    <row r="9914" spans="1:12" x14ac:dyDescent="0.3">
      <c r="A9914" t="s">
        <v>33116</v>
      </c>
      <c r="B9914" t="s">
        <v>33117</v>
      </c>
      <c r="C9914" t="s">
        <v>14</v>
      </c>
      <c r="D9914">
        <v>40.024596199999998</v>
      </c>
      <c r="E9914">
        <v>-75.221131</v>
      </c>
      <c r="F9914" t="s">
        <v>33118</v>
      </c>
      <c r="G9914">
        <v>176</v>
      </c>
      <c r="H9914">
        <v>4</v>
      </c>
      <c r="I9914" t="s">
        <v>33119</v>
      </c>
      <c r="J9914">
        <v>4</v>
      </c>
      <c r="L9914" t="s">
        <v>11387</v>
      </c>
    </row>
    <row r="9915" spans="1:12" x14ac:dyDescent="0.3">
      <c r="A9915" t="s">
        <v>33116</v>
      </c>
      <c r="B9915" t="s">
        <v>33117</v>
      </c>
      <c r="C9915" t="s">
        <v>14</v>
      </c>
      <c r="D9915">
        <v>40.024596199999998</v>
      </c>
      <c r="E9915">
        <v>-75.221131</v>
      </c>
      <c r="F9915" t="s">
        <v>33118</v>
      </c>
      <c r="G9915">
        <v>176</v>
      </c>
      <c r="H9915">
        <v>4</v>
      </c>
      <c r="I9915" t="s">
        <v>33120</v>
      </c>
      <c r="J9915">
        <v>5</v>
      </c>
      <c r="K9915" t="s">
        <v>33121</v>
      </c>
      <c r="L9915" t="s">
        <v>33122</v>
      </c>
    </row>
    <row r="9916" spans="1:12" x14ac:dyDescent="0.3">
      <c r="A9916" t="s">
        <v>33116</v>
      </c>
      <c r="B9916" t="s">
        <v>33117</v>
      </c>
      <c r="C9916" t="s">
        <v>14</v>
      </c>
      <c r="D9916">
        <v>40.024596199999998</v>
      </c>
      <c r="E9916">
        <v>-75.221131</v>
      </c>
      <c r="F9916" t="s">
        <v>33118</v>
      </c>
      <c r="G9916">
        <v>176</v>
      </c>
      <c r="H9916">
        <v>4</v>
      </c>
      <c r="I9916" t="s">
        <v>33123</v>
      </c>
      <c r="J9916">
        <v>4</v>
      </c>
      <c r="K9916" t="s">
        <v>33124</v>
      </c>
      <c r="L9916" t="s">
        <v>11516</v>
      </c>
    </row>
    <row r="9917" spans="1:12" x14ac:dyDescent="0.3">
      <c r="A9917" t="s">
        <v>33116</v>
      </c>
      <c r="B9917" t="s">
        <v>33117</v>
      </c>
      <c r="C9917" t="s">
        <v>14</v>
      </c>
      <c r="D9917">
        <v>40.024596199999998</v>
      </c>
      <c r="E9917">
        <v>-75.221131</v>
      </c>
      <c r="F9917" t="s">
        <v>33118</v>
      </c>
      <c r="G9917">
        <v>176</v>
      </c>
      <c r="H9917">
        <v>4</v>
      </c>
      <c r="I9917" t="s">
        <v>33125</v>
      </c>
      <c r="J9917">
        <v>4</v>
      </c>
      <c r="L9917" t="s">
        <v>33126</v>
      </c>
    </row>
    <row r="9918" spans="1:12" x14ac:dyDescent="0.3">
      <c r="A9918" t="s">
        <v>33116</v>
      </c>
      <c r="B9918" t="s">
        <v>33117</v>
      </c>
      <c r="C9918" t="s">
        <v>14</v>
      </c>
      <c r="D9918">
        <v>40.024596199999998</v>
      </c>
      <c r="E9918">
        <v>-75.221131</v>
      </c>
      <c r="F9918" t="s">
        <v>33118</v>
      </c>
      <c r="G9918">
        <v>176</v>
      </c>
      <c r="H9918">
        <v>4</v>
      </c>
      <c r="I9918" t="s">
        <v>33127</v>
      </c>
      <c r="J9918">
        <v>4</v>
      </c>
      <c r="K9918" t="s">
        <v>33128</v>
      </c>
      <c r="L9918" t="s">
        <v>11948</v>
      </c>
    </row>
    <row r="9919" spans="1:12" x14ac:dyDescent="0.3">
      <c r="A9919" t="s">
        <v>33116</v>
      </c>
      <c r="B9919" t="s">
        <v>33117</v>
      </c>
      <c r="C9919" t="s">
        <v>14</v>
      </c>
      <c r="D9919">
        <v>40.024596199999998</v>
      </c>
      <c r="E9919">
        <v>-75.221131</v>
      </c>
      <c r="F9919" t="s">
        <v>33118</v>
      </c>
      <c r="G9919">
        <v>176</v>
      </c>
      <c r="H9919">
        <v>4</v>
      </c>
      <c r="I9919" t="s">
        <v>33129</v>
      </c>
      <c r="J9919">
        <v>3</v>
      </c>
      <c r="L9919" t="s">
        <v>15836</v>
      </c>
    </row>
    <row r="9920" spans="1:12" x14ac:dyDescent="0.3">
      <c r="A9920" t="s">
        <v>33116</v>
      </c>
      <c r="B9920" t="s">
        <v>33117</v>
      </c>
      <c r="C9920" t="s">
        <v>14</v>
      </c>
      <c r="D9920">
        <v>40.024596199999998</v>
      </c>
      <c r="E9920">
        <v>-75.221131</v>
      </c>
      <c r="F9920" t="s">
        <v>33118</v>
      </c>
      <c r="G9920">
        <v>176</v>
      </c>
      <c r="H9920">
        <v>4</v>
      </c>
      <c r="I9920" t="s">
        <v>33130</v>
      </c>
      <c r="J9920">
        <v>5</v>
      </c>
      <c r="L9920" t="s">
        <v>33131</v>
      </c>
    </row>
    <row r="9921" spans="1:15" x14ac:dyDescent="0.3">
      <c r="A9921" t="s">
        <v>33116</v>
      </c>
      <c r="B9921" t="s">
        <v>33117</v>
      </c>
      <c r="C9921" t="s">
        <v>14</v>
      </c>
      <c r="D9921">
        <v>40.024596199999998</v>
      </c>
      <c r="E9921">
        <v>-75.221131</v>
      </c>
      <c r="F9921" t="s">
        <v>33118</v>
      </c>
      <c r="G9921">
        <v>176</v>
      </c>
      <c r="H9921">
        <v>4</v>
      </c>
      <c r="I9921" t="s">
        <v>33132</v>
      </c>
      <c r="J9921">
        <v>5</v>
      </c>
      <c r="K9921" t="s">
        <v>33133</v>
      </c>
      <c r="L9921" t="s">
        <v>33134</v>
      </c>
    </row>
    <row r="9922" spans="1:15" x14ac:dyDescent="0.3">
      <c r="A9922" t="s">
        <v>33116</v>
      </c>
      <c r="B9922" t="s">
        <v>33117</v>
      </c>
      <c r="C9922" t="s">
        <v>14</v>
      </c>
      <c r="D9922">
        <v>40.024596199999998</v>
      </c>
      <c r="E9922">
        <v>-75.221131</v>
      </c>
      <c r="F9922" t="s">
        <v>33118</v>
      </c>
      <c r="G9922">
        <v>176</v>
      </c>
      <c r="H9922">
        <v>4</v>
      </c>
      <c r="I9922" t="s">
        <v>33135</v>
      </c>
      <c r="J9922">
        <v>3</v>
      </c>
      <c r="K9922" t="s">
        <v>33136</v>
      </c>
      <c r="L9922" t="s">
        <v>33137</v>
      </c>
    </row>
    <row r="9923" spans="1:15" x14ac:dyDescent="0.3">
      <c r="A9923" t="s">
        <v>33116</v>
      </c>
      <c r="B9923" t="s">
        <v>33117</v>
      </c>
      <c r="C9923" t="s">
        <v>14</v>
      </c>
      <c r="D9923">
        <v>40.024596199999998</v>
      </c>
      <c r="E9923">
        <v>-75.221131</v>
      </c>
      <c r="F9923" t="s">
        <v>33118</v>
      </c>
      <c r="G9923">
        <v>176</v>
      </c>
      <c r="H9923">
        <v>4</v>
      </c>
      <c r="I9923" t="s">
        <v>33138</v>
      </c>
      <c r="J9923">
        <v>4</v>
      </c>
      <c r="L9923" t="s">
        <v>33139</v>
      </c>
    </row>
    <row r="9924" spans="1:15" x14ac:dyDescent="0.3">
      <c r="A9924" t="s">
        <v>33140</v>
      </c>
      <c r="B9924" t="s">
        <v>13955</v>
      </c>
      <c r="C9924" t="s">
        <v>14</v>
      </c>
      <c r="D9924">
        <v>39.949721599999997</v>
      </c>
      <c r="E9924">
        <v>-75.144466100000002</v>
      </c>
      <c r="F9924" t="s">
        <v>33141</v>
      </c>
      <c r="G9924">
        <v>176</v>
      </c>
      <c r="H9924">
        <v>3.5</v>
      </c>
      <c r="I9924" t="s">
        <v>33142</v>
      </c>
      <c r="J9924">
        <v>4</v>
      </c>
      <c r="K9924" t="s">
        <v>33143</v>
      </c>
      <c r="L9924" t="s">
        <v>33144</v>
      </c>
    </row>
    <row r="9925" spans="1:15" x14ac:dyDescent="0.3">
      <c r="A9925" t="s">
        <v>33145</v>
      </c>
      <c r="B9925" t="s">
        <v>33146</v>
      </c>
      <c r="C9925" t="s">
        <v>14</v>
      </c>
      <c r="D9925">
        <v>40.053031900000001</v>
      </c>
      <c r="E9925">
        <v>-75.195680300000006</v>
      </c>
      <c r="F9925" t="s">
        <v>33147</v>
      </c>
      <c r="G9925">
        <v>176</v>
      </c>
      <c r="H9925">
        <v>3</v>
      </c>
      <c r="I9925" t="s">
        <v>33148</v>
      </c>
      <c r="J9925">
        <v>3</v>
      </c>
      <c r="K9925" t="s">
        <v>33149</v>
      </c>
      <c r="L9925" t="s">
        <v>33150</v>
      </c>
    </row>
    <row r="9926" spans="1:15" x14ac:dyDescent="0.3">
      <c r="A9926" t="s">
        <v>33145</v>
      </c>
      <c r="B9926" t="s">
        <v>33146</v>
      </c>
      <c r="C9926" t="s">
        <v>14</v>
      </c>
      <c r="D9926">
        <v>40.053031900000001</v>
      </c>
      <c r="E9926">
        <v>-75.195680300000006</v>
      </c>
      <c r="F9926" t="s">
        <v>33147</v>
      </c>
      <c r="G9926">
        <v>176</v>
      </c>
      <c r="H9926">
        <v>3</v>
      </c>
      <c r="I9926" t="s">
        <v>33151</v>
      </c>
      <c r="J9926">
        <v>4</v>
      </c>
      <c r="L9926" t="s">
        <v>18825</v>
      </c>
    </row>
    <row r="9927" spans="1:15" x14ac:dyDescent="0.3">
      <c r="A9927" t="s">
        <v>33145</v>
      </c>
      <c r="B9927" t="s">
        <v>33146</v>
      </c>
      <c r="C9927" t="s">
        <v>14</v>
      </c>
      <c r="D9927">
        <v>40.053031900000001</v>
      </c>
      <c r="E9927">
        <v>-75.195680300000006</v>
      </c>
      <c r="F9927" t="s">
        <v>33147</v>
      </c>
      <c r="G9927">
        <v>176</v>
      </c>
      <c r="H9927">
        <v>3</v>
      </c>
      <c r="I9927" t="s">
        <v>33152</v>
      </c>
      <c r="J9927">
        <v>2</v>
      </c>
      <c r="K9927" t="s">
        <v>33153</v>
      </c>
      <c r="L9927" t="s">
        <v>33154</v>
      </c>
    </row>
    <row r="9928" spans="1:15" x14ac:dyDescent="0.3">
      <c r="A9928" t="s">
        <v>33145</v>
      </c>
      <c r="B9928" t="s">
        <v>33146</v>
      </c>
      <c r="C9928" t="s">
        <v>14</v>
      </c>
      <c r="D9928">
        <v>40.053031900000001</v>
      </c>
      <c r="E9928">
        <v>-75.195680300000006</v>
      </c>
      <c r="F9928" t="s">
        <v>33147</v>
      </c>
      <c r="G9928">
        <v>176</v>
      </c>
      <c r="H9928">
        <v>3</v>
      </c>
      <c r="I9928" t="s">
        <v>33155</v>
      </c>
      <c r="J9928">
        <v>5</v>
      </c>
      <c r="L9928" t="s">
        <v>33156</v>
      </c>
    </row>
    <row r="9929" spans="1:15" x14ac:dyDescent="0.3">
      <c r="A9929" t="s">
        <v>33145</v>
      </c>
      <c r="B9929" t="s">
        <v>33146</v>
      </c>
      <c r="C9929" t="s">
        <v>14</v>
      </c>
      <c r="D9929">
        <v>40.053031900000001</v>
      </c>
      <c r="E9929">
        <v>-75.195680300000006</v>
      </c>
      <c r="F9929" t="s">
        <v>33147</v>
      </c>
      <c r="G9929">
        <v>176</v>
      </c>
      <c r="H9929">
        <v>3</v>
      </c>
      <c r="I9929" t="s">
        <v>33157</v>
      </c>
      <c r="J9929">
        <v>2</v>
      </c>
      <c r="K9929" t="s">
        <v>33158</v>
      </c>
      <c r="L9929" t="s">
        <v>4509</v>
      </c>
    </row>
    <row r="9930" spans="1:15" x14ac:dyDescent="0.3">
      <c r="A9930" t="s">
        <v>33145</v>
      </c>
      <c r="B9930" t="s">
        <v>33146</v>
      </c>
      <c r="C9930" t="s">
        <v>14</v>
      </c>
      <c r="D9930">
        <v>40.053031900000001</v>
      </c>
      <c r="E9930">
        <v>-75.195680300000006</v>
      </c>
      <c r="F9930" t="s">
        <v>33147</v>
      </c>
      <c r="G9930">
        <v>176</v>
      </c>
      <c r="H9930">
        <v>3</v>
      </c>
      <c r="I9930" t="s">
        <v>33159</v>
      </c>
      <c r="J9930">
        <v>1</v>
      </c>
      <c r="K9930" t="s">
        <v>33160</v>
      </c>
      <c r="L9930" t="s">
        <v>33161</v>
      </c>
      <c r="M9930" t="s">
        <v>33162</v>
      </c>
      <c r="N9930" t="s">
        <v>33163</v>
      </c>
      <c r="O9930" t="s">
        <v>33164</v>
      </c>
    </row>
    <row r="9931" spans="1:15" x14ac:dyDescent="0.3">
      <c r="A9931" t="s">
        <v>33145</v>
      </c>
      <c r="B9931" t="s">
        <v>33146</v>
      </c>
      <c r="C9931" t="s">
        <v>14</v>
      </c>
      <c r="D9931">
        <v>40.053031900000001</v>
      </c>
      <c r="E9931">
        <v>-75.195680300000006</v>
      </c>
      <c r="F9931" t="s">
        <v>33147</v>
      </c>
      <c r="G9931">
        <v>176</v>
      </c>
      <c r="H9931">
        <v>3</v>
      </c>
      <c r="I9931" t="s">
        <v>33165</v>
      </c>
      <c r="J9931">
        <v>4</v>
      </c>
      <c r="K9931" t="s">
        <v>33166</v>
      </c>
      <c r="L9931" t="s">
        <v>29243</v>
      </c>
    </row>
    <row r="9932" spans="1:15" x14ac:dyDescent="0.3">
      <c r="A9932" t="s">
        <v>33145</v>
      </c>
      <c r="B9932" t="s">
        <v>33146</v>
      </c>
      <c r="C9932" t="s">
        <v>14</v>
      </c>
      <c r="D9932">
        <v>40.053031900000001</v>
      </c>
      <c r="E9932">
        <v>-75.195680300000006</v>
      </c>
      <c r="F9932" t="s">
        <v>33147</v>
      </c>
      <c r="G9932">
        <v>176</v>
      </c>
      <c r="H9932">
        <v>3</v>
      </c>
      <c r="I9932" t="s">
        <v>33167</v>
      </c>
      <c r="J9932">
        <v>2</v>
      </c>
      <c r="L9932" t="s">
        <v>33168</v>
      </c>
    </row>
    <row r="9933" spans="1:15" x14ac:dyDescent="0.3">
      <c r="A9933" t="s">
        <v>33145</v>
      </c>
      <c r="B9933" t="s">
        <v>33146</v>
      </c>
      <c r="C9933" t="s">
        <v>14</v>
      </c>
      <c r="D9933">
        <v>40.053031900000001</v>
      </c>
      <c r="E9933">
        <v>-75.195680300000006</v>
      </c>
      <c r="F9933" t="s">
        <v>33147</v>
      </c>
      <c r="G9933">
        <v>176</v>
      </c>
      <c r="H9933">
        <v>3</v>
      </c>
      <c r="I9933" t="s">
        <v>33169</v>
      </c>
      <c r="J9933">
        <v>4</v>
      </c>
      <c r="K9933" t="s">
        <v>33170</v>
      </c>
      <c r="L9933" t="s">
        <v>4316</v>
      </c>
    </row>
    <row r="9934" spans="1:15" x14ac:dyDescent="0.3">
      <c r="A9934" t="s">
        <v>33145</v>
      </c>
      <c r="B9934" t="s">
        <v>33146</v>
      </c>
      <c r="C9934" t="s">
        <v>14</v>
      </c>
      <c r="D9934">
        <v>40.053031900000001</v>
      </c>
      <c r="E9934">
        <v>-75.195680300000006</v>
      </c>
      <c r="F9934" t="s">
        <v>33147</v>
      </c>
      <c r="G9934">
        <v>176</v>
      </c>
      <c r="H9934">
        <v>3</v>
      </c>
      <c r="I9934" t="s">
        <v>33171</v>
      </c>
      <c r="J9934">
        <v>1</v>
      </c>
      <c r="L9934" t="s">
        <v>33172</v>
      </c>
    </row>
    <row r="9935" spans="1:15" x14ac:dyDescent="0.3">
      <c r="A9935" t="s">
        <v>33173</v>
      </c>
      <c r="B9935" t="s">
        <v>3570</v>
      </c>
      <c r="C9935" t="s">
        <v>14</v>
      </c>
      <c r="D9935">
        <v>40.1039201046</v>
      </c>
      <c r="E9935">
        <v>-75.001936107899994</v>
      </c>
      <c r="F9935" t="s">
        <v>8626</v>
      </c>
      <c r="G9935">
        <v>176</v>
      </c>
      <c r="H9935">
        <v>3.5</v>
      </c>
      <c r="I9935" t="s">
        <v>33174</v>
      </c>
      <c r="J9935">
        <v>5</v>
      </c>
      <c r="L9935" t="s">
        <v>33175</v>
      </c>
    </row>
    <row r="9936" spans="1:15" x14ac:dyDescent="0.3">
      <c r="A9936" t="s">
        <v>33173</v>
      </c>
      <c r="B9936" t="s">
        <v>3570</v>
      </c>
      <c r="C9936" t="s">
        <v>14</v>
      </c>
      <c r="D9936">
        <v>40.1039201046</v>
      </c>
      <c r="E9936">
        <v>-75.001936107899994</v>
      </c>
      <c r="F9936" t="s">
        <v>8626</v>
      </c>
      <c r="G9936">
        <v>176</v>
      </c>
      <c r="H9936">
        <v>3.5</v>
      </c>
      <c r="I9936" t="s">
        <v>33176</v>
      </c>
      <c r="J9936">
        <v>4</v>
      </c>
      <c r="K9936" t="s">
        <v>33177</v>
      </c>
      <c r="L9936" t="s">
        <v>33178</v>
      </c>
    </row>
    <row r="9937" spans="1:17" x14ac:dyDescent="0.3">
      <c r="A9937" t="s">
        <v>33173</v>
      </c>
      <c r="B9937" t="s">
        <v>3570</v>
      </c>
      <c r="C9937" t="s">
        <v>14</v>
      </c>
      <c r="D9937">
        <v>40.1039201046</v>
      </c>
      <c r="E9937">
        <v>-75.001936107899994</v>
      </c>
      <c r="F9937" t="s">
        <v>8626</v>
      </c>
      <c r="G9937">
        <v>176</v>
      </c>
      <c r="H9937">
        <v>3.5</v>
      </c>
      <c r="I9937" t="s">
        <v>33179</v>
      </c>
      <c r="J9937">
        <v>5</v>
      </c>
      <c r="L9937" t="s">
        <v>33180</v>
      </c>
    </row>
    <row r="9938" spans="1:17" x14ac:dyDescent="0.3">
      <c r="A9938" t="s">
        <v>33173</v>
      </c>
      <c r="B9938" t="s">
        <v>3570</v>
      </c>
      <c r="C9938" t="s">
        <v>14</v>
      </c>
      <c r="D9938">
        <v>40.1039201046</v>
      </c>
      <c r="E9938">
        <v>-75.001936107899994</v>
      </c>
      <c r="F9938" t="s">
        <v>8626</v>
      </c>
      <c r="G9938">
        <v>176</v>
      </c>
      <c r="H9938">
        <v>3.5</v>
      </c>
      <c r="I9938" t="s">
        <v>33181</v>
      </c>
      <c r="J9938">
        <v>3</v>
      </c>
      <c r="K9938" t="s">
        <v>33182</v>
      </c>
      <c r="L9938" t="s">
        <v>33183</v>
      </c>
    </row>
    <row r="9939" spans="1:17" x14ac:dyDescent="0.3">
      <c r="A9939" t="s">
        <v>33173</v>
      </c>
      <c r="B9939" t="s">
        <v>3570</v>
      </c>
      <c r="C9939" t="s">
        <v>14</v>
      </c>
      <c r="D9939">
        <v>40.1039201046</v>
      </c>
      <c r="E9939">
        <v>-75.001936107899994</v>
      </c>
      <c r="F9939" t="s">
        <v>8626</v>
      </c>
      <c r="G9939">
        <v>176</v>
      </c>
      <c r="H9939">
        <v>3.5</v>
      </c>
      <c r="I9939" t="s">
        <v>33184</v>
      </c>
      <c r="J9939">
        <v>2</v>
      </c>
      <c r="K9939" t="s">
        <v>33185</v>
      </c>
      <c r="L9939" t="s">
        <v>33186</v>
      </c>
      <c r="M9939" t="s">
        <v>33187</v>
      </c>
      <c r="N9939" t="s">
        <v>33188</v>
      </c>
    </row>
    <row r="9940" spans="1:17" x14ac:dyDescent="0.3">
      <c r="A9940" t="s">
        <v>33173</v>
      </c>
      <c r="B9940" t="s">
        <v>3570</v>
      </c>
      <c r="C9940" t="s">
        <v>14</v>
      </c>
      <c r="D9940">
        <v>40.1039201046</v>
      </c>
      <c r="E9940">
        <v>-75.001936107899994</v>
      </c>
      <c r="F9940" t="s">
        <v>8626</v>
      </c>
      <c r="G9940">
        <v>176</v>
      </c>
      <c r="H9940">
        <v>3.5</v>
      </c>
      <c r="I9940" t="s">
        <v>33189</v>
      </c>
      <c r="J9940">
        <v>1</v>
      </c>
      <c r="K9940" t="s">
        <v>33190</v>
      </c>
      <c r="L9940" t="s">
        <v>33191</v>
      </c>
    </row>
    <row r="9941" spans="1:17" x14ac:dyDescent="0.3">
      <c r="A9941" t="s">
        <v>33173</v>
      </c>
      <c r="B9941" t="s">
        <v>3570</v>
      </c>
      <c r="C9941" t="s">
        <v>14</v>
      </c>
      <c r="D9941">
        <v>40.1039201046</v>
      </c>
      <c r="E9941">
        <v>-75.001936107899994</v>
      </c>
      <c r="F9941" t="s">
        <v>8626</v>
      </c>
      <c r="G9941">
        <v>176</v>
      </c>
      <c r="H9941">
        <v>3.5</v>
      </c>
      <c r="I9941" t="s">
        <v>33192</v>
      </c>
      <c r="J9941">
        <v>4</v>
      </c>
      <c r="K9941" t="s">
        <v>33193</v>
      </c>
      <c r="L9941" t="s">
        <v>33194</v>
      </c>
    </row>
    <row r="9942" spans="1:17" x14ac:dyDescent="0.3">
      <c r="A9942" t="s">
        <v>33173</v>
      </c>
      <c r="B9942" t="s">
        <v>3570</v>
      </c>
      <c r="C9942" t="s">
        <v>14</v>
      </c>
      <c r="D9942">
        <v>40.1039201046</v>
      </c>
      <c r="E9942">
        <v>-75.001936107899994</v>
      </c>
      <c r="F9942" t="s">
        <v>8626</v>
      </c>
      <c r="G9942">
        <v>176</v>
      </c>
      <c r="H9942">
        <v>3.5</v>
      </c>
      <c r="I9942" t="s">
        <v>33195</v>
      </c>
      <c r="J9942">
        <v>4</v>
      </c>
      <c r="K9942" t="s">
        <v>33196</v>
      </c>
      <c r="L9942" t="s">
        <v>33197</v>
      </c>
    </row>
    <row r="9943" spans="1:17" x14ac:dyDescent="0.3">
      <c r="A9943" t="s">
        <v>33173</v>
      </c>
      <c r="B9943" t="s">
        <v>3570</v>
      </c>
      <c r="C9943" t="s">
        <v>14</v>
      </c>
      <c r="D9943">
        <v>40.1039201046</v>
      </c>
      <c r="E9943">
        <v>-75.001936107899994</v>
      </c>
      <c r="F9943" t="s">
        <v>8626</v>
      </c>
      <c r="G9943">
        <v>176</v>
      </c>
      <c r="H9943">
        <v>3.5</v>
      </c>
      <c r="I9943" t="s">
        <v>33198</v>
      </c>
      <c r="J9943">
        <v>5</v>
      </c>
      <c r="L9943" t="s">
        <v>33199</v>
      </c>
    </row>
    <row r="9944" spans="1:17" x14ac:dyDescent="0.3">
      <c r="A9944" t="s">
        <v>33173</v>
      </c>
      <c r="B9944" t="s">
        <v>3570</v>
      </c>
      <c r="C9944" t="s">
        <v>14</v>
      </c>
      <c r="D9944">
        <v>40.1039201046</v>
      </c>
      <c r="E9944">
        <v>-75.001936107899994</v>
      </c>
      <c r="F9944" t="s">
        <v>8626</v>
      </c>
      <c r="G9944">
        <v>176</v>
      </c>
      <c r="H9944">
        <v>3.5</v>
      </c>
      <c r="I9944" t="s">
        <v>33200</v>
      </c>
      <c r="J9944">
        <v>3</v>
      </c>
      <c r="K9944" t="s">
        <v>33201</v>
      </c>
      <c r="L9944" t="s">
        <v>33202</v>
      </c>
    </row>
    <row r="9945" spans="1:17" x14ac:dyDescent="0.3">
      <c r="A9945" t="s">
        <v>33140</v>
      </c>
      <c r="B9945" t="s">
        <v>13955</v>
      </c>
      <c r="C9945" t="s">
        <v>14</v>
      </c>
      <c r="D9945">
        <v>39.949721599999997</v>
      </c>
      <c r="E9945">
        <v>-75.144466100000002</v>
      </c>
      <c r="F9945" t="s">
        <v>33141</v>
      </c>
      <c r="G9945">
        <v>176</v>
      </c>
      <c r="H9945">
        <v>3.5</v>
      </c>
      <c r="I9945" t="s">
        <v>33203</v>
      </c>
      <c r="J9945">
        <v>4</v>
      </c>
      <c r="K9945" t="s">
        <v>33204</v>
      </c>
      <c r="L9945" t="s">
        <v>181</v>
      </c>
    </row>
    <row r="9946" spans="1:17" x14ac:dyDescent="0.3">
      <c r="A9946" t="s">
        <v>33140</v>
      </c>
      <c r="B9946" t="s">
        <v>13955</v>
      </c>
      <c r="C9946" t="s">
        <v>14</v>
      </c>
      <c r="D9946">
        <v>39.949721599999997</v>
      </c>
      <c r="E9946">
        <v>-75.144466100000002</v>
      </c>
      <c r="F9946" t="s">
        <v>33141</v>
      </c>
      <c r="G9946">
        <v>176</v>
      </c>
      <c r="H9946">
        <v>3.5</v>
      </c>
      <c r="I9946" t="s">
        <v>33205</v>
      </c>
      <c r="J9946">
        <v>3</v>
      </c>
      <c r="K9946" t="s">
        <v>33206</v>
      </c>
      <c r="L9946" t="s">
        <v>4651</v>
      </c>
    </row>
    <row r="9947" spans="1:17" x14ac:dyDescent="0.3">
      <c r="A9947" t="s">
        <v>33140</v>
      </c>
      <c r="B9947" t="s">
        <v>13955</v>
      </c>
      <c r="C9947" t="s">
        <v>14</v>
      </c>
      <c r="D9947">
        <v>39.949721599999997</v>
      </c>
      <c r="E9947">
        <v>-75.144466100000002</v>
      </c>
      <c r="F9947" t="s">
        <v>33141</v>
      </c>
      <c r="G9947">
        <v>176</v>
      </c>
      <c r="H9947">
        <v>3.5</v>
      </c>
      <c r="I9947" t="s">
        <v>33207</v>
      </c>
      <c r="J9947">
        <v>4</v>
      </c>
      <c r="K9947" t="s">
        <v>33208</v>
      </c>
      <c r="L9947" t="s">
        <v>24993</v>
      </c>
    </row>
    <row r="9948" spans="1:17" x14ac:dyDescent="0.3">
      <c r="A9948" t="s">
        <v>33140</v>
      </c>
      <c r="B9948" t="s">
        <v>13955</v>
      </c>
      <c r="C9948" t="s">
        <v>14</v>
      </c>
      <c r="D9948">
        <v>39.949721599999997</v>
      </c>
      <c r="E9948">
        <v>-75.144466100000002</v>
      </c>
      <c r="F9948" t="s">
        <v>33141</v>
      </c>
      <c r="G9948">
        <v>176</v>
      </c>
      <c r="H9948">
        <v>3.5</v>
      </c>
      <c r="I9948" t="s">
        <v>33209</v>
      </c>
      <c r="J9948">
        <v>5</v>
      </c>
      <c r="K9948" t="s">
        <v>33210</v>
      </c>
      <c r="L9948" t="s">
        <v>10573</v>
      </c>
    </row>
    <row r="9949" spans="1:17" x14ac:dyDescent="0.3">
      <c r="A9949" t="s">
        <v>33140</v>
      </c>
      <c r="B9949" t="s">
        <v>13955</v>
      </c>
      <c r="C9949" t="s">
        <v>14</v>
      </c>
      <c r="D9949">
        <v>39.949721599999997</v>
      </c>
      <c r="E9949">
        <v>-75.144466100000002</v>
      </c>
      <c r="F9949" t="s">
        <v>33141</v>
      </c>
      <c r="G9949">
        <v>176</v>
      </c>
      <c r="H9949">
        <v>3.5</v>
      </c>
      <c r="I9949" t="s">
        <v>33211</v>
      </c>
      <c r="J9949">
        <v>5</v>
      </c>
      <c r="K9949" t="s">
        <v>33212</v>
      </c>
      <c r="L9949" t="s">
        <v>4874</v>
      </c>
    </row>
    <row r="9950" spans="1:17" x14ac:dyDescent="0.3">
      <c r="A9950" t="s">
        <v>33140</v>
      </c>
      <c r="B9950" t="s">
        <v>13955</v>
      </c>
      <c r="C9950" t="s">
        <v>14</v>
      </c>
      <c r="D9950">
        <v>39.949721599999997</v>
      </c>
      <c r="E9950">
        <v>-75.144466100000002</v>
      </c>
      <c r="F9950" t="s">
        <v>33141</v>
      </c>
      <c r="G9950">
        <v>176</v>
      </c>
      <c r="H9950">
        <v>3.5</v>
      </c>
      <c r="I9950" t="s">
        <v>33213</v>
      </c>
      <c r="J9950">
        <v>5</v>
      </c>
      <c r="K9950" t="s">
        <v>33214</v>
      </c>
      <c r="L9950" t="s">
        <v>33215</v>
      </c>
      <c r="M9950" t="s">
        <v>33216</v>
      </c>
      <c r="N9950" t="s">
        <v>33217</v>
      </c>
      <c r="O9950" t="s">
        <v>33218</v>
      </c>
      <c r="P9950" t="s">
        <v>33219</v>
      </c>
      <c r="Q9950" t="s">
        <v>33220</v>
      </c>
    </row>
    <row r="9951" spans="1:17" x14ac:dyDescent="0.3">
      <c r="A9951" t="s">
        <v>33140</v>
      </c>
      <c r="B9951" t="s">
        <v>13955</v>
      </c>
      <c r="C9951" t="s">
        <v>14</v>
      </c>
      <c r="D9951">
        <v>39.949721599999997</v>
      </c>
      <c r="E9951">
        <v>-75.144466100000002</v>
      </c>
      <c r="F9951" t="s">
        <v>33141</v>
      </c>
      <c r="G9951">
        <v>176</v>
      </c>
      <c r="H9951">
        <v>3.5</v>
      </c>
      <c r="I9951" t="s">
        <v>33221</v>
      </c>
      <c r="J9951">
        <v>1</v>
      </c>
      <c r="K9951" t="s">
        <v>33222</v>
      </c>
      <c r="L9951" t="s">
        <v>33223</v>
      </c>
    </row>
    <row r="9952" spans="1:17" x14ac:dyDescent="0.3">
      <c r="A9952" t="s">
        <v>33140</v>
      </c>
      <c r="B9952" t="s">
        <v>13955</v>
      </c>
      <c r="C9952" t="s">
        <v>14</v>
      </c>
      <c r="D9952">
        <v>39.949721599999997</v>
      </c>
      <c r="E9952">
        <v>-75.144466100000002</v>
      </c>
      <c r="F9952" t="s">
        <v>33141</v>
      </c>
      <c r="G9952">
        <v>176</v>
      </c>
      <c r="H9952">
        <v>3.5</v>
      </c>
      <c r="I9952" t="s">
        <v>33224</v>
      </c>
      <c r="J9952">
        <v>4</v>
      </c>
      <c r="K9952" t="s">
        <v>33225</v>
      </c>
      <c r="L9952" t="s">
        <v>33226</v>
      </c>
    </row>
    <row r="9953" spans="1:14" x14ac:dyDescent="0.3">
      <c r="A9953" t="s">
        <v>33140</v>
      </c>
      <c r="B9953" t="s">
        <v>13955</v>
      </c>
      <c r="C9953" t="s">
        <v>14</v>
      </c>
      <c r="D9953">
        <v>39.949721599999997</v>
      </c>
      <c r="E9953">
        <v>-75.144466100000002</v>
      </c>
      <c r="F9953" t="s">
        <v>33141</v>
      </c>
      <c r="G9953">
        <v>176</v>
      </c>
      <c r="H9953">
        <v>3.5</v>
      </c>
      <c r="I9953" t="s">
        <v>33227</v>
      </c>
      <c r="J9953">
        <v>4</v>
      </c>
      <c r="L9953" t="s">
        <v>33228</v>
      </c>
    </row>
    <row r="9954" spans="1:14" x14ac:dyDescent="0.3">
      <c r="A9954" t="s">
        <v>33229</v>
      </c>
      <c r="B9954" t="s">
        <v>33230</v>
      </c>
      <c r="C9954" t="s">
        <v>14</v>
      </c>
      <c r="D9954">
        <v>39.955348100000002</v>
      </c>
      <c r="E9954">
        <v>-75.154059200000006</v>
      </c>
      <c r="F9954" t="s">
        <v>33231</v>
      </c>
      <c r="G9954">
        <v>176</v>
      </c>
      <c r="H9954">
        <v>4.5</v>
      </c>
      <c r="I9954" t="s">
        <v>33232</v>
      </c>
      <c r="J9954">
        <v>3</v>
      </c>
      <c r="K9954" t="s">
        <v>33233</v>
      </c>
      <c r="L9954" t="s">
        <v>13689</v>
      </c>
    </row>
    <row r="9955" spans="1:14" x14ac:dyDescent="0.3">
      <c r="A9955" t="s">
        <v>33229</v>
      </c>
      <c r="B9955" t="s">
        <v>33230</v>
      </c>
      <c r="C9955" t="s">
        <v>14</v>
      </c>
      <c r="D9955">
        <v>39.955348100000002</v>
      </c>
      <c r="E9955">
        <v>-75.154059200000006</v>
      </c>
      <c r="F9955" t="s">
        <v>33231</v>
      </c>
      <c r="G9955">
        <v>176</v>
      </c>
      <c r="H9955">
        <v>4.5</v>
      </c>
      <c r="I9955" t="s">
        <v>33234</v>
      </c>
      <c r="J9955">
        <v>3</v>
      </c>
      <c r="K9955" t="s">
        <v>33235</v>
      </c>
      <c r="L9955" t="s">
        <v>33236</v>
      </c>
      <c r="M9955" t="s">
        <v>33237</v>
      </c>
      <c r="N9955" t="s">
        <v>33238</v>
      </c>
    </row>
    <row r="9956" spans="1:14" x14ac:dyDescent="0.3">
      <c r="A9956" t="s">
        <v>33229</v>
      </c>
      <c r="B9956" t="s">
        <v>33230</v>
      </c>
      <c r="C9956" t="s">
        <v>14</v>
      </c>
      <c r="D9956">
        <v>39.955348100000002</v>
      </c>
      <c r="E9956">
        <v>-75.154059200000006</v>
      </c>
      <c r="F9956" t="s">
        <v>33231</v>
      </c>
      <c r="G9956">
        <v>176</v>
      </c>
      <c r="H9956">
        <v>4.5</v>
      </c>
      <c r="I9956" t="s">
        <v>33239</v>
      </c>
      <c r="J9956">
        <v>5</v>
      </c>
      <c r="K9956" t="s">
        <v>33240</v>
      </c>
      <c r="L9956" t="s">
        <v>33241</v>
      </c>
    </row>
    <row r="9957" spans="1:14" x14ac:dyDescent="0.3">
      <c r="A9957" t="s">
        <v>33229</v>
      </c>
      <c r="B9957" t="s">
        <v>33230</v>
      </c>
      <c r="C9957" t="s">
        <v>14</v>
      </c>
      <c r="D9957">
        <v>39.955348100000002</v>
      </c>
      <c r="E9957">
        <v>-75.154059200000006</v>
      </c>
      <c r="F9957" t="s">
        <v>33231</v>
      </c>
      <c r="G9957">
        <v>176</v>
      </c>
      <c r="H9957">
        <v>4.5</v>
      </c>
      <c r="I9957" t="s">
        <v>33242</v>
      </c>
      <c r="J9957">
        <v>4</v>
      </c>
      <c r="K9957" t="s">
        <v>33243</v>
      </c>
      <c r="L9957" t="s">
        <v>33244</v>
      </c>
    </row>
    <row r="9958" spans="1:14" x14ac:dyDescent="0.3">
      <c r="A9958" t="s">
        <v>33229</v>
      </c>
      <c r="B9958" t="s">
        <v>33230</v>
      </c>
      <c r="C9958" t="s">
        <v>14</v>
      </c>
      <c r="D9958">
        <v>39.955348100000002</v>
      </c>
      <c r="E9958">
        <v>-75.154059200000006</v>
      </c>
      <c r="F9958" t="s">
        <v>33231</v>
      </c>
      <c r="G9958">
        <v>176</v>
      </c>
      <c r="H9958">
        <v>4.5</v>
      </c>
      <c r="I9958" t="s">
        <v>33245</v>
      </c>
      <c r="J9958">
        <v>4</v>
      </c>
      <c r="K9958" t="s">
        <v>33246</v>
      </c>
      <c r="L9958" t="s">
        <v>33247</v>
      </c>
    </row>
    <row r="9959" spans="1:14" x14ac:dyDescent="0.3">
      <c r="A9959" t="s">
        <v>33229</v>
      </c>
      <c r="B9959" t="s">
        <v>33230</v>
      </c>
      <c r="C9959" t="s">
        <v>14</v>
      </c>
      <c r="D9959">
        <v>39.955348100000002</v>
      </c>
      <c r="E9959">
        <v>-75.154059200000006</v>
      </c>
      <c r="F9959" t="s">
        <v>33231</v>
      </c>
      <c r="G9959">
        <v>176</v>
      </c>
      <c r="H9959">
        <v>4.5</v>
      </c>
      <c r="I9959" t="s">
        <v>33248</v>
      </c>
      <c r="J9959">
        <v>5</v>
      </c>
      <c r="L9959" t="s">
        <v>33249</v>
      </c>
    </row>
    <row r="9960" spans="1:14" x14ac:dyDescent="0.3">
      <c r="A9960" t="s">
        <v>33229</v>
      </c>
      <c r="B9960" t="s">
        <v>33230</v>
      </c>
      <c r="C9960" t="s">
        <v>14</v>
      </c>
      <c r="D9960">
        <v>39.955348100000002</v>
      </c>
      <c r="E9960">
        <v>-75.154059200000006</v>
      </c>
      <c r="F9960" t="s">
        <v>33231</v>
      </c>
      <c r="G9960">
        <v>176</v>
      </c>
      <c r="H9960">
        <v>4.5</v>
      </c>
      <c r="I9960" t="s">
        <v>33250</v>
      </c>
      <c r="J9960">
        <v>5</v>
      </c>
      <c r="L9960" t="s">
        <v>33251</v>
      </c>
    </row>
    <row r="9961" spans="1:14" x14ac:dyDescent="0.3">
      <c r="A9961" t="s">
        <v>33229</v>
      </c>
      <c r="B9961" t="s">
        <v>33230</v>
      </c>
      <c r="C9961" t="s">
        <v>14</v>
      </c>
      <c r="D9961">
        <v>39.955348100000002</v>
      </c>
      <c r="E9961">
        <v>-75.154059200000006</v>
      </c>
      <c r="F9961" t="s">
        <v>33231</v>
      </c>
      <c r="G9961">
        <v>176</v>
      </c>
      <c r="H9961">
        <v>4.5</v>
      </c>
      <c r="I9961" t="s">
        <v>33252</v>
      </c>
      <c r="J9961">
        <v>4</v>
      </c>
      <c r="K9961" t="s">
        <v>33253</v>
      </c>
      <c r="L9961" t="s">
        <v>33254</v>
      </c>
    </row>
    <row r="9962" spans="1:14" x14ac:dyDescent="0.3">
      <c r="A9962" t="s">
        <v>33229</v>
      </c>
      <c r="B9962" t="s">
        <v>33230</v>
      </c>
      <c r="C9962" t="s">
        <v>14</v>
      </c>
      <c r="D9962">
        <v>39.955348100000002</v>
      </c>
      <c r="E9962">
        <v>-75.154059200000006</v>
      </c>
      <c r="F9962" t="s">
        <v>33231</v>
      </c>
      <c r="G9962">
        <v>176</v>
      </c>
      <c r="H9962">
        <v>4.5</v>
      </c>
      <c r="I9962" t="s">
        <v>33255</v>
      </c>
      <c r="J9962">
        <v>4</v>
      </c>
      <c r="K9962" t="s">
        <v>33256</v>
      </c>
      <c r="L9962" t="s">
        <v>33257</v>
      </c>
    </row>
    <row r="9963" spans="1:14" x14ac:dyDescent="0.3">
      <c r="A9963" t="s">
        <v>33229</v>
      </c>
      <c r="B9963" t="s">
        <v>33230</v>
      </c>
      <c r="C9963" t="s">
        <v>14</v>
      </c>
      <c r="D9963">
        <v>39.955348100000002</v>
      </c>
      <c r="E9963">
        <v>-75.154059200000006</v>
      </c>
      <c r="F9963" t="s">
        <v>33231</v>
      </c>
      <c r="G9963">
        <v>176</v>
      </c>
      <c r="H9963">
        <v>4.5</v>
      </c>
      <c r="I9963" t="s">
        <v>33258</v>
      </c>
      <c r="J9963">
        <v>5</v>
      </c>
      <c r="K9963" t="s">
        <v>33259</v>
      </c>
      <c r="L9963" t="s">
        <v>33260</v>
      </c>
    </row>
    <row r="9964" spans="1:14" x14ac:dyDescent="0.3">
      <c r="A9964" t="s">
        <v>33261</v>
      </c>
      <c r="B9964" t="s">
        <v>33262</v>
      </c>
      <c r="C9964" t="s">
        <v>14</v>
      </c>
      <c r="D9964">
        <v>39.9484414</v>
      </c>
      <c r="E9964">
        <v>-75.217116300000001</v>
      </c>
      <c r="F9964" t="s">
        <v>33263</v>
      </c>
      <c r="G9964">
        <v>175</v>
      </c>
      <c r="H9964">
        <v>4.5</v>
      </c>
      <c r="I9964" t="s">
        <v>33264</v>
      </c>
      <c r="J9964">
        <v>5</v>
      </c>
      <c r="K9964" t="s">
        <v>33265</v>
      </c>
      <c r="L9964" t="s">
        <v>33266</v>
      </c>
    </row>
    <row r="9965" spans="1:14" x14ac:dyDescent="0.3">
      <c r="A9965" t="s">
        <v>33261</v>
      </c>
      <c r="B9965" t="s">
        <v>33262</v>
      </c>
      <c r="C9965" t="s">
        <v>14</v>
      </c>
      <c r="D9965">
        <v>39.9484414</v>
      </c>
      <c r="E9965">
        <v>-75.217116300000001</v>
      </c>
      <c r="F9965" t="s">
        <v>33263</v>
      </c>
      <c r="G9965">
        <v>175</v>
      </c>
      <c r="H9965">
        <v>4.5</v>
      </c>
      <c r="I9965" t="s">
        <v>33267</v>
      </c>
      <c r="J9965">
        <v>1</v>
      </c>
      <c r="K9965" t="s">
        <v>33268</v>
      </c>
      <c r="L9965" t="s">
        <v>33269</v>
      </c>
    </row>
    <row r="9966" spans="1:14" x14ac:dyDescent="0.3">
      <c r="A9966" t="s">
        <v>33261</v>
      </c>
      <c r="B9966" t="s">
        <v>33262</v>
      </c>
      <c r="C9966" t="s">
        <v>14</v>
      </c>
      <c r="D9966">
        <v>39.9484414</v>
      </c>
      <c r="E9966">
        <v>-75.217116300000001</v>
      </c>
      <c r="F9966" t="s">
        <v>33263</v>
      </c>
      <c r="G9966">
        <v>175</v>
      </c>
      <c r="H9966">
        <v>4.5</v>
      </c>
      <c r="I9966" t="s">
        <v>33270</v>
      </c>
      <c r="J9966">
        <v>3</v>
      </c>
      <c r="K9966" t="s">
        <v>33271</v>
      </c>
      <c r="L9966" t="s">
        <v>33272</v>
      </c>
    </row>
    <row r="9967" spans="1:14" x14ac:dyDescent="0.3">
      <c r="A9967" t="s">
        <v>33261</v>
      </c>
      <c r="B9967" t="s">
        <v>33262</v>
      </c>
      <c r="C9967" t="s">
        <v>14</v>
      </c>
      <c r="D9967">
        <v>39.9484414</v>
      </c>
      <c r="E9967">
        <v>-75.217116300000001</v>
      </c>
      <c r="F9967" t="s">
        <v>33263</v>
      </c>
      <c r="G9967">
        <v>175</v>
      </c>
      <c r="H9967">
        <v>4.5</v>
      </c>
      <c r="I9967" t="s">
        <v>33273</v>
      </c>
      <c r="J9967">
        <v>3</v>
      </c>
      <c r="K9967" t="s">
        <v>33274</v>
      </c>
      <c r="L9967" t="s">
        <v>33275</v>
      </c>
    </row>
    <row r="9968" spans="1:14" x14ac:dyDescent="0.3">
      <c r="A9968" t="s">
        <v>33261</v>
      </c>
      <c r="B9968" t="s">
        <v>33262</v>
      </c>
      <c r="C9968" t="s">
        <v>14</v>
      </c>
      <c r="D9968">
        <v>39.9484414</v>
      </c>
      <c r="E9968">
        <v>-75.217116300000001</v>
      </c>
      <c r="F9968" t="s">
        <v>33263</v>
      </c>
      <c r="G9968">
        <v>175</v>
      </c>
      <c r="H9968">
        <v>4.5</v>
      </c>
      <c r="I9968" t="s">
        <v>33276</v>
      </c>
      <c r="J9968">
        <v>2</v>
      </c>
      <c r="K9968" t="s">
        <v>33277</v>
      </c>
      <c r="L9968" t="s">
        <v>33278</v>
      </c>
    </row>
    <row r="9969" spans="1:12" x14ac:dyDescent="0.3">
      <c r="A9969" t="s">
        <v>33261</v>
      </c>
      <c r="B9969" t="s">
        <v>33262</v>
      </c>
      <c r="C9969" t="s">
        <v>14</v>
      </c>
      <c r="D9969">
        <v>39.9484414</v>
      </c>
      <c r="E9969">
        <v>-75.217116300000001</v>
      </c>
      <c r="F9969" t="s">
        <v>33263</v>
      </c>
      <c r="G9969">
        <v>175</v>
      </c>
      <c r="H9969">
        <v>4.5</v>
      </c>
      <c r="I9969" t="s">
        <v>33279</v>
      </c>
      <c r="J9969">
        <v>3</v>
      </c>
      <c r="K9969" t="s">
        <v>33280</v>
      </c>
      <c r="L9969" t="s">
        <v>498</v>
      </c>
    </row>
    <row r="9970" spans="1:12" x14ac:dyDescent="0.3">
      <c r="A9970" t="s">
        <v>33261</v>
      </c>
      <c r="B9970" t="s">
        <v>33262</v>
      </c>
      <c r="C9970" t="s">
        <v>14</v>
      </c>
      <c r="D9970">
        <v>39.9484414</v>
      </c>
      <c r="E9970">
        <v>-75.217116300000001</v>
      </c>
      <c r="F9970" t="s">
        <v>33263</v>
      </c>
      <c r="G9970">
        <v>175</v>
      </c>
      <c r="H9970">
        <v>4.5</v>
      </c>
      <c r="I9970" t="s">
        <v>33281</v>
      </c>
      <c r="J9970">
        <v>4</v>
      </c>
      <c r="K9970" t="s">
        <v>33282</v>
      </c>
      <c r="L9970" t="s">
        <v>33283</v>
      </c>
    </row>
    <row r="9971" spans="1:12" x14ac:dyDescent="0.3">
      <c r="A9971" t="s">
        <v>33261</v>
      </c>
      <c r="B9971" t="s">
        <v>33262</v>
      </c>
      <c r="C9971" t="s">
        <v>14</v>
      </c>
      <c r="D9971">
        <v>39.9484414</v>
      </c>
      <c r="E9971">
        <v>-75.217116300000001</v>
      </c>
      <c r="F9971" t="s">
        <v>33263</v>
      </c>
      <c r="G9971">
        <v>175</v>
      </c>
      <c r="H9971">
        <v>4.5</v>
      </c>
      <c r="I9971" t="s">
        <v>33284</v>
      </c>
      <c r="J9971">
        <v>3</v>
      </c>
      <c r="K9971" t="s">
        <v>33285</v>
      </c>
      <c r="L9971" t="s">
        <v>13525</v>
      </c>
    </row>
    <row r="9972" spans="1:12" x14ac:dyDescent="0.3">
      <c r="A9972" t="s">
        <v>33261</v>
      </c>
      <c r="B9972" t="s">
        <v>33262</v>
      </c>
      <c r="C9972" t="s">
        <v>14</v>
      </c>
      <c r="D9972">
        <v>39.9484414</v>
      </c>
      <c r="E9972">
        <v>-75.217116300000001</v>
      </c>
      <c r="F9972" t="s">
        <v>33263</v>
      </c>
      <c r="G9972">
        <v>175</v>
      </c>
      <c r="H9972">
        <v>4.5</v>
      </c>
      <c r="I9972" t="s">
        <v>33286</v>
      </c>
      <c r="J9972">
        <v>1</v>
      </c>
      <c r="K9972" t="s">
        <v>33287</v>
      </c>
      <c r="L9972" t="s">
        <v>33288</v>
      </c>
    </row>
    <row r="9973" spans="1:12" x14ac:dyDescent="0.3">
      <c r="A9973" t="s">
        <v>33261</v>
      </c>
      <c r="B9973" t="s">
        <v>33262</v>
      </c>
      <c r="C9973" t="s">
        <v>14</v>
      </c>
      <c r="D9973">
        <v>39.9484414</v>
      </c>
      <c r="E9973">
        <v>-75.217116300000001</v>
      </c>
      <c r="F9973" t="s">
        <v>33263</v>
      </c>
      <c r="G9973">
        <v>175</v>
      </c>
      <c r="H9973">
        <v>4.5</v>
      </c>
      <c r="I9973" t="s">
        <v>33289</v>
      </c>
      <c r="J9973">
        <v>3</v>
      </c>
      <c r="K9973" t="s">
        <v>33290</v>
      </c>
      <c r="L9973" t="s">
        <v>33291</v>
      </c>
    </row>
    <row r="9974" spans="1:12" x14ac:dyDescent="0.3">
      <c r="A9974" t="s">
        <v>33292</v>
      </c>
      <c r="B9974" t="s">
        <v>33293</v>
      </c>
      <c r="C9974" t="s">
        <v>14</v>
      </c>
      <c r="D9974">
        <v>39.951349441799998</v>
      </c>
      <c r="E9974">
        <v>-75.179394670899995</v>
      </c>
      <c r="F9974" t="s">
        <v>33294</v>
      </c>
      <c r="G9974">
        <v>175</v>
      </c>
      <c r="H9974">
        <v>4</v>
      </c>
      <c r="I9974" t="s">
        <v>33295</v>
      </c>
      <c r="J9974">
        <v>3</v>
      </c>
      <c r="K9974" t="s">
        <v>33296</v>
      </c>
      <c r="L9974" t="s">
        <v>763</v>
      </c>
    </row>
    <row r="9975" spans="1:12" x14ac:dyDescent="0.3">
      <c r="A9975" t="s">
        <v>33292</v>
      </c>
      <c r="B9975" t="s">
        <v>33293</v>
      </c>
      <c r="C9975" t="s">
        <v>14</v>
      </c>
      <c r="D9975">
        <v>39.951349441799998</v>
      </c>
      <c r="E9975">
        <v>-75.179394670899995</v>
      </c>
      <c r="F9975" t="s">
        <v>33294</v>
      </c>
      <c r="G9975">
        <v>175</v>
      </c>
      <c r="H9975">
        <v>4</v>
      </c>
      <c r="I9975" t="s">
        <v>33297</v>
      </c>
      <c r="J9975">
        <v>4</v>
      </c>
      <c r="K9975" t="s">
        <v>33298</v>
      </c>
      <c r="L9975" t="s">
        <v>33299</v>
      </c>
    </row>
    <row r="9976" spans="1:12" x14ac:dyDescent="0.3">
      <c r="A9976" t="s">
        <v>33292</v>
      </c>
      <c r="B9976" t="s">
        <v>33293</v>
      </c>
      <c r="C9976" t="s">
        <v>14</v>
      </c>
      <c r="D9976">
        <v>39.951349441799998</v>
      </c>
      <c r="E9976">
        <v>-75.179394670899995</v>
      </c>
      <c r="F9976" t="s">
        <v>33294</v>
      </c>
      <c r="G9976">
        <v>175</v>
      </c>
      <c r="H9976">
        <v>4</v>
      </c>
      <c r="I9976" t="s">
        <v>33300</v>
      </c>
      <c r="J9976">
        <v>3</v>
      </c>
      <c r="K9976" t="s">
        <v>33301</v>
      </c>
      <c r="L9976" t="s">
        <v>33302</v>
      </c>
    </row>
    <row r="9977" spans="1:12" x14ac:dyDescent="0.3">
      <c r="A9977" t="s">
        <v>33292</v>
      </c>
      <c r="B9977" t="s">
        <v>33293</v>
      </c>
      <c r="C9977" t="s">
        <v>14</v>
      </c>
      <c r="D9977">
        <v>39.951349441799998</v>
      </c>
      <c r="E9977">
        <v>-75.179394670899995</v>
      </c>
      <c r="F9977" t="s">
        <v>33294</v>
      </c>
      <c r="G9977">
        <v>175</v>
      </c>
      <c r="H9977">
        <v>4</v>
      </c>
      <c r="I9977" t="s">
        <v>33303</v>
      </c>
      <c r="J9977">
        <v>3</v>
      </c>
      <c r="K9977" t="s">
        <v>33304</v>
      </c>
      <c r="L9977" t="s">
        <v>33305</v>
      </c>
    </row>
    <row r="9978" spans="1:12" x14ac:dyDescent="0.3">
      <c r="A9978" t="s">
        <v>33292</v>
      </c>
      <c r="B9978" t="s">
        <v>33293</v>
      </c>
      <c r="C9978" t="s">
        <v>14</v>
      </c>
      <c r="D9978">
        <v>39.951349441799998</v>
      </c>
      <c r="E9978">
        <v>-75.179394670899995</v>
      </c>
      <c r="F9978" t="s">
        <v>33294</v>
      </c>
      <c r="G9978">
        <v>175</v>
      </c>
      <c r="H9978">
        <v>4</v>
      </c>
      <c r="I9978" t="s">
        <v>33306</v>
      </c>
      <c r="J9978">
        <v>1</v>
      </c>
      <c r="K9978" t="s">
        <v>33307</v>
      </c>
      <c r="L9978" t="s">
        <v>33308</v>
      </c>
    </row>
    <row r="9979" spans="1:12" x14ac:dyDescent="0.3">
      <c r="A9979" t="s">
        <v>33292</v>
      </c>
      <c r="B9979" t="s">
        <v>33293</v>
      </c>
      <c r="C9979" t="s">
        <v>14</v>
      </c>
      <c r="D9979">
        <v>39.951349441799998</v>
      </c>
      <c r="E9979">
        <v>-75.179394670899995</v>
      </c>
      <c r="F9979" t="s">
        <v>33294</v>
      </c>
      <c r="G9979">
        <v>175</v>
      </c>
      <c r="H9979">
        <v>4</v>
      </c>
      <c r="I9979" t="s">
        <v>33309</v>
      </c>
      <c r="J9979">
        <v>4</v>
      </c>
      <c r="K9979" t="s">
        <v>33310</v>
      </c>
      <c r="L9979" t="s">
        <v>5005</v>
      </c>
    </row>
    <row r="9980" spans="1:12" x14ac:dyDescent="0.3">
      <c r="A9980" t="s">
        <v>33292</v>
      </c>
      <c r="B9980" t="s">
        <v>33293</v>
      </c>
      <c r="C9980" t="s">
        <v>14</v>
      </c>
      <c r="D9980">
        <v>39.951349441799998</v>
      </c>
      <c r="E9980">
        <v>-75.179394670899995</v>
      </c>
      <c r="F9980" t="s">
        <v>33294</v>
      </c>
      <c r="G9980">
        <v>175</v>
      </c>
      <c r="H9980">
        <v>4</v>
      </c>
      <c r="I9980" t="s">
        <v>33311</v>
      </c>
      <c r="J9980">
        <v>2</v>
      </c>
      <c r="L9980" t="s">
        <v>33312</v>
      </c>
    </row>
    <row r="9981" spans="1:12" x14ac:dyDescent="0.3">
      <c r="A9981" t="s">
        <v>33292</v>
      </c>
      <c r="B9981" t="s">
        <v>33293</v>
      </c>
      <c r="C9981" t="s">
        <v>14</v>
      </c>
      <c r="D9981">
        <v>39.951349441799998</v>
      </c>
      <c r="E9981">
        <v>-75.179394670899995</v>
      </c>
      <c r="F9981" t="s">
        <v>33294</v>
      </c>
      <c r="G9981">
        <v>175</v>
      </c>
      <c r="H9981">
        <v>4</v>
      </c>
      <c r="I9981" t="s">
        <v>33313</v>
      </c>
      <c r="J9981">
        <v>4</v>
      </c>
      <c r="L9981" t="s">
        <v>33314</v>
      </c>
    </row>
    <row r="9982" spans="1:12" x14ac:dyDescent="0.3">
      <c r="A9982" t="s">
        <v>33292</v>
      </c>
      <c r="B9982" t="s">
        <v>33293</v>
      </c>
      <c r="C9982" t="s">
        <v>14</v>
      </c>
      <c r="D9982">
        <v>39.951349441799998</v>
      </c>
      <c r="E9982">
        <v>-75.179394670899995</v>
      </c>
      <c r="F9982" t="s">
        <v>33294</v>
      </c>
      <c r="G9982">
        <v>175</v>
      </c>
      <c r="H9982">
        <v>4</v>
      </c>
      <c r="I9982" t="s">
        <v>33315</v>
      </c>
      <c r="J9982">
        <v>5</v>
      </c>
      <c r="K9982" t="s">
        <v>33316</v>
      </c>
      <c r="L9982" t="s">
        <v>11035</v>
      </c>
    </row>
    <row r="9983" spans="1:12" x14ac:dyDescent="0.3">
      <c r="A9983" t="s">
        <v>33292</v>
      </c>
      <c r="B9983" t="s">
        <v>33293</v>
      </c>
      <c r="C9983" t="s">
        <v>14</v>
      </c>
      <c r="D9983">
        <v>39.951349441799998</v>
      </c>
      <c r="E9983">
        <v>-75.179394670899995</v>
      </c>
      <c r="F9983" t="s">
        <v>33294</v>
      </c>
      <c r="G9983">
        <v>175</v>
      </c>
      <c r="H9983">
        <v>4</v>
      </c>
      <c r="I9983" t="s">
        <v>33317</v>
      </c>
      <c r="J9983">
        <v>4</v>
      </c>
      <c r="K9983" t="s">
        <v>33318</v>
      </c>
      <c r="L9983" t="s">
        <v>10847</v>
      </c>
    </row>
    <row r="9984" spans="1:12" x14ac:dyDescent="0.3">
      <c r="A9984" t="s">
        <v>33319</v>
      </c>
      <c r="B9984" t="s">
        <v>33320</v>
      </c>
      <c r="C9984" t="s">
        <v>14</v>
      </c>
      <c r="D9984">
        <v>39.950794999999999</v>
      </c>
      <c r="E9984">
        <v>-75.173990000000003</v>
      </c>
      <c r="F9984" t="s">
        <v>33321</v>
      </c>
      <c r="G9984">
        <v>174</v>
      </c>
      <c r="H9984">
        <v>3.5</v>
      </c>
      <c r="I9984" t="s">
        <v>33322</v>
      </c>
      <c r="J9984">
        <v>4</v>
      </c>
      <c r="K9984" t="s">
        <v>33323</v>
      </c>
      <c r="L9984" t="s">
        <v>33324</v>
      </c>
    </row>
    <row r="9985" spans="1:12" x14ac:dyDescent="0.3">
      <c r="A9985" t="s">
        <v>33319</v>
      </c>
      <c r="B9985" t="s">
        <v>33320</v>
      </c>
      <c r="C9985" t="s">
        <v>14</v>
      </c>
      <c r="D9985">
        <v>39.950794999999999</v>
      </c>
      <c r="E9985">
        <v>-75.173990000000003</v>
      </c>
      <c r="F9985" t="s">
        <v>33321</v>
      </c>
      <c r="G9985">
        <v>174</v>
      </c>
      <c r="H9985">
        <v>3.5</v>
      </c>
      <c r="I9985" t="s">
        <v>33325</v>
      </c>
      <c r="J9985">
        <v>4</v>
      </c>
      <c r="L9985" t="s">
        <v>33326</v>
      </c>
    </row>
    <row r="9986" spans="1:12" x14ac:dyDescent="0.3">
      <c r="A9986" t="s">
        <v>33319</v>
      </c>
      <c r="B9986" t="s">
        <v>33320</v>
      </c>
      <c r="C9986" t="s">
        <v>14</v>
      </c>
      <c r="D9986">
        <v>39.950794999999999</v>
      </c>
      <c r="E9986">
        <v>-75.173990000000003</v>
      </c>
      <c r="F9986" t="s">
        <v>33321</v>
      </c>
      <c r="G9986">
        <v>174</v>
      </c>
      <c r="H9986">
        <v>3.5</v>
      </c>
      <c r="I9986" t="s">
        <v>33327</v>
      </c>
      <c r="J9986">
        <v>5</v>
      </c>
      <c r="K9986" t="s">
        <v>33328</v>
      </c>
      <c r="L9986" t="s">
        <v>33329</v>
      </c>
    </row>
    <row r="9987" spans="1:12" x14ac:dyDescent="0.3">
      <c r="A9987" t="s">
        <v>33319</v>
      </c>
      <c r="B9987" t="s">
        <v>33320</v>
      </c>
      <c r="C9987" t="s">
        <v>14</v>
      </c>
      <c r="D9987">
        <v>39.950794999999999</v>
      </c>
      <c r="E9987">
        <v>-75.173990000000003</v>
      </c>
      <c r="F9987" t="s">
        <v>33321</v>
      </c>
      <c r="G9987">
        <v>174</v>
      </c>
      <c r="H9987">
        <v>3.5</v>
      </c>
      <c r="I9987" t="s">
        <v>33330</v>
      </c>
      <c r="J9987">
        <v>3</v>
      </c>
      <c r="K9987" t="s">
        <v>33331</v>
      </c>
      <c r="L9987" t="s">
        <v>25347</v>
      </c>
    </row>
    <row r="9988" spans="1:12" x14ac:dyDescent="0.3">
      <c r="A9988" t="s">
        <v>33319</v>
      </c>
      <c r="B9988" t="s">
        <v>33320</v>
      </c>
      <c r="C9988" t="s">
        <v>14</v>
      </c>
      <c r="D9988">
        <v>39.950794999999999</v>
      </c>
      <c r="E9988">
        <v>-75.173990000000003</v>
      </c>
      <c r="F9988" t="s">
        <v>33321</v>
      </c>
      <c r="G9988">
        <v>174</v>
      </c>
      <c r="H9988">
        <v>3.5</v>
      </c>
      <c r="I9988" t="s">
        <v>33332</v>
      </c>
      <c r="J9988">
        <v>3</v>
      </c>
      <c r="K9988" t="s">
        <v>33333</v>
      </c>
      <c r="L9988" t="s">
        <v>33334</v>
      </c>
    </row>
    <row r="9989" spans="1:12" x14ac:dyDescent="0.3">
      <c r="A9989" t="s">
        <v>33319</v>
      </c>
      <c r="B9989" t="s">
        <v>33320</v>
      </c>
      <c r="C9989" t="s">
        <v>14</v>
      </c>
      <c r="D9989">
        <v>39.950794999999999</v>
      </c>
      <c r="E9989">
        <v>-75.173990000000003</v>
      </c>
      <c r="F9989" t="s">
        <v>33321</v>
      </c>
      <c r="G9989">
        <v>174</v>
      </c>
      <c r="H9989">
        <v>3.5</v>
      </c>
      <c r="I9989" t="s">
        <v>33335</v>
      </c>
      <c r="J9989">
        <v>4</v>
      </c>
      <c r="K9989" t="s">
        <v>33336</v>
      </c>
      <c r="L9989" t="s">
        <v>33337</v>
      </c>
    </row>
    <row r="9990" spans="1:12" x14ac:dyDescent="0.3">
      <c r="A9990" t="s">
        <v>33319</v>
      </c>
      <c r="B9990" t="s">
        <v>33320</v>
      </c>
      <c r="C9990" t="s">
        <v>14</v>
      </c>
      <c r="D9990">
        <v>39.950794999999999</v>
      </c>
      <c r="E9990">
        <v>-75.173990000000003</v>
      </c>
      <c r="F9990" t="s">
        <v>33321</v>
      </c>
      <c r="G9990">
        <v>174</v>
      </c>
      <c r="H9990">
        <v>3.5</v>
      </c>
      <c r="I9990" t="s">
        <v>33338</v>
      </c>
      <c r="J9990">
        <v>4</v>
      </c>
      <c r="K9990" t="s">
        <v>33339</v>
      </c>
      <c r="L9990" t="s">
        <v>33340</v>
      </c>
    </row>
    <row r="9991" spans="1:12" x14ac:dyDescent="0.3">
      <c r="A9991" t="s">
        <v>33319</v>
      </c>
      <c r="B9991" t="s">
        <v>33320</v>
      </c>
      <c r="C9991" t="s">
        <v>14</v>
      </c>
      <c r="D9991">
        <v>39.950794999999999</v>
      </c>
      <c r="E9991">
        <v>-75.173990000000003</v>
      </c>
      <c r="F9991" t="s">
        <v>33321</v>
      </c>
      <c r="G9991">
        <v>174</v>
      </c>
      <c r="H9991">
        <v>3.5</v>
      </c>
      <c r="I9991" t="s">
        <v>33341</v>
      </c>
      <c r="J9991">
        <v>4</v>
      </c>
      <c r="K9991" t="s">
        <v>33342</v>
      </c>
      <c r="L9991" t="s">
        <v>33343</v>
      </c>
    </row>
    <row r="9992" spans="1:12" x14ac:dyDescent="0.3">
      <c r="A9992" t="s">
        <v>33319</v>
      </c>
      <c r="B9992" t="s">
        <v>33320</v>
      </c>
      <c r="C9992" t="s">
        <v>14</v>
      </c>
      <c r="D9992">
        <v>39.950794999999999</v>
      </c>
      <c r="E9992">
        <v>-75.173990000000003</v>
      </c>
      <c r="F9992" t="s">
        <v>33321</v>
      </c>
      <c r="G9992">
        <v>174</v>
      </c>
      <c r="H9992">
        <v>3.5</v>
      </c>
      <c r="I9992" t="s">
        <v>33344</v>
      </c>
      <c r="J9992">
        <v>4</v>
      </c>
      <c r="K9992" t="s">
        <v>33345</v>
      </c>
      <c r="L9992" t="s">
        <v>33346</v>
      </c>
    </row>
    <row r="9993" spans="1:12" x14ac:dyDescent="0.3">
      <c r="A9993" t="s">
        <v>33319</v>
      </c>
      <c r="B9993" t="s">
        <v>33320</v>
      </c>
      <c r="C9993" t="s">
        <v>14</v>
      </c>
      <c r="D9993">
        <v>39.950794999999999</v>
      </c>
      <c r="E9993">
        <v>-75.173990000000003</v>
      </c>
      <c r="F9993" t="s">
        <v>33321</v>
      </c>
      <c r="G9993">
        <v>174</v>
      </c>
      <c r="H9993">
        <v>3.5</v>
      </c>
      <c r="I9993" t="s">
        <v>33347</v>
      </c>
      <c r="J9993">
        <v>5</v>
      </c>
      <c r="K9993" t="s">
        <v>33348</v>
      </c>
      <c r="L9993" t="s">
        <v>33349</v>
      </c>
    </row>
    <row r="9994" spans="1:12" x14ac:dyDescent="0.3">
      <c r="A9994" t="s">
        <v>33350</v>
      </c>
      <c r="B9994" t="s">
        <v>13701</v>
      </c>
      <c r="C9994" t="s">
        <v>14</v>
      </c>
      <c r="D9994">
        <v>39.876046000000002</v>
      </c>
      <c r="E9994">
        <v>-75.243156999999997</v>
      </c>
      <c r="F9994" t="s">
        <v>33351</v>
      </c>
      <c r="G9994">
        <v>174</v>
      </c>
      <c r="H9994">
        <v>2</v>
      </c>
      <c r="I9994" t="s">
        <v>33352</v>
      </c>
      <c r="J9994">
        <v>1</v>
      </c>
      <c r="K9994" t="s">
        <v>33353</v>
      </c>
      <c r="L9994" t="s">
        <v>33354</v>
      </c>
    </row>
    <row r="9995" spans="1:12" x14ac:dyDescent="0.3">
      <c r="A9995" t="s">
        <v>33350</v>
      </c>
      <c r="B9995" t="s">
        <v>13701</v>
      </c>
      <c r="C9995" t="s">
        <v>14</v>
      </c>
      <c r="D9995">
        <v>39.876046000000002</v>
      </c>
      <c r="E9995">
        <v>-75.243156999999997</v>
      </c>
      <c r="F9995" t="s">
        <v>33351</v>
      </c>
      <c r="G9995">
        <v>174</v>
      </c>
      <c r="H9995">
        <v>2</v>
      </c>
      <c r="I9995" t="s">
        <v>33355</v>
      </c>
      <c r="J9995">
        <v>2</v>
      </c>
      <c r="L9995" t="s">
        <v>33356</v>
      </c>
    </row>
    <row r="9996" spans="1:12" x14ac:dyDescent="0.3">
      <c r="A9996" t="s">
        <v>33350</v>
      </c>
      <c r="B9996" t="s">
        <v>13701</v>
      </c>
      <c r="C9996" t="s">
        <v>14</v>
      </c>
      <c r="D9996">
        <v>39.876046000000002</v>
      </c>
      <c r="E9996">
        <v>-75.243156999999997</v>
      </c>
      <c r="F9996" t="s">
        <v>33351</v>
      </c>
      <c r="G9996">
        <v>174</v>
      </c>
      <c r="H9996">
        <v>2</v>
      </c>
      <c r="I9996" t="s">
        <v>33357</v>
      </c>
      <c r="J9996">
        <v>1</v>
      </c>
      <c r="K9996" t="s">
        <v>33358</v>
      </c>
      <c r="L9996" t="s">
        <v>33359</v>
      </c>
    </row>
    <row r="9997" spans="1:12" x14ac:dyDescent="0.3">
      <c r="A9997" t="s">
        <v>33350</v>
      </c>
      <c r="B9997" t="s">
        <v>13701</v>
      </c>
      <c r="C9997" t="s">
        <v>14</v>
      </c>
      <c r="D9997">
        <v>39.876046000000002</v>
      </c>
      <c r="E9997">
        <v>-75.243156999999997</v>
      </c>
      <c r="F9997" t="s">
        <v>33351</v>
      </c>
      <c r="G9997">
        <v>174</v>
      </c>
      <c r="H9997">
        <v>2</v>
      </c>
      <c r="I9997" t="s">
        <v>33360</v>
      </c>
      <c r="J9997">
        <v>1</v>
      </c>
      <c r="K9997" t="s">
        <v>33361</v>
      </c>
      <c r="L9997" t="s">
        <v>33362</v>
      </c>
    </row>
    <row r="9998" spans="1:12" x14ac:dyDescent="0.3">
      <c r="A9998" t="s">
        <v>33350</v>
      </c>
      <c r="B9998" t="s">
        <v>13701</v>
      </c>
      <c r="C9998" t="s">
        <v>14</v>
      </c>
      <c r="D9998">
        <v>39.876046000000002</v>
      </c>
      <c r="E9998">
        <v>-75.243156999999997</v>
      </c>
      <c r="F9998" t="s">
        <v>33351</v>
      </c>
      <c r="G9998">
        <v>174</v>
      </c>
      <c r="H9998">
        <v>2</v>
      </c>
      <c r="I9998" t="s">
        <v>33363</v>
      </c>
      <c r="J9998">
        <v>1</v>
      </c>
      <c r="K9998" t="s">
        <v>33364</v>
      </c>
      <c r="L9998" t="s">
        <v>33365</v>
      </c>
    </row>
    <row r="9999" spans="1:12" x14ac:dyDescent="0.3">
      <c r="A9999" t="s">
        <v>33350</v>
      </c>
      <c r="B9999" t="s">
        <v>13701</v>
      </c>
      <c r="C9999" t="s">
        <v>14</v>
      </c>
      <c r="D9999">
        <v>39.876046000000002</v>
      </c>
      <c r="E9999">
        <v>-75.243156999999997</v>
      </c>
      <c r="F9999" t="s">
        <v>33351</v>
      </c>
      <c r="G9999">
        <v>174</v>
      </c>
      <c r="H9999">
        <v>2</v>
      </c>
      <c r="I9999" t="s">
        <v>33366</v>
      </c>
      <c r="J9999">
        <v>1</v>
      </c>
      <c r="K9999" t="s">
        <v>33367</v>
      </c>
      <c r="L9999" t="s">
        <v>33368</v>
      </c>
    </row>
    <row r="10000" spans="1:12" x14ac:dyDescent="0.3">
      <c r="A10000" t="s">
        <v>33350</v>
      </c>
      <c r="B10000" t="s">
        <v>13701</v>
      </c>
      <c r="C10000" t="s">
        <v>14</v>
      </c>
      <c r="D10000">
        <v>39.876046000000002</v>
      </c>
      <c r="E10000">
        <v>-75.243156999999997</v>
      </c>
      <c r="F10000" t="s">
        <v>33351</v>
      </c>
      <c r="G10000">
        <v>174</v>
      </c>
      <c r="H10000">
        <v>2</v>
      </c>
      <c r="I10000" t="s">
        <v>33369</v>
      </c>
      <c r="J10000">
        <v>1</v>
      </c>
      <c r="L10000" t="s">
        <v>33370</v>
      </c>
    </row>
    <row r="10001" spans="1:12" x14ac:dyDescent="0.3">
      <c r="A10001" t="s">
        <v>33350</v>
      </c>
      <c r="B10001" t="s">
        <v>13701</v>
      </c>
      <c r="C10001" t="s">
        <v>14</v>
      </c>
      <c r="D10001">
        <v>39.876046000000002</v>
      </c>
      <c r="E10001">
        <v>-75.243156999999997</v>
      </c>
      <c r="F10001" t="s">
        <v>33351</v>
      </c>
      <c r="G10001">
        <v>174</v>
      </c>
      <c r="H10001">
        <v>2</v>
      </c>
      <c r="I10001" t="s">
        <v>33371</v>
      </c>
      <c r="J10001">
        <v>2</v>
      </c>
      <c r="K10001" t="s">
        <v>33372</v>
      </c>
      <c r="L10001" t="s">
        <v>33373</v>
      </c>
    </row>
    <row r="10002" spans="1:12" x14ac:dyDescent="0.3">
      <c r="A10002" t="s">
        <v>33350</v>
      </c>
      <c r="B10002" t="s">
        <v>13701</v>
      </c>
      <c r="C10002" t="s">
        <v>14</v>
      </c>
      <c r="D10002">
        <v>39.876046000000002</v>
      </c>
      <c r="E10002">
        <v>-75.243156999999997</v>
      </c>
      <c r="F10002" t="s">
        <v>33351</v>
      </c>
      <c r="G10002">
        <v>174</v>
      </c>
      <c r="H10002">
        <v>2</v>
      </c>
      <c r="I10002" t="s">
        <v>33374</v>
      </c>
      <c r="J10002">
        <v>1</v>
      </c>
      <c r="L10002" t="s">
        <v>33375</v>
      </c>
    </row>
    <row r="10003" spans="1:12" x14ac:dyDescent="0.3">
      <c r="A10003" t="s">
        <v>33350</v>
      </c>
      <c r="B10003" t="s">
        <v>13701</v>
      </c>
      <c r="C10003" t="s">
        <v>14</v>
      </c>
      <c r="D10003">
        <v>39.876046000000002</v>
      </c>
      <c r="E10003">
        <v>-75.243156999999997</v>
      </c>
      <c r="F10003" t="s">
        <v>33351</v>
      </c>
      <c r="G10003">
        <v>174</v>
      </c>
      <c r="H10003">
        <v>2</v>
      </c>
      <c r="I10003" t="s">
        <v>33376</v>
      </c>
      <c r="J10003">
        <v>5</v>
      </c>
      <c r="K10003" t="s">
        <v>33377</v>
      </c>
      <c r="L10003" t="s">
        <v>33378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Philadelphia_data_cleaned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Winkelman</dc:creator>
  <cp:lastModifiedBy>Andrew Winkelman</cp:lastModifiedBy>
  <dcterms:created xsi:type="dcterms:W3CDTF">2022-11-01T00:46:25Z</dcterms:created>
  <dcterms:modified xsi:type="dcterms:W3CDTF">2022-11-01T00:46:25Z</dcterms:modified>
</cp:coreProperties>
</file>